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_Equipamentos" sheetId="1" r:id="rId4"/>
    <sheet state="visible" name="Perfil_Area" sheetId="2" r:id="rId5"/>
    <sheet state="visible" name="Config_Geracao" sheetId="3" r:id="rId6"/>
    <sheet state="visible" name="Geracao" sheetId="4" r:id="rId7"/>
    <sheet state="visible" name="Tarifa" sheetId="5" r:id="rId8"/>
    <sheet state="visible" name="Cadastro_Fazenda" sheetId="6" r:id="rId9"/>
    <sheet state="visible" name="Cadastro_Cargas" sheetId="7" r:id="rId10"/>
    <sheet state="visible" name="Base_Irradiacao" sheetId="8" r:id="rId11"/>
    <sheet state="visible" name="Cargas" sheetId="9" r:id="rId12"/>
    <sheet state="visible" name="Consumo_Fatura" sheetId="10" r:id="rId13"/>
    <sheet state="visible" name="Resumo_Mensal" sheetId="11" r:id="rId14"/>
  </sheets>
  <definedNames/>
  <calcPr/>
  <extLst>
    <ext uri="GoogleSheetsCustomDataVersion2">
      <go:sheetsCustomData xmlns:go="http://customooxmlschemas.google.com/" r:id="rId15" roundtripDataChecksum="lSG7iBsuXZUOUpIhCGb0JHpe/TwzITQ6NxFvFfAxs2Y="/>
    </ext>
  </extLst>
</workbook>
</file>

<file path=xl/sharedStrings.xml><?xml version="1.0" encoding="utf-8"?>
<sst xmlns="http://schemas.openxmlformats.org/spreadsheetml/2006/main" count="43481" uniqueCount="196">
  <si>
    <t>ID</t>
  </si>
  <si>
    <t>Área</t>
  </si>
  <si>
    <t>Equipamento</t>
  </si>
  <si>
    <t>Potência_kW</t>
  </si>
  <si>
    <t>Qtd_Peq</t>
  </si>
  <si>
    <t>Qtd_Med</t>
  </si>
  <si>
    <t>00h</t>
  </si>
  <si>
    <t>01h</t>
  </si>
  <si>
    <t>02h</t>
  </si>
  <si>
    <t>03h</t>
  </si>
  <si>
    <t>04h</t>
  </si>
  <si>
    <t>05h</t>
  </si>
  <si>
    <t>06h</t>
  </si>
  <si>
    <t>07h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</si>
  <si>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</si>
  <si>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</si>
  <si>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</si>
  <si>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</si>
  <si>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</si>
  <si>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</si>
  <si>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</si>
  <si>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</si>
  <si>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</si>
  <si>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</si>
  <si>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</si>
  <si>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</si>
  <si>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</si>
  <si>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</si>
  <si>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</si>
  <si>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</si>
  <si>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ESC-01</t>
  </si>
  <si>
    <t>Escritório</t>
  </si>
  <si>
    <t>Iluminação LED</t>
  </si>
  <si>
    <t>ESC-02</t>
  </si>
  <si>
    <t>Computador/Notebook</t>
  </si>
  <si>
    <t>ESC-03</t>
  </si>
  <si>
    <t>Impressora</t>
  </si>
  <si>
    <t>ESC-04</t>
  </si>
  <si>
    <t>Ar-condicionado</t>
  </si>
  <si>
    <t>ESC-05</t>
  </si>
  <si>
    <t>Roteador Wi-Fi</t>
  </si>
  <si>
    <t>ESC-06</t>
  </si>
  <si>
    <t>Carregadores</t>
  </si>
  <si>
    <t>COZ-01</t>
  </si>
  <si>
    <t>Cozinha</t>
  </si>
  <si>
    <t>Geladeira/Freezer</t>
  </si>
  <si>
    <t>COZ-02</t>
  </si>
  <si>
    <t>Freezer horizontal</t>
  </si>
  <si>
    <t>COZ-03</t>
  </si>
  <si>
    <t>Micro-ondas</t>
  </si>
  <si>
    <t>COZ-04</t>
  </si>
  <si>
    <t>Cafeteira elétrica</t>
  </si>
  <si>
    <t>COZ-05</t>
  </si>
  <si>
    <t>COZ-06</t>
  </si>
  <si>
    <t>Purificador de água</t>
  </si>
  <si>
    <t>QUA-01</t>
  </si>
  <si>
    <t>Quarto</t>
  </si>
  <si>
    <t>QUA-02</t>
  </si>
  <si>
    <t>Ventilador de teto</t>
  </si>
  <si>
    <t>QUA-03</t>
  </si>
  <si>
    <t>TV</t>
  </si>
  <si>
    <t>QUA-04</t>
  </si>
  <si>
    <t>Carregador celular</t>
  </si>
  <si>
    <t>IRR-01</t>
  </si>
  <si>
    <t>Irrigação/Lavoura</t>
  </si>
  <si>
    <t>Pivô central</t>
  </si>
  <si>
    <t>Referência: Bomba pivo 3.68 kW planilha modelo_dados Darvin</t>
  </si>
  <si>
    <t>IRR-02</t>
  </si>
  <si>
    <t>Bomba auxiliar</t>
  </si>
  <si>
    <t>Referência: Bomba captação 22.1 kW Planilha de modelo_dados Darvin</t>
  </si>
  <si>
    <t>IRR-03</t>
  </si>
  <si>
    <t>Secadora/Silo</t>
  </si>
  <si>
    <t>IRR-04</t>
  </si>
  <si>
    <t>Quadro de automação</t>
  </si>
  <si>
    <t>Perfil de Potência por Carga — DERIVADO dos Equipamentos</t>
  </si>
  <si>
    <t>Carga</t>
  </si>
  <si>
    <t>Tipo_Fazenda</t>
  </si>
  <si>
    <t>00h_kW</t>
  </si>
  <si>
    <t>01h_kW</t>
  </si>
  <si>
    <t>02h_kW</t>
  </si>
  <si>
    <t>03h_kW</t>
  </si>
  <si>
    <t>04h_kW</t>
  </si>
  <si>
    <t>05h_kW</t>
  </si>
  <si>
    <t>06h_kW</t>
  </si>
  <si>
    <t>07h_kW</t>
  </si>
  <si>
    <t>08h_kW</t>
  </si>
  <si>
    <t>09h_kW</t>
  </si>
  <si>
    <t>10h_kW</t>
  </si>
  <si>
    <t>11h_kW</t>
  </si>
  <si>
    <t>12h_kW</t>
  </si>
  <si>
    <t>13h_kW</t>
  </si>
  <si>
    <t>14h_kW</t>
  </si>
  <si>
    <t>15h_kW</t>
  </si>
  <si>
    <t>16h_kW</t>
  </si>
  <si>
    <t>17h_kW</t>
  </si>
  <si>
    <t>18h_kW</t>
  </si>
  <si>
    <t>19h_kW</t>
  </si>
  <si>
    <t>20h_kW</t>
  </si>
  <si>
    <t>21h_kW</t>
  </si>
  <si>
    <t>22h_kW</t>
  </si>
  <si>
    <t>23h_kW</t>
  </si>
  <si>
    <t>Total_kWh/dia</t>
  </si>
  <si>
    <t>Pequena</t>
  </si>
  <si>
    <t>Média</t>
  </si>
  <si>
    <t>Pivô</t>
  </si>
  <si>
    <t>Bomba_Aux</t>
  </si>
  <si>
    <t>Secadora</t>
  </si>
  <si>
    <t>Quadro_Auto</t>
  </si>
  <si>
    <t>Tipo</t>
  </si>
  <si>
    <t>Pot_Nominal_kWp</t>
  </si>
  <si>
    <t>Eficiência_%</t>
  </si>
  <si>
    <t>Ref_Conversão</t>
  </si>
  <si>
    <t>Gen_Max_kW</t>
  </si>
  <si>
    <t>Gen_Min_kW</t>
  </si>
  <si>
    <t>Observação</t>
  </si>
  <si>
    <t>SOL-PEQ</t>
  </si>
  <si>
    <t>Solar FV</t>
  </si>
  <si>
    <t>Solar: E = GHI_Ref em W/m² (irradiação nominal)</t>
  </si>
  <si>
    <t>SOL-MED</t>
  </si>
  <si>
    <t>EOL-PEQ</t>
  </si>
  <si>
    <t>Eólica</t>
  </si>
  <si>
    <t>Eólica: E = Vento_Ref em m/s (vento de pleno aproveitamento)</t>
  </si>
  <si>
    <t>EOL-MED</t>
  </si>
  <si>
    <t>Data_Hora</t>
  </si>
  <si>
    <t>Hora</t>
  </si>
  <si>
    <t>ID_Fazenda</t>
  </si>
  <si>
    <t>ID_Gerador</t>
  </si>
  <si>
    <t>Energia_Gerada_kWh</t>
  </si>
  <si>
    <t>FAZ-001</t>
  </si>
  <si>
    <t>FAZ-002</t>
  </si>
  <si>
    <t>Energia_R$/kWh</t>
  </si>
  <si>
    <t>00:00</t>
  </si>
  <si>
    <t>Fora Ponta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</si>
  <si>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</si>
  <si>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</si>
  <si>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</si>
  <si>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</si>
  <si>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</si>
  <si>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</si>
  <si>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</si>
  <si>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</si>
  <si>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</si>
  <si>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</si>
  <si>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</si>
  <si>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</si>
  <si>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</si>
  <si>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</si>
  <si>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</si>
  <si>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</si>
  <si>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</si>
  <si>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</si>
  <si>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Ponta</t>
  </si>
  <si>
    <t>19:00</t>
  </si>
  <si>
    <t>20:00</t>
  </si>
  <si>
    <t>21:00</t>
  </si>
  <si>
    <t>22:00</t>
  </si>
  <si>
    <t>23:00</t>
  </si>
  <si>
    <t>Nome</t>
  </si>
  <si>
    <t>Tamanho_ha</t>
  </si>
  <si>
    <t>Tem_Escritório</t>
  </si>
  <si>
    <t>Tem_Cozinha</t>
  </si>
  <si>
    <t>Tem_Quarto</t>
  </si>
  <si>
    <t>Tem_Irrigação</t>
  </si>
  <si>
    <t>ID_Solar</t>
  </si>
  <si>
    <t>ID_Eólica</t>
  </si>
  <si>
    <t>ID_Bateria</t>
  </si>
  <si>
    <t>Fazenda Boa Vista</t>
  </si>
  <si>
    <t>BAT-001</t>
  </si>
  <si>
    <t>Fazenda São Pedro</t>
  </si>
  <si>
    <t>Nome_Fazenda</t>
  </si>
  <si>
    <t>Cons_Max_kW</t>
  </si>
  <si>
    <t>Cons_Min_kW</t>
  </si>
  <si>
    <t>Status</t>
  </si>
  <si>
    <t>Agrícola</t>
  </si>
  <si>
    <t>Sede</t>
  </si>
  <si>
    <t>Bateria</t>
  </si>
  <si>
    <t>Armazenamento</t>
  </si>
  <si>
    <t>Ativo</t>
  </si>
  <si>
    <t>Mês</t>
  </si>
  <si>
    <t>GHI_W/m²</t>
  </si>
  <si>
    <t>Temp_°C</t>
  </si>
  <si>
    <t>Vento_m/s</t>
  </si>
  <si>
    <t>FP</t>
  </si>
  <si>
    <t>Vento_Normalizado</t>
  </si>
  <si>
    <t>Consumo_kWh</t>
  </si>
  <si>
    <t>Geração_kWh</t>
  </si>
  <si>
    <t>Saldo_Rede_kWh</t>
  </si>
  <si>
    <t>Tarifa_R$</t>
  </si>
  <si>
    <t>Custo_R$</t>
  </si>
  <si>
    <t>Tipo_Horário</t>
  </si>
  <si>
    <t>Bateria_Descarga_kWh</t>
  </si>
  <si>
    <t>Saldo_Liquido_kWh</t>
  </si>
  <si>
    <t>Fazenda</t>
  </si>
  <si>
    <t>Custo_Total_R$</t>
  </si>
  <si>
    <t>Custo_Ponta_R$</t>
  </si>
  <si>
    <t>Custo_Fora_Ponta_R$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</si>
</sst>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yyyy\-mm\-dd\ hh:mm"/>
    <numFmt numFmtId="166" formatCode="0.0000"/>
    <numFmt numFmtId="167" formatCode="dd/mm/yyyy\ hh:mm"/>
    <numFmt numFmtId="168" formatCode="&quot;R$ &quot;#,##0.00"/>
    <numFmt numFmtId="169" formatCode="#,##0.0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9.0"/>
      <color rgb="FF0000FF"/>
      <name val="Arial"/>
    </font>
    <font>
      <sz val="11.0"/>
      <color theme="1"/>
      <name val="Calibri"/>
    </font>
    <font>
      <b/>
      <sz val="11.0"/>
      <color rgb="FF1F4E79"/>
      <name val="Arial"/>
    </font>
    <font>
      <sz val="9.0"/>
      <color rgb="FF000000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9.0"/>
      <color rgb="FF008000"/>
      <name val="Arial"/>
    </font>
    <font>
      <b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DEBD0"/>
        <bgColor rgb="FFFDEBD0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2E7D32"/>
        <bgColor rgb="FF2E7D32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2E5E9E"/>
        <bgColor rgb="FF2E5E9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2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3" numFmtId="2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ill="1" applyFont="1">
      <alignment horizontal="center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3" numFmtId="2" xfId="0" applyAlignment="1" applyBorder="1" applyFont="1" applyNumberFormat="1">
      <alignment horizontal="center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6" fontId="2" numFmtId="0" xfId="0" applyAlignment="1" applyBorder="1" applyFont="1">
      <alignment horizontal="left" shrinkToFit="0" vertical="center" wrapText="0"/>
    </xf>
    <xf borderId="1" fillId="6" fontId="3" numFmtId="2" xfId="0" applyAlignment="1" applyBorder="1" applyFont="1" applyNumberFormat="1">
      <alignment horizontal="center" shrinkToFit="0" vertical="center" wrapText="0"/>
    </xf>
    <xf borderId="1" fillId="6" fontId="3" numFmtId="2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6" numFmtId="164" xfId="0" applyAlignment="1" applyBorder="1" applyFont="1" applyNumberFormat="1">
      <alignment horizontal="center" shrinkToFit="0" vertical="center" wrapText="0"/>
    </xf>
    <xf borderId="1" fillId="0" fontId="6" numFmtId="2" xfId="0" applyAlignment="1" applyBorder="1" applyFont="1" applyNumberFormat="1">
      <alignment horizontal="center" shrinkToFit="0" vertical="center" wrapText="0"/>
    </xf>
    <xf borderId="1" fillId="4" fontId="6" numFmtId="164" xfId="0" applyAlignment="1" applyBorder="1" applyFont="1" applyNumberFormat="1">
      <alignment horizontal="center" shrinkToFit="0" vertical="center" wrapText="0"/>
    </xf>
    <xf borderId="1" fillId="5" fontId="6" numFmtId="164" xfId="0" applyAlignment="1" applyBorder="1" applyFont="1" applyNumberFormat="1">
      <alignment horizontal="center" shrinkToFit="0" vertical="center" wrapText="0"/>
    </xf>
    <xf borderId="1" fillId="6" fontId="6" numFmtId="164" xfId="0" applyAlignment="1" applyBorder="1" applyFont="1" applyNumberFormat="1">
      <alignment horizontal="center" shrinkToFit="0" vertical="center" wrapText="0"/>
    </xf>
    <xf borderId="2" fillId="7" fontId="7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7" fontId="7" numFmtId="0" xfId="0" applyAlignment="1" applyBorder="1" applyFont="1">
      <alignment horizontal="center" shrinkToFit="0" vertical="center" wrapText="0"/>
    </xf>
    <xf borderId="0" fillId="0" fontId="4" numFmtId="165" xfId="0" applyAlignment="1" applyFont="1" applyNumberFormat="1">
      <alignment shrinkToFit="0" vertical="bottom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ill="1" applyFont="1">
      <alignment horizontal="center" shrinkToFit="0" vertical="center" wrapText="0"/>
    </xf>
    <xf borderId="1" fillId="8" fontId="3" numFmtId="166" xfId="0" applyAlignment="1" applyBorder="1" applyFont="1" applyNumberFormat="1">
      <alignment horizontal="center" shrinkToFit="0" vertical="center" wrapText="0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6" fontId="4" numFmtId="0" xfId="0" applyAlignment="1" applyBorder="1" applyFont="1">
      <alignment horizontal="center" shrinkToFit="0" vertical="bottom" wrapText="0"/>
    </xf>
    <xf borderId="1" fillId="0" fontId="6" numFmtId="2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4" numFmtId="167" xfId="0" applyAlignment="1" applyBorder="1" applyFont="1" applyNumberForma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0" fontId="9" numFmtId="164" xfId="0" applyAlignment="1" applyBorder="1" applyFont="1" applyNumberFormat="1">
      <alignment horizontal="center" shrinkToFit="0" vertical="bottom" wrapText="0"/>
    </xf>
    <xf borderId="1" fillId="0" fontId="9" numFmtId="166" xfId="0" applyAlignment="1" applyBorder="1" applyFont="1" applyNumberFormat="1">
      <alignment horizontal="center" shrinkToFit="0" vertical="bottom" wrapText="0"/>
    </xf>
    <xf borderId="1" fillId="0" fontId="6" numFmtId="168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8" fontId="4" numFmtId="0" xfId="0" applyAlignment="1" applyBorder="1" applyFont="1">
      <alignment horizontal="center" shrinkToFit="0" vertical="bottom" wrapText="0"/>
    </xf>
    <xf borderId="1" fillId="8" fontId="4" numFmtId="167" xfId="0" applyAlignment="1" applyBorder="1" applyFont="1" applyNumberFormat="1">
      <alignment horizontal="center" shrinkToFit="0" vertical="bottom" wrapText="0"/>
    </xf>
    <xf borderId="1" fillId="8" fontId="6" numFmtId="164" xfId="0" applyAlignment="1" applyBorder="1" applyFont="1" applyNumberFormat="1">
      <alignment horizontal="center" shrinkToFit="0" vertical="bottom" wrapText="0"/>
    </xf>
    <xf borderId="1" fillId="8" fontId="9" numFmtId="164" xfId="0" applyAlignment="1" applyBorder="1" applyFont="1" applyNumberFormat="1">
      <alignment horizontal="center" shrinkToFit="0" vertical="bottom" wrapText="0"/>
    </xf>
    <xf borderId="1" fillId="8" fontId="9" numFmtId="166" xfId="0" applyAlignment="1" applyBorder="1" applyFont="1" applyNumberFormat="1">
      <alignment horizontal="center" shrinkToFit="0" vertical="bottom" wrapText="0"/>
    </xf>
    <xf borderId="1" fillId="8" fontId="6" numFmtId="168" xfId="0" applyAlignment="1" applyBorder="1" applyFont="1" applyNumberFormat="1">
      <alignment horizontal="center" shrinkToFit="0" vertical="bottom" wrapText="0"/>
    </xf>
    <xf borderId="1" fillId="8" fontId="9" numFmtId="0" xfId="0" applyAlignment="1" applyBorder="1" applyFont="1">
      <alignment horizontal="center" shrinkToFit="0" vertical="bottom" wrapText="0"/>
    </xf>
    <xf borderId="0" fillId="0" fontId="4" numFmtId="2" xfId="0" applyAlignment="1" applyFont="1" applyNumberForma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0" fontId="6" numFmtId="16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4.0"/>
    <col customWidth="1" min="4" max="4" width="12.0"/>
    <col customWidth="1" min="5" max="6" width="9.0"/>
    <col customWidth="1" min="7" max="30" width="5.0"/>
    <col customWidth="1" min="31" max="31" width="41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5.0" customHeight="1">
      <c r="A2" s="2" t="s">
        <v>30</v>
      </c>
      <c r="B2" s="2" t="s">
        <v>31</v>
      </c>
      <c r="C2" s="3" t="s">
        <v>32</v>
      </c>
      <c r="D2" s="4">
        <v>0.1</v>
      </c>
      <c r="E2" s="4">
        <v>6.0</v>
      </c>
      <c r="F2" s="4">
        <v>10.0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1.0</v>
      </c>
      <c r="O2" s="5">
        <v>1.0</v>
      </c>
      <c r="P2" s="5">
        <v>1.0</v>
      </c>
      <c r="Q2" s="5">
        <v>1.0</v>
      </c>
      <c r="R2" s="5">
        <v>1.0</v>
      </c>
      <c r="S2" s="5">
        <v>1.0</v>
      </c>
      <c r="T2" s="5">
        <v>1.0</v>
      </c>
      <c r="U2" s="5">
        <v>1.0</v>
      </c>
      <c r="V2" s="5">
        <v>1.0</v>
      </c>
      <c r="W2" s="5">
        <v>1.0</v>
      </c>
      <c r="X2" s="5">
        <v>1.0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</row>
    <row r="3" ht="15.0" customHeight="1">
      <c r="A3" s="2" t="s">
        <v>33</v>
      </c>
      <c r="B3" s="2" t="s">
        <v>31</v>
      </c>
      <c r="C3" s="3" t="s">
        <v>34</v>
      </c>
      <c r="D3" s="4">
        <v>0.15</v>
      </c>
      <c r="E3" s="4">
        <v>2.0</v>
      </c>
      <c r="F3" s="4">
        <v>4.0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1.0</v>
      </c>
      <c r="P3" s="5">
        <v>1.0</v>
      </c>
      <c r="Q3" s="5">
        <v>1.0</v>
      </c>
      <c r="R3" s="5">
        <v>1.0</v>
      </c>
      <c r="S3" s="5">
        <v>1.0</v>
      </c>
      <c r="T3" s="5">
        <v>1.0</v>
      </c>
      <c r="U3" s="5">
        <v>1.0</v>
      </c>
      <c r="V3" s="5">
        <v>1.0</v>
      </c>
      <c r="W3" s="5">
        <v>1.0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</row>
    <row r="4" ht="15.0" customHeight="1">
      <c r="A4" s="2" t="s">
        <v>35</v>
      </c>
      <c r="B4" s="2" t="s">
        <v>31</v>
      </c>
      <c r="C4" s="3" t="s">
        <v>36</v>
      </c>
      <c r="D4" s="4">
        <v>0.3</v>
      </c>
      <c r="E4" s="4">
        <v>1.0</v>
      </c>
      <c r="F4" s="4">
        <v>1.0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0.3</v>
      </c>
      <c r="P4" s="5">
        <v>0.3</v>
      </c>
      <c r="Q4" s="5">
        <v>0.3</v>
      </c>
      <c r="R4" s="5">
        <v>0.3</v>
      </c>
      <c r="S4" s="5">
        <v>0.3</v>
      </c>
      <c r="T4" s="5">
        <v>0.3</v>
      </c>
      <c r="U4" s="5">
        <v>0.3</v>
      </c>
      <c r="V4" s="5">
        <v>0.3</v>
      </c>
      <c r="W4" s="5">
        <v>0.3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</row>
    <row r="5" ht="15.0" customHeight="1">
      <c r="A5" s="2" t="s">
        <v>37</v>
      </c>
      <c r="B5" s="2" t="s">
        <v>31</v>
      </c>
      <c r="C5" s="3" t="s">
        <v>38</v>
      </c>
      <c r="D5" s="4">
        <v>1.2</v>
      </c>
      <c r="E5" s="4">
        <v>1.0</v>
      </c>
      <c r="F5" s="4">
        <v>2.0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0.8</v>
      </c>
      <c r="Q5" s="5">
        <v>0.8</v>
      </c>
      <c r="R5" s="5">
        <v>0.8</v>
      </c>
      <c r="S5" s="5">
        <v>0.8</v>
      </c>
      <c r="T5" s="5">
        <v>0.8</v>
      </c>
      <c r="U5" s="5">
        <v>0.8</v>
      </c>
      <c r="V5" s="5">
        <v>0.8</v>
      </c>
      <c r="W5" s="5">
        <v>0.8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</row>
    <row r="6" ht="15.0" customHeight="1">
      <c r="A6" s="2" t="s">
        <v>39</v>
      </c>
      <c r="B6" s="2" t="s">
        <v>31</v>
      </c>
      <c r="C6" s="3" t="s">
        <v>40</v>
      </c>
      <c r="D6" s="4">
        <v>0.02</v>
      </c>
      <c r="E6" s="4">
        <v>1.0</v>
      </c>
      <c r="F6" s="4">
        <v>2.0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1.0</v>
      </c>
      <c r="U6" s="5">
        <v>1.0</v>
      </c>
      <c r="V6" s="5">
        <v>1.0</v>
      </c>
      <c r="W6" s="5">
        <v>1.0</v>
      </c>
      <c r="X6" s="5">
        <v>1.0</v>
      </c>
      <c r="Y6" s="5">
        <v>1.0</v>
      </c>
      <c r="Z6" s="5">
        <v>1.0</v>
      </c>
      <c r="AA6" s="5">
        <v>1.0</v>
      </c>
      <c r="AB6" s="5">
        <v>1.0</v>
      </c>
      <c r="AC6" s="5">
        <v>1.0</v>
      </c>
      <c r="AD6" s="5">
        <v>1.0</v>
      </c>
    </row>
    <row r="7" ht="15.0" customHeight="1">
      <c r="A7" s="2" t="s">
        <v>41</v>
      </c>
      <c r="B7" s="2" t="s">
        <v>31</v>
      </c>
      <c r="C7" s="3" t="s">
        <v>42</v>
      </c>
      <c r="D7" s="4">
        <v>0.05</v>
      </c>
      <c r="E7" s="4">
        <v>2.0</v>
      </c>
      <c r="F7" s="4">
        <v>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</row>
    <row r="8" ht="15.0" customHeight="1">
      <c r="A8" s="6" t="s">
        <v>43</v>
      </c>
      <c r="B8" s="6" t="s">
        <v>44</v>
      </c>
      <c r="C8" s="7" t="s">
        <v>45</v>
      </c>
      <c r="D8" s="4">
        <v>0.15</v>
      </c>
      <c r="E8" s="4">
        <v>1.0</v>
      </c>
      <c r="F8" s="4">
        <v>2.0</v>
      </c>
      <c r="G8" s="8">
        <v>0.4</v>
      </c>
      <c r="H8" s="8">
        <v>0.4</v>
      </c>
      <c r="I8" s="8">
        <v>0.4</v>
      </c>
      <c r="J8" s="8">
        <v>0.4</v>
      </c>
      <c r="K8" s="8">
        <v>0.4</v>
      </c>
      <c r="L8" s="8">
        <v>0.4</v>
      </c>
      <c r="M8" s="8">
        <v>0.4</v>
      </c>
      <c r="N8" s="8">
        <v>0.4</v>
      </c>
      <c r="O8" s="8">
        <v>0.4</v>
      </c>
      <c r="P8" s="8">
        <v>0.4</v>
      </c>
      <c r="Q8" s="8">
        <v>0.4</v>
      </c>
      <c r="R8" s="8">
        <v>0.4</v>
      </c>
      <c r="S8" s="8">
        <v>0.4</v>
      </c>
      <c r="T8" s="8">
        <v>0.4</v>
      </c>
      <c r="U8" s="8">
        <v>0.4</v>
      </c>
      <c r="V8" s="8">
        <v>0.4</v>
      </c>
      <c r="W8" s="8">
        <v>0.4</v>
      </c>
      <c r="X8" s="8">
        <v>0.4</v>
      </c>
      <c r="Y8" s="8">
        <v>0.4</v>
      </c>
      <c r="Z8" s="8">
        <v>0.4</v>
      </c>
      <c r="AA8" s="8">
        <v>0.4</v>
      </c>
      <c r="AB8" s="8">
        <v>0.4</v>
      </c>
      <c r="AC8" s="8">
        <v>0.4</v>
      </c>
      <c r="AD8" s="8">
        <v>0.4</v>
      </c>
    </row>
    <row r="9" ht="15.0" customHeight="1">
      <c r="A9" s="6" t="s">
        <v>46</v>
      </c>
      <c r="B9" s="6" t="s">
        <v>44</v>
      </c>
      <c r="C9" s="7" t="s">
        <v>47</v>
      </c>
      <c r="D9" s="4">
        <v>0.2</v>
      </c>
      <c r="E9" s="4">
        <v>1.0</v>
      </c>
      <c r="F9" s="4">
        <v>1.0</v>
      </c>
      <c r="G9" s="8">
        <v>0.35</v>
      </c>
      <c r="H9" s="8">
        <v>0.35</v>
      </c>
      <c r="I9" s="8">
        <v>0.35</v>
      </c>
      <c r="J9" s="8">
        <v>0.35</v>
      </c>
      <c r="K9" s="8">
        <v>0.35</v>
      </c>
      <c r="L9" s="8">
        <v>0.35</v>
      </c>
      <c r="M9" s="8">
        <v>0.35</v>
      </c>
      <c r="N9" s="8">
        <v>0.35</v>
      </c>
      <c r="O9" s="8">
        <v>0.35</v>
      </c>
      <c r="P9" s="8">
        <v>0.35</v>
      </c>
      <c r="Q9" s="8">
        <v>0.35</v>
      </c>
      <c r="R9" s="8">
        <v>0.35</v>
      </c>
      <c r="S9" s="8">
        <v>0.35</v>
      </c>
      <c r="T9" s="8">
        <v>0.35</v>
      </c>
      <c r="U9" s="8">
        <v>0.35</v>
      </c>
      <c r="V9" s="8">
        <v>0.35</v>
      </c>
      <c r="W9" s="8">
        <v>0.35</v>
      </c>
      <c r="X9" s="8">
        <v>0.35</v>
      </c>
      <c r="Y9" s="8">
        <v>0.35</v>
      </c>
      <c r="Z9" s="8">
        <v>0.35</v>
      </c>
      <c r="AA9" s="8">
        <v>0.35</v>
      </c>
      <c r="AB9" s="8">
        <v>0.35</v>
      </c>
      <c r="AC9" s="8">
        <v>0.35</v>
      </c>
      <c r="AD9" s="8">
        <v>0.35</v>
      </c>
    </row>
    <row r="10" ht="15.0" customHeight="1">
      <c r="A10" s="6" t="s">
        <v>48</v>
      </c>
      <c r="B10" s="6" t="s">
        <v>44</v>
      </c>
      <c r="C10" s="7" t="s">
        <v>49</v>
      </c>
      <c r="D10" s="4">
        <v>1.2</v>
      </c>
      <c r="E10" s="4">
        <v>1.0</v>
      </c>
      <c r="F10" s="4">
        <v>1.0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0.5</v>
      </c>
      <c r="N10" s="8">
        <v>0.5</v>
      </c>
      <c r="O10" s="8">
        <v>0.0</v>
      </c>
      <c r="P10" s="8">
        <v>0.0</v>
      </c>
      <c r="Q10" s="8">
        <v>0.0</v>
      </c>
      <c r="R10" s="8">
        <v>0.0</v>
      </c>
      <c r="S10" s="8">
        <v>0.8</v>
      </c>
      <c r="T10" s="8">
        <v>0.8</v>
      </c>
      <c r="U10" s="8">
        <v>0.0</v>
      </c>
      <c r="V10" s="8">
        <v>0.0</v>
      </c>
      <c r="W10" s="8">
        <v>0.0</v>
      </c>
      <c r="X10" s="8">
        <v>0.5</v>
      </c>
      <c r="Y10" s="8">
        <v>0.8</v>
      </c>
      <c r="Z10" s="8">
        <v>0.8</v>
      </c>
      <c r="AA10" s="8">
        <v>0.0</v>
      </c>
      <c r="AB10" s="8">
        <v>0.0</v>
      </c>
      <c r="AC10" s="8">
        <v>0.0</v>
      </c>
      <c r="AD10" s="8">
        <v>0.0</v>
      </c>
    </row>
    <row r="11" ht="15.0" customHeight="1">
      <c r="A11" s="6" t="s">
        <v>50</v>
      </c>
      <c r="B11" s="6" t="s">
        <v>44</v>
      </c>
      <c r="C11" s="7" t="s">
        <v>51</v>
      </c>
      <c r="D11" s="4">
        <v>0.8</v>
      </c>
      <c r="E11" s="4">
        <v>1.0</v>
      </c>
      <c r="F11" s="4">
        <v>1.0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0.5</v>
      </c>
      <c r="M11" s="8">
        <v>0.8</v>
      </c>
      <c r="N11" s="8">
        <v>0.8</v>
      </c>
      <c r="O11" s="8">
        <v>0.4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0.4</v>
      </c>
      <c r="V11" s="8">
        <v>0.4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</row>
    <row r="12" ht="15.0" customHeight="1">
      <c r="A12" s="6" t="s">
        <v>52</v>
      </c>
      <c r="B12" s="6" t="s">
        <v>44</v>
      </c>
      <c r="C12" s="7" t="s">
        <v>32</v>
      </c>
      <c r="D12" s="4">
        <v>0.1</v>
      </c>
      <c r="E12" s="4">
        <v>4.0</v>
      </c>
      <c r="F12" s="4">
        <v>6.0</v>
      </c>
      <c r="G12" s="8">
        <v>0.3</v>
      </c>
      <c r="H12" s="8">
        <v>0.3</v>
      </c>
      <c r="I12" s="8">
        <v>0.3</v>
      </c>
      <c r="J12" s="8">
        <v>0.3</v>
      </c>
      <c r="K12" s="8">
        <v>0.3</v>
      </c>
      <c r="L12" s="8">
        <v>0.5</v>
      </c>
      <c r="M12" s="8">
        <v>0.8</v>
      </c>
      <c r="N12" s="8">
        <v>0.6</v>
      </c>
      <c r="O12" s="8">
        <v>0.4</v>
      </c>
      <c r="P12" s="8">
        <v>0.3</v>
      </c>
      <c r="Q12" s="8">
        <v>0.3</v>
      </c>
      <c r="R12" s="8">
        <v>0.5</v>
      </c>
      <c r="S12" s="8">
        <v>0.8</v>
      </c>
      <c r="T12" s="8">
        <v>0.5</v>
      </c>
      <c r="U12" s="8">
        <v>0.3</v>
      </c>
      <c r="V12" s="8">
        <v>0.3</v>
      </c>
      <c r="W12" s="8">
        <v>0.3</v>
      </c>
      <c r="X12" s="8">
        <v>0.5</v>
      </c>
      <c r="Y12" s="8">
        <v>0.8</v>
      </c>
      <c r="Z12" s="8">
        <v>0.6</v>
      </c>
      <c r="AA12" s="8">
        <v>0.4</v>
      </c>
      <c r="AB12" s="8">
        <v>0.3</v>
      </c>
      <c r="AC12" s="8">
        <v>0.3</v>
      </c>
      <c r="AD12" s="8">
        <v>0.3</v>
      </c>
    </row>
    <row r="13" ht="15.0" customHeight="1">
      <c r="A13" s="6" t="s">
        <v>53</v>
      </c>
      <c r="B13" s="6" t="s">
        <v>44</v>
      </c>
      <c r="C13" s="7" t="s">
        <v>54</v>
      </c>
      <c r="D13" s="4">
        <v>0.08</v>
      </c>
      <c r="E13" s="4">
        <v>1.0</v>
      </c>
      <c r="F13" s="4">
        <v>1.0</v>
      </c>
      <c r="G13" s="8">
        <v>0.3</v>
      </c>
      <c r="H13" s="8">
        <v>0.3</v>
      </c>
      <c r="I13" s="8">
        <v>0.3</v>
      </c>
      <c r="J13" s="8">
        <v>0.3</v>
      </c>
      <c r="K13" s="8">
        <v>0.3</v>
      </c>
      <c r="L13" s="8">
        <v>0.3</v>
      </c>
      <c r="M13" s="8">
        <v>0.3</v>
      </c>
      <c r="N13" s="8">
        <v>0.3</v>
      </c>
      <c r="O13" s="8">
        <v>0.3</v>
      </c>
      <c r="P13" s="8">
        <v>0.3</v>
      </c>
      <c r="Q13" s="8">
        <v>0.3</v>
      </c>
      <c r="R13" s="8">
        <v>0.3</v>
      </c>
      <c r="S13" s="8">
        <v>0.3</v>
      </c>
      <c r="T13" s="8">
        <v>0.3</v>
      </c>
      <c r="U13" s="8">
        <v>0.3</v>
      </c>
      <c r="V13" s="8">
        <v>0.3</v>
      </c>
      <c r="W13" s="8">
        <v>0.3</v>
      </c>
      <c r="X13" s="8">
        <v>0.3</v>
      </c>
      <c r="Y13" s="8">
        <v>0.3</v>
      </c>
      <c r="Z13" s="8">
        <v>0.3</v>
      </c>
      <c r="AA13" s="8">
        <v>0.3</v>
      </c>
      <c r="AB13" s="8">
        <v>0.3</v>
      </c>
      <c r="AC13" s="8">
        <v>0.3</v>
      </c>
      <c r="AD13" s="8">
        <v>0.3</v>
      </c>
    </row>
    <row r="14" ht="15.0" customHeight="1">
      <c r="A14" s="9" t="s">
        <v>55</v>
      </c>
      <c r="B14" s="9" t="s">
        <v>56</v>
      </c>
      <c r="C14" s="10" t="s">
        <v>32</v>
      </c>
      <c r="D14" s="4">
        <v>0.1</v>
      </c>
      <c r="E14" s="4">
        <v>4.0</v>
      </c>
      <c r="F14" s="4">
        <v>6.0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0.5</v>
      </c>
      <c r="Z14" s="11">
        <v>1.0</v>
      </c>
      <c r="AA14" s="11">
        <v>1.0</v>
      </c>
      <c r="AB14" s="11">
        <v>1.0</v>
      </c>
      <c r="AC14" s="11">
        <v>0.8</v>
      </c>
      <c r="AD14" s="11">
        <v>0.3</v>
      </c>
    </row>
    <row r="15" ht="15.0" customHeight="1">
      <c r="A15" s="9" t="s">
        <v>57</v>
      </c>
      <c r="B15" s="9" t="s">
        <v>56</v>
      </c>
      <c r="C15" s="10" t="s">
        <v>58</v>
      </c>
      <c r="D15" s="4">
        <v>0.08</v>
      </c>
      <c r="E15" s="4">
        <v>2.0</v>
      </c>
      <c r="F15" s="4">
        <v>4.0</v>
      </c>
      <c r="G15" s="11">
        <v>0.8</v>
      </c>
      <c r="H15" s="11">
        <v>0.8</v>
      </c>
      <c r="I15" s="11">
        <v>0.8</v>
      </c>
      <c r="J15" s="11">
        <v>0.8</v>
      </c>
      <c r="K15" s="11">
        <v>0.8</v>
      </c>
      <c r="L15" s="11">
        <v>0.6</v>
      </c>
      <c r="M15" s="11">
        <v>0.3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0.3</v>
      </c>
      <c r="AA15" s="11">
        <v>0.7</v>
      </c>
      <c r="AB15" s="11">
        <v>0.9</v>
      </c>
      <c r="AC15" s="11">
        <v>1.0</v>
      </c>
      <c r="AD15" s="11">
        <v>0.9</v>
      </c>
    </row>
    <row r="16" ht="15.0" customHeight="1">
      <c r="A16" s="9" t="s">
        <v>59</v>
      </c>
      <c r="B16" s="9" t="s">
        <v>56</v>
      </c>
      <c r="C16" s="10" t="s">
        <v>60</v>
      </c>
      <c r="D16" s="4">
        <v>0.1</v>
      </c>
      <c r="E16" s="4">
        <v>1.0</v>
      </c>
      <c r="F16" s="4">
        <v>2.0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0.5</v>
      </c>
      <c r="Z16" s="11">
        <v>1.0</v>
      </c>
      <c r="AA16" s="11">
        <v>1.0</v>
      </c>
      <c r="AB16" s="11">
        <v>1.0</v>
      </c>
      <c r="AC16" s="11">
        <v>0.8</v>
      </c>
      <c r="AD16" s="11">
        <v>0.2</v>
      </c>
    </row>
    <row r="17" ht="15.0" customHeight="1">
      <c r="A17" s="9" t="s">
        <v>61</v>
      </c>
      <c r="B17" s="9" t="s">
        <v>56</v>
      </c>
      <c r="C17" s="10" t="s">
        <v>62</v>
      </c>
      <c r="D17" s="4">
        <v>0.02</v>
      </c>
      <c r="E17" s="4">
        <v>3.0</v>
      </c>
      <c r="F17" s="4">
        <v>5.0</v>
      </c>
      <c r="G17" s="11">
        <v>0.8</v>
      </c>
      <c r="H17" s="11">
        <v>0.8</v>
      </c>
      <c r="I17" s="11">
        <v>0.8</v>
      </c>
      <c r="J17" s="11">
        <v>0.8</v>
      </c>
      <c r="K17" s="11">
        <v>0.5</v>
      </c>
      <c r="L17" s="11">
        <v>0.3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</v>
      </c>
      <c r="S17" s="11">
        <v>0.0</v>
      </c>
      <c r="T17" s="11">
        <v>0.0</v>
      </c>
      <c r="U17" s="11">
        <v>0.0</v>
      </c>
      <c r="V17" s="11">
        <v>0.0</v>
      </c>
      <c r="W17" s="11">
        <v>0.0</v>
      </c>
      <c r="X17" s="11">
        <v>0.0</v>
      </c>
      <c r="Y17" s="11">
        <v>0.0</v>
      </c>
      <c r="Z17" s="11">
        <v>0.0</v>
      </c>
      <c r="AA17" s="11">
        <v>0.3</v>
      </c>
      <c r="AB17" s="11">
        <v>0.5</v>
      </c>
      <c r="AC17" s="11">
        <v>0.8</v>
      </c>
      <c r="AD17" s="11">
        <v>0.9</v>
      </c>
    </row>
    <row r="18" ht="15.0" customHeight="1">
      <c r="A18" s="12" t="s">
        <v>63</v>
      </c>
      <c r="B18" s="12" t="s">
        <v>64</v>
      </c>
      <c r="C18" s="13" t="s">
        <v>65</v>
      </c>
      <c r="D18" s="4">
        <v>4.0</v>
      </c>
      <c r="E18" s="4">
        <v>1.0</v>
      </c>
      <c r="F18" s="4">
        <v>2.0</v>
      </c>
      <c r="G18" s="14">
        <v>1.0</v>
      </c>
      <c r="H18" s="14">
        <v>1.0</v>
      </c>
      <c r="I18" s="14">
        <v>1.0</v>
      </c>
      <c r="J18" s="14">
        <v>1.0</v>
      </c>
      <c r="K18" s="14">
        <v>1.0</v>
      </c>
      <c r="L18" s="15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0.0</v>
      </c>
      <c r="AA18" s="15">
        <v>1.0</v>
      </c>
      <c r="AB18" s="14">
        <v>1.0</v>
      </c>
      <c r="AC18" s="14">
        <v>1.0</v>
      </c>
      <c r="AD18" s="14">
        <v>1.0</v>
      </c>
      <c r="AE18" s="16" t="s">
        <v>66</v>
      </c>
    </row>
    <row r="19" ht="15.0" customHeight="1">
      <c r="A19" s="12" t="s">
        <v>67</v>
      </c>
      <c r="B19" s="12" t="s">
        <v>64</v>
      </c>
      <c r="C19" s="13" t="s">
        <v>68</v>
      </c>
      <c r="D19" s="4">
        <v>22.0</v>
      </c>
      <c r="E19" s="4">
        <v>0.0</v>
      </c>
      <c r="F19" s="4">
        <v>1.0</v>
      </c>
      <c r="G19" s="14">
        <v>0.8</v>
      </c>
      <c r="H19" s="14">
        <v>0.8</v>
      </c>
      <c r="I19" s="15">
        <v>0.0</v>
      </c>
      <c r="J19" s="15">
        <v>0.0</v>
      </c>
      <c r="K19" s="15">
        <v>0.0</v>
      </c>
      <c r="L19" s="15">
        <v>0.0</v>
      </c>
      <c r="M19" s="14">
        <v>0.0</v>
      </c>
      <c r="N19" s="15">
        <v>0.8</v>
      </c>
      <c r="O19" s="15">
        <v>0.8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5">
        <v>0.8</v>
      </c>
      <c r="V19" s="15">
        <v>0.8</v>
      </c>
      <c r="W19" s="14">
        <v>0.0</v>
      </c>
      <c r="X19" s="14">
        <v>0.0</v>
      </c>
      <c r="Y19" s="14">
        <v>0.0</v>
      </c>
      <c r="Z19" s="14">
        <v>0.0</v>
      </c>
      <c r="AA19" s="15">
        <v>0.8</v>
      </c>
      <c r="AB19" s="14">
        <v>0.8</v>
      </c>
      <c r="AC19" s="15">
        <v>0.0</v>
      </c>
      <c r="AD19" s="15">
        <v>0.0</v>
      </c>
      <c r="AE19" s="16" t="s">
        <v>69</v>
      </c>
    </row>
    <row r="20" ht="15.0" customHeight="1">
      <c r="A20" s="12" t="s">
        <v>70</v>
      </c>
      <c r="B20" s="12" t="s">
        <v>64</v>
      </c>
      <c r="C20" s="13" t="s">
        <v>71</v>
      </c>
      <c r="D20" s="17">
        <v>2.4</v>
      </c>
      <c r="E20" s="4">
        <v>0.0</v>
      </c>
      <c r="F20" s="4">
        <v>1.0</v>
      </c>
      <c r="G20" s="15">
        <v>0.9862555721</v>
      </c>
      <c r="H20" s="15">
        <v>0.9825408618</v>
      </c>
      <c r="I20" s="15">
        <v>0.9583952452</v>
      </c>
      <c r="J20" s="15">
        <v>0.98551263</v>
      </c>
      <c r="K20" s="15">
        <v>0.9531946508</v>
      </c>
      <c r="L20" s="15">
        <v>0.9914561664</v>
      </c>
      <c r="M20" s="15">
        <v>0.9795690936</v>
      </c>
      <c r="N20" s="15">
        <v>0.9632243685</v>
      </c>
      <c r="O20" s="15">
        <v>0.9877414562</v>
      </c>
      <c r="P20" s="15">
        <v>0.9862555721</v>
      </c>
      <c r="Q20" s="15">
        <v>0.9784546805</v>
      </c>
      <c r="R20" s="15">
        <v>0.9658246657</v>
      </c>
      <c r="S20" s="15">
        <v>0.9621099554</v>
      </c>
      <c r="T20" s="15">
        <v>0.9907132244</v>
      </c>
      <c r="U20" s="15">
        <v>1.0</v>
      </c>
      <c r="V20" s="15">
        <v>0.9840267459</v>
      </c>
      <c r="W20" s="15">
        <v>0.9832838039</v>
      </c>
      <c r="X20" s="15">
        <v>0.9777117385</v>
      </c>
      <c r="Y20" s="15">
        <v>0.9910846954</v>
      </c>
      <c r="Z20" s="15">
        <v>0.9892273403</v>
      </c>
      <c r="AA20" s="15">
        <v>0.9650817236</v>
      </c>
      <c r="AB20" s="15">
        <v>0.9739970282</v>
      </c>
      <c r="AC20" s="15">
        <v>0.9929420505</v>
      </c>
      <c r="AD20" s="15">
        <v>0.9762258544</v>
      </c>
    </row>
    <row r="21" ht="15.0" customHeight="1">
      <c r="A21" s="12" t="s">
        <v>72</v>
      </c>
      <c r="B21" s="12" t="s">
        <v>64</v>
      </c>
      <c r="C21" s="13" t="s">
        <v>73</v>
      </c>
      <c r="D21" s="17">
        <v>0.2</v>
      </c>
      <c r="E21" s="4">
        <v>1.0</v>
      </c>
      <c r="F21" s="4">
        <v>1.0</v>
      </c>
      <c r="G21" s="14">
        <v>1.0</v>
      </c>
      <c r="H21" s="14">
        <v>1.0</v>
      </c>
      <c r="I21" s="14">
        <v>1.0</v>
      </c>
      <c r="J21" s="14">
        <v>1.0</v>
      </c>
      <c r="K21" s="14">
        <v>1.0</v>
      </c>
      <c r="L21" s="14">
        <v>1.0</v>
      </c>
      <c r="M21" s="14">
        <v>1.0</v>
      </c>
      <c r="N21" s="14">
        <v>1.0</v>
      </c>
      <c r="O21" s="14">
        <v>1.0</v>
      </c>
      <c r="P21" s="14">
        <v>1.0</v>
      </c>
      <c r="Q21" s="14">
        <v>1.0</v>
      </c>
      <c r="R21" s="14">
        <v>1.0</v>
      </c>
      <c r="S21" s="14">
        <v>1.0</v>
      </c>
      <c r="T21" s="14">
        <v>1.0</v>
      </c>
      <c r="U21" s="14">
        <v>1.0</v>
      </c>
      <c r="V21" s="14">
        <v>1.0</v>
      </c>
      <c r="W21" s="14">
        <v>1.0</v>
      </c>
      <c r="X21" s="14">
        <v>1.0</v>
      </c>
      <c r="Y21" s="14">
        <v>1.0</v>
      </c>
      <c r="Z21" s="14">
        <v>1.0</v>
      </c>
      <c r="AA21" s="14">
        <v>1.0</v>
      </c>
      <c r="AB21" s="14">
        <v>1.0</v>
      </c>
      <c r="AC21" s="14">
        <v>1.0</v>
      </c>
      <c r="AD21" s="14">
        <v>1.0</v>
      </c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26" width="7.0"/>
    <col customWidth="1" min="27" max="27" width="14.0"/>
  </cols>
  <sheetData>
    <row r="1" ht="15.0" customHeight="1">
      <c r="A1" s="19" t="s">
        <v>74</v>
      </c>
    </row>
    <row r="2" ht="23.25" customHeight="1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101</v>
      </c>
    </row>
    <row r="3" ht="15.0" customHeight="1">
      <c r="A3" s="2" t="s">
        <v>31</v>
      </c>
      <c r="B3" s="2" t="s">
        <v>102</v>
      </c>
      <c r="C3" s="20">
        <f>SUMPRODUCT((Config_Equipamentos!$B$2:$B$21="Escritório")*Config_Equipamentos!$D$2:$D$21*Config_Equipamentos!$E$2:$E$21*Config_Equipamentos!$G$2:$G$21)</f>
        <v>0.02</v>
      </c>
      <c r="D3" s="20">
        <f>SUMPRODUCT((Config_Equipamentos!$B$2:$B$21="Escritório")*Config_Equipamentos!$D$2:$D$21*Config_Equipamentos!$E$2:$E$21*Config_Equipamentos!$H$2:$H$21)</f>
        <v>0.02</v>
      </c>
      <c r="E3" s="20">
        <f>SUMPRODUCT((Config_Equipamentos!$B$2:$B$21="Escritório")*Config_Equipamentos!$D$2:$D$21*Config_Equipamentos!$E$2:$E$21*Config_Equipamentos!$I$2:$I$21)</f>
        <v>0.02</v>
      </c>
      <c r="F3" s="20">
        <f>SUMPRODUCT((Config_Equipamentos!$B$2:$B$21="Escritório")*Config_Equipamentos!$D$2:$D$21*Config_Equipamentos!$E$2:$E$21*Config_Equipamentos!$J$2:$J$21)</f>
        <v>0.02</v>
      </c>
      <c r="G3" s="20">
        <f>SUMPRODUCT((Config_Equipamentos!$B$2:$B$21="Escritório")*Config_Equipamentos!$D$2:$D$21*Config_Equipamentos!$E$2:$E$21*Config_Equipamentos!$K$2:$K$21)</f>
        <v>0.02</v>
      </c>
      <c r="H3" s="20">
        <f>SUMPRODUCT((Config_Equipamentos!$B$2:$B$21="Escritório")*Config_Equipamentos!$D$2:$D$21*Config_Equipamentos!$E$2:$E$21*Config_Equipamentos!$L$2:$L$21)</f>
        <v>0.02</v>
      </c>
      <c r="I3" s="20">
        <f>SUMPRODUCT((Config_Equipamentos!$B$2:$B$21="Escritório")*Config_Equipamentos!$D$2:$D$21*Config_Equipamentos!$E$2:$E$21*Config_Equipamentos!$M$2:$M$21)</f>
        <v>0.02</v>
      </c>
      <c r="J3" s="20">
        <f>SUMPRODUCT((Config_Equipamentos!$B$2:$B$21="Escritório")*Config_Equipamentos!$D$2:$D$21*Config_Equipamentos!$E$2:$E$21*Config_Equipamentos!$N$2:$N$21)</f>
        <v>0.62</v>
      </c>
      <c r="K3" s="20">
        <f>SUMPRODUCT((Config_Equipamentos!$B$2:$B$21="Escritório")*Config_Equipamentos!$D$2:$D$21*Config_Equipamentos!$E$2:$E$21*Config_Equipamentos!$O$2:$O$21)</f>
        <v>1.06</v>
      </c>
      <c r="L3" s="20">
        <f>SUMPRODUCT((Config_Equipamentos!$B$2:$B$21="Escritório")*Config_Equipamentos!$D$2:$D$21*Config_Equipamentos!$E$2:$E$21*Config_Equipamentos!$P$2:$P$21)</f>
        <v>2.02</v>
      </c>
      <c r="M3" s="20">
        <f>SUMPRODUCT((Config_Equipamentos!$B$2:$B$21="Escritório")*Config_Equipamentos!$D$2:$D$21*Config_Equipamentos!$E$2:$E$21*Config_Equipamentos!$Q$2:$Q$21)</f>
        <v>2.02</v>
      </c>
      <c r="N3" s="20">
        <f>SUMPRODUCT((Config_Equipamentos!$B$2:$B$21="Escritório")*Config_Equipamentos!$D$2:$D$21*Config_Equipamentos!$E$2:$E$21*Config_Equipamentos!$R$2:$R$21)</f>
        <v>2.02</v>
      </c>
      <c r="O3" s="20">
        <f>SUMPRODUCT((Config_Equipamentos!$B$2:$B$21="Escritório")*Config_Equipamentos!$D$2:$D$21*Config_Equipamentos!$E$2:$E$21*Config_Equipamentos!$S$2:$S$21)</f>
        <v>2.02</v>
      </c>
      <c r="P3" s="20">
        <f>SUMPRODUCT((Config_Equipamentos!$B$2:$B$21="Escritório")*Config_Equipamentos!$D$2:$D$21*Config_Equipamentos!$E$2:$E$21*Config_Equipamentos!$T$2:$T$21)</f>
        <v>2.02</v>
      </c>
      <c r="Q3" s="20">
        <f>SUMPRODUCT((Config_Equipamentos!$B$2:$B$21="Escritório")*Config_Equipamentos!$D$2:$D$21*Config_Equipamentos!$E$2:$E$21*Config_Equipamentos!$U$2:$U$21)</f>
        <v>2.02</v>
      </c>
      <c r="R3" s="20">
        <f>SUMPRODUCT((Config_Equipamentos!$B$2:$B$21="Escritório")*Config_Equipamentos!$D$2:$D$21*Config_Equipamentos!$E$2:$E$21*Config_Equipamentos!$V$2:$V$21)</f>
        <v>2.02</v>
      </c>
      <c r="S3" s="20">
        <f>SUMPRODUCT((Config_Equipamentos!$B$2:$B$21="Escritório")*Config_Equipamentos!$D$2:$D$21*Config_Equipamentos!$E$2:$E$21*Config_Equipamentos!$W$2:$W$21)</f>
        <v>2.02</v>
      </c>
      <c r="T3" s="20">
        <f>SUMPRODUCT((Config_Equipamentos!$B$2:$B$21="Escritório")*Config_Equipamentos!$D$2:$D$21*Config_Equipamentos!$E$2:$E$21*Config_Equipamentos!$X$2:$X$21)</f>
        <v>0.62</v>
      </c>
      <c r="U3" s="20">
        <f>SUMPRODUCT((Config_Equipamentos!$B$2:$B$21="Escritório")*Config_Equipamentos!$D$2:$D$21*Config_Equipamentos!$E$2:$E$21*Config_Equipamentos!$Y$2:$Y$21)</f>
        <v>0.02</v>
      </c>
      <c r="V3" s="20">
        <f>SUMPRODUCT((Config_Equipamentos!$B$2:$B$21="Escritório")*Config_Equipamentos!$D$2:$D$21*Config_Equipamentos!$E$2:$E$21*Config_Equipamentos!$Z$2:$Z$21)</f>
        <v>0.02</v>
      </c>
      <c r="W3" s="20">
        <f>SUMPRODUCT((Config_Equipamentos!$B$2:$B$21="Escritório")*Config_Equipamentos!$D$2:$D$21*Config_Equipamentos!$E$2:$E$21*Config_Equipamentos!$AA$2:$AA$21)</f>
        <v>0.02</v>
      </c>
      <c r="X3" s="20">
        <f>SUMPRODUCT((Config_Equipamentos!$B$2:$B$21="Escritório")*Config_Equipamentos!$D$2:$D$21*Config_Equipamentos!$E$2:$E$21*Config_Equipamentos!$AB$2:$AB$21)</f>
        <v>0.02</v>
      </c>
      <c r="Y3" s="20">
        <f>SUMPRODUCT((Config_Equipamentos!$B$2:$B$21="Escritório")*Config_Equipamentos!$D$2:$D$21*Config_Equipamentos!$E$2:$E$21*Config_Equipamentos!$AC$2:$AC$21)</f>
        <v>0.02</v>
      </c>
      <c r="Z3" s="20">
        <f>SUMPRODUCT((Config_Equipamentos!$B$2:$B$21="Escritório")*Config_Equipamentos!$D$2:$D$21*Config_Equipamentos!$E$2:$E$21*Config_Equipamentos!$AD$2:$AD$21)</f>
        <v>0.02</v>
      </c>
      <c r="AA3" s="21">
        <f t="shared" ref="AA3:AA16" si="1">SUM(C3:Z3)</f>
        <v>18.72</v>
      </c>
    </row>
    <row r="4" ht="15.0" customHeight="1">
      <c r="A4" s="2" t="s">
        <v>31</v>
      </c>
      <c r="B4" s="2" t="s">
        <v>103</v>
      </c>
      <c r="C4" s="20">
        <f>SUMPRODUCT((Config_Equipamentos!$B$2:$B$21="Escritório")*Config_Equipamentos!$D$2:$D$21*Config_Equipamentos!$F$2:$F$21*Config_Equipamentos!$G$2:$G$21)</f>
        <v>0.04</v>
      </c>
      <c r="D4" s="20">
        <f>SUMPRODUCT((Config_Equipamentos!$B$2:$B$21="Escritório")*Config_Equipamentos!$D$2:$D$21*Config_Equipamentos!$F$2:$F$21*Config_Equipamentos!$H$2:$H$21)</f>
        <v>0.04</v>
      </c>
      <c r="E4" s="20">
        <f>SUMPRODUCT((Config_Equipamentos!$B$2:$B$21="Escritório")*Config_Equipamentos!$D$2:$D$21*Config_Equipamentos!$F$2:$F$21*Config_Equipamentos!$I$2:$I$21)</f>
        <v>0.04</v>
      </c>
      <c r="F4" s="20">
        <f>SUMPRODUCT((Config_Equipamentos!$B$2:$B$21="Escritório")*Config_Equipamentos!$D$2:$D$21*Config_Equipamentos!$F$2:$F$21*Config_Equipamentos!$J$2:$J$21)</f>
        <v>0.04</v>
      </c>
      <c r="G4" s="20">
        <f>SUMPRODUCT((Config_Equipamentos!$B$2:$B$21="Escritório")*Config_Equipamentos!$D$2:$D$21*Config_Equipamentos!$F$2:$F$21*Config_Equipamentos!$K$2:$K$21)</f>
        <v>0.04</v>
      </c>
      <c r="H4" s="20">
        <f>SUMPRODUCT((Config_Equipamentos!$B$2:$B$21="Escritório")*Config_Equipamentos!$D$2:$D$21*Config_Equipamentos!$F$2:$F$21*Config_Equipamentos!$L$2:$L$21)</f>
        <v>0.04</v>
      </c>
      <c r="I4" s="20">
        <f>SUMPRODUCT((Config_Equipamentos!$B$2:$B$21="Escritório")*Config_Equipamentos!$D$2:$D$21*Config_Equipamentos!$F$2:$F$21*Config_Equipamentos!$M$2:$M$21)</f>
        <v>0.04</v>
      </c>
      <c r="J4" s="20">
        <f>SUMPRODUCT((Config_Equipamentos!$B$2:$B$21="Escritório")*Config_Equipamentos!$D$2:$D$21*Config_Equipamentos!$F$2:$F$21*Config_Equipamentos!$N$2:$N$21)</f>
        <v>1.04</v>
      </c>
      <c r="K4" s="20">
        <f>SUMPRODUCT((Config_Equipamentos!$B$2:$B$21="Escritório")*Config_Equipamentos!$D$2:$D$21*Config_Equipamentos!$F$2:$F$21*Config_Equipamentos!$O$2:$O$21)</f>
        <v>1.805</v>
      </c>
      <c r="L4" s="20">
        <f>SUMPRODUCT((Config_Equipamentos!$B$2:$B$21="Escritório")*Config_Equipamentos!$D$2:$D$21*Config_Equipamentos!$F$2:$F$21*Config_Equipamentos!$P$2:$P$21)</f>
        <v>3.725</v>
      </c>
      <c r="M4" s="20">
        <f>SUMPRODUCT((Config_Equipamentos!$B$2:$B$21="Escritório")*Config_Equipamentos!$D$2:$D$21*Config_Equipamentos!$F$2:$F$21*Config_Equipamentos!$Q$2:$Q$21)</f>
        <v>3.725</v>
      </c>
      <c r="N4" s="20">
        <f>SUMPRODUCT((Config_Equipamentos!$B$2:$B$21="Escritório")*Config_Equipamentos!$D$2:$D$21*Config_Equipamentos!$F$2:$F$21*Config_Equipamentos!$R$2:$R$21)</f>
        <v>3.725</v>
      </c>
      <c r="O4" s="20">
        <f>SUMPRODUCT((Config_Equipamentos!$B$2:$B$21="Escritório")*Config_Equipamentos!$D$2:$D$21*Config_Equipamentos!$F$2:$F$21*Config_Equipamentos!$S$2:$S$21)</f>
        <v>3.725</v>
      </c>
      <c r="P4" s="20">
        <f>SUMPRODUCT((Config_Equipamentos!$B$2:$B$21="Escritório")*Config_Equipamentos!$D$2:$D$21*Config_Equipamentos!$F$2:$F$21*Config_Equipamentos!$T$2:$T$21)</f>
        <v>3.725</v>
      </c>
      <c r="Q4" s="20">
        <f>SUMPRODUCT((Config_Equipamentos!$B$2:$B$21="Escritório")*Config_Equipamentos!$D$2:$D$21*Config_Equipamentos!$F$2:$F$21*Config_Equipamentos!$U$2:$U$21)</f>
        <v>3.725</v>
      </c>
      <c r="R4" s="20">
        <f>SUMPRODUCT((Config_Equipamentos!$B$2:$B$21="Escritório")*Config_Equipamentos!$D$2:$D$21*Config_Equipamentos!$F$2:$F$21*Config_Equipamentos!$V$2:$V$21)</f>
        <v>3.725</v>
      </c>
      <c r="S4" s="20">
        <f>SUMPRODUCT((Config_Equipamentos!$B$2:$B$21="Escritório")*Config_Equipamentos!$D$2:$D$21*Config_Equipamentos!$F$2:$F$21*Config_Equipamentos!$W$2:$W$21)</f>
        <v>3.725</v>
      </c>
      <c r="T4" s="20">
        <f>SUMPRODUCT((Config_Equipamentos!$B$2:$B$21="Escritório")*Config_Equipamentos!$D$2:$D$21*Config_Equipamentos!$F$2:$F$21*Config_Equipamentos!$X$2:$X$21)</f>
        <v>1.04</v>
      </c>
      <c r="U4" s="20">
        <f>SUMPRODUCT((Config_Equipamentos!$B$2:$B$21="Escritório")*Config_Equipamentos!$D$2:$D$21*Config_Equipamentos!$F$2:$F$21*Config_Equipamentos!$Y$2:$Y$21)</f>
        <v>0.04</v>
      </c>
      <c r="V4" s="20">
        <f>SUMPRODUCT((Config_Equipamentos!$B$2:$B$21="Escritório")*Config_Equipamentos!$D$2:$D$21*Config_Equipamentos!$F$2:$F$21*Config_Equipamentos!$Z$2:$Z$21)</f>
        <v>0.04</v>
      </c>
      <c r="W4" s="20">
        <f>SUMPRODUCT((Config_Equipamentos!$B$2:$B$21="Escritório")*Config_Equipamentos!$D$2:$D$21*Config_Equipamentos!$F$2:$F$21*Config_Equipamentos!$AA$2:$AA$21)</f>
        <v>0.04</v>
      </c>
      <c r="X4" s="20">
        <f>SUMPRODUCT((Config_Equipamentos!$B$2:$B$21="Escritório")*Config_Equipamentos!$D$2:$D$21*Config_Equipamentos!$F$2:$F$21*Config_Equipamentos!$AB$2:$AB$21)</f>
        <v>0.04</v>
      </c>
      <c r="Y4" s="20">
        <f>SUMPRODUCT((Config_Equipamentos!$B$2:$B$21="Escritório")*Config_Equipamentos!$D$2:$D$21*Config_Equipamentos!$F$2:$F$21*Config_Equipamentos!$AC$2:$AC$21)</f>
        <v>0.04</v>
      </c>
      <c r="Z4" s="20">
        <f>SUMPRODUCT((Config_Equipamentos!$B$2:$B$21="Escritório")*Config_Equipamentos!$D$2:$D$21*Config_Equipamentos!$F$2:$F$21*Config_Equipamentos!$AD$2:$AD$21)</f>
        <v>0.04</v>
      </c>
      <c r="AA4" s="21">
        <f t="shared" si="1"/>
        <v>34.205</v>
      </c>
    </row>
    <row r="5" ht="15.0" customHeight="1">
      <c r="A5" s="6" t="s">
        <v>44</v>
      </c>
      <c r="B5" s="6" t="s">
        <v>102</v>
      </c>
      <c r="C5" s="22">
        <f>SUMPRODUCT((Config_Equipamentos!$B$2:$B$21="Cozinha")*Config_Equipamentos!$D$2:$D$21*Config_Equipamentos!$E$2:$E$21*Config_Equipamentos!$G$2:$G$21)</f>
        <v>0.274</v>
      </c>
      <c r="D5" s="22">
        <f>SUMPRODUCT((Config_Equipamentos!$B$2:$B$21="Cozinha")*Config_Equipamentos!$D$2:$D$21*Config_Equipamentos!$E$2:$E$21*Config_Equipamentos!$H$2:$H$21)</f>
        <v>0.274</v>
      </c>
      <c r="E5" s="22">
        <f>SUMPRODUCT((Config_Equipamentos!$B$2:$B$21="Cozinha")*Config_Equipamentos!$D$2:$D$21*Config_Equipamentos!$E$2:$E$21*Config_Equipamentos!$I$2:$I$21)</f>
        <v>0.274</v>
      </c>
      <c r="F5" s="22">
        <f>SUMPRODUCT((Config_Equipamentos!$B$2:$B$21="Cozinha")*Config_Equipamentos!$D$2:$D$21*Config_Equipamentos!$E$2:$E$21*Config_Equipamentos!$J$2:$J$21)</f>
        <v>0.274</v>
      </c>
      <c r="G5" s="22">
        <f>SUMPRODUCT((Config_Equipamentos!$B$2:$B$21="Cozinha")*Config_Equipamentos!$D$2:$D$21*Config_Equipamentos!$E$2:$E$21*Config_Equipamentos!$K$2:$K$21)</f>
        <v>0.274</v>
      </c>
      <c r="H5" s="22">
        <f>SUMPRODUCT((Config_Equipamentos!$B$2:$B$21="Cozinha")*Config_Equipamentos!$D$2:$D$21*Config_Equipamentos!$E$2:$E$21*Config_Equipamentos!$L$2:$L$21)</f>
        <v>0.754</v>
      </c>
      <c r="I5" s="22">
        <f>SUMPRODUCT((Config_Equipamentos!$B$2:$B$21="Cozinha")*Config_Equipamentos!$D$2:$D$21*Config_Equipamentos!$E$2:$E$21*Config_Equipamentos!$M$2:$M$21)</f>
        <v>1.714</v>
      </c>
      <c r="J5" s="22">
        <f>SUMPRODUCT((Config_Equipamentos!$B$2:$B$21="Cozinha")*Config_Equipamentos!$D$2:$D$21*Config_Equipamentos!$E$2:$E$21*Config_Equipamentos!$N$2:$N$21)</f>
        <v>1.634</v>
      </c>
      <c r="K5" s="22">
        <f>SUMPRODUCT((Config_Equipamentos!$B$2:$B$21="Cozinha")*Config_Equipamentos!$D$2:$D$21*Config_Equipamentos!$E$2:$E$21*Config_Equipamentos!$O$2:$O$21)</f>
        <v>0.634</v>
      </c>
      <c r="L5" s="22">
        <f>SUMPRODUCT((Config_Equipamentos!$B$2:$B$21="Cozinha")*Config_Equipamentos!$D$2:$D$21*Config_Equipamentos!$E$2:$E$21*Config_Equipamentos!$P$2:$P$21)</f>
        <v>0.274</v>
      </c>
      <c r="M5" s="22">
        <f>SUMPRODUCT((Config_Equipamentos!$B$2:$B$21="Cozinha")*Config_Equipamentos!$D$2:$D$21*Config_Equipamentos!$E$2:$E$21*Config_Equipamentos!$Q$2:$Q$21)</f>
        <v>0.274</v>
      </c>
      <c r="N5" s="22">
        <f>SUMPRODUCT((Config_Equipamentos!$B$2:$B$21="Cozinha")*Config_Equipamentos!$D$2:$D$21*Config_Equipamentos!$E$2:$E$21*Config_Equipamentos!$R$2:$R$21)</f>
        <v>0.354</v>
      </c>
      <c r="O5" s="22">
        <f>SUMPRODUCT((Config_Equipamentos!$B$2:$B$21="Cozinha")*Config_Equipamentos!$D$2:$D$21*Config_Equipamentos!$E$2:$E$21*Config_Equipamentos!$S$2:$S$21)</f>
        <v>1.434</v>
      </c>
      <c r="P5" s="22">
        <f>SUMPRODUCT((Config_Equipamentos!$B$2:$B$21="Cozinha")*Config_Equipamentos!$D$2:$D$21*Config_Equipamentos!$E$2:$E$21*Config_Equipamentos!$T$2:$T$21)</f>
        <v>1.314</v>
      </c>
      <c r="Q5" s="22">
        <f>SUMPRODUCT((Config_Equipamentos!$B$2:$B$21="Cozinha")*Config_Equipamentos!$D$2:$D$21*Config_Equipamentos!$E$2:$E$21*Config_Equipamentos!$U$2:$U$21)</f>
        <v>0.594</v>
      </c>
      <c r="R5" s="22">
        <f>SUMPRODUCT((Config_Equipamentos!$B$2:$B$21="Cozinha")*Config_Equipamentos!$D$2:$D$21*Config_Equipamentos!$E$2:$E$21*Config_Equipamentos!$V$2:$V$21)</f>
        <v>0.594</v>
      </c>
      <c r="S5" s="22">
        <f>SUMPRODUCT((Config_Equipamentos!$B$2:$B$21="Cozinha")*Config_Equipamentos!$D$2:$D$21*Config_Equipamentos!$E$2:$E$21*Config_Equipamentos!$W$2:$W$21)</f>
        <v>0.274</v>
      </c>
      <c r="T5" s="22">
        <f>SUMPRODUCT((Config_Equipamentos!$B$2:$B$21="Cozinha")*Config_Equipamentos!$D$2:$D$21*Config_Equipamentos!$E$2:$E$21*Config_Equipamentos!$X$2:$X$21)</f>
        <v>0.954</v>
      </c>
      <c r="U5" s="22">
        <f>SUMPRODUCT((Config_Equipamentos!$B$2:$B$21="Cozinha")*Config_Equipamentos!$D$2:$D$21*Config_Equipamentos!$E$2:$E$21*Config_Equipamentos!$Y$2:$Y$21)</f>
        <v>1.434</v>
      </c>
      <c r="V5" s="22">
        <f>SUMPRODUCT((Config_Equipamentos!$B$2:$B$21="Cozinha")*Config_Equipamentos!$D$2:$D$21*Config_Equipamentos!$E$2:$E$21*Config_Equipamentos!$Z$2:$Z$21)</f>
        <v>1.354</v>
      </c>
      <c r="W5" s="22">
        <f>SUMPRODUCT((Config_Equipamentos!$B$2:$B$21="Cozinha")*Config_Equipamentos!$D$2:$D$21*Config_Equipamentos!$E$2:$E$21*Config_Equipamentos!$AA$2:$AA$21)</f>
        <v>0.314</v>
      </c>
      <c r="X5" s="22">
        <f>SUMPRODUCT((Config_Equipamentos!$B$2:$B$21="Cozinha")*Config_Equipamentos!$D$2:$D$21*Config_Equipamentos!$E$2:$E$21*Config_Equipamentos!$AB$2:$AB$21)</f>
        <v>0.274</v>
      </c>
      <c r="Y5" s="22">
        <f>SUMPRODUCT((Config_Equipamentos!$B$2:$B$21="Cozinha")*Config_Equipamentos!$D$2:$D$21*Config_Equipamentos!$E$2:$E$21*Config_Equipamentos!$AC$2:$AC$21)</f>
        <v>0.274</v>
      </c>
      <c r="Z5" s="22">
        <f>SUMPRODUCT((Config_Equipamentos!$B$2:$B$21="Cozinha")*Config_Equipamentos!$D$2:$D$21*Config_Equipamentos!$E$2:$E$21*Config_Equipamentos!$AD$2:$AD$21)</f>
        <v>0.274</v>
      </c>
      <c r="AA5" s="21">
        <f t="shared" si="1"/>
        <v>16.096</v>
      </c>
    </row>
    <row r="6" ht="15.0" customHeight="1">
      <c r="A6" s="6" t="s">
        <v>44</v>
      </c>
      <c r="B6" s="6" t="s">
        <v>103</v>
      </c>
      <c r="C6" s="22">
        <f>SUMPRODUCT((Config_Equipamentos!$B$2:$B$21="Cozinha")*Config_Equipamentos!$D$2:$D$21*Config_Equipamentos!$F$2:$F$21*Config_Equipamentos!$G$2:$G$21)</f>
        <v>0.394</v>
      </c>
      <c r="D6" s="22">
        <f>SUMPRODUCT((Config_Equipamentos!$B$2:$B$21="Cozinha")*Config_Equipamentos!$D$2:$D$21*Config_Equipamentos!$F$2:$F$21*Config_Equipamentos!$H$2:$H$21)</f>
        <v>0.394</v>
      </c>
      <c r="E6" s="22">
        <f>SUMPRODUCT((Config_Equipamentos!$B$2:$B$21="Cozinha")*Config_Equipamentos!$D$2:$D$21*Config_Equipamentos!$F$2:$F$21*Config_Equipamentos!$I$2:$I$21)</f>
        <v>0.394</v>
      </c>
      <c r="F6" s="22">
        <f>SUMPRODUCT((Config_Equipamentos!$B$2:$B$21="Cozinha")*Config_Equipamentos!$D$2:$D$21*Config_Equipamentos!$F$2:$F$21*Config_Equipamentos!$J$2:$J$21)</f>
        <v>0.394</v>
      </c>
      <c r="G6" s="22">
        <f>SUMPRODUCT((Config_Equipamentos!$B$2:$B$21="Cozinha")*Config_Equipamentos!$D$2:$D$21*Config_Equipamentos!$F$2:$F$21*Config_Equipamentos!$K$2:$K$21)</f>
        <v>0.394</v>
      </c>
      <c r="H6" s="22">
        <f>SUMPRODUCT((Config_Equipamentos!$B$2:$B$21="Cozinha")*Config_Equipamentos!$D$2:$D$21*Config_Equipamentos!$F$2:$F$21*Config_Equipamentos!$L$2:$L$21)</f>
        <v>0.914</v>
      </c>
      <c r="I6" s="22">
        <f>SUMPRODUCT((Config_Equipamentos!$B$2:$B$21="Cozinha")*Config_Equipamentos!$D$2:$D$21*Config_Equipamentos!$F$2:$F$21*Config_Equipamentos!$M$2:$M$21)</f>
        <v>1.934</v>
      </c>
      <c r="J6" s="22">
        <f>SUMPRODUCT((Config_Equipamentos!$B$2:$B$21="Cozinha")*Config_Equipamentos!$D$2:$D$21*Config_Equipamentos!$F$2:$F$21*Config_Equipamentos!$N$2:$N$21)</f>
        <v>1.814</v>
      </c>
      <c r="K6" s="22">
        <f>SUMPRODUCT((Config_Equipamentos!$B$2:$B$21="Cozinha")*Config_Equipamentos!$D$2:$D$21*Config_Equipamentos!$F$2:$F$21*Config_Equipamentos!$O$2:$O$21)</f>
        <v>0.774</v>
      </c>
      <c r="L6" s="22">
        <f>SUMPRODUCT((Config_Equipamentos!$B$2:$B$21="Cozinha")*Config_Equipamentos!$D$2:$D$21*Config_Equipamentos!$F$2:$F$21*Config_Equipamentos!$P$2:$P$21)</f>
        <v>0.394</v>
      </c>
      <c r="M6" s="22">
        <f>SUMPRODUCT((Config_Equipamentos!$B$2:$B$21="Cozinha")*Config_Equipamentos!$D$2:$D$21*Config_Equipamentos!$F$2:$F$21*Config_Equipamentos!$Q$2:$Q$21)</f>
        <v>0.394</v>
      </c>
      <c r="N6" s="22">
        <f>SUMPRODUCT((Config_Equipamentos!$B$2:$B$21="Cozinha")*Config_Equipamentos!$D$2:$D$21*Config_Equipamentos!$F$2:$F$21*Config_Equipamentos!$R$2:$R$21)</f>
        <v>0.514</v>
      </c>
      <c r="O6" s="22">
        <f>SUMPRODUCT((Config_Equipamentos!$B$2:$B$21="Cozinha")*Config_Equipamentos!$D$2:$D$21*Config_Equipamentos!$F$2:$F$21*Config_Equipamentos!$S$2:$S$21)</f>
        <v>1.654</v>
      </c>
      <c r="P6" s="22">
        <f>SUMPRODUCT((Config_Equipamentos!$B$2:$B$21="Cozinha")*Config_Equipamentos!$D$2:$D$21*Config_Equipamentos!$F$2:$F$21*Config_Equipamentos!$T$2:$T$21)</f>
        <v>1.474</v>
      </c>
      <c r="Q6" s="22">
        <f>SUMPRODUCT((Config_Equipamentos!$B$2:$B$21="Cozinha")*Config_Equipamentos!$D$2:$D$21*Config_Equipamentos!$F$2:$F$21*Config_Equipamentos!$U$2:$U$21)</f>
        <v>0.714</v>
      </c>
      <c r="R6" s="22">
        <f>SUMPRODUCT((Config_Equipamentos!$B$2:$B$21="Cozinha")*Config_Equipamentos!$D$2:$D$21*Config_Equipamentos!$F$2:$F$21*Config_Equipamentos!$V$2:$V$21)</f>
        <v>0.714</v>
      </c>
      <c r="S6" s="22">
        <f>SUMPRODUCT((Config_Equipamentos!$B$2:$B$21="Cozinha")*Config_Equipamentos!$D$2:$D$21*Config_Equipamentos!$F$2:$F$21*Config_Equipamentos!$W$2:$W$21)</f>
        <v>0.394</v>
      </c>
      <c r="T6" s="22">
        <f>SUMPRODUCT((Config_Equipamentos!$B$2:$B$21="Cozinha")*Config_Equipamentos!$D$2:$D$21*Config_Equipamentos!$F$2:$F$21*Config_Equipamentos!$X$2:$X$21)</f>
        <v>1.114</v>
      </c>
      <c r="U6" s="22">
        <f>SUMPRODUCT((Config_Equipamentos!$B$2:$B$21="Cozinha")*Config_Equipamentos!$D$2:$D$21*Config_Equipamentos!$F$2:$F$21*Config_Equipamentos!$Y$2:$Y$21)</f>
        <v>1.654</v>
      </c>
      <c r="V6" s="22">
        <f>SUMPRODUCT((Config_Equipamentos!$B$2:$B$21="Cozinha")*Config_Equipamentos!$D$2:$D$21*Config_Equipamentos!$F$2:$F$21*Config_Equipamentos!$Z$2:$Z$21)</f>
        <v>1.534</v>
      </c>
      <c r="W6" s="22">
        <f>SUMPRODUCT((Config_Equipamentos!$B$2:$B$21="Cozinha")*Config_Equipamentos!$D$2:$D$21*Config_Equipamentos!$F$2:$F$21*Config_Equipamentos!$AA$2:$AA$21)</f>
        <v>0.454</v>
      </c>
      <c r="X6" s="22">
        <f>SUMPRODUCT((Config_Equipamentos!$B$2:$B$21="Cozinha")*Config_Equipamentos!$D$2:$D$21*Config_Equipamentos!$F$2:$F$21*Config_Equipamentos!$AB$2:$AB$21)</f>
        <v>0.394</v>
      </c>
      <c r="Y6" s="22">
        <f>SUMPRODUCT((Config_Equipamentos!$B$2:$B$21="Cozinha")*Config_Equipamentos!$D$2:$D$21*Config_Equipamentos!$F$2:$F$21*Config_Equipamentos!$AC$2:$AC$21)</f>
        <v>0.394</v>
      </c>
      <c r="Z6" s="22">
        <f>SUMPRODUCT((Config_Equipamentos!$B$2:$B$21="Cozinha")*Config_Equipamentos!$D$2:$D$21*Config_Equipamentos!$F$2:$F$21*Config_Equipamentos!$AD$2:$AD$21)</f>
        <v>0.394</v>
      </c>
      <c r="AA6" s="21">
        <f t="shared" si="1"/>
        <v>19.596</v>
      </c>
    </row>
    <row r="7" ht="15.0" customHeight="1">
      <c r="A7" s="9" t="s">
        <v>56</v>
      </c>
      <c r="B7" s="9" t="s">
        <v>102</v>
      </c>
      <c r="C7" s="23">
        <f>SUMPRODUCT((Config_Equipamentos!$B$2:$B$21="Quarto")*Config_Equipamentos!$D$2:$D$21*Config_Equipamentos!$E$2:$E$21*Config_Equipamentos!$G$2:$G$21)</f>
        <v>0.176</v>
      </c>
      <c r="D7" s="23">
        <f>SUMPRODUCT((Config_Equipamentos!$B$2:$B$21="Quarto")*Config_Equipamentos!$D$2:$D$21*Config_Equipamentos!$E$2:$E$21*Config_Equipamentos!$H$2:$H$21)</f>
        <v>0.176</v>
      </c>
      <c r="E7" s="23">
        <f>SUMPRODUCT((Config_Equipamentos!$B$2:$B$21="Quarto")*Config_Equipamentos!$D$2:$D$21*Config_Equipamentos!$E$2:$E$21*Config_Equipamentos!$I$2:$I$21)</f>
        <v>0.176</v>
      </c>
      <c r="F7" s="23">
        <f>SUMPRODUCT((Config_Equipamentos!$B$2:$B$21="Quarto")*Config_Equipamentos!$D$2:$D$21*Config_Equipamentos!$E$2:$E$21*Config_Equipamentos!$J$2:$J$21)</f>
        <v>0.176</v>
      </c>
      <c r="G7" s="23">
        <f>SUMPRODUCT((Config_Equipamentos!$B$2:$B$21="Quarto")*Config_Equipamentos!$D$2:$D$21*Config_Equipamentos!$E$2:$E$21*Config_Equipamentos!$K$2:$K$21)</f>
        <v>0.158</v>
      </c>
      <c r="H7" s="23">
        <f>SUMPRODUCT((Config_Equipamentos!$B$2:$B$21="Quarto")*Config_Equipamentos!$D$2:$D$21*Config_Equipamentos!$E$2:$E$21*Config_Equipamentos!$L$2:$L$21)</f>
        <v>0.114</v>
      </c>
      <c r="I7" s="23">
        <f>SUMPRODUCT((Config_Equipamentos!$B$2:$B$21="Quarto")*Config_Equipamentos!$D$2:$D$21*Config_Equipamentos!$E$2:$E$21*Config_Equipamentos!$M$2:$M$21)</f>
        <v>0.048</v>
      </c>
      <c r="J7" s="23">
        <f>SUMPRODUCT((Config_Equipamentos!$B$2:$B$21="Quarto")*Config_Equipamentos!$D$2:$D$21*Config_Equipamentos!$E$2:$E$21*Config_Equipamentos!$N$2:$N$21)</f>
        <v>0</v>
      </c>
      <c r="K7" s="23">
        <f>SUMPRODUCT((Config_Equipamentos!$B$2:$B$21="Quarto")*Config_Equipamentos!$D$2:$D$21*Config_Equipamentos!$E$2:$E$21*Config_Equipamentos!$O$2:$O$21)</f>
        <v>0</v>
      </c>
      <c r="L7" s="23">
        <f>SUMPRODUCT((Config_Equipamentos!$B$2:$B$21="Quarto")*Config_Equipamentos!$D$2:$D$21*Config_Equipamentos!$E$2:$E$21*Config_Equipamentos!$P$2:$P$21)</f>
        <v>0</v>
      </c>
      <c r="M7" s="23">
        <f>SUMPRODUCT((Config_Equipamentos!$B$2:$B$21="Quarto")*Config_Equipamentos!$D$2:$D$21*Config_Equipamentos!$E$2:$E$21*Config_Equipamentos!$Q$2:$Q$21)</f>
        <v>0</v>
      </c>
      <c r="N7" s="23">
        <f>SUMPRODUCT((Config_Equipamentos!$B$2:$B$21="Quarto")*Config_Equipamentos!$D$2:$D$21*Config_Equipamentos!$E$2:$E$21*Config_Equipamentos!$R$2:$R$21)</f>
        <v>0</v>
      </c>
      <c r="O7" s="23">
        <f>SUMPRODUCT((Config_Equipamentos!$B$2:$B$21="Quarto")*Config_Equipamentos!$D$2:$D$21*Config_Equipamentos!$E$2:$E$21*Config_Equipamentos!$S$2:$S$21)</f>
        <v>0</v>
      </c>
      <c r="P7" s="23">
        <f>SUMPRODUCT((Config_Equipamentos!$B$2:$B$21="Quarto")*Config_Equipamentos!$D$2:$D$21*Config_Equipamentos!$E$2:$E$21*Config_Equipamentos!$T$2:$T$21)</f>
        <v>0</v>
      </c>
      <c r="Q7" s="23">
        <f>SUMPRODUCT((Config_Equipamentos!$B$2:$B$21="Quarto")*Config_Equipamentos!$D$2:$D$21*Config_Equipamentos!$E$2:$E$21*Config_Equipamentos!$U$2:$U$21)</f>
        <v>0</v>
      </c>
      <c r="R7" s="23">
        <f>SUMPRODUCT((Config_Equipamentos!$B$2:$B$21="Quarto")*Config_Equipamentos!$D$2:$D$21*Config_Equipamentos!$E$2:$E$21*Config_Equipamentos!$V$2:$V$21)</f>
        <v>0</v>
      </c>
      <c r="S7" s="23">
        <f>SUMPRODUCT((Config_Equipamentos!$B$2:$B$21="Quarto")*Config_Equipamentos!$D$2:$D$21*Config_Equipamentos!$E$2:$E$21*Config_Equipamentos!$W$2:$W$21)</f>
        <v>0</v>
      </c>
      <c r="T7" s="23">
        <f>SUMPRODUCT((Config_Equipamentos!$B$2:$B$21="Quarto")*Config_Equipamentos!$D$2:$D$21*Config_Equipamentos!$E$2:$E$21*Config_Equipamentos!$X$2:$X$21)</f>
        <v>0</v>
      </c>
      <c r="U7" s="23">
        <f>SUMPRODUCT((Config_Equipamentos!$B$2:$B$21="Quarto")*Config_Equipamentos!$D$2:$D$21*Config_Equipamentos!$E$2:$E$21*Config_Equipamentos!$Y$2:$Y$21)</f>
        <v>0.25</v>
      </c>
      <c r="V7" s="23">
        <f>SUMPRODUCT((Config_Equipamentos!$B$2:$B$21="Quarto")*Config_Equipamentos!$D$2:$D$21*Config_Equipamentos!$E$2:$E$21*Config_Equipamentos!$Z$2:$Z$21)</f>
        <v>0.548</v>
      </c>
      <c r="W7" s="23">
        <f>SUMPRODUCT((Config_Equipamentos!$B$2:$B$21="Quarto")*Config_Equipamentos!$D$2:$D$21*Config_Equipamentos!$E$2:$E$21*Config_Equipamentos!$AA$2:$AA$21)</f>
        <v>0.63</v>
      </c>
      <c r="X7" s="23">
        <f>SUMPRODUCT((Config_Equipamentos!$B$2:$B$21="Quarto")*Config_Equipamentos!$D$2:$D$21*Config_Equipamentos!$E$2:$E$21*Config_Equipamentos!$AB$2:$AB$21)</f>
        <v>0.674</v>
      </c>
      <c r="Y7" s="23">
        <f>SUMPRODUCT((Config_Equipamentos!$B$2:$B$21="Quarto")*Config_Equipamentos!$D$2:$D$21*Config_Equipamentos!$E$2:$E$21*Config_Equipamentos!$AC$2:$AC$21)</f>
        <v>0.608</v>
      </c>
      <c r="Z7" s="23">
        <f>SUMPRODUCT((Config_Equipamentos!$B$2:$B$21="Quarto")*Config_Equipamentos!$D$2:$D$21*Config_Equipamentos!$E$2:$E$21*Config_Equipamentos!$AD$2:$AD$21)</f>
        <v>0.338</v>
      </c>
      <c r="AA7" s="21">
        <f t="shared" si="1"/>
        <v>4.072</v>
      </c>
    </row>
    <row r="8" ht="15.0" customHeight="1">
      <c r="A8" s="9" t="s">
        <v>56</v>
      </c>
      <c r="B8" s="9" t="s">
        <v>103</v>
      </c>
      <c r="C8" s="23">
        <f>SUMPRODUCT((Config_Equipamentos!$B$2:$B$21="Quarto")*Config_Equipamentos!$D$2:$D$21*Config_Equipamentos!$F$2:$F$21*Config_Equipamentos!$G$2:$G$21)</f>
        <v>0.336</v>
      </c>
      <c r="D8" s="23">
        <f>SUMPRODUCT((Config_Equipamentos!$B$2:$B$21="Quarto")*Config_Equipamentos!$D$2:$D$21*Config_Equipamentos!$F$2:$F$21*Config_Equipamentos!$H$2:$H$21)</f>
        <v>0.336</v>
      </c>
      <c r="E8" s="23">
        <f>SUMPRODUCT((Config_Equipamentos!$B$2:$B$21="Quarto")*Config_Equipamentos!$D$2:$D$21*Config_Equipamentos!$F$2:$F$21*Config_Equipamentos!$I$2:$I$21)</f>
        <v>0.336</v>
      </c>
      <c r="F8" s="23">
        <f>SUMPRODUCT((Config_Equipamentos!$B$2:$B$21="Quarto")*Config_Equipamentos!$D$2:$D$21*Config_Equipamentos!$F$2:$F$21*Config_Equipamentos!$J$2:$J$21)</f>
        <v>0.336</v>
      </c>
      <c r="G8" s="23">
        <f>SUMPRODUCT((Config_Equipamentos!$B$2:$B$21="Quarto")*Config_Equipamentos!$D$2:$D$21*Config_Equipamentos!$F$2:$F$21*Config_Equipamentos!$K$2:$K$21)</f>
        <v>0.306</v>
      </c>
      <c r="H8" s="23">
        <f>SUMPRODUCT((Config_Equipamentos!$B$2:$B$21="Quarto")*Config_Equipamentos!$D$2:$D$21*Config_Equipamentos!$F$2:$F$21*Config_Equipamentos!$L$2:$L$21)</f>
        <v>0.222</v>
      </c>
      <c r="I8" s="23">
        <f>SUMPRODUCT((Config_Equipamentos!$B$2:$B$21="Quarto")*Config_Equipamentos!$D$2:$D$21*Config_Equipamentos!$F$2:$F$21*Config_Equipamentos!$M$2:$M$21)</f>
        <v>0.096</v>
      </c>
      <c r="J8" s="23">
        <f>SUMPRODUCT((Config_Equipamentos!$B$2:$B$21="Quarto")*Config_Equipamentos!$D$2:$D$21*Config_Equipamentos!$F$2:$F$21*Config_Equipamentos!$N$2:$N$21)</f>
        <v>0</v>
      </c>
      <c r="K8" s="23">
        <f>SUMPRODUCT((Config_Equipamentos!$B$2:$B$21="Quarto")*Config_Equipamentos!$D$2:$D$21*Config_Equipamentos!$F$2:$F$21*Config_Equipamentos!$O$2:$O$21)</f>
        <v>0</v>
      </c>
      <c r="L8" s="23">
        <f>SUMPRODUCT((Config_Equipamentos!$B$2:$B$21="Quarto")*Config_Equipamentos!$D$2:$D$21*Config_Equipamentos!$F$2:$F$21*Config_Equipamentos!$P$2:$P$21)</f>
        <v>0</v>
      </c>
      <c r="M8" s="23">
        <f>SUMPRODUCT((Config_Equipamentos!$B$2:$B$21="Quarto")*Config_Equipamentos!$D$2:$D$21*Config_Equipamentos!$F$2:$F$21*Config_Equipamentos!$Q$2:$Q$21)</f>
        <v>0</v>
      </c>
      <c r="N8" s="23">
        <f>SUMPRODUCT((Config_Equipamentos!$B$2:$B$21="Quarto")*Config_Equipamentos!$D$2:$D$21*Config_Equipamentos!$F$2:$F$21*Config_Equipamentos!$R$2:$R$21)</f>
        <v>0</v>
      </c>
      <c r="O8" s="23">
        <f>SUMPRODUCT((Config_Equipamentos!$B$2:$B$21="Quarto")*Config_Equipamentos!$D$2:$D$21*Config_Equipamentos!$F$2:$F$21*Config_Equipamentos!$S$2:$S$21)</f>
        <v>0</v>
      </c>
      <c r="P8" s="23">
        <f>SUMPRODUCT((Config_Equipamentos!$B$2:$B$21="Quarto")*Config_Equipamentos!$D$2:$D$21*Config_Equipamentos!$F$2:$F$21*Config_Equipamentos!$T$2:$T$21)</f>
        <v>0</v>
      </c>
      <c r="Q8" s="23">
        <f>SUMPRODUCT((Config_Equipamentos!$B$2:$B$21="Quarto")*Config_Equipamentos!$D$2:$D$21*Config_Equipamentos!$F$2:$F$21*Config_Equipamentos!$U$2:$U$21)</f>
        <v>0</v>
      </c>
      <c r="R8" s="23">
        <f>SUMPRODUCT((Config_Equipamentos!$B$2:$B$21="Quarto")*Config_Equipamentos!$D$2:$D$21*Config_Equipamentos!$F$2:$F$21*Config_Equipamentos!$V$2:$V$21)</f>
        <v>0</v>
      </c>
      <c r="S8" s="23">
        <f>SUMPRODUCT((Config_Equipamentos!$B$2:$B$21="Quarto")*Config_Equipamentos!$D$2:$D$21*Config_Equipamentos!$F$2:$F$21*Config_Equipamentos!$W$2:$W$21)</f>
        <v>0</v>
      </c>
      <c r="T8" s="23">
        <f>SUMPRODUCT((Config_Equipamentos!$B$2:$B$21="Quarto")*Config_Equipamentos!$D$2:$D$21*Config_Equipamentos!$F$2:$F$21*Config_Equipamentos!$X$2:$X$21)</f>
        <v>0</v>
      </c>
      <c r="U8" s="23">
        <f>SUMPRODUCT((Config_Equipamentos!$B$2:$B$21="Quarto")*Config_Equipamentos!$D$2:$D$21*Config_Equipamentos!$F$2:$F$21*Config_Equipamentos!$Y$2:$Y$21)</f>
        <v>0.4</v>
      </c>
      <c r="V8" s="23">
        <f>SUMPRODUCT((Config_Equipamentos!$B$2:$B$21="Quarto")*Config_Equipamentos!$D$2:$D$21*Config_Equipamentos!$F$2:$F$21*Config_Equipamentos!$Z$2:$Z$21)</f>
        <v>0.896</v>
      </c>
      <c r="W8" s="23">
        <f>SUMPRODUCT((Config_Equipamentos!$B$2:$B$21="Quarto")*Config_Equipamentos!$D$2:$D$21*Config_Equipamentos!$F$2:$F$21*Config_Equipamentos!$AA$2:$AA$21)</f>
        <v>1.054</v>
      </c>
      <c r="X8" s="23">
        <f>SUMPRODUCT((Config_Equipamentos!$B$2:$B$21="Quarto")*Config_Equipamentos!$D$2:$D$21*Config_Equipamentos!$F$2:$F$21*Config_Equipamentos!$AB$2:$AB$21)</f>
        <v>1.138</v>
      </c>
      <c r="Y8" s="23">
        <f>SUMPRODUCT((Config_Equipamentos!$B$2:$B$21="Quarto")*Config_Equipamentos!$D$2:$D$21*Config_Equipamentos!$F$2:$F$21*Config_Equipamentos!$AC$2:$AC$21)</f>
        <v>1.04</v>
      </c>
      <c r="Z8" s="23">
        <f>SUMPRODUCT((Config_Equipamentos!$B$2:$B$21="Quarto")*Config_Equipamentos!$D$2:$D$21*Config_Equipamentos!$F$2:$F$21*Config_Equipamentos!$AD$2:$AD$21)</f>
        <v>0.598</v>
      </c>
      <c r="AA8" s="21">
        <f t="shared" si="1"/>
        <v>7.094</v>
      </c>
    </row>
    <row r="9" ht="15.0" customHeight="1">
      <c r="A9" s="12" t="s">
        <v>104</v>
      </c>
      <c r="B9" s="12" t="s">
        <v>102</v>
      </c>
      <c r="C9" s="24">
        <f>SUMPRODUCT((Config_Equipamentos!$B$2:$B$21="Irrigação/Lavoura")*(Config_Equipamentos!$C$2:$C$21="Pivô central")*Config_Equipamentos!$D$2:$D$21*Config_Equipamentos!$E$2:$E$21*Config_Equipamentos!$G$2:$G$21)</f>
        <v>4</v>
      </c>
      <c r="D9" s="24">
        <f>SUMPRODUCT((Config_Equipamentos!$B$2:$B$21="Irrigação/Lavoura")*(Config_Equipamentos!$C$2:$C$21="Pivô central")*Config_Equipamentos!$D$2:$D$21*Config_Equipamentos!$E$2:$E$21*Config_Equipamentos!$H$2:$H$21)</f>
        <v>4</v>
      </c>
      <c r="E9" s="24">
        <f>SUMPRODUCT((Config_Equipamentos!$B$2:$B$21="Irrigação/Lavoura")*(Config_Equipamentos!$C$2:$C$21="Pivô central")*Config_Equipamentos!$D$2:$D$21*Config_Equipamentos!$E$2:$E$21*Config_Equipamentos!$I$2:$I$21)</f>
        <v>4</v>
      </c>
      <c r="F9" s="24">
        <f>SUMPRODUCT((Config_Equipamentos!$B$2:$B$21="Irrigação/Lavoura")*(Config_Equipamentos!$C$2:$C$21="Pivô central")*Config_Equipamentos!$D$2:$D$21*Config_Equipamentos!$E$2:$E$21*Config_Equipamentos!$J$2:$J$21)</f>
        <v>4</v>
      </c>
      <c r="G9" s="24">
        <f>SUMPRODUCT((Config_Equipamentos!$B$2:$B$21="Irrigação/Lavoura")*(Config_Equipamentos!$C$2:$C$21="Pivô central")*Config_Equipamentos!$D$2:$D$21*Config_Equipamentos!$E$2:$E$21*Config_Equipamentos!$K$2:$K$21)</f>
        <v>4</v>
      </c>
      <c r="H9" s="24">
        <f>SUMPRODUCT((Config_Equipamentos!$B$2:$B$21="Irrigação/Lavoura")*(Config_Equipamentos!$C$2:$C$21="Pivô central")*Config_Equipamentos!$D$2:$D$21*Config_Equipamentos!$E$2:$E$21*Config_Equipamentos!$L$2:$L$21)</f>
        <v>0</v>
      </c>
      <c r="I9" s="24">
        <f>SUMPRODUCT((Config_Equipamentos!$B$2:$B$21="Irrigação/Lavoura")*(Config_Equipamentos!$C$2:$C$21="Pivô central")*Config_Equipamentos!$D$2:$D$21*Config_Equipamentos!$E$2:$E$21*Config_Equipamentos!$M$2:$M$21)</f>
        <v>0</v>
      </c>
      <c r="J9" s="24">
        <f>SUMPRODUCT((Config_Equipamentos!$B$2:$B$21="Irrigação/Lavoura")*(Config_Equipamentos!$C$2:$C$21="Pivô central")*Config_Equipamentos!$D$2:$D$21*Config_Equipamentos!$E$2:$E$21*Config_Equipamentos!$N$2:$N$21)</f>
        <v>0</v>
      </c>
      <c r="K9" s="24">
        <f>SUMPRODUCT((Config_Equipamentos!$B$2:$B$21="Irrigação/Lavoura")*(Config_Equipamentos!$C$2:$C$21="Pivô central")*Config_Equipamentos!$D$2:$D$21*Config_Equipamentos!$E$2:$E$21*Config_Equipamentos!$O$2:$O$21)</f>
        <v>0</v>
      </c>
      <c r="L9" s="24">
        <f>SUMPRODUCT((Config_Equipamentos!$B$2:$B$21="Irrigação/Lavoura")*(Config_Equipamentos!$C$2:$C$21="Pivô central")*Config_Equipamentos!$D$2:$D$21*Config_Equipamentos!$E$2:$E$21*Config_Equipamentos!$P$2:$P$21)</f>
        <v>0</v>
      </c>
      <c r="M9" s="24">
        <f>SUMPRODUCT((Config_Equipamentos!$B$2:$B$21="Irrigação/Lavoura")*(Config_Equipamentos!$C$2:$C$21="Pivô central")*Config_Equipamentos!$D$2:$D$21*Config_Equipamentos!$E$2:$E$21*Config_Equipamentos!$Q$2:$Q$21)</f>
        <v>0</v>
      </c>
      <c r="N9" s="24">
        <f>SUMPRODUCT((Config_Equipamentos!$B$2:$B$21="Irrigação/Lavoura")*(Config_Equipamentos!$C$2:$C$21="Pivô central")*Config_Equipamentos!$D$2:$D$21*Config_Equipamentos!$E$2:$E$21*Config_Equipamentos!$R$2:$R$21)</f>
        <v>0</v>
      </c>
      <c r="O9" s="24">
        <f>SUMPRODUCT((Config_Equipamentos!$B$2:$B$21="Irrigação/Lavoura")*(Config_Equipamentos!$C$2:$C$21="Pivô central")*Config_Equipamentos!$D$2:$D$21*Config_Equipamentos!$E$2:$E$21*Config_Equipamentos!$S$2:$S$21)</f>
        <v>0</v>
      </c>
      <c r="P9" s="24">
        <f>SUMPRODUCT((Config_Equipamentos!$B$2:$B$21="Irrigação/Lavoura")*(Config_Equipamentos!$C$2:$C$21="Pivô central")*Config_Equipamentos!$D$2:$D$21*Config_Equipamentos!$E$2:$E$21*Config_Equipamentos!$T$2:$T$21)</f>
        <v>0</v>
      </c>
      <c r="Q9" s="24">
        <f>SUMPRODUCT((Config_Equipamentos!$B$2:$B$21="Irrigação/Lavoura")*(Config_Equipamentos!$C$2:$C$21="Pivô central")*Config_Equipamentos!$D$2:$D$21*Config_Equipamentos!$E$2:$E$21*Config_Equipamentos!$U$2:$U$21)</f>
        <v>0</v>
      </c>
      <c r="R9" s="24">
        <f>SUMPRODUCT((Config_Equipamentos!$B$2:$B$21="Irrigação/Lavoura")*(Config_Equipamentos!$C$2:$C$21="Pivô central")*Config_Equipamentos!$D$2:$D$21*Config_Equipamentos!$E$2:$E$21*Config_Equipamentos!$V$2:$V$21)</f>
        <v>0</v>
      </c>
      <c r="S9" s="24">
        <f>SUMPRODUCT((Config_Equipamentos!$B$2:$B$21="Irrigação/Lavoura")*(Config_Equipamentos!$C$2:$C$21="Pivô central")*Config_Equipamentos!$D$2:$D$21*Config_Equipamentos!$E$2:$E$21*Config_Equipamentos!$W$2:$W$21)</f>
        <v>0</v>
      </c>
      <c r="T9" s="24">
        <f>SUMPRODUCT((Config_Equipamentos!$B$2:$B$21="Irrigação/Lavoura")*(Config_Equipamentos!$C$2:$C$21="Pivô central")*Config_Equipamentos!$D$2:$D$21*Config_Equipamentos!$E$2:$E$21*Config_Equipamentos!$X$2:$X$21)</f>
        <v>0</v>
      </c>
      <c r="U9" s="24">
        <f>SUMPRODUCT((Config_Equipamentos!$B$2:$B$21="Irrigação/Lavoura")*(Config_Equipamentos!$C$2:$C$21="Pivô central")*Config_Equipamentos!$D$2:$D$21*Config_Equipamentos!$E$2:$E$21*Config_Equipamentos!$Y$2:$Y$21)</f>
        <v>0</v>
      </c>
      <c r="V9" s="24">
        <f>SUMPRODUCT((Config_Equipamentos!$B$2:$B$21="Irrigação/Lavoura")*(Config_Equipamentos!$C$2:$C$21="Pivô central")*Config_Equipamentos!$D$2:$D$21*Config_Equipamentos!$E$2:$E$21*Config_Equipamentos!$Z$2:$Z$21)</f>
        <v>0</v>
      </c>
      <c r="W9" s="24">
        <f>SUMPRODUCT((Config_Equipamentos!$B$2:$B$21="Irrigação/Lavoura")*(Config_Equipamentos!$C$2:$C$21="Pivô central")*Config_Equipamentos!$D$2:$D$21*Config_Equipamentos!$E$2:$E$21*Config_Equipamentos!$AA$2:$AA$21)</f>
        <v>4</v>
      </c>
      <c r="X9" s="24">
        <f>SUMPRODUCT((Config_Equipamentos!$B$2:$B$21="Irrigação/Lavoura")*(Config_Equipamentos!$C$2:$C$21="Pivô central")*Config_Equipamentos!$D$2:$D$21*Config_Equipamentos!$E$2:$E$21*Config_Equipamentos!$AB$2:$AB$21)</f>
        <v>4</v>
      </c>
      <c r="Y9" s="24">
        <f>SUMPRODUCT((Config_Equipamentos!$B$2:$B$21="Irrigação/Lavoura")*(Config_Equipamentos!$C$2:$C$21="Pivô central")*Config_Equipamentos!$D$2:$D$21*Config_Equipamentos!$E$2:$E$21*Config_Equipamentos!$AC$2:$AC$21)</f>
        <v>4</v>
      </c>
      <c r="Z9" s="24">
        <f>SUMPRODUCT((Config_Equipamentos!$B$2:$B$21="Irrigação/Lavoura")*(Config_Equipamentos!$C$2:$C$21="Pivô central")*Config_Equipamentos!$D$2:$D$21*Config_Equipamentos!$E$2:$E$21*Config_Equipamentos!$AD$2:$AD$21)</f>
        <v>4</v>
      </c>
      <c r="AA9" s="21">
        <f t="shared" si="1"/>
        <v>36</v>
      </c>
    </row>
    <row r="10" ht="15.0" customHeight="1">
      <c r="A10" s="12" t="s">
        <v>104</v>
      </c>
      <c r="B10" s="12" t="s">
        <v>103</v>
      </c>
      <c r="C10" s="24">
        <f>SUMPRODUCT((Config_Equipamentos!$B$2:$B$21="Irrigação/Lavoura")*(Config_Equipamentos!$C$2:$C$21="Pivô central")*Config_Equipamentos!$D$2:$D$21*Config_Equipamentos!$F$2:$F$21*Config_Equipamentos!$G$2:$G$21)</f>
        <v>8</v>
      </c>
      <c r="D10" s="24">
        <f>SUMPRODUCT((Config_Equipamentos!$B$2:$B$21="Irrigação/Lavoura")*(Config_Equipamentos!$C$2:$C$21="Pivô central")*Config_Equipamentos!$D$2:$D$21*Config_Equipamentos!$F$2:$F$21*Config_Equipamentos!$H$2:$H$21)</f>
        <v>8</v>
      </c>
      <c r="E10" s="24">
        <f>SUMPRODUCT((Config_Equipamentos!$B$2:$B$21="Irrigação/Lavoura")*(Config_Equipamentos!$C$2:$C$21="Pivô central")*Config_Equipamentos!$D$2:$D$21*Config_Equipamentos!$F$2:$F$21*Config_Equipamentos!$I$2:$I$21)</f>
        <v>8</v>
      </c>
      <c r="F10" s="24">
        <f>SUMPRODUCT((Config_Equipamentos!$B$2:$B$21="Irrigação/Lavoura")*(Config_Equipamentos!$C$2:$C$21="Pivô central")*Config_Equipamentos!$D$2:$D$21*Config_Equipamentos!$F$2:$F$21*Config_Equipamentos!$J$2:$J$21)</f>
        <v>8</v>
      </c>
      <c r="G10" s="24">
        <f>SUMPRODUCT((Config_Equipamentos!$B$2:$B$21="Irrigação/Lavoura")*(Config_Equipamentos!$C$2:$C$21="Pivô central")*Config_Equipamentos!$D$2:$D$21*Config_Equipamentos!$F$2:$F$21*Config_Equipamentos!$K$2:$K$21)</f>
        <v>8</v>
      </c>
      <c r="H10" s="24">
        <f>SUMPRODUCT((Config_Equipamentos!$B$2:$B$21="Irrigação/Lavoura")*(Config_Equipamentos!$C$2:$C$21="Pivô central")*Config_Equipamentos!$D$2:$D$21*Config_Equipamentos!$F$2:$F$21*Config_Equipamentos!$L$2:$L$21)</f>
        <v>0</v>
      </c>
      <c r="I10" s="24">
        <f>SUMPRODUCT((Config_Equipamentos!$B$2:$B$21="Irrigação/Lavoura")*(Config_Equipamentos!$C$2:$C$21="Pivô central")*Config_Equipamentos!$D$2:$D$21*Config_Equipamentos!$F$2:$F$21*Config_Equipamentos!$M$2:$M$21)</f>
        <v>0</v>
      </c>
      <c r="J10" s="24">
        <f>SUMPRODUCT((Config_Equipamentos!$B$2:$B$21="Irrigação/Lavoura")*(Config_Equipamentos!$C$2:$C$21="Pivô central")*Config_Equipamentos!$D$2:$D$21*Config_Equipamentos!$F$2:$F$21*Config_Equipamentos!$N$2:$N$21)</f>
        <v>0</v>
      </c>
      <c r="K10" s="24">
        <f>SUMPRODUCT((Config_Equipamentos!$B$2:$B$21="Irrigação/Lavoura")*(Config_Equipamentos!$C$2:$C$21="Pivô central")*Config_Equipamentos!$D$2:$D$21*Config_Equipamentos!$F$2:$F$21*Config_Equipamentos!$O$2:$O$21)</f>
        <v>0</v>
      </c>
      <c r="L10" s="24">
        <f>SUMPRODUCT((Config_Equipamentos!$B$2:$B$21="Irrigação/Lavoura")*(Config_Equipamentos!$C$2:$C$21="Pivô central")*Config_Equipamentos!$D$2:$D$21*Config_Equipamentos!$F$2:$F$21*Config_Equipamentos!$P$2:$P$21)</f>
        <v>0</v>
      </c>
      <c r="M10" s="24">
        <f>SUMPRODUCT((Config_Equipamentos!$B$2:$B$21="Irrigação/Lavoura")*(Config_Equipamentos!$C$2:$C$21="Pivô central")*Config_Equipamentos!$D$2:$D$21*Config_Equipamentos!$F$2:$F$21*Config_Equipamentos!$Q$2:$Q$21)</f>
        <v>0</v>
      </c>
      <c r="N10" s="24">
        <f>SUMPRODUCT((Config_Equipamentos!$B$2:$B$21="Irrigação/Lavoura")*(Config_Equipamentos!$C$2:$C$21="Pivô central")*Config_Equipamentos!$D$2:$D$21*Config_Equipamentos!$F$2:$F$21*Config_Equipamentos!$R$2:$R$21)</f>
        <v>0</v>
      </c>
      <c r="O10" s="24">
        <f>SUMPRODUCT((Config_Equipamentos!$B$2:$B$21="Irrigação/Lavoura")*(Config_Equipamentos!$C$2:$C$21="Pivô central")*Config_Equipamentos!$D$2:$D$21*Config_Equipamentos!$F$2:$F$21*Config_Equipamentos!$S$2:$S$21)</f>
        <v>0</v>
      </c>
      <c r="P10" s="24">
        <f>SUMPRODUCT((Config_Equipamentos!$B$2:$B$21="Irrigação/Lavoura")*(Config_Equipamentos!$C$2:$C$21="Pivô central")*Config_Equipamentos!$D$2:$D$21*Config_Equipamentos!$F$2:$F$21*Config_Equipamentos!$T$2:$T$21)</f>
        <v>0</v>
      </c>
      <c r="Q10" s="24">
        <f>SUMPRODUCT((Config_Equipamentos!$B$2:$B$21="Irrigação/Lavoura")*(Config_Equipamentos!$C$2:$C$21="Pivô central")*Config_Equipamentos!$D$2:$D$21*Config_Equipamentos!$F$2:$F$21*Config_Equipamentos!$U$2:$U$21)</f>
        <v>0</v>
      </c>
      <c r="R10" s="24">
        <f>SUMPRODUCT((Config_Equipamentos!$B$2:$B$21="Irrigação/Lavoura")*(Config_Equipamentos!$C$2:$C$21="Pivô central")*Config_Equipamentos!$D$2:$D$21*Config_Equipamentos!$F$2:$F$21*Config_Equipamentos!$V$2:$V$21)</f>
        <v>0</v>
      </c>
      <c r="S10" s="24">
        <f>SUMPRODUCT((Config_Equipamentos!$B$2:$B$21="Irrigação/Lavoura")*(Config_Equipamentos!$C$2:$C$21="Pivô central")*Config_Equipamentos!$D$2:$D$21*Config_Equipamentos!$F$2:$F$21*Config_Equipamentos!$W$2:$W$21)</f>
        <v>0</v>
      </c>
      <c r="T10" s="24">
        <f>SUMPRODUCT((Config_Equipamentos!$B$2:$B$21="Irrigação/Lavoura")*(Config_Equipamentos!$C$2:$C$21="Pivô central")*Config_Equipamentos!$D$2:$D$21*Config_Equipamentos!$F$2:$F$21*Config_Equipamentos!$X$2:$X$21)</f>
        <v>0</v>
      </c>
      <c r="U10" s="24">
        <f>SUMPRODUCT((Config_Equipamentos!$B$2:$B$21="Irrigação/Lavoura")*(Config_Equipamentos!$C$2:$C$21="Pivô central")*Config_Equipamentos!$D$2:$D$21*Config_Equipamentos!$F$2:$F$21*Config_Equipamentos!$Y$2:$Y$21)</f>
        <v>0</v>
      </c>
      <c r="V10" s="24">
        <f>SUMPRODUCT((Config_Equipamentos!$B$2:$B$21="Irrigação/Lavoura")*(Config_Equipamentos!$C$2:$C$21="Pivô central")*Config_Equipamentos!$D$2:$D$21*Config_Equipamentos!$F$2:$F$21*Config_Equipamentos!$Z$2:$Z$21)</f>
        <v>0</v>
      </c>
      <c r="W10" s="24">
        <f>SUMPRODUCT((Config_Equipamentos!$B$2:$B$21="Irrigação/Lavoura")*(Config_Equipamentos!$C$2:$C$21="Pivô central")*Config_Equipamentos!$D$2:$D$21*Config_Equipamentos!$F$2:$F$21*Config_Equipamentos!$AA$2:$AA$21)</f>
        <v>8</v>
      </c>
      <c r="X10" s="24">
        <f>SUMPRODUCT((Config_Equipamentos!$B$2:$B$21="Irrigação/Lavoura")*(Config_Equipamentos!$C$2:$C$21="Pivô central")*Config_Equipamentos!$D$2:$D$21*Config_Equipamentos!$F$2:$F$21*Config_Equipamentos!$AB$2:$AB$21)</f>
        <v>8</v>
      </c>
      <c r="Y10" s="24">
        <f>SUMPRODUCT((Config_Equipamentos!$B$2:$B$21="Irrigação/Lavoura")*(Config_Equipamentos!$C$2:$C$21="Pivô central")*Config_Equipamentos!$D$2:$D$21*Config_Equipamentos!$F$2:$F$21*Config_Equipamentos!$AC$2:$AC$21)</f>
        <v>8</v>
      </c>
      <c r="Z10" s="24">
        <f>SUMPRODUCT((Config_Equipamentos!$B$2:$B$21="Irrigação/Lavoura")*(Config_Equipamentos!$C$2:$C$21="Pivô central")*Config_Equipamentos!$D$2:$D$21*Config_Equipamentos!$F$2:$F$21*Config_Equipamentos!$AD$2:$AD$21)</f>
        <v>8</v>
      </c>
      <c r="AA10" s="21">
        <f t="shared" si="1"/>
        <v>72</v>
      </c>
    </row>
    <row r="11" ht="15.0" customHeight="1">
      <c r="A11" s="12" t="s">
        <v>105</v>
      </c>
      <c r="B11" s="12" t="s">
        <v>102</v>
      </c>
      <c r="C11" s="24">
        <f>SUMPRODUCT((Config_Equipamentos!$B$2:$B$21="Irrigação/Lavoura")*(Config_Equipamentos!$C$2:$C$21="Bomba auxiliar")*Config_Equipamentos!$D$2:$D$21*Config_Equipamentos!$E$2:$E$21*Config_Equipamentos!$G$2:$G$21)</f>
        <v>0</v>
      </c>
      <c r="D11" s="24">
        <f>SUMPRODUCT((Config_Equipamentos!$B$2:$B$21="Irrigação/Lavoura")*(Config_Equipamentos!$C$2:$C$21="Bomba auxiliar")*Config_Equipamentos!$D$2:$D$21*Config_Equipamentos!$E$2:$E$21*Config_Equipamentos!$H$2:$H$21)</f>
        <v>0</v>
      </c>
      <c r="E11" s="24">
        <f>SUMPRODUCT((Config_Equipamentos!$B$2:$B$21="Irrigação/Lavoura")*(Config_Equipamentos!$C$2:$C$21="Bomba auxiliar")*Config_Equipamentos!$D$2:$D$21*Config_Equipamentos!$E$2:$E$21*Config_Equipamentos!$I$2:$I$21)</f>
        <v>0</v>
      </c>
      <c r="F11" s="24">
        <f>SUMPRODUCT((Config_Equipamentos!$B$2:$B$21="Irrigação/Lavoura")*(Config_Equipamentos!$C$2:$C$21="Bomba auxiliar")*Config_Equipamentos!$D$2:$D$21*Config_Equipamentos!$E$2:$E$21*Config_Equipamentos!$J$2:$J$21)</f>
        <v>0</v>
      </c>
      <c r="G11" s="24">
        <f>SUMPRODUCT((Config_Equipamentos!$B$2:$B$21="Irrigação/Lavoura")*(Config_Equipamentos!$C$2:$C$21="Bomba auxiliar")*Config_Equipamentos!$D$2:$D$21*Config_Equipamentos!$E$2:$E$21*Config_Equipamentos!$K$2:$K$21)</f>
        <v>0</v>
      </c>
      <c r="H11" s="24">
        <f>SUMPRODUCT((Config_Equipamentos!$B$2:$B$21="Irrigação/Lavoura")*(Config_Equipamentos!$C$2:$C$21="Bomba auxiliar")*Config_Equipamentos!$D$2:$D$21*Config_Equipamentos!$E$2:$E$21*Config_Equipamentos!$L$2:$L$21)</f>
        <v>0</v>
      </c>
      <c r="I11" s="24">
        <f>SUMPRODUCT((Config_Equipamentos!$B$2:$B$21="Irrigação/Lavoura")*(Config_Equipamentos!$C$2:$C$21="Bomba auxiliar")*Config_Equipamentos!$D$2:$D$21*Config_Equipamentos!$E$2:$E$21*Config_Equipamentos!$M$2:$M$21)</f>
        <v>0</v>
      </c>
      <c r="J11" s="24">
        <f>SUMPRODUCT((Config_Equipamentos!$B$2:$B$21="Irrigação/Lavoura")*(Config_Equipamentos!$C$2:$C$21="Bomba auxiliar")*Config_Equipamentos!$D$2:$D$21*Config_Equipamentos!$E$2:$E$21*Config_Equipamentos!$N$2:$N$21)</f>
        <v>0</v>
      </c>
      <c r="K11" s="24">
        <f>SUMPRODUCT((Config_Equipamentos!$B$2:$B$21="Irrigação/Lavoura")*(Config_Equipamentos!$C$2:$C$21="Bomba auxiliar")*Config_Equipamentos!$D$2:$D$21*Config_Equipamentos!$E$2:$E$21*Config_Equipamentos!$O$2:$O$21)</f>
        <v>0</v>
      </c>
      <c r="L11" s="24">
        <f>SUMPRODUCT((Config_Equipamentos!$B$2:$B$21="Irrigação/Lavoura")*(Config_Equipamentos!$C$2:$C$21="Bomba auxiliar")*Config_Equipamentos!$D$2:$D$21*Config_Equipamentos!$E$2:$E$21*Config_Equipamentos!$P$2:$P$21)</f>
        <v>0</v>
      </c>
      <c r="M11" s="24">
        <f>SUMPRODUCT((Config_Equipamentos!$B$2:$B$21="Irrigação/Lavoura")*(Config_Equipamentos!$C$2:$C$21="Bomba auxiliar")*Config_Equipamentos!$D$2:$D$21*Config_Equipamentos!$E$2:$E$21*Config_Equipamentos!$Q$2:$Q$21)</f>
        <v>0</v>
      </c>
      <c r="N11" s="24">
        <f>SUMPRODUCT((Config_Equipamentos!$B$2:$B$21="Irrigação/Lavoura")*(Config_Equipamentos!$C$2:$C$21="Bomba auxiliar")*Config_Equipamentos!$D$2:$D$21*Config_Equipamentos!$E$2:$E$21*Config_Equipamentos!$R$2:$R$21)</f>
        <v>0</v>
      </c>
      <c r="O11" s="24">
        <f>SUMPRODUCT((Config_Equipamentos!$B$2:$B$21="Irrigação/Lavoura")*(Config_Equipamentos!$C$2:$C$21="Bomba auxiliar")*Config_Equipamentos!$D$2:$D$21*Config_Equipamentos!$E$2:$E$21*Config_Equipamentos!$S$2:$S$21)</f>
        <v>0</v>
      </c>
      <c r="P11" s="24">
        <f>SUMPRODUCT((Config_Equipamentos!$B$2:$B$21="Irrigação/Lavoura")*(Config_Equipamentos!$C$2:$C$21="Bomba auxiliar")*Config_Equipamentos!$D$2:$D$21*Config_Equipamentos!$E$2:$E$21*Config_Equipamentos!$T$2:$T$21)</f>
        <v>0</v>
      </c>
      <c r="Q11" s="24">
        <f>SUMPRODUCT((Config_Equipamentos!$B$2:$B$21="Irrigação/Lavoura")*(Config_Equipamentos!$C$2:$C$21="Bomba auxiliar")*Config_Equipamentos!$D$2:$D$21*Config_Equipamentos!$E$2:$E$21*Config_Equipamentos!$U$2:$U$21)</f>
        <v>0</v>
      </c>
      <c r="R11" s="24">
        <f>SUMPRODUCT((Config_Equipamentos!$B$2:$B$21="Irrigação/Lavoura")*(Config_Equipamentos!$C$2:$C$21="Bomba auxiliar")*Config_Equipamentos!$D$2:$D$21*Config_Equipamentos!$E$2:$E$21*Config_Equipamentos!$V$2:$V$21)</f>
        <v>0</v>
      </c>
      <c r="S11" s="24">
        <f>SUMPRODUCT((Config_Equipamentos!$B$2:$B$21="Irrigação/Lavoura")*(Config_Equipamentos!$C$2:$C$21="Bomba auxiliar")*Config_Equipamentos!$D$2:$D$21*Config_Equipamentos!$E$2:$E$21*Config_Equipamentos!$W$2:$W$21)</f>
        <v>0</v>
      </c>
      <c r="T11" s="24">
        <f>SUMPRODUCT((Config_Equipamentos!$B$2:$B$21="Irrigação/Lavoura")*(Config_Equipamentos!$C$2:$C$21="Bomba auxiliar")*Config_Equipamentos!$D$2:$D$21*Config_Equipamentos!$E$2:$E$21*Config_Equipamentos!$X$2:$X$21)</f>
        <v>0</v>
      </c>
      <c r="U11" s="24">
        <f>SUMPRODUCT((Config_Equipamentos!$B$2:$B$21="Irrigação/Lavoura")*(Config_Equipamentos!$C$2:$C$21="Bomba auxiliar")*Config_Equipamentos!$D$2:$D$21*Config_Equipamentos!$E$2:$E$21*Config_Equipamentos!$Y$2:$Y$21)</f>
        <v>0</v>
      </c>
      <c r="V11" s="24">
        <f>SUMPRODUCT((Config_Equipamentos!$B$2:$B$21="Irrigação/Lavoura")*(Config_Equipamentos!$C$2:$C$21="Bomba auxiliar")*Config_Equipamentos!$D$2:$D$21*Config_Equipamentos!$E$2:$E$21*Config_Equipamentos!$Z$2:$Z$21)</f>
        <v>0</v>
      </c>
      <c r="W11" s="24">
        <f>SUMPRODUCT((Config_Equipamentos!$B$2:$B$21="Irrigação/Lavoura")*(Config_Equipamentos!$C$2:$C$21="Bomba auxiliar")*Config_Equipamentos!$D$2:$D$21*Config_Equipamentos!$E$2:$E$21*Config_Equipamentos!$AA$2:$AA$21)</f>
        <v>0</v>
      </c>
      <c r="X11" s="24">
        <f>SUMPRODUCT((Config_Equipamentos!$B$2:$B$21="Irrigação/Lavoura")*(Config_Equipamentos!$C$2:$C$21="Bomba auxiliar")*Config_Equipamentos!$D$2:$D$21*Config_Equipamentos!$E$2:$E$21*Config_Equipamentos!$AB$2:$AB$21)</f>
        <v>0</v>
      </c>
      <c r="Y11" s="24">
        <f>SUMPRODUCT((Config_Equipamentos!$B$2:$B$21="Irrigação/Lavoura")*(Config_Equipamentos!$C$2:$C$21="Bomba auxiliar")*Config_Equipamentos!$D$2:$D$21*Config_Equipamentos!$E$2:$E$21*Config_Equipamentos!$AC$2:$AC$21)</f>
        <v>0</v>
      </c>
      <c r="Z11" s="24">
        <f>SUMPRODUCT((Config_Equipamentos!$B$2:$B$21="Irrigação/Lavoura")*(Config_Equipamentos!$C$2:$C$21="Bomba auxiliar")*Config_Equipamentos!$D$2:$D$21*Config_Equipamentos!$E$2:$E$21*Config_Equipamentos!$AD$2:$AD$21)</f>
        <v>0</v>
      </c>
      <c r="AA11" s="21">
        <f t="shared" si="1"/>
        <v>0</v>
      </c>
    </row>
    <row r="12" ht="15.0" customHeight="1">
      <c r="A12" s="12" t="s">
        <v>105</v>
      </c>
      <c r="B12" s="12" t="s">
        <v>103</v>
      </c>
      <c r="C12" s="24">
        <f>SUMPRODUCT((Config_Equipamentos!$B$2:$B$21="Irrigação/Lavoura")*(Config_Equipamentos!$C$2:$C$21="Bomba auxiliar")*Config_Equipamentos!$D$2:$D$21*Config_Equipamentos!$F$2:$F$21*Config_Equipamentos!$G$2:$G$21)</f>
        <v>17.6</v>
      </c>
      <c r="D12" s="24">
        <f>SUMPRODUCT((Config_Equipamentos!$B$2:$B$21="Irrigação/Lavoura")*(Config_Equipamentos!$C$2:$C$21="Bomba auxiliar")*Config_Equipamentos!$D$2:$D$21*Config_Equipamentos!$F$2:$F$21*Config_Equipamentos!$H$2:$H$21)</f>
        <v>17.6</v>
      </c>
      <c r="E12" s="24">
        <f>SUMPRODUCT((Config_Equipamentos!$B$2:$B$21="Irrigação/Lavoura")*(Config_Equipamentos!$C$2:$C$21="Bomba auxiliar")*Config_Equipamentos!$D$2:$D$21*Config_Equipamentos!$F$2:$F$21*Config_Equipamentos!$I$2:$I$21)</f>
        <v>0</v>
      </c>
      <c r="F12" s="24">
        <f>SUMPRODUCT((Config_Equipamentos!$B$2:$B$21="Irrigação/Lavoura")*(Config_Equipamentos!$C$2:$C$21="Bomba auxiliar")*Config_Equipamentos!$D$2:$D$21*Config_Equipamentos!$F$2:$F$21*Config_Equipamentos!$J$2:$J$21)</f>
        <v>0</v>
      </c>
      <c r="G12" s="24">
        <f>SUMPRODUCT((Config_Equipamentos!$B$2:$B$21="Irrigação/Lavoura")*(Config_Equipamentos!$C$2:$C$21="Bomba auxiliar")*Config_Equipamentos!$D$2:$D$21*Config_Equipamentos!$F$2:$F$21*Config_Equipamentos!$K$2:$K$21)</f>
        <v>0</v>
      </c>
      <c r="H12" s="24">
        <f>SUMPRODUCT((Config_Equipamentos!$B$2:$B$21="Irrigação/Lavoura")*(Config_Equipamentos!$C$2:$C$21="Bomba auxiliar")*Config_Equipamentos!$D$2:$D$21*Config_Equipamentos!$F$2:$F$21*Config_Equipamentos!$L$2:$L$21)</f>
        <v>0</v>
      </c>
      <c r="I12" s="24">
        <f>SUMPRODUCT((Config_Equipamentos!$B$2:$B$21="Irrigação/Lavoura")*(Config_Equipamentos!$C$2:$C$21="Bomba auxiliar")*Config_Equipamentos!$D$2:$D$21*Config_Equipamentos!$F$2:$F$21*Config_Equipamentos!$M$2:$M$21)</f>
        <v>0</v>
      </c>
      <c r="J12" s="24">
        <f>SUMPRODUCT((Config_Equipamentos!$B$2:$B$21="Irrigação/Lavoura")*(Config_Equipamentos!$C$2:$C$21="Bomba auxiliar")*Config_Equipamentos!$D$2:$D$21*Config_Equipamentos!$F$2:$F$21*Config_Equipamentos!$N$2:$N$21)</f>
        <v>17.6</v>
      </c>
      <c r="K12" s="24">
        <f>SUMPRODUCT((Config_Equipamentos!$B$2:$B$21="Irrigação/Lavoura")*(Config_Equipamentos!$C$2:$C$21="Bomba auxiliar")*Config_Equipamentos!$D$2:$D$21*Config_Equipamentos!$F$2:$F$21*Config_Equipamentos!$O$2:$O$21)</f>
        <v>17.6</v>
      </c>
      <c r="L12" s="24">
        <f>SUMPRODUCT((Config_Equipamentos!$B$2:$B$21="Irrigação/Lavoura")*(Config_Equipamentos!$C$2:$C$21="Bomba auxiliar")*Config_Equipamentos!$D$2:$D$21*Config_Equipamentos!$F$2:$F$21*Config_Equipamentos!$P$2:$P$21)</f>
        <v>0</v>
      </c>
      <c r="M12" s="24">
        <f>SUMPRODUCT((Config_Equipamentos!$B$2:$B$21="Irrigação/Lavoura")*(Config_Equipamentos!$C$2:$C$21="Bomba auxiliar")*Config_Equipamentos!$D$2:$D$21*Config_Equipamentos!$F$2:$F$21*Config_Equipamentos!$Q$2:$Q$21)</f>
        <v>0</v>
      </c>
      <c r="N12" s="24">
        <f>SUMPRODUCT((Config_Equipamentos!$B$2:$B$21="Irrigação/Lavoura")*(Config_Equipamentos!$C$2:$C$21="Bomba auxiliar")*Config_Equipamentos!$D$2:$D$21*Config_Equipamentos!$F$2:$F$21*Config_Equipamentos!$R$2:$R$21)</f>
        <v>0</v>
      </c>
      <c r="O12" s="24">
        <f>SUMPRODUCT((Config_Equipamentos!$B$2:$B$21="Irrigação/Lavoura")*(Config_Equipamentos!$C$2:$C$21="Bomba auxiliar")*Config_Equipamentos!$D$2:$D$21*Config_Equipamentos!$F$2:$F$21*Config_Equipamentos!$S$2:$S$21)</f>
        <v>0</v>
      </c>
      <c r="P12" s="24">
        <f>SUMPRODUCT((Config_Equipamentos!$B$2:$B$21="Irrigação/Lavoura")*(Config_Equipamentos!$C$2:$C$21="Bomba auxiliar")*Config_Equipamentos!$D$2:$D$21*Config_Equipamentos!$F$2:$F$21*Config_Equipamentos!$T$2:$T$21)</f>
        <v>0</v>
      </c>
      <c r="Q12" s="24">
        <f>SUMPRODUCT((Config_Equipamentos!$B$2:$B$21="Irrigação/Lavoura")*(Config_Equipamentos!$C$2:$C$21="Bomba auxiliar")*Config_Equipamentos!$D$2:$D$21*Config_Equipamentos!$F$2:$F$21*Config_Equipamentos!$U$2:$U$21)</f>
        <v>17.6</v>
      </c>
      <c r="R12" s="24">
        <f>SUMPRODUCT((Config_Equipamentos!$B$2:$B$21="Irrigação/Lavoura")*(Config_Equipamentos!$C$2:$C$21="Bomba auxiliar")*Config_Equipamentos!$D$2:$D$21*Config_Equipamentos!$F$2:$F$21*Config_Equipamentos!$V$2:$V$21)</f>
        <v>17.6</v>
      </c>
      <c r="S12" s="24">
        <f>SUMPRODUCT((Config_Equipamentos!$B$2:$B$21="Irrigação/Lavoura")*(Config_Equipamentos!$C$2:$C$21="Bomba auxiliar")*Config_Equipamentos!$D$2:$D$21*Config_Equipamentos!$F$2:$F$21*Config_Equipamentos!$W$2:$W$21)</f>
        <v>0</v>
      </c>
      <c r="T12" s="24">
        <f>SUMPRODUCT((Config_Equipamentos!$B$2:$B$21="Irrigação/Lavoura")*(Config_Equipamentos!$C$2:$C$21="Bomba auxiliar")*Config_Equipamentos!$D$2:$D$21*Config_Equipamentos!$F$2:$F$21*Config_Equipamentos!$X$2:$X$21)</f>
        <v>0</v>
      </c>
      <c r="U12" s="24">
        <f>SUMPRODUCT((Config_Equipamentos!$B$2:$B$21="Irrigação/Lavoura")*(Config_Equipamentos!$C$2:$C$21="Bomba auxiliar")*Config_Equipamentos!$D$2:$D$21*Config_Equipamentos!$F$2:$F$21*Config_Equipamentos!$Y$2:$Y$21)</f>
        <v>0</v>
      </c>
      <c r="V12" s="24">
        <f>SUMPRODUCT((Config_Equipamentos!$B$2:$B$21="Irrigação/Lavoura")*(Config_Equipamentos!$C$2:$C$21="Bomba auxiliar")*Config_Equipamentos!$D$2:$D$21*Config_Equipamentos!$F$2:$F$21*Config_Equipamentos!$Z$2:$Z$21)</f>
        <v>0</v>
      </c>
      <c r="W12" s="24">
        <f>SUMPRODUCT((Config_Equipamentos!$B$2:$B$21="Irrigação/Lavoura")*(Config_Equipamentos!$C$2:$C$21="Bomba auxiliar")*Config_Equipamentos!$D$2:$D$21*Config_Equipamentos!$F$2:$F$21*Config_Equipamentos!$AA$2:$AA$21)</f>
        <v>17.6</v>
      </c>
      <c r="X12" s="24">
        <f>SUMPRODUCT((Config_Equipamentos!$B$2:$B$21="Irrigação/Lavoura")*(Config_Equipamentos!$C$2:$C$21="Bomba auxiliar")*Config_Equipamentos!$D$2:$D$21*Config_Equipamentos!$F$2:$F$21*Config_Equipamentos!$AB$2:$AB$21)</f>
        <v>17.6</v>
      </c>
      <c r="Y12" s="24">
        <f>SUMPRODUCT((Config_Equipamentos!$B$2:$B$21="Irrigação/Lavoura")*(Config_Equipamentos!$C$2:$C$21="Bomba auxiliar")*Config_Equipamentos!$D$2:$D$21*Config_Equipamentos!$F$2:$F$21*Config_Equipamentos!$AC$2:$AC$21)</f>
        <v>0</v>
      </c>
      <c r="Z12" s="24">
        <f>SUMPRODUCT((Config_Equipamentos!$B$2:$B$21="Irrigação/Lavoura")*(Config_Equipamentos!$C$2:$C$21="Bomba auxiliar")*Config_Equipamentos!$D$2:$D$21*Config_Equipamentos!$F$2:$F$21*Config_Equipamentos!$AD$2:$AD$21)</f>
        <v>0</v>
      </c>
      <c r="AA12" s="21">
        <f t="shared" si="1"/>
        <v>140.8</v>
      </c>
    </row>
    <row r="13" ht="15.0" customHeight="1">
      <c r="A13" s="12" t="s">
        <v>106</v>
      </c>
      <c r="B13" s="12" t="s">
        <v>102</v>
      </c>
      <c r="C13" s="24">
        <f>SUMPRODUCT((Config_Equipamentos!$B$2:$B$21="Irrigação/Lavoura")*(Config_Equipamentos!$C$2:$C$21="Secadora/Silo")*Config_Equipamentos!$D$2:$D$21*Config_Equipamentos!$E$2:$E$21*Config_Equipamentos!$G$2:$G$21)</f>
        <v>0</v>
      </c>
      <c r="D13" s="24">
        <f>SUMPRODUCT((Config_Equipamentos!$B$2:$B$21="Irrigação/Lavoura")*(Config_Equipamentos!$C$2:$C$21="Secadora/Silo")*Config_Equipamentos!$D$2:$D$21*Config_Equipamentos!$E$2:$E$21*Config_Equipamentos!$H$2:$H$21)</f>
        <v>0</v>
      </c>
      <c r="E13" s="24">
        <f>SUMPRODUCT((Config_Equipamentos!$B$2:$B$21="Irrigação/Lavoura")*(Config_Equipamentos!$C$2:$C$21="Secadora/Silo")*Config_Equipamentos!$D$2:$D$21*Config_Equipamentos!$E$2:$E$21*Config_Equipamentos!$I$2:$I$21)</f>
        <v>0</v>
      </c>
      <c r="F13" s="24">
        <f>SUMPRODUCT((Config_Equipamentos!$B$2:$B$21="Irrigação/Lavoura")*(Config_Equipamentos!$C$2:$C$21="Secadora/Silo")*Config_Equipamentos!$D$2:$D$21*Config_Equipamentos!$E$2:$E$21*Config_Equipamentos!$J$2:$J$21)</f>
        <v>0</v>
      </c>
      <c r="G13" s="24">
        <f>SUMPRODUCT((Config_Equipamentos!$B$2:$B$21="Irrigação/Lavoura")*(Config_Equipamentos!$C$2:$C$21="Secadora/Silo")*Config_Equipamentos!$D$2:$D$21*Config_Equipamentos!$E$2:$E$21*Config_Equipamentos!$K$2:$K$21)</f>
        <v>0</v>
      </c>
      <c r="H13" s="24">
        <f>SUMPRODUCT((Config_Equipamentos!$B$2:$B$21="Irrigação/Lavoura")*(Config_Equipamentos!$C$2:$C$21="Secadora/Silo")*Config_Equipamentos!$D$2:$D$21*Config_Equipamentos!$E$2:$E$21*Config_Equipamentos!$L$2:$L$21)</f>
        <v>0</v>
      </c>
      <c r="I13" s="24">
        <f>SUMPRODUCT((Config_Equipamentos!$B$2:$B$21="Irrigação/Lavoura")*(Config_Equipamentos!$C$2:$C$21="Secadora/Silo")*Config_Equipamentos!$D$2:$D$21*Config_Equipamentos!$E$2:$E$21*Config_Equipamentos!$M$2:$M$21)</f>
        <v>0</v>
      </c>
      <c r="J13" s="24">
        <f>SUMPRODUCT((Config_Equipamentos!$B$2:$B$21="Irrigação/Lavoura")*(Config_Equipamentos!$C$2:$C$21="Secadora/Silo")*Config_Equipamentos!$D$2:$D$21*Config_Equipamentos!$E$2:$E$21*Config_Equipamentos!$N$2:$N$21)</f>
        <v>0</v>
      </c>
      <c r="K13" s="24">
        <f>SUMPRODUCT((Config_Equipamentos!$B$2:$B$21="Irrigação/Lavoura")*(Config_Equipamentos!$C$2:$C$21="Secadora/Silo")*Config_Equipamentos!$D$2:$D$21*Config_Equipamentos!$E$2:$E$21*Config_Equipamentos!$O$2:$O$21)</f>
        <v>0</v>
      </c>
      <c r="L13" s="24">
        <f>SUMPRODUCT((Config_Equipamentos!$B$2:$B$21="Irrigação/Lavoura")*(Config_Equipamentos!$C$2:$C$21="Secadora/Silo")*Config_Equipamentos!$D$2:$D$21*Config_Equipamentos!$E$2:$E$21*Config_Equipamentos!$P$2:$P$21)</f>
        <v>0</v>
      </c>
      <c r="M13" s="24">
        <f>SUMPRODUCT((Config_Equipamentos!$B$2:$B$21="Irrigação/Lavoura")*(Config_Equipamentos!$C$2:$C$21="Secadora/Silo")*Config_Equipamentos!$D$2:$D$21*Config_Equipamentos!$E$2:$E$21*Config_Equipamentos!$Q$2:$Q$21)</f>
        <v>0</v>
      </c>
      <c r="N13" s="24">
        <f>SUMPRODUCT((Config_Equipamentos!$B$2:$B$21="Irrigação/Lavoura")*(Config_Equipamentos!$C$2:$C$21="Secadora/Silo")*Config_Equipamentos!$D$2:$D$21*Config_Equipamentos!$E$2:$E$21*Config_Equipamentos!$R$2:$R$21)</f>
        <v>0</v>
      </c>
      <c r="O13" s="24">
        <f>SUMPRODUCT((Config_Equipamentos!$B$2:$B$21="Irrigação/Lavoura")*(Config_Equipamentos!$C$2:$C$21="Secadora/Silo")*Config_Equipamentos!$D$2:$D$21*Config_Equipamentos!$E$2:$E$21*Config_Equipamentos!$S$2:$S$21)</f>
        <v>0</v>
      </c>
      <c r="P13" s="24">
        <f>SUMPRODUCT((Config_Equipamentos!$B$2:$B$21="Irrigação/Lavoura")*(Config_Equipamentos!$C$2:$C$21="Secadora/Silo")*Config_Equipamentos!$D$2:$D$21*Config_Equipamentos!$E$2:$E$21*Config_Equipamentos!$T$2:$T$21)</f>
        <v>0</v>
      </c>
      <c r="Q13" s="24">
        <f>SUMPRODUCT((Config_Equipamentos!$B$2:$B$21="Irrigação/Lavoura")*(Config_Equipamentos!$C$2:$C$21="Secadora/Silo")*Config_Equipamentos!$D$2:$D$21*Config_Equipamentos!$E$2:$E$21*Config_Equipamentos!$U$2:$U$21)</f>
        <v>0</v>
      </c>
      <c r="R13" s="24">
        <f>SUMPRODUCT((Config_Equipamentos!$B$2:$B$21="Irrigação/Lavoura")*(Config_Equipamentos!$C$2:$C$21="Secadora/Silo")*Config_Equipamentos!$D$2:$D$21*Config_Equipamentos!$E$2:$E$21*Config_Equipamentos!$V$2:$V$21)</f>
        <v>0</v>
      </c>
      <c r="S13" s="24">
        <f>SUMPRODUCT((Config_Equipamentos!$B$2:$B$21="Irrigação/Lavoura")*(Config_Equipamentos!$C$2:$C$21="Secadora/Silo")*Config_Equipamentos!$D$2:$D$21*Config_Equipamentos!$E$2:$E$21*Config_Equipamentos!$W$2:$W$21)</f>
        <v>0</v>
      </c>
      <c r="T13" s="24">
        <f>SUMPRODUCT((Config_Equipamentos!$B$2:$B$21="Irrigação/Lavoura")*(Config_Equipamentos!$C$2:$C$21="Secadora/Silo")*Config_Equipamentos!$D$2:$D$21*Config_Equipamentos!$E$2:$E$21*Config_Equipamentos!$X$2:$X$21)</f>
        <v>0</v>
      </c>
      <c r="U13" s="24">
        <f>SUMPRODUCT((Config_Equipamentos!$B$2:$B$21="Irrigação/Lavoura")*(Config_Equipamentos!$C$2:$C$21="Secadora/Silo")*Config_Equipamentos!$D$2:$D$21*Config_Equipamentos!$E$2:$E$21*Config_Equipamentos!$Y$2:$Y$21)</f>
        <v>0</v>
      </c>
      <c r="V13" s="24">
        <f>SUMPRODUCT((Config_Equipamentos!$B$2:$B$21="Irrigação/Lavoura")*(Config_Equipamentos!$C$2:$C$21="Secadora/Silo")*Config_Equipamentos!$D$2:$D$21*Config_Equipamentos!$E$2:$E$21*Config_Equipamentos!$Z$2:$Z$21)</f>
        <v>0</v>
      </c>
      <c r="W13" s="24">
        <f>SUMPRODUCT((Config_Equipamentos!$B$2:$B$21="Irrigação/Lavoura")*(Config_Equipamentos!$C$2:$C$21="Secadora/Silo")*Config_Equipamentos!$D$2:$D$21*Config_Equipamentos!$E$2:$E$21*Config_Equipamentos!$AA$2:$AA$21)</f>
        <v>0</v>
      </c>
      <c r="X13" s="24">
        <f>SUMPRODUCT((Config_Equipamentos!$B$2:$B$21="Irrigação/Lavoura")*(Config_Equipamentos!$C$2:$C$21="Secadora/Silo")*Config_Equipamentos!$D$2:$D$21*Config_Equipamentos!$E$2:$E$21*Config_Equipamentos!$AB$2:$AB$21)</f>
        <v>0</v>
      </c>
      <c r="Y13" s="24">
        <f>SUMPRODUCT((Config_Equipamentos!$B$2:$B$21="Irrigação/Lavoura")*(Config_Equipamentos!$C$2:$C$21="Secadora/Silo")*Config_Equipamentos!$D$2:$D$21*Config_Equipamentos!$E$2:$E$21*Config_Equipamentos!$AC$2:$AC$21)</f>
        <v>0</v>
      </c>
      <c r="Z13" s="24">
        <f>SUMPRODUCT((Config_Equipamentos!$B$2:$B$21="Irrigação/Lavoura")*(Config_Equipamentos!$C$2:$C$21="Secadora/Silo")*Config_Equipamentos!$D$2:$D$21*Config_Equipamentos!$E$2:$E$21*Config_Equipamentos!$AD$2:$AD$21)</f>
        <v>0</v>
      </c>
      <c r="AA13" s="21">
        <f t="shared" si="1"/>
        <v>0</v>
      </c>
    </row>
    <row r="14" ht="15.0" customHeight="1">
      <c r="A14" s="12" t="s">
        <v>106</v>
      </c>
      <c r="B14" s="12" t="s">
        <v>103</v>
      </c>
      <c r="C14" s="24">
        <f>SUMPRODUCT((Config_Equipamentos!$B$2:$B$21="Irrigação/Lavoura")*(Config_Equipamentos!$C$2:$C$21="Secadora/Silo")*Config_Equipamentos!$D$2:$D$21*Config_Equipamentos!$F$2:$F$21*Config_Equipamentos!$G$2:$G$21)</f>
        <v>2.367013373</v>
      </c>
      <c r="D14" s="24">
        <f>SUMPRODUCT((Config_Equipamentos!$B$2:$B$21="Irrigação/Lavoura")*(Config_Equipamentos!$C$2:$C$21="Secadora/Silo")*Config_Equipamentos!$D$2:$D$21*Config_Equipamentos!$F$2:$F$21*Config_Equipamentos!$H$2:$H$21)</f>
        <v>2.358098068</v>
      </c>
      <c r="E14" s="24">
        <f>SUMPRODUCT((Config_Equipamentos!$B$2:$B$21="Irrigação/Lavoura")*(Config_Equipamentos!$C$2:$C$21="Secadora/Silo")*Config_Equipamentos!$D$2:$D$21*Config_Equipamentos!$F$2:$F$21*Config_Equipamentos!$I$2:$I$21)</f>
        <v>2.300148588</v>
      </c>
      <c r="F14" s="24">
        <f>SUMPRODUCT((Config_Equipamentos!$B$2:$B$21="Irrigação/Lavoura")*(Config_Equipamentos!$C$2:$C$21="Secadora/Silo")*Config_Equipamentos!$D$2:$D$21*Config_Equipamentos!$F$2:$F$21*Config_Equipamentos!$J$2:$J$21)</f>
        <v>2.365230312</v>
      </c>
      <c r="G14" s="24">
        <f>SUMPRODUCT((Config_Equipamentos!$B$2:$B$21="Irrigação/Lavoura")*(Config_Equipamentos!$C$2:$C$21="Secadora/Silo")*Config_Equipamentos!$D$2:$D$21*Config_Equipamentos!$F$2:$F$21*Config_Equipamentos!$K$2:$K$21)</f>
        <v>2.287667162</v>
      </c>
      <c r="H14" s="24">
        <f>SUMPRODUCT((Config_Equipamentos!$B$2:$B$21="Irrigação/Lavoura")*(Config_Equipamentos!$C$2:$C$21="Secadora/Silo")*Config_Equipamentos!$D$2:$D$21*Config_Equipamentos!$F$2:$F$21*Config_Equipamentos!$L$2:$L$21)</f>
        <v>2.379494799</v>
      </c>
      <c r="I14" s="24">
        <f>SUMPRODUCT((Config_Equipamentos!$B$2:$B$21="Irrigação/Lavoura")*(Config_Equipamentos!$C$2:$C$21="Secadora/Silo")*Config_Equipamentos!$D$2:$D$21*Config_Equipamentos!$F$2:$F$21*Config_Equipamentos!$M$2:$M$21)</f>
        <v>2.350965825</v>
      </c>
      <c r="J14" s="24">
        <f>SUMPRODUCT((Config_Equipamentos!$B$2:$B$21="Irrigação/Lavoura")*(Config_Equipamentos!$C$2:$C$21="Secadora/Silo")*Config_Equipamentos!$D$2:$D$21*Config_Equipamentos!$F$2:$F$21*Config_Equipamentos!$N$2:$N$21)</f>
        <v>2.311738484</v>
      </c>
      <c r="K14" s="24">
        <f>SUMPRODUCT((Config_Equipamentos!$B$2:$B$21="Irrigação/Lavoura")*(Config_Equipamentos!$C$2:$C$21="Secadora/Silo")*Config_Equipamentos!$D$2:$D$21*Config_Equipamentos!$F$2:$F$21*Config_Equipamentos!$O$2:$O$21)</f>
        <v>2.370579495</v>
      </c>
      <c r="L14" s="24">
        <f>SUMPRODUCT((Config_Equipamentos!$B$2:$B$21="Irrigação/Lavoura")*(Config_Equipamentos!$C$2:$C$21="Secadora/Silo")*Config_Equipamentos!$D$2:$D$21*Config_Equipamentos!$F$2:$F$21*Config_Equipamentos!$P$2:$P$21)</f>
        <v>2.367013373</v>
      </c>
      <c r="M14" s="24">
        <f>SUMPRODUCT((Config_Equipamentos!$B$2:$B$21="Irrigação/Lavoura")*(Config_Equipamentos!$C$2:$C$21="Secadora/Silo")*Config_Equipamentos!$D$2:$D$21*Config_Equipamentos!$F$2:$F$21*Config_Equipamentos!$Q$2:$Q$21)</f>
        <v>2.348291233</v>
      </c>
      <c r="N14" s="24">
        <f>SUMPRODUCT((Config_Equipamentos!$B$2:$B$21="Irrigação/Lavoura")*(Config_Equipamentos!$C$2:$C$21="Secadora/Silo")*Config_Equipamentos!$D$2:$D$21*Config_Equipamentos!$F$2:$F$21*Config_Equipamentos!$R$2:$R$21)</f>
        <v>2.317979198</v>
      </c>
      <c r="O14" s="24">
        <f>SUMPRODUCT((Config_Equipamentos!$B$2:$B$21="Irrigação/Lavoura")*(Config_Equipamentos!$C$2:$C$21="Secadora/Silo")*Config_Equipamentos!$D$2:$D$21*Config_Equipamentos!$F$2:$F$21*Config_Equipamentos!$S$2:$S$21)</f>
        <v>2.309063893</v>
      </c>
      <c r="P14" s="24">
        <f>SUMPRODUCT((Config_Equipamentos!$B$2:$B$21="Irrigação/Lavoura")*(Config_Equipamentos!$C$2:$C$21="Secadora/Silo")*Config_Equipamentos!$D$2:$D$21*Config_Equipamentos!$F$2:$F$21*Config_Equipamentos!$T$2:$T$21)</f>
        <v>2.377711739</v>
      </c>
      <c r="Q14" s="24">
        <f>SUMPRODUCT((Config_Equipamentos!$B$2:$B$21="Irrigação/Lavoura")*(Config_Equipamentos!$C$2:$C$21="Secadora/Silo")*Config_Equipamentos!$D$2:$D$21*Config_Equipamentos!$F$2:$F$21*Config_Equipamentos!$U$2:$U$21)</f>
        <v>2.4</v>
      </c>
      <c r="R14" s="24">
        <f>SUMPRODUCT((Config_Equipamentos!$B$2:$B$21="Irrigação/Lavoura")*(Config_Equipamentos!$C$2:$C$21="Secadora/Silo")*Config_Equipamentos!$D$2:$D$21*Config_Equipamentos!$F$2:$F$21*Config_Equipamentos!$V$2:$V$21)</f>
        <v>2.36166419</v>
      </c>
      <c r="S14" s="24">
        <f>SUMPRODUCT((Config_Equipamentos!$B$2:$B$21="Irrigação/Lavoura")*(Config_Equipamentos!$C$2:$C$21="Secadora/Silo")*Config_Equipamentos!$D$2:$D$21*Config_Equipamentos!$F$2:$F$21*Config_Equipamentos!$W$2:$W$21)</f>
        <v>2.359881129</v>
      </c>
      <c r="T14" s="24">
        <f>SUMPRODUCT((Config_Equipamentos!$B$2:$B$21="Irrigação/Lavoura")*(Config_Equipamentos!$C$2:$C$21="Secadora/Silo")*Config_Equipamentos!$D$2:$D$21*Config_Equipamentos!$F$2:$F$21*Config_Equipamentos!$X$2:$X$21)</f>
        <v>2.346508172</v>
      </c>
      <c r="U14" s="24">
        <f>SUMPRODUCT((Config_Equipamentos!$B$2:$B$21="Irrigação/Lavoura")*(Config_Equipamentos!$C$2:$C$21="Secadora/Silo")*Config_Equipamentos!$D$2:$D$21*Config_Equipamentos!$F$2:$F$21*Config_Equipamentos!$Y$2:$Y$21)</f>
        <v>2.378603269</v>
      </c>
      <c r="V14" s="24">
        <f>SUMPRODUCT((Config_Equipamentos!$B$2:$B$21="Irrigação/Lavoura")*(Config_Equipamentos!$C$2:$C$21="Secadora/Silo")*Config_Equipamentos!$D$2:$D$21*Config_Equipamentos!$F$2:$F$21*Config_Equipamentos!$Z$2:$Z$21)</f>
        <v>2.374145617</v>
      </c>
      <c r="W14" s="24">
        <f>SUMPRODUCT((Config_Equipamentos!$B$2:$B$21="Irrigação/Lavoura")*(Config_Equipamentos!$C$2:$C$21="Secadora/Silo")*Config_Equipamentos!$D$2:$D$21*Config_Equipamentos!$F$2:$F$21*Config_Equipamentos!$AA$2:$AA$21)</f>
        <v>2.316196137</v>
      </c>
      <c r="X14" s="24">
        <f>SUMPRODUCT((Config_Equipamentos!$B$2:$B$21="Irrigação/Lavoura")*(Config_Equipamentos!$C$2:$C$21="Secadora/Silo")*Config_Equipamentos!$D$2:$D$21*Config_Equipamentos!$F$2:$F$21*Config_Equipamentos!$AB$2:$AB$21)</f>
        <v>2.337592868</v>
      </c>
      <c r="Y14" s="24">
        <f>SUMPRODUCT((Config_Equipamentos!$B$2:$B$21="Irrigação/Lavoura")*(Config_Equipamentos!$C$2:$C$21="Secadora/Silo")*Config_Equipamentos!$D$2:$D$21*Config_Equipamentos!$F$2:$F$21*Config_Equipamentos!$AC$2:$AC$21)</f>
        <v>2.383060921</v>
      </c>
      <c r="Z14" s="24">
        <f>SUMPRODUCT((Config_Equipamentos!$B$2:$B$21="Irrigação/Lavoura")*(Config_Equipamentos!$C$2:$C$21="Secadora/Silo")*Config_Equipamentos!$D$2:$D$21*Config_Equipamentos!$F$2:$F$21*Config_Equipamentos!$AD$2:$AD$21)</f>
        <v>2.342942051</v>
      </c>
      <c r="AA14" s="21">
        <f t="shared" si="1"/>
        <v>56.4115899</v>
      </c>
    </row>
    <row r="15" ht="15.0" customHeight="1">
      <c r="A15" s="12" t="s">
        <v>107</v>
      </c>
      <c r="B15" s="12" t="s">
        <v>102</v>
      </c>
      <c r="C15" s="24">
        <f>SUMPRODUCT((Config_Equipamentos!$B$2:$B$21="Irrigação/Lavoura")*(Config_Equipamentos!$C$2:$C$21="Quadro de automação")*Config_Equipamentos!$D$2:$D$21*Config_Equipamentos!$E$2:$E$21*Config_Equipamentos!$G$2:$G$21)</f>
        <v>0.2</v>
      </c>
      <c r="D15" s="24">
        <f>SUMPRODUCT((Config_Equipamentos!$B$2:$B$21="Irrigação/Lavoura")*(Config_Equipamentos!$C$2:$C$21="Quadro de automação")*Config_Equipamentos!$D$2:$D$21*Config_Equipamentos!$E$2:$E$21*Config_Equipamentos!$H$2:$H$21)</f>
        <v>0.2</v>
      </c>
      <c r="E15" s="24">
        <f>SUMPRODUCT((Config_Equipamentos!$B$2:$B$21="Irrigação/Lavoura")*(Config_Equipamentos!$C$2:$C$21="Quadro de automação")*Config_Equipamentos!$D$2:$D$21*Config_Equipamentos!$E$2:$E$21*Config_Equipamentos!$I$2:$I$21)</f>
        <v>0.2</v>
      </c>
      <c r="F15" s="24">
        <f>SUMPRODUCT((Config_Equipamentos!$B$2:$B$21="Irrigação/Lavoura")*(Config_Equipamentos!$C$2:$C$21="Quadro de automação")*Config_Equipamentos!$D$2:$D$21*Config_Equipamentos!$E$2:$E$21*Config_Equipamentos!$J$2:$J$21)</f>
        <v>0.2</v>
      </c>
      <c r="G15" s="24">
        <f>SUMPRODUCT((Config_Equipamentos!$B$2:$B$21="Irrigação/Lavoura")*(Config_Equipamentos!$C$2:$C$21="Quadro de automação")*Config_Equipamentos!$D$2:$D$21*Config_Equipamentos!$E$2:$E$21*Config_Equipamentos!$K$2:$K$21)</f>
        <v>0.2</v>
      </c>
      <c r="H15" s="24">
        <f>SUMPRODUCT((Config_Equipamentos!$B$2:$B$21="Irrigação/Lavoura")*(Config_Equipamentos!$C$2:$C$21="Quadro de automação")*Config_Equipamentos!$D$2:$D$21*Config_Equipamentos!$E$2:$E$21*Config_Equipamentos!$L$2:$L$21)</f>
        <v>0.2</v>
      </c>
      <c r="I15" s="24">
        <f>SUMPRODUCT((Config_Equipamentos!$B$2:$B$21="Irrigação/Lavoura")*(Config_Equipamentos!$C$2:$C$21="Quadro de automação")*Config_Equipamentos!$D$2:$D$21*Config_Equipamentos!$E$2:$E$21*Config_Equipamentos!$M$2:$M$21)</f>
        <v>0.2</v>
      </c>
      <c r="J15" s="24">
        <f>SUMPRODUCT((Config_Equipamentos!$B$2:$B$21="Irrigação/Lavoura")*(Config_Equipamentos!$C$2:$C$21="Quadro de automação")*Config_Equipamentos!$D$2:$D$21*Config_Equipamentos!$E$2:$E$21*Config_Equipamentos!$N$2:$N$21)</f>
        <v>0.2</v>
      </c>
      <c r="K15" s="24">
        <f>SUMPRODUCT((Config_Equipamentos!$B$2:$B$21="Irrigação/Lavoura")*(Config_Equipamentos!$C$2:$C$21="Quadro de automação")*Config_Equipamentos!$D$2:$D$21*Config_Equipamentos!$E$2:$E$21*Config_Equipamentos!$O$2:$O$21)</f>
        <v>0.2</v>
      </c>
      <c r="L15" s="24">
        <f>SUMPRODUCT((Config_Equipamentos!$B$2:$B$21="Irrigação/Lavoura")*(Config_Equipamentos!$C$2:$C$21="Quadro de automação")*Config_Equipamentos!$D$2:$D$21*Config_Equipamentos!$E$2:$E$21*Config_Equipamentos!$P$2:$P$21)</f>
        <v>0.2</v>
      </c>
      <c r="M15" s="24">
        <f>SUMPRODUCT((Config_Equipamentos!$B$2:$B$21="Irrigação/Lavoura")*(Config_Equipamentos!$C$2:$C$21="Quadro de automação")*Config_Equipamentos!$D$2:$D$21*Config_Equipamentos!$E$2:$E$21*Config_Equipamentos!$Q$2:$Q$21)</f>
        <v>0.2</v>
      </c>
      <c r="N15" s="24">
        <f>SUMPRODUCT((Config_Equipamentos!$B$2:$B$21="Irrigação/Lavoura")*(Config_Equipamentos!$C$2:$C$21="Quadro de automação")*Config_Equipamentos!$D$2:$D$21*Config_Equipamentos!$E$2:$E$21*Config_Equipamentos!$R$2:$R$21)</f>
        <v>0.2</v>
      </c>
      <c r="O15" s="24">
        <f>SUMPRODUCT((Config_Equipamentos!$B$2:$B$21="Irrigação/Lavoura")*(Config_Equipamentos!$C$2:$C$21="Quadro de automação")*Config_Equipamentos!$D$2:$D$21*Config_Equipamentos!$E$2:$E$21*Config_Equipamentos!$S$2:$S$21)</f>
        <v>0.2</v>
      </c>
      <c r="P15" s="24">
        <f>SUMPRODUCT((Config_Equipamentos!$B$2:$B$21="Irrigação/Lavoura")*(Config_Equipamentos!$C$2:$C$21="Quadro de automação")*Config_Equipamentos!$D$2:$D$21*Config_Equipamentos!$E$2:$E$21*Config_Equipamentos!$T$2:$T$21)</f>
        <v>0.2</v>
      </c>
      <c r="Q15" s="24">
        <f>SUMPRODUCT((Config_Equipamentos!$B$2:$B$21="Irrigação/Lavoura")*(Config_Equipamentos!$C$2:$C$21="Quadro de automação")*Config_Equipamentos!$D$2:$D$21*Config_Equipamentos!$E$2:$E$21*Config_Equipamentos!$U$2:$U$21)</f>
        <v>0.2</v>
      </c>
      <c r="R15" s="24">
        <f>SUMPRODUCT((Config_Equipamentos!$B$2:$B$21="Irrigação/Lavoura")*(Config_Equipamentos!$C$2:$C$21="Quadro de automação")*Config_Equipamentos!$D$2:$D$21*Config_Equipamentos!$E$2:$E$21*Config_Equipamentos!$V$2:$V$21)</f>
        <v>0.2</v>
      </c>
      <c r="S15" s="24">
        <f>SUMPRODUCT((Config_Equipamentos!$B$2:$B$21="Irrigação/Lavoura")*(Config_Equipamentos!$C$2:$C$21="Quadro de automação")*Config_Equipamentos!$D$2:$D$21*Config_Equipamentos!$E$2:$E$21*Config_Equipamentos!$W$2:$W$21)</f>
        <v>0.2</v>
      </c>
      <c r="T15" s="24">
        <f>SUMPRODUCT((Config_Equipamentos!$B$2:$B$21="Irrigação/Lavoura")*(Config_Equipamentos!$C$2:$C$21="Quadro de automação")*Config_Equipamentos!$D$2:$D$21*Config_Equipamentos!$E$2:$E$21*Config_Equipamentos!$X$2:$X$21)</f>
        <v>0.2</v>
      </c>
      <c r="U15" s="24">
        <f>SUMPRODUCT((Config_Equipamentos!$B$2:$B$21="Irrigação/Lavoura")*(Config_Equipamentos!$C$2:$C$21="Quadro de automação")*Config_Equipamentos!$D$2:$D$21*Config_Equipamentos!$E$2:$E$21*Config_Equipamentos!$Y$2:$Y$21)</f>
        <v>0.2</v>
      </c>
      <c r="V15" s="24">
        <f>SUMPRODUCT((Config_Equipamentos!$B$2:$B$21="Irrigação/Lavoura")*(Config_Equipamentos!$C$2:$C$21="Quadro de automação")*Config_Equipamentos!$D$2:$D$21*Config_Equipamentos!$E$2:$E$21*Config_Equipamentos!$Z$2:$Z$21)</f>
        <v>0.2</v>
      </c>
      <c r="W15" s="24">
        <f>SUMPRODUCT((Config_Equipamentos!$B$2:$B$21="Irrigação/Lavoura")*(Config_Equipamentos!$C$2:$C$21="Quadro de automação")*Config_Equipamentos!$D$2:$D$21*Config_Equipamentos!$E$2:$E$21*Config_Equipamentos!$AA$2:$AA$21)</f>
        <v>0.2</v>
      </c>
      <c r="X15" s="24">
        <f>SUMPRODUCT((Config_Equipamentos!$B$2:$B$21="Irrigação/Lavoura")*(Config_Equipamentos!$C$2:$C$21="Quadro de automação")*Config_Equipamentos!$D$2:$D$21*Config_Equipamentos!$E$2:$E$21*Config_Equipamentos!$AB$2:$AB$21)</f>
        <v>0.2</v>
      </c>
      <c r="Y15" s="24">
        <f>SUMPRODUCT((Config_Equipamentos!$B$2:$B$21="Irrigação/Lavoura")*(Config_Equipamentos!$C$2:$C$21="Quadro de automação")*Config_Equipamentos!$D$2:$D$21*Config_Equipamentos!$E$2:$E$21*Config_Equipamentos!$AC$2:$AC$21)</f>
        <v>0.2</v>
      </c>
      <c r="Z15" s="24">
        <f>SUMPRODUCT((Config_Equipamentos!$B$2:$B$21="Irrigação/Lavoura")*(Config_Equipamentos!$C$2:$C$21="Quadro de automação")*Config_Equipamentos!$D$2:$D$21*Config_Equipamentos!$E$2:$E$21*Config_Equipamentos!$AD$2:$AD$21)</f>
        <v>0.2</v>
      </c>
      <c r="AA15" s="21">
        <f t="shared" si="1"/>
        <v>4.8</v>
      </c>
    </row>
    <row r="16" ht="15.0" customHeight="1">
      <c r="A16" s="12" t="s">
        <v>107</v>
      </c>
      <c r="B16" s="12" t="s">
        <v>103</v>
      </c>
      <c r="C16" s="24">
        <f>SUMPRODUCT((Config_Equipamentos!$B$2:$B$21="Irrigação/Lavoura")*(Config_Equipamentos!$C$2:$C$21="Quadro de automação")*Config_Equipamentos!$D$2:$D$21*Config_Equipamentos!$F$2:$F$21*Config_Equipamentos!$G$2:$G$21)</f>
        <v>0.2</v>
      </c>
      <c r="D16" s="24">
        <f>SUMPRODUCT((Config_Equipamentos!$B$2:$B$21="Irrigação/Lavoura")*(Config_Equipamentos!$C$2:$C$21="Quadro de automação")*Config_Equipamentos!$D$2:$D$21*Config_Equipamentos!$F$2:$F$21*Config_Equipamentos!$H$2:$H$21)</f>
        <v>0.2</v>
      </c>
      <c r="E16" s="24">
        <f>SUMPRODUCT((Config_Equipamentos!$B$2:$B$21="Irrigação/Lavoura")*(Config_Equipamentos!$C$2:$C$21="Quadro de automação")*Config_Equipamentos!$D$2:$D$21*Config_Equipamentos!$F$2:$F$21*Config_Equipamentos!$I$2:$I$21)</f>
        <v>0.2</v>
      </c>
      <c r="F16" s="24">
        <f>SUMPRODUCT((Config_Equipamentos!$B$2:$B$21="Irrigação/Lavoura")*(Config_Equipamentos!$C$2:$C$21="Quadro de automação")*Config_Equipamentos!$D$2:$D$21*Config_Equipamentos!$F$2:$F$21*Config_Equipamentos!$J$2:$J$21)</f>
        <v>0.2</v>
      </c>
      <c r="G16" s="24">
        <f>SUMPRODUCT((Config_Equipamentos!$B$2:$B$21="Irrigação/Lavoura")*(Config_Equipamentos!$C$2:$C$21="Quadro de automação")*Config_Equipamentos!$D$2:$D$21*Config_Equipamentos!$F$2:$F$21*Config_Equipamentos!$K$2:$K$21)</f>
        <v>0.2</v>
      </c>
      <c r="H16" s="24">
        <f>SUMPRODUCT((Config_Equipamentos!$B$2:$B$21="Irrigação/Lavoura")*(Config_Equipamentos!$C$2:$C$21="Quadro de automação")*Config_Equipamentos!$D$2:$D$21*Config_Equipamentos!$F$2:$F$21*Config_Equipamentos!$L$2:$L$21)</f>
        <v>0.2</v>
      </c>
      <c r="I16" s="24">
        <f>SUMPRODUCT((Config_Equipamentos!$B$2:$B$21="Irrigação/Lavoura")*(Config_Equipamentos!$C$2:$C$21="Quadro de automação")*Config_Equipamentos!$D$2:$D$21*Config_Equipamentos!$F$2:$F$21*Config_Equipamentos!$M$2:$M$21)</f>
        <v>0.2</v>
      </c>
      <c r="J16" s="24">
        <f>SUMPRODUCT((Config_Equipamentos!$B$2:$B$21="Irrigação/Lavoura")*(Config_Equipamentos!$C$2:$C$21="Quadro de automação")*Config_Equipamentos!$D$2:$D$21*Config_Equipamentos!$F$2:$F$21*Config_Equipamentos!$N$2:$N$21)</f>
        <v>0.2</v>
      </c>
      <c r="K16" s="24">
        <f>SUMPRODUCT((Config_Equipamentos!$B$2:$B$21="Irrigação/Lavoura")*(Config_Equipamentos!$C$2:$C$21="Quadro de automação")*Config_Equipamentos!$D$2:$D$21*Config_Equipamentos!$F$2:$F$21*Config_Equipamentos!$O$2:$O$21)</f>
        <v>0.2</v>
      </c>
      <c r="L16" s="24">
        <f>SUMPRODUCT((Config_Equipamentos!$B$2:$B$21="Irrigação/Lavoura")*(Config_Equipamentos!$C$2:$C$21="Quadro de automação")*Config_Equipamentos!$D$2:$D$21*Config_Equipamentos!$F$2:$F$21*Config_Equipamentos!$P$2:$P$21)</f>
        <v>0.2</v>
      </c>
      <c r="M16" s="24">
        <f>SUMPRODUCT((Config_Equipamentos!$B$2:$B$21="Irrigação/Lavoura")*(Config_Equipamentos!$C$2:$C$21="Quadro de automação")*Config_Equipamentos!$D$2:$D$21*Config_Equipamentos!$F$2:$F$21*Config_Equipamentos!$Q$2:$Q$21)</f>
        <v>0.2</v>
      </c>
      <c r="N16" s="24">
        <f>SUMPRODUCT((Config_Equipamentos!$B$2:$B$21="Irrigação/Lavoura")*(Config_Equipamentos!$C$2:$C$21="Quadro de automação")*Config_Equipamentos!$D$2:$D$21*Config_Equipamentos!$F$2:$F$21*Config_Equipamentos!$R$2:$R$21)</f>
        <v>0.2</v>
      </c>
      <c r="O16" s="24">
        <f>SUMPRODUCT((Config_Equipamentos!$B$2:$B$21="Irrigação/Lavoura")*(Config_Equipamentos!$C$2:$C$21="Quadro de automação")*Config_Equipamentos!$D$2:$D$21*Config_Equipamentos!$F$2:$F$21*Config_Equipamentos!$S$2:$S$21)</f>
        <v>0.2</v>
      </c>
      <c r="P16" s="24">
        <f>SUMPRODUCT((Config_Equipamentos!$B$2:$B$21="Irrigação/Lavoura")*(Config_Equipamentos!$C$2:$C$21="Quadro de automação")*Config_Equipamentos!$D$2:$D$21*Config_Equipamentos!$F$2:$F$21*Config_Equipamentos!$T$2:$T$21)</f>
        <v>0.2</v>
      </c>
      <c r="Q16" s="24">
        <f>SUMPRODUCT((Config_Equipamentos!$B$2:$B$21="Irrigação/Lavoura")*(Config_Equipamentos!$C$2:$C$21="Quadro de automação")*Config_Equipamentos!$D$2:$D$21*Config_Equipamentos!$F$2:$F$21*Config_Equipamentos!$U$2:$U$21)</f>
        <v>0.2</v>
      </c>
      <c r="R16" s="24">
        <f>SUMPRODUCT((Config_Equipamentos!$B$2:$B$21="Irrigação/Lavoura")*(Config_Equipamentos!$C$2:$C$21="Quadro de automação")*Config_Equipamentos!$D$2:$D$21*Config_Equipamentos!$F$2:$F$21*Config_Equipamentos!$V$2:$V$21)</f>
        <v>0.2</v>
      </c>
      <c r="S16" s="24">
        <f>SUMPRODUCT((Config_Equipamentos!$B$2:$B$21="Irrigação/Lavoura")*(Config_Equipamentos!$C$2:$C$21="Quadro de automação")*Config_Equipamentos!$D$2:$D$21*Config_Equipamentos!$F$2:$F$21*Config_Equipamentos!$W$2:$W$21)</f>
        <v>0.2</v>
      </c>
      <c r="T16" s="24">
        <f>SUMPRODUCT((Config_Equipamentos!$B$2:$B$21="Irrigação/Lavoura")*(Config_Equipamentos!$C$2:$C$21="Quadro de automação")*Config_Equipamentos!$D$2:$D$21*Config_Equipamentos!$F$2:$F$21*Config_Equipamentos!$X$2:$X$21)</f>
        <v>0.2</v>
      </c>
      <c r="U16" s="24">
        <f>SUMPRODUCT((Config_Equipamentos!$B$2:$B$21="Irrigação/Lavoura")*(Config_Equipamentos!$C$2:$C$21="Quadro de automação")*Config_Equipamentos!$D$2:$D$21*Config_Equipamentos!$F$2:$F$21*Config_Equipamentos!$Y$2:$Y$21)</f>
        <v>0.2</v>
      </c>
      <c r="V16" s="24">
        <f>SUMPRODUCT((Config_Equipamentos!$B$2:$B$21="Irrigação/Lavoura")*(Config_Equipamentos!$C$2:$C$21="Quadro de automação")*Config_Equipamentos!$D$2:$D$21*Config_Equipamentos!$F$2:$F$21*Config_Equipamentos!$Z$2:$Z$21)</f>
        <v>0.2</v>
      </c>
      <c r="W16" s="24">
        <f>SUMPRODUCT((Config_Equipamentos!$B$2:$B$21="Irrigação/Lavoura")*(Config_Equipamentos!$C$2:$C$21="Quadro de automação")*Config_Equipamentos!$D$2:$D$21*Config_Equipamentos!$F$2:$F$21*Config_Equipamentos!$AA$2:$AA$21)</f>
        <v>0.2</v>
      </c>
      <c r="X16" s="24">
        <f>SUMPRODUCT((Config_Equipamentos!$B$2:$B$21="Irrigação/Lavoura")*(Config_Equipamentos!$C$2:$C$21="Quadro de automação")*Config_Equipamentos!$D$2:$D$21*Config_Equipamentos!$F$2:$F$21*Config_Equipamentos!$AB$2:$AB$21)</f>
        <v>0.2</v>
      </c>
      <c r="Y16" s="24">
        <f>SUMPRODUCT((Config_Equipamentos!$B$2:$B$21="Irrigação/Lavoura")*(Config_Equipamentos!$C$2:$C$21="Quadro de automação")*Config_Equipamentos!$D$2:$D$21*Config_Equipamentos!$F$2:$F$21*Config_Equipamentos!$AC$2:$AC$21)</f>
        <v>0.2</v>
      </c>
      <c r="Z16" s="24">
        <f>SUMPRODUCT((Config_Equipamentos!$B$2:$B$21="Irrigação/Lavoura")*(Config_Equipamentos!$C$2:$C$21="Quadro de automação")*Config_Equipamentos!$D$2:$D$21*Config_Equipamentos!$F$2:$F$21*Config_Equipamentos!$AD$2:$AD$21)</f>
        <v>0.2</v>
      </c>
      <c r="AA16" s="21">
        <f t="shared" si="1"/>
        <v>4.8</v>
      </c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mergeCells count="1">
    <mergeCell ref="A1:AA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6.0"/>
    <col customWidth="1" min="4" max="4" width="12.0"/>
    <col customWidth="1" min="5" max="5" width="14.0"/>
    <col customWidth="1" min="6" max="7" width="12.0"/>
    <col customWidth="1" min="8" max="10" width="8.71"/>
    <col customWidth="1" min="11" max="11" width="50.0"/>
    <col customWidth="1" min="12" max="26" width="8.71"/>
  </cols>
  <sheetData>
    <row r="1" ht="23.25" customHeight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8"/>
      <c r="I1" s="18"/>
      <c r="J1" s="18"/>
      <c r="K1" s="25" t="s">
        <v>114</v>
      </c>
    </row>
    <row r="2" ht="15.0" customHeight="1">
      <c r="A2" s="26" t="s">
        <v>115</v>
      </c>
      <c r="B2" s="26" t="s">
        <v>116</v>
      </c>
      <c r="C2" s="4">
        <v>10.0</v>
      </c>
      <c r="D2" s="4">
        <v>85.0</v>
      </c>
      <c r="E2" s="4">
        <v>1100.0</v>
      </c>
      <c r="F2" s="4">
        <v>10.0</v>
      </c>
      <c r="G2" s="4">
        <v>0.5</v>
      </c>
      <c r="H2" s="18"/>
      <c r="I2" s="18"/>
      <c r="J2" s="18"/>
      <c r="K2" s="18" t="s">
        <v>117</v>
      </c>
    </row>
    <row r="3" ht="15.0" customHeight="1">
      <c r="A3" s="26" t="s">
        <v>118</v>
      </c>
      <c r="B3" s="26" t="s">
        <v>116</v>
      </c>
      <c r="C3" s="4">
        <v>40.0</v>
      </c>
      <c r="D3" s="4">
        <v>87.0</v>
      </c>
      <c r="E3" s="4">
        <v>1100.0</v>
      </c>
      <c r="F3" s="4">
        <v>40.0</v>
      </c>
      <c r="G3" s="4">
        <v>3.0</v>
      </c>
      <c r="H3" s="18"/>
      <c r="I3" s="18"/>
      <c r="J3" s="18"/>
      <c r="K3" s="18" t="s">
        <v>117</v>
      </c>
    </row>
    <row r="4" ht="15.0" customHeight="1">
      <c r="A4" s="26" t="s">
        <v>119</v>
      </c>
      <c r="B4" s="26" t="s">
        <v>120</v>
      </c>
      <c r="C4" s="4">
        <v>3.0</v>
      </c>
      <c r="D4" s="4">
        <v>85.0</v>
      </c>
      <c r="E4" s="4">
        <v>10.0</v>
      </c>
      <c r="F4" s="4">
        <v>3.0</v>
      </c>
      <c r="G4" s="4">
        <v>0.1</v>
      </c>
      <c r="H4" s="18"/>
      <c r="I4" s="18"/>
      <c r="J4" s="18"/>
      <c r="K4" s="18" t="s">
        <v>121</v>
      </c>
    </row>
    <row r="5" ht="15.0" customHeight="1">
      <c r="A5" s="26" t="s">
        <v>122</v>
      </c>
      <c r="B5" s="26" t="s">
        <v>120</v>
      </c>
      <c r="C5" s="4">
        <v>10.0</v>
      </c>
      <c r="D5" s="4">
        <v>87.0</v>
      </c>
      <c r="E5" s="4">
        <v>10.0</v>
      </c>
      <c r="F5" s="4">
        <v>10.0</v>
      </c>
      <c r="G5" s="4">
        <v>0.3</v>
      </c>
      <c r="H5" s="18"/>
      <c r="I5" s="18"/>
      <c r="J5" s="18"/>
      <c r="K5" s="18" t="s">
        <v>121</v>
      </c>
    </row>
    <row r="6">
      <c r="A6" s="18"/>
      <c r="B6" s="18"/>
      <c r="C6" s="18"/>
      <c r="D6" s="18"/>
      <c r="E6" s="18"/>
      <c r="F6" s="18"/>
      <c r="G6" s="18"/>
      <c r="K6" s="18"/>
    </row>
    <row r="7">
      <c r="A7" s="18"/>
      <c r="B7" s="18"/>
      <c r="C7" s="18"/>
      <c r="D7" s="18"/>
      <c r="E7" s="18"/>
      <c r="F7" s="18"/>
      <c r="G7" s="18"/>
      <c r="K7" s="18"/>
    </row>
    <row r="8">
      <c r="A8" s="18"/>
      <c r="B8" s="18"/>
      <c r="C8" s="18"/>
      <c r="D8" s="18"/>
      <c r="E8" s="18"/>
      <c r="F8" s="18"/>
      <c r="G8" s="18"/>
      <c r="K8" s="18"/>
    </row>
    <row r="9">
      <c r="A9" s="18"/>
      <c r="B9" s="18"/>
      <c r="C9" s="18"/>
      <c r="D9" s="18"/>
      <c r="E9" s="18"/>
      <c r="F9" s="18"/>
      <c r="G9" s="18"/>
      <c r="K9" s="18"/>
    </row>
    <row r="10">
      <c r="A10" s="18"/>
      <c r="B10" s="18"/>
      <c r="C10" s="18"/>
      <c r="D10" s="18"/>
      <c r="E10" s="18"/>
      <c r="F10" s="18"/>
      <c r="G10" s="18"/>
      <c r="K10" s="18"/>
    </row>
    <row r="11">
      <c r="A11" s="18"/>
      <c r="B11" s="18"/>
      <c r="C11" s="18"/>
      <c r="D11" s="18"/>
      <c r="E11" s="18"/>
      <c r="F11" s="18"/>
      <c r="G11" s="18"/>
      <c r="K11" s="18"/>
    </row>
    <row r="12">
      <c r="A12" s="18"/>
      <c r="B12" s="18"/>
      <c r="C12" s="18"/>
      <c r="D12" s="18"/>
      <c r="E12" s="18"/>
      <c r="F12" s="18"/>
      <c r="G12" s="18"/>
      <c r="K12" s="18"/>
    </row>
    <row r="13">
      <c r="A13" s="18"/>
      <c r="B13" s="18"/>
      <c r="C13" s="18"/>
      <c r="D13" s="18"/>
      <c r="E13" s="18"/>
      <c r="F13" s="18"/>
      <c r="G13" s="18"/>
      <c r="K13" s="18"/>
    </row>
    <row r="14">
      <c r="A14" s="18"/>
      <c r="B14" s="18"/>
      <c r="C14" s="18"/>
      <c r="D14" s="18"/>
      <c r="E14" s="18"/>
      <c r="F14" s="18"/>
      <c r="G14" s="18"/>
      <c r="K14" s="18"/>
    </row>
    <row r="15">
      <c r="A15" s="18"/>
      <c r="B15" s="18"/>
      <c r="C15" s="18"/>
      <c r="D15" s="18"/>
      <c r="E15" s="18"/>
      <c r="F15" s="18"/>
      <c r="G15" s="18"/>
      <c r="K15" s="18"/>
    </row>
    <row r="16">
      <c r="A16" s="18"/>
      <c r="B16" s="18"/>
      <c r="C16" s="18"/>
      <c r="D16" s="18"/>
      <c r="E16" s="18"/>
      <c r="F16" s="18"/>
      <c r="G16" s="18"/>
      <c r="K16" s="18"/>
    </row>
    <row r="17">
      <c r="A17" s="18"/>
      <c r="B17" s="18"/>
      <c r="C17" s="18"/>
      <c r="D17" s="18"/>
      <c r="E17" s="18"/>
      <c r="F17" s="18"/>
      <c r="G17" s="18"/>
      <c r="K17" s="18"/>
    </row>
    <row r="18">
      <c r="A18" s="18"/>
      <c r="B18" s="18"/>
      <c r="C18" s="18"/>
      <c r="D18" s="18"/>
      <c r="E18" s="18"/>
      <c r="F18" s="18"/>
      <c r="G18" s="18"/>
      <c r="K18" s="18"/>
    </row>
    <row r="19">
      <c r="A19" s="18"/>
      <c r="B19" s="18"/>
      <c r="C19" s="18"/>
      <c r="D19" s="18"/>
      <c r="E19" s="18"/>
      <c r="F19" s="18"/>
      <c r="G19" s="18"/>
      <c r="K19" s="18"/>
    </row>
    <row r="20">
      <c r="A20" s="18"/>
      <c r="B20" s="18"/>
      <c r="C20" s="18"/>
      <c r="D20" s="18"/>
      <c r="E20" s="18"/>
      <c r="F20" s="18"/>
      <c r="G20" s="18"/>
      <c r="K20" s="18"/>
    </row>
    <row r="21" ht="15.75" customHeight="1">
      <c r="A21" s="18"/>
      <c r="B21" s="18"/>
      <c r="C21" s="18"/>
      <c r="D21" s="18"/>
      <c r="E21" s="18"/>
      <c r="F21" s="18"/>
      <c r="G21" s="18"/>
      <c r="K21" s="18"/>
    </row>
    <row r="22" ht="15.75" customHeight="1">
      <c r="A22" s="18"/>
      <c r="B22" s="18"/>
      <c r="C22" s="18"/>
      <c r="D22" s="18"/>
      <c r="E22" s="18"/>
      <c r="F22" s="18"/>
      <c r="G22" s="18"/>
      <c r="K22" s="18"/>
    </row>
    <row r="23" ht="15.75" customHeight="1">
      <c r="A23" s="18"/>
      <c r="B23" s="18"/>
      <c r="C23" s="18"/>
      <c r="D23" s="18"/>
      <c r="E23" s="18"/>
      <c r="F23" s="18"/>
      <c r="G23" s="18"/>
      <c r="K23" s="18"/>
    </row>
    <row r="24" ht="15.75" customHeight="1">
      <c r="A24" s="18"/>
      <c r="B24" s="18"/>
      <c r="C24" s="18"/>
      <c r="D24" s="18"/>
      <c r="E24" s="18"/>
      <c r="F24" s="18"/>
      <c r="G24" s="18"/>
      <c r="K24" s="18"/>
    </row>
    <row r="25" ht="15.75" customHeight="1">
      <c r="A25" s="18"/>
      <c r="B25" s="18"/>
      <c r="C25" s="18"/>
      <c r="D25" s="18"/>
      <c r="E25" s="18"/>
      <c r="F25" s="18"/>
      <c r="G25" s="18"/>
      <c r="K25" s="18"/>
    </row>
    <row r="26" ht="15.75" customHeight="1">
      <c r="A26" s="18"/>
      <c r="B26" s="18"/>
      <c r="C26" s="18"/>
      <c r="D26" s="18"/>
      <c r="E26" s="18"/>
      <c r="F26" s="18"/>
      <c r="G26" s="18"/>
      <c r="K26" s="18"/>
    </row>
    <row r="27" ht="15.75" customHeight="1">
      <c r="A27" s="18"/>
      <c r="B27" s="18"/>
      <c r="C27" s="18"/>
      <c r="D27" s="18"/>
      <c r="E27" s="18"/>
      <c r="F27" s="18"/>
      <c r="G27" s="18"/>
      <c r="K27" s="18"/>
    </row>
    <row r="28" ht="15.75" customHeight="1">
      <c r="A28" s="18"/>
      <c r="B28" s="18"/>
      <c r="C28" s="18"/>
      <c r="D28" s="18"/>
      <c r="E28" s="18"/>
      <c r="F28" s="18"/>
      <c r="G28" s="18"/>
      <c r="K28" s="18"/>
    </row>
    <row r="29" ht="15.75" customHeight="1">
      <c r="A29" s="18"/>
      <c r="B29" s="18"/>
      <c r="C29" s="18"/>
      <c r="D29" s="18"/>
      <c r="E29" s="18"/>
      <c r="F29" s="18"/>
      <c r="G29" s="18"/>
      <c r="K29" s="18"/>
    </row>
    <row r="30" ht="15.75" customHeight="1">
      <c r="A30" s="18"/>
      <c r="B30" s="18"/>
      <c r="C30" s="18"/>
      <c r="D30" s="18"/>
      <c r="E30" s="18"/>
      <c r="F30" s="18"/>
      <c r="G30" s="18"/>
      <c r="K30" s="18"/>
    </row>
    <row r="31" ht="15.75" customHeight="1">
      <c r="A31" s="18"/>
      <c r="B31" s="18"/>
      <c r="C31" s="18"/>
      <c r="D31" s="18"/>
      <c r="E31" s="18"/>
      <c r="F31" s="18"/>
      <c r="G31" s="18"/>
      <c r="K31" s="18"/>
    </row>
    <row r="32" ht="15.75" customHeight="1">
      <c r="A32" s="18"/>
      <c r="B32" s="18"/>
      <c r="C32" s="18"/>
      <c r="D32" s="18"/>
      <c r="E32" s="18"/>
      <c r="F32" s="18"/>
      <c r="G32" s="18"/>
      <c r="K32" s="18"/>
    </row>
    <row r="33" ht="15.75" customHeight="1">
      <c r="A33" s="18"/>
      <c r="B33" s="18"/>
      <c r="C33" s="18"/>
      <c r="D33" s="18"/>
      <c r="E33" s="18"/>
      <c r="F33" s="18"/>
      <c r="G33" s="18"/>
      <c r="K33" s="18"/>
    </row>
    <row r="34" ht="15.75" customHeight="1">
      <c r="A34" s="18"/>
      <c r="B34" s="18"/>
      <c r="C34" s="18"/>
      <c r="D34" s="18"/>
      <c r="E34" s="18"/>
      <c r="F34" s="18"/>
      <c r="G34" s="18"/>
      <c r="K34" s="18"/>
    </row>
    <row r="35" ht="15.75" customHeight="1">
      <c r="A35" s="18"/>
      <c r="B35" s="18"/>
      <c r="C35" s="18"/>
      <c r="D35" s="18"/>
      <c r="E35" s="18"/>
      <c r="F35" s="18"/>
      <c r="G35" s="18"/>
      <c r="K35" s="18"/>
    </row>
    <row r="36" ht="15.75" customHeight="1">
      <c r="A36" s="18"/>
      <c r="B36" s="18"/>
      <c r="C36" s="18"/>
      <c r="D36" s="18"/>
      <c r="E36" s="18"/>
      <c r="F36" s="18"/>
      <c r="G36" s="18"/>
      <c r="K36" s="18"/>
    </row>
    <row r="37" ht="15.75" customHeight="1">
      <c r="A37" s="18"/>
      <c r="B37" s="18"/>
      <c r="C37" s="18"/>
      <c r="D37" s="18"/>
      <c r="E37" s="18"/>
      <c r="F37" s="18"/>
      <c r="G37" s="18"/>
      <c r="K37" s="18"/>
    </row>
    <row r="38" ht="15.75" customHeight="1">
      <c r="A38" s="18"/>
      <c r="B38" s="18"/>
      <c r="C38" s="18"/>
      <c r="D38" s="18"/>
      <c r="E38" s="18"/>
      <c r="F38" s="18"/>
      <c r="G38" s="18"/>
      <c r="K38" s="18"/>
    </row>
    <row r="39" ht="15.75" customHeight="1">
      <c r="A39" s="18"/>
      <c r="B39" s="18"/>
      <c r="C39" s="18"/>
      <c r="D39" s="18"/>
      <c r="E39" s="18"/>
      <c r="F39" s="18"/>
      <c r="G39" s="18"/>
      <c r="K39" s="18"/>
    </row>
    <row r="40" ht="15.75" customHeight="1">
      <c r="A40" s="18"/>
      <c r="B40" s="18"/>
      <c r="C40" s="18"/>
      <c r="D40" s="18"/>
      <c r="E40" s="18"/>
      <c r="F40" s="18"/>
      <c r="G40" s="18"/>
      <c r="K40" s="18"/>
    </row>
    <row r="41" ht="15.75" customHeight="1">
      <c r="A41" s="18"/>
      <c r="B41" s="18"/>
      <c r="C41" s="18"/>
      <c r="D41" s="18"/>
      <c r="E41" s="18"/>
      <c r="F41" s="18"/>
      <c r="G41" s="18"/>
      <c r="K41" s="18"/>
    </row>
    <row r="42" ht="15.75" customHeight="1">
      <c r="A42" s="18"/>
      <c r="B42" s="18"/>
      <c r="C42" s="18"/>
      <c r="D42" s="18"/>
      <c r="E42" s="18"/>
      <c r="F42" s="18"/>
      <c r="G42" s="18"/>
      <c r="K42" s="18"/>
    </row>
    <row r="43" ht="15.75" customHeight="1">
      <c r="A43" s="18"/>
      <c r="B43" s="18"/>
      <c r="C43" s="18"/>
      <c r="D43" s="18"/>
      <c r="E43" s="18"/>
      <c r="F43" s="18"/>
      <c r="G43" s="18"/>
      <c r="K43" s="18"/>
    </row>
    <row r="44" ht="15.75" customHeight="1">
      <c r="A44" s="18"/>
      <c r="B44" s="18"/>
      <c r="C44" s="18"/>
      <c r="D44" s="18"/>
      <c r="E44" s="18"/>
      <c r="F44" s="18"/>
      <c r="G44" s="18"/>
      <c r="K44" s="18"/>
    </row>
    <row r="45" ht="15.75" customHeight="1">
      <c r="A45" s="18"/>
      <c r="B45" s="18"/>
      <c r="C45" s="18"/>
      <c r="D45" s="18"/>
      <c r="E45" s="18"/>
      <c r="F45" s="18"/>
      <c r="G45" s="18"/>
      <c r="K45" s="18"/>
    </row>
    <row r="46" ht="15.75" customHeight="1">
      <c r="A46" s="18"/>
      <c r="B46" s="18"/>
      <c r="C46" s="18"/>
      <c r="D46" s="18"/>
      <c r="E46" s="18"/>
      <c r="F46" s="18"/>
      <c r="G46" s="18"/>
      <c r="K46" s="18"/>
    </row>
    <row r="47" ht="15.75" customHeight="1">
      <c r="A47" s="18"/>
      <c r="B47" s="18"/>
      <c r="C47" s="18"/>
      <c r="D47" s="18"/>
      <c r="E47" s="18"/>
      <c r="F47" s="18"/>
      <c r="G47" s="18"/>
      <c r="K47" s="18"/>
    </row>
    <row r="48" ht="15.75" customHeight="1">
      <c r="A48" s="18"/>
      <c r="B48" s="18"/>
      <c r="C48" s="18"/>
      <c r="D48" s="18"/>
      <c r="E48" s="18"/>
      <c r="F48" s="18"/>
      <c r="G48" s="18"/>
      <c r="K48" s="18"/>
    </row>
    <row r="49" ht="15.75" customHeight="1">
      <c r="A49" s="18"/>
      <c r="B49" s="18"/>
      <c r="C49" s="18"/>
      <c r="D49" s="18"/>
      <c r="E49" s="18"/>
      <c r="F49" s="18"/>
      <c r="G49" s="18"/>
      <c r="K49" s="18"/>
    </row>
    <row r="50" ht="15.75" customHeight="1">
      <c r="A50" s="18"/>
      <c r="B50" s="18"/>
      <c r="C50" s="18"/>
      <c r="D50" s="18"/>
      <c r="E50" s="18"/>
      <c r="F50" s="18"/>
      <c r="G50" s="18"/>
      <c r="K50" s="18"/>
    </row>
    <row r="51" ht="15.75" customHeight="1">
      <c r="A51" s="18"/>
      <c r="B51" s="18"/>
      <c r="C51" s="18"/>
      <c r="D51" s="18"/>
      <c r="E51" s="18"/>
      <c r="F51" s="18"/>
      <c r="G51" s="18"/>
      <c r="K51" s="18"/>
    </row>
    <row r="52" ht="15.75" customHeight="1">
      <c r="A52" s="18"/>
      <c r="B52" s="18"/>
      <c r="C52" s="18"/>
      <c r="D52" s="18"/>
      <c r="E52" s="18"/>
      <c r="F52" s="18"/>
      <c r="G52" s="18"/>
      <c r="K52" s="18"/>
    </row>
    <row r="53" ht="15.75" customHeight="1">
      <c r="A53" s="18"/>
      <c r="B53" s="18"/>
      <c r="C53" s="18"/>
      <c r="D53" s="18"/>
      <c r="E53" s="18"/>
      <c r="F53" s="18"/>
      <c r="G53" s="18"/>
      <c r="K53" s="18"/>
    </row>
    <row r="54" ht="15.75" customHeight="1">
      <c r="A54" s="18"/>
      <c r="B54" s="18"/>
      <c r="C54" s="18"/>
      <c r="D54" s="18"/>
      <c r="E54" s="18"/>
      <c r="F54" s="18"/>
      <c r="G54" s="18"/>
      <c r="K54" s="18"/>
    </row>
    <row r="55" ht="15.75" customHeight="1">
      <c r="A55" s="18"/>
      <c r="B55" s="18"/>
      <c r="C55" s="18"/>
      <c r="D55" s="18"/>
      <c r="E55" s="18"/>
      <c r="F55" s="18"/>
      <c r="G55" s="18"/>
      <c r="K55" s="18"/>
    </row>
    <row r="56" ht="15.75" customHeight="1">
      <c r="A56" s="18"/>
      <c r="B56" s="18"/>
      <c r="C56" s="18"/>
      <c r="D56" s="18"/>
      <c r="E56" s="18"/>
      <c r="F56" s="18"/>
      <c r="G56" s="18"/>
      <c r="K56" s="18"/>
    </row>
    <row r="57" ht="15.75" customHeight="1">
      <c r="A57" s="18"/>
      <c r="B57" s="18"/>
      <c r="C57" s="18"/>
      <c r="D57" s="18"/>
      <c r="E57" s="18"/>
      <c r="F57" s="18"/>
      <c r="G57" s="18"/>
      <c r="K57" s="18"/>
    </row>
    <row r="58" ht="15.75" customHeight="1">
      <c r="A58" s="18"/>
      <c r="B58" s="18"/>
      <c r="C58" s="18"/>
      <c r="D58" s="18"/>
      <c r="E58" s="18"/>
      <c r="F58" s="18"/>
      <c r="G58" s="18"/>
      <c r="K58" s="18"/>
    </row>
    <row r="59" ht="15.75" customHeight="1">
      <c r="A59" s="18"/>
      <c r="B59" s="18"/>
      <c r="C59" s="18"/>
      <c r="D59" s="18"/>
      <c r="E59" s="18"/>
      <c r="F59" s="18"/>
      <c r="G59" s="18"/>
      <c r="K59" s="18"/>
    </row>
    <row r="60" ht="15.75" customHeight="1">
      <c r="A60" s="18"/>
      <c r="B60" s="18"/>
      <c r="C60" s="18"/>
      <c r="D60" s="18"/>
      <c r="E60" s="18"/>
      <c r="F60" s="18"/>
      <c r="G60" s="18"/>
      <c r="K60" s="18"/>
    </row>
    <row r="61" ht="15.75" customHeight="1">
      <c r="A61" s="18"/>
      <c r="B61" s="18"/>
      <c r="C61" s="18"/>
      <c r="D61" s="18"/>
      <c r="E61" s="18"/>
      <c r="F61" s="18"/>
      <c r="G61" s="18"/>
      <c r="K61" s="18"/>
    </row>
    <row r="62" ht="15.75" customHeight="1">
      <c r="A62" s="18"/>
      <c r="B62" s="18"/>
      <c r="C62" s="18"/>
      <c r="D62" s="18"/>
      <c r="E62" s="18"/>
      <c r="F62" s="18"/>
      <c r="G62" s="18"/>
      <c r="K62" s="18"/>
    </row>
    <row r="63" ht="15.75" customHeight="1">
      <c r="A63" s="18"/>
      <c r="B63" s="18"/>
      <c r="C63" s="18"/>
      <c r="D63" s="18"/>
      <c r="E63" s="18"/>
      <c r="F63" s="18"/>
      <c r="G63" s="18"/>
      <c r="K63" s="18"/>
    </row>
    <row r="64" ht="15.75" customHeight="1">
      <c r="A64" s="18"/>
      <c r="B64" s="18"/>
      <c r="C64" s="18"/>
      <c r="D64" s="18"/>
      <c r="E64" s="18"/>
      <c r="F64" s="18"/>
      <c r="G64" s="18"/>
      <c r="K64" s="18"/>
    </row>
    <row r="65" ht="15.75" customHeight="1">
      <c r="A65" s="18"/>
      <c r="B65" s="18"/>
      <c r="C65" s="18"/>
      <c r="D65" s="18"/>
      <c r="E65" s="18"/>
      <c r="F65" s="18"/>
      <c r="G65" s="18"/>
      <c r="K65" s="18"/>
    </row>
    <row r="66" ht="15.75" customHeight="1">
      <c r="A66" s="18"/>
      <c r="B66" s="18"/>
      <c r="C66" s="18"/>
      <c r="D66" s="18"/>
      <c r="E66" s="18"/>
      <c r="F66" s="18"/>
      <c r="G66" s="18"/>
      <c r="K66" s="18"/>
    </row>
    <row r="67" ht="15.75" customHeight="1">
      <c r="A67" s="18"/>
      <c r="B67" s="18"/>
      <c r="C67" s="18"/>
      <c r="D67" s="18"/>
      <c r="E67" s="18"/>
      <c r="F67" s="18"/>
      <c r="G67" s="18"/>
      <c r="K67" s="18"/>
    </row>
    <row r="68" ht="15.75" customHeight="1">
      <c r="A68" s="18"/>
      <c r="B68" s="18"/>
      <c r="C68" s="18"/>
      <c r="D68" s="18"/>
      <c r="E68" s="18"/>
      <c r="F68" s="18"/>
      <c r="G68" s="18"/>
      <c r="K68" s="18"/>
    </row>
    <row r="69" ht="15.75" customHeight="1">
      <c r="A69" s="18"/>
      <c r="B69" s="18"/>
      <c r="C69" s="18"/>
      <c r="D69" s="18"/>
      <c r="E69" s="18"/>
      <c r="F69" s="18"/>
      <c r="G69" s="18"/>
      <c r="K69" s="18"/>
    </row>
    <row r="70" ht="15.75" customHeight="1">
      <c r="A70" s="18"/>
      <c r="B70" s="18"/>
      <c r="C70" s="18"/>
      <c r="D70" s="18"/>
      <c r="E70" s="18"/>
      <c r="F70" s="18"/>
      <c r="G70" s="18"/>
      <c r="K70" s="18"/>
    </row>
    <row r="71" ht="15.75" customHeight="1">
      <c r="A71" s="18"/>
      <c r="B71" s="18"/>
      <c r="C71" s="18"/>
      <c r="D71" s="18"/>
      <c r="E71" s="18"/>
      <c r="F71" s="18"/>
      <c r="G71" s="18"/>
      <c r="K71" s="18"/>
    </row>
    <row r="72" ht="15.75" customHeight="1">
      <c r="A72" s="18"/>
      <c r="B72" s="18"/>
      <c r="C72" s="18"/>
      <c r="D72" s="18"/>
      <c r="E72" s="18"/>
      <c r="F72" s="18"/>
      <c r="G72" s="18"/>
      <c r="K72" s="18"/>
    </row>
    <row r="73" ht="15.75" customHeight="1">
      <c r="A73" s="18"/>
      <c r="B73" s="18"/>
      <c r="C73" s="18"/>
      <c r="D73" s="18"/>
      <c r="E73" s="18"/>
      <c r="F73" s="18"/>
      <c r="G73" s="18"/>
      <c r="K73" s="18"/>
    </row>
    <row r="74" ht="15.75" customHeight="1">
      <c r="A74" s="18"/>
      <c r="B74" s="18"/>
      <c r="C74" s="18"/>
      <c r="D74" s="18"/>
      <c r="E74" s="18"/>
      <c r="F74" s="18"/>
      <c r="G74" s="18"/>
      <c r="K74" s="18"/>
    </row>
    <row r="75" ht="15.75" customHeight="1">
      <c r="A75" s="18"/>
      <c r="B75" s="18"/>
      <c r="C75" s="18"/>
      <c r="D75" s="18"/>
      <c r="E75" s="18"/>
      <c r="F75" s="18"/>
      <c r="G75" s="18"/>
      <c r="K75" s="18"/>
    </row>
    <row r="76" ht="15.75" customHeight="1">
      <c r="A76" s="18"/>
      <c r="B76" s="18"/>
      <c r="C76" s="18"/>
      <c r="D76" s="18"/>
      <c r="E76" s="18"/>
      <c r="F76" s="18"/>
      <c r="G76" s="18"/>
      <c r="K76" s="18"/>
    </row>
    <row r="77" ht="15.75" customHeight="1">
      <c r="A77" s="18"/>
      <c r="B77" s="18"/>
      <c r="C77" s="18"/>
      <c r="D77" s="18"/>
      <c r="E77" s="18"/>
      <c r="F77" s="18"/>
      <c r="G77" s="18"/>
      <c r="K77" s="18"/>
    </row>
    <row r="78" ht="15.75" customHeight="1">
      <c r="A78" s="18"/>
      <c r="B78" s="18"/>
      <c r="C78" s="18"/>
      <c r="D78" s="18"/>
      <c r="E78" s="18"/>
      <c r="F78" s="18"/>
      <c r="G78" s="18"/>
      <c r="K78" s="18"/>
    </row>
    <row r="79" ht="15.75" customHeight="1">
      <c r="A79" s="18"/>
      <c r="B79" s="18"/>
      <c r="C79" s="18"/>
      <c r="D79" s="18"/>
      <c r="E79" s="18"/>
      <c r="F79" s="18"/>
      <c r="G79" s="18"/>
      <c r="K79" s="18"/>
    </row>
    <row r="80" ht="15.75" customHeight="1">
      <c r="A80" s="18"/>
      <c r="B80" s="18"/>
      <c r="C80" s="18"/>
      <c r="D80" s="18"/>
      <c r="E80" s="18"/>
      <c r="F80" s="18"/>
      <c r="G80" s="18"/>
      <c r="K80" s="18"/>
    </row>
    <row r="81" ht="15.75" customHeight="1">
      <c r="A81" s="18"/>
      <c r="B81" s="18"/>
      <c r="C81" s="18"/>
      <c r="D81" s="18"/>
      <c r="E81" s="18"/>
      <c r="F81" s="18"/>
      <c r="G81" s="18"/>
      <c r="K81" s="18"/>
    </row>
    <row r="82" ht="15.75" customHeight="1">
      <c r="A82" s="18"/>
      <c r="B82" s="18"/>
      <c r="C82" s="18"/>
      <c r="D82" s="18"/>
      <c r="E82" s="18"/>
      <c r="F82" s="18"/>
      <c r="G82" s="18"/>
      <c r="K82" s="18"/>
    </row>
    <row r="83" ht="15.75" customHeight="1">
      <c r="A83" s="18"/>
      <c r="B83" s="18"/>
      <c r="C83" s="18"/>
      <c r="D83" s="18"/>
      <c r="E83" s="18"/>
      <c r="F83" s="18"/>
      <c r="G83" s="18"/>
      <c r="K83" s="18"/>
    </row>
    <row r="84" ht="15.75" customHeight="1">
      <c r="A84" s="18"/>
      <c r="B84" s="18"/>
      <c r="C84" s="18"/>
      <c r="D84" s="18"/>
      <c r="E84" s="18"/>
      <c r="F84" s="18"/>
      <c r="G84" s="18"/>
      <c r="K84" s="18"/>
    </row>
    <row r="85" ht="15.75" customHeight="1">
      <c r="A85" s="18"/>
      <c r="B85" s="18"/>
      <c r="C85" s="18"/>
      <c r="D85" s="18"/>
      <c r="E85" s="18"/>
      <c r="F85" s="18"/>
      <c r="G85" s="18"/>
      <c r="K85" s="18"/>
    </row>
    <row r="86" ht="15.75" customHeight="1">
      <c r="A86" s="18"/>
      <c r="B86" s="18"/>
      <c r="C86" s="18"/>
      <c r="D86" s="18"/>
      <c r="E86" s="18"/>
      <c r="F86" s="18"/>
      <c r="G86" s="18"/>
      <c r="K86" s="18"/>
    </row>
    <row r="87" ht="15.75" customHeight="1">
      <c r="A87" s="18"/>
      <c r="B87" s="18"/>
      <c r="C87" s="18"/>
      <c r="D87" s="18"/>
      <c r="E87" s="18"/>
      <c r="F87" s="18"/>
      <c r="G87" s="18"/>
      <c r="K87" s="18"/>
    </row>
    <row r="88" ht="15.75" customHeight="1">
      <c r="A88" s="18"/>
      <c r="B88" s="18"/>
      <c r="C88" s="18"/>
      <c r="D88" s="18"/>
      <c r="E88" s="18"/>
      <c r="F88" s="18"/>
      <c r="G88" s="18"/>
      <c r="K88" s="18"/>
    </row>
    <row r="89" ht="15.75" customHeight="1">
      <c r="A89" s="18"/>
      <c r="B89" s="18"/>
      <c r="C89" s="18"/>
      <c r="D89" s="18"/>
      <c r="E89" s="18"/>
      <c r="F89" s="18"/>
      <c r="G89" s="18"/>
      <c r="K89" s="18"/>
    </row>
    <row r="90" ht="15.75" customHeight="1">
      <c r="A90" s="18"/>
      <c r="B90" s="18"/>
      <c r="C90" s="18"/>
      <c r="D90" s="18"/>
      <c r="E90" s="18"/>
      <c r="F90" s="18"/>
      <c r="G90" s="18"/>
      <c r="K90" s="18"/>
    </row>
    <row r="91" ht="15.75" customHeight="1">
      <c r="A91" s="18"/>
      <c r="B91" s="18"/>
      <c r="C91" s="18"/>
      <c r="D91" s="18"/>
      <c r="E91" s="18"/>
      <c r="F91" s="18"/>
      <c r="G91" s="18"/>
      <c r="K91" s="18"/>
    </row>
    <row r="92" ht="15.75" customHeight="1">
      <c r="A92" s="18"/>
      <c r="B92" s="18"/>
      <c r="C92" s="18"/>
      <c r="D92" s="18"/>
      <c r="E92" s="18"/>
      <c r="F92" s="18"/>
      <c r="G92" s="18"/>
      <c r="K92" s="18"/>
    </row>
    <row r="93" ht="15.75" customHeight="1">
      <c r="A93" s="18"/>
      <c r="B93" s="18"/>
      <c r="C93" s="18"/>
      <c r="D93" s="18"/>
      <c r="E93" s="18"/>
      <c r="F93" s="18"/>
      <c r="G93" s="18"/>
      <c r="K93" s="18"/>
    </row>
    <row r="94" ht="15.75" customHeight="1">
      <c r="A94" s="18"/>
      <c r="B94" s="18"/>
      <c r="C94" s="18"/>
      <c r="D94" s="18"/>
      <c r="E94" s="18"/>
      <c r="F94" s="18"/>
      <c r="G94" s="18"/>
      <c r="K94" s="18"/>
    </row>
    <row r="95" ht="15.75" customHeight="1">
      <c r="A95" s="18"/>
      <c r="B95" s="18"/>
      <c r="C95" s="18"/>
      <c r="D95" s="18"/>
      <c r="E95" s="18"/>
      <c r="F95" s="18"/>
      <c r="G95" s="18"/>
      <c r="K95" s="18"/>
    </row>
    <row r="96" ht="15.75" customHeight="1">
      <c r="A96" s="18"/>
      <c r="B96" s="18"/>
      <c r="C96" s="18"/>
      <c r="D96" s="18"/>
      <c r="E96" s="18"/>
      <c r="F96" s="18"/>
      <c r="G96" s="18"/>
      <c r="K96" s="18"/>
    </row>
    <row r="97" ht="15.75" customHeight="1">
      <c r="A97" s="18"/>
      <c r="B97" s="18"/>
      <c r="C97" s="18"/>
      <c r="D97" s="18"/>
      <c r="E97" s="18"/>
      <c r="F97" s="18"/>
      <c r="G97" s="18"/>
      <c r="K97" s="18"/>
    </row>
    <row r="98" ht="15.75" customHeight="1">
      <c r="A98" s="18"/>
      <c r="B98" s="18"/>
      <c r="C98" s="18"/>
      <c r="D98" s="18"/>
      <c r="E98" s="18"/>
      <c r="F98" s="18"/>
      <c r="G98" s="18"/>
      <c r="K98" s="18"/>
    </row>
    <row r="99" ht="15.75" customHeight="1">
      <c r="A99" s="18"/>
      <c r="B99" s="18"/>
      <c r="C99" s="18"/>
      <c r="D99" s="18"/>
      <c r="E99" s="18"/>
      <c r="F99" s="18"/>
      <c r="G99" s="18"/>
      <c r="K99" s="18"/>
    </row>
    <row r="100" ht="15.75" customHeight="1">
      <c r="A100" s="18"/>
      <c r="B100" s="18"/>
      <c r="C100" s="18"/>
      <c r="D100" s="18"/>
      <c r="E100" s="18"/>
      <c r="F100" s="18"/>
      <c r="G100" s="18"/>
      <c r="K100" s="18"/>
    </row>
    <row r="101" ht="15.75" customHeight="1">
      <c r="A101" s="18"/>
      <c r="B101" s="18"/>
      <c r="C101" s="18"/>
      <c r="D101" s="18"/>
      <c r="E101" s="18"/>
      <c r="F101" s="18"/>
      <c r="G101" s="18"/>
      <c r="K101" s="18"/>
    </row>
    <row r="102" ht="15.75" customHeight="1">
      <c r="A102" s="18"/>
      <c r="B102" s="18"/>
      <c r="C102" s="18"/>
      <c r="D102" s="18"/>
      <c r="E102" s="18"/>
      <c r="F102" s="18"/>
      <c r="G102" s="18"/>
      <c r="K102" s="18"/>
    </row>
    <row r="103" ht="15.75" customHeight="1">
      <c r="A103" s="18"/>
      <c r="B103" s="18"/>
      <c r="C103" s="18"/>
      <c r="D103" s="18"/>
      <c r="E103" s="18"/>
      <c r="F103" s="18"/>
      <c r="G103" s="18"/>
      <c r="K103" s="18"/>
    </row>
    <row r="104" ht="15.75" customHeight="1">
      <c r="A104" s="18"/>
      <c r="B104" s="18"/>
      <c r="C104" s="18"/>
      <c r="D104" s="18"/>
      <c r="E104" s="18"/>
      <c r="F104" s="18"/>
      <c r="G104" s="18"/>
      <c r="K104" s="18"/>
    </row>
    <row r="105" ht="15.75" customHeight="1">
      <c r="A105" s="18"/>
      <c r="B105" s="18"/>
      <c r="C105" s="18"/>
      <c r="D105" s="18"/>
      <c r="E105" s="18"/>
      <c r="F105" s="18"/>
      <c r="G105" s="18"/>
      <c r="K105" s="18"/>
    </row>
    <row r="106" ht="15.75" customHeight="1">
      <c r="A106" s="18"/>
      <c r="B106" s="18"/>
      <c r="C106" s="18"/>
      <c r="D106" s="18"/>
      <c r="E106" s="18"/>
      <c r="F106" s="18"/>
      <c r="G106" s="18"/>
      <c r="K106" s="18"/>
    </row>
    <row r="107" ht="15.75" customHeight="1">
      <c r="A107" s="18"/>
      <c r="B107" s="18"/>
      <c r="C107" s="18"/>
      <c r="D107" s="18"/>
      <c r="E107" s="18"/>
      <c r="F107" s="18"/>
      <c r="G107" s="18"/>
      <c r="K107" s="18"/>
    </row>
    <row r="108" ht="15.75" customHeight="1">
      <c r="A108" s="18"/>
      <c r="B108" s="18"/>
      <c r="C108" s="18"/>
      <c r="D108" s="18"/>
      <c r="E108" s="18"/>
      <c r="F108" s="18"/>
      <c r="G108" s="18"/>
      <c r="K108" s="18"/>
    </row>
    <row r="109" ht="15.75" customHeight="1">
      <c r="A109" s="18"/>
      <c r="B109" s="18"/>
      <c r="C109" s="18"/>
      <c r="D109" s="18"/>
      <c r="E109" s="18"/>
      <c r="F109" s="18"/>
      <c r="G109" s="18"/>
      <c r="K109" s="18"/>
    </row>
    <row r="110" ht="15.75" customHeight="1">
      <c r="A110" s="18"/>
      <c r="B110" s="18"/>
      <c r="C110" s="18"/>
      <c r="D110" s="18"/>
      <c r="E110" s="18"/>
      <c r="F110" s="18"/>
      <c r="G110" s="18"/>
      <c r="K110" s="18"/>
    </row>
    <row r="111" ht="15.75" customHeight="1">
      <c r="A111" s="18"/>
      <c r="B111" s="18"/>
      <c r="C111" s="18"/>
      <c r="D111" s="18"/>
      <c r="E111" s="18"/>
      <c r="F111" s="18"/>
      <c r="G111" s="18"/>
      <c r="K111" s="18"/>
    </row>
    <row r="112" ht="15.75" customHeight="1">
      <c r="A112" s="18"/>
      <c r="B112" s="18"/>
      <c r="C112" s="18"/>
      <c r="D112" s="18"/>
      <c r="E112" s="18"/>
      <c r="F112" s="18"/>
      <c r="G112" s="18"/>
      <c r="K112" s="18"/>
    </row>
    <row r="113" ht="15.75" customHeight="1">
      <c r="A113" s="18"/>
      <c r="B113" s="18"/>
      <c r="C113" s="18"/>
      <c r="D113" s="18"/>
      <c r="E113" s="18"/>
      <c r="F113" s="18"/>
      <c r="G113" s="18"/>
      <c r="K113" s="18"/>
    </row>
    <row r="114" ht="15.75" customHeight="1">
      <c r="A114" s="18"/>
      <c r="B114" s="18"/>
      <c r="C114" s="18"/>
      <c r="D114" s="18"/>
      <c r="E114" s="18"/>
      <c r="F114" s="18"/>
      <c r="G114" s="18"/>
      <c r="K114" s="18"/>
    </row>
    <row r="115" ht="15.75" customHeight="1">
      <c r="A115" s="18"/>
      <c r="B115" s="18"/>
      <c r="C115" s="18"/>
      <c r="D115" s="18"/>
      <c r="E115" s="18"/>
      <c r="F115" s="18"/>
      <c r="G115" s="18"/>
      <c r="K115" s="18"/>
    </row>
    <row r="116" ht="15.75" customHeight="1">
      <c r="A116" s="18"/>
      <c r="B116" s="18"/>
      <c r="C116" s="18"/>
      <c r="D116" s="18"/>
      <c r="E116" s="18"/>
      <c r="F116" s="18"/>
      <c r="G116" s="18"/>
      <c r="K116" s="18"/>
    </row>
    <row r="117" ht="15.75" customHeight="1">
      <c r="A117" s="18"/>
      <c r="B117" s="18"/>
      <c r="C117" s="18"/>
      <c r="D117" s="18"/>
      <c r="E117" s="18"/>
      <c r="F117" s="18"/>
      <c r="G117" s="18"/>
      <c r="K117" s="18"/>
    </row>
    <row r="118" ht="15.75" customHeight="1">
      <c r="A118" s="18"/>
      <c r="B118" s="18"/>
      <c r="C118" s="18"/>
      <c r="D118" s="18"/>
      <c r="E118" s="18"/>
      <c r="F118" s="18"/>
      <c r="G118" s="18"/>
      <c r="K118" s="18"/>
    </row>
    <row r="119" ht="15.75" customHeight="1">
      <c r="A119" s="18"/>
      <c r="B119" s="18"/>
      <c r="C119" s="18"/>
      <c r="D119" s="18"/>
      <c r="E119" s="18"/>
      <c r="F119" s="18"/>
      <c r="G119" s="18"/>
      <c r="K119" s="18"/>
    </row>
    <row r="120" ht="15.75" customHeight="1">
      <c r="A120" s="18"/>
      <c r="B120" s="18"/>
      <c r="C120" s="18"/>
      <c r="D120" s="18"/>
      <c r="E120" s="18"/>
      <c r="F120" s="18"/>
      <c r="G120" s="18"/>
      <c r="K120" s="18"/>
    </row>
    <row r="121" ht="15.75" customHeight="1">
      <c r="A121" s="18"/>
      <c r="B121" s="18"/>
      <c r="C121" s="18"/>
      <c r="D121" s="18"/>
      <c r="E121" s="18"/>
      <c r="F121" s="18"/>
      <c r="G121" s="18"/>
      <c r="K121" s="18"/>
    </row>
    <row r="122" ht="15.75" customHeight="1">
      <c r="A122" s="18"/>
      <c r="B122" s="18"/>
      <c r="C122" s="18"/>
      <c r="D122" s="18"/>
      <c r="E122" s="18"/>
      <c r="F122" s="18"/>
      <c r="G122" s="18"/>
      <c r="K122" s="18"/>
    </row>
    <row r="123" ht="15.75" customHeight="1">
      <c r="A123" s="18"/>
      <c r="B123" s="18"/>
      <c r="C123" s="18"/>
      <c r="D123" s="18"/>
      <c r="E123" s="18"/>
      <c r="F123" s="18"/>
      <c r="G123" s="18"/>
      <c r="K123" s="18"/>
    </row>
    <row r="124" ht="15.75" customHeight="1">
      <c r="A124" s="18"/>
      <c r="B124" s="18"/>
      <c r="C124" s="18"/>
      <c r="D124" s="18"/>
      <c r="E124" s="18"/>
      <c r="F124" s="18"/>
      <c r="G124" s="18"/>
      <c r="K124" s="18"/>
    </row>
    <row r="125" ht="15.75" customHeight="1">
      <c r="A125" s="18"/>
      <c r="B125" s="18"/>
      <c r="C125" s="18"/>
      <c r="D125" s="18"/>
      <c r="E125" s="18"/>
      <c r="F125" s="18"/>
      <c r="G125" s="18"/>
      <c r="K125" s="18"/>
    </row>
    <row r="126" ht="15.75" customHeight="1">
      <c r="A126" s="18"/>
      <c r="B126" s="18"/>
      <c r="C126" s="18"/>
      <c r="D126" s="18"/>
      <c r="E126" s="18"/>
      <c r="F126" s="18"/>
      <c r="G126" s="18"/>
      <c r="K126" s="18"/>
    </row>
    <row r="127" ht="15.75" customHeight="1">
      <c r="A127" s="18"/>
      <c r="B127" s="18"/>
      <c r="C127" s="18"/>
      <c r="D127" s="18"/>
      <c r="E127" s="18"/>
      <c r="F127" s="18"/>
      <c r="G127" s="18"/>
      <c r="K127" s="18"/>
    </row>
    <row r="128" ht="15.75" customHeight="1">
      <c r="A128" s="18"/>
      <c r="B128" s="18"/>
      <c r="C128" s="18"/>
      <c r="D128" s="18"/>
      <c r="E128" s="18"/>
      <c r="F128" s="18"/>
      <c r="G128" s="18"/>
      <c r="K128" s="18"/>
    </row>
    <row r="129" ht="15.75" customHeight="1">
      <c r="A129" s="18"/>
      <c r="B129" s="18"/>
      <c r="C129" s="18"/>
      <c r="D129" s="18"/>
      <c r="E129" s="18"/>
      <c r="F129" s="18"/>
      <c r="G129" s="18"/>
      <c r="K129" s="18"/>
    </row>
    <row r="130" ht="15.75" customHeight="1">
      <c r="A130" s="18"/>
      <c r="B130" s="18"/>
      <c r="C130" s="18"/>
      <c r="D130" s="18"/>
      <c r="E130" s="18"/>
      <c r="F130" s="18"/>
      <c r="G130" s="18"/>
      <c r="K130" s="18"/>
    </row>
    <row r="131" ht="15.75" customHeight="1">
      <c r="A131" s="18"/>
      <c r="B131" s="18"/>
      <c r="C131" s="18"/>
      <c r="D131" s="18"/>
      <c r="E131" s="18"/>
      <c r="F131" s="18"/>
      <c r="G131" s="18"/>
      <c r="K131" s="18"/>
    </row>
    <row r="132" ht="15.75" customHeight="1">
      <c r="A132" s="18"/>
      <c r="B132" s="18"/>
      <c r="C132" s="18"/>
      <c r="D132" s="18"/>
      <c r="E132" s="18"/>
      <c r="F132" s="18"/>
      <c r="G132" s="18"/>
      <c r="K132" s="18"/>
    </row>
    <row r="133" ht="15.75" customHeight="1">
      <c r="A133" s="18"/>
      <c r="B133" s="18"/>
      <c r="C133" s="18"/>
      <c r="D133" s="18"/>
      <c r="E133" s="18"/>
      <c r="F133" s="18"/>
      <c r="G133" s="18"/>
      <c r="K133" s="18"/>
    </row>
    <row r="134" ht="15.75" customHeight="1">
      <c r="A134" s="18"/>
      <c r="B134" s="18"/>
      <c r="C134" s="18"/>
      <c r="D134" s="18"/>
      <c r="E134" s="18"/>
      <c r="F134" s="18"/>
      <c r="G134" s="18"/>
      <c r="K134" s="18"/>
    </row>
    <row r="135" ht="15.75" customHeight="1">
      <c r="A135" s="18"/>
      <c r="B135" s="18"/>
      <c r="C135" s="18"/>
      <c r="D135" s="18"/>
      <c r="E135" s="18"/>
      <c r="F135" s="18"/>
      <c r="G135" s="18"/>
      <c r="K135" s="18"/>
    </row>
    <row r="136" ht="15.75" customHeight="1">
      <c r="A136" s="18"/>
      <c r="B136" s="18"/>
      <c r="C136" s="18"/>
      <c r="D136" s="18"/>
      <c r="E136" s="18"/>
      <c r="F136" s="18"/>
      <c r="G136" s="18"/>
      <c r="K136" s="18"/>
    </row>
    <row r="137" ht="15.75" customHeight="1">
      <c r="A137" s="18"/>
      <c r="B137" s="18"/>
      <c r="C137" s="18"/>
      <c r="D137" s="18"/>
      <c r="E137" s="18"/>
      <c r="F137" s="18"/>
      <c r="G137" s="18"/>
      <c r="K137" s="18"/>
    </row>
    <row r="138" ht="15.75" customHeight="1">
      <c r="A138" s="18"/>
      <c r="B138" s="18"/>
      <c r="C138" s="18"/>
      <c r="D138" s="18"/>
      <c r="E138" s="18"/>
      <c r="F138" s="18"/>
      <c r="G138" s="18"/>
      <c r="K138" s="18"/>
    </row>
    <row r="139" ht="15.75" customHeight="1">
      <c r="A139" s="18"/>
      <c r="B139" s="18"/>
      <c r="C139" s="18"/>
      <c r="D139" s="18"/>
      <c r="E139" s="18"/>
      <c r="F139" s="18"/>
      <c r="G139" s="18"/>
      <c r="K139" s="18"/>
    </row>
    <row r="140" ht="15.75" customHeight="1">
      <c r="A140" s="18"/>
      <c r="B140" s="18"/>
      <c r="C140" s="18"/>
      <c r="D140" s="18"/>
      <c r="E140" s="18"/>
      <c r="F140" s="18"/>
      <c r="G140" s="18"/>
      <c r="K140" s="18"/>
    </row>
    <row r="141" ht="15.75" customHeight="1">
      <c r="A141" s="18"/>
      <c r="B141" s="18"/>
      <c r="C141" s="18"/>
      <c r="D141" s="18"/>
      <c r="E141" s="18"/>
      <c r="F141" s="18"/>
      <c r="G141" s="18"/>
      <c r="K141" s="18"/>
    </row>
    <row r="142" ht="15.75" customHeight="1">
      <c r="A142" s="18"/>
      <c r="B142" s="18"/>
      <c r="C142" s="18"/>
      <c r="D142" s="18"/>
      <c r="E142" s="18"/>
      <c r="F142" s="18"/>
      <c r="G142" s="18"/>
      <c r="K142" s="18"/>
    </row>
    <row r="143" ht="15.75" customHeight="1">
      <c r="A143" s="18"/>
      <c r="B143" s="18"/>
      <c r="C143" s="18"/>
      <c r="D143" s="18"/>
      <c r="E143" s="18"/>
      <c r="F143" s="18"/>
      <c r="G143" s="18"/>
      <c r="K143" s="18"/>
    </row>
    <row r="144" ht="15.75" customHeight="1">
      <c r="A144" s="18"/>
      <c r="B144" s="18"/>
      <c r="C144" s="18"/>
      <c r="D144" s="18"/>
      <c r="E144" s="18"/>
      <c r="F144" s="18"/>
      <c r="G144" s="18"/>
      <c r="K144" s="18"/>
    </row>
    <row r="145" ht="15.75" customHeight="1">
      <c r="A145" s="18"/>
      <c r="B145" s="18"/>
      <c r="C145" s="18"/>
      <c r="D145" s="18"/>
      <c r="E145" s="18"/>
      <c r="F145" s="18"/>
      <c r="G145" s="18"/>
      <c r="K145" s="18"/>
    </row>
    <row r="146" ht="15.75" customHeight="1">
      <c r="A146" s="18"/>
      <c r="B146" s="18"/>
      <c r="C146" s="18"/>
      <c r="D146" s="18"/>
      <c r="E146" s="18"/>
      <c r="F146" s="18"/>
      <c r="G146" s="18"/>
      <c r="K146" s="18"/>
    </row>
    <row r="147" ht="15.75" customHeight="1">
      <c r="A147" s="18"/>
      <c r="B147" s="18"/>
      <c r="C147" s="18"/>
      <c r="D147" s="18"/>
      <c r="E147" s="18"/>
      <c r="F147" s="18"/>
      <c r="G147" s="18"/>
      <c r="K147" s="18"/>
    </row>
    <row r="148" ht="15.75" customHeight="1">
      <c r="A148" s="18"/>
      <c r="B148" s="18"/>
      <c r="C148" s="18"/>
      <c r="D148" s="18"/>
      <c r="E148" s="18"/>
      <c r="F148" s="18"/>
      <c r="G148" s="18"/>
      <c r="K148" s="18"/>
    </row>
    <row r="149" ht="15.75" customHeight="1">
      <c r="A149" s="18"/>
      <c r="B149" s="18"/>
      <c r="C149" s="18"/>
      <c r="D149" s="18"/>
      <c r="E149" s="18"/>
      <c r="F149" s="18"/>
      <c r="G149" s="18"/>
      <c r="K149" s="18"/>
    </row>
    <row r="150" ht="15.75" customHeight="1">
      <c r="A150" s="18"/>
      <c r="B150" s="18"/>
      <c r="C150" s="18"/>
      <c r="D150" s="18"/>
      <c r="E150" s="18"/>
      <c r="F150" s="18"/>
      <c r="G150" s="18"/>
      <c r="K150" s="18"/>
    </row>
    <row r="151" ht="15.75" customHeight="1">
      <c r="A151" s="18"/>
      <c r="B151" s="18"/>
      <c r="C151" s="18"/>
      <c r="D151" s="18"/>
      <c r="E151" s="18"/>
      <c r="F151" s="18"/>
      <c r="G151" s="18"/>
      <c r="K151" s="18"/>
    </row>
    <row r="152" ht="15.75" customHeight="1">
      <c r="A152" s="18"/>
      <c r="B152" s="18"/>
      <c r="C152" s="18"/>
      <c r="D152" s="18"/>
      <c r="E152" s="18"/>
      <c r="F152" s="18"/>
      <c r="G152" s="18"/>
      <c r="K152" s="18"/>
    </row>
    <row r="153" ht="15.75" customHeight="1">
      <c r="A153" s="18"/>
      <c r="B153" s="18"/>
      <c r="C153" s="18"/>
      <c r="D153" s="18"/>
      <c r="E153" s="18"/>
      <c r="F153" s="18"/>
      <c r="G153" s="18"/>
      <c r="K153" s="18"/>
    </row>
    <row r="154" ht="15.75" customHeight="1">
      <c r="A154" s="18"/>
      <c r="B154" s="18"/>
      <c r="C154" s="18"/>
      <c r="D154" s="18"/>
      <c r="E154" s="18"/>
      <c r="F154" s="18"/>
      <c r="G154" s="18"/>
      <c r="K154" s="18"/>
    </row>
    <row r="155" ht="15.75" customHeight="1">
      <c r="A155" s="18"/>
      <c r="B155" s="18"/>
      <c r="C155" s="18"/>
      <c r="D155" s="18"/>
      <c r="E155" s="18"/>
      <c r="F155" s="18"/>
      <c r="G155" s="18"/>
      <c r="K155" s="18"/>
    </row>
    <row r="156" ht="15.75" customHeight="1">
      <c r="A156" s="18"/>
      <c r="B156" s="18"/>
      <c r="C156" s="18"/>
      <c r="D156" s="18"/>
      <c r="E156" s="18"/>
      <c r="F156" s="18"/>
      <c r="G156" s="18"/>
      <c r="K156" s="18"/>
    </row>
    <row r="157" ht="15.75" customHeight="1">
      <c r="A157" s="18"/>
      <c r="B157" s="18"/>
      <c r="C157" s="18"/>
      <c r="D157" s="18"/>
      <c r="E157" s="18"/>
      <c r="F157" s="18"/>
      <c r="G157" s="18"/>
      <c r="K157" s="18"/>
    </row>
    <row r="158" ht="15.75" customHeight="1">
      <c r="A158" s="18"/>
      <c r="B158" s="18"/>
      <c r="C158" s="18"/>
      <c r="D158" s="18"/>
      <c r="E158" s="18"/>
      <c r="F158" s="18"/>
      <c r="G158" s="18"/>
      <c r="K158" s="18"/>
    </row>
    <row r="159" ht="15.75" customHeight="1">
      <c r="A159" s="18"/>
      <c r="B159" s="18"/>
      <c r="C159" s="18"/>
      <c r="D159" s="18"/>
      <c r="E159" s="18"/>
      <c r="F159" s="18"/>
      <c r="G159" s="18"/>
      <c r="K159" s="18"/>
    </row>
    <row r="160" ht="15.75" customHeight="1">
      <c r="A160" s="18"/>
      <c r="B160" s="18"/>
      <c r="C160" s="18"/>
      <c r="D160" s="18"/>
      <c r="E160" s="18"/>
      <c r="F160" s="18"/>
      <c r="G160" s="18"/>
      <c r="K160" s="18"/>
    </row>
    <row r="161" ht="15.75" customHeight="1">
      <c r="A161" s="18"/>
      <c r="B161" s="18"/>
      <c r="C161" s="18"/>
      <c r="D161" s="18"/>
      <c r="E161" s="18"/>
      <c r="F161" s="18"/>
      <c r="G161" s="18"/>
      <c r="K161" s="18"/>
    </row>
    <row r="162" ht="15.75" customHeight="1">
      <c r="A162" s="18"/>
      <c r="B162" s="18"/>
      <c r="C162" s="18"/>
      <c r="D162" s="18"/>
      <c r="E162" s="18"/>
      <c r="F162" s="18"/>
      <c r="G162" s="18"/>
      <c r="K162" s="18"/>
    </row>
    <row r="163" ht="15.75" customHeight="1">
      <c r="A163" s="18"/>
      <c r="B163" s="18"/>
      <c r="C163" s="18"/>
      <c r="D163" s="18"/>
      <c r="E163" s="18"/>
      <c r="F163" s="18"/>
      <c r="G163" s="18"/>
      <c r="K163" s="18"/>
    </row>
    <row r="164" ht="15.75" customHeight="1">
      <c r="A164" s="18"/>
      <c r="B164" s="18"/>
      <c r="C164" s="18"/>
      <c r="D164" s="18"/>
      <c r="E164" s="18"/>
      <c r="F164" s="18"/>
      <c r="G164" s="18"/>
      <c r="K164" s="18"/>
    </row>
    <row r="165" ht="15.75" customHeight="1">
      <c r="A165" s="18"/>
      <c r="B165" s="18"/>
      <c r="C165" s="18"/>
      <c r="D165" s="18"/>
      <c r="E165" s="18"/>
      <c r="F165" s="18"/>
      <c r="G165" s="18"/>
      <c r="K165" s="18"/>
    </row>
    <row r="166" ht="15.75" customHeight="1">
      <c r="A166" s="18"/>
      <c r="B166" s="18"/>
      <c r="C166" s="18"/>
      <c r="D166" s="18"/>
      <c r="E166" s="18"/>
      <c r="F166" s="18"/>
      <c r="G166" s="18"/>
      <c r="K166" s="18"/>
    </row>
    <row r="167" ht="15.75" customHeight="1">
      <c r="A167" s="18"/>
      <c r="B167" s="18"/>
      <c r="C167" s="18"/>
      <c r="D167" s="18"/>
      <c r="E167" s="18"/>
      <c r="F167" s="18"/>
      <c r="G167" s="18"/>
      <c r="K167" s="18"/>
    </row>
    <row r="168" ht="15.75" customHeight="1">
      <c r="A168" s="18"/>
      <c r="B168" s="18"/>
      <c r="C168" s="18"/>
      <c r="D168" s="18"/>
      <c r="E168" s="18"/>
      <c r="F168" s="18"/>
      <c r="G168" s="18"/>
      <c r="K168" s="18"/>
    </row>
    <row r="169" ht="15.75" customHeight="1">
      <c r="A169" s="18"/>
      <c r="B169" s="18"/>
      <c r="C169" s="18"/>
      <c r="D169" s="18"/>
      <c r="E169" s="18"/>
      <c r="F169" s="18"/>
      <c r="G169" s="18"/>
      <c r="K169" s="18"/>
    </row>
    <row r="170" ht="15.75" customHeight="1">
      <c r="A170" s="18"/>
      <c r="B170" s="18"/>
      <c r="C170" s="18"/>
      <c r="D170" s="18"/>
      <c r="E170" s="18"/>
      <c r="F170" s="18"/>
      <c r="G170" s="18"/>
      <c r="K170" s="18"/>
    </row>
    <row r="171" ht="15.75" customHeight="1">
      <c r="A171" s="18"/>
      <c r="B171" s="18"/>
      <c r="C171" s="18"/>
      <c r="D171" s="18"/>
      <c r="E171" s="18"/>
      <c r="F171" s="18"/>
      <c r="G171" s="18"/>
      <c r="K171" s="18"/>
    </row>
    <row r="172" ht="15.75" customHeight="1">
      <c r="A172" s="18"/>
      <c r="B172" s="18"/>
      <c r="C172" s="18"/>
      <c r="D172" s="18"/>
      <c r="E172" s="18"/>
      <c r="F172" s="18"/>
      <c r="G172" s="18"/>
      <c r="K172" s="18"/>
    </row>
    <row r="173" ht="15.75" customHeight="1">
      <c r="A173" s="18"/>
      <c r="B173" s="18"/>
      <c r="C173" s="18"/>
      <c r="D173" s="18"/>
      <c r="E173" s="18"/>
      <c r="F173" s="18"/>
      <c r="G173" s="18"/>
      <c r="K173" s="18"/>
    </row>
    <row r="174" ht="15.75" customHeight="1">
      <c r="A174" s="18"/>
      <c r="B174" s="18"/>
      <c r="C174" s="18"/>
      <c r="D174" s="18"/>
      <c r="E174" s="18"/>
      <c r="F174" s="18"/>
      <c r="G174" s="18"/>
      <c r="K174" s="18"/>
    </row>
    <row r="175" ht="15.75" customHeight="1">
      <c r="A175" s="18"/>
      <c r="B175" s="18"/>
      <c r="C175" s="18"/>
      <c r="D175" s="18"/>
      <c r="E175" s="18"/>
      <c r="F175" s="18"/>
      <c r="G175" s="18"/>
      <c r="K175" s="18"/>
    </row>
    <row r="176" ht="15.75" customHeight="1">
      <c r="A176" s="18"/>
      <c r="B176" s="18"/>
      <c r="C176" s="18"/>
      <c r="D176" s="18"/>
      <c r="E176" s="18"/>
      <c r="F176" s="18"/>
      <c r="G176" s="18"/>
      <c r="K176" s="18"/>
    </row>
    <row r="177" ht="15.75" customHeight="1">
      <c r="A177" s="18"/>
      <c r="B177" s="18"/>
      <c r="C177" s="18"/>
      <c r="D177" s="18"/>
      <c r="E177" s="18"/>
      <c r="F177" s="18"/>
      <c r="G177" s="18"/>
      <c r="K177" s="18"/>
    </row>
    <row r="178" ht="15.75" customHeight="1">
      <c r="A178" s="18"/>
      <c r="B178" s="18"/>
      <c r="C178" s="18"/>
      <c r="D178" s="18"/>
      <c r="E178" s="18"/>
      <c r="F178" s="18"/>
      <c r="G178" s="18"/>
      <c r="K178" s="18"/>
    </row>
    <row r="179" ht="15.75" customHeight="1">
      <c r="A179" s="18"/>
      <c r="B179" s="18"/>
      <c r="C179" s="18"/>
      <c r="D179" s="18"/>
      <c r="E179" s="18"/>
      <c r="F179" s="18"/>
      <c r="G179" s="18"/>
      <c r="K179" s="18"/>
    </row>
    <row r="180" ht="15.75" customHeight="1">
      <c r="A180" s="18"/>
      <c r="B180" s="18"/>
      <c r="C180" s="18"/>
      <c r="D180" s="18"/>
      <c r="E180" s="18"/>
      <c r="F180" s="18"/>
      <c r="G180" s="18"/>
      <c r="K180" s="18"/>
    </row>
    <row r="181" ht="15.75" customHeight="1">
      <c r="A181" s="18"/>
      <c r="B181" s="18"/>
      <c r="C181" s="18"/>
      <c r="D181" s="18"/>
      <c r="E181" s="18"/>
      <c r="F181" s="18"/>
      <c r="G181" s="18"/>
      <c r="K181" s="18"/>
    </row>
    <row r="182" ht="15.75" customHeight="1">
      <c r="A182" s="18"/>
      <c r="B182" s="18"/>
      <c r="C182" s="18"/>
      <c r="D182" s="18"/>
      <c r="E182" s="18"/>
      <c r="F182" s="18"/>
      <c r="G182" s="18"/>
      <c r="K182" s="18"/>
    </row>
    <row r="183" ht="15.75" customHeight="1">
      <c r="A183" s="18"/>
      <c r="B183" s="18"/>
      <c r="C183" s="18"/>
      <c r="D183" s="18"/>
      <c r="E183" s="18"/>
      <c r="F183" s="18"/>
      <c r="G183" s="18"/>
      <c r="K183" s="18"/>
    </row>
    <row r="184" ht="15.75" customHeight="1">
      <c r="A184" s="18"/>
      <c r="B184" s="18"/>
      <c r="C184" s="18"/>
      <c r="D184" s="18"/>
      <c r="E184" s="18"/>
      <c r="F184" s="18"/>
      <c r="G184" s="18"/>
      <c r="K184" s="18"/>
    </row>
    <row r="185" ht="15.75" customHeight="1">
      <c r="A185" s="18"/>
      <c r="B185" s="18"/>
      <c r="C185" s="18"/>
      <c r="D185" s="18"/>
      <c r="E185" s="18"/>
      <c r="F185" s="18"/>
      <c r="G185" s="18"/>
      <c r="K185" s="18"/>
    </row>
    <row r="186" ht="15.75" customHeight="1">
      <c r="A186" s="18"/>
      <c r="B186" s="18"/>
      <c r="C186" s="18"/>
      <c r="D186" s="18"/>
      <c r="E186" s="18"/>
      <c r="F186" s="18"/>
      <c r="G186" s="18"/>
      <c r="K186" s="18"/>
    </row>
    <row r="187" ht="15.75" customHeight="1">
      <c r="A187" s="18"/>
      <c r="B187" s="18"/>
      <c r="C187" s="18"/>
      <c r="D187" s="18"/>
      <c r="E187" s="18"/>
      <c r="F187" s="18"/>
      <c r="G187" s="18"/>
      <c r="K187" s="18"/>
    </row>
    <row r="188" ht="15.75" customHeight="1">
      <c r="A188" s="18"/>
      <c r="B188" s="18"/>
      <c r="C188" s="18"/>
      <c r="D188" s="18"/>
      <c r="E188" s="18"/>
      <c r="F188" s="18"/>
      <c r="G188" s="18"/>
      <c r="K188" s="18"/>
    </row>
    <row r="189" ht="15.75" customHeight="1">
      <c r="A189" s="18"/>
      <c r="B189" s="18"/>
      <c r="C189" s="18"/>
      <c r="D189" s="18"/>
      <c r="E189" s="18"/>
      <c r="F189" s="18"/>
      <c r="G189" s="18"/>
      <c r="K189" s="18"/>
    </row>
    <row r="190" ht="15.75" customHeight="1">
      <c r="A190" s="18"/>
      <c r="B190" s="18"/>
      <c r="C190" s="18"/>
      <c r="D190" s="18"/>
      <c r="E190" s="18"/>
      <c r="F190" s="18"/>
      <c r="G190" s="18"/>
      <c r="K190" s="18"/>
    </row>
    <row r="191" ht="15.75" customHeight="1">
      <c r="A191" s="18"/>
      <c r="B191" s="18"/>
      <c r="C191" s="18"/>
      <c r="D191" s="18"/>
      <c r="E191" s="18"/>
      <c r="F191" s="18"/>
      <c r="G191" s="18"/>
      <c r="K191" s="18"/>
    </row>
    <row r="192" ht="15.75" customHeight="1">
      <c r="A192" s="18"/>
      <c r="B192" s="18"/>
      <c r="C192" s="18"/>
      <c r="D192" s="18"/>
      <c r="E192" s="18"/>
      <c r="F192" s="18"/>
      <c r="G192" s="18"/>
      <c r="K192" s="18"/>
    </row>
    <row r="193" ht="15.75" customHeight="1">
      <c r="A193" s="18"/>
      <c r="B193" s="18"/>
      <c r="C193" s="18"/>
      <c r="D193" s="18"/>
      <c r="E193" s="18"/>
      <c r="F193" s="18"/>
      <c r="G193" s="18"/>
      <c r="K193" s="18"/>
    </row>
    <row r="194" ht="15.75" customHeight="1">
      <c r="A194" s="18"/>
      <c r="B194" s="18"/>
      <c r="C194" s="18"/>
      <c r="D194" s="18"/>
      <c r="E194" s="18"/>
      <c r="F194" s="18"/>
      <c r="G194" s="18"/>
      <c r="K194" s="18"/>
    </row>
    <row r="195" ht="15.75" customHeight="1">
      <c r="A195" s="18"/>
      <c r="B195" s="18"/>
      <c r="C195" s="18"/>
      <c r="D195" s="18"/>
      <c r="E195" s="18"/>
      <c r="F195" s="18"/>
      <c r="G195" s="18"/>
      <c r="K195" s="18"/>
    </row>
    <row r="196" ht="15.75" customHeight="1">
      <c r="A196" s="18"/>
      <c r="B196" s="18"/>
      <c r="C196" s="18"/>
      <c r="D196" s="18"/>
      <c r="E196" s="18"/>
      <c r="F196" s="18"/>
      <c r="G196" s="18"/>
      <c r="K196" s="18"/>
    </row>
    <row r="197" ht="15.75" customHeight="1">
      <c r="A197" s="18"/>
      <c r="B197" s="18"/>
      <c r="C197" s="18"/>
      <c r="D197" s="18"/>
      <c r="E197" s="18"/>
      <c r="F197" s="18"/>
      <c r="G197" s="18"/>
      <c r="K197" s="18"/>
    </row>
    <row r="198" ht="15.75" customHeight="1">
      <c r="A198" s="18"/>
      <c r="B198" s="18"/>
      <c r="C198" s="18"/>
      <c r="D198" s="18"/>
      <c r="E198" s="18"/>
      <c r="F198" s="18"/>
      <c r="G198" s="18"/>
      <c r="K198" s="18"/>
    </row>
    <row r="199" ht="15.75" customHeight="1">
      <c r="A199" s="18"/>
      <c r="B199" s="18"/>
      <c r="C199" s="18"/>
      <c r="D199" s="18"/>
      <c r="E199" s="18"/>
      <c r="F199" s="18"/>
      <c r="G199" s="18"/>
      <c r="K199" s="18"/>
    </row>
    <row r="200" ht="15.75" customHeight="1">
      <c r="A200" s="18"/>
      <c r="B200" s="18"/>
      <c r="C200" s="18"/>
      <c r="D200" s="18"/>
      <c r="E200" s="18"/>
      <c r="F200" s="18"/>
      <c r="G200" s="18"/>
      <c r="K200" s="18"/>
    </row>
    <row r="201" ht="15.75" customHeight="1">
      <c r="A201" s="18"/>
      <c r="B201" s="18"/>
      <c r="C201" s="18"/>
      <c r="D201" s="18"/>
      <c r="E201" s="18"/>
      <c r="F201" s="18"/>
      <c r="G201" s="18"/>
      <c r="K201" s="18"/>
    </row>
    <row r="202" ht="15.75" customHeight="1">
      <c r="A202" s="18"/>
      <c r="B202" s="18"/>
      <c r="C202" s="18"/>
      <c r="D202" s="18"/>
      <c r="E202" s="18"/>
      <c r="F202" s="18"/>
      <c r="G202" s="18"/>
      <c r="K202" s="18"/>
    </row>
    <row r="203" ht="15.75" customHeight="1">
      <c r="A203" s="18"/>
      <c r="B203" s="18"/>
      <c r="C203" s="18"/>
      <c r="D203" s="18"/>
      <c r="E203" s="18"/>
      <c r="F203" s="18"/>
      <c r="G203" s="18"/>
      <c r="K203" s="18"/>
    </row>
    <row r="204" ht="15.75" customHeight="1">
      <c r="A204" s="18"/>
      <c r="B204" s="18"/>
      <c r="C204" s="18"/>
      <c r="D204" s="18"/>
      <c r="E204" s="18"/>
      <c r="F204" s="18"/>
      <c r="G204" s="18"/>
      <c r="K204" s="18"/>
    </row>
    <row r="205" ht="15.75" customHeight="1">
      <c r="A205" s="18"/>
      <c r="B205" s="18"/>
      <c r="C205" s="18"/>
      <c r="D205" s="18"/>
      <c r="E205" s="18"/>
      <c r="F205" s="18"/>
      <c r="G205" s="18"/>
      <c r="K205" s="18"/>
    </row>
    <row r="206" ht="15.75" customHeight="1">
      <c r="A206" s="18"/>
      <c r="B206" s="18"/>
      <c r="C206" s="18"/>
      <c r="D206" s="18"/>
      <c r="E206" s="18"/>
      <c r="F206" s="18"/>
      <c r="G206" s="18"/>
      <c r="K206" s="18"/>
    </row>
    <row r="207" ht="15.75" customHeight="1">
      <c r="A207" s="18"/>
      <c r="B207" s="18"/>
      <c r="C207" s="18"/>
      <c r="D207" s="18"/>
      <c r="E207" s="18"/>
      <c r="F207" s="18"/>
      <c r="G207" s="18"/>
      <c r="K207" s="18"/>
    </row>
    <row r="208" ht="15.75" customHeight="1">
      <c r="A208" s="18"/>
      <c r="B208" s="18"/>
      <c r="C208" s="18"/>
      <c r="D208" s="18"/>
      <c r="E208" s="18"/>
      <c r="F208" s="18"/>
      <c r="G208" s="18"/>
      <c r="K208" s="18"/>
    </row>
    <row r="209" ht="15.75" customHeight="1">
      <c r="A209" s="18"/>
      <c r="B209" s="18"/>
      <c r="C209" s="18"/>
      <c r="D209" s="18"/>
      <c r="E209" s="18"/>
      <c r="F209" s="18"/>
      <c r="G209" s="18"/>
      <c r="K209" s="18"/>
    </row>
    <row r="210" ht="15.75" customHeight="1">
      <c r="A210" s="18"/>
      <c r="B210" s="18"/>
      <c r="C210" s="18"/>
      <c r="D210" s="18"/>
      <c r="E210" s="18"/>
      <c r="F210" s="18"/>
      <c r="G210" s="18"/>
      <c r="K210" s="18"/>
    </row>
    <row r="211" ht="15.75" customHeight="1">
      <c r="A211" s="18"/>
      <c r="B211" s="18"/>
      <c r="C211" s="18"/>
      <c r="D211" s="18"/>
      <c r="E211" s="18"/>
      <c r="F211" s="18"/>
      <c r="G211" s="18"/>
      <c r="K211" s="18"/>
    </row>
    <row r="212" ht="15.75" customHeight="1">
      <c r="A212" s="18"/>
      <c r="B212" s="18"/>
      <c r="C212" s="18"/>
      <c r="D212" s="18"/>
      <c r="E212" s="18"/>
      <c r="F212" s="18"/>
      <c r="G212" s="18"/>
      <c r="K212" s="18"/>
    </row>
    <row r="213" ht="15.75" customHeight="1">
      <c r="A213" s="18"/>
      <c r="B213" s="18"/>
      <c r="C213" s="18"/>
      <c r="D213" s="18"/>
      <c r="E213" s="18"/>
      <c r="F213" s="18"/>
      <c r="G213" s="18"/>
      <c r="K213" s="18"/>
    </row>
    <row r="214" ht="15.75" customHeight="1">
      <c r="A214" s="18"/>
      <c r="B214" s="18"/>
      <c r="C214" s="18"/>
      <c r="D214" s="18"/>
      <c r="E214" s="18"/>
      <c r="F214" s="18"/>
      <c r="G214" s="18"/>
      <c r="K214" s="18"/>
    </row>
    <row r="215" ht="15.75" customHeight="1">
      <c r="A215" s="18"/>
      <c r="B215" s="18"/>
      <c r="C215" s="18"/>
      <c r="D215" s="18"/>
      <c r="E215" s="18"/>
      <c r="F215" s="18"/>
      <c r="G215" s="18"/>
      <c r="K215" s="18"/>
    </row>
    <row r="216" ht="15.75" customHeight="1">
      <c r="A216" s="18"/>
      <c r="B216" s="18"/>
      <c r="C216" s="18"/>
      <c r="D216" s="18"/>
      <c r="E216" s="18"/>
      <c r="F216" s="18"/>
      <c r="G216" s="18"/>
      <c r="K216" s="18"/>
    </row>
    <row r="217" ht="15.75" customHeight="1">
      <c r="A217" s="18"/>
      <c r="B217" s="18"/>
      <c r="C217" s="18"/>
      <c r="D217" s="18"/>
      <c r="E217" s="18"/>
      <c r="F217" s="18"/>
      <c r="G217" s="18"/>
      <c r="K217" s="18"/>
    </row>
    <row r="218" ht="15.75" customHeight="1">
      <c r="A218" s="18"/>
      <c r="B218" s="18"/>
      <c r="C218" s="18"/>
      <c r="D218" s="18"/>
      <c r="E218" s="18"/>
      <c r="F218" s="18"/>
      <c r="G218" s="18"/>
      <c r="K218" s="18"/>
    </row>
    <row r="219" ht="15.75" customHeight="1">
      <c r="A219" s="18"/>
      <c r="B219" s="18"/>
      <c r="C219" s="18"/>
      <c r="D219" s="18"/>
      <c r="E219" s="18"/>
      <c r="F219" s="18"/>
      <c r="G219" s="18"/>
      <c r="K219" s="18"/>
    </row>
    <row r="220" ht="15.75" customHeight="1">
      <c r="A220" s="18"/>
      <c r="B220" s="18"/>
      <c r="C220" s="18"/>
      <c r="D220" s="18"/>
      <c r="E220" s="18"/>
      <c r="F220" s="18"/>
      <c r="G220" s="18"/>
      <c r="K220" s="18"/>
    </row>
    <row r="221" ht="15.75" customHeight="1">
      <c r="A221" s="18"/>
      <c r="B221" s="18"/>
      <c r="C221" s="18"/>
      <c r="D221" s="18"/>
      <c r="E221" s="18"/>
      <c r="F221" s="18"/>
      <c r="G221" s="18"/>
      <c r="K221" s="18"/>
    </row>
    <row r="222" ht="15.75" customHeight="1">
      <c r="A222" s="18"/>
      <c r="B222" s="18"/>
      <c r="C222" s="18"/>
      <c r="D222" s="18"/>
      <c r="E222" s="18"/>
      <c r="F222" s="18"/>
      <c r="G222" s="18"/>
      <c r="K222" s="18"/>
    </row>
    <row r="223" ht="15.75" customHeight="1">
      <c r="A223" s="18"/>
      <c r="B223" s="18"/>
      <c r="C223" s="18"/>
      <c r="D223" s="18"/>
      <c r="E223" s="18"/>
      <c r="F223" s="18"/>
      <c r="G223" s="18"/>
      <c r="K223" s="18"/>
    </row>
    <row r="224" ht="15.75" customHeight="1">
      <c r="A224" s="18"/>
      <c r="B224" s="18"/>
      <c r="C224" s="18"/>
      <c r="D224" s="18"/>
      <c r="E224" s="18"/>
      <c r="F224" s="18"/>
      <c r="G224" s="18"/>
      <c r="K224" s="18"/>
    </row>
    <row r="225" ht="15.75" customHeight="1">
      <c r="A225" s="18"/>
      <c r="B225" s="18"/>
      <c r="C225" s="18"/>
      <c r="D225" s="18"/>
      <c r="E225" s="18"/>
      <c r="F225" s="18"/>
      <c r="G225" s="18"/>
      <c r="K225" s="18"/>
    </row>
    <row r="226" ht="15.75" customHeight="1">
      <c r="A226" s="18"/>
      <c r="B226" s="18"/>
      <c r="C226" s="18"/>
      <c r="D226" s="18"/>
      <c r="E226" s="18"/>
      <c r="F226" s="18"/>
      <c r="G226" s="18"/>
      <c r="K226" s="18"/>
    </row>
    <row r="227" ht="15.75" customHeight="1">
      <c r="A227" s="18"/>
      <c r="B227" s="18"/>
      <c r="C227" s="18"/>
      <c r="D227" s="18"/>
      <c r="E227" s="18"/>
      <c r="F227" s="18"/>
      <c r="G227" s="18"/>
      <c r="K227" s="18"/>
    </row>
    <row r="228" ht="15.75" customHeight="1">
      <c r="A228" s="18"/>
      <c r="B228" s="18"/>
      <c r="C228" s="18"/>
      <c r="D228" s="18"/>
      <c r="E228" s="18"/>
      <c r="F228" s="18"/>
      <c r="G228" s="18"/>
      <c r="K228" s="18"/>
    </row>
    <row r="229" ht="15.75" customHeight="1">
      <c r="A229" s="18"/>
      <c r="B229" s="18"/>
      <c r="C229" s="18"/>
      <c r="D229" s="18"/>
      <c r="E229" s="18"/>
      <c r="F229" s="18"/>
      <c r="G229" s="18"/>
      <c r="K229" s="18"/>
    </row>
    <row r="230" ht="15.75" customHeight="1">
      <c r="A230" s="18"/>
      <c r="B230" s="18"/>
      <c r="C230" s="18"/>
      <c r="D230" s="18"/>
      <c r="E230" s="18"/>
      <c r="F230" s="18"/>
      <c r="G230" s="18"/>
      <c r="K230" s="18"/>
    </row>
    <row r="231" ht="15.75" customHeight="1">
      <c r="A231" s="18"/>
      <c r="B231" s="18"/>
      <c r="C231" s="18"/>
      <c r="D231" s="18"/>
      <c r="E231" s="18"/>
      <c r="F231" s="18"/>
      <c r="G231" s="18"/>
      <c r="K231" s="18"/>
    </row>
    <row r="232" ht="15.75" customHeight="1">
      <c r="A232" s="18"/>
      <c r="B232" s="18"/>
      <c r="C232" s="18"/>
      <c r="D232" s="18"/>
      <c r="E232" s="18"/>
      <c r="F232" s="18"/>
      <c r="G232" s="18"/>
      <c r="K232" s="18"/>
    </row>
    <row r="233" ht="15.75" customHeight="1">
      <c r="A233" s="18"/>
      <c r="B233" s="18"/>
      <c r="C233" s="18"/>
      <c r="D233" s="18"/>
      <c r="E233" s="18"/>
      <c r="F233" s="18"/>
      <c r="G233" s="18"/>
      <c r="K233" s="18"/>
    </row>
    <row r="234" ht="15.75" customHeight="1">
      <c r="A234" s="18"/>
      <c r="B234" s="18"/>
      <c r="C234" s="18"/>
      <c r="D234" s="18"/>
      <c r="E234" s="18"/>
      <c r="F234" s="18"/>
      <c r="G234" s="18"/>
      <c r="K234" s="18"/>
    </row>
    <row r="235" ht="15.75" customHeight="1">
      <c r="A235" s="18"/>
      <c r="B235" s="18"/>
      <c r="C235" s="18"/>
      <c r="D235" s="18"/>
      <c r="E235" s="18"/>
      <c r="F235" s="18"/>
      <c r="G235" s="18"/>
      <c r="K235" s="18"/>
    </row>
    <row r="236" ht="15.75" customHeight="1">
      <c r="A236" s="18"/>
      <c r="B236" s="18"/>
      <c r="C236" s="18"/>
      <c r="D236" s="18"/>
      <c r="E236" s="18"/>
      <c r="F236" s="18"/>
      <c r="G236" s="18"/>
      <c r="K236" s="18"/>
    </row>
    <row r="237" ht="15.75" customHeight="1">
      <c r="A237" s="18"/>
      <c r="B237" s="18"/>
      <c r="C237" s="18"/>
      <c r="D237" s="18"/>
      <c r="E237" s="18"/>
      <c r="F237" s="18"/>
      <c r="G237" s="18"/>
      <c r="K237" s="18"/>
    </row>
    <row r="238" ht="15.75" customHeight="1">
      <c r="A238" s="18"/>
      <c r="B238" s="18"/>
      <c r="C238" s="18"/>
      <c r="D238" s="18"/>
      <c r="E238" s="18"/>
      <c r="F238" s="18"/>
      <c r="G238" s="18"/>
      <c r="K238" s="18"/>
    </row>
    <row r="239" ht="15.75" customHeight="1">
      <c r="A239" s="18"/>
      <c r="B239" s="18"/>
      <c r="C239" s="18"/>
      <c r="D239" s="18"/>
      <c r="E239" s="18"/>
      <c r="F239" s="18"/>
      <c r="G239" s="18"/>
      <c r="K239" s="18"/>
    </row>
    <row r="240" ht="15.75" customHeight="1">
      <c r="A240" s="18"/>
      <c r="B240" s="18"/>
      <c r="C240" s="18"/>
      <c r="D240" s="18"/>
      <c r="E240" s="18"/>
      <c r="F240" s="18"/>
      <c r="G240" s="18"/>
      <c r="K240" s="18"/>
    </row>
    <row r="241" ht="15.75" customHeight="1">
      <c r="A241" s="18"/>
      <c r="B241" s="18"/>
      <c r="C241" s="18"/>
      <c r="D241" s="18"/>
      <c r="E241" s="18"/>
      <c r="F241" s="18"/>
      <c r="G241" s="18"/>
      <c r="K241" s="18"/>
    </row>
    <row r="242" ht="15.75" customHeight="1">
      <c r="A242" s="18"/>
      <c r="B242" s="18"/>
      <c r="C242" s="18"/>
      <c r="D242" s="18"/>
      <c r="E242" s="18"/>
      <c r="F242" s="18"/>
      <c r="G242" s="18"/>
      <c r="K242" s="18"/>
    </row>
    <row r="243" ht="15.75" customHeight="1">
      <c r="A243" s="18"/>
      <c r="B243" s="18"/>
      <c r="C243" s="18"/>
      <c r="D243" s="18"/>
      <c r="E243" s="18"/>
      <c r="F243" s="18"/>
      <c r="G243" s="18"/>
      <c r="K243" s="18"/>
    </row>
    <row r="244" ht="15.75" customHeight="1">
      <c r="A244" s="18"/>
      <c r="B244" s="18"/>
      <c r="C244" s="18"/>
      <c r="D244" s="18"/>
      <c r="E244" s="18"/>
      <c r="F244" s="18"/>
      <c r="G244" s="18"/>
      <c r="K244" s="18"/>
    </row>
    <row r="245" ht="15.75" customHeight="1">
      <c r="A245" s="18"/>
      <c r="B245" s="18"/>
      <c r="C245" s="18"/>
      <c r="D245" s="18"/>
      <c r="E245" s="18"/>
      <c r="F245" s="18"/>
      <c r="G245" s="18"/>
      <c r="K245" s="18"/>
    </row>
    <row r="246" ht="15.75" customHeight="1">
      <c r="A246" s="18"/>
      <c r="B246" s="18"/>
      <c r="C246" s="18"/>
      <c r="D246" s="18"/>
      <c r="E246" s="18"/>
      <c r="F246" s="18"/>
      <c r="G246" s="18"/>
      <c r="K246" s="18"/>
    </row>
    <row r="247" ht="15.75" customHeight="1">
      <c r="A247" s="18"/>
      <c r="B247" s="18"/>
      <c r="C247" s="18"/>
      <c r="D247" s="18"/>
      <c r="E247" s="18"/>
      <c r="F247" s="18"/>
      <c r="G247" s="18"/>
      <c r="K247" s="18"/>
    </row>
    <row r="248" ht="15.75" customHeight="1">
      <c r="A248" s="18"/>
      <c r="B248" s="18"/>
      <c r="C248" s="18"/>
      <c r="D248" s="18"/>
      <c r="E248" s="18"/>
      <c r="F248" s="18"/>
      <c r="G248" s="18"/>
      <c r="K248" s="18"/>
    </row>
    <row r="249" ht="15.75" customHeight="1">
      <c r="A249" s="18"/>
      <c r="B249" s="18"/>
      <c r="C249" s="18"/>
      <c r="D249" s="18"/>
      <c r="E249" s="18"/>
      <c r="F249" s="18"/>
      <c r="G249" s="18"/>
      <c r="K249" s="18"/>
    </row>
    <row r="250" ht="15.75" customHeight="1">
      <c r="A250" s="18"/>
      <c r="B250" s="18"/>
      <c r="C250" s="18"/>
      <c r="D250" s="18"/>
      <c r="E250" s="18"/>
      <c r="F250" s="18"/>
      <c r="G250" s="18"/>
      <c r="K250" s="18"/>
    </row>
    <row r="251" ht="15.75" customHeight="1">
      <c r="A251" s="18"/>
      <c r="B251" s="18"/>
      <c r="C251" s="18"/>
      <c r="D251" s="18"/>
      <c r="E251" s="18"/>
      <c r="F251" s="18"/>
      <c r="G251" s="18"/>
      <c r="K251" s="18"/>
    </row>
    <row r="252" ht="15.75" customHeight="1">
      <c r="A252" s="18"/>
      <c r="B252" s="18"/>
      <c r="C252" s="18"/>
      <c r="D252" s="18"/>
      <c r="E252" s="18"/>
      <c r="F252" s="18"/>
      <c r="G252" s="18"/>
      <c r="K252" s="18"/>
    </row>
    <row r="253" ht="15.75" customHeight="1">
      <c r="A253" s="18"/>
      <c r="B253" s="18"/>
      <c r="C253" s="18"/>
      <c r="D253" s="18"/>
      <c r="E253" s="18"/>
      <c r="F253" s="18"/>
      <c r="G253" s="18"/>
      <c r="K253" s="18"/>
    </row>
    <row r="254" ht="15.75" customHeight="1">
      <c r="A254" s="18"/>
      <c r="B254" s="18"/>
      <c r="C254" s="18"/>
      <c r="D254" s="18"/>
      <c r="E254" s="18"/>
      <c r="F254" s="18"/>
      <c r="G254" s="18"/>
      <c r="K254" s="18"/>
    </row>
    <row r="255" ht="15.75" customHeight="1">
      <c r="A255" s="18"/>
      <c r="B255" s="18"/>
      <c r="C255" s="18"/>
      <c r="D255" s="18"/>
      <c r="E255" s="18"/>
      <c r="F255" s="18"/>
      <c r="G255" s="18"/>
      <c r="K255" s="18"/>
    </row>
    <row r="256" ht="15.75" customHeight="1">
      <c r="A256" s="18"/>
      <c r="B256" s="18"/>
      <c r="C256" s="18"/>
      <c r="D256" s="18"/>
      <c r="E256" s="18"/>
      <c r="F256" s="18"/>
      <c r="G256" s="18"/>
      <c r="K256" s="18"/>
    </row>
    <row r="257" ht="15.75" customHeight="1">
      <c r="A257" s="18"/>
      <c r="B257" s="18"/>
      <c r="C257" s="18"/>
      <c r="D257" s="18"/>
      <c r="E257" s="18"/>
      <c r="F257" s="18"/>
      <c r="G257" s="18"/>
      <c r="K257" s="18"/>
    </row>
    <row r="258" ht="15.75" customHeight="1">
      <c r="A258" s="18"/>
      <c r="B258" s="18"/>
      <c r="C258" s="18"/>
      <c r="D258" s="18"/>
      <c r="E258" s="18"/>
      <c r="F258" s="18"/>
      <c r="G258" s="18"/>
      <c r="K258" s="18"/>
    </row>
    <row r="259" ht="15.75" customHeight="1">
      <c r="A259" s="18"/>
      <c r="B259" s="18"/>
      <c r="C259" s="18"/>
      <c r="D259" s="18"/>
      <c r="E259" s="18"/>
      <c r="F259" s="18"/>
      <c r="G259" s="18"/>
      <c r="K259" s="18"/>
    </row>
    <row r="260" ht="15.75" customHeight="1">
      <c r="A260" s="18"/>
      <c r="B260" s="18"/>
      <c r="C260" s="18"/>
      <c r="D260" s="18"/>
      <c r="E260" s="18"/>
      <c r="F260" s="18"/>
      <c r="G260" s="18"/>
      <c r="K260" s="18"/>
    </row>
    <row r="261" ht="15.75" customHeight="1">
      <c r="A261" s="18"/>
      <c r="B261" s="18"/>
      <c r="C261" s="18"/>
      <c r="D261" s="18"/>
      <c r="E261" s="18"/>
      <c r="F261" s="18"/>
      <c r="G261" s="18"/>
      <c r="K261" s="18"/>
    </row>
    <row r="262" ht="15.75" customHeight="1">
      <c r="A262" s="18"/>
      <c r="B262" s="18"/>
      <c r="C262" s="18"/>
      <c r="D262" s="18"/>
      <c r="E262" s="18"/>
      <c r="F262" s="18"/>
      <c r="G262" s="18"/>
      <c r="K262" s="18"/>
    </row>
    <row r="263" ht="15.75" customHeight="1">
      <c r="A263" s="18"/>
      <c r="B263" s="18"/>
      <c r="C263" s="18"/>
      <c r="D263" s="18"/>
      <c r="E263" s="18"/>
      <c r="F263" s="18"/>
      <c r="G263" s="18"/>
      <c r="K263" s="18"/>
    </row>
    <row r="264" ht="15.75" customHeight="1">
      <c r="A264" s="18"/>
      <c r="B264" s="18"/>
      <c r="C264" s="18"/>
      <c r="D264" s="18"/>
      <c r="E264" s="18"/>
      <c r="F264" s="18"/>
      <c r="G264" s="18"/>
      <c r="K264" s="18"/>
    </row>
    <row r="265" ht="15.75" customHeight="1">
      <c r="A265" s="18"/>
      <c r="B265" s="18"/>
      <c r="C265" s="18"/>
      <c r="D265" s="18"/>
      <c r="E265" s="18"/>
      <c r="F265" s="18"/>
      <c r="G265" s="18"/>
      <c r="K265" s="18"/>
    </row>
    <row r="266" ht="15.75" customHeight="1">
      <c r="A266" s="18"/>
      <c r="B266" s="18"/>
      <c r="C266" s="18"/>
      <c r="D266" s="18"/>
      <c r="E266" s="18"/>
      <c r="F266" s="18"/>
      <c r="G266" s="18"/>
      <c r="K266" s="18"/>
    </row>
    <row r="267" ht="15.75" customHeight="1">
      <c r="A267" s="18"/>
      <c r="B267" s="18"/>
      <c r="C267" s="18"/>
      <c r="D267" s="18"/>
      <c r="E267" s="18"/>
      <c r="F267" s="18"/>
      <c r="G267" s="18"/>
      <c r="K267" s="18"/>
    </row>
    <row r="268" ht="15.75" customHeight="1">
      <c r="A268" s="18"/>
      <c r="B268" s="18"/>
      <c r="C268" s="18"/>
      <c r="D268" s="18"/>
      <c r="E268" s="18"/>
      <c r="F268" s="18"/>
      <c r="G268" s="18"/>
      <c r="K268" s="18"/>
    </row>
    <row r="269" ht="15.75" customHeight="1">
      <c r="A269" s="18"/>
      <c r="B269" s="18"/>
      <c r="C269" s="18"/>
      <c r="D269" s="18"/>
      <c r="E269" s="18"/>
      <c r="F269" s="18"/>
      <c r="G269" s="18"/>
      <c r="K269" s="18"/>
    </row>
    <row r="270" ht="15.75" customHeight="1">
      <c r="A270" s="18"/>
      <c r="B270" s="18"/>
      <c r="C270" s="18"/>
      <c r="D270" s="18"/>
      <c r="E270" s="18"/>
      <c r="F270" s="18"/>
      <c r="G270" s="18"/>
      <c r="K270" s="18"/>
    </row>
    <row r="271" ht="15.75" customHeight="1">
      <c r="A271" s="18"/>
      <c r="B271" s="18"/>
      <c r="C271" s="18"/>
      <c r="D271" s="18"/>
      <c r="E271" s="18"/>
      <c r="F271" s="18"/>
      <c r="G271" s="18"/>
      <c r="K271" s="18"/>
    </row>
    <row r="272" ht="15.75" customHeight="1">
      <c r="A272" s="18"/>
      <c r="B272" s="18"/>
      <c r="C272" s="18"/>
      <c r="D272" s="18"/>
      <c r="E272" s="18"/>
      <c r="F272" s="18"/>
      <c r="G272" s="18"/>
      <c r="K272" s="18"/>
    </row>
    <row r="273" ht="15.75" customHeight="1">
      <c r="A273" s="18"/>
      <c r="B273" s="18"/>
      <c r="C273" s="18"/>
      <c r="D273" s="18"/>
      <c r="E273" s="18"/>
      <c r="F273" s="18"/>
      <c r="G273" s="18"/>
      <c r="K273" s="18"/>
    </row>
    <row r="274" ht="15.75" customHeight="1">
      <c r="A274" s="18"/>
      <c r="B274" s="18"/>
      <c r="C274" s="18"/>
      <c r="D274" s="18"/>
      <c r="E274" s="18"/>
      <c r="F274" s="18"/>
      <c r="G274" s="18"/>
      <c r="K274" s="18"/>
    </row>
    <row r="275" ht="15.75" customHeight="1">
      <c r="A275" s="18"/>
      <c r="B275" s="18"/>
      <c r="C275" s="18"/>
      <c r="D275" s="18"/>
      <c r="E275" s="18"/>
      <c r="F275" s="18"/>
      <c r="G275" s="18"/>
      <c r="K275" s="18"/>
    </row>
    <row r="276" ht="15.75" customHeight="1">
      <c r="A276" s="18"/>
      <c r="B276" s="18"/>
      <c r="C276" s="18"/>
      <c r="D276" s="18"/>
      <c r="E276" s="18"/>
      <c r="F276" s="18"/>
      <c r="G276" s="18"/>
      <c r="K276" s="18"/>
    </row>
    <row r="277" ht="15.75" customHeight="1">
      <c r="A277" s="18"/>
      <c r="B277" s="18"/>
      <c r="C277" s="18"/>
      <c r="D277" s="18"/>
      <c r="E277" s="18"/>
      <c r="F277" s="18"/>
      <c r="G277" s="18"/>
      <c r="K277" s="18"/>
    </row>
    <row r="278" ht="15.75" customHeight="1">
      <c r="A278" s="18"/>
      <c r="B278" s="18"/>
      <c r="C278" s="18"/>
      <c r="D278" s="18"/>
      <c r="E278" s="18"/>
      <c r="F278" s="18"/>
      <c r="G278" s="18"/>
      <c r="K278" s="18"/>
    </row>
    <row r="279" ht="15.75" customHeight="1">
      <c r="A279" s="18"/>
      <c r="B279" s="18"/>
      <c r="C279" s="18"/>
      <c r="D279" s="18"/>
      <c r="E279" s="18"/>
      <c r="F279" s="18"/>
      <c r="G279" s="18"/>
      <c r="K279" s="18"/>
    </row>
    <row r="280" ht="15.75" customHeight="1">
      <c r="A280" s="18"/>
      <c r="B280" s="18"/>
      <c r="C280" s="18"/>
      <c r="D280" s="18"/>
      <c r="E280" s="18"/>
      <c r="F280" s="18"/>
      <c r="G280" s="18"/>
      <c r="K280" s="18"/>
    </row>
    <row r="281" ht="15.75" customHeight="1">
      <c r="A281" s="18"/>
      <c r="B281" s="18"/>
      <c r="C281" s="18"/>
      <c r="D281" s="18"/>
      <c r="E281" s="18"/>
      <c r="F281" s="18"/>
      <c r="G281" s="18"/>
      <c r="K281" s="18"/>
    </row>
    <row r="282" ht="15.75" customHeight="1">
      <c r="A282" s="18"/>
      <c r="B282" s="18"/>
      <c r="C282" s="18"/>
      <c r="D282" s="18"/>
      <c r="E282" s="18"/>
      <c r="F282" s="18"/>
      <c r="G282" s="18"/>
      <c r="K282" s="18"/>
    </row>
    <row r="283" ht="15.75" customHeight="1">
      <c r="A283" s="18"/>
      <c r="B283" s="18"/>
      <c r="C283" s="18"/>
      <c r="D283" s="18"/>
      <c r="E283" s="18"/>
      <c r="F283" s="18"/>
      <c r="G283" s="18"/>
      <c r="K283" s="18"/>
    </row>
    <row r="284" ht="15.75" customHeight="1">
      <c r="A284" s="18"/>
      <c r="B284" s="18"/>
      <c r="C284" s="18"/>
      <c r="D284" s="18"/>
      <c r="E284" s="18"/>
      <c r="F284" s="18"/>
      <c r="G284" s="18"/>
      <c r="K284" s="18"/>
    </row>
    <row r="285" ht="15.75" customHeight="1">
      <c r="A285" s="18"/>
      <c r="B285" s="18"/>
      <c r="C285" s="18"/>
      <c r="D285" s="18"/>
      <c r="E285" s="18"/>
      <c r="F285" s="18"/>
      <c r="G285" s="18"/>
      <c r="K285" s="18"/>
    </row>
    <row r="286" ht="15.75" customHeight="1">
      <c r="A286" s="18"/>
      <c r="B286" s="18"/>
      <c r="C286" s="18"/>
      <c r="D286" s="18"/>
      <c r="E286" s="18"/>
      <c r="F286" s="18"/>
      <c r="G286" s="18"/>
      <c r="K286" s="18"/>
    </row>
    <row r="287" ht="15.75" customHeight="1">
      <c r="A287" s="18"/>
      <c r="B287" s="18"/>
      <c r="C287" s="18"/>
      <c r="D287" s="18"/>
      <c r="E287" s="18"/>
      <c r="F287" s="18"/>
      <c r="G287" s="18"/>
      <c r="K287" s="18"/>
    </row>
    <row r="288" ht="15.75" customHeight="1">
      <c r="A288" s="18"/>
      <c r="B288" s="18"/>
      <c r="C288" s="18"/>
      <c r="D288" s="18"/>
      <c r="E288" s="18"/>
      <c r="F288" s="18"/>
      <c r="G288" s="18"/>
      <c r="K288" s="18"/>
    </row>
    <row r="289" ht="15.75" customHeight="1">
      <c r="A289" s="18"/>
      <c r="B289" s="18"/>
      <c r="C289" s="18"/>
      <c r="D289" s="18"/>
      <c r="E289" s="18"/>
      <c r="F289" s="18"/>
      <c r="G289" s="18"/>
      <c r="K289" s="18"/>
    </row>
    <row r="290" ht="15.75" customHeight="1">
      <c r="A290" s="18"/>
      <c r="B290" s="18"/>
      <c r="C290" s="18"/>
      <c r="D290" s="18"/>
      <c r="E290" s="18"/>
      <c r="F290" s="18"/>
      <c r="G290" s="18"/>
      <c r="K290" s="18"/>
    </row>
    <row r="291" ht="15.75" customHeight="1">
      <c r="A291" s="18"/>
      <c r="B291" s="18"/>
      <c r="C291" s="18"/>
      <c r="D291" s="18"/>
      <c r="E291" s="18"/>
      <c r="F291" s="18"/>
      <c r="G291" s="18"/>
      <c r="K291" s="18"/>
    </row>
    <row r="292" ht="15.75" customHeight="1">
      <c r="A292" s="18"/>
      <c r="B292" s="18"/>
      <c r="C292" s="18"/>
      <c r="D292" s="18"/>
      <c r="E292" s="18"/>
      <c r="F292" s="18"/>
      <c r="G292" s="18"/>
      <c r="K292" s="18"/>
    </row>
    <row r="293" ht="15.75" customHeight="1">
      <c r="A293" s="18"/>
      <c r="B293" s="18"/>
      <c r="C293" s="18"/>
      <c r="D293" s="18"/>
      <c r="E293" s="18"/>
      <c r="F293" s="18"/>
      <c r="G293" s="18"/>
      <c r="K293" s="18"/>
    </row>
    <row r="294" ht="15.75" customHeight="1">
      <c r="A294" s="18"/>
      <c r="B294" s="18"/>
      <c r="C294" s="18"/>
      <c r="D294" s="18"/>
      <c r="E294" s="18"/>
      <c r="F294" s="18"/>
      <c r="G294" s="18"/>
      <c r="K294" s="18"/>
    </row>
    <row r="295" ht="15.75" customHeight="1">
      <c r="A295" s="18"/>
      <c r="B295" s="18"/>
      <c r="C295" s="18"/>
      <c r="D295" s="18"/>
      <c r="E295" s="18"/>
      <c r="F295" s="18"/>
      <c r="G295" s="18"/>
      <c r="K295" s="18"/>
    </row>
    <row r="296" ht="15.75" customHeight="1">
      <c r="A296" s="18"/>
      <c r="B296" s="18"/>
      <c r="C296" s="18"/>
      <c r="D296" s="18"/>
      <c r="E296" s="18"/>
      <c r="F296" s="18"/>
      <c r="G296" s="18"/>
      <c r="K296" s="18"/>
    </row>
    <row r="297" ht="15.75" customHeight="1">
      <c r="A297" s="18"/>
      <c r="B297" s="18"/>
      <c r="C297" s="18"/>
      <c r="D297" s="18"/>
      <c r="E297" s="18"/>
      <c r="F297" s="18"/>
      <c r="G297" s="18"/>
      <c r="K297" s="18"/>
    </row>
    <row r="298" ht="15.75" customHeight="1">
      <c r="A298" s="18"/>
      <c r="B298" s="18"/>
      <c r="C298" s="18"/>
      <c r="D298" s="18"/>
      <c r="E298" s="18"/>
      <c r="F298" s="18"/>
      <c r="G298" s="18"/>
      <c r="K298" s="18"/>
    </row>
    <row r="299" ht="15.75" customHeight="1">
      <c r="A299" s="18"/>
      <c r="B299" s="18"/>
      <c r="C299" s="18"/>
      <c r="D299" s="18"/>
      <c r="E299" s="18"/>
      <c r="F299" s="18"/>
      <c r="G299" s="18"/>
      <c r="K299" s="18"/>
    </row>
    <row r="300" ht="15.75" customHeight="1">
      <c r="A300" s="18"/>
      <c r="B300" s="18"/>
      <c r="C300" s="18"/>
      <c r="D300" s="18"/>
      <c r="E300" s="18"/>
      <c r="F300" s="18"/>
      <c r="G300" s="18"/>
      <c r="K300" s="18"/>
    </row>
    <row r="301" ht="15.75" customHeight="1">
      <c r="A301" s="18"/>
      <c r="B301" s="18"/>
      <c r="C301" s="18"/>
      <c r="D301" s="18"/>
      <c r="E301" s="18"/>
      <c r="F301" s="18"/>
      <c r="G301" s="18"/>
      <c r="K301" s="18"/>
    </row>
    <row r="302" ht="15.75" customHeight="1">
      <c r="A302" s="18"/>
      <c r="B302" s="18"/>
      <c r="C302" s="18"/>
      <c r="D302" s="18"/>
      <c r="E302" s="18"/>
      <c r="F302" s="18"/>
      <c r="G302" s="18"/>
      <c r="K302" s="18"/>
    </row>
    <row r="303" ht="15.75" customHeight="1">
      <c r="A303" s="18"/>
      <c r="B303" s="18"/>
      <c r="C303" s="18"/>
      <c r="D303" s="18"/>
      <c r="E303" s="18"/>
      <c r="F303" s="18"/>
      <c r="G303" s="18"/>
      <c r="K303" s="18"/>
    </row>
    <row r="304" ht="15.75" customHeight="1">
      <c r="A304" s="18"/>
      <c r="B304" s="18"/>
      <c r="C304" s="18"/>
      <c r="D304" s="18"/>
      <c r="E304" s="18"/>
      <c r="F304" s="18"/>
      <c r="G304" s="18"/>
      <c r="K304" s="18"/>
    </row>
    <row r="305" ht="15.75" customHeight="1">
      <c r="A305" s="18"/>
      <c r="B305" s="18"/>
      <c r="C305" s="18"/>
      <c r="D305" s="18"/>
      <c r="E305" s="18"/>
      <c r="F305" s="18"/>
      <c r="G305" s="18"/>
      <c r="K305" s="18"/>
    </row>
    <row r="306" ht="15.75" customHeight="1">
      <c r="A306" s="18"/>
      <c r="B306" s="18"/>
      <c r="C306" s="18"/>
      <c r="D306" s="18"/>
      <c r="E306" s="18"/>
      <c r="F306" s="18"/>
      <c r="G306" s="18"/>
      <c r="K306" s="18"/>
    </row>
    <row r="307" ht="15.75" customHeight="1">
      <c r="A307" s="18"/>
      <c r="B307" s="18"/>
      <c r="C307" s="18"/>
      <c r="D307" s="18"/>
      <c r="E307" s="18"/>
      <c r="F307" s="18"/>
      <c r="G307" s="18"/>
      <c r="K307" s="18"/>
    </row>
    <row r="308" ht="15.75" customHeight="1">
      <c r="A308" s="18"/>
      <c r="B308" s="18"/>
      <c r="C308" s="18"/>
      <c r="D308" s="18"/>
      <c r="E308" s="18"/>
      <c r="F308" s="18"/>
      <c r="G308" s="18"/>
      <c r="K308" s="18"/>
    </row>
    <row r="309" ht="15.75" customHeight="1">
      <c r="A309" s="18"/>
      <c r="B309" s="18"/>
      <c r="C309" s="18"/>
      <c r="D309" s="18"/>
      <c r="E309" s="18"/>
      <c r="F309" s="18"/>
      <c r="G309" s="18"/>
      <c r="K309" s="18"/>
    </row>
    <row r="310" ht="15.75" customHeight="1">
      <c r="A310" s="18"/>
      <c r="B310" s="18"/>
      <c r="C310" s="18"/>
      <c r="D310" s="18"/>
      <c r="E310" s="18"/>
      <c r="F310" s="18"/>
      <c r="G310" s="18"/>
      <c r="K310" s="18"/>
    </row>
    <row r="311" ht="15.75" customHeight="1">
      <c r="A311" s="18"/>
      <c r="B311" s="18"/>
      <c r="C311" s="18"/>
      <c r="D311" s="18"/>
      <c r="E311" s="18"/>
      <c r="F311" s="18"/>
      <c r="G311" s="18"/>
      <c r="K311" s="18"/>
    </row>
    <row r="312" ht="15.75" customHeight="1">
      <c r="A312" s="18"/>
      <c r="B312" s="18"/>
      <c r="C312" s="18"/>
      <c r="D312" s="18"/>
      <c r="E312" s="18"/>
      <c r="F312" s="18"/>
      <c r="G312" s="18"/>
      <c r="K312" s="18"/>
    </row>
    <row r="313" ht="15.75" customHeight="1">
      <c r="A313" s="18"/>
      <c r="B313" s="18"/>
      <c r="C313" s="18"/>
      <c r="D313" s="18"/>
      <c r="E313" s="18"/>
      <c r="F313" s="18"/>
      <c r="G313" s="18"/>
      <c r="K313" s="18"/>
    </row>
    <row r="314" ht="15.75" customHeight="1">
      <c r="A314" s="18"/>
      <c r="B314" s="18"/>
      <c r="C314" s="18"/>
      <c r="D314" s="18"/>
      <c r="E314" s="18"/>
      <c r="F314" s="18"/>
      <c r="G314" s="18"/>
      <c r="K314" s="18"/>
    </row>
    <row r="315" ht="15.75" customHeight="1">
      <c r="A315" s="18"/>
      <c r="B315" s="18"/>
      <c r="C315" s="18"/>
      <c r="D315" s="18"/>
      <c r="E315" s="18"/>
      <c r="F315" s="18"/>
      <c r="G315" s="18"/>
      <c r="K315" s="18"/>
    </row>
    <row r="316" ht="15.75" customHeight="1">
      <c r="A316" s="18"/>
      <c r="B316" s="18"/>
      <c r="C316" s="18"/>
      <c r="D316" s="18"/>
      <c r="E316" s="18"/>
      <c r="F316" s="18"/>
      <c r="G316" s="18"/>
      <c r="K316" s="18"/>
    </row>
    <row r="317" ht="15.75" customHeight="1">
      <c r="A317" s="18"/>
      <c r="B317" s="18"/>
      <c r="C317" s="18"/>
      <c r="D317" s="18"/>
      <c r="E317" s="18"/>
      <c r="F317" s="18"/>
      <c r="G317" s="18"/>
      <c r="K317" s="18"/>
    </row>
    <row r="318" ht="15.75" customHeight="1">
      <c r="A318" s="18"/>
      <c r="B318" s="18"/>
      <c r="C318" s="18"/>
      <c r="D318" s="18"/>
      <c r="E318" s="18"/>
      <c r="F318" s="18"/>
      <c r="G318" s="18"/>
      <c r="K318" s="18"/>
    </row>
    <row r="319" ht="15.75" customHeight="1">
      <c r="A319" s="18"/>
      <c r="B319" s="18"/>
      <c r="C319" s="18"/>
      <c r="D319" s="18"/>
      <c r="E319" s="18"/>
      <c r="F319" s="18"/>
      <c r="G319" s="18"/>
      <c r="K319" s="18"/>
    </row>
    <row r="320" ht="15.75" customHeight="1">
      <c r="A320" s="18"/>
      <c r="B320" s="18"/>
      <c r="C320" s="18"/>
      <c r="D320" s="18"/>
      <c r="E320" s="18"/>
      <c r="F320" s="18"/>
      <c r="G320" s="18"/>
      <c r="K320" s="18"/>
    </row>
    <row r="321" ht="15.75" customHeight="1">
      <c r="A321" s="18"/>
      <c r="B321" s="18"/>
      <c r="C321" s="18"/>
      <c r="D321" s="18"/>
      <c r="E321" s="18"/>
      <c r="F321" s="18"/>
      <c r="G321" s="18"/>
      <c r="K321" s="18"/>
    </row>
    <row r="322" ht="15.75" customHeight="1">
      <c r="A322" s="18"/>
      <c r="B322" s="18"/>
      <c r="C322" s="18"/>
      <c r="D322" s="18"/>
      <c r="E322" s="18"/>
      <c r="F322" s="18"/>
      <c r="G322" s="18"/>
      <c r="K322" s="18"/>
    </row>
    <row r="323" ht="15.75" customHeight="1">
      <c r="A323" s="18"/>
      <c r="B323" s="18"/>
      <c r="C323" s="18"/>
      <c r="D323" s="18"/>
      <c r="E323" s="18"/>
      <c r="F323" s="18"/>
      <c r="G323" s="18"/>
      <c r="K323" s="18"/>
    </row>
    <row r="324" ht="15.75" customHeight="1">
      <c r="A324" s="18"/>
      <c r="B324" s="18"/>
      <c r="C324" s="18"/>
      <c r="D324" s="18"/>
      <c r="E324" s="18"/>
      <c r="F324" s="18"/>
      <c r="G324" s="18"/>
      <c r="K324" s="18"/>
    </row>
    <row r="325" ht="15.75" customHeight="1">
      <c r="A325" s="18"/>
      <c r="B325" s="18"/>
      <c r="C325" s="18"/>
      <c r="D325" s="18"/>
      <c r="E325" s="18"/>
      <c r="F325" s="18"/>
      <c r="G325" s="18"/>
      <c r="K325" s="18"/>
    </row>
    <row r="326" ht="15.75" customHeight="1">
      <c r="A326" s="18"/>
      <c r="B326" s="18"/>
      <c r="C326" s="18"/>
      <c r="D326" s="18"/>
      <c r="E326" s="18"/>
      <c r="F326" s="18"/>
      <c r="G326" s="18"/>
      <c r="K326" s="18"/>
    </row>
    <row r="327" ht="15.75" customHeight="1">
      <c r="A327" s="18"/>
      <c r="B327" s="18"/>
      <c r="C327" s="18"/>
      <c r="D327" s="18"/>
      <c r="E327" s="18"/>
      <c r="F327" s="18"/>
      <c r="G327" s="18"/>
      <c r="K327" s="18"/>
    </row>
    <row r="328" ht="15.75" customHeight="1">
      <c r="A328" s="18"/>
      <c r="B328" s="18"/>
      <c r="C328" s="18"/>
      <c r="D328" s="18"/>
      <c r="E328" s="18"/>
      <c r="F328" s="18"/>
      <c r="G328" s="18"/>
      <c r="K328" s="18"/>
    </row>
    <row r="329" ht="15.75" customHeight="1">
      <c r="A329" s="18"/>
      <c r="B329" s="18"/>
      <c r="C329" s="18"/>
      <c r="D329" s="18"/>
      <c r="E329" s="18"/>
      <c r="F329" s="18"/>
      <c r="G329" s="18"/>
      <c r="K329" s="18"/>
    </row>
    <row r="330" ht="15.75" customHeight="1">
      <c r="A330" s="18"/>
      <c r="B330" s="18"/>
      <c r="C330" s="18"/>
      <c r="D330" s="18"/>
      <c r="E330" s="18"/>
      <c r="F330" s="18"/>
      <c r="G330" s="18"/>
      <c r="K330" s="18"/>
    </row>
    <row r="331" ht="15.75" customHeight="1">
      <c r="A331" s="18"/>
      <c r="B331" s="18"/>
      <c r="C331" s="18"/>
      <c r="D331" s="18"/>
      <c r="E331" s="18"/>
      <c r="F331" s="18"/>
      <c r="G331" s="18"/>
      <c r="K331" s="18"/>
    </row>
    <row r="332" ht="15.75" customHeight="1">
      <c r="A332" s="18"/>
      <c r="B332" s="18"/>
      <c r="C332" s="18"/>
      <c r="D332" s="18"/>
      <c r="E332" s="18"/>
      <c r="F332" s="18"/>
      <c r="G332" s="18"/>
      <c r="K332" s="18"/>
    </row>
    <row r="333" ht="15.75" customHeight="1">
      <c r="A333" s="18"/>
      <c r="B333" s="18"/>
      <c r="C333" s="18"/>
      <c r="D333" s="18"/>
      <c r="E333" s="18"/>
      <c r="F333" s="18"/>
      <c r="G333" s="18"/>
      <c r="K333" s="18"/>
    </row>
    <row r="334" ht="15.75" customHeight="1">
      <c r="A334" s="18"/>
      <c r="B334" s="18"/>
      <c r="C334" s="18"/>
      <c r="D334" s="18"/>
      <c r="E334" s="18"/>
      <c r="F334" s="18"/>
      <c r="G334" s="18"/>
      <c r="K334" s="18"/>
    </row>
    <row r="335" ht="15.75" customHeight="1">
      <c r="A335" s="18"/>
      <c r="B335" s="18"/>
      <c r="C335" s="18"/>
      <c r="D335" s="18"/>
      <c r="E335" s="18"/>
      <c r="F335" s="18"/>
      <c r="G335" s="18"/>
      <c r="K335" s="18"/>
    </row>
    <row r="336" ht="15.75" customHeight="1">
      <c r="A336" s="18"/>
      <c r="B336" s="18"/>
      <c r="C336" s="18"/>
      <c r="D336" s="18"/>
      <c r="E336" s="18"/>
      <c r="F336" s="18"/>
      <c r="G336" s="18"/>
      <c r="K336" s="18"/>
    </row>
    <row r="337" ht="15.75" customHeight="1">
      <c r="A337" s="18"/>
      <c r="B337" s="18"/>
      <c r="C337" s="18"/>
      <c r="D337" s="18"/>
      <c r="E337" s="18"/>
      <c r="F337" s="18"/>
      <c r="G337" s="18"/>
      <c r="K337" s="18"/>
    </row>
    <row r="338" ht="15.75" customHeight="1">
      <c r="A338" s="18"/>
      <c r="B338" s="18"/>
      <c r="C338" s="18"/>
      <c r="D338" s="18"/>
      <c r="E338" s="18"/>
      <c r="F338" s="18"/>
      <c r="G338" s="18"/>
      <c r="K338" s="18"/>
    </row>
    <row r="339" ht="15.75" customHeight="1">
      <c r="A339" s="18"/>
      <c r="B339" s="18"/>
      <c r="C339" s="18"/>
      <c r="D339" s="18"/>
      <c r="E339" s="18"/>
      <c r="F339" s="18"/>
      <c r="G339" s="18"/>
      <c r="K339" s="18"/>
    </row>
    <row r="340" ht="15.75" customHeight="1">
      <c r="A340" s="18"/>
      <c r="B340" s="18"/>
      <c r="C340" s="18"/>
      <c r="D340" s="18"/>
      <c r="E340" s="18"/>
      <c r="F340" s="18"/>
      <c r="G340" s="18"/>
      <c r="K340" s="18"/>
    </row>
    <row r="341" ht="15.75" customHeight="1">
      <c r="A341" s="18"/>
      <c r="B341" s="18"/>
      <c r="C341" s="18"/>
      <c r="D341" s="18"/>
      <c r="E341" s="18"/>
      <c r="F341" s="18"/>
      <c r="G341" s="18"/>
      <c r="K341" s="18"/>
    </row>
    <row r="342" ht="15.75" customHeight="1">
      <c r="A342" s="18"/>
      <c r="B342" s="18"/>
      <c r="C342" s="18"/>
      <c r="D342" s="18"/>
      <c r="E342" s="18"/>
      <c r="F342" s="18"/>
      <c r="G342" s="18"/>
      <c r="K342" s="18"/>
    </row>
    <row r="343" ht="15.75" customHeight="1">
      <c r="A343" s="18"/>
      <c r="B343" s="18"/>
      <c r="C343" s="18"/>
      <c r="D343" s="18"/>
      <c r="E343" s="18"/>
      <c r="F343" s="18"/>
      <c r="G343" s="18"/>
      <c r="K343" s="18"/>
    </row>
    <row r="344" ht="15.75" customHeight="1">
      <c r="A344" s="18"/>
      <c r="B344" s="18"/>
      <c r="C344" s="18"/>
      <c r="D344" s="18"/>
      <c r="E344" s="18"/>
      <c r="F344" s="18"/>
      <c r="G344" s="18"/>
      <c r="K344" s="18"/>
    </row>
    <row r="345" ht="15.75" customHeight="1">
      <c r="A345" s="18"/>
      <c r="B345" s="18"/>
      <c r="C345" s="18"/>
      <c r="D345" s="18"/>
      <c r="E345" s="18"/>
      <c r="F345" s="18"/>
      <c r="G345" s="18"/>
      <c r="K345" s="18"/>
    </row>
    <row r="346" ht="15.75" customHeight="1">
      <c r="A346" s="18"/>
      <c r="B346" s="18"/>
      <c r="C346" s="18"/>
      <c r="D346" s="18"/>
      <c r="E346" s="18"/>
      <c r="F346" s="18"/>
      <c r="G346" s="18"/>
      <c r="K346" s="18"/>
    </row>
    <row r="347" ht="15.75" customHeight="1">
      <c r="A347" s="18"/>
      <c r="B347" s="18"/>
      <c r="C347" s="18"/>
      <c r="D347" s="18"/>
      <c r="E347" s="18"/>
      <c r="F347" s="18"/>
      <c r="G347" s="18"/>
      <c r="K347" s="18"/>
    </row>
    <row r="348" ht="15.75" customHeight="1">
      <c r="A348" s="18"/>
      <c r="B348" s="18"/>
      <c r="C348" s="18"/>
      <c r="D348" s="18"/>
      <c r="E348" s="18"/>
      <c r="F348" s="18"/>
      <c r="G348" s="18"/>
      <c r="K348" s="18"/>
    </row>
    <row r="349" ht="15.75" customHeight="1">
      <c r="A349" s="18"/>
      <c r="B349" s="18"/>
      <c r="C349" s="18"/>
      <c r="D349" s="18"/>
      <c r="E349" s="18"/>
      <c r="F349" s="18"/>
      <c r="G349" s="18"/>
      <c r="K349" s="18"/>
    </row>
    <row r="350" ht="15.75" customHeight="1">
      <c r="A350" s="18"/>
      <c r="B350" s="18"/>
      <c r="C350" s="18"/>
      <c r="D350" s="18"/>
      <c r="E350" s="18"/>
      <c r="F350" s="18"/>
      <c r="G350" s="18"/>
      <c r="K350" s="18"/>
    </row>
    <row r="351" ht="15.75" customHeight="1">
      <c r="A351" s="18"/>
      <c r="B351" s="18"/>
      <c r="C351" s="18"/>
      <c r="D351" s="18"/>
      <c r="E351" s="18"/>
      <c r="F351" s="18"/>
      <c r="G351" s="18"/>
      <c r="K351" s="18"/>
    </row>
    <row r="352" ht="15.75" customHeight="1">
      <c r="A352" s="18"/>
      <c r="B352" s="18"/>
      <c r="C352" s="18"/>
      <c r="D352" s="18"/>
      <c r="E352" s="18"/>
      <c r="F352" s="18"/>
      <c r="G352" s="18"/>
      <c r="K352" s="18"/>
    </row>
    <row r="353" ht="15.75" customHeight="1">
      <c r="A353" s="18"/>
      <c r="B353" s="18"/>
      <c r="C353" s="18"/>
      <c r="D353" s="18"/>
      <c r="E353" s="18"/>
      <c r="F353" s="18"/>
      <c r="G353" s="18"/>
      <c r="K353" s="18"/>
    </row>
    <row r="354" ht="15.75" customHeight="1">
      <c r="A354" s="18"/>
      <c r="B354" s="18"/>
      <c r="C354" s="18"/>
      <c r="D354" s="18"/>
      <c r="E354" s="18"/>
      <c r="F354" s="18"/>
      <c r="G354" s="18"/>
      <c r="K354" s="18"/>
    </row>
    <row r="355" ht="15.75" customHeight="1">
      <c r="A355" s="18"/>
      <c r="B355" s="18"/>
      <c r="C355" s="18"/>
      <c r="D355" s="18"/>
      <c r="E355" s="18"/>
      <c r="F355" s="18"/>
      <c r="G355" s="18"/>
      <c r="K355" s="18"/>
    </row>
    <row r="356" ht="15.75" customHeight="1">
      <c r="A356" s="18"/>
      <c r="B356" s="18"/>
      <c r="C356" s="18"/>
      <c r="D356" s="18"/>
      <c r="E356" s="18"/>
      <c r="F356" s="18"/>
      <c r="G356" s="18"/>
      <c r="K356" s="18"/>
    </row>
    <row r="357" ht="15.75" customHeight="1">
      <c r="A357" s="18"/>
      <c r="B357" s="18"/>
      <c r="C357" s="18"/>
      <c r="D357" s="18"/>
      <c r="E357" s="18"/>
      <c r="F357" s="18"/>
      <c r="G357" s="18"/>
      <c r="K357" s="18"/>
    </row>
    <row r="358" ht="15.75" customHeight="1">
      <c r="A358" s="18"/>
      <c r="B358" s="18"/>
      <c r="C358" s="18"/>
      <c r="D358" s="18"/>
      <c r="E358" s="18"/>
      <c r="F358" s="18"/>
      <c r="G358" s="18"/>
      <c r="K358" s="18"/>
    </row>
    <row r="359" ht="15.75" customHeight="1">
      <c r="A359" s="18"/>
      <c r="B359" s="18"/>
      <c r="C359" s="18"/>
      <c r="D359" s="18"/>
      <c r="E359" s="18"/>
      <c r="F359" s="18"/>
      <c r="G359" s="18"/>
      <c r="K359" s="18"/>
    </row>
    <row r="360" ht="15.75" customHeight="1">
      <c r="A360" s="18"/>
      <c r="B360" s="18"/>
      <c r="C360" s="18"/>
      <c r="D360" s="18"/>
      <c r="E360" s="18"/>
      <c r="F360" s="18"/>
      <c r="G360" s="18"/>
      <c r="K360" s="18"/>
    </row>
    <row r="361" ht="15.75" customHeight="1">
      <c r="A361" s="18"/>
      <c r="B361" s="18"/>
      <c r="C361" s="18"/>
      <c r="D361" s="18"/>
      <c r="E361" s="18"/>
      <c r="F361" s="18"/>
      <c r="G361" s="18"/>
      <c r="K361" s="18"/>
    </row>
    <row r="362" ht="15.75" customHeight="1">
      <c r="A362" s="18"/>
      <c r="B362" s="18"/>
      <c r="C362" s="18"/>
      <c r="D362" s="18"/>
      <c r="E362" s="18"/>
      <c r="F362" s="18"/>
      <c r="G362" s="18"/>
      <c r="K362" s="18"/>
    </row>
    <row r="363" ht="15.75" customHeight="1">
      <c r="A363" s="18"/>
      <c r="B363" s="18"/>
      <c r="C363" s="18"/>
      <c r="D363" s="18"/>
      <c r="E363" s="18"/>
      <c r="F363" s="18"/>
      <c r="G363" s="18"/>
      <c r="K363" s="18"/>
    </row>
    <row r="364" ht="15.75" customHeight="1">
      <c r="A364" s="18"/>
      <c r="B364" s="18"/>
      <c r="C364" s="18"/>
      <c r="D364" s="18"/>
      <c r="E364" s="18"/>
      <c r="F364" s="18"/>
      <c r="G364" s="18"/>
      <c r="K364" s="18"/>
    </row>
    <row r="365" ht="15.75" customHeight="1">
      <c r="A365" s="18"/>
      <c r="B365" s="18"/>
      <c r="C365" s="18"/>
      <c r="D365" s="18"/>
      <c r="E365" s="18"/>
      <c r="F365" s="18"/>
      <c r="G365" s="18"/>
      <c r="K365" s="18"/>
    </row>
    <row r="366" ht="15.75" customHeight="1">
      <c r="A366" s="18"/>
      <c r="B366" s="18"/>
      <c r="C366" s="18"/>
      <c r="D366" s="18"/>
      <c r="E366" s="18"/>
      <c r="F366" s="18"/>
      <c r="G366" s="18"/>
      <c r="K366" s="18"/>
    </row>
    <row r="367" ht="15.75" customHeight="1">
      <c r="A367" s="18"/>
      <c r="B367" s="18"/>
      <c r="C367" s="18"/>
      <c r="D367" s="18"/>
      <c r="E367" s="18"/>
      <c r="F367" s="18"/>
      <c r="G367" s="18"/>
      <c r="K367" s="18"/>
    </row>
    <row r="368" ht="15.75" customHeight="1">
      <c r="A368" s="18"/>
      <c r="B368" s="18"/>
      <c r="C368" s="18"/>
      <c r="D368" s="18"/>
      <c r="E368" s="18"/>
      <c r="F368" s="18"/>
      <c r="G368" s="18"/>
      <c r="K368" s="18"/>
    </row>
    <row r="369" ht="15.75" customHeight="1">
      <c r="A369" s="18"/>
      <c r="B369" s="18"/>
      <c r="C369" s="18"/>
      <c r="D369" s="18"/>
      <c r="E369" s="18"/>
      <c r="F369" s="18"/>
      <c r="G369" s="18"/>
      <c r="K369" s="18"/>
    </row>
    <row r="370" ht="15.75" customHeight="1">
      <c r="A370" s="18"/>
      <c r="B370" s="18"/>
      <c r="C370" s="18"/>
      <c r="D370" s="18"/>
      <c r="E370" s="18"/>
      <c r="F370" s="18"/>
      <c r="G370" s="18"/>
      <c r="K370" s="18"/>
    </row>
    <row r="371" ht="15.75" customHeight="1">
      <c r="A371" s="18"/>
      <c r="B371" s="18"/>
      <c r="C371" s="18"/>
      <c r="D371" s="18"/>
      <c r="E371" s="18"/>
      <c r="F371" s="18"/>
      <c r="G371" s="18"/>
      <c r="K371" s="18"/>
    </row>
    <row r="372" ht="15.75" customHeight="1">
      <c r="A372" s="18"/>
      <c r="B372" s="18"/>
      <c r="C372" s="18"/>
      <c r="D372" s="18"/>
      <c r="E372" s="18"/>
      <c r="F372" s="18"/>
      <c r="G372" s="18"/>
      <c r="K372" s="18"/>
    </row>
    <row r="373" ht="15.75" customHeight="1">
      <c r="A373" s="18"/>
      <c r="B373" s="18"/>
      <c r="C373" s="18"/>
      <c r="D373" s="18"/>
      <c r="E373" s="18"/>
      <c r="F373" s="18"/>
      <c r="G373" s="18"/>
      <c r="K373" s="18"/>
    </row>
    <row r="374" ht="15.75" customHeight="1">
      <c r="A374" s="18"/>
      <c r="B374" s="18"/>
      <c r="C374" s="18"/>
      <c r="D374" s="18"/>
      <c r="E374" s="18"/>
      <c r="F374" s="18"/>
      <c r="G374" s="18"/>
      <c r="K374" s="18"/>
    </row>
    <row r="375" ht="15.75" customHeight="1">
      <c r="A375" s="18"/>
      <c r="B375" s="18"/>
      <c r="C375" s="18"/>
      <c r="D375" s="18"/>
      <c r="E375" s="18"/>
      <c r="F375" s="18"/>
      <c r="G375" s="18"/>
      <c r="K375" s="18"/>
    </row>
    <row r="376" ht="15.75" customHeight="1">
      <c r="A376" s="18"/>
      <c r="B376" s="18"/>
      <c r="C376" s="18"/>
      <c r="D376" s="18"/>
      <c r="E376" s="18"/>
      <c r="F376" s="18"/>
      <c r="G376" s="18"/>
      <c r="K376" s="18"/>
    </row>
    <row r="377" ht="15.75" customHeight="1">
      <c r="A377" s="18"/>
      <c r="B377" s="18"/>
      <c r="C377" s="18"/>
      <c r="D377" s="18"/>
      <c r="E377" s="18"/>
      <c r="F377" s="18"/>
      <c r="G377" s="18"/>
      <c r="K377" s="18"/>
    </row>
    <row r="378" ht="15.75" customHeight="1">
      <c r="A378" s="18"/>
      <c r="B378" s="18"/>
      <c r="C378" s="18"/>
      <c r="D378" s="18"/>
      <c r="E378" s="18"/>
      <c r="F378" s="18"/>
      <c r="G378" s="18"/>
      <c r="K378" s="18"/>
    </row>
    <row r="379" ht="15.75" customHeight="1">
      <c r="A379" s="18"/>
      <c r="B379" s="18"/>
      <c r="C379" s="18"/>
      <c r="D379" s="18"/>
      <c r="E379" s="18"/>
      <c r="F379" s="18"/>
      <c r="G379" s="18"/>
      <c r="K379" s="18"/>
    </row>
    <row r="380" ht="15.75" customHeight="1">
      <c r="A380" s="18"/>
      <c r="B380" s="18"/>
      <c r="C380" s="18"/>
      <c r="D380" s="18"/>
      <c r="E380" s="18"/>
      <c r="F380" s="18"/>
      <c r="G380" s="18"/>
      <c r="K380" s="18"/>
    </row>
    <row r="381" ht="15.75" customHeight="1">
      <c r="A381" s="18"/>
      <c r="B381" s="18"/>
      <c r="C381" s="18"/>
      <c r="D381" s="18"/>
      <c r="E381" s="18"/>
      <c r="F381" s="18"/>
      <c r="G381" s="18"/>
      <c r="K381" s="18"/>
    </row>
    <row r="382" ht="15.75" customHeight="1">
      <c r="A382" s="18"/>
      <c r="B382" s="18"/>
      <c r="C382" s="18"/>
      <c r="D382" s="18"/>
      <c r="E382" s="18"/>
      <c r="F382" s="18"/>
      <c r="G382" s="18"/>
      <c r="K382" s="18"/>
    </row>
    <row r="383" ht="15.75" customHeight="1">
      <c r="A383" s="18"/>
      <c r="B383" s="18"/>
      <c r="C383" s="18"/>
      <c r="D383" s="18"/>
      <c r="E383" s="18"/>
      <c r="F383" s="18"/>
      <c r="G383" s="18"/>
      <c r="K383" s="18"/>
    </row>
    <row r="384" ht="15.75" customHeight="1">
      <c r="A384" s="18"/>
      <c r="B384" s="18"/>
      <c r="C384" s="18"/>
      <c r="D384" s="18"/>
      <c r="E384" s="18"/>
      <c r="F384" s="18"/>
      <c r="G384" s="18"/>
      <c r="K384" s="18"/>
    </row>
    <row r="385" ht="15.75" customHeight="1">
      <c r="A385" s="18"/>
      <c r="B385" s="18"/>
      <c r="C385" s="18"/>
      <c r="D385" s="18"/>
      <c r="E385" s="18"/>
      <c r="F385" s="18"/>
      <c r="G385" s="18"/>
      <c r="K385" s="18"/>
    </row>
    <row r="386" ht="15.75" customHeight="1">
      <c r="A386" s="18"/>
      <c r="B386" s="18"/>
      <c r="C386" s="18"/>
      <c r="D386" s="18"/>
      <c r="E386" s="18"/>
      <c r="F386" s="18"/>
      <c r="G386" s="18"/>
      <c r="K386" s="18"/>
    </row>
    <row r="387" ht="15.75" customHeight="1">
      <c r="A387" s="18"/>
      <c r="B387" s="18"/>
      <c r="C387" s="18"/>
      <c r="D387" s="18"/>
      <c r="E387" s="18"/>
      <c r="F387" s="18"/>
      <c r="G387" s="18"/>
      <c r="K387" s="18"/>
    </row>
    <row r="388" ht="15.75" customHeight="1">
      <c r="A388" s="18"/>
      <c r="B388" s="18"/>
      <c r="C388" s="18"/>
      <c r="D388" s="18"/>
      <c r="E388" s="18"/>
      <c r="F388" s="18"/>
      <c r="G388" s="18"/>
      <c r="K388" s="18"/>
    </row>
    <row r="389" ht="15.75" customHeight="1">
      <c r="A389" s="18"/>
      <c r="B389" s="18"/>
      <c r="C389" s="18"/>
      <c r="D389" s="18"/>
      <c r="E389" s="18"/>
      <c r="F389" s="18"/>
      <c r="G389" s="18"/>
      <c r="K389" s="18"/>
    </row>
    <row r="390" ht="15.75" customHeight="1">
      <c r="A390" s="18"/>
      <c r="B390" s="18"/>
      <c r="C390" s="18"/>
      <c r="D390" s="18"/>
      <c r="E390" s="18"/>
      <c r="F390" s="18"/>
      <c r="G390" s="18"/>
      <c r="K390" s="18"/>
    </row>
    <row r="391" ht="15.75" customHeight="1">
      <c r="A391" s="18"/>
      <c r="B391" s="18"/>
      <c r="C391" s="18"/>
      <c r="D391" s="18"/>
      <c r="E391" s="18"/>
      <c r="F391" s="18"/>
      <c r="G391" s="18"/>
      <c r="K391" s="18"/>
    </row>
    <row r="392" ht="15.75" customHeight="1">
      <c r="A392" s="18"/>
      <c r="B392" s="18"/>
      <c r="C392" s="18"/>
      <c r="D392" s="18"/>
      <c r="E392" s="18"/>
      <c r="F392" s="18"/>
      <c r="G392" s="18"/>
      <c r="K392" s="18"/>
    </row>
    <row r="393" ht="15.75" customHeight="1">
      <c r="A393" s="18"/>
      <c r="B393" s="18"/>
      <c r="C393" s="18"/>
      <c r="D393" s="18"/>
      <c r="E393" s="18"/>
      <c r="F393" s="18"/>
      <c r="G393" s="18"/>
      <c r="K393" s="18"/>
    </row>
    <row r="394" ht="15.75" customHeight="1">
      <c r="A394" s="18"/>
      <c r="B394" s="18"/>
      <c r="C394" s="18"/>
      <c r="D394" s="18"/>
      <c r="E394" s="18"/>
      <c r="F394" s="18"/>
      <c r="G394" s="18"/>
      <c r="K394" s="18"/>
    </row>
    <row r="395" ht="15.75" customHeight="1">
      <c r="A395" s="18"/>
      <c r="B395" s="18"/>
      <c r="C395" s="18"/>
      <c r="D395" s="18"/>
      <c r="E395" s="18"/>
      <c r="F395" s="18"/>
      <c r="G395" s="18"/>
      <c r="K395" s="18"/>
    </row>
    <row r="396" ht="15.75" customHeight="1">
      <c r="A396" s="18"/>
      <c r="B396" s="18"/>
      <c r="C396" s="18"/>
      <c r="D396" s="18"/>
      <c r="E396" s="18"/>
      <c r="F396" s="18"/>
      <c r="G396" s="18"/>
      <c r="K396" s="18"/>
    </row>
    <row r="397" ht="15.75" customHeight="1">
      <c r="A397" s="18"/>
      <c r="B397" s="18"/>
      <c r="C397" s="18"/>
      <c r="D397" s="18"/>
      <c r="E397" s="18"/>
      <c r="F397" s="18"/>
      <c r="G397" s="18"/>
      <c r="K397" s="18"/>
    </row>
    <row r="398" ht="15.75" customHeight="1">
      <c r="A398" s="18"/>
      <c r="B398" s="18"/>
      <c r="C398" s="18"/>
      <c r="D398" s="18"/>
      <c r="E398" s="18"/>
      <c r="F398" s="18"/>
      <c r="G398" s="18"/>
      <c r="K398" s="18"/>
    </row>
    <row r="399" ht="15.75" customHeight="1">
      <c r="A399" s="18"/>
      <c r="B399" s="18"/>
      <c r="C399" s="18"/>
      <c r="D399" s="18"/>
      <c r="E399" s="18"/>
      <c r="F399" s="18"/>
      <c r="G399" s="18"/>
      <c r="K399" s="18"/>
    </row>
    <row r="400" ht="15.75" customHeight="1">
      <c r="A400" s="18"/>
      <c r="B400" s="18"/>
      <c r="C400" s="18"/>
      <c r="D400" s="18"/>
      <c r="E400" s="18"/>
      <c r="F400" s="18"/>
      <c r="G400" s="18"/>
      <c r="K400" s="18"/>
    </row>
    <row r="401" ht="15.75" customHeight="1">
      <c r="A401" s="18"/>
      <c r="B401" s="18"/>
      <c r="C401" s="18"/>
      <c r="D401" s="18"/>
      <c r="E401" s="18"/>
      <c r="F401" s="18"/>
      <c r="G401" s="18"/>
      <c r="K401" s="18"/>
    </row>
    <row r="402" ht="15.75" customHeight="1">
      <c r="A402" s="18"/>
      <c r="B402" s="18"/>
      <c r="C402" s="18"/>
      <c r="D402" s="18"/>
      <c r="E402" s="18"/>
      <c r="F402" s="18"/>
      <c r="G402" s="18"/>
      <c r="K402" s="18"/>
    </row>
    <row r="403" ht="15.75" customHeight="1">
      <c r="A403" s="18"/>
      <c r="B403" s="18"/>
      <c r="C403" s="18"/>
      <c r="D403" s="18"/>
      <c r="E403" s="18"/>
      <c r="F403" s="18"/>
      <c r="G403" s="18"/>
      <c r="K403" s="18"/>
    </row>
    <row r="404" ht="15.75" customHeight="1">
      <c r="A404" s="18"/>
      <c r="B404" s="18"/>
      <c r="C404" s="18"/>
      <c r="D404" s="18"/>
      <c r="E404" s="18"/>
      <c r="F404" s="18"/>
      <c r="G404" s="18"/>
      <c r="K404" s="18"/>
    </row>
    <row r="405" ht="15.75" customHeight="1">
      <c r="A405" s="18"/>
      <c r="B405" s="18"/>
      <c r="C405" s="18"/>
      <c r="D405" s="18"/>
      <c r="E405" s="18"/>
      <c r="F405" s="18"/>
      <c r="G405" s="18"/>
      <c r="K405" s="18"/>
    </row>
    <row r="406" ht="15.75" customHeight="1">
      <c r="A406" s="18"/>
      <c r="B406" s="18"/>
      <c r="C406" s="18"/>
      <c r="D406" s="18"/>
      <c r="E406" s="18"/>
      <c r="F406" s="18"/>
      <c r="G406" s="18"/>
      <c r="K406" s="18"/>
    </row>
    <row r="407" ht="15.75" customHeight="1">
      <c r="A407" s="18"/>
      <c r="B407" s="18"/>
      <c r="C407" s="18"/>
      <c r="D407" s="18"/>
      <c r="E407" s="18"/>
      <c r="F407" s="18"/>
      <c r="G407" s="18"/>
      <c r="K407" s="18"/>
    </row>
    <row r="408" ht="15.75" customHeight="1">
      <c r="A408" s="18"/>
      <c r="B408" s="18"/>
      <c r="C408" s="18"/>
      <c r="D408" s="18"/>
      <c r="E408" s="18"/>
      <c r="F408" s="18"/>
      <c r="G408" s="18"/>
      <c r="K408" s="18"/>
    </row>
    <row r="409" ht="15.75" customHeight="1">
      <c r="A409" s="18"/>
      <c r="B409" s="18"/>
      <c r="C409" s="18"/>
      <c r="D409" s="18"/>
      <c r="E409" s="18"/>
      <c r="F409" s="18"/>
      <c r="G409" s="18"/>
      <c r="K409" s="18"/>
    </row>
    <row r="410" ht="15.75" customHeight="1">
      <c r="A410" s="18"/>
      <c r="B410" s="18"/>
      <c r="C410" s="18"/>
      <c r="D410" s="18"/>
      <c r="E410" s="18"/>
      <c r="F410" s="18"/>
      <c r="G410" s="18"/>
      <c r="K410" s="18"/>
    </row>
    <row r="411" ht="15.75" customHeight="1">
      <c r="A411" s="18"/>
      <c r="B411" s="18"/>
      <c r="C411" s="18"/>
      <c r="D411" s="18"/>
      <c r="E411" s="18"/>
      <c r="F411" s="18"/>
      <c r="G411" s="18"/>
      <c r="K411" s="18"/>
    </row>
    <row r="412" ht="15.75" customHeight="1">
      <c r="A412" s="18"/>
      <c r="B412" s="18"/>
      <c r="C412" s="18"/>
      <c r="D412" s="18"/>
      <c r="E412" s="18"/>
      <c r="F412" s="18"/>
      <c r="G412" s="18"/>
      <c r="K412" s="18"/>
    </row>
    <row r="413" ht="15.75" customHeight="1">
      <c r="A413" s="18"/>
      <c r="B413" s="18"/>
      <c r="C413" s="18"/>
      <c r="D413" s="18"/>
      <c r="E413" s="18"/>
      <c r="F413" s="18"/>
      <c r="G413" s="18"/>
      <c r="K413" s="18"/>
    </row>
    <row r="414" ht="15.75" customHeight="1">
      <c r="A414" s="18"/>
      <c r="B414" s="18"/>
      <c r="C414" s="18"/>
      <c r="D414" s="18"/>
      <c r="E414" s="18"/>
      <c r="F414" s="18"/>
      <c r="G414" s="18"/>
      <c r="K414" s="18"/>
    </row>
    <row r="415" ht="15.75" customHeight="1">
      <c r="A415" s="18"/>
      <c r="B415" s="18"/>
      <c r="C415" s="18"/>
      <c r="D415" s="18"/>
      <c r="E415" s="18"/>
      <c r="F415" s="18"/>
      <c r="G415" s="18"/>
      <c r="K415" s="18"/>
    </row>
    <row r="416" ht="15.75" customHeight="1">
      <c r="A416" s="18"/>
      <c r="B416" s="18"/>
      <c r="C416" s="18"/>
      <c r="D416" s="18"/>
      <c r="E416" s="18"/>
      <c r="F416" s="18"/>
      <c r="G416" s="18"/>
      <c r="K416" s="18"/>
    </row>
    <row r="417" ht="15.75" customHeight="1">
      <c r="A417" s="18"/>
      <c r="B417" s="18"/>
      <c r="C417" s="18"/>
      <c r="D417" s="18"/>
      <c r="E417" s="18"/>
      <c r="F417" s="18"/>
      <c r="G417" s="18"/>
      <c r="K417" s="18"/>
    </row>
    <row r="418" ht="15.75" customHeight="1">
      <c r="A418" s="18"/>
      <c r="B418" s="18"/>
      <c r="C418" s="18"/>
      <c r="D418" s="18"/>
      <c r="E418" s="18"/>
      <c r="F418" s="18"/>
      <c r="G418" s="18"/>
      <c r="K418" s="18"/>
    </row>
    <row r="419" ht="15.75" customHeight="1">
      <c r="A419" s="18"/>
      <c r="B419" s="18"/>
      <c r="C419" s="18"/>
      <c r="D419" s="18"/>
      <c r="E419" s="18"/>
      <c r="F419" s="18"/>
      <c r="G419" s="18"/>
      <c r="K419" s="18"/>
    </row>
    <row r="420" ht="15.75" customHeight="1">
      <c r="A420" s="18"/>
      <c r="B420" s="18"/>
      <c r="C420" s="18"/>
      <c r="D420" s="18"/>
      <c r="E420" s="18"/>
      <c r="F420" s="18"/>
      <c r="G420" s="18"/>
      <c r="K420" s="18"/>
    </row>
    <row r="421" ht="15.75" customHeight="1">
      <c r="A421" s="18"/>
      <c r="B421" s="18"/>
      <c r="C421" s="18"/>
      <c r="D421" s="18"/>
      <c r="E421" s="18"/>
      <c r="F421" s="18"/>
      <c r="G421" s="18"/>
      <c r="K421" s="18"/>
    </row>
    <row r="422" ht="15.75" customHeight="1">
      <c r="A422" s="18"/>
      <c r="B422" s="18"/>
      <c r="C422" s="18"/>
      <c r="D422" s="18"/>
      <c r="E422" s="18"/>
      <c r="F422" s="18"/>
      <c r="G422" s="18"/>
      <c r="K422" s="18"/>
    </row>
    <row r="423" ht="15.75" customHeight="1">
      <c r="A423" s="18"/>
      <c r="B423" s="18"/>
      <c r="C423" s="18"/>
      <c r="D423" s="18"/>
      <c r="E423" s="18"/>
      <c r="F423" s="18"/>
      <c r="G423" s="18"/>
      <c r="K423" s="18"/>
    </row>
    <row r="424" ht="15.75" customHeight="1">
      <c r="A424" s="18"/>
      <c r="B424" s="18"/>
      <c r="C424" s="18"/>
      <c r="D424" s="18"/>
      <c r="E424" s="18"/>
      <c r="F424" s="18"/>
      <c r="G424" s="18"/>
      <c r="K424" s="18"/>
    </row>
    <row r="425" ht="15.75" customHeight="1">
      <c r="A425" s="18"/>
      <c r="B425" s="18"/>
      <c r="C425" s="18"/>
      <c r="D425" s="18"/>
      <c r="E425" s="18"/>
      <c r="F425" s="18"/>
      <c r="G425" s="18"/>
      <c r="K425" s="18"/>
    </row>
    <row r="426" ht="15.75" customHeight="1">
      <c r="A426" s="18"/>
      <c r="B426" s="18"/>
      <c r="C426" s="18"/>
      <c r="D426" s="18"/>
      <c r="E426" s="18"/>
      <c r="F426" s="18"/>
      <c r="G426" s="18"/>
      <c r="K426" s="18"/>
    </row>
    <row r="427" ht="15.75" customHeight="1">
      <c r="A427" s="18"/>
      <c r="B427" s="18"/>
      <c r="C427" s="18"/>
      <c r="D427" s="18"/>
      <c r="E427" s="18"/>
      <c r="F427" s="18"/>
      <c r="G427" s="18"/>
      <c r="K427" s="18"/>
    </row>
    <row r="428" ht="15.75" customHeight="1">
      <c r="A428" s="18"/>
      <c r="B428" s="18"/>
      <c r="C428" s="18"/>
      <c r="D428" s="18"/>
      <c r="E428" s="18"/>
      <c r="F428" s="18"/>
      <c r="G428" s="18"/>
      <c r="K428" s="18"/>
    </row>
    <row r="429" ht="15.75" customHeight="1">
      <c r="A429" s="18"/>
      <c r="B429" s="18"/>
      <c r="C429" s="18"/>
      <c r="D429" s="18"/>
      <c r="E429" s="18"/>
      <c r="F429" s="18"/>
      <c r="G429" s="18"/>
      <c r="K429" s="18"/>
    </row>
    <row r="430" ht="15.75" customHeight="1">
      <c r="A430" s="18"/>
      <c r="B430" s="18"/>
      <c r="C430" s="18"/>
      <c r="D430" s="18"/>
      <c r="E430" s="18"/>
      <c r="F430" s="18"/>
      <c r="G430" s="18"/>
      <c r="K430" s="18"/>
    </row>
    <row r="431" ht="15.75" customHeight="1">
      <c r="A431" s="18"/>
      <c r="B431" s="18"/>
      <c r="C431" s="18"/>
      <c r="D431" s="18"/>
      <c r="E431" s="18"/>
      <c r="F431" s="18"/>
      <c r="G431" s="18"/>
      <c r="K431" s="18"/>
    </row>
    <row r="432" ht="15.75" customHeight="1">
      <c r="A432" s="18"/>
      <c r="B432" s="18"/>
      <c r="C432" s="18"/>
      <c r="D432" s="18"/>
      <c r="E432" s="18"/>
      <c r="F432" s="18"/>
      <c r="G432" s="18"/>
      <c r="K432" s="18"/>
    </row>
    <row r="433" ht="15.75" customHeight="1">
      <c r="A433" s="18"/>
      <c r="B433" s="18"/>
      <c r="C433" s="18"/>
      <c r="D433" s="18"/>
      <c r="E433" s="18"/>
      <c r="F433" s="18"/>
      <c r="G433" s="18"/>
      <c r="K433" s="18"/>
    </row>
    <row r="434" ht="15.75" customHeight="1">
      <c r="A434" s="18"/>
      <c r="B434" s="18"/>
      <c r="C434" s="18"/>
      <c r="D434" s="18"/>
      <c r="E434" s="18"/>
      <c r="F434" s="18"/>
      <c r="G434" s="18"/>
      <c r="K434" s="18"/>
    </row>
    <row r="435" ht="15.75" customHeight="1">
      <c r="A435" s="18"/>
      <c r="B435" s="18"/>
      <c r="C435" s="18"/>
      <c r="D435" s="18"/>
      <c r="E435" s="18"/>
      <c r="F435" s="18"/>
      <c r="G435" s="18"/>
      <c r="K435" s="18"/>
    </row>
    <row r="436" ht="15.75" customHeight="1">
      <c r="A436" s="18"/>
      <c r="B436" s="18"/>
      <c r="C436" s="18"/>
      <c r="D436" s="18"/>
      <c r="E436" s="18"/>
      <c r="F436" s="18"/>
      <c r="G436" s="18"/>
      <c r="K436" s="18"/>
    </row>
    <row r="437" ht="15.75" customHeight="1">
      <c r="A437" s="18"/>
      <c r="B437" s="18"/>
      <c r="C437" s="18"/>
      <c r="D437" s="18"/>
      <c r="E437" s="18"/>
      <c r="F437" s="18"/>
      <c r="G437" s="18"/>
      <c r="K437" s="18"/>
    </row>
    <row r="438" ht="15.75" customHeight="1">
      <c r="A438" s="18"/>
      <c r="B438" s="18"/>
      <c r="C438" s="18"/>
      <c r="D438" s="18"/>
      <c r="E438" s="18"/>
      <c r="F438" s="18"/>
      <c r="G438" s="18"/>
      <c r="K438" s="18"/>
    </row>
    <row r="439" ht="15.75" customHeight="1">
      <c r="A439" s="18"/>
      <c r="B439" s="18"/>
      <c r="C439" s="18"/>
      <c r="D439" s="18"/>
      <c r="E439" s="18"/>
      <c r="F439" s="18"/>
      <c r="G439" s="18"/>
      <c r="K439" s="18"/>
    </row>
    <row r="440" ht="15.75" customHeight="1">
      <c r="A440" s="18"/>
      <c r="B440" s="18"/>
      <c r="C440" s="18"/>
      <c r="D440" s="18"/>
      <c r="E440" s="18"/>
      <c r="F440" s="18"/>
      <c r="G440" s="18"/>
      <c r="K440" s="18"/>
    </row>
    <row r="441" ht="15.75" customHeight="1">
      <c r="A441" s="18"/>
      <c r="B441" s="18"/>
      <c r="C441" s="18"/>
      <c r="D441" s="18"/>
      <c r="E441" s="18"/>
      <c r="F441" s="18"/>
      <c r="G441" s="18"/>
      <c r="K441" s="18"/>
    </row>
    <row r="442" ht="15.75" customHeight="1">
      <c r="A442" s="18"/>
      <c r="B442" s="18"/>
      <c r="C442" s="18"/>
      <c r="D442" s="18"/>
      <c r="E442" s="18"/>
      <c r="F442" s="18"/>
      <c r="G442" s="18"/>
      <c r="K442" s="18"/>
    </row>
    <row r="443" ht="15.75" customHeight="1">
      <c r="A443" s="18"/>
      <c r="B443" s="18"/>
      <c r="C443" s="18"/>
      <c r="D443" s="18"/>
      <c r="E443" s="18"/>
      <c r="F443" s="18"/>
      <c r="G443" s="18"/>
      <c r="K443" s="18"/>
    </row>
    <row r="444" ht="15.75" customHeight="1">
      <c r="A444" s="18"/>
      <c r="B444" s="18"/>
      <c r="C444" s="18"/>
      <c r="D444" s="18"/>
      <c r="E444" s="18"/>
      <c r="F444" s="18"/>
      <c r="G444" s="18"/>
      <c r="K444" s="18"/>
    </row>
    <row r="445" ht="15.75" customHeight="1">
      <c r="A445" s="18"/>
      <c r="B445" s="18"/>
      <c r="C445" s="18"/>
      <c r="D445" s="18"/>
      <c r="E445" s="18"/>
      <c r="F445" s="18"/>
      <c r="G445" s="18"/>
      <c r="K445" s="18"/>
    </row>
    <row r="446" ht="15.75" customHeight="1">
      <c r="A446" s="18"/>
      <c r="B446" s="18"/>
      <c r="C446" s="18"/>
      <c r="D446" s="18"/>
      <c r="E446" s="18"/>
      <c r="F446" s="18"/>
      <c r="G446" s="18"/>
      <c r="K446" s="18"/>
    </row>
    <row r="447" ht="15.75" customHeight="1">
      <c r="A447" s="18"/>
      <c r="B447" s="18"/>
      <c r="C447" s="18"/>
      <c r="D447" s="18"/>
      <c r="E447" s="18"/>
      <c r="F447" s="18"/>
      <c r="G447" s="18"/>
      <c r="K447" s="18"/>
    </row>
    <row r="448" ht="15.75" customHeight="1">
      <c r="A448" s="18"/>
      <c r="B448" s="18"/>
      <c r="C448" s="18"/>
      <c r="D448" s="18"/>
      <c r="E448" s="18"/>
      <c r="F448" s="18"/>
      <c r="G448" s="18"/>
      <c r="K448" s="18"/>
    </row>
    <row r="449" ht="15.75" customHeight="1">
      <c r="A449" s="18"/>
      <c r="B449" s="18"/>
      <c r="C449" s="18"/>
      <c r="D449" s="18"/>
      <c r="E449" s="18"/>
      <c r="F449" s="18"/>
      <c r="G449" s="18"/>
      <c r="K449" s="18"/>
    </row>
    <row r="450" ht="15.75" customHeight="1">
      <c r="A450" s="18"/>
      <c r="B450" s="18"/>
      <c r="C450" s="18"/>
      <c r="D450" s="18"/>
      <c r="E450" s="18"/>
      <c r="F450" s="18"/>
      <c r="G450" s="18"/>
      <c r="K450" s="18"/>
    </row>
    <row r="451" ht="15.75" customHeight="1">
      <c r="A451" s="18"/>
      <c r="B451" s="18"/>
      <c r="C451" s="18"/>
      <c r="D451" s="18"/>
      <c r="E451" s="18"/>
      <c r="F451" s="18"/>
      <c r="G451" s="18"/>
      <c r="K451" s="18"/>
    </row>
    <row r="452" ht="15.75" customHeight="1">
      <c r="A452" s="18"/>
      <c r="B452" s="18"/>
      <c r="C452" s="18"/>
      <c r="D452" s="18"/>
      <c r="E452" s="18"/>
      <c r="F452" s="18"/>
      <c r="G452" s="18"/>
      <c r="K452" s="18"/>
    </row>
    <row r="453" ht="15.75" customHeight="1">
      <c r="A453" s="18"/>
      <c r="B453" s="18"/>
      <c r="C453" s="18"/>
      <c r="D453" s="18"/>
      <c r="E453" s="18"/>
      <c r="F453" s="18"/>
      <c r="G453" s="18"/>
      <c r="K453" s="18"/>
    </row>
    <row r="454" ht="15.75" customHeight="1">
      <c r="A454" s="18"/>
      <c r="B454" s="18"/>
      <c r="C454" s="18"/>
      <c r="D454" s="18"/>
      <c r="E454" s="18"/>
      <c r="F454" s="18"/>
      <c r="G454" s="18"/>
      <c r="K454" s="18"/>
    </row>
    <row r="455" ht="15.75" customHeight="1">
      <c r="A455" s="18"/>
      <c r="B455" s="18"/>
      <c r="C455" s="18"/>
      <c r="D455" s="18"/>
      <c r="E455" s="18"/>
      <c r="F455" s="18"/>
      <c r="G455" s="18"/>
      <c r="K455" s="18"/>
    </row>
    <row r="456" ht="15.75" customHeight="1">
      <c r="A456" s="18"/>
      <c r="B456" s="18"/>
      <c r="C456" s="18"/>
      <c r="D456" s="18"/>
      <c r="E456" s="18"/>
      <c r="F456" s="18"/>
      <c r="G456" s="18"/>
      <c r="K456" s="18"/>
    </row>
    <row r="457" ht="15.75" customHeight="1">
      <c r="A457" s="18"/>
      <c r="B457" s="18"/>
      <c r="C457" s="18"/>
      <c r="D457" s="18"/>
      <c r="E457" s="18"/>
      <c r="F457" s="18"/>
      <c r="G457" s="18"/>
      <c r="K457" s="18"/>
    </row>
    <row r="458" ht="15.75" customHeight="1">
      <c r="A458" s="18"/>
      <c r="B458" s="18"/>
      <c r="C458" s="18"/>
      <c r="D458" s="18"/>
      <c r="E458" s="18"/>
      <c r="F458" s="18"/>
      <c r="G458" s="18"/>
      <c r="K458" s="18"/>
    </row>
    <row r="459" ht="15.75" customHeight="1">
      <c r="A459" s="18"/>
      <c r="B459" s="18"/>
      <c r="C459" s="18"/>
      <c r="D459" s="18"/>
      <c r="E459" s="18"/>
      <c r="F459" s="18"/>
      <c r="G459" s="18"/>
      <c r="K459" s="18"/>
    </row>
    <row r="460" ht="15.75" customHeight="1">
      <c r="A460" s="18"/>
      <c r="B460" s="18"/>
      <c r="C460" s="18"/>
      <c r="D460" s="18"/>
      <c r="E460" s="18"/>
      <c r="F460" s="18"/>
      <c r="G460" s="18"/>
      <c r="K460" s="18"/>
    </row>
    <row r="461" ht="15.75" customHeight="1">
      <c r="A461" s="18"/>
      <c r="B461" s="18"/>
      <c r="C461" s="18"/>
      <c r="D461" s="18"/>
      <c r="E461" s="18"/>
      <c r="F461" s="18"/>
      <c r="G461" s="18"/>
      <c r="K461" s="18"/>
    </row>
    <row r="462" ht="15.75" customHeight="1">
      <c r="A462" s="18"/>
      <c r="B462" s="18"/>
      <c r="C462" s="18"/>
      <c r="D462" s="18"/>
      <c r="E462" s="18"/>
      <c r="F462" s="18"/>
      <c r="G462" s="18"/>
      <c r="K462" s="18"/>
    </row>
    <row r="463" ht="15.75" customHeight="1">
      <c r="A463" s="18"/>
      <c r="B463" s="18"/>
      <c r="C463" s="18"/>
      <c r="D463" s="18"/>
      <c r="E463" s="18"/>
      <c r="F463" s="18"/>
      <c r="G463" s="18"/>
      <c r="K463" s="18"/>
    </row>
    <row r="464" ht="15.75" customHeight="1">
      <c r="A464" s="18"/>
      <c r="B464" s="18"/>
      <c r="C464" s="18"/>
      <c r="D464" s="18"/>
      <c r="E464" s="18"/>
      <c r="F464" s="18"/>
      <c r="G464" s="18"/>
      <c r="K464" s="18"/>
    </row>
    <row r="465" ht="15.75" customHeight="1">
      <c r="A465" s="18"/>
      <c r="B465" s="18"/>
      <c r="C465" s="18"/>
      <c r="D465" s="18"/>
      <c r="E465" s="18"/>
      <c r="F465" s="18"/>
      <c r="G465" s="18"/>
      <c r="K465" s="18"/>
    </row>
    <row r="466" ht="15.75" customHeight="1">
      <c r="A466" s="18"/>
      <c r="B466" s="18"/>
      <c r="C466" s="18"/>
      <c r="D466" s="18"/>
      <c r="E466" s="18"/>
      <c r="F466" s="18"/>
      <c r="G466" s="18"/>
      <c r="K466" s="18"/>
    </row>
    <row r="467" ht="15.75" customHeight="1">
      <c r="A467" s="18"/>
      <c r="B467" s="18"/>
      <c r="C467" s="18"/>
      <c r="D467" s="18"/>
      <c r="E467" s="18"/>
      <c r="F467" s="18"/>
      <c r="G467" s="18"/>
      <c r="K467" s="18"/>
    </row>
    <row r="468" ht="15.75" customHeight="1">
      <c r="A468" s="18"/>
      <c r="B468" s="18"/>
      <c r="C468" s="18"/>
      <c r="D468" s="18"/>
      <c r="E468" s="18"/>
      <c r="F468" s="18"/>
      <c r="G468" s="18"/>
      <c r="K468" s="18"/>
    </row>
    <row r="469" ht="15.75" customHeight="1">
      <c r="A469" s="18"/>
      <c r="B469" s="18"/>
      <c r="C469" s="18"/>
      <c r="D469" s="18"/>
      <c r="E469" s="18"/>
      <c r="F469" s="18"/>
      <c r="G469" s="18"/>
      <c r="K469" s="18"/>
    </row>
    <row r="470" ht="15.75" customHeight="1">
      <c r="A470" s="18"/>
      <c r="B470" s="18"/>
      <c r="C470" s="18"/>
      <c r="D470" s="18"/>
      <c r="E470" s="18"/>
      <c r="F470" s="18"/>
      <c r="G470" s="18"/>
      <c r="K470" s="18"/>
    </row>
    <row r="471" ht="15.75" customHeight="1">
      <c r="A471" s="18"/>
      <c r="B471" s="18"/>
      <c r="C471" s="18"/>
      <c r="D471" s="18"/>
      <c r="E471" s="18"/>
      <c r="F471" s="18"/>
      <c r="G471" s="18"/>
      <c r="K471" s="18"/>
    </row>
    <row r="472" ht="15.75" customHeight="1">
      <c r="A472" s="18"/>
      <c r="B472" s="18"/>
      <c r="C472" s="18"/>
      <c r="D472" s="18"/>
      <c r="E472" s="18"/>
      <c r="F472" s="18"/>
      <c r="G472" s="18"/>
      <c r="K472" s="18"/>
    </row>
    <row r="473" ht="15.75" customHeight="1">
      <c r="A473" s="18"/>
      <c r="B473" s="18"/>
      <c r="C473" s="18"/>
      <c r="D473" s="18"/>
      <c r="E473" s="18"/>
      <c r="F473" s="18"/>
      <c r="G473" s="18"/>
      <c r="K473" s="18"/>
    </row>
    <row r="474" ht="15.75" customHeight="1">
      <c r="A474" s="18"/>
      <c r="B474" s="18"/>
      <c r="C474" s="18"/>
      <c r="D474" s="18"/>
      <c r="E474" s="18"/>
      <c r="F474" s="18"/>
      <c r="G474" s="18"/>
      <c r="K474" s="18"/>
    </row>
    <row r="475" ht="15.75" customHeight="1">
      <c r="A475" s="18"/>
      <c r="B475" s="18"/>
      <c r="C475" s="18"/>
      <c r="D475" s="18"/>
      <c r="E475" s="18"/>
      <c r="F475" s="18"/>
      <c r="G475" s="18"/>
      <c r="K475" s="18"/>
    </row>
    <row r="476" ht="15.75" customHeight="1">
      <c r="A476" s="18"/>
      <c r="B476" s="18"/>
      <c r="C476" s="18"/>
      <c r="D476" s="18"/>
      <c r="E476" s="18"/>
      <c r="F476" s="18"/>
      <c r="G476" s="18"/>
      <c r="K476" s="18"/>
    </row>
    <row r="477" ht="15.75" customHeight="1">
      <c r="A477" s="18"/>
      <c r="B477" s="18"/>
      <c r="C477" s="18"/>
      <c r="D477" s="18"/>
      <c r="E477" s="18"/>
      <c r="F477" s="18"/>
      <c r="G477" s="18"/>
      <c r="K477" s="18"/>
    </row>
    <row r="478" ht="15.75" customHeight="1">
      <c r="A478" s="18"/>
      <c r="B478" s="18"/>
      <c r="C478" s="18"/>
      <c r="D478" s="18"/>
      <c r="E478" s="18"/>
      <c r="F478" s="18"/>
      <c r="G478" s="18"/>
      <c r="K478" s="18"/>
    </row>
    <row r="479" ht="15.75" customHeight="1">
      <c r="A479" s="18"/>
      <c r="B479" s="18"/>
      <c r="C479" s="18"/>
      <c r="D479" s="18"/>
      <c r="E479" s="18"/>
      <c r="F479" s="18"/>
      <c r="G479" s="18"/>
      <c r="K479" s="18"/>
    </row>
    <row r="480" ht="15.75" customHeight="1">
      <c r="A480" s="18"/>
      <c r="B480" s="18"/>
      <c r="C480" s="18"/>
      <c r="D480" s="18"/>
      <c r="E480" s="18"/>
      <c r="F480" s="18"/>
      <c r="G480" s="18"/>
      <c r="K480" s="18"/>
    </row>
    <row r="481" ht="15.75" customHeight="1">
      <c r="A481" s="18"/>
      <c r="B481" s="18"/>
      <c r="C481" s="18"/>
      <c r="D481" s="18"/>
      <c r="E481" s="18"/>
      <c r="F481" s="18"/>
      <c r="G481" s="18"/>
      <c r="K481" s="18"/>
    </row>
    <row r="482" ht="15.75" customHeight="1">
      <c r="A482" s="18"/>
      <c r="B482" s="18"/>
      <c r="C482" s="18"/>
      <c r="D482" s="18"/>
      <c r="E482" s="18"/>
      <c r="F482" s="18"/>
      <c r="G482" s="18"/>
      <c r="K482" s="18"/>
    </row>
    <row r="483" ht="15.75" customHeight="1">
      <c r="A483" s="18"/>
      <c r="B483" s="18"/>
      <c r="C483" s="18"/>
      <c r="D483" s="18"/>
      <c r="E483" s="18"/>
      <c r="F483" s="18"/>
      <c r="G483" s="18"/>
      <c r="K483" s="18"/>
    </row>
    <row r="484" ht="15.75" customHeight="1">
      <c r="A484" s="18"/>
      <c r="B484" s="18"/>
      <c r="C484" s="18"/>
      <c r="D484" s="18"/>
      <c r="E484" s="18"/>
      <c r="F484" s="18"/>
      <c r="G484" s="18"/>
      <c r="K484" s="18"/>
    </row>
    <row r="485" ht="15.75" customHeight="1">
      <c r="A485" s="18"/>
      <c r="B485" s="18"/>
      <c r="C485" s="18"/>
      <c r="D485" s="18"/>
      <c r="E485" s="18"/>
      <c r="F485" s="18"/>
      <c r="G485" s="18"/>
      <c r="K485" s="18"/>
    </row>
    <row r="486" ht="15.75" customHeight="1">
      <c r="A486" s="18"/>
      <c r="B486" s="18"/>
      <c r="C486" s="18"/>
      <c r="D486" s="18"/>
      <c r="E486" s="18"/>
      <c r="F486" s="18"/>
      <c r="G486" s="18"/>
      <c r="K486" s="18"/>
    </row>
    <row r="487" ht="15.75" customHeight="1">
      <c r="A487" s="18"/>
      <c r="B487" s="18"/>
      <c r="C487" s="18"/>
      <c r="D487" s="18"/>
      <c r="E487" s="18"/>
      <c r="F487" s="18"/>
      <c r="G487" s="18"/>
      <c r="K487" s="18"/>
    </row>
    <row r="488" ht="15.75" customHeight="1">
      <c r="A488" s="18"/>
      <c r="B488" s="18"/>
      <c r="C488" s="18"/>
      <c r="D488" s="18"/>
      <c r="E488" s="18"/>
      <c r="F488" s="18"/>
      <c r="G488" s="18"/>
      <c r="K488" s="18"/>
    </row>
    <row r="489" ht="15.75" customHeight="1">
      <c r="A489" s="18"/>
      <c r="B489" s="18"/>
      <c r="C489" s="18"/>
      <c r="D489" s="18"/>
      <c r="E489" s="18"/>
      <c r="F489" s="18"/>
      <c r="G489" s="18"/>
      <c r="K489" s="18"/>
    </row>
    <row r="490" ht="15.75" customHeight="1">
      <c r="A490" s="18"/>
      <c r="B490" s="18"/>
      <c r="C490" s="18"/>
      <c r="D490" s="18"/>
      <c r="E490" s="18"/>
      <c r="F490" s="18"/>
      <c r="G490" s="18"/>
      <c r="K490" s="18"/>
    </row>
    <row r="491" ht="15.75" customHeight="1">
      <c r="A491" s="18"/>
      <c r="B491" s="18"/>
      <c r="C491" s="18"/>
      <c r="D491" s="18"/>
      <c r="E491" s="18"/>
      <c r="F491" s="18"/>
      <c r="G491" s="18"/>
      <c r="K491" s="18"/>
    </row>
    <row r="492" ht="15.75" customHeight="1">
      <c r="A492" s="18"/>
      <c r="B492" s="18"/>
      <c r="C492" s="18"/>
      <c r="D492" s="18"/>
      <c r="E492" s="18"/>
      <c r="F492" s="18"/>
      <c r="G492" s="18"/>
      <c r="K492" s="18"/>
    </row>
    <row r="493" ht="15.75" customHeight="1">
      <c r="A493" s="18"/>
      <c r="B493" s="18"/>
      <c r="C493" s="18"/>
      <c r="D493" s="18"/>
      <c r="E493" s="18"/>
      <c r="F493" s="18"/>
      <c r="G493" s="18"/>
      <c r="K493" s="18"/>
    </row>
    <row r="494" ht="15.75" customHeight="1">
      <c r="A494" s="18"/>
      <c r="B494" s="18"/>
      <c r="C494" s="18"/>
      <c r="D494" s="18"/>
      <c r="E494" s="18"/>
      <c r="F494" s="18"/>
      <c r="G494" s="18"/>
      <c r="K494" s="18"/>
    </row>
    <row r="495" ht="15.75" customHeight="1">
      <c r="A495" s="18"/>
      <c r="B495" s="18"/>
      <c r="C495" s="18"/>
      <c r="D495" s="18"/>
      <c r="E495" s="18"/>
      <c r="F495" s="18"/>
      <c r="G495" s="18"/>
      <c r="K495" s="18"/>
    </row>
    <row r="496" ht="15.75" customHeight="1">
      <c r="A496" s="18"/>
      <c r="B496" s="18"/>
      <c r="C496" s="18"/>
      <c r="D496" s="18"/>
      <c r="E496" s="18"/>
      <c r="F496" s="18"/>
      <c r="G496" s="18"/>
      <c r="K496" s="18"/>
    </row>
    <row r="497" ht="15.75" customHeight="1">
      <c r="A497" s="18"/>
      <c r="B497" s="18"/>
      <c r="C497" s="18"/>
      <c r="D497" s="18"/>
      <c r="E497" s="18"/>
      <c r="F497" s="18"/>
      <c r="G497" s="18"/>
      <c r="K497" s="18"/>
    </row>
    <row r="498" ht="15.75" customHeight="1">
      <c r="A498" s="18"/>
      <c r="B498" s="18"/>
      <c r="C498" s="18"/>
      <c r="D498" s="18"/>
      <c r="E498" s="18"/>
      <c r="F498" s="18"/>
      <c r="G498" s="18"/>
      <c r="K498" s="18"/>
    </row>
    <row r="499" ht="15.75" customHeight="1">
      <c r="A499" s="18"/>
      <c r="B499" s="18"/>
      <c r="C499" s="18"/>
      <c r="D499" s="18"/>
      <c r="E499" s="18"/>
      <c r="F499" s="18"/>
      <c r="G499" s="18"/>
      <c r="K499" s="18"/>
    </row>
    <row r="500" ht="15.75" customHeight="1">
      <c r="A500" s="18"/>
      <c r="B500" s="18"/>
      <c r="C500" s="18"/>
      <c r="D500" s="18"/>
      <c r="E500" s="18"/>
      <c r="F500" s="18"/>
      <c r="G500" s="18"/>
      <c r="K500" s="18"/>
    </row>
    <row r="501" ht="15.75" customHeight="1">
      <c r="A501" s="18"/>
      <c r="B501" s="18"/>
      <c r="C501" s="18"/>
      <c r="D501" s="18"/>
      <c r="E501" s="18"/>
      <c r="F501" s="18"/>
      <c r="G501" s="18"/>
      <c r="K501" s="18"/>
    </row>
    <row r="502" ht="15.75" customHeight="1">
      <c r="A502" s="18"/>
      <c r="B502" s="18"/>
      <c r="C502" s="18"/>
      <c r="D502" s="18"/>
      <c r="E502" s="18"/>
      <c r="F502" s="18"/>
      <c r="G502" s="18"/>
      <c r="K502" s="18"/>
    </row>
    <row r="503" ht="15.75" customHeight="1">
      <c r="A503" s="18"/>
      <c r="B503" s="18"/>
      <c r="C503" s="18"/>
      <c r="D503" s="18"/>
      <c r="E503" s="18"/>
      <c r="F503" s="18"/>
      <c r="G503" s="18"/>
      <c r="K503" s="18"/>
    </row>
    <row r="504" ht="15.75" customHeight="1">
      <c r="A504" s="18"/>
      <c r="B504" s="18"/>
      <c r="C504" s="18"/>
      <c r="D504" s="18"/>
      <c r="E504" s="18"/>
      <c r="F504" s="18"/>
      <c r="G504" s="18"/>
      <c r="K504" s="18"/>
    </row>
    <row r="505" ht="15.75" customHeight="1">
      <c r="A505" s="18"/>
      <c r="B505" s="18"/>
      <c r="C505" s="18"/>
      <c r="D505" s="18"/>
      <c r="E505" s="18"/>
      <c r="F505" s="18"/>
      <c r="G505" s="18"/>
      <c r="K505" s="18"/>
    </row>
    <row r="506" ht="15.75" customHeight="1">
      <c r="A506" s="18"/>
      <c r="B506" s="18"/>
      <c r="C506" s="18"/>
      <c r="D506" s="18"/>
      <c r="E506" s="18"/>
      <c r="F506" s="18"/>
      <c r="G506" s="18"/>
      <c r="K506" s="18"/>
    </row>
    <row r="507" ht="15.75" customHeight="1">
      <c r="A507" s="18"/>
      <c r="B507" s="18"/>
      <c r="C507" s="18"/>
      <c r="D507" s="18"/>
      <c r="E507" s="18"/>
      <c r="F507" s="18"/>
      <c r="G507" s="18"/>
      <c r="K507" s="18"/>
    </row>
    <row r="508" ht="15.75" customHeight="1">
      <c r="A508" s="18"/>
      <c r="B508" s="18"/>
      <c r="C508" s="18"/>
      <c r="D508" s="18"/>
      <c r="E508" s="18"/>
      <c r="F508" s="18"/>
      <c r="G508" s="18"/>
      <c r="K508" s="18"/>
    </row>
    <row r="509" ht="15.75" customHeight="1">
      <c r="A509" s="18"/>
      <c r="B509" s="18"/>
      <c r="C509" s="18"/>
      <c r="D509" s="18"/>
      <c r="E509" s="18"/>
      <c r="F509" s="18"/>
      <c r="G509" s="18"/>
      <c r="K509" s="18"/>
    </row>
    <row r="510" ht="15.75" customHeight="1">
      <c r="A510" s="18"/>
      <c r="B510" s="18"/>
      <c r="C510" s="18"/>
      <c r="D510" s="18"/>
      <c r="E510" s="18"/>
      <c r="F510" s="18"/>
      <c r="G510" s="18"/>
      <c r="K510" s="18"/>
    </row>
    <row r="511" ht="15.75" customHeight="1">
      <c r="A511" s="18"/>
      <c r="B511" s="18"/>
      <c r="C511" s="18"/>
      <c r="D511" s="18"/>
      <c r="E511" s="18"/>
      <c r="F511" s="18"/>
      <c r="G511" s="18"/>
      <c r="K511" s="18"/>
    </row>
    <row r="512" ht="15.75" customHeight="1">
      <c r="A512" s="18"/>
      <c r="B512" s="18"/>
      <c r="C512" s="18"/>
      <c r="D512" s="18"/>
      <c r="E512" s="18"/>
      <c r="F512" s="18"/>
      <c r="G512" s="18"/>
      <c r="K512" s="18"/>
    </row>
    <row r="513" ht="15.75" customHeight="1">
      <c r="A513" s="18"/>
      <c r="B513" s="18"/>
      <c r="C513" s="18"/>
      <c r="D513" s="18"/>
      <c r="E513" s="18"/>
      <c r="F513" s="18"/>
      <c r="G513" s="18"/>
      <c r="K513" s="18"/>
    </row>
    <row r="514" ht="15.75" customHeight="1">
      <c r="A514" s="18"/>
      <c r="B514" s="18"/>
      <c r="C514" s="18"/>
      <c r="D514" s="18"/>
      <c r="E514" s="18"/>
      <c r="F514" s="18"/>
      <c r="G514" s="18"/>
      <c r="K514" s="18"/>
    </row>
    <row r="515" ht="15.75" customHeight="1">
      <c r="A515" s="18"/>
      <c r="B515" s="18"/>
      <c r="C515" s="18"/>
      <c r="D515" s="18"/>
      <c r="E515" s="18"/>
      <c r="F515" s="18"/>
      <c r="G515" s="18"/>
      <c r="K515" s="18"/>
    </row>
    <row r="516" ht="15.75" customHeight="1">
      <c r="A516" s="18"/>
      <c r="B516" s="18"/>
      <c r="C516" s="18"/>
      <c r="D516" s="18"/>
      <c r="E516" s="18"/>
      <c r="F516" s="18"/>
      <c r="G516" s="18"/>
      <c r="K516" s="18"/>
    </row>
    <row r="517" ht="15.75" customHeight="1">
      <c r="A517" s="18"/>
      <c r="B517" s="18"/>
      <c r="C517" s="18"/>
      <c r="D517" s="18"/>
      <c r="E517" s="18"/>
      <c r="F517" s="18"/>
      <c r="G517" s="18"/>
      <c r="K517" s="18"/>
    </row>
    <row r="518" ht="15.75" customHeight="1">
      <c r="A518" s="18"/>
      <c r="B518" s="18"/>
      <c r="C518" s="18"/>
      <c r="D518" s="18"/>
      <c r="E518" s="18"/>
      <c r="F518" s="18"/>
      <c r="G518" s="18"/>
      <c r="K518" s="18"/>
    </row>
    <row r="519" ht="15.75" customHeight="1">
      <c r="A519" s="18"/>
      <c r="B519" s="18"/>
      <c r="C519" s="18"/>
      <c r="D519" s="18"/>
      <c r="E519" s="18"/>
      <c r="F519" s="18"/>
      <c r="G519" s="18"/>
      <c r="K519" s="18"/>
    </row>
    <row r="520" ht="15.75" customHeight="1">
      <c r="A520" s="18"/>
      <c r="B520" s="18"/>
      <c r="C520" s="18"/>
      <c r="D520" s="18"/>
      <c r="E520" s="18"/>
      <c r="F520" s="18"/>
      <c r="G520" s="18"/>
      <c r="K520" s="18"/>
    </row>
    <row r="521" ht="15.75" customHeight="1">
      <c r="A521" s="18"/>
      <c r="B521" s="18"/>
      <c r="C521" s="18"/>
      <c r="D521" s="18"/>
      <c r="E521" s="18"/>
      <c r="F521" s="18"/>
      <c r="G521" s="18"/>
      <c r="K521" s="18"/>
    </row>
    <row r="522" ht="15.75" customHeight="1">
      <c r="A522" s="18"/>
      <c r="B522" s="18"/>
      <c r="C522" s="18"/>
      <c r="D522" s="18"/>
      <c r="E522" s="18"/>
      <c r="F522" s="18"/>
      <c r="G522" s="18"/>
      <c r="K522" s="18"/>
    </row>
    <row r="523" ht="15.75" customHeight="1">
      <c r="A523" s="18"/>
      <c r="B523" s="18"/>
      <c r="C523" s="18"/>
      <c r="D523" s="18"/>
      <c r="E523" s="18"/>
      <c r="F523" s="18"/>
      <c r="G523" s="18"/>
      <c r="K523" s="18"/>
    </row>
    <row r="524" ht="15.75" customHeight="1">
      <c r="A524" s="18"/>
      <c r="B524" s="18"/>
      <c r="C524" s="18"/>
      <c r="D524" s="18"/>
      <c r="E524" s="18"/>
      <c r="F524" s="18"/>
      <c r="G524" s="18"/>
      <c r="K524" s="18"/>
    </row>
    <row r="525" ht="15.75" customHeight="1">
      <c r="A525" s="18"/>
      <c r="B525" s="18"/>
      <c r="C525" s="18"/>
      <c r="D525" s="18"/>
      <c r="E525" s="18"/>
      <c r="F525" s="18"/>
      <c r="G525" s="18"/>
      <c r="K525" s="18"/>
    </row>
    <row r="526" ht="15.75" customHeight="1">
      <c r="A526" s="18"/>
      <c r="B526" s="18"/>
      <c r="C526" s="18"/>
      <c r="D526" s="18"/>
      <c r="E526" s="18"/>
      <c r="F526" s="18"/>
      <c r="G526" s="18"/>
      <c r="K526" s="18"/>
    </row>
    <row r="527" ht="15.75" customHeight="1">
      <c r="A527" s="18"/>
      <c r="B527" s="18"/>
      <c r="C527" s="18"/>
      <c r="D527" s="18"/>
      <c r="E527" s="18"/>
      <c r="F527" s="18"/>
      <c r="G527" s="18"/>
      <c r="K527" s="18"/>
    </row>
    <row r="528" ht="15.75" customHeight="1">
      <c r="A528" s="18"/>
      <c r="B528" s="18"/>
      <c r="C528" s="18"/>
      <c r="D528" s="18"/>
      <c r="E528" s="18"/>
      <c r="F528" s="18"/>
      <c r="G528" s="18"/>
      <c r="K528" s="18"/>
    </row>
    <row r="529" ht="15.75" customHeight="1">
      <c r="A529" s="18"/>
      <c r="B529" s="18"/>
      <c r="C529" s="18"/>
      <c r="D529" s="18"/>
      <c r="E529" s="18"/>
      <c r="F529" s="18"/>
      <c r="G529" s="18"/>
      <c r="K529" s="18"/>
    </row>
    <row r="530" ht="15.75" customHeight="1">
      <c r="A530" s="18"/>
      <c r="B530" s="18"/>
      <c r="C530" s="18"/>
      <c r="D530" s="18"/>
      <c r="E530" s="18"/>
      <c r="F530" s="18"/>
      <c r="G530" s="18"/>
      <c r="K530" s="18"/>
    </row>
    <row r="531" ht="15.75" customHeight="1">
      <c r="A531" s="18"/>
      <c r="B531" s="18"/>
      <c r="C531" s="18"/>
      <c r="D531" s="18"/>
      <c r="E531" s="18"/>
      <c r="F531" s="18"/>
      <c r="G531" s="18"/>
      <c r="K531" s="18"/>
    </row>
    <row r="532" ht="15.75" customHeight="1">
      <c r="A532" s="18"/>
      <c r="B532" s="18"/>
      <c r="C532" s="18"/>
      <c r="D532" s="18"/>
      <c r="E532" s="18"/>
      <c r="F532" s="18"/>
      <c r="G532" s="18"/>
      <c r="K532" s="18"/>
    </row>
    <row r="533" ht="15.75" customHeight="1">
      <c r="A533" s="18"/>
      <c r="B533" s="18"/>
      <c r="C533" s="18"/>
      <c r="D533" s="18"/>
      <c r="E533" s="18"/>
      <c r="F533" s="18"/>
      <c r="G533" s="18"/>
      <c r="K533" s="18"/>
    </row>
    <row r="534" ht="15.75" customHeight="1">
      <c r="A534" s="18"/>
      <c r="B534" s="18"/>
      <c r="C534" s="18"/>
      <c r="D534" s="18"/>
      <c r="E534" s="18"/>
      <c r="F534" s="18"/>
      <c r="G534" s="18"/>
      <c r="K534" s="18"/>
    </row>
    <row r="535" ht="15.75" customHeight="1">
      <c r="A535" s="18"/>
      <c r="B535" s="18"/>
      <c r="C535" s="18"/>
      <c r="D535" s="18"/>
      <c r="E535" s="18"/>
      <c r="F535" s="18"/>
      <c r="G535" s="18"/>
      <c r="K535" s="18"/>
    </row>
    <row r="536" ht="15.75" customHeight="1">
      <c r="A536" s="18"/>
      <c r="B536" s="18"/>
      <c r="C536" s="18"/>
      <c r="D536" s="18"/>
      <c r="E536" s="18"/>
      <c r="F536" s="18"/>
      <c r="G536" s="18"/>
      <c r="K536" s="18"/>
    </row>
    <row r="537" ht="15.75" customHeight="1">
      <c r="A537" s="18"/>
      <c r="B537" s="18"/>
      <c r="C537" s="18"/>
      <c r="D537" s="18"/>
      <c r="E537" s="18"/>
      <c r="F537" s="18"/>
      <c r="G537" s="18"/>
      <c r="K537" s="18"/>
    </row>
    <row r="538" ht="15.75" customHeight="1">
      <c r="A538" s="18"/>
      <c r="B538" s="18"/>
      <c r="C538" s="18"/>
      <c r="D538" s="18"/>
      <c r="E538" s="18"/>
      <c r="F538" s="18"/>
      <c r="G538" s="18"/>
      <c r="K538" s="18"/>
    </row>
    <row r="539" ht="15.75" customHeight="1">
      <c r="A539" s="18"/>
      <c r="B539" s="18"/>
      <c r="C539" s="18"/>
      <c r="D539" s="18"/>
      <c r="E539" s="18"/>
      <c r="F539" s="18"/>
      <c r="G539" s="18"/>
      <c r="K539" s="18"/>
    </row>
    <row r="540" ht="15.75" customHeight="1">
      <c r="A540" s="18"/>
      <c r="B540" s="18"/>
      <c r="C540" s="18"/>
      <c r="D540" s="18"/>
      <c r="E540" s="18"/>
      <c r="F540" s="18"/>
      <c r="G540" s="18"/>
      <c r="K540" s="18"/>
    </row>
    <row r="541" ht="15.75" customHeight="1">
      <c r="A541" s="18"/>
      <c r="B541" s="18"/>
      <c r="C541" s="18"/>
      <c r="D541" s="18"/>
      <c r="E541" s="18"/>
      <c r="F541" s="18"/>
      <c r="G541" s="18"/>
      <c r="K541" s="18"/>
    </row>
    <row r="542" ht="15.75" customHeight="1">
      <c r="A542" s="18"/>
      <c r="B542" s="18"/>
      <c r="C542" s="18"/>
      <c r="D542" s="18"/>
      <c r="E542" s="18"/>
      <c r="F542" s="18"/>
      <c r="G542" s="18"/>
      <c r="K542" s="18"/>
    </row>
    <row r="543" ht="15.75" customHeight="1">
      <c r="A543" s="18"/>
      <c r="B543" s="18"/>
      <c r="C543" s="18"/>
      <c r="D543" s="18"/>
      <c r="E543" s="18"/>
      <c r="F543" s="18"/>
      <c r="G543" s="18"/>
      <c r="K543" s="18"/>
    </row>
    <row r="544" ht="15.75" customHeight="1">
      <c r="A544" s="18"/>
      <c r="B544" s="18"/>
      <c r="C544" s="18"/>
      <c r="D544" s="18"/>
      <c r="E544" s="18"/>
      <c r="F544" s="18"/>
      <c r="G544" s="18"/>
      <c r="K544" s="18"/>
    </row>
    <row r="545" ht="15.75" customHeight="1">
      <c r="A545" s="18"/>
      <c r="B545" s="18"/>
      <c r="C545" s="18"/>
      <c r="D545" s="18"/>
      <c r="E545" s="18"/>
      <c r="F545" s="18"/>
      <c r="G545" s="18"/>
      <c r="K545" s="18"/>
    </row>
    <row r="546" ht="15.75" customHeight="1">
      <c r="A546" s="18"/>
      <c r="B546" s="18"/>
      <c r="C546" s="18"/>
      <c r="D546" s="18"/>
      <c r="E546" s="18"/>
      <c r="F546" s="18"/>
      <c r="G546" s="18"/>
      <c r="K546" s="18"/>
    </row>
    <row r="547" ht="15.75" customHeight="1">
      <c r="A547" s="18"/>
      <c r="B547" s="18"/>
      <c r="C547" s="18"/>
      <c r="D547" s="18"/>
      <c r="E547" s="18"/>
      <c r="F547" s="18"/>
      <c r="G547" s="18"/>
      <c r="K547" s="18"/>
    </row>
    <row r="548" ht="15.75" customHeight="1">
      <c r="A548" s="18"/>
      <c r="B548" s="18"/>
      <c r="C548" s="18"/>
      <c r="D548" s="18"/>
      <c r="E548" s="18"/>
      <c r="F548" s="18"/>
      <c r="G548" s="18"/>
      <c r="K548" s="18"/>
    </row>
    <row r="549" ht="15.75" customHeight="1">
      <c r="A549" s="18"/>
      <c r="B549" s="18"/>
      <c r="C549" s="18"/>
      <c r="D549" s="18"/>
      <c r="E549" s="18"/>
      <c r="F549" s="18"/>
      <c r="G549" s="18"/>
      <c r="K549" s="18"/>
    </row>
    <row r="550" ht="15.75" customHeight="1">
      <c r="A550" s="18"/>
      <c r="B550" s="18"/>
      <c r="C550" s="18"/>
      <c r="D550" s="18"/>
      <c r="E550" s="18"/>
      <c r="F550" s="18"/>
      <c r="G550" s="18"/>
      <c r="K550" s="18"/>
    </row>
    <row r="551" ht="15.75" customHeight="1">
      <c r="A551" s="18"/>
      <c r="B551" s="18"/>
      <c r="C551" s="18"/>
      <c r="D551" s="18"/>
      <c r="E551" s="18"/>
      <c r="F551" s="18"/>
      <c r="G551" s="18"/>
      <c r="K551" s="18"/>
    </row>
    <row r="552" ht="15.75" customHeight="1">
      <c r="A552" s="18"/>
      <c r="B552" s="18"/>
      <c r="C552" s="18"/>
      <c r="D552" s="18"/>
      <c r="E552" s="18"/>
      <c r="F552" s="18"/>
      <c r="G552" s="18"/>
      <c r="K552" s="18"/>
    </row>
    <row r="553" ht="15.75" customHeight="1">
      <c r="A553" s="18"/>
      <c r="B553" s="18"/>
      <c r="C553" s="18"/>
      <c r="D553" s="18"/>
      <c r="E553" s="18"/>
      <c r="F553" s="18"/>
      <c r="G553" s="18"/>
      <c r="K553" s="18"/>
    </row>
    <row r="554" ht="15.75" customHeight="1">
      <c r="A554" s="18"/>
      <c r="B554" s="18"/>
      <c r="C554" s="18"/>
      <c r="D554" s="18"/>
      <c r="E554" s="18"/>
      <c r="F554" s="18"/>
      <c r="G554" s="18"/>
      <c r="K554" s="18"/>
    </row>
    <row r="555" ht="15.75" customHeight="1">
      <c r="A555" s="18"/>
      <c r="B555" s="18"/>
      <c r="C555" s="18"/>
      <c r="D555" s="18"/>
      <c r="E555" s="18"/>
      <c r="F555" s="18"/>
      <c r="G555" s="18"/>
      <c r="K555" s="18"/>
    </row>
    <row r="556" ht="15.75" customHeight="1">
      <c r="A556" s="18"/>
      <c r="B556" s="18"/>
      <c r="C556" s="18"/>
      <c r="D556" s="18"/>
      <c r="E556" s="18"/>
      <c r="F556" s="18"/>
      <c r="G556" s="18"/>
      <c r="K556" s="18"/>
    </row>
    <row r="557" ht="15.75" customHeight="1">
      <c r="A557" s="18"/>
      <c r="B557" s="18"/>
      <c r="C557" s="18"/>
      <c r="D557" s="18"/>
      <c r="E557" s="18"/>
      <c r="F557" s="18"/>
      <c r="G557" s="18"/>
      <c r="K557" s="18"/>
    </row>
    <row r="558" ht="15.75" customHeight="1">
      <c r="A558" s="18"/>
      <c r="B558" s="18"/>
      <c r="C558" s="18"/>
      <c r="D558" s="18"/>
      <c r="E558" s="18"/>
      <c r="F558" s="18"/>
      <c r="G558" s="18"/>
      <c r="K558" s="18"/>
    </row>
    <row r="559" ht="15.75" customHeight="1">
      <c r="A559" s="18"/>
      <c r="B559" s="18"/>
      <c r="C559" s="18"/>
      <c r="D559" s="18"/>
      <c r="E559" s="18"/>
      <c r="F559" s="18"/>
      <c r="G559" s="18"/>
      <c r="K559" s="18"/>
    </row>
    <row r="560" ht="15.75" customHeight="1">
      <c r="A560" s="18"/>
      <c r="B560" s="18"/>
      <c r="C560" s="18"/>
      <c r="D560" s="18"/>
      <c r="E560" s="18"/>
      <c r="F560" s="18"/>
      <c r="G560" s="18"/>
      <c r="K560" s="18"/>
    </row>
    <row r="561" ht="15.75" customHeight="1">
      <c r="A561" s="18"/>
      <c r="B561" s="18"/>
      <c r="C561" s="18"/>
      <c r="D561" s="18"/>
      <c r="E561" s="18"/>
      <c r="F561" s="18"/>
      <c r="G561" s="18"/>
      <c r="K561" s="18"/>
    </row>
    <row r="562" ht="15.75" customHeight="1">
      <c r="A562" s="18"/>
      <c r="B562" s="18"/>
      <c r="C562" s="18"/>
      <c r="D562" s="18"/>
      <c r="E562" s="18"/>
      <c r="F562" s="18"/>
      <c r="G562" s="18"/>
      <c r="K562" s="18"/>
    </row>
    <row r="563" ht="15.75" customHeight="1">
      <c r="A563" s="18"/>
      <c r="B563" s="18"/>
      <c r="C563" s="18"/>
      <c r="D563" s="18"/>
      <c r="E563" s="18"/>
      <c r="F563" s="18"/>
      <c r="G563" s="18"/>
      <c r="K563" s="18"/>
    </row>
    <row r="564" ht="15.75" customHeight="1">
      <c r="A564" s="18"/>
      <c r="B564" s="18"/>
      <c r="C564" s="18"/>
      <c r="D564" s="18"/>
      <c r="E564" s="18"/>
      <c r="F564" s="18"/>
      <c r="G564" s="18"/>
      <c r="K564" s="18"/>
    </row>
    <row r="565" ht="15.75" customHeight="1">
      <c r="A565" s="18"/>
      <c r="B565" s="18"/>
      <c r="C565" s="18"/>
      <c r="D565" s="18"/>
      <c r="E565" s="18"/>
      <c r="F565" s="18"/>
      <c r="G565" s="18"/>
      <c r="K565" s="18"/>
    </row>
    <row r="566" ht="15.75" customHeight="1">
      <c r="A566" s="18"/>
      <c r="B566" s="18"/>
      <c r="C566" s="18"/>
      <c r="D566" s="18"/>
      <c r="E566" s="18"/>
      <c r="F566" s="18"/>
      <c r="G566" s="18"/>
      <c r="K566" s="18"/>
    </row>
    <row r="567" ht="15.75" customHeight="1">
      <c r="A567" s="18"/>
      <c r="B567" s="18"/>
      <c r="C567" s="18"/>
      <c r="D567" s="18"/>
      <c r="E567" s="18"/>
      <c r="F567" s="18"/>
      <c r="G567" s="18"/>
      <c r="K567" s="18"/>
    </row>
    <row r="568" ht="15.75" customHeight="1">
      <c r="A568" s="18"/>
      <c r="B568" s="18"/>
      <c r="C568" s="18"/>
      <c r="D568" s="18"/>
      <c r="E568" s="18"/>
      <c r="F568" s="18"/>
      <c r="G568" s="18"/>
      <c r="K568" s="18"/>
    </row>
    <row r="569" ht="15.75" customHeight="1">
      <c r="A569" s="18"/>
      <c r="B569" s="18"/>
      <c r="C569" s="18"/>
      <c r="D569" s="18"/>
      <c r="E569" s="18"/>
      <c r="F569" s="18"/>
      <c r="G569" s="18"/>
      <c r="K569" s="18"/>
    </row>
    <row r="570" ht="15.75" customHeight="1">
      <c r="A570" s="18"/>
      <c r="B570" s="18"/>
      <c r="C570" s="18"/>
      <c r="D570" s="18"/>
      <c r="E570" s="18"/>
      <c r="F570" s="18"/>
      <c r="G570" s="18"/>
      <c r="K570" s="18"/>
    </row>
    <row r="571" ht="15.75" customHeight="1">
      <c r="A571" s="18"/>
      <c r="B571" s="18"/>
      <c r="C571" s="18"/>
      <c r="D571" s="18"/>
      <c r="E571" s="18"/>
      <c r="F571" s="18"/>
      <c r="G571" s="18"/>
      <c r="K571" s="18"/>
    </row>
    <row r="572" ht="15.75" customHeight="1">
      <c r="A572" s="18"/>
      <c r="B572" s="18"/>
      <c r="C572" s="18"/>
      <c r="D572" s="18"/>
      <c r="E572" s="18"/>
      <c r="F572" s="18"/>
      <c r="G572" s="18"/>
      <c r="K572" s="18"/>
    </row>
    <row r="573" ht="15.75" customHeight="1">
      <c r="A573" s="18"/>
      <c r="B573" s="18"/>
      <c r="C573" s="18"/>
      <c r="D573" s="18"/>
      <c r="E573" s="18"/>
      <c r="F573" s="18"/>
      <c r="G573" s="18"/>
      <c r="K573" s="18"/>
    </row>
    <row r="574" ht="15.75" customHeight="1">
      <c r="A574" s="18"/>
      <c r="B574" s="18"/>
      <c r="C574" s="18"/>
      <c r="D574" s="18"/>
      <c r="E574" s="18"/>
      <c r="F574" s="18"/>
      <c r="G574" s="18"/>
      <c r="K574" s="18"/>
    </row>
    <row r="575" ht="15.75" customHeight="1">
      <c r="A575" s="18"/>
      <c r="B575" s="18"/>
      <c r="C575" s="18"/>
      <c r="D575" s="18"/>
      <c r="E575" s="18"/>
      <c r="F575" s="18"/>
      <c r="G575" s="18"/>
      <c r="K575" s="18"/>
    </row>
    <row r="576" ht="15.75" customHeight="1">
      <c r="A576" s="18"/>
      <c r="B576" s="18"/>
      <c r="C576" s="18"/>
      <c r="D576" s="18"/>
      <c r="E576" s="18"/>
      <c r="F576" s="18"/>
      <c r="G576" s="18"/>
      <c r="K576" s="18"/>
    </row>
    <row r="577" ht="15.75" customHeight="1">
      <c r="A577" s="18"/>
      <c r="B577" s="18"/>
      <c r="C577" s="18"/>
      <c r="D577" s="18"/>
      <c r="E577" s="18"/>
      <c r="F577" s="18"/>
      <c r="G577" s="18"/>
      <c r="K577" s="18"/>
    </row>
    <row r="578" ht="15.75" customHeight="1">
      <c r="A578" s="18"/>
      <c r="B578" s="18"/>
      <c r="C578" s="18"/>
      <c r="D578" s="18"/>
      <c r="E578" s="18"/>
      <c r="F578" s="18"/>
      <c r="G578" s="18"/>
      <c r="K578" s="18"/>
    </row>
    <row r="579" ht="15.75" customHeight="1">
      <c r="A579" s="18"/>
      <c r="B579" s="18"/>
      <c r="C579" s="18"/>
      <c r="D579" s="18"/>
      <c r="E579" s="18"/>
      <c r="F579" s="18"/>
      <c r="G579" s="18"/>
      <c r="K579" s="18"/>
    </row>
    <row r="580" ht="15.75" customHeight="1">
      <c r="A580" s="18"/>
      <c r="B580" s="18"/>
      <c r="C580" s="18"/>
      <c r="D580" s="18"/>
      <c r="E580" s="18"/>
      <c r="F580" s="18"/>
      <c r="G580" s="18"/>
      <c r="K580" s="18"/>
    </row>
    <row r="581" ht="15.75" customHeight="1">
      <c r="A581" s="18"/>
      <c r="B581" s="18"/>
      <c r="C581" s="18"/>
      <c r="D581" s="18"/>
      <c r="E581" s="18"/>
      <c r="F581" s="18"/>
      <c r="G581" s="18"/>
      <c r="K581" s="18"/>
    </row>
    <row r="582" ht="15.75" customHeight="1">
      <c r="A582" s="18"/>
      <c r="B582" s="18"/>
      <c r="C582" s="18"/>
      <c r="D582" s="18"/>
      <c r="E582" s="18"/>
      <c r="F582" s="18"/>
      <c r="G582" s="18"/>
      <c r="K582" s="18"/>
    </row>
    <row r="583" ht="15.75" customHeight="1">
      <c r="A583" s="18"/>
      <c r="B583" s="18"/>
      <c r="C583" s="18"/>
      <c r="D583" s="18"/>
      <c r="E583" s="18"/>
      <c r="F583" s="18"/>
      <c r="G583" s="18"/>
      <c r="K583" s="18"/>
    </row>
    <row r="584" ht="15.75" customHeight="1">
      <c r="A584" s="18"/>
      <c r="B584" s="18"/>
      <c r="C584" s="18"/>
      <c r="D584" s="18"/>
      <c r="E584" s="18"/>
      <c r="F584" s="18"/>
      <c r="G584" s="18"/>
      <c r="K584" s="18"/>
    </row>
    <row r="585" ht="15.75" customHeight="1">
      <c r="A585" s="18"/>
      <c r="B585" s="18"/>
      <c r="C585" s="18"/>
      <c r="D585" s="18"/>
      <c r="E585" s="18"/>
      <c r="F585" s="18"/>
      <c r="G585" s="18"/>
      <c r="K585" s="18"/>
    </row>
    <row r="586" ht="15.75" customHeight="1">
      <c r="A586" s="18"/>
      <c r="B586" s="18"/>
      <c r="C586" s="18"/>
      <c r="D586" s="18"/>
      <c r="E586" s="18"/>
      <c r="F586" s="18"/>
      <c r="G586" s="18"/>
      <c r="K586" s="18"/>
    </row>
    <row r="587" ht="15.75" customHeight="1">
      <c r="A587" s="18"/>
      <c r="B587" s="18"/>
      <c r="C587" s="18"/>
      <c r="D587" s="18"/>
      <c r="E587" s="18"/>
      <c r="F587" s="18"/>
      <c r="G587" s="18"/>
      <c r="K587" s="18"/>
    </row>
    <row r="588" ht="15.75" customHeight="1">
      <c r="A588" s="18"/>
      <c r="B588" s="18"/>
      <c r="C588" s="18"/>
      <c r="D588" s="18"/>
      <c r="E588" s="18"/>
      <c r="F588" s="18"/>
      <c r="G588" s="18"/>
      <c r="K588" s="18"/>
    </row>
    <row r="589" ht="15.75" customHeight="1">
      <c r="A589" s="18"/>
      <c r="B589" s="18"/>
      <c r="C589" s="18"/>
      <c r="D589" s="18"/>
      <c r="E589" s="18"/>
      <c r="F589" s="18"/>
      <c r="G589" s="18"/>
      <c r="K589" s="18"/>
    </row>
    <row r="590" ht="15.75" customHeight="1">
      <c r="A590" s="18"/>
      <c r="B590" s="18"/>
      <c r="C590" s="18"/>
      <c r="D590" s="18"/>
      <c r="E590" s="18"/>
      <c r="F590" s="18"/>
      <c r="G590" s="18"/>
      <c r="K590" s="18"/>
    </row>
    <row r="591" ht="15.75" customHeight="1">
      <c r="A591" s="18"/>
      <c r="B591" s="18"/>
      <c r="C591" s="18"/>
      <c r="D591" s="18"/>
      <c r="E591" s="18"/>
      <c r="F591" s="18"/>
      <c r="G591" s="18"/>
      <c r="K591" s="18"/>
    </row>
    <row r="592" ht="15.75" customHeight="1">
      <c r="A592" s="18"/>
      <c r="B592" s="18"/>
      <c r="C592" s="18"/>
      <c r="D592" s="18"/>
      <c r="E592" s="18"/>
      <c r="F592" s="18"/>
      <c r="G592" s="18"/>
      <c r="K592" s="18"/>
    </row>
    <row r="593" ht="15.75" customHeight="1">
      <c r="A593" s="18"/>
      <c r="B593" s="18"/>
      <c r="C593" s="18"/>
      <c r="D593" s="18"/>
      <c r="E593" s="18"/>
      <c r="F593" s="18"/>
      <c r="G593" s="18"/>
      <c r="K593" s="18"/>
    </row>
    <row r="594" ht="15.75" customHeight="1">
      <c r="A594" s="18"/>
      <c r="B594" s="18"/>
      <c r="C594" s="18"/>
      <c r="D594" s="18"/>
      <c r="E594" s="18"/>
      <c r="F594" s="18"/>
      <c r="G594" s="18"/>
      <c r="K594" s="18"/>
    </row>
    <row r="595" ht="15.75" customHeight="1">
      <c r="A595" s="18"/>
      <c r="B595" s="18"/>
      <c r="C595" s="18"/>
      <c r="D595" s="18"/>
      <c r="E595" s="18"/>
      <c r="F595" s="18"/>
      <c r="G595" s="18"/>
      <c r="K595" s="18"/>
    </row>
    <row r="596" ht="15.75" customHeight="1">
      <c r="A596" s="18"/>
      <c r="B596" s="18"/>
      <c r="C596" s="18"/>
      <c r="D596" s="18"/>
      <c r="E596" s="18"/>
      <c r="F596" s="18"/>
      <c r="G596" s="18"/>
      <c r="K596" s="18"/>
    </row>
    <row r="597" ht="15.75" customHeight="1">
      <c r="A597" s="18"/>
      <c r="B597" s="18"/>
      <c r="C597" s="18"/>
      <c r="D597" s="18"/>
      <c r="E597" s="18"/>
      <c r="F597" s="18"/>
      <c r="G597" s="18"/>
      <c r="K597" s="18"/>
    </row>
    <row r="598" ht="15.75" customHeight="1">
      <c r="A598" s="18"/>
      <c r="B598" s="18"/>
      <c r="C598" s="18"/>
      <c r="D598" s="18"/>
      <c r="E598" s="18"/>
      <c r="F598" s="18"/>
      <c r="G598" s="18"/>
      <c r="K598" s="18"/>
    </row>
    <row r="599" ht="15.75" customHeight="1">
      <c r="A599" s="18"/>
      <c r="B599" s="18"/>
      <c r="C599" s="18"/>
      <c r="D599" s="18"/>
      <c r="E599" s="18"/>
      <c r="F599" s="18"/>
      <c r="G599" s="18"/>
      <c r="K599" s="18"/>
    </row>
    <row r="600" ht="15.75" customHeight="1">
      <c r="A600" s="18"/>
      <c r="B600" s="18"/>
      <c r="C600" s="18"/>
      <c r="D600" s="18"/>
      <c r="E600" s="18"/>
      <c r="F600" s="18"/>
      <c r="G600" s="18"/>
      <c r="K600" s="18"/>
    </row>
    <row r="601" ht="15.75" customHeight="1">
      <c r="A601" s="18"/>
      <c r="B601" s="18"/>
      <c r="C601" s="18"/>
      <c r="D601" s="18"/>
      <c r="E601" s="18"/>
      <c r="F601" s="18"/>
      <c r="G601" s="18"/>
      <c r="K601" s="18"/>
    </row>
    <row r="602" ht="15.75" customHeight="1">
      <c r="A602" s="18"/>
      <c r="B602" s="18"/>
      <c r="C602" s="18"/>
      <c r="D602" s="18"/>
      <c r="E602" s="18"/>
      <c r="F602" s="18"/>
      <c r="G602" s="18"/>
      <c r="K602" s="18"/>
    </row>
    <row r="603" ht="15.75" customHeight="1">
      <c r="A603" s="18"/>
      <c r="B603" s="18"/>
      <c r="C603" s="18"/>
      <c r="D603" s="18"/>
      <c r="E603" s="18"/>
      <c r="F603" s="18"/>
      <c r="G603" s="18"/>
      <c r="K603" s="18"/>
    </row>
    <row r="604" ht="15.75" customHeight="1">
      <c r="A604" s="18"/>
      <c r="B604" s="18"/>
      <c r="C604" s="18"/>
      <c r="D604" s="18"/>
      <c r="E604" s="18"/>
      <c r="F604" s="18"/>
      <c r="G604" s="18"/>
      <c r="K604" s="18"/>
    </row>
    <row r="605" ht="15.75" customHeight="1">
      <c r="A605" s="18"/>
      <c r="B605" s="18"/>
      <c r="C605" s="18"/>
      <c r="D605" s="18"/>
      <c r="E605" s="18"/>
      <c r="F605" s="18"/>
      <c r="G605" s="18"/>
      <c r="K605" s="18"/>
    </row>
    <row r="606" ht="15.75" customHeight="1">
      <c r="A606" s="18"/>
      <c r="B606" s="18"/>
      <c r="C606" s="18"/>
      <c r="D606" s="18"/>
      <c r="E606" s="18"/>
      <c r="F606" s="18"/>
      <c r="G606" s="18"/>
      <c r="K606" s="18"/>
    </row>
    <row r="607" ht="15.75" customHeight="1">
      <c r="A607" s="18"/>
      <c r="B607" s="18"/>
      <c r="C607" s="18"/>
      <c r="D607" s="18"/>
      <c r="E607" s="18"/>
      <c r="F607" s="18"/>
      <c r="G607" s="18"/>
      <c r="K607" s="18"/>
    </row>
    <row r="608" ht="15.75" customHeight="1">
      <c r="A608" s="18"/>
      <c r="B608" s="18"/>
      <c r="C608" s="18"/>
      <c r="D608" s="18"/>
      <c r="E608" s="18"/>
      <c r="F608" s="18"/>
      <c r="G608" s="18"/>
      <c r="K608" s="18"/>
    </row>
    <row r="609" ht="15.75" customHeight="1">
      <c r="A609" s="18"/>
      <c r="B609" s="18"/>
      <c r="C609" s="18"/>
      <c r="D609" s="18"/>
      <c r="E609" s="18"/>
      <c r="F609" s="18"/>
      <c r="G609" s="18"/>
      <c r="K609" s="18"/>
    </row>
    <row r="610" ht="15.75" customHeight="1">
      <c r="A610" s="18"/>
      <c r="B610" s="18"/>
      <c r="C610" s="18"/>
      <c r="D610" s="18"/>
      <c r="E610" s="18"/>
      <c r="F610" s="18"/>
      <c r="G610" s="18"/>
      <c r="K610" s="18"/>
    </row>
    <row r="611" ht="15.75" customHeight="1">
      <c r="A611" s="18"/>
      <c r="B611" s="18"/>
      <c r="C611" s="18"/>
      <c r="D611" s="18"/>
      <c r="E611" s="18"/>
      <c r="F611" s="18"/>
      <c r="G611" s="18"/>
      <c r="K611" s="18"/>
    </row>
    <row r="612" ht="15.75" customHeight="1">
      <c r="A612" s="18"/>
      <c r="B612" s="18"/>
      <c r="C612" s="18"/>
      <c r="D612" s="18"/>
      <c r="E612" s="18"/>
      <c r="F612" s="18"/>
      <c r="G612" s="18"/>
      <c r="K612" s="18"/>
    </row>
    <row r="613" ht="15.75" customHeight="1">
      <c r="A613" s="18"/>
      <c r="B613" s="18"/>
      <c r="C613" s="18"/>
      <c r="D613" s="18"/>
      <c r="E613" s="18"/>
      <c r="F613" s="18"/>
      <c r="G613" s="18"/>
      <c r="K613" s="18"/>
    </row>
    <row r="614" ht="15.75" customHeight="1">
      <c r="A614" s="18"/>
      <c r="B614" s="18"/>
      <c r="C614" s="18"/>
      <c r="D614" s="18"/>
      <c r="E614" s="18"/>
      <c r="F614" s="18"/>
      <c r="G614" s="18"/>
      <c r="K614" s="18"/>
    </row>
    <row r="615" ht="15.75" customHeight="1">
      <c r="A615" s="18"/>
      <c r="B615" s="18"/>
      <c r="C615" s="18"/>
      <c r="D615" s="18"/>
      <c r="E615" s="18"/>
      <c r="F615" s="18"/>
      <c r="G615" s="18"/>
      <c r="K615" s="18"/>
    </row>
    <row r="616" ht="15.75" customHeight="1">
      <c r="A616" s="18"/>
      <c r="B616" s="18"/>
      <c r="C616" s="18"/>
      <c r="D616" s="18"/>
      <c r="E616" s="18"/>
      <c r="F616" s="18"/>
      <c r="G616" s="18"/>
      <c r="K616" s="18"/>
    </row>
    <row r="617" ht="15.75" customHeight="1">
      <c r="A617" s="18"/>
      <c r="B617" s="18"/>
      <c r="C617" s="18"/>
      <c r="D617" s="18"/>
      <c r="E617" s="18"/>
      <c r="F617" s="18"/>
      <c r="G617" s="18"/>
      <c r="K617" s="18"/>
    </row>
    <row r="618" ht="15.75" customHeight="1">
      <c r="A618" s="18"/>
      <c r="B618" s="18"/>
      <c r="C618" s="18"/>
      <c r="D618" s="18"/>
      <c r="E618" s="18"/>
      <c r="F618" s="18"/>
      <c r="G618" s="18"/>
      <c r="K618" s="18"/>
    </row>
    <row r="619" ht="15.75" customHeight="1">
      <c r="A619" s="18"/>
      <c r="B619" s="18"/>
      <c r="C619" s="18"/>
      <c r="D619" s="18"/>
      <c r="E619" s="18"/>
      <c r="F619" s="18"/>
      <c r="G619" s="18"/>
      <c r="K619" s="18"/>
    </row>
    <row r="620" ht="15.75" customHeight="1">
      <c r="A620" s="18"/>
      <c r="B620" s="18"/>
      <c r="C620" s="18"/>
      <c r="D620" s="18"/>
      <c r="E620" s="18"/>
      <c r="F620" s="18"/>
      <c r="G620" s="18"/>
      <c r="K620" s="18"/>
    </row>
    <row r="621" ht="15.75" customHeight="1">
      <c r="A621" s="18"/>
      <c r="B621" s="18"/>
      <c r="C621" s="18"/>
      <c r="D621" s="18"/>
      <c r="E621" s="18"/>
      <c r="F621" s="18"/>
      <c r="G621" s="18"/>
      <c r="K621" s="18"/>
    </row>
    <row r="622" ht="15.75" customHeight="1">
      <c r="A622" s="18"/>
      <c r="B622" s="18"/>
      <c r="C622" s="18"/>
      <c r="D622" s="18"/>
      <c r="E622" s="18"/>
      <c r="F622" s="18"/>
      <c r="G622" s="18"/>
      <c r="K622" s="18"/>
    </row>
    <row r="623" ht="15.75" customHeight="1">
      <c r="A623" s="18"/>
      <c r="B623" s="18"/>
      <c r="C623" s="18"/>
      <c r="D623" s="18"/>
      <c r="E623" s="18"/>
      <c r="F623" s="18"/>
      <c r="G623" s="18"/>
      <c r="K623" s="18"/>
    </row>
    <row r="624" ht="15.75" customHeight="1">
      <c r="A624" s="18"/>
      <c r="B624" s="18"/>
      <c r="C624" s="18"/>
      <c r="D624" s="18"/>
      <c r="E624" s="18"/>
      <c r="F624" s="18"/>
      <c r="G624" s="18"/>
      <c r="K624" s="18"/>
    </row>
    <row r="625" ht="15.75" customHeight="1">
      <c r="A625" s="18"/>
      <c r="B625" s="18"/>
      <c r="C625" s="18"/>
      <c r="D625" s="18"/>
      <c r="E625" s="18"/>
      <c r="F625" s="18"/>
      <c r="G625" s="18"/>
      <c r="K625" s="18"/>
    </row>
    <row r="626" ht="15.75" customHeight="1">
      <c r="A626" s="18"/>
      <c r="B626" s="18"/>
      <c r="C626" s="18"/>
      <c r="D626" s="18"/>
      <c r="E626" s="18"/>
      <c r="F626" s="18"/>
      <c r="G626" s="18"/>
      <c r="K626" s="18"/>
    </row>
    <row r="627" ht="15.75" customHeight="1">
      <c r="A627" s="18"/>
      <c r="B627" s="18"/>
      <c r="C627" s="18"/>
      <c r="D627" s="18"/>
      <c r="E627" s="18"/>
      <c r="F627" s="18"/>
      <c r="G627" s="18"/>
      <c r="K627" s="18"/>
    </row>
    <row r="628" ht="15.75" customHeight="1">
      <c r="A628" s="18"/>
      <c r="B628" s="18"/>
      <c r="C628" s="18"/>
      <c r="D628" s="18"/>
      <c r="E628" s="18"/>
      <c r="F628" s="18"/>
      <c r="G628" s="18"/>
      <c r="K628" s="18"/>
    </row>
    <row r="629" ht="15.75" customHeight="1">
      <c r="A629" s="18"/>
      <c r="B629" s="18"/>
      <c r="C629" s="18"/>
      <c r="D629" s="18"/>
      <c r="E629" s="18"/>
      <c r="F629" s="18"/>
      <c r="G629" s="18"/>
      <c r="K629" s="18"/>
    </row>
    <row r="630" ht="15.75" customHeight="1">
      <c r="A630" s="18"/>
      <c r="B630" s="18"/>
      <c r="C630" s="18"/>
      <c r="D630" s="18"/>
      <c r="E630" s="18"/>
      <c r="F630" s="18"/>
      <c r="G630" s="18"/>
      <c r="K630" s="18"/>
    </row>
    <row r="631" ht="15.75" customHeight="1">
      <c r="A631" s="18"/>
      <c r="B631" s="18"/>
      <c r="C631" s="18"/>
      <c r="D631" s="18"/>
      <c r="E631" s="18"/>
      <c r="F631" s="18"/>
      <c r="G631" s="18"/>
      <c r="K631" s="18"/>
    </row>
    <row r="632" ht="15.75" customHeight="1">
      <c r="A632" s="18"/>
      <c r="B632" s="18"/>
      <c r="C632" s="18"/>
      <c r="D632" s="18"/>
      <c r="E632" s="18"/>
      <c r="F632" s="18"/>
      <c r="G632" s="18"/>
      <c r="K632" s="18"/>
    </row>
    <row r="633" ht="15.75" customHeight="1">
      <c r="A633" s="18"/>
      <c r="B633" s="18"/>
      <c r="C633" s="18"/>
      <c r="D633" s="18"/>
      <c r="E633" s="18"/>
      <c r="F633" s="18"/>
      <c r="G633" s="18"/>
      <c r="K633" s="18"/>
    </row>
    <row r="634" ht="15.75" customHeight="1">
      <c r="A634" s="18"/>
      <c r="B634" s="18"/>
      <c r="C634" s="18"/>
      <c r="D634" s="18"/>
      <c r="E634" s="18"/>
      <c r="F634" s="18"/>
      <c r="G634" s="18"/>
      <c r="K634" s="18"/>
    </row>
    <row r="635" ht="15.75" customHeight="1">
      <c r="A635" s="18"/>
      <c r="B635" s="18"/>
      <c r="C635" s="18"/>
      <c r="D635" s="18"/>
      <c r="E635" s="18"/>
      <c r="F635" s="18"/>
      <c r="G635" s="18"/>
      <c r="K635" s="18"/>
    </row>
    <row r="636" ht="15.75" customHeight="1">
      <c r="A636" s="18"/>
      <c r="B636" s="18"/>
      <c r="C636" s="18"/>
      <c r="D636" s="18"/>
      <c r="E636" s="18"/>
      <c r="F636" s="18"/>
      <c r="G636" s="18"/>
      <c r="K636" s="18"/>
    </row>
    <row r="637" ht="15.75" customHeight="1">
      <c r="A637" s="18"/>
      <c r="B637" s="18"/>
      <c r="C637" s="18"/>
      <c r="D637" s="18"/>
      <c r="E637" s="18"/>
      <c r="F637" s="18"/>
      <c r="G637" s="18"/>
      <c r="K637" s="18"/>
    </row>
    <row r="638" ht="15.75" customHeight="1">
      <c r="A638" s="18"/>
      <c r="B638" s="18"/>
      <c r="C638" s="18"/>
      <c r="D638" s="18"/>
      <c r="E638" s="18"/>
      <c r="F638" s="18"/>
      <c r="G638" s="18"/>
      <c r="K638" s="18"/>
    </row>
    <row r="639" ht="15.75" customHeight="1">
      <c r="A639" s="18"/>
      <c r="B639" s="18"/>
      <c r="C639" s="18"/>
      <c r="D639" s="18"/>
      <c r="E639" s="18"/>
      <c r="F639" s="18"/>
      <c r="G639" s="18"/>
      <c r="K639" s="18"/>
    </row>
    <row r="640" ht="15.75" customHeight="1">
      <c r="A640" s="18"/>
      <c r="B640" s="18"/>
      <c r="C640" s="18"/>
      <c r="D640" s="18"/>
      <c r="E640" s="18"/>
      <c r="F640" s="18"/>
      <c r="G640" s="18"/>
      <c r="K640" s="18"/>
    </row>
    <row r="641" ht="15.75" customHeight="1">
      <c r="A641" s="18"/>
      <c r="B641" s="18"/>
      <c r="C641" s="18"/>
      <c r="D641" s="18"/>
      <c r="E641" s="18"/>
      <c r="F641" s="18"/>
      <c r="G641" s="18"/>
      <c r="K641" s="18"/>
    </row>
    <row r="642" ht="15.75" customHeight="1">
      <c r="A642" s="18"/>
      <c r="B642" s="18"/>
      <c r="C642" s="18"/>
      <c r="D642" s="18"/>
      <c r="E642" s="18"/>
      <c r="F642" s="18"/>
      <c r="G642" s="18"/>
      <c r="K642" s="18"/>
    </row>
    <row r="643" ht="15.75" customHeight="1">
      <c r="A643" s="18"/>
      <c r="B643" s="18"/>
      <c r="C643" s="18"/>
      <c r="D643" s="18"/>
      <c r="E643" s="18"/>
      <c r="F643" s="18"/>
      <c r="G643" s="18"/>
      <c r="K643" s="18"/>
    </row>
    <row r="644" ht="15.75" customHeight="1">
      <c r="A644" s="18"/>
      <c r="B644" s="18"/>
      <c r="C644" s="18"/>
      <c r="D644" s="18"/>
      <c r="E644" s="18"/>
      <c r="F644" s="18"/>
      <c r="G644" s="18"/>
      <c r="K644" s="18"/>
    </row>
    <row r="645" ht="15.75" customHeight="1">
      <c r="A645" s="18"/>
      <c r="B645" s="18"/>
      <c r="C645" s="18"/>
      <c r="D645" s="18"/>
      <c r="E645" s="18"/>
      <c r="F645" s="18"/>
      <c r="G645" s="18"/>
      <c r="K645" s="18"/>
    </row>
    <row r="646" ht="15.75" customHeight="1">
      <c r="A646" s="18"/>
      <c r="B646" s="18"/>
      <c r="C646" s="18"/>
      <c r="D646" s="18"/>
      <c r="E646" s="18"/>
      <c r="F646" s="18"/>
      <c r="G646" s="18"/>
      <c r="K646" s="18"/>
    </row>
    <row r="647" ht="15.75" customHeight="1">
      <c r="A647" s="18"/>
      <c r="B647" s="18"/>
      <c r="C647" s="18"/>
      <c r="D647" s="18"/>
      <c r="E647" s="18"/>
      <c r="F647" s="18"/>
      <c r="G647" s="18"/>
      <c r="K647" s="18"/>
    </row>
    <row r="648" ht="15.75" customHeight="1">
      <c r="A648" s="18"/>
      <c r="B648" s="18"/>
      <c r="C648" s="18"/>
      <c r="D648" s="18"/>
      <c r="E648" s="18"/>
      <c r="F648" s="18"/>
      <c r="G648" s="18"/>
      <c r="K648" s="18"/>
    </row>
    <row r="649" ht="15.75" customHeight="1">
      <c r="A649" s="18"/>
      <c r="B649" s="18"/>
      <c r="C649" s="18"/>
      <c r="D649" s="18"/>
      <c r="E649" s="18"/>
      <c r="F649" s="18"/>
      <c r="G649" s="18"/>
      <c r="K649" s="18"/>
    </row>
    <row r="650" ht="15.75" customHeight="1">
      <c r="A650" s="18"/>
      <c r="B650" s="18"/>
      <c r="C650" s="18"/>
      <c r="D650" s="18"/>
      <c r="E650" s="18"/>
      <c r="F650" s="18"/>
      <c r="G650" s="18"/>
      <c r="K650" s="18"/>
    </row>
    <row r="651" ht="15.75" customHeight="1">
      <c r="A651" s="18"/>
      <c r="B651" s="18"/>
      <c r="C651" s="18"/>
      <c r="D651" s="18"/>
      <c r="E651" s="18"/>
      <c r="F651" s="18"/>
      <c r="G651" s="18"/>
      <c r="K651" s="18"/>
    </row>
    <row r="652" ht="15.75" customHeight="1">
      <c r="A652" s="18"/>
      <c r="B652" s="18"/>
      <c r="C652" s="18"/>
      <c r="D652" s="18"/>
      <c r="E652" s="18"/>
      <c r="F652" s="18"/>
      <c r="G652" s="18"/>
      <c r="K652" s="18"/>
    </row>
    <row r="653" ht="15.75" customHeight="1">
      <c r="A653" s="18"/>
      <c r="B653" s="18"/>
      <c r="C653" s="18"/>
      <c r="D653" s="18"/>
      <c r="E653" s="18"/>
      <c r="F653" s="18"/>
      <c r="G653" s="18"/>
      <c r="K653" s="18"/>
    </row>
    <row r="654" ht="15.75" customHeight="1">
      <c r="A654" s="18"/>
      <c r="B654" s="18"/>
      <c r="C654" s="18"/>
      <c r="D654" s="18"/>
      <c r="E654" s="18"/>
      <c r="F654" s="18"/>
      <c r="G654" s="18"/>
      <c r="K654" s="18"/>
    </row>
    <row r="655" ht="15.75" customHeight="1">
      <c r="A655" s="18"/>
      <c r="B655" s="18"/>
      <c r="C655" s="18"/>
      <c r="D655" s="18"/>
      <c r="E655" s="18"/>
      <c r="F655" s="18"/>
      <c r="G655" s="18"/>
      <c r="K655" s="18"/>
    </row>
    <row r="656" ht="15.75" customHeight="1">
      <c r="A656" s="18"/>
      <c r="B656" s="18"/>
      <c r="C656" s="18"/>
      <c r="D656" s="18"/>
      <c r="E656" s="18"/>
      <c r="F656" s="18"/>
      <c r="G656" s="18"/>
      <c r="K656" s="18"/>
    </row>
    <row r="657" ht="15.75" customHeight="1">
      <c r="A657" s="18"/>
      <c r="B657" s="18"/>
      <c r="C657" s="18"/>
      <c r="D657" s="18"/>
      <c r="E657" s="18"/>
      <c r="F657" s="18"/>
      <c r="G657" s="18"/>
      <c r="K657" s="18"/>
    </row>
    <row r="658" ht="15.75" customHeight="1">
      <c r="A658" s="18"/>
      <c r="B658" s="18"/>
      <c r="C658" s="18"/>
      <c r="D658" s="18"/>
      <c r="E658" s="18"/>
      <c r="F658" s="18"/>
      <c r="G658" s="18"/>
      <c r="K658" s="18"/>
    </row>
    <row r="659" ht="15.75" customHeight="1">
      <c r="A659" s="18"/>
      <c r="B659" s="18"/>
      <c r="C659" s="18"/>
      <c r="D659" s="18"/>
      <c r="E659" s="18"/>
      <c r="F659" s="18"/>
      <c r="G659" s="18"/>
      <c r="K659" s="18"/>
    </row>
    <row r="660" ht="15.75" customHeight="1">
      <c r="A660" s="18"/>
      <c r="B660" s="18"/>
      <c r="C660" s="18"/>
      <c r="D660" s="18"/>
      <c r="E660" s="18"/>
      <c r="F660" s="18"/>
      <c r="G660" s="18"/>
      <c r="K660" s="18"/>
    </row>
    <row r="661" ht="15.75" customHeight="1">
      <c r="A661" s="18"/>
      <c r="B661" s="18"/>
      <c r="C661" s="18"/>
      <c r="D661" s="18"/>
      <c r="E661" s="18"/>
      <c r="F661" s="18"/>
      <c r="G661" s="18"/>
      <c r="K661" s="18"/>
    </row>
    <row r="662" ht="15.75" customHeight="1">
      <c r="A662" s="18"/>
      <c r="B662" s="18"/>
      <c r="C662" s="18"/>
      <c r="D662" s="18"/>
      <c r="E662" s="18"/>
      <c r="F662" s="18"/>
      <c r="G662" s="18"/>
      <c r="K662" s="18"/>
    </row>
    <row r="663" ht="15.75" customHeight="1">
      <c r="A663" s="18"/>
      <c r="B663" s="18"/>
      <c r="C663" s="18"/>
      <c r="D663" s="18"/>
      <c r="E663" s="18"/>
      <c r="F663" s="18"/>
      <c r="G663" s="18"/>
      <c r="K663" s="18"/>
    </row>
    <row r="664" ht="15.75" customHeight="1">
      <c r="A664" s="18"/>
      <c r="B664" s="18"/>
      <c r="C664" s="18"/>
      <c r="D664" s="18"/>
      <c r="E664" s="18"/>
      <c r="F664" s="18"/>
      <c r="G664" s="18"/>
      <c r="K664" s="18"/>
    </row>
    <row r="665" ht="15.75" customHeight="1">
      <c r="A665" s="18"/>
      <c r="B665" s="18"/>
      <c r="C665" s="18"/>
      <c r="D665" s="18"/>
      <c r="E665" s="18"/>
      <c r="F665" s="18"/>
      <c r="G665" s="18"/>
      <c r="K665" s="18"/>
    </row>
    <row r="666" ht="15.75" customHeight="1">
      <c r="A666" s="18"/>
      <c r="B666" s="18"/>
      <c r="C666" s="18"/>
      <c r="D666" s="18"/>
      <c r="E666" s="18"/>
      <c r="F666" s="18"/>
      <c r="G666" s="18"/>
      <c r="K666" s="18"/>
    </row>
    <row r="667" ht="15.75" customHeight="1">
      <c r="A667" s="18"/>
      <c r="B667" s="18"/>
      <c r="C667" s="18"/>
      <c r="D667" s="18"/>
      <c r="E667" s="18"/>
      <c r="F667" s="18"/>
      <c r="G667" s="18"/>
      <c r="K667" s="18"/>
    </row>
    <row r="668" ht="15.75" customHeight="1">
      <c r="A668" s="18"/>
      <c r="B668" s="18"/>
      <c r="C668" s="18"/>
      <c r="D668" s="18"/>
      <c r="E668" s="18"/>
      <c r="F668" s="18"/>
      <c r="G668" s="18"/>
      <c r="K668" s="18"/>
    </row>
    <row r="669" ht="15.75" customHeight="1">
      <c r="A669" s="18"/>
      <c r="B669" s="18"/>
      <c r="C669" s="18"/>
      <c r="D669" s="18"/>
      <c r="E669" s="18"/>
      <c r="F669" s="18"/>
      <c r="G669" s="18"/>
      <c r="K669" s="18"/>
    </row>
    <row r="670" ht="15.75" customHeight="1">
      <c r="A670" s="18"/>
      <c r="B670" s="18"/>
      <c r="C670" s="18"/>
      <c r="D670" s="18"/>
      <c r="E670" s="18"/>
      <c r="F670" s="18"/>
      <c r="G670" s="18"/>
      <c r="K670" s="18"/>
    </row>
    <row r="671" ht="15.75" customHeight="1">
      <c r="A671" s="18"/>
      <c r="B671" s="18"/>
      <c r="C671" s="18"/>
      <c r="D671" s="18"/>
      <c r="E671" s="18"/>
      <c r="F671" s="18"/>
      <c r="G671" s="18"/>
      <c r="K671" s="18"/>
    </row>
    <row r="672" ht="15.75" customHeight="1">
      <c r="A672" s="18"/>
      <c r="B672" s="18"/>
      <c r="C672" s="18"/>
      <c r="D672" s="18"/>
      <c r="E672" s="18"/>
      <c r="F672" s="18"/>
      <c r="G672" s="18"/>
      <c r="K672" s="18"/>
    </row>
    <row r="673" ht="15.75" customHeight="1">
      <c r="A673" s="18"/>
      <c r="B673" s="18"/>
      <c r="C673" s="18"/>
      <c r="D673" s="18"/>
      <c r="E673" s="18"/>
      <c r="F673" s="18"/>
      <c r="G673" s="18"/>
      <c r="K673" s="18"/>
    </row>
    <row r="674" ht="15.75" customHeight="1">
      <c r="A674" s="18"/>
      <c r="B674" s="18"/>
      <c r="C674" s="18"/>
      <c r="D674" s="18"/>
      <c r="E674" s="18"/>
      <c r="F674" s="18"/>
      <c r="G674" s="18"/>
      <c r="K674" s="18"/>
    </row>
    <row r="675" ht="15.75" customHeight="1">
      <c r="A675" s="18"/>
      <c r="B675" s="18"/>
      <c r="C675" s="18"/>
      <c r="D675" s="18"/>
      <c r="E675" s="18"/>
      <c r="F675" s="18"/>
      <c r="G675" s="18"/>
      <c r="K675" s="18"/>
    </row>
    <row r="676" ht="15.75" customHeight="1">
      <c r="A676" s="18"/>
      <c r="B676" s="18"/>
      <c r="C676" s="18"/>
      <c r="D676" s="18"/>
      <c r="E676" s="18"/>
      <c r="F676" s="18"/>
      <c r="G676" s="18"/>
      <c r="K676" s="18"/>
    </row>
    <row r="677" ht="15.75" customHeight="1">
      <c r="A677" s="18"/>
      <c r="B677" s="18"/>
      <c r="C677" s="18"/>
      <c r="D677" s="18"/>
      <c r="E677" s="18"/>
      <c r="F677" s="18"/>
      <c r="G677" s="18"/>
      <c r="K677" s="18"/>
    </row>
    <row r="678" ht="15.75" customHeight="1">
      <c r="A678" s="18"/>
      <c r="B678" s="18"/>
      <c r="C678" s="18"/>
      <c r="D678" s="18"/>
      <c r="E678" s="18"/>
      <c r="F678" s="18"/>
      <c r="G678" s="18"/>
      <c r="K678" s="18"/>
    </row>
    <row r="679" ht="15.75" customHeight="1">
      <c r="A679" s="18"/>
      <c r="B679" s="18"/>
      <c r="C679" s="18"/>
      <c r="D679" s="18"/>
      <c r="E679" s="18"/>
      <c r="F679" s="18"/>
      <c r="G679" s="18"/>
      <c r="K679" s="18"/>
    </row>
    <row r="680" ht="15.75" customHeight="1">
      <c r="A680" s="18"/>
      <c r="B680" s="18"/>
      <c r="C680" s="18"/>
      <c r="D680" s="18"/>
      <c r="E680" s="18"/>
      <c r="F680" s="18"/>
      <c r="G680" s="18"/>
      <c r="K680" s="18"/>
    </row>
    <row r="681" ht="15.75" customHeight="1">
      <c r="A681" s="18"/>
      <c r="B681" s="18"/>
      <c r="C681" s="18"/>
      <c r="D681" s="18"/>
      <c r="E681" s="18"/>
      <c r="F681" s="18"/>
      <c r="G681" s="18"/>
      <c r="K681" s="18"/>
    </row>
    <row r="682" ht="15.75" customHeight="1">
      <c r="A682" s="18"/>
      <c r="B682" s="18"/>
      <c r="C682" s="18"/>
      <c r="D682" s="18"/>
      <c r="E682" s="18"/>
      <c r="F682" s="18"/>
      <c r="G682" s="18"/>
      <c r="K682" s="18"/>
    </row>
    <row r="683" ht="15.75" customHeight="1">
      <c r="A683" s="18"/>
      <c r="B683" s="18"/>
      <c r="C683" s="18"/>
      <c r="D683" s="18"/>
      <c r="E683" s="18"/>
      <c r="F683" s="18"/>
      <c r="G683" s="18"/>
      <c r="K683" s="18"/>
    </row>
    <row r="684" ht="15.75" customHeight="1">
      <c r="A684" s="18"/>
      <c r="B684" s="18"/>
      <c r="C684" s="18"/>
      <c r="D684" s="18"/>
      <c r="E684" s="18"/>
      <c r="F684" s="18"/>
      <c r="G684" s="18"/>
      <c r="K684" s="18"/>
    </row>
    <row r="685" ht="15.75" customHeight="1">
      <c r="A685" s="18"/>
      <c r="B685" s="18"/>
      <c r="C685" s="18"/>
      <c r="D685" s="18"/>
      <c r="E685" s="18"/>
      <c r="F685" s="18"/>
      <c r="G685" s="18"/>
      <c r="K685" s="18"/>
    </row>
    <row r="686" ht="15.75" customHeight="1">
      <c r="A686" s="18"/>
      <c r="B686" s="18"/>
      <c r="C686" s="18"/>
      <c r="D686" s="18"/>
      <c r="E686" s="18"/>
      <c r="F686" s="18"/>
      <c r="G686" s="18"/>
      <c r="K686" s="18"/>
    </row>
    <row r="687" ht="15.75" customHeight="1">
      <c r="A687" s="18"/>
      <c r="B687" s="18"/>
      <c r="C687" s="18"/>
      <c r="D687" s="18"/>
      <c r="E687" s="18"/>
      <c r="F687" s="18"/>
      <c r="G687" s="18"/>
      <c r="K687" s="18"/>
    </row>
    <row r="688" ht="15.75" customHeight="1">
      <c r="A688" s="18"/>
      <c r="B688" s="18"/>
      <c r="C688" s="18"/>
      <c r="D688" s="18"/>
      <c r="E688" s="18"/>
      <c r="F688" s="18"/>
      <c r="G688" s="18"/>
      <c r="K688" s="18"/>
    </row>
    <row r="689" ht="15.75" customHeight="1">
      <c r="A689" s="18"/>
      <c r="B689" s="18"/>
      <c r="C689" s="18"/>
      <c r="D689" s="18"/>
      <c r="E689" s="18"/>
      <c r="F689" s="18"/>
      <c r="G689" s="18"/>
      <c r="K689" s="18"/>
    </row>
    <row r="690" ht="15.75" customHeight="1">
      <c r="A690" s="18"/>
      <c r="B690" s="18"/>
      <c r="C690" s="18"/>
      <c r="D690" s="18"/>
      <c r="E690" s="18"/>
      <c r="F690" s="18"/>
      <c r="G690" s="18"/>
      <c r="K690" s="18"/>
    </row>
    <row r="691" ht="15.75" customHeight="1">
      <c r="A691" s="18"/>
      <c r="B691" s="18"/>
      <c r="C691" s="18"/>
      <c r="D691" s="18"/>
      <c r="E691" s="18"/>
      <c r="F691" s="18"/>
      <c r="G691" s="18"/>
      <c r="K691" s="18"/>
    </row>
    <row r="692" ht="15.75" customHeight="1">
      <c r="A692" s="18"/>
      <c r="B692" s="18"/>
      <c r="C692" s="18"/>
      <c r="D692" s="18"/>
      <c r="E692" s="18"/>
      <c r="F692" s="18"/>
      <c r="G692" s="18"/>
      <c r="K692" s="18"/>
    </row>
    <row r="693" ht="15.75" customHeight="1">
      <c r="A693" s="18"/>
      <c r="B693" s="18"/>
      <c r="C693" s="18"/>
      <c r="D693" s="18"/>
      <c r="E693" s="18"/>
      <c r="F693" s="18"/>
      <c r="G693" s="18"/>
      <c r="K693" s="18"/>
    </row>
    <row r="694" ht="15.75" customHeight="1">
      <c r="A694" s="18"/>
      <c r="B694" s="18"/>
      <c r="C694" s="18"/>
      <c r="D694" s="18"/>
      <c r="E694" s="18"/>
      <c r="F694" s="18"/>
      <c r="G694" s="18"/>
      <c r="K694" s="18"/>
    </row>
    <row r="695" ht="15.75" customHeight="1">
      <c r="A695" s="18"/>
      <c r="B695" s="18"/>
      <c r="C695" s="18"/>
      <c r="D695" s="18"/>
      <c r="E695" s="18"/>
      <c r="F695" s="18"/>
      <c r="G695" s="18"/>
      <c r="K695" s="18"/>
    </row>
    <row r="696" ht="15.75" customHeight="1">
      <c r="A696" s="18"/>
      <c r="B696" s="18"/>
      <c r="C696" s="18"/>
      <c r="D696" s="18"/>
      <c r="E696" s="18"/>
      <c r="F696" s="18"/>
      <c r="G696" s="18"/>
      <c r="K696" s="18"/>
    </row>
    <row r="697" ht="15.75" customHeight="1">
      <c r="A697" s="18"/>
      <c r="B697" s="18"/>
      <c r="C697" s="18"/>
      <c r="D697" s="18"/>
      <c r="E697" s="18"/>
      <c r="F697" s="18"/>
      <c r="G697" s="18"/>
      <c r="K697" s="18"/>
    </row>
    <row r="698" ht="15.75" customHeight="1">
      <c r="A698" s="18"/>
      <c r="B698" s="18"/>
      <c r="C698" s="18"/>
      <c r="D698" s="18"/>
      <c r="E698" s="18"/>
      <c r="F698" s="18"/>
      <c r="G698" s="18"/>
      <c r="K698" s="18"/>
    </row>
    <row r="699" ht="15.75" customHeight="1">
      <c r="A699" s="18"/>
      <c r="B699" s="18"/>
      <c r="C699" s="18"/>
      <c r="D699" s="18"/>
      <c r="E699" s="18"/>
      <c r="F699" s="18"/>
      <c r="G699" s="18"/>
      <c r="K699" s="18"/>
    </row>
    <row r="700" ht="15.75" customHeight="1">
      <c r="A700" s="18"/>
      <c r="B700" s="18"/>
      <c r="C700" s="18"/>
      <c r="D700" s="18"/>
      <c r="E700" s="18"/>
      <c r="F700" s="18"/>
      <c r="G700" s="18"/>
      <c r="K700" s="18"/>
    </row>
    <row r="701" ht="15.75" customHeight="1">
      <c r="A701" s="18"/>
      <c r="B701" s="18"/>
      <c r="C701" s="18"/>
      <c r="D701" s="18"/>
      <c r="E701" s="18"/>
      <c r="F701" s="18"/>
      <c r="G701" s="18"/>
      <c r="K701" s="18"/>
    </row>
    <row r="702" ht="15.75" customHeight="1">
      <c r="A702" s="18"/>
      <c r="B702" s="18"/>
      <c r="C702" s="18"/>
      <c r="D702" s="18"/>
      <c r="E702" s="18"/>
      <c r="F702" s="18"/>
      <c r="G702" s="18"/>
      <c r="K702" s="18"/>
    </row>
    <row r="703" ht="15.75" customHeight="1">
      <c r="A703" s="18"/>
      <c r="B703" s="18"/>
      <c r="C703" s="18"/>
      <c r="D703" s="18"/>
      <c r="E703" s="18"/>
      <c r="F703" s="18"/>
      <c r="G703" s="18"/>
      <c r="K703" s="18"/>
    </row>
    <row r="704" ht="15.75" customHeight="1">
      <c r="A704" s="18"/>
      <c r="B704" s="18"/>
      <c r="C704" s="18"/>
      <c r="D704" s="18"/>
      <c r="E704" s="18"/>
      <c r="F704" s="18"/>
      <c r="G704" s="18"/>
      <c r="K704" s="18"/>
    </row>
    <row r="705" ht="15.75" customHeight="1">
      <c r="A705" s="18"/>
      <c r="B705" s="18"/>
      <c r="C705" s="18"/>
      <c r="D705" s="18"/>
      <c r="E705" s="18"/>
      <c r="F705" s="18"/>
      <c r="G705" s="18"/>
      <c r="K705" s="18"/>
    </row>
    <row r="706" ht="15.75" customHeight="1">
      <c r="A706" s="18"/>
      <c r="B706" s="18"/>
      <c r="C706" s="18"/>
      <c r="D706" s="18"/>
      <c r="E706" s="18"/>
      <c r="F706" s="18"/>
      <c r="G706" s="18"/>
      <c r="K706" s="18"/>
    </row>
    <row r="707" ht="15.75" customHeight="1">
      <c r="A707" s="18"/>
      <c r="B707" s="18"/>
      <c r="C707" s="18"/>
      <c r="D707" s="18"/>
      <c r="E707" s="18"/>
      <c r="F707" s="18"/>
      <c r="G707" s="18"/>
      <c r="K707" s="18"/>
    </row>
    <row r="708" ht="15.75" customHeight="1">
      <c r="A708" s="18"/>
      <c r="B708" s="18"/>
      <c r="C708" s="18"/>
      <c r="D708" s="18"/>
      <c r="E708" s="18"/>
      <c r="F708" s="18"/>
      <c r="G708" s="18"/>
      <c r="K708" s="18"/>
    </row>
    <row r="709" ht="15.75" customHeight="1">
      <c r="A709" s="18"/>
      <c r="B709" s="18"/>
      <c r="C709" s="18"/>
      <c r="D709" s="18"/>
      <c r="E709" s="18"/>
      <c r="F709" s="18"/>
      <c r="G709" s="18"/>
      <c r="K709" s="18"/>
    </row>
    <row r="710" ht="15.75" customHeight="1">
      <c r="A710" s="18"/>
      <c r="B710" s="18"/>
      <c r="C710" s="18"/>
      <c r="D710" s="18"/>
      <c r="E710" s="18"/>
      <c r="F710" s="18"/>
      <c r="G710" s="18"/>
      <c r="K710" s="18"/>
    </row>
    <row r="711" ht="15.75" customHeight="1">
      <c r="A711" s="18"/>
      <c r="B711" s="18"/>
      <c r="C711" s="18"/>
      <c r="D711" s="18"/>
      <c r="E711" s="18"/>
      <c r="F711" s="18"/>
      <c r="G711" s="18"/>
      <c r="K711" s="18"/>
    </row>
    <row r="712" ht="15.75" customHeight="1">
      <c r="A712" s="18"/>
      <c r="B712" s="18"/>
      <c r="C712" s="18"/>
      <c r="D712" s="18"/>
      <c r="E712" s="18"/>
      <c r="F712" s="18"/>
      <c r="G712" s="18"/>
      <c r="K712" s="18"/>
    </row>
    <row r="713" ht="15.75" customHeight="1">
      <c r="A713" s="18"/>
      <c r="B713" s="18"/>
      <c r="C713" s="18"/>
      <c r="D713" s="18"/>
      <c r="E713" s="18"/>
      <c r="F713" s="18"/>
      <c r="G713" s="18"/>
      <c r="K713" s="18"/>
    </row>
    <row r="714" ht="15.75" customHeight="1">
      <c r="A714" s="18"/>
      <c r="B714" s="18"/>
      <c r="C714" s="18"/>
      <c r="D714" s="18"/>
      <c r="E714" s="18"/>
      <c r="F714" s="18"/>
      <c r="G714" s="18"/>
      <c r="K714" s="18"/>
    </row>
    <row r="715" ht="15.75" customHeight="1">
      <c r="A715" s="18"/>
      <c r="B715" s="18"/>
      <c r="C715" s="18"/>
      <c r="D715" s="18"/>
      <c r="E715" s="18"/>
      <c r="F715" s="18"/>
      <c r="G715" s="18"/>
      <c r="K715" s="18"/>
    </row>
    <row r="716" ht="15.75" customHeight="1">
      <c r="A716" s="18"/>
      <c r="B716" s="18"/>
      <c r="C716" s="18"/>
      <c r="D716" s="18"/>
      <c r="E716" s="18"/>
      <c r="F716" s="18"/>
      <c r="G716" s="18"/>
      <c r="K716" s="18"/>
    </row>
    <row r="717" ht="15.75" customHeight="1">
      <c r="A717" s="18"/>
      <c r="B717" s="18"/>
      <c r="C717" s="18"/>
      <c r="D717" s="18"/>
      <c r="E717" s="18"/>
      <c r="F717" s="18"/>
      <c r="G717" s="18"/>
      <c r="K717" s="18"/>
    </row>
    <row r="718" ht="15.75" customHeight="1">
      <c r="A718" s="18"/>
      <c r="B718" s="18"/>
      <c r="C718" s="18"/>
      <c r="D718" s="18"/>
      <c r="E718" s="18"/>
      <c r="F718" s="18"/>
      <c r="G718" s="18"/>
      <c r="K718" s="18"/>
    </row>
    <row r="719" ht="15.75" customHeight="1">
      <c r="A719" s="18"/>
      <c r="B719" s="18"/>
      <c r="C719" s="18"/>
      <c r="D719" s="18"/>
      <c r="E719" s="18"/>
      <c r="F719" s="18"/>
      <c r="G719" s="18"/>
      <c r="K719" s="18"/>
    </row>
    <row r="720" ht="15.75" customHeight="1">
      <c r="A720" s="18"/>
      <c r="B720" s="18"/>
      <c r="C720" s="18"/>
      <c r="D720" s="18"/>
      <c r="E720" s="18"/>
      <c r="F720" s="18"/>
      <c r="G720" s="18"/>
      <c r="K720" s="18"/>
    </row>
    <row r="721" ht="15.75" customHeight="1">
      <c r="A721" s="18"/>
      <c r="B721" s="18"/>
      <c r="C721" s="18"/>
      <c r="D721" s="18"/>
      <c r="E721" s="18"/>
      <c r="F721" s="18"/>
      <c r="G721" s="18"/>
      <c r="K721" s="18"/>
    </row>
    <row r="722" ht="15.75" customHeight="1">
      <c r="A722" s="18"/>
      <c r="B722" s="18"/>
      <c r="C722" s="18"/>
      <c r="D722" s="18"/>
      <c r="E722" s="18"/>
      <c r="F722" s="18"/>
      <c r="G722" s="18"/>
      <c r="K722" s="18"/>
    </row>
    <row r="723" ht="15.75" customHeight="1">
      <c r="A723" s="18"/>
      <c r="B723" s="18"/>
      <c r="C723" s="18"/>
      <c r="D723" s="18"/>
      <c r="E723" s="18"/>
      <c r="F723" s="18"/>
      <c r="G723" s="18"/>
      <c r="K723" s="18"/>
    </row>
    <row r="724" ht="15.75" customHeight="1">
      <c r="A724" s="18"/>
      <c r="B724" s="18"/>
      <c r="C724" s="18"/>
      <c r="D724" s="18"/>
      <c r="E724" s="18"/>
      <c r="F724" s="18"/>
      <c r="G724" s="18"/>
      <c r="K724" s="18"/>
    </row>
    <row r="725" ht="15.75" customHeight="1">
      <c r="A725" s="18"/>
      <c r="B725" s="18"/>
      <c r="C725" s="18"/>
      <c r="D725" s="18"/>
      <c r="E725" s="18"/>
      <c r="F725" s="18"/>
      <c r="G725" s="18"/>
      <c r="K725" s="18"/>
    </row>
    <row r="726" ht="15.75" customHeight="1">
      <c r="A726" s="18"/>
      <c r="B726" s="18"/>
      <c r="C726" s="18"/>
      <c r="D726" s="18"/>
      <c r="E726" s="18"/>
      <c r="F726" s="18"/>
      <c r="G726" s="18"/>
      <c r="K726" s="18"/>
    </row>
    <row r="727" ht="15.75" customHeight="1">
      <c r="A727" s="18"/>
      <c r="B727" s="18"/>
      <c r="C727" s="18"/>
      <c r="D727" s="18"/>
      <c r="E727" s="18"/>
      <c r="F727" s="18"/>
      <c r="G727" s="18"/>
      <c r="K727" s="18"/>
    </row>
    <row r="728" ht="15.75" customHeight="1">
      <c r="A728" s="18"/>
      <c r="B728" s="18"/>
      <c r="C728" s="18"/>
      <c r="D728" s="18"/>
      <c r="E728" s="18"/>
      <c r="F728" s="18"/>
      <c r="G728" s="18"/>
      <c r="K728" s="18"/>
    </row>
    <row r="729" ht="15.75" customHeight="1">
      <c r="A729" s="18"/>
      <c r="B729" s="18"/>
      <c r="C729" s="18"/>
      <c r="D729" s="18"/>
      <c r="E729" s="18"/>
      <c r="F729" s="18"/>
      <c r="G729" s="18"/>
      <c r="K729" s="18"/>
    </row>
    <row r="730" ht="15.75" customHeight="1">
      <c r="A730" s="18"/>
      <c r="B730" s="18"/>
      <c r="C730" s="18"/>
      <c r="D730" s="18"/>
      <c r="E730" s="18"/>
      <c r="F730" s="18"/>
      <c r="G730" s="18"/>
      <c r="K730" s="18"/>
    </row>
    <row r="731" ht="15.75" customHeight="1">
      <c r="A731" s="18"/>
      <c r="B731" s="18"/>
      <c r="C731" s="18"/>
      <c r="D731" s="18"/>
      <c r="E731" s="18"/>
      <c r="F731" s="18"/>
      <c r="G731" s="18"/>
      <c r="K731" s="18"/>
    </row>
    <row r="732" ht="15.75" customHeight="1">
      <c r="A732" s="18"/>
      <c r="B732" s="18"/>
      <c r="C732" s="18"/>
      <c r="D732" s="18"/>
      <c r="E732" s="18"/>
      <c r="F732" s="18"/>
      <c r="G732" s="18"/>
      <c r="K732" s="18"/>
    </row>
    <row r="733" ht="15.75" customHeight="1">
      <c r="A733" s="18"/>
      <c r="B733" s="18"/>
      <c r="C733" s="18"/>
      <c r="D733" s="18"/>
      <c r="E733" s="18"/>
      <c r="F733" s="18"/>
      <c r="G733" s="18"/>
      <c r="K733" s="18"/>
    </row>
    <row r="734" ht="15.75" customHeight="1">
      <c r="A734" s="18"/>
      <c r="B734" s="18"/>
      <c r="C734" s="18"/>
      <c r="D734" s="18"/>
      <c r="E734" s="18"/>
      <c r="F734" s="18"/>
      <c r="G734" s="18"/>
      <c r="K734" s="18"/>
    </row>
    <row r="735" ht="15.75" customHeight="1">
      <c r="A735" s="18"/>
      <c r="B735" s="18"/>
      <c r="C735" s="18"/>
      <c r="D735" s="18"/>
      <c r="E735" s="18"/>
      <c r="F735" s="18"/>
      <c r="G735" s="18"/>
      <c r="K735" s="18"/>
    </row>
    <row r="736" ht="15.75" customHeight="1">
      <c r="A736" s="18"/>
      <c r="B736" s="18"/>
      <c r="C736" s="18"/>
      <c r="D736" s="18"/>
      <c r="E736" s="18"/>
      <c r="F736" s="18"/>
      <c r="G736" s="18"/>
      <c r="K736" s="18"/>
    </row>
    <row r="737" ht="15.75" customHeight="1">
      <c r="A737" s="18"/>
      <c r="B737" s="18"/>
      <c r="C737" s="18"/>
      <c r="D737" s="18"/>
      <c r="E737" s="18"/>
      <c r="F737" s="18"/>
      <c r="G737" s="18"/>
      <c r="K737" s="18"/>
    </row>
    <row r="738" ht="15.75" customHeight="1">
      <c r="A738" s="18"/>
      <c r="B738" s="18"/>
      <c r="C738" s="18"/>
      <c r="D738" s="18"/>
      <c r="E738" s="18"/>
      <c r="F738" s="18"/>
      <c r="G738" s="18"/>
      <c r="K738" s="18"/>
    </row>
    <row r="739" ht="15.75" customHeight="1">
      <c r="A739" s="18"/>
      <c r="B739" s="18"/>
      <c r="C739" s="18"/>
      <c r="D739" s="18"/>
      <c r="E739" s="18"/>
      <c r="F739" s="18"/>
      <c r="G739" s="18"/>
      <c r="K739" s="18"/>
    </row>
    <row r="740" ht="15.75" customHeight="1">
      <c r="A740" s="18"/>
      <c r="B740" s="18"/>
      <c r="C740" s="18"/>
      <c r="D740" s="18"/>
      <c r="E740" s="18"/>
      <c r="F740" s="18"/>
      <c r="G740" s="18"/>
      <c r="K740" s="18"/>
    </row>
    <row r="741" ht="15.75" customHeight="1">
      <c r="A741" s="18"/>
      <c r="B741" s="18"/>
      <c r="C741" s="18"/>
      <c r="D741" s="18"/>
      <c r="E741" s="18"/>
      <c r="F741" s="18"/>
      <c r="G741" s="18"/>
      <c r="K741" s="18"/>
    </row>
    <row r="742" ht="15.75" customHeight="1">
      <c r="A742" s="18"/>
      <c r="B742" s="18"/>
      <c r="C742" s="18"/>
      <c r="D742" s="18"/>
      <c r="E742" s="18"/>
      <c r="F742" s="18"/>
      <c r="G742" s="18"/>
      <c r="K742" s="18"/>
    </row>
    <row r="743" ht="15.75" customHeight="1">
      <c r="A743" s="18"/>
      <c r="B743" s="18"/>
      <c r="C743" s="18"/>
      <c r="D743" s="18"/>
      <c r="E743" s="18"/>
      <c r="F743" s="18"/>
      <c r="G743" s="18"/>
      <c r="K743" s="18"/>
    </row>
    <row r="744" ht="15.75" customHeight="1">
      <c r="A744" s="18"/>
      <c r="B744" s="18"/>
      <c r="C744" s="18"/>
      <c r="D744" s="18"/>
      <c r="E744" s="18"/>
      <c r="F744" s="18"/>
      <c r="G744" s="18"/>
      <c r="K744" s="18"/>
    </row>
    <row r="745" ht="15.75" customHeight="1">
      <c r="A745" s="18"/>
      <c r="B745" s="18"/>
      <c r="C745" s="18"/>
      <c r="D745" s="18"/>
      <c r="E745" s="18"/>
      <c r="F745" s="18"/>
      <c r="G745" s="18"/>
      <c r="K745" s="18"/>
    </row>
    <row r="746" ht="15.75" customHeight="1">
      <c r="A746" s="18"/>
      <c r="B746" s="18"/>
      <c r="C746" s="18"/>
      <c r="D746" s="18"/>
      <c r="E746" s="18"/>
      <c r="F746" s="18"/>
      <c r="G746" s="18"/>
      <c r="K746" s="18"/>
    </row>
    <row r="747" ht="15.75" customHeight="1">
      <c r="A747" s="18"/>
      <c r="B747" s="18"/>
      <c r="C747" s="18"/>
      <c r="D747" s="18"/>
      <c r="E747" s="18"/>
      <c r="F747" s="18"/>
      <c r="G747" s="18"/>
      <c r="K747" s="18"/>
    </row>
    <row r="748" ht="15.75" customHeight="1">
      <c r="A748" s="18"/>
      <c r="B748" s="18"/>
      <c r="C748" s="18"/>
      <c r="D748" s="18"/>
      <c r="E748" s="18"/>
      <c r="F748" s="18"/>
      <c r="G748" s="18"/>
      <c r="K748" s="18"/>
    </row>
    <row r="749" ht="15.75" customHeight="1">
      <c r="A749" s="18"/>
      <c r="B749" s="18"/>
      <c r="C749" s="18"/>
      <c r="D749" s="18"/>
      <c r="E749" s="18"/>
      <c r="F749" s="18"/>
      <c r="G749" s="18"/>
      <c r="K749" s="18"/>
    </row>
    <row r="750" ht="15.75" customHeight="1">
      <c r="A750" s="18"/>
      <c r="B750" s="18"/>
      <c r="C750" s="18"/>
      <c r="D750" s="18"/>
      <c r="E750" s="18"/>
      <c r="F750" s="18"/>
      <c r="G750" s="18"/>
      <c r="K750" s="18"/>
    </row>
    <row r="751" ht="15.75" customHeight="1">
      <c r="A751" s="18"/>
      <c r="B751" s="18"/>
      <c r="C751" s="18"/>
      <c r="D751" s="18"/>
      <c r="E751" s="18"/>
      <c r="F751" s="18"/>
      <c r="G751" s="18"/>
      <c r="K751" s="18"/>
    </row>
    <row r="752" ht="15.75" customHeight="1">
      <c r="A752" s="18"/>
      <c r="B752" s="18"/>
      <c r="C752" s="18"/>
      <c r="D752" s="18"/>
      <c r="E752" s="18"/>
      <c r="F752" s="18"/>
      <c r="G752" s="18"/>
      <c r="K752" s="18"/>
    </row>
    <row r="753" ht="15.75" customHeight="1">
      <c r="A753" s="18"/>
      <c r="B753" s="18"/>
      <c r="C753" s="18"/>
      <c r="D753" s="18"/>
      <c r="E753" s="18"/>
      <c r="F753" s="18"/>
      <c r="G753" s="18"/>
      <c r="K753" s="18"/>
    </row>
    <row r="754" ht="15.75" customHeight="1">
      <c r="A754" s="18"/>
      <c r="B754" s="18"/>
      <c r="C754" s="18"/>
      <c r="D754" s="18"/>
      <c r="E754" s="18"/>
      <c r="F754" s="18"/>
      <c r="G754" s="18"/>
      <c r="K754" s="18"/>
    </row>
    <row r="755" ht="15.75" customHeight="1">
      <c r="A755" s="18"/>
      <c r="B755" s="18"/>
      <c r="C755" s="18"/>
      <c r="D755" s="18"/>
      <c r="E755" s="18"/>
      <c r="F755" s="18"/>
      <c r="G755" s="18"/>
      <c r="K755" s="18"/>
    </row>
    <row r="756" ht="15.75" customHeight="1">
      <c r="A756" s="18"/>
      <c r="B756" s="18"/>
      <c r="C756" s="18"/>
      <c r="D756" s="18"/>
      <c r="E756" s="18"/>
      <c r="F756" s="18"/>
      <c r="G756" s="18"/>
      <c r="K756" s="18"/>
    </row>
    <row r="757" ht="15.75" customHeight="1">
      <c r="A757" s="18"/>
      <c r="B757" s="18"/>
      <c r="C757" s="18"/>
      <c r="D757" s="18"/>
      <c r="E757" s="18"/>
      <c r="F757" s="18"/>
      <c r="G757" s="18"/>
      <c r="K757" s="18"/>
    </row>
    <row r="758" ht="15.75" customHeight="1">
      <c r="A758" s="18"/>
      <c r="B758" s="18"/>
      <c r="C758" s="18"/>
      <c r="D758" s="18"/>
      <c r="E758" s="18"/>
      <c r="F758" s="18"/>
      <c r="G758" s="18"/>
      <c r="K758" s="18"/>
    </row>
    <row r="759" ht="15.75" customHeight="1">
      <c r="A759" s="18"/>
      <c r="B759" s="18"/>
      <c r="C759" s="18"/>
      <c r="D759" s="18"/>
      <c r="E759" s="18"/>
      <c r="F759" s="18"/>
      <c r="G759" s="18"/>
      <c r="K759" s="18"/>
    </row>
    <row r="760" ht="15.75" customHeight="1">
      <c r="A760" s="18"/>
      <c r="B760" s="18"/>
      <c r="C760" s="18"/>
      <c r="D760" s="18"/>
      <c r="E760" s="18"/>
      <c r="F760" s="18"/>
      <c r="G760" s="18"/>
      <c r="K760" s="18"/>
    </row>
    <row r="761" ht="15.75" customHeight="1">
      <c r="A761" s="18"/>
      <c r="B761" s="18"/>
      <c r="C761" s="18"/>
      <c r="D761" s="18"/>
      <c r="E761" s="18"/>
      <c r="F761" s="18"/>
      <c r="G761" s="18"/>
      <c r="K761" s="18"/>
    </row>
    <row r="762" ht="15.75" customHeight="1">
      <c r="A762" s="18"/>
      <c r="B762" s="18"/>
      <c r="C762" s="18"/>
      <c r="D762" s="18"/>
      <c r="E762" s="18"/>
      <c r="F762" s="18"/>
      <c r="G762" s="18"/>
      <c r="K762" s="18"/>
    </row>
    <row r="763" ht="15.75" customHeight="1">
      <c r="A763" s="18"/>
      <c r="B763" s="18"/>
      <c r="C763" s="18"/>
      <c r="D763" s="18"/>
      <c r="E763" s="18"/>
      <c r="F763" s="18"/>
      <c r="G763" s="18"/>
      <c r="K763" s="18"/>
    </row>
    <row r="764" ht="15.75" customHeight="1">
      <c r="A764" s="18"/>
      <c r="B764" s="18"/>
      <c r="C764" s="18"/>
      <c r="D764" s="18"/>
      <c r="E764" s="18"/>
      <c r="F764" s="18"/>
      <c r="G764" s="18"/>
      <c r="K764" s="18"/>
    </row>
    <row r="765" ht="15.75" customHeight="1">
      <c r="A765" s="18"/>
      <c r="B765" s="18"/>
      <c r="C765" s="18"/>
      <c r="D765" s="18"/>
      <c r="E765" s="18"/>
      <c r="F765" s="18"/>
      <c r="G765" s="18"/>
      <c r="K765" s="18"/>
    </row>
    <row r="766" ht="15.75" customHeight="1">
      <c r="A766" s="18"/>
      <c r="B766" s="18"/>
      <c r="C766" s="18"/>
      <c r="D766" s="18"/>
      <c r="E766" s="18"/>
      <c r="F766" s="18"/>
      <c r="G766" s="18"/>
      <c r="K766" s="18"/>
    </row>
    <row r="767" ht="15.75" customHeight="1">
      <c r="A767" s="18"/>
      <c r="B767" s="18"/>
      <c r="C767" s="18"/>
      <c r="D767" s="18"/>
      <c r="E767" s="18"/>
      <c r="F767" s="18"/>
      <c r="G767" s="18"/>
      <c r="K767" s="18"/>
    </row>
    <row r="768" ht="15.75" customHeight="1">
      <c r="A768" s="18"/>
      <c r="B768" s="18"/>
      <c r="C768" s="18"/>
      <c r="D768" s="18"/>
      <c r="E768" s="18"/>
      <c r="F768" s="18"/>
      <c r="G768" s="18"/>
      <c r="K768" s="18"/>
    </row>
    <row r="769" ht="15.75" customHeight="1">
      <c r="A769" s="18"/>
      <c r="B769" s="18"/>
      <c r="C769" s="18"/>
      <c r="D769" s="18"/>
      <c r="E769" s="18"/>
      <c r="F769" s="18"/>
      <c r="G769" s="18"/>
      <c r="K769" s="18"/>
    </row>
    <row r="770" ht="15.75" customHeight="1">
      <c r="A770" s="18"/>
      <c r="B770" s="18"/>
      <c r="C770" s="18"/>
      <c r="D770" s="18"/>
      <c r="E770" s="18"/>
      <c r="F770" s="18"/>
      <c r="G770" s="18"/>
      <c r="K770" s="18"/>
    </row>
    <row r="771" ht="15.75" customHeight="1">
      <c r="A771" s="18"/>
      <c r="B771" s="18"/>
      <c r="C771" s="18"/>
      <c r="D771" s="18"/>
      <c r="E771" s="18"/>
      <c r="F771" s="18"/>
      <c r="G771" s="18"/>
      <c r="K771" s="18"/>
    </row>
    <row r="772" ht="15.75" customHeight="1">
      <c r="A772" s="18"/>
      <c r="B772" s="18"/>
      <c r="C772" s="18"/>
      <c r="D772" s="18"/>
      <c r="E772" s="18"/>
      <c r="F772" s="18"/>
      <c r="G772" s="18"/>
      <c r="K772" s="18"/>
    </row>
    <row r="773" ht="15.75" customHeight="1">
      <c r="A773" s="18"/>
      <c r="B773" s="18"/>
      <c r="C773" s="18"/>
      <c r="D773" s="18"/>
      <c r="E773" s="18"/>
      <c r="F773" s="18"/>
      <c r="G773" s="18"/>
      <c r="K773" s="18"/>
    </row>
    <row r="774" ht="15.75" customHeight="1">
      <c r="A774" s="18"/>
      <c r="B774" s="18"/>
      <c r="C774" s="18"/>
      <c r="D774" s="18"/>
      <c r="E774" s="18"/>
      <c r="F774" s="18"/>
      <c r="G774" s="18"/>
      <c r="K774" s="18"/>
    </row>
    <row r="775" ht="15.75" customHeight="1">
      <c r="A775" s="18"/>
      <c r="B775" s="18"/>
      <c r="C775" s="18"/>
      <c r="D775" s="18"/>
      <c r="E775" s="18"/>
      <c r="F775" s="18"/>
      <c r="G775" s="18"/>
      <c r="K775" s="18"/>
    </row>
    <row r="776" ht="15.75" customHeight="1">
      <c r="A776" s="18"/>
      <c r="B776" s="18"/>
      <c r="C776" s="18"/>
      <c r="D776" s="18"/>
      <c r="E776" s="18"/>
      <c r="F776" s="18"/>
      <c r="G776" s="18"/>
      <c r="K776" s="18"/>
    </row>
    <row r="777" ht="15.75" customHeight="1">
      <c r="A777" s="18"/>
      <c r="B777" s="18"/>
      <c r="C777" s="18"/>
      <c r="D777" s="18"/>
      <c r="E777" s="18"/>
      <c r="F777" s="18"/>
      <c r="G777" s="18"/>
      <c r="K777" s="18"/>
    </row>
    <row r="778" ht="15.75" customHeight="1">
      <c r="A778" s="18"/>
      <c r="B778" s="18"/>
      <c r="C778" s="18"/>
      <c r="D778" s="18"/>
      <c r="E778" s="18"/>
      <c r="F778" s="18"/>
      <c r="G778" s="18"/>
      <c r="K778" s="18"/>
    </row>
    <row r="779" ht="15.75" customHeight="1">
      <c r="A779" s="18"/>
      <c r="B779" s="18"/>
      <c r="C779" s="18"/>
      <c r="D779" s="18"/>
      <c r="E779" s="18"/>
      <c r="F779" s="18"/>
      <c r="G779" s="18"/>
      <c r="K779" s="18"/>
    </row>
    <row r="780" ht="15.75" customHeight="1">
      <c r="A780" s="18"/>
      <c r="B780" s="18"/>
      <c r="C780" s="18"/>
      <c r="D780" s="18"/>
      <c r="E780" s="18"/>
      <c r="F780" s="18"/>
      <c r="G780" s="18"/>
      <c r="K780" s="18"/>
    </row>
    <row r="781" ht="15.75" customHeight="1">
      <c r="A781" s="18"/>
      <c r="B781" s="18"/>
      <c r="C781" s="18"/>
      <c r="D781" s="18"/>
      <c r="E781" s="18"/>
      <c r="F781" s="18"/>
      <c r="G781" s="18"/>
      <c r="K781" s="18"/>
    </row>
    <row r="782" ht="15.75" customHeight="1">
      <c r="A782" s="18"/>
      <c r="B782" s="18"/>
      <c r="C782" s="18"/>
      <c r="D782" s="18"/>
      <c r="E782" s="18"/>
      <c r="F782" s="18"/>
      <c r="G782" s="18"/>
      <c r="K782" s="18"/>
    </row>
    <row r="783" ht="15.75" customHeight="1">
      <c r="A783" s="18"/>
      <c r="B783" s="18"/>
      <c r="C783" s="18"/>
      <c r="D783" s="18"/>
      <c r="E783" s="18"/>
      <c r="F783" s="18"/>
      <c r="G783" s="18"/>
      <c r="K783" s="18"/>
    </row>
    <row r="784" ht="15.75" customHeight="1">
      <c r="A784" s="18"/>
      <c r="B784" s="18"/>
      <c r="C784" s="18"/>
      <c r="D784" s="18"/>
      <c r="E784" s="18"/>
      <c r="F784" s="18"/>
      <c r="G784" s="18"/>
      <c r="K784" s="18"/>
    </row>
    <row r="785" ht="15.75" customHeight="1">
      <c r="A785" s="18"/>
      <c r="B785" s="18"/>
      <c r="C785" s="18"/>
      <c r="D785" s="18"/>
      <c r="E785" s="18"/>
      <c r="F785" s="18"/>
      <c r="G785" s="18"/>
      <c r="K785" s="18"/>
    </row>
    <row r="786" ht="15.75" customHeight="1">
      <c r="A786" s="18"/>
      <c r="B786" s="18"/>
      <c r="C786" s="18"/>
      <c r="D786" s="18"/>
      <c r="E786" s="18"/>
      <c r="F786" s="18"/>
      <c r="G786" s="18"/>
      <c r="K786" s="18"/>
    </row>
    <row r="787" ht="15.75" customHeight="1">
      <c r="A787" s="18"/>
      <c r="B787" s="18"/>
      <c r="C787" s="18"/>
      <c r="D787" s="18"/>
      <c r="E787" s="18"/>
      <c r="F787" s="18"/>
      <c r="G787" s="18"/>
      <c r="K787" s="18"/>
    </row>
    <row r="788" ht="15.75" customHeight="1">
      <c r="A788" s="18"/>
      <c r="B788" s="18"/>
      <c r="C788" s="18"/>
      <c r="D788" s="18"/>
      <c r="E788" s="18"/>
      <c r="F788" s="18"/>
      <c r="G788" s="18"/>
      <c r="K788" s="18"/>
    </row>
    <row r="789" ht="15.75" customHeight="1">
      <c r="A789" s="18"/>
      <c r="B789" s="18"/>
      <c r="C789" s="18"/>
      <c r="D789" s="18"/>
      <c r="E789" s="18"/>
      <c r="F789" s="18"/>
      <c r="G789" s="18"/>
      <c r="K789" s="18"/>
    </row>
    <row r="790" ht="15.75" customHeight="1">
      <c r="A790" s="18"/>
      <c r="B790" s="18"/>
      <c r="C790" s="18"/>
      <c r="D790" s="18"/>
      <c r="E790" s="18"/>
      <c r="F790" s="18"/>
      <c r="G790" s="18"/>
      <c r="K790" s="18"/>
    </row>
    <row r="791" ht="15.75" customHeight="1">
      <c r="A791" s="18"/>
      <c r="B791" s="18"/>
      <c r="C791" s="18"/>
      <c r="D791" s="18"/>
      <c r="E791" s="18"/>
      <c r="F791" s="18"/>
      <c r="G791" s="18"/>
      <c r="K791" s="18"/>
    </row>
    <row r="792" ht="15.75" customHeight="1">
      <c r="A792" s="18"/>
      <c r="B792" s="18"/>
      <c r="C792" s="18"/>
      <c r="D792" s="18"/>
      <c r="E792" s="18"/>
      <c r="F792" s="18"/>
      <c r="G792" s="18"/>
      <c r="K792" s="18"/>
    </row>
    <row r="793" ht="15.75" customHeight="1">
      <c r="A793" s="18"/>
      <c r="B793" s="18"/>
      <c r="C793" s="18"/>
      <c r="D793" s="18"/>
      <c r="E793" s="18"/>
      <c r="F793" s="18"/>
      <c r="G793" s="18"/>
      <c r="K793" s="18"/>
    </row>
    <row r="794" ht="15.75" customHeight="1">
      <c r="A794" s="18"/>
      <c r="B794" s="18"/>
      <c r="C794" s="18"/>
      <c r="D794" s="18"/>
      <c r="E794" s="18"/>
      <c r="F794" s="18"/>
      <c r="G794" s="18"/>
      <c r="K794" s="18"/>
    </row>
    <row r="795" ht="15.75" customHeight="1">
      <c r="A795" s="18"/>
      <c r="B795" s="18"/>
      <c r="C795" s="18"/>
      <c r="D795" s="18"/>
      <c r="E795" s="18"/>
      <c r="F795" s="18"/>
      <c r="G795" s="18"/>
      <c r="K795" s="18"/>
    </row>
    <row r="796" ht="15.75" customHeight="1">
      <c r="A796" s="18"/>
      <c r="B796" s="18"/>
      <c r="C796" s="18"/>
      <c r="D796" s="18"/>
      <c r="E796" s="18"/>
      <c r="F796" s="18"/>
      <c r="G796" s="18"/>
      <c r="K796" s="18"/>
    </row>
    <row r="797" ht="15.75" customHeight="1">
      <c r="A797" s="18"/>
      <c r="B797" s="18"/>
      <c r="C797" s="18"/>
      <c r="D797" s="18"/>
      <c r="E797" s="18"/>
      <c r="F797" s="18"/>
      <c r="G797" s="18"/>
      <c r="K797" s="18"/>
    </row>
    <row r="798" ht="15.75" customHeight="1">
      <c r="A798" s="18"/>
      <c r="B798" s="18"/>
      <c r="C798" s="18"/>
      <c r="D798" s="18"/>
      <c r="E798" s="18"/>
      <c r="F798" s="18"/>
      <c r="G798" s="18"/>
      <c r="K798" s="18"/>
    </row>
    <row r="799" ht="15.75" customHeight="1">
      <c r="A799" s="18"/>
      <c r="B799" s="18"/>
      <c r="C799" s="18"/>
      <c r="D799" s="18"/>
      <c r="E799" s="18"/>
      <c r="F799" s="18"/>
      <c r="G799" s="18"/>
      <c r="K799" s="18"/>
    </row>
    <row r="800" ht="15.75" customHeight="1">
      <c r="A800" s="18"/>
      <c r="B800" s="18"/>
      <c r="C800" s="18"/>
      <c r="D800" s="18"/>
      <c r="E800" s="18"/>
      <c r="F800" s="18"/>
      <c r="G800" s="18"/>
      <c r="K800" s="18"/>
    </row>
    <row r="801" ht="15.75" customHeight="1">
      <c r="A801" s="18"/>
      <c r="B801" s="18"/>
      <c r="C801" s="18"/>
      <c r="D801" s="18"/>
      <c r="E801" s="18"/>
      <c r="F801" s="18"/>
      <c r="G801" s="18"/>
      <c r="K801" s="18"/>
    </row>
    <row r="802" ht="15.75" customHeight="1">
      <c r="A802" s="18"/>
      <c r="B802" s="18"/>
      <c r="C802" s="18"/>
      <c r="D802" s="18"/>
      <c r="E802" s="18"/>
      <c r="F802" s="18"/>
      <c r="G802" s="18"/>
      <c r="K802" s="18"/>
    </row>
    <row r="803" ht="15.75" customHeight="1">
      <c r="A803" s="18"/>
      <c r="B803" s="18"/>
      <c r="C803" s="18"/>
      <c r="D803" s="18"/>
      <c r="E803" s="18"/>
      <c r="F803" s="18"/>
      <c r="G803" s="18"/>
      <c r="K803" s="18"/>
    </row>
    <row r="804" ht="15.75" customHeight="1">
      <c r="A804" s="18"/>
      <c r="B804" s="18"/>
      <c r="C804" s="18"/>
      <c r="D804" s="18"/>
      <c r="E804" s="18"/>
      <c r="F804" s="18"/>
      <c r="G804" s="18"/>
      <c r="K804" s="18"/>
    </row>
    <row r="805" ht="15.75" customHeight="1">
      <c r="A805" s="18"/>
      <c r="B805" s="18"/>
      <c r="C805" s="18"/>
      <c r="D805" s="18"/>
      <c r="E805" s="18"/>
      <c r="F805" s="18"/>
      <c r="G805" s="18"/>
      <c r="K805" s="18"/>
    </row>
    <row r="806" ht="15.75" customHeight="1">
      <c r="A806" s="18"/>
      <c r="B806" s="18"/>
      <c r="C806" s="18"/>
      <c r="D806" s="18"/>
      <c r="E806" s="18"/>
      <c r="F806" s="18"/>
      <c r="G806" s="18"/>
      <c r="K806" s="18"/>
    </row>
    <row r="807" ht="15.75" customHeight="1">
      <c r="A807" s="18"/>
      <c r="B807" s="18"/>
      <c r="C807" s="18"/>
      <c r="D807" s="18"/>
      <c r="E807" s="18"/>
      <c r="F807" s="18"/>
      <c r="G807" s="18"/>
      <c r="K807" s="18"/>
    </row>
    <row r="808" ht="15.75" customHeight="1">
      <c r="A808" s="18"/>
      <c r="B808" s="18"/>
      <c r="C808" s="18"/>
      <c r="D808" s="18"/>
      <c r="E808" s="18"/>
      <c r="F808" s="18"/>
      <c r="G808" s="18"/>
      <c r="K808" s="18"/>
    </row>
    <row r="809" ht="15.75" customHeight="1">
      <c r="A809" s="18"/>
      <c r="B809" s="18"/>
      <c r="C809" s="18"/>
      <c r="D809" s="18"/>
      <c r="E809" s="18"/>
      <c r="F809" s="18"/>
      <c r="G809" s="18"/>
      <c r="K809" s="18"/>
    </row>
    <row r="810" ht="15.75" customHeight="1">
      <c r="A810" s="18"/>
      <c r="B810" s="18"/>
      <c r="C810" s="18"/>
      <c r="D810" s="18"/>
      <c r="E810" s="18"/>
      <c r="F810" s="18"/>
      <c r="G810" s="18"/>
      <c r="K810" s="18"/>
    </row>
    <row r="811" ht="15.75" customHeight="1">
      <c r="A811" s="18"/>
      <c r="B811" s="18"/>
      <c r="C811" s="18"/>
      <c r="D811" s="18"/>
      <c r="E811" s="18"/>
      <c r="F811" s="18"/>
      <c r="G811" s="18"/>
      <c r="K811" s="18"/>
    </row>
    <row r="812" ht="15.75" customHeight="1">
      <c r="A812" s="18"/>
      <c r="B812" s="18"/>
      <c r="C812" s="18"/>
      <c r="D812" s="18"/>
      <c r="E812" s="18"/>
      <c r="F812" s="18"/>
      <c r="G812" s="18"/>
      <c r="K812" s="18"/>
    </row>
    <row r="813" ht="15.75" customHeight="1">
      <c r="A813" s="18"/>
      <c r="B813" s="18"/>
      <c r="C813" s="18"/>
      <c r="D813" s="18"/>
      <c r="E813" s="18"/>
      <c r="F813" s="18"/>
      <c r="G813" s="18"/>
      <c r="K813" s="18"/>
    </row>
    <row r="814" ht="15.75" customHeight="1">
      <c r="A814" s="18"/>
      <c r="B814" s="18"/>
      <c r="C814" s="18"/>
      <c r="D814" s="18"/>
      <c r="E814" s="18"/>
      <c r="F814" s="18"/>
      <c r="G814" s="18"/>
      <c r="K814" s="18"/>
    </row>
    <row r="815" ht="15.75" customHeight="1">
      <c r="A815" s="18"/>
      <c r="B815" s="18"/>
      <c r="C815" s="18"/>
      <c r="D815" s="18"/>
      <c r="E815" s="18"/>
      <c r="F815" s="18"/>
      <c r="G815" s="18"/>
      <c r="K815" s="18"/>
    </row>
    <row r="816" ht="15.75" customHeight="1">
      <c r="A816" s="18"/>
      <c r="B816" s="18"/>
      <c r="C816" s="18"/>
      <c r="D816" s="18"/>
      <c r="E816" s="18"/>
      <c r="F816" s="18"/>
      <c r="G816" s="18"/>
      <c r="K816" s="18"/>
    </row>
    <row r="817" ht="15.75" customHeight="1">
      <c r="A817" s="18"/>
      <c r="B817" s="18"/>
      <c r="C817" s="18"/>
      <c r="D817" s="18"/>
      <c r="E817" s="18"/>
      <c r="F817" s="18"/>
      <c r="G817" s="18"/>
      <c r="K817" s="18"/>
    </row>
    <row r="818" ht="15.75" customHeight="1">
      <c r="A818" s="18"/>
      <c r="B818" s="18"/>
      <c r="C818" s="18"/>
      <c r="D818" s="18"/>
      <c r="E818" s="18"/>
      <c r="F818" s="18"/>
      <c r="G818" s="18"/>
      <c r="K818" s="18"/>
    </row>
    <row r="819" ht="15.75" customHeight="1">
      <c r="A819" s="18"/>
      <c r="B819" s="18"/>
      <c r="C819" s="18"/>
      <c r="D819" s="18"/>
      <c r="E819" s="18"/>
      <c r="F819" s="18"/>
      <c r="G819" s="18"/>
      <c r="K819" s="18"/>
    </row>
    <row r="820" ht="15.75" customHeight="1">
      <c r="A820" s="18"/>
      <c r="B820" s="18"/>
      <c r="C820" s="18"/>
      <c r="D820" s="18"/>
      <c r="E820" s="18"/>
      <c r="F820" s="18"/>
      <c r="G820" s="18"/>
      <c r="K820" s="18"/>
    </row>
    <row r="821" ht="15.75" customHeight="1">
      <c r="A821" s="18"/>
      <c r="B821" s="18"/>
      <c r="C821" s="18"/>
      <c r="D821" s="18"/>
      <c r="E821" s="18"/>
      <c r="F821" s="18"/>
      <c r="G821" s="18"/>
      <c r="K821" s="18"/>
    </row>
    <row r="822" ht="15.75" customHeight="1">
      <c r="A822" s="18"/>
      <c r="B822" s="18"/>
      <c r="C822" s="18"/>
      <c r="D822" s="18"/>
      <c r="E822" s="18"/>
      <c r="F822" s="18"/>
      <c r="G822" s="18"/>
      <c r="K822" s="18"/>
    </row>
    <row r="823" ht="15.75" customHeight="1">
      <c r="A823" s="18"/>
      <c r="B823" s="18"/>
      <c r="C823" s="18"/>
      <c r="D823" s="18"/>
      <c r="E823" s="18"/>
      <c r="F823" s="18"/>
      <c r="G823" s="18"/>
      <c r="K823" s="18"/>
    </row>
    <row r="824" ht="15.75" customHeight="1">
      <c r="A824" s="18"/>
      <c r="B824" s="18"/>
      <c r="C824" s="18"/>
      <c r="D824" s="18"/>
      <c r="E824" s="18"/>
      <c r="F824" s="18"/>
      <c r="G824" s="18"/>
      <c r="K824" s="18"/>
    </row>
    <row r="825" ht="15.75" customHeight="1">
      <c r="A825" s="18"/>
      <c r="B825" s="18"/>
      <c r="C825" s="18"/>
      <c r="D825" s="18"/>
      <c r="E825" s="18"/>
      <c r="F825" s="18"/>
      <c r="G825" s="18"/>
      <c r="K825" s="18"/>
    </row>
    <row r="826" ht="15.75" customHeight="1">
      <c r="A826" s="18"/>
      <c r="B826" s="18"/>
      <c r="C826" s="18"/>
      <c r="D826" s="18"/>
      <c r="E826" s="18"/>
      <c r="F826" s="18"/>
      <c r="G826" s="18"/>
      <c r="K826" s="18"/>
    </row>
    <row r="827" ht="15.75" customHeight="1">
      <c r="A827" s="18"/>
      <c r="B827" s="18"/>
      <c r="C827" s="18"/>
      <c r="D827" s="18"/>
      <c r="E827" s="18"/>
      <c r="F827" s="18"/>
      <c r="G827" s="18"/>
      <c r="K827" s="18"/>
    </row>
    <row r="828" ht="15.75" customHeight="1">
      <c r="A828" s="18"/>
      <c r="B828" s="18"/>
      <c r="C828" s="18"/>
      <c r="D828" s="18"/>
      <c r="E828" s="18"/>
      <c r="F828" s="18"/>
      <c r="G828" s="18"/>
      <c r="K828" s="18"/>
    </row>
    <row r="829" ht="15.75" customHeight="1">
      <c r="A829" s="18"/>
      <c r="B829" s="18"/>
      <c r="C829" s="18"/>
      <c r="D829" s="18"/>
      <c r="E829" s="18"/>
      <c r="F829" s="18"/>
      <c r="G829" s="18"/>
      <c r="K829" s="18"/>
    </row>
    <row r="830" ht="15.75" customHeight="1">
      <c r="A830" s="18"/>
      <c r="B830" s="18"/>
      <c r="C830" s="18"/>
      <c r="D830" s="18"/>
      <c r="E830" s="18"/>
      <c r="F830" s="18"/>
      <c r="G830" s="18"/>
      <c r="K830" s="18"/>
    </row>
    <row r="831" ht="15.75" customHeight="1">
      <c r="A831" s="18"/>
      <c r="B831" s="18"/>
      <c r="C831" s="18"/>
      <c r="D831" s="18"/>
      <c r="E831" s="18"/>
      <c r="F831" s="18"/>
      <c r="G831" s="18"/>
      <c r="K831" s="18"/>
    </row>
    <row r="832" ht="15.75" customHeight="1">
      <c r="A832" s="18"/>
      <c r="B832" s="18"/>
      <c r="C832" s="18"/>
      <c r="D832" s="18"/>
      <c r="E832" s="18"/>
      <c r="F832" s="18"/>
      <c r="G832" s="18"/>
      <c r="K832" s="18"/>
    </row>
    <row r="833" ht="15.75" customHeight="1">
      <c r="A833" s="18"/>
      <c r="B833" s="18"/>
      <c r="C833" s="18"/>
      <c r="D833" s="18"/>
      <c r="E833" s="18"/>
      <c r="F833" s="18"/>
      <c r="G833" s="18"/>
      <c r="K833" s="18"/>
    </row>
    <row r="834" ht="15.75" customHeight="1">
      <c r="A834" s="18"/>
      <c r="B834" s="18"/>
      <c r="C834" s="18"/>
      <c r="D834" s="18"/>
      <c r="E834" s="18"/>
      <c r="F834" s="18"/>
      <c r="G834" s="18"/>
      <c r="K834" s="18"/>
    </row>
    <row r="835" ht="15.75" customHeight="1">
      <c r="A835" s="18"/>
      <c r="B835" s="18"/>
      <c r="C835" s="18"/>
      <c r="D835" s="18"/>
      <c r="E835" s="18"/>
      <c r="F835" s="18"/>
      <c r="G835" s="18"/>
      <c r="K835" s="18"/>
    </row>
    <row r="836" ht="15.75" customHeight="1">
      <c r="A836" s="18"/>
      <c r="B836" s="18"/>
      <c r="C836" s="18"/>
      <c r="D836" s="18"/>
      <c r="E836" s="18"/>
      <c r="F836" s="18"/>
      <c r="G836" s="18"/>
      <c r="K836" s="18"/>
    </row>
    <row r="837" ht="15.75" customHeight="1">
      <c r="A837" s="18"/>
      <c r="B837" s="18"/>
      <c r="C837" s="18"/>
      <c r="D837" s="18"/>
      <c r="E837" s="18"/>
      <c r="F837" s="18"/>
      <c r="G837" s="18"/>
      <c r="K837" s="18"/>
    </row>
    <row r="838" ht="15.75" customHeight="1">
      <c r="A838" s="18"/>
      <c r="B838" s="18"/>
      <c r="C838" s="18"/>
      <c r="D838" s="18"/>
      <c r="E838" s="18"/>
      <c r="F838" s="18"/>
      <c r="G838" s="18"/>
      <c r="K838" s="18"/>
    </row>
    <row r="839" ht="15.75" customHeight="1">
      <c r="A839" s="18"/>
      <c r="B839" s="18"/>
      <c r="C839" s="18"/>
      <c r="D839" s="18"/>
      <c r="E839" s="18"/>
      <c r="F839" s="18"/>
      <c r="G839" s="18"/>
      <c r="K839" s="18"/>
    </row>
    <row r="840" ht="15.75" customHeight="1">
      <c r="A840" s="18"/>
      <c r="B840" s="18"/>
      <c r="C840" s="18"/>
      <c r="D840" s="18"/>
      <c r="E840" s="18"/>
      <c r="F840" s="18"/>
      <c r="G840" s="18"/>
      <c r="K840" s="18"/>
    </row>
    <row r="841" ht="15.75" customHeight="1">
      <c r="A841" s="18"/>
      <c r="B841" s="18"/>
      <c r="C841" s="18"/>
      <c r="D841" s="18"/>
      <c r="E841" s="18"/>
      <c r="F841" s="18"/>
      <c r="G841" s="18"/>
      <c r="K841" s="18"/>
    </row>
    <row r="842" ht="15.75" customHeight="1">
      <c r="A842" s="18"/>
      <c r="B842" s="18"/>
      <c r="C842" s="18"/>
      <c r="D842" s="18"/>
      <c r="E842" s="18"/>
      <c r="F842" s="18"/>
      <c r="G842" s="18"/>
      <c r="K842" s="18"/>
    </row>
    <row r="843" ht="15.75" customHeight="1">
      <c r="A843" s="18"/>
      <c r="B843" s="18"/>
      <c r="C843" s="18"/>
      <c r="D843" s="18"/>
      <c r="E843" s="18"/>
      <c r="F843" s="18"/>
      <c r="G843" s="18"/>
      <c r="K843" s="18"/>
    </row>
    <row r="844" ht="15.75" customHeight="1">
      <c r="A844" s="18"/>
      <c r="B844" s="18"/>
      <c r="C844" s="18"/>
      <c r="D844" s="18"/>
      <c r="E844" s="18"/>
      <c r="F844" s="18"/>
      <c r="G844" s="18"/>
      <c r="K844" s="18"/>
    </row>
    <row r="845" ht="15.75" customHeight="1">
      <c r="A845" s="18"/>
      <c r="B845" s="18"/>
      <c r="C845" s="18"/>
      <c r="D845" s="18"/>
      <c r="E845" s="18"/>
      <c r="F845" s="18"/>
      <c r="G845" s="18"/>
      <c r="K845" s="18"/>
    </row>
    <row r="846" ht="15.75" customHeight="1">
      <c r="A846" s="18"/>
      <c r="B846" s="18"/>
      <c r="C846" s="18"/>
      <c r="D846" s="18"/>
      <c r="E846" s="18"/>
      <c r="F846" s="18"/>
      <c r="G846" s="18"/>
      <c r="K846" s="18"/>
    </row>
    <row r="847" ht="15.75" customHeight="1">
      <c r="A847" s="18"/>
      <c r="B847" s="18"/>
      <c r="C847" s="18"/>
      <c r="D847" s="18"/>
      <c r="E847" s="18"/>
      <c r="F847" s="18"/>
      <c r="G847" s="18"/>
      <c r="K847" s="18"/>
    </row>
    <row r="848" ht="15.75" customHeight="1">
      <c r="A848" s="18"/>
      <c r="B848" s="18"/>
      <c r="C848" s="18"/>
      <c r="D848" s="18"/>
      <c r="E848" s="18"/>
      <c r="F848" s="18"/>
      <c r="G848" s="18"/>
      <c r="K848" s="18"/>
    </row>
    <row r="849" ht="15.75" customHeight="1">
      <c r="A849" s="18"/>
      <c r="B849" s="18"/>
      <c r="C849" s="18"/>
      <c r="D849" s="18"/>
      <c r="E849" s="18"/>
      <c r="F849" s="18"/>
      <c r="G849" s="18"/>
      <c r="K849" s="18"/>
    </row>
    <row r="850" ht="15.75" customHeight="1">
      <c r="A850" s="18"/>
      <c r="B850" s="18"/>
      <c r="C850" s="18"/>
      <c r="D850" s="18"/>
      <c r="E850" s="18"/>
      <c r="F850" s="18"/>
      <c r="G850" s="18"/>
      <c r="K850" s="18"/>
    </row>
    <row r="851" ht="15.75" customHeight="1">
      <c r="A851" s="18"/>
      <c r="B851" s="18"/>
      <c r="C851" s="18"/>
      <c r="D851" s="18"/>
      <c r="E851" s="18"/>
      <c r="F851" s="18"/>
      <c r="G851" s="18"/>
      <c r="K851" s="18"/>
    </row>
    <row r="852" ht="15.75" customHeight="1">
      <c r="A852" s="18"/>
      <c r="B852" s="18"/>
      <c r="C852" s="18"/>
      <c r="D852" s="18"/>
      <c r="E852" s="18"/>
      <c r="F852" s="18"/>
      <c r="G852" s="18"/>
      <c r="K852" s="18"/>
    </row>
    <row r="853" ht="15.75" customHeight="1">
      <c r="A853" s="18"/>
      <c r="B853" s="18"/>
      <c r="C853" s="18"/>
      <c r="D853" s="18"/>
      <c r="E853" s="18"/>
      <c r="F853" s="18"/>
      <c r="G853" s="18"/>
      <c r="K853" s="18"/>
    </row>
    <row r="854" ht="15.75" customHeight="1">
      <c r="A854" s="18"/>
      <c r="B854" s="18"/>
      <c r="C854" s="18"/>
      <c r="D854" s="18"/>
      <c r="E854" s="18"/>
      <c r="F854" s="18"/>
      <c r="G854" s="18"/>
      <c r="K854" s="18"/>
    </row>
    <row r="855" ht="15.75" customHeight="1">
      <c r="A855" s="18"/>
      <c r="B855" s="18"/>
      <c r="C855" s="18"/>
      <c r="D855" s="18"/>
      <c r="E855" s="18"/>
      <c r="F855" s="18"/>
      <c r="G855" s="18"/>
      <c r="K855" s="18"/>
    </row>
    <row r="856" ht="15.75" customHeight="1">
      <c r="A856" s="18"/>
      <c r="B856" s="18"/>
      <c r="C856" s="18"/>
      <c r="D856" s="18"/>
      <c r="E856" s="18"/>
      <c r="F856" s="18"/>
      <c r="G856" s="18"/>
      <c r="K856" s="18"/>
    </row>
    <row r="857" ht="15.75" customHeight="1">
      <c r="A857" s="18"/>
      <c r="B857" s="18"/>
      <c r="C857" s="18"/>
      <c r="D857" s="18"/>
      <c r="E857" s="18"/>
      <c r="F857" s="18"/>
      <c r="G857" s="18"/>
      <c r="K857" s="18"/>
    </row>
    <row r="858" ht="15.75" customHeight="1">
      <c r="A858" s="18"/>
      <c r="B858" s="18"/>
      <c r="C858" s="18"/>
      <c r="D858" s="18"/>
      <c r="E858" s="18"/>
      <c r="F858" s="18"/>
      <c r="G858" s="18"/>
      <c r="K858" s="18"/>
    </row>
    <row r="859" ht="15.75" customHeight="1">
      <c r="A859" s="18"/>
      <c r="B859" s="18"/>
      <c r="C859" s="18"/>
      <c r="D859" s="18"/>
      <c r="E859" s="18"/>
      <c r="F859" s="18"/>
      <c r="G859" s="18"/>
      <c r="K859" s="18"/>
    </row>
    <row r="860" ht="15.75" customHeight="1">
      <c r="A860" s="18"/>
      <c r="B860" s="18"/>
      <c r="C860" s="18"/>
      <c r="D860" s="18"/>
      <c r="E860" s="18"/>
      <c r="F860" s="18"/>
      <c r="G860" s="18"/>
      <c r="K860" s="18"/>
    </row>
    <row r="861" ht="15.75" customHeight="1">
      <c r="A861" s="18"/>
      <c r="B861" s="18"/>
      <c r="C861" s="18"/>
      <c r="D861" s="18"/>
      <c r="E861" s="18"/>
      <c r="F861" s="18"/>
      <c r="G861" s="18"/>
      <c r="K861" s="18"/>
    </row>
    <row r="862" ht="15.75" customHeight="1">
      <c r="A862" s="18"/>
      <c r="B862" s="18"/>
      <c r="C862" s="18"/>
      <c r="D862" s="18"/>
      <c r="E862" s="18"/>
      <c r="F862" s="18"/>
      <c r="G862" s="18"/>
      <c r="K862" s="18"/>
    </row>
    <row r="863" ht="15.75" customHeight="1">
      <c r="A863" s="18"/>
      <c r="B863" s="18"/>
      <c r="C863" s="18"/>
      <c r="D863" s="18"/>
      <c r="E863" s="18"/>
      <c r="F863" s="18"/>
      <c r="G863" s="18"/>
      <c r="K863" s="18"/>
    </row>
    <row r="864" ht="15.75" customHeight="1">
      <c r="A864" s="18"/>
      <c r="B864" s="18"/>
      <c r="C864" s="18"/>
      <c r="D864" s="18"/>
      <c r="E864" s="18"/>
      <c r="F864" s="18"/>
      <c r="G864" s="18"/>
      <c r="K864" s="18"/>
    </row>
    <row r="865" ht="15.75" customHeight="1">
      <c r="A865" s="18"/>
      <c r="B865" s="18"/>
      <c r="C865" s="18"/>
      <c r="D865" s="18"/>
      <c r="E865" s="18"/>
      <c r="F865" s="18"/>
      <c r="G865" s="18"/>
      <c r="K865" s="18"/>
    </row>
    <row r="866" ht="15.75" customHeight="1">
      <c r="A866" s="18"/>
      <c r="B866" s="18"/>
      <c r="C866" s="18"/>
      <c r="D866" s="18"/>
      <c r="E866" s="18"/>
      <c r="F866" s="18"/>
      <c r="G866" s="18"/>
      <c r="K866" s="18"/>
    </row>
    <row r="867" ht="15.75" customHeight="1">
      <c r="A867" s="18"/>
      <c r="B867" s="18"/>
      <c r="C867" s="18"/>
      <c r="D867" s="18"/>
      <c r="E867" s="18"/>
      <c r="F867" s="18"/>
      <c r="G867" s="18"/>
      <c r="K867" s="18"/>
    </row>
    <row r="868" ht="15.75" customHeight="1">
      <c r="A868" s="18"/>
      <c r="B868" s="18"/>
      <c r="C868" s="18"/>
      <c r="D868" s="18"/>
      <c r="E868" s="18"/>
      <c r="F868" s="18"/>
      <c r="G868" s="18"/>
      <c r="K868" s="18"/>
    </row>
    <row r="869" ht="15.75" customHeight="1">
      <c r="A869" s="18"/>
      <c r="B869" s="18"/>
      <c r="C869" s="18"/>
      <c r="D869" s="18"/>
      <c r="E869" s="18"/>
      <c r="F869" s="18"/>
      <c r="G869" s="18"/>
      <c r="K869" s="18"/>
    </row>
    <row r="870" ht="15.75" customHeight="1">
      <c r="A870" s="18"/>
      <c r="B870" s="18"/>
      <c r="C870" s="18"/>
      <c r="D870" s="18"/>
      <c r="E870" s="18"/>
      <c r="F870" s="18"/>
      <c r="G870" s="18"/>
      <c r="K870" s="18"/>
    </row>
    <row r="871" ht="15.75" customHeight="1">
      <c r="A871" s="18"/>
      <c r="B871" s="18"/>
      <c r="C871" s="18"/>
      <c r="D871" s="18"/>
      <c r="E871" s="18"/>
      <c r="F871" s="18"/>
      <c r="G871" s="18"/>
      <c r="K871" s="18"/>
    </row>
    <row r="872" ht="15.75" customHeight="1">
      <c r="A872" s="18"/>
      <c r="B872" s="18"/>
      <c r="C872" s="18"/>
      <c r="D872" s="18"/>
      <c r="E872" s="18"/>
      <c r="F872" s="18"/>
      <c r="G872" s="18"/>
      <c r="K872" s="18"/>
    </row>
    <row r="873" ht="15.75" customHeight="1">
      <c r="A873" s="18"/>
      <c r="B873" s="18"/>
      <c r="C873" s="18"/>
      <c r="D873" s="18"/>
      <c r="E873" s="18"/>
      <c r="F873" s="18"/>
      <c r="G873" s="18"/>
      <c r="K873" s="18"/>
    </row>
    <row r="874" ht="15.75" customHeight="1">
      <c r="A874" s="18"/>
      <c r="B874" s="18"/>
      <c r="C874" s="18"/>
      <c r="D874" s="18"/>
      <c r="E874" s="18"/>
      <c r="F874" s="18"/>
      <c r="G874" s="18"/>
      <c r="K874" s="18"/>
    </row>
    <row r="875" ht="15.75" customHeight="1">
      <c r="A875" s="18"/>
      <c r="B875" s="18"/>
      <c r="C875" s="18"/>
      <c r="D875" s="18"/>
      <c r="E875" s="18"/>
      <c r="F875" s="18"/>
      <c r="G875" s="18"/>
      <c r="K875" s="18"/>
    </row>
    <row r="876" ht="15.75" customHeight="1">
      <c r="A876" s="18"/>
      <c r="B876" s="18"/>
      <c r="C876" s="18"/>
      <c r="D876" s="18"/>
      <c r="E876" s="18"/>
      <c r="F876" s="18"/>
      <c r="G876" s="18"/>
      <c r="K876" s="18"/>
    </row>
    <row r="877" ht="15.75" customHeight="1">
      <c r="A877" s="18"/>
      <c r="B877" s="18"/>
      <c r="C877" s="18"/>
      <c r="D877" s="18"/>
      <c r="E877" s="18"/>
      <c r="F877" s="18"/>
      <c r="G877" s="18"/>
      <c r="K877" s="18"/>
    </row>
    <row r="878" ht="15.75" customHeight="1">
      <c r="A878" s="18"/>
      <c r="B878" s="18"/>
      <c r="C878" s="18"/>
      <c r="D878" s="18"/>
      <c r="E878" s="18"/>
      <c r="F878" s="18"/>
      <c r="G878" s="18"/>
      <c r="K878" s="18"/>
    </row>
    <row r="879" ht="15.75" customHeight="1">
      <c r="A879" s="18"/>
      <c r="B879" s="18"/>
      <c r="C879" s="18"/>
      <c r="D879" s="18"/>
      <c r="E879" s="18"/>
      <c r="F879" s="18"/>
      <c r="G879" s="18"/>
      <c r="K879" s="18"/>
    </row>
    <row r="880" ht="15.75" customHeight="1">
      <c r="A880" s="18"/>
      <c r="B880" s="18"/>
      <c r="C880" s="18"/>
      <c r="D880" s="18"/>
      <c r="E880" s="18"/>
      <c r="F880" s="18"/>
      <c r="G880" s="18"/>
      <c r="K880" s="18"/>
    </row>
    <row r="881" ht="15.75" customHeight="1">
      <c r="A881" s="18"/>
      <c r="B881" s="18"/>
      <c r="C881" s="18"/>
      <c r="D881" s="18"/>
      <c r="E881" s="18"/>
      <c r="F881" s="18"/>
      <c r="G881" s="18"/>
      <c r="K881" s="18"/>
    </row>
    <row r="882" ht="15.75" customHeight="1">
      <c r="A882" s="18"/>
      <c r="B882" s="18"/>
      <c r="C882" s="18"/>
      <c r="D882" s="18"/>
      <c r="E882" s="18"/>
      <c r="F882" s="18"/>
      <c r="G882" s="18"/>
      <c r="K882" s="18"/>
    </row>
    <row r="883" ht="15.75" customHeight="1">
      <c r="A883" s="18"/>
      <c r="B883" s="18"/>
      <c r="C883" s="18"/>
      <c r="D883" s="18"/>
      <c r="E883" s="18"/>
      <c r="F883" s="18"/>
      <c r="G883" s="18"/>
      <c r="K883" s="18"/>
    </row>
    <row r="884" ht="15.75" customHeight="1">
      <c r="A884" s="18"/>
      <c r="B884" s="18"/>
      <c r="C884" s="18"/>
      <c r="D884" s="18"/>
      <c r="E884" s="18"/>
      <c r="F884" s="18"/>
      <c r="G884" s="18"/>
      <c r="K884" s="18"/>
    </row>
    <row r="885" ht="15.75" customHeight="1">
      <c r="A885" s="18"/>
      <c r="B885" s="18"/>
      <c r="C885" s="18"/>
      <c r="D885" s="18"/>
      <c r="E885" s="18"/>
      <c r="F885" s="18"/>
      <c r="G885" s="18"/>
      <c r="K885" s="18"/>
    </row>
    <row r="886" ht="15.75" customHeight="1">
      <c r="A886" s="18"/>
      <c r="B886" s="18"/>
      <c r="C886" s="18"/>
      <c r="D886" s="18"/>
      <c r="E886" s="18"/>
      <c r="F886" s="18"/>
      <c r="G886" s="18"/>
      <c r="K886" s="18"/>
    </row>
    <row r="887" ht="15.75" customHeight="1">
      <c r="A887" s="18"/>
      <c r="B887" s="18"/>
      <c r="C887" s="18"/>
      <c r="D887" s="18"/>
      <c r="E887" s="18"/>
      <c r="F887" s="18"/>
      <c r="G887" s="18"/>
      <c r="K887" s="18"/>
    </row>
    <row r="888" ht="15.75" customHeight="1">
      <c r="A888" s="18"/>
      <c r="B888" s="18"/>
      <c r="C888" s="18"/>
      <c r="D888" s="18"/>
      <c r="E888" s="18"/>
      <c r="F888" s="18"/>
      <c r="G888" s="18"/>
      <c r="K888" s="18"/>
    </row>
    <row r="889" ht="15.75" customHeight="1">
      <c r="A889" s="18"/>
      <c r="B889" s="18"/>
      <c r="C889" s="18"/>
      <c r="D889" s="18"/>
      <c r="E889" s="18"/>
      <c r="F889" s="18"/>
      <c r="G889" s="18"/>
      <c r="K889" s="18"/>
    </row>
    <row r="890" ht="15.75" customHeight="1">
      <c r="A890" s="18"/>
      <c r="B890" s="18"/>
      <c r="C890" s="18"/>
      <c r="D890" s="18"/>
      <c r="E890" s="18"/>
      <c r="F890" s="18"/>
      <c r="G890" s="18"/>
      <c r="K890" s="18"/>
    </row>
    <row r="891" ht="15.75" customHeight="1">
      <c r="A891" s="18"/>
      <c r="B891" s="18"/>
      <c r="C891" s="18"/>
      <c r="D891" s="18"/>
      <c r="E891" s="18"/>
      <c r="F891" s="18"/>
      <c r="G891" s="18"/>
      <c r="K891" s="18"/>
    </row>
    <row r="892" ht="15.75" customHeight="1">
      <c r="A892" s="18"/>
      <c r="B892" s="18"/>
      <c r="C892" s="18"/>
      <c r="D892" s="18"/>
      <c r="E892" s="18"/>
      <c r="F892" s="18"/>
      <c r="G892" s="18"/>
      <c r="K892" s="18"/>
    </row>
    <row r="893" ht="15.75" customHeight="1">
      <c r="A893" s="18"/>
      <c r="B893" s="18"/>
      <c r="C893" s="18"/>
      <c r="D893" s="18"/>
      <c r="E893" s="18"/>
      <c r="F893" s="18"/>
      <c r="G893" s="18"/>
      <c r="K893" s="18"/>
    </row>
    <row r="894" ht="15.75" customHeight="1">
      <c r="A894" s="18"/>
      <c r="B894" s="18"/>
      <c r="C894" s="18"/>
      <c r="D894" s="18"/>
      <c r="E894" s="18"/>
      <c r="F894" s="18"/>
      <c r="G894" s="18"/>
      <c r="K894" s="18"/>
    </row>
    <row r="895" ht="15.75" customHeight="1">
      <c r="A895" s="18"/>
      <c r="B895" s="18"/>
      <c r="C895" s="18"/>
      <c r="D895" s="18"/>
      <c r="E895" s="18"/>
      <c r="F895" s="18"/>
      <c r="G895" s="18"/>
      <c r="K895" s="18"/>
    </row>
    <row r="896" ht="15.75" customHeight="1">
      <c r="A896" s="18"/>
      <c r="B896" s="18"/>
      <c r="C896" s="18"/>
      <c r="D896" s="18"/>
      <c r="E896" s="18"/>
      <c r="F896" s="18"/>
      <c r="G896" s="18"/>
      <c r="K896" s="18"/>
    </row>
    <row r="897" ht="15.75" customHeight="1">
      <c r="A897" s="18"/>
      <c r="B897" s="18"/>
      <c r="C897" s="18"/>
      <c r="D897" s="18"/>
      <c r="E897" s="18"/>
      <c r="F897" s="18"/>
      <c r="G897" s="18"/>
      <c r="K897" s="18"/>
    </row>
    <row r="898" ht="15.75" customHeight="1">
      <c r="A898" s="18"/>
      <c r="B898" s="18"/>
      <c r="C898" s="18"/>
      <c r="D898" s="18"/>
      <c r="E898" s="18"/>
      <c r="F898" s="18"/>
      <c r="G898" s="18"/>
      <c r="K898" s="18"/>
    </row>
    <row r="899" ht="15.75" customHeight="1">
      <c r="A899" s="18"/>
      <c r="B899" s="18"/>
      <c r="C899" s="18"/>
      <c r="D899" s="18"/>
      <c r="E899" s="18"/>
      <c r="F899" s="18"/>
      <c r="G899" s="18"/>
      <c r="K899" s="18"/>
    </row>
    <row r="900" ht="15.75" customHeight="1">
      <c r="A900" s="18"/>
      <c r="B900" s="18"/>
      <c r="C900" s="18"/>
      <c r="D900" s="18"/>
      <c r="E900" s="18"/>
      <c r="F900" s="18"/>
      <c r="G900" s="18"/>
      <c r="K900" s="18"/>
    </row>
    <row r="901" ht="15.75" customHeight="1">
      <c r="A901" s="18"/>
      <c r="B901" s="18"/>
      <c r="C901" s="18"/>
      <c r="D901" s="18"/>
      <c r="E901" s="18"/>
      <c r="F901" s="18"/>
      <c r="G901" s="18"/>
      <c r="K901" s="18"/>
    </row>
    <row r="902" ht="15.75" customHeight="1">
      <c r="A902" s="18"/>
      <c r="B902" s="18"/>
      <c r="C902" s="18"/>
      <c r="D902" s="18"/>
      <c r="E902" s="18"/>
      <c r="F902" s="18"/>
      <c r="G902" s="18"/>
      <c r="K902" s="18"/>
    </row>
    <row r="903" ht="15.75" customHeight="1">
      <c r="A903" s="18"/>
      <c r="B903" s="18"/>
      <c r="C903" s="18"/>
      <c r="D903" s="18"/>
      <c r="E903" s="18"/>
      <c r="F903" s="18"/>
      <c r="G903" s="18"/>
      <c r="K903" s="18"/>
    </row>
    <row r="904" ht="15.75" customHeight="1">
      <c r="A904" s="18"/>
      <c r="B904" s="18"/>
      <c r="C904" s="18"/>
      <c r="D904" s="18"/>
      <c r="E904" s="18"/>
      <c r="F904" s="18"/>
      <c r="G904" s="18"/>
      <c r="K904" s="18"/>
    </row>
    <row r="905" ht="15.75" customHeight="1">
      <c r="A905" s="18"/>
      <c r="B905" s="18"/>
      <c r="C905" s="18"/>
      <c r="D905" s="18"/>
      <c r="E905" s="18"/>
      <c r="F905" s="18"/>
      <c r="G905" s="18"/>
      <c r="K905" s="18"/>
    </row>
    <row r="906" ht="15.75" customHeight="1">
      <c r="A906" s="18"/>
      <c r="B906" s="18"/>
      <c r="C906" s="18"/>
      <c r="D906" s="18"/>
      <c r="E906" s="18"/>
      <c r="F906" s="18"/>
      <c r="G906" s="18"/>
      <c r="K906" s="18"/>
    </row>
    <row r="907" ht="15.75" customHeight="1">
      <c r="A907" s="18"/>
      <c r="B907" s="18"/>
      <c r="C907" s="18"/>
      <c r="D907" s="18"/>
      <c r="E907" s="18"/>
      <c r="F907" s="18"/>
      <c r="G907" s="18"/>
      <c r="K907" s="18"/>
    </row>
    <row r="908" ht="15.75" customHeight="1">
      <c r="A908" s="18"/>
      <c r="B908" s="18"/>
      <c r="C908" s="18"/>
      <c r="D908" s="18"/>
      <c r="E908" s="18"/>
      <c r="F908" s="18"/>
      <c r="G908" s="18"/>
      <c r="K908" s="18"/>
    </row>
    <row r="909" ht="15.75" customHeight="1">
      <c r="A909" s="18"/>
      <c r="B909" s="18"/>
      <c r="C909" s="18"/>
      <c r="D909" s="18"/>
      <c r="E909" s="18"/>
      <c r="F909" s="18"/>
      <c r="G909" s="18"/>
      <c r="K909" s="18"/>
    </row>
    <row r="910" ht="15.75" customHeight="1">
      <c r="A910" s="18"/>
      <c r="B910" s="18"/>
      <c r="C910" s="18"/>
      <c r="D910" s="18"/>
      <c r="E910" s="18"/>
      <c r="F910" s="18"/>
      <c r="G910" s="18"/>
      <c r="K910" s="18"/>
    </row>
    <row r="911" ht="15.75" customHeight="1">
      <c r="A911" s="18"/>
      <c r="B911" s="18"/>
      <c r="C911" s="18"/>
      <c r="D911" s="18"/>
      <c r="E911" s="18"/>
      <c r="F911" s="18"/>
      <c r="G911" s="18"/>
      <c r="K911" s="18"/>
    </row>
    <row r="912" ht="15.75" customHeight="1">
      <c r="A912" s="18"/>
      <c r="B912" s="18"/>
      <c r="C912" s="18"/>
      <c r="D912" s="18"/>
      <c r="E912" s="18"/>
      <c r="F912" s="18"/>
      <c r="G912" s="18"/>
      <c r="K912" s="18"/>
    </row>
    <row r="913" ht="15.75" customHeight="1">
      <c r="A913" s="18"/>
      <c r="B913" s="18"/>
      <c r="C913" s="18"/>
      <c r="D913" s="18"/>
      <c r="E913" s="18"/>
      <c r="F913" s="18"/>
      <c r="G913" s="18"/>
      <c r="K913" s="18"/>
    </row>
    <row r="914" ht="15.75" customHeight="1">
      <c r="A914" s="18"/>
      <c r="B914" s="18"/>
      <c r="C914" s="18"/>
      <c r="D914" s="18"/>
      <c r="E914" s="18"/>
      <c r="F914" s="18"/>
      <c r="G914" s="18"/>
      <c r="K914" s="18"/>
    </row>
    <row r="915" ht="15.75" customHeight="1">
      <c r="A915" s="18"/>
      <c r="B915" s="18"/>
      <c r="C915" s="18"/>
      <c r="D915" s="18"/>
      <c r="E915" s="18"/>
      <c r="F915" s="18"/>
      <c r="G915" s="18"/>
      <c r="K915" s="18"/>
    </row>
    <row r="916" ht="15.75" customHeight="1">
      <c r="A916" s="18"/>
      <c r="B916" s="18"/>
      <c r="C916" s="18"/>
      <c r="D916" s="18"/>
      <c r="E916" s="18"/>
      <c r="F916" s="18"/>
      <c r="G916" s="18"/>
      <c r="K916" s="18"/>
    </row>
    <row r="917" ht="15.75" customHeight="1">
      <c r="A917" s="18"/>
      <c r="B917" s="18"/>
      <c r="C917" s="18"/>
      <c r="D917" s="18"/>
      <c r="E917" s="18"/>
      <c r="F917" s="18"/>
      <c r="G917" s="18"/>
      <c r="K917" s="18"/>
    </row>
    <row r="918" ht="15.75" customHeight="1">
      <c r="A918" s="18"/>
      <c r="B918" s="18"/>
      <c r="C918" s="18"/>
      <c r="D918" s="18"/>
      <c r="E918" s="18"/>
      <c r="F918" s="18"/>
      <c r="G918" s="18"/>
      <c r="K918" s="18"/>
    </row>
    <row r="919" ht="15.75" customHeight="1">
      <c r="A919" s="18"/>
      <c r="B919" s="18"/>
      <c r="C919" s="18"/>
      <c r="D919" s="18"/>
      <c r="E919" s="18"/>
      <c r="F919" s="18"/>
      <c r="G919" s="18"/>
      <c r="K919" s="18"/>
    </row>
    <row r="920" ht="15.75" customHeight="1">
      <c r="A920" s="18"/>
      <c r="B920" s="18"/>
      <c r="C920" s="18"/>
      <c r="D920" s="18"/>
      <c r="E920" s="18"/>
      <c r="F920" s="18"/>
      <c r="G920" s="18"/>
      <c r="K920" s="18"/>
    </row>
    <row r="921" ht="15.75" customHeight="1">
      <c r="A921" s="18"/>
      <c r="B921" s="18"/>
      <c r="C921" s="18"/>
      <c r="D921" s="18"/>
      <c r="E921" s="18"/>
      <c r="F921" s="18"/>
      <c r="G921" s="18"/>
      <c r="K921" s="18"/>
    </row>
    <row r="922" ht="15.75" customHeight="1">
      <c r="A922" s="18"/>
      <c r="B922" s="18"/>
      <c r="C922" s="18"/>
      <c r="D922" s="18"/>
      <c r="E922" s="18"/>
      <c r="F922" s="18"/>
      <c r="G922" s="18"/>
      <c r="K922" s="18"/>
    </row>
    <row r="923" ht="15.75" customHeight="1">
      <c r="A923" s="18"/>
      <c r="B923" s="18"/>
      <c r="C923" s="18"/>
      <c r="D923" s="18"/>
      <c r="E923" s="18"/>
      <c r="F923" s="18"/>
      <c r="G923" s="18"/>
      <c r="K923" s="18"/>
    </row>
    <row r="924" ht="15.75" customHeight="1">
      <c r="A924" s="18"/>
      <c r="B924" s="18"/>
      <c r="C924" s="18"/>
      <c r="D924" s="18"/>
      <c r="E924" s="18"/>
      <c r="F924" s="18"/>
      <c r="G924" s="18"/>
      <c r="K924" s="18"/>
    </row>
    <row r="925" ht="15.75" customHeight="1">
      <c r="A925" s="18"/>
      <c r="B925" s="18"/>
      <c r="C925" s="18"/>
      <c r="D925" s="18"/>
      <c r="E925" s="18"/>
      <c r="F925" s="18"/>
      <c r="G925" s="18"/>
      <c r="K925" s="18"/>
    </row>
    <row r="926" ht="15.75" customHeight="1">
      <c r="A926" s="18"/>
      <c r="B926" s="18"/>
      <c r="C926" s="18"/>
      <c r="D926" s="18"/>
      <c r="E926" s="18"/>
      <c r="F926" s="18"/>
      <c r="G926" s="18"/>
      <c r="K926" s="18"/>
    </row>
    <row r="927" ht="15.75" customHeight="1">
      <c r="A927" s="18"/>
      <c r="B927" s="18"/>
      <c r="C927" s="18"/>
      <c r="D927" s="18"/>
      <c r="E927" s="18"/>
      <c r="F927" s="18"/>
      <c r="G927" s="18"/>
      <c r="K927" s="18"/>
    </row>
    <row r="928" ht="15.75" customHeight="1">
      <c r="A928" s="18"/>
      <c r="B928" s="18"/>
      <c r="C928" s="18"/>
      <c r="D928" s="18"/>
      <c r="E928" s="18"/>
      <c r="F928" s="18"/>
      <c r="G928" s="18"/>
      <c r="K928" s="18"/>
    </row>
    <row r="929" ht="15.75" customHeight="1">
      <c r="A929" s="18"/>
      <c r="B929" s="18"/>
      <c r="C929" s="18"/>
      <c r="D929" s="18"/>
      <c r="E929" s="18"/>
      <c r="F929" s="18"/>
      <c r="G929" s="18"/>
      <c r="K929" s="18"/>
    </row>
    <row r="930" ht="15.75" customHeight="1">
      <c r="A930" s="18"/>
      <c r="B930" s="18"/>
      <c r="C930" s="18"/>
      <c r="D930" s="18"/>
      <c r="E930" s="18"/>
      <c r="F930" s="18"/>
      <c r="G930" s="18"/>
      <c r="K930" s="18"/>
    </row>
    <row r="931" ht="15.75" customHeight="1">
      <c r="A931" s="18"/>
      <c r="B931" s="18"/>
      <c r="C931" s="18"/>
      <c r="D931" s="18"/>
      <c r="E931" s="18"/>
      <c r="F931" s="18"/>
      <c r="G931" s="18"/>
      <c r="K931" s="18"/>
    </row>
    <row r="932" ht="15.75" customHeight="1">
      <c r="A932" s="18"/>
      <c r="B932" s="18"/>
      <c r="C932" s="18"/>
      <c r="D932" s="18"/>
      <c r="E932" s="18"/>
      <c r="F932" s="18"/>
      <c r="G932" s="18"/>
      <c r="K932" s="18"/>
    </row>
    <row r="933" ht="15.75" customHeight="1">
      <c r="A933" s="18"/>
      <c r="B933" s="18"/>
      <c r="C933" s="18"/>
      <c r="D933" s="18"/>
      <c r="E933" s="18"/>
      <c r="F933" s="18"/>
      <c r="G933" s="18"/>
      <c r="K933" s="18"/>
    </row>
    <row r="934" ht="15.75" customHeight="1">
      <c r="A934" s="18"/>
      <c r="B934" s="18"/>
      <c r="C934" s="18"/>
      <c r="D934" s="18"/>
      <c r="E934" s="18"/>
      <c r="F934" s="18"/>
      <c r="G934" s="18"/>
      <c r="K934" s="18"/>
    </row>
    <row r="935" ht="15.75" customHeight="1">
      <c r="A935" s="18"/>
      <c r="B935" s="18"/>
      <c r="C935" s="18"/>
      <c r="D935" s="18"/>
      <c r="E935" s="18"/>
      <c r="F935" s="18"/>
      <c r="G935" s="18"/>
      <c r="K935" s="18"/>
    </row>
    <row r="936" ht="15.75" customHeight="1">
      <c r="A936" s="18"/>
      <c r="B936" s="18"/>
      <c r="C936" s="18"/>
      <c r="D936" s="18"/>
      <c r="E936" s="18"/>
      <c r="F936" s="18"/>
      <c r="G936" s="18"/>
      <c r="K936" s="18"/>
    </row>
    <row r="937" ht="15.75" customHeight="1">
      <c r="A937" s="18"/>
      <c r="B937" s="18"/>
      <c r="C937" s="18"/>
      <c r="D937" s="18"/>
      <c r="E937" s="18"/>
      <c r="F937" s="18"/>
      <c r="G937" s="18"/>
      <c r="K937" s="18"/>
    </row>
    <row r="938" ht="15.75" customHeight="1">
      <c r="A938" s="18"/>
      <c r="B938" s="18"/>
      <c r="C938" s="18"/>
      <c r="D938" s="18"/>
      <c r="E938" s="18"/>
      <c r="F938" s="18"/>
      <c r="G938" s="18"/>
      <c r="K938" s="18"/>
    </row>
    <row r="939" ht="15.75" customHeight="1">
      <c r="A939" s="18"/>
      <c r="B939" s="18"/>
      <c r="C939" s="18"/>
      <c r="D939" s="18"/>
      <c r="E939" s="18"/>
      <c r="F939" s="18"/>
      <c r="G939" s="18"/>
      <c r="K939" s="18"/>
    </row>
    <row r="940" ht="15.75" customHeight="1">
      <c r="A940" s="18"/>
      <c r="B940" s="18"/>
      <c r="C940" s="18"/>
      <c r="D940" s="18"/>
      <c r="E940" s="18"/>
      <c r="F940" s="18"/>
      <c r="G940" s="18"/>
      <c r="K940" s="18"/>
    </row>
    <row r="941" ht="15.75" customHeight="1">
      <c r="A941" s="18"/>
      <c r="B941" s="18"/>
      <c r="C941" s="18"/>
      <c r="D941" s="18"/>
      <c r="E941" s="18"/>
      <c r="F941" s="18"/>
      <c r="G941" s="18"/>
      <c r="K941" s="18"/>
    </row>
    <row r="942" ht="15.75" customHeight="1">
      <c r="A942" s="18"/>
      <c r="B942" s="18"/>
      <c r="C942" s="18"/>
      <c r="D942" s="18"/>
      <c r="E942" s="18"/>
      <c r="F942" s="18"/>
      <c r="G942" s="18"/>
      <c r="K942" s="18"/>
    </row>
    <row r="943" ht="15.75" customHeight="1">
      <c r="A943" s="18"/>
      <c r="B943" s="18"/>
      <c r="C943" s="18"/>
      <c r="D943" s="18"/>
      <c r="E943" s="18"/>
      <c r="F943" s="18"/>
      <c r="G943" s="18"/>
      <c r="K943" s="18"/>
    </row>
    <row r="944" ht="15.75" customHeight="1">
      <c r="A944" s="18"/>
      <c r="B944" s="18"/>
      <c r="C944" s="18"/>
      <c r="D944" s="18"/>
      <c r="E944" s="18"/>
      <c r="F944" s="18"/>
      <c r="G944" s="18"/>
      <c r="K944" s="18"/>
    </row>
    <row r="945" ht="15.75" customHeight="1">
      <c r="A945" s="18"/>
      <c r="B945" s="18"/>
      <c r="C945" s="18"/>
      <c r="D945" s="18"/>
      <c r="E945" s="18"/>
      <c r="F945" s="18"/>
      <c r="G945" s="18"/>
      <c r="K945" s="18"/>
    </row>
    <row r="946" ht="15.75" customHeight="1">
      <c r="A946" s="18"/>
      <c r="B946" s="18"/>
      <c r="C946" s="18"/>
      <c r="D946" s="18"/>
      <c r="E946" s="18"/>
      <c r="F946" s="18"/>
      <c r="G946" s="18"/>
      <c r="K946" s="18"/>
    </row>
    <row r="947" ht="15.75" customHeight="1">
      <c r="A947" s="18"/>
      <c r="B947" s="18"/>
      <c r="C947" s="18"/>
      <c r="D947" s="18"/>
      <c r="E947" s="18"/>
      <c r="F947" s="18"/>
      <c r="G947" s="18"/>
      <c r="K947" s="18"/>
    </row>
    <row r="948" ht="15.75" customHeight="1">
      <c r="A948" s="18"/>
      <c r="B948" s="18"/>
      <c r="C948" s="18"/>
      <c r="D948" s="18"/>
      <c r="E948" s="18"/>
      <c r="F948" s="18"/>
      <c r="G948" s="18"/>
      <c r="K948" s="18"/>
    </row>
    <row r="949" ht="15.75" customHeight="1">
      <c r="A949" s="18"/>
      <c r="B949" s="18"/>
      <c r="C949" s="18"/>
      <c r="D949" s="18"/>
      <c r="E949" s="18"/>
      <c r="F949" s="18"/>
      <c r="G949" s="18"/>
      <c r="K949" s="18"/>
    </row>
    <row r="950" ht="15.75" customHeight="1">
      <c r="A950" s="18"/>
      <c r="B950" s="18"/>
      <c r="C950" s="18"/>
      <c r="D950" s="18"/>
      <c r="E950" s="18"/>
      <c r="F950" s="18"/>
      <c r="G950" s="18"/>
      <c r="K950" s="18"/>
    </row>
    <row r="951" ht="15.75" customHeight="1">
      <c r="A951" s="18"/>
      <c r="B951" s="18"/>
      <c r="C951" s="18"/>
      <c r="D951" s="18"/>
      <c r="E951" s="18"/>
      <c r="F951" s="18"/>
      <c r="G951" s="18"/>
      <c r="K951" s="18"/>
    </row>
    <row r="952" ht="15.75" customHeight="1">
      <c r="A952" s="18"/>
      <c r="B952" s="18"/>
      <c r="C952" s="18"/>
      <c r="D952" s="18"/>
      <c r="E952" s="18"/>
      <c r="F952" s="18"/>
      <c r="G952" s="18"/>
      <c r="K952" s="18"/>
    </row>
    <row r="953" ht="15.75" customHeight="1">
      <c r="A953" s="18"/>
      <c r="B953" s="18"/>
      <c r="C953" s="18"/>
      <c r="D953" s="18"/>
      <c r="E953" s="18"/>
      <c r="F953" s="18"/>
      <c r="G953" s="18"/>
      <c r="K953" s="18"/>
    </row>
    <row r="954" ht="15.75" customHeight="1">
      <c r="A954" s="18"/>
      <c r="B954" s="18"/>
      <c r="C954" s="18"/>
      <c r="D954" s="18"/>
      <c r="E954" s="18"/>
      <c r="F954" s="18"/>
      <c r="G954" s="18"/>
      <c r="K954" s="18"/>
    </row>
    <row r="955" ht="15.75" customHeight="1">
      <c r="A955" s="18"/>
      <c r="B955" s="18"/>
      <c r="C955" s="18"/>
      <c r="D955" s="18"/>
      <c r="E955" s="18"/>
      <c r="F955" s="18"/>
      <c r="G955" s="18"/>
      <c r="K955" s="18"/>
    </row>
    <row r="956" ht="15.75" customHeight="1">
      <c r="A956" s="18"/>
      <c r="B956" s="18"/>
      <c r="C956" s="18"/>
      <c r="D956" s="18"/>
      <c r="E956" s="18"/>
      <c r="F956" s="18"/>
      <c r="G956" s="18"/>
      <c r="K956" s="18"/>
    </row>
    <row r="957" ht="15.75" customHeight="1">
      <c r="A957" s="18"/>
      <c r="B957" s="18"/>
      <c r="C957" s="18"/>
      <c r="D957" s="18"/>
      <c r="E957" s="18"/>
      <c r="F957" s="18"/>
      <c r="G957" s="18"/>
      <c r="K957" s="18"/>
    </row>
    <row r="958" ht="15.75" customHeight="1">
      <c r="A958" s="18"/>
      <c r="B958" s="18"/>
      <c r="C958" s="18"/>
      <c r="D958" s="18"/>
      <c r="E958" s="18"/>
      <c r="F958" s="18"/>
      <c r="G958" s="18"/>
      <c r="K958" s="18"/>
    </row>
    <row r="959" ht="15.75" customHeight="1">
      <c r="A959" s="18"/>
      <c r="B959" s="18"/>
      <c r="C959" s="18"/>
      <c r="D959" s="18"/>
      <c r="E959" s="18"/>
      <c r="F959" s="18"/>
      <c r="G959" s="18"/>
      <c r="K959" s="18"/>
    </row>
    <row r="960" ht="15.75" customHeight="1">
      <c r="A960" s="18"/>
      <c r="B960" s="18"/>
      <c r="C960" s="18"/>
      <c r="D960" s="18"/>
      <c r="E960" s="18"/>
      <c r="F960" s="18"/>
      <c r="G960" s="18"/>
      <c r="K960" s="18"/>
    </row>
    <row r="961" ht="15.75" customHeight="1">
      <c r="A961" s="18"/>
      <c r="B961" s="18"/>
      <c r="C961" s="18"/>
      <c r="D961" s="18"/>
      <c r="E961" s="18"/>
      <c r="F961" s="18"/>
      <c r="G961" s="18"/>
      <c r="K961" s="18"/>
    </row>
    <row r="962" ht="15.75" customHeight="1">
      <c r="A962" s="18"/>
      <c r="B962" s="18"/>
      <c r="C962" s="18"/>
      <c r="D962" s="18"/>
      <c r="E962" s="18"/>
      <c r="F962" s="18"/>
      <c r="G962" s="18"/>
      <c r="K962" s="18"/>
    </row>
    <row r="963" ht="15.75" customHeight="1">
      <c r="A963" s="18"/>
      <c r="B963" s="18"/>
      <c r="C963" s="18"/>
      <c r="D963" s="18"/>
      <c r="E963" s="18"/>
      <c r="F963" s="18"/>
      <c r="G963" s="18"/>
      <c r="K963" s="18"/>
    </row>
    <row r="964" ht="15.75" customHeight="1">
      <c r="A964" s="18"/>
      <c r="B964" s="18"/>
      <c r="C964" s="18"/>
      <c r="D964" s="18"/>
      <c r="E964" s="18"/>
      <c r="F964" s="18"/>
      <c r="G964" s="18"/>
      <c r="K964" s="18"/>
    </row>
    <row r="965" ht="15.75" customHeight="1">
      <c r="A965" s="18"/>
      <c r="B965" s="18"/>
      <c r="C965" s="18"/>
      <c r="D965" s="18"/>
      <c r="E965" s="18"/>
      <c r="F965" s="18"/>
      <c r="G965" s="18"/>
      <c r="K965" s="18"/>
    </row>
    <row r="966" ht="15.75" customHeight="1">
      <c r="A966" s="18"/>
      <c r="B966" s="18"/>
      <c r="C966" s="18"/>
      <c r="D966" s="18"/>
      <c r="E966" s="18"/>
      <c r="F966" s="18"/>
      <c r="G966" s="18"/>
      <c r="K966" s="18"/>
    </row>
    <row r="967" ht="15.75" customHeight="1">
      <c r="A967" s="18"/>
      <c r="B967" s="18"/>
      <c r="C967" s="18"/>
      <c r="D967" s="18"/>
      <c r="E967" s="18"/>
      <c r="F967" s="18"/>
      <c r="G967" s="18"/>
      <c r="K967" s="18"/>
    </row>
    <row r="968" ht="15.75" customHeight="1">
      <c r="A968" s="18"/>
      <c r="B968" s="18"/>
      <c r="C968" s="18"/>
      <c r="D968" s="18"/>
      <c r="E968" s="18"/>
      <c r="F968" s="18"/>
      <c r="G968" s="18"/>
      <c r="K968" s="18"/>
    </row>
    <row r="969" ht="15.75" customHeight="1">
      <c r="A969" s="18"/>
      <c r="B969" s="18"/>
      <c r="C969" s="18"/>
      <c r="D969" s="18"/>
      <c r="E969" s="18"/>
      <c r="F969" s="18"/>
      <c r="G969" s="18"/>
      <c r="K969" s="18"/>
    </row>
    <row r="970" ht="15.75" customHeight="1">
      <c r="A970" s="18"/>
      <c r="B970" s="18"/>
      <c r="C970" s="18"/>
      <c r="D970" s="18"/>
      <c r="E970" s="18"/>
      <c r="F970" s="18"/>
      <c r="G970" s="18"/>
      <c r="K970" s="18"/>
    </row>
    <row r="971" ht="15.75" customHeight="1">
      <c r="A971" s="18"/>
      <c r="B971" s="18"/>
      <c r="C971" s="18"/>
      <c r="D971" s="18"/>
      <c r="E971" s="18"/>
      <c r="F971" s="18"/>
      <c r="G971" s="18"/>
      <c r="K971" s="18"/>
    </row>
    <row r="972" ht="15.75" customHeight="1">
      <c r="A972" s="18"/>
      <c r="B972" s="18"/>
      <c r="C972" s="18"/>
      <c r="D972" s="18"/>
      <c r="E972" s="18"/>
      <c r="F972" s="18"/>
      <c r="G972" s="18"/>
      <c r="K972" s="18"/>
    </row>
    <row r="973" ht="15.75" customHeight="1">
      <c r="A973" s="18"/>
      <c r="B973" s="18"/>
      <c r="C973" s="18"/>
      <c r="D973" s="18"/>
      <c r="E973" s="18"/>
      <c r="F973" s="18"/>
      <c r="G973" s="18"/>
      <c r="K973" s="18"/>
    </row>
    <row r="974" ht="15.75" customHeight="1">
      <c r="A974" s="18"/>
      <c r="B974" s="18"/>
      <c r="C974" s="18"/>
      <c r="D974" s="18"/>
      <c r="E974" s="18"/>
      <c r="F974" s="18"/>
      <c r="G974" s="18"/>
      <c r="K974" s="18"/>
    </row>
    <row r="975" ht="15.75" customHeight="1">
      <c r="A975" s="18"/>
      <c r="B975" s="18"/>
      <c r="C975" s="18"/>
      <c r="D975" s="18"/>
      <c r="E975" s="18"/>
      <c r="F975" s="18"/>
      <c r="G975" s="18"/>
      <c r="K975" s="18"/>
    </row>
    <row r="976" ht="15.75" customHeight="1">
      <c r="A976" s="18"/>
      <c r="B976" s="18"/>
      <c r="C976" s="18"/>
      <c r="D976" s="18"/>
      <c r="E976" s="18"/>
      <c r="F976" s="18"/>
      <c r="G976" s="18"/>
      <c r="K976" s="18"/>
    </row>
    <row r="977" ht="15.75" customHeight="1">
      <c r="A977" s="18"/>
      <c r="B977" s="18"/>
      <c r="C977" s="18"/>
      <c r="D977" s="18"/>
      <c r="E977" s="18"/>
      <c r="F977" s="18"/>
      <c r="G977" s="18"/>
      <c r="K977" s="18"/>
    </row>
    <row r="978" ht="15.75" customHeight="1">
      <c r="A978" s="18"/>
      <c r="B978" s="18"/>
      <c r="C978" s="18"/>
      <c r="D978" s="18"/>
      <c r="E978" s="18"/>
      <c r="F978" s="18"/>
      <c r="G978" s="18"/>
      <c r="K978" s="18"/>
    </row>
    <row r="979" ht="15.75" customHeight="1">
      <c r="A979" s="18"/>
      <c r="B979" s="18"/>
      <c r="C979" s="18"/>
      <c r="D979" s="18"/>
      <c r="E979" s="18"/>
      <c r="F979" s="18"/>
      <c r="G979" s="18"/>
      <c r="K979" s="18"/>
    </row>
    <row r="980" ht="15.75" customHeight="1">
      <c r="A980" s="18"/>
      <c r="B980" s="18"/>
      <c r="C980" s="18"/>
      <c r="D980" s="18"/>
      <c r="E980" s="18"/>
      <c r="F980" s="18"/>
      <c r="G980" s="18"/>
      <c r="K980" s="18"/>
    </row>
    <row r="981" ht="15.75" customHeight="1">
      <c r="A981" s="18"/>
      <c r="B981" s="18"/>
      <c r="C981" s="18"/>
      <c r="D981" s="18"/>
      <c r="E981" s="18"/>
      <c r="F981" s="18"/>
      <c r="G981" s="18"/>
      <c r="K981" s="18"/>
    </row>
    <row r="982" ht="15.75" customHeight="1">
      <c r="A982" s="18"/>
      <c r="B982" s="18"/>
      <c r="C982" s="18"/>
      <c r="D982" s="18"/>
      <c r="E982" s="18"/>
      <c r="F982" s="18"/>
      <c r="G982" s="18"/>
      <c r="K982" s="18"/>
    </row>
    <row r="983" ht="15.75" customHeight="1">
      <c r="A983" s="18"/>
      <c r="B983" s="18"/>
      <c r="C983" s="18"/>
      <c r="D983" s="18"/>
      <c r="E983" s="18"/>
      <c r="F983" s="18"/>
      <c r="G983" s="18"/>
      <c r="K983" s="18"/>
    </row>
    <row r="984" ht="15.75" customHeight="1">
      <c r="A984" s="18"/>
      <c r="B984" s="18"/>
      <c r="C984" s="18"/>
      <c r="D984" s="18"/>
      <c r="E984" s="18"/>
      <c r="F984" s="18"/>
      <c r="G984" s="18"/>
      <c r="K984" s="18"/>
    </row>
    <row r="985" ht="15.75" customHeight="1">
      <c r="A985" s="18"/>
      <c r="B985" s="18"/>
      <c r="C985" s="18"/>
      <c r="D985" s="18"/>
      <c r="E985" s="18"/>
      <c r="F985" s="18"/>
      <c r="G985" s="18"/>
      <c r="K985" s="18"/>
    </row>
    <row r="986" ht="15.75" customHeight="1">
      <c r="A986" s="18"/>
      <c r="B986" s="18"/>
      <c r="C986" s="18"/>
      <c r="D986" s="18"/>
      <c r="E986" s="18"/>
      <c r="F986" s="18"/>
      <c r="G986" s="18"/>
      <c r="K986" s="18"/>
    </row>
    <row r="987" ht="15.75" customHeight="1">
      <c r="A987" s="18"/>
      <c r="B987" s="18"/>
      <c r="C987" s="18"/>
      <c r="D987" s="18"/>
      <c r="E987" s="18"/>
      <c r="F987" s="18"/>
      <c r="G987" s="18"/>
      <c r="K987" s="18"/>
    </row>
    <row r="988" ht="15.75" customHeight="1">
      <c r="A988" s="18"/>
      <c r="B988" s="18"/>
      <c r="C988" s="18"/>
      <c r="D988" s="18"/>
      <c r="E988" s="18"/>
      <c r="F988" s="18"/>
      <c r="G988" s="18"/>
      <c r="K988" s="18"/>
    </row>
    <row r="989" ht="15.75" customHeight="1">
      <c r="A989" s="18"/>
      <c r="B989" s="18"/>
      <c r="C989" s="18"/>
      <c r="D989" s="18"/>
      <c r="E989" s="18"/>
      <c r="F989" s="18"/>
      <c r="G989" s="18"/>
      <c r="K989" s="18"/>
    </row>
    <row r="990" ht="15.75" customHeight="1">
      <c r="A990" s="18"/>
      <c r="B990" s="18"/>
      <c r="C990" s="18"/>
      <c r="D990" s="18"/>
      <c r="E990" s="18"/>
      <c r="F990" s="18"/>
      <c r="G990" s="18"/>
      <c r="K990" s="18"/>
    </row>
    <row r="991" ht="15.75" customHeight="1">
      <c r="A991" s="18"/>
      <c r="B991" s="18"/>
      <c r="C991" s="18"/>
      <c r="D991" s="18"/>
      <c r="E991" s="18"/>
      <c r="F991" s="18"/>
      <c r="G991" s="18"/>
      <c r="K991" s="18"/>
    </row>
    <row r="992" ht="15.75" customHeight="1">
      <c r="A992" s="18"/>
      <c r="B992" s="18"/>
      <c r="C992" s="18"/>
      <c r="D992" s="18"/>
      <c r="E992" s="18"/>
      <c r="F992" s="18"/>
      <c r="G992" s="18"/>
      <c r="K992" s="18"/>
    </row>
    <row r="993" ht="15.75" customHeight="1">
      <c r="A993" s="18"/>
      <c r="B993" s="18"/>
      <c r="C993" s="18"/>
      <c r="D993" s="18"/>
      <c r="E993" s="18"/>
      <c r="F993" s="18"/>
      <c r="G993" s="18"/>
      <c r="K993" s="18"/>
    </row>
    <row r="994" ht="15.75" customHeight="1">
      <c r="A994" s="18"/>
      <c r="B994" s="18"/>
      <c r="C994" s="18"/>
      <c r="D994" s="18"/>
      <c r="E994" s="18"/>
      <c r="F994" s="18"/>
      <c r="G994" s="18"/>
      <c r="K994" s="18"/>
    </row>
    <row r="995" ht="15.75" customHeight="1">
      <c r="A995" s="18"/>
      <c r="B995" s="18"/>
      <c r="C995" s="18"/>
      <c r="D995" s="18"/>
      <c r="E995" s="18"/>
      <c r="F995" s="18"/>
      <c r="G995" s="18"/>
      <c r="K995" s="18"/>
    </row>
    <row r="996" ht="15.75" customHeight="1">
      <c r="A996" s="18"/>
      <c r="B996" s="18"/>
      <c r="C996" s="18"/>
      <c r="D996" s="18"/>
      <c r="E996" s="18"/>
      <c r="F996" s="18"/>
      <c r="G996" s="18"/>
      <c r="K996" s="18"/>
    </row>
    <row r="997" ht="15.75" customHeight="1">
      <c r="A997" s="18"/>
      <c r="B997" s="18"/>
      <c r="C997" s="18"/>
      <c r="D997" s="18"/>
      <c r="E997" s="18"/>
      <c r="F997" s="18"/>
      <c r="G997" s="18"/>
      <c r="K997" s="18"/>
    </row>
    <row r="998" ht="15.75" customHeight="1">
      <c r="A998" s="18"/>
      <c r="B998" s="18"/>
      <c r="C998" s="18"/>
      <c r="D998" s="18"/>
      <c r="E998" s="18"/>
      <c r="F998" s="18"/>
      <c r="G998" s="18"/>
      <c r="K998" s="18"/>
    </row>
    <row r="999" ht="15.75" customHeight="1">
      <c r="A999" s="18"/>
      <c r="B999" s="18"/>
      <c r="C999" s="18"/>
      <c r="D999" s="18"/>
      <c r="E999" s="18"/>
      <c r="F999" s="18"/>
      <c r="G999" s="18"/>
      <c r="K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K1000" s="18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4" width="14.0"/>
    <col customWidth="1" min="5" max="5" width="12.0"/>
    <col customWidth="1" min="6" max="6" width="18.0"/>
    <col customWidth="1" min="7" max="26" width="8.71"/>
  </cols>
  <sheetData>
    <row r="1" ht="15.0" customHeight="1">
      <c r="A1" s="27" t="s">
        <v>123</v>
      </c>
      <c r="B1" s="27" t="s">
        <v>124</v>
      </c>
      <c r="C1" s="27" t="s">
        <v>125</v>
      </c>
      <c r="D1" s="27" t="s">
        <v>126</v>
      </c>
      <c r="E1" s="27" t="s">
        <v>108</v>
      </c>
      <c r="F1" s="27" t="s">
        <v>127</v>
      </c>
    </row>
    <row r="2" ht="15.0" customHeight="1">
      <c r="A2" s="28">
        <v>45658.0</v>
      </c>
      <c r="B2" s="18">
        <v>0.0</v>
      </c>
      <c r="C2" s="18" t="s">
        <v>128</v>
      </c>
      <c r="D2" s="18" t="s">
        <v>115</v>
      </c>
      <c r="E2" s="18" t="s">
        <v>116</v>
      </c>
      <c r="F2" s="18">
        <f>MIN(Config_Geracao!$F$2,IF((Base_Irradiacao!$D$2/Config_Geracao!$E$2)*Base_Irradiacao!$G$2*Config_Geracao!$C$2*(Config_Geracao!$D$2/100)&lt;Config_Geracao!$G$2,0,MAX(Config_Geracao!$G$2,(Base_Irradiacao!$D$2/Config_Geracao!$E$2)*Base_Irradiacao!$G$2*Config_Geracao!$C$2*(Config_Geracao!$D$2/100))))</f>
        <v>0</v>
      </c>
    </row>
    <row r="3" ht="15.0" customHeight="1">
      <c r="A3" s="28">
        <v>45658.0</v>
      </c>
      <c r="B3" s="18">
        <v>0.0</v>
      </c>
      <c r="C3" s="18" t="s">
        <v>128</v>
      </c>
      <c r="D3" s="18" t="s">
        <v>119</v>
      </c>
      <c r="E3" s="18" t="s">
        <v>120</v>
      </c>
      <c r="F3" s="18">
        <f>MIN(Config_Geracao!$F$4,IF(Base_Irradiacao!$H$2*Config_Geracao!$C$4*(Config_Geracao!$D$4/100)&lt;Config_Geracao!$G$4,0,MAX(Config_Geracao!$G$4,Base_Irradiacao!$H$2*Config_Geracao!$C$4*(Config_Geracao!$D$4/100))))</f>
        <v>1.04652</v>
      </c>
    </row>
    <row r="4" ht="15.0" customHeight="1">
      <c r="A4" s="28">
        <v>45658.0</v>
      </c>
      <c r="B4" s="18">
        <v>0.0</v>
      </c>
      <c r="C4" s="18" t="s">
        <v>129</v>
      </c>
      <c r="D4" s="18" t="s">
        <v>118</v>
      </c>
      <c r="E4" s="18" t="s">
        <v>116</v>
      </c>
      <c r="F4" s="18">
        <f>MIN(Config_Geracao!$F$3,IF((Base_Irradiacao!$D$2/Config_Geracao!$E$3)*Base_Irradiacao!$G$2*Config_Geracao!$C$3*(Config_Geracao!$D$3/100)&lt;Config_Geracao!$G$3,0,MAX(Config_Geracao!$G$3,(Base_Irradiacao!$D$2/Config_Geracao!$E$3)*Base_Irradiacao!$G$2*Config_Geracao!$C$3*(Config_Geracao!$D$3/100))))</f>
        <v>0</v>
      </c>
    </row>
    <row r="5" ht="15.0" customHeight="1">
      <c r="A5" s="28">
        <v>45658.0</v>
      </c>
      <c r="B5" s="18">
        <v>0.0</v>
      </c>
      <c r="C5" s="18" t="s">
        <v>129</v>
      </c>
      <c r="D5" s="18" t="s">
        <v>122</v>
      </c>
      <c r="E5" s="18" t="s">
        <v>120</v>
      </c>
      <c r="F5" s="18">
        <f>MIN(Config_Geracao!$F$5,IF(Base_Irradiacao!$H$2*Config_Geracao!$C$5*(Config_Geracao!$D$5/100)&lt;Config_Geracao!$G$5,0,MAX(Config_Geracao!$G$5,Base_Irradiacao!$H$2*Config_Geracao!$C$5*(Config_Geracao!$D$5/100))))</f>
        <v>3.57048</v>
      </c>
    </row>
    <row r="6" ht="15.0" customHeight="1">
      <c r="A6" s="28">
        <v>45658.0416666667</v>
      </c>
      <c r="B6" s="18">
        <v>1.0</v>
      </c>
      <c r="C6" s="18" t="s">
        <v>128</v>
      </c>
      <c r="D6" s="18" t="s">
        <v>115</v>
      </c>
      <c r="E6" s="18" t="s">
        <v>116</v>
      </c>
      <c r="F6" s="18">
        <f>MIN(Config_Geracao!$F$2,IF((Base_Irradiacao!$D$3/Config_Geracao!$E$2)*Base_Irradiacao!$G$3*Config_Geracao!$C$2*(Config_Geracao!$D$2/100)&lt;Config_Geracao!$G$2,0,MAX(Config_Geracao!$G$2,(Base_Irradiacao!$D$3/Config_Geracao!$E$2)*Base_Irradiacao!$G$3*Config_Geracao!$C$2*(Config_Geracao!$D$2/100))))</f>
        <v>0</v>
      </c>
    </row>
    <row r="7" ht="15.0" customHeight="1">
      <c r="A7" s="28">
        <v>45658.0416666667</v>
      </c>
      <c r="B7" s="18">
        <v>1.0</v>
      </c>
      <c r="C7" s="18" t="s">
        <v>128</v>
      </c>
      <c r="D7" s="18" t="s">
        <v>119</v>
      </c>
      <c r="E7" s="18" t="s">
        <v>120</v>
      </c>
      <c r="F7" s="18">
        <f>MIN(Config_Geracao!$F$4,IF(Base_Irradiacao!$H$3*Config_Geracao!$C$4*(Config_Geracao!$D$4/100)&lt;Config_Geracao!$G$4,0,MAX(Config_Geracao!$G$4,Base_Irradiacao!$H$3*Config_Geracao!$C$4*(Config_Geracao!$D$4/100))))</f>
        <v>0.9471975</v>
      </c>
    </row>
    <row r="8" ht="15.0" customHeight="1">
      <c r="A8" s="28">
        <v>45658.0416666667</v>
      </c>
      <c r="B8" s="18">
        <v>1.0</v>
      </c>
      <c r="C8" s="18" t="s">
        <v>129</v>
      </c>
      <c r="D8" s="18" t="s">
        <v>118</v>
      </c>
      <c r="E8" s="18" t="s">
        <v>116</v>
      </c>
      <c r="F8" s="18">
        <f>MIN(Config_Geracao!$F$3,IF((Base_Irradiacao!$D$3/Config_Geracao!$E$3)*Base_Irradiacao!$G$3*Config_Geracao!$C$3*(Config_Geracao!$D$3/100)&lt;Config_Geracao!$G$3,0,MAX(Config_Geracao!$G$3,(Base_Irradiacao!$D$3/Config_Geracao!$E$3)*Base_Irradiacao!$G$3*Config_Geracao!$C$3*(Config_Geracao!$D$3/100))))</f>
        <v>0</v>
      </c>
    </row>
    <row r="9" ht="15.0" customHeight="1">
      <c r="A9" s="28">
        <v>45658.0416666667</v>
      </c>
      <c r="B9" s="18">
        <v>1.0</v>
      </c>
      <c r="C9" s="18" t="s">
        <v>129</v>
      </c>
      <c r="D9" s="18" t="s">
        <v>122</v>
      </c>
      <c r="E9" s="18" t="s">
        <v>120</v>
      </c>
      <c r="F9" s="18">
        <f>MIN(Config_Geracao!$F$5,IF(Base_Irradiacao!$H$3*Config_Geracao!$C$5*(Config_Geracao!$D$5/100)&lt;Config_Geracao!$G$5,0,MAX(Config_Geracao!$G$5,Base_Irradiacao!$H$3*Config_Geracao!$C$5*(Config_Geracao!$D$5/100))))</f>
        <v>3.231615</v>
      </c>
    </row>
    <row r="10" ht="15.0" customHeight="1">
      <c r="A10" s="28">
        <v>45658.0833333333</v>
      </c>
      <c r="B10" s="18">
        <v>2.0</v>
      </c>
      <c r="C10" s="18" t="s">
        <v>128</v>
      </c>
      <c r="D10" s="18" t="s">
        <v>115</v>
      </c>
      <c r="E10" s="18" t="s">
        <v>116</v>
      </c>
      <c r="F10" s="18">
        <f>MIN(Config_Geracao!$F$2,IF((Base_Irradiacao!$D$4/Config_Geracao!$E$2)*Base_Irradiacao!$G$4*Config_Geracao!$C$2*(Config_Geracao!$D$2/100)&lt;Config_Geracao!$G$2,0,MAX(Config_Geracao!$G$2,(Base_Irradiacao!$D$4/Config_Geracao!$E$2)*Base_Irradiacao!$G$4*Config_Geracao!$C$2*(Config_Geracao!$D$2/100))))</f>
        <v>0</v>
      </c>
    </row>
    <row r="11" ht="15.0" customHeight="1">
      <c r="A11" s="28">
        <v>45658.0833333333</v>
      </c>
      <c r="B11" s="18">
        <v>2.0</v>
      </c>
      <c r="C11" s="18" t="s">
        <v>128</v>
      </c>
      <c r="D11" s="18" t="s">
        <v>119</v>
      </c>
      <c r="E11" s="18" t="s">
        <v>120</v>
      </c>
      <c r="F11" s="18">
        <f>MIN(Config_Geracao!$F$4,IF(Base_Irradiacao!$H$4*Config_Geracao!$C$4*(Config_Geracao!$D$4/100)&lt;Config_Geracao!$G$4,0,MAX(Config_Geracao!$G$4,Base_Irradiacao!$H$4*Config_Geracao!$C$4*(Config_Geracao!$D$4/100))))</f>
        <v>0.741285</v>
      </c>
    </row>
    <row r="12" ht="15.0" customHeight="1">
      <c r="A12" s="28">
        <v>45658.0833333333</v>
      </c>
      <c r="B12" s="18">
        <v>2.0</v>
      </c>
      <c r="C12" s="18" t="s">
        <v>129</v>
      </c>
      <c r="D12" s="18" t="s">
        <v>118</v>
      </c>
      <c r="E12" s="18" t="s">
        <v>116</v>
      </c>
      <c r="F12" s="18">
        <f>MIN(Config_Geracao!$F$3,IF((Base_Irradiacao!$D$4/Config_Geracao!$E$3)*Base_Irradiacao!$G$4*Config_Geracao!$C$3*(Config_Geracao!$D$3/100)&lt;Config_Geracao!$G$3,0,MAX(Config_Geracao!$G$3,(Base_Irradiacao!$D$4/Config_Geracao!$E$3)*Base_Irradiacao!$G$4*Config_Geracao!$C$3*(Config_Geracao!$D$3/100))))</f>
        <v>0</v>
      </c>
    </row>
    <row r="13" ht="15.0" customHeight="1">
      <c r="A13" s="28">
        <v>45658.0833333333</v>
      </c>
      <c r="B13" s="18">
        <v>2.0</v>
      </c>
      <c r="C13" s="18" t="s">
        <v>129</v>
      </c>
      <c r="D13" s="18" t="s">
        <v>122</v>
      </c>
      <c r="E13" s="18" t="s">
        <v>120</v>
      </c>
      <c r="F13" s="18">
        <f>MIN(Config_Geracao!$F$5,IF(Base_Irradiacao!$H$4*Config_Geracao!$C$5*(Config_Geracao!$D$5/100)&lt;Config_Geracao!$G$5,0,MAX(Config_Geracao!$G$5,Base_Irradiacao!$H$4*Config_Geracao!$C$5*(Config_Geracao!$D$5/100))))</f>
        <v>2.52909</v>
      </c>
    </row>
    <row r="14" ht="15.0" customHeight="1">
      <c r="A14" s="28">
        <v>45658.125</v>
      </c>
      <c r="B14" s="18">
        <v>3.0</v>
      </c>
      <c r="C14" s="18" t="s">
        <v>128</v>
      </c>
      <c r="D14" s="18" t="s">
        <v>115</v>
      </c>
      <c r="E14" s="18" t="s">
        <v>116</v>
      </c>
      <c r="F14" s="18">
        <f>MIN(Config_Geracao!$F$2,IF((Base_Irradiacao!$D$5/Config_Geracao!$E$2)*Base_Irradiacao!$G$5*Config_Geracao!$C$2*(Config_Geracao!$D$2/100)&lt;Config_Geracao!$G$2,0,MAX(Config_Geracao!$G$2,(Base_Irradiacao!$D$5/Config_Geracao!$E$2)*Base_Irradiacao!$G$5*Config_Geracao!$C$2*(Config_Geracao!$D$2/100))))</f>
        <v>0</v>
      </c>
    </row>
    <row r="15" ht="15.0" customHeight="1">
      <c r="A15" s="28">
        <v>45658.125</v>
      </c>
      <c r="B15" s="18">
        <v>3.0</v>
      </c>
      <c r="C15" s="18" t="s">
        <v>128</v>
      </c>
      <c r="D15" s="18" t="s">
        <v>119</v>
      </c>
      <c r="E15" s="18" t="s">
        <v>120</v>
      </c>
      <c r="F15" s="18">
        <f>MIN(Config_Geracao!$F$4,IF(Base_Irradiacao!$H$5*Config_Geracao!$C$4*(Config_Geracao!$D$4/100)&lt;Config_Geracao!$G$4,0,MAX(Config_Geracao!$G$4,Base_Irradiacao!$H$5*Config_Geracao!$C$4*(Config_Geracao!$D$4/100))))</f>
        <v>1.2136725</v>
      </c>
    </row>
    <row r="16" ht="15.0" customHeight="1">
      <c r="A16" s="28">
        <v>45658.125</v>
      </c>
      <c r="B16" s="18">
        <v>3.0</v>
      </c>
      <c r="C16" s="18" t="s">
        <v>129</v>
      </c>
      <c r="D16" s="18" t="s">
        <v>118</v>
      </c>
      <c r="E16" s="18" t="s">
        <v>116</v>
      </c>
      <c r="F16" s="18">
        <f>MIN(Config_Geracao!$F$3,IF((Base_Irradiacao!$D$5/Config_Geracao!$E$3)*Base_Irradiacao!$G$5*Config_Geracao!$C$3*(Config_Geracao!$D$3/100)&lt;Config_Geracao!$G$3,0,MAX(Config_Geracao!$G$3,(Base_Irradiacao!$D$5/Config_Geracao!$E$3)*Base_Irradiacao!$G$5*Config_Geracao!$C$3*(Config_Geracao!$D$3/100))))</f>
        <v>0</v>
      </c>
    </row>
    <row r="17" ht="15.0" customHeight="1">
      <c r="A17" s="28">
        <v>45658.125</v>
      </c>
      <c r="B17" s="18">
        <v>3.0</v>
      </c>
      <c r="C17" s="18" t="s">
        <v>129</v>
      </c>
      <c r="D17" s="18" t="s">
        <v>122</v>
      </c>
      <c r="E17" s="18" t="s">
        <v>120</v>
      </c>
      <c r="F17" s="18">
        <f>MIN(Config_Geracao!$F$5,IF(Base_Irradiacao!$H$5*Config_Geracao!$C$5*(Config_Geracao!$D$5/100)&lt;Config_Geracao!$G$5,0,MAX(Config_Geracao!$G$5,Base_Irradiacao!$H$5*Config_Geracao!$C$5*(Config_Geracao!$D$5/100))))</f>
        <v>4.140765</v>
      </c>
    </row>
    <row r="18" ht="15.0" customHeight="1">
      <c r="A18" s="28">
        <v>45658.1666666667</v>
      </c>
      <c r="B18" s="18">
        <v>4.0</v>
      </c>
      <c r="C18" s="18" t="s">
        <v>128</v>
      </c>
      <c r="D18" s="18" t="s">
        <v>115</v>
      </c>
      <c r="E18" s="18" t="s">
        <v>116</v>
      </c>
      <c r="F18" s="18">
        <f>MIN(Config_Geracao!$F$2,IF((Base_Irradiacao!$D$6/Config_Geracao!$E$2)*Base_Irradiacao!$G$6*Config_Geracao!$C$2*(Config_Geracao!$D$2/100)&lt;Config_Geracao!$G$2,0,MAX(Config_Geracao!$G$2,(Base_Irradiacao!$D$6/Config_Geracao!$E$2)*Base_Irradiacao!$G$6*Config_Geracao!$C$2*(Config_Geracao!$D$2/100))))</f>
        <v>0</v>
      </c>
    </row>
    <row r="19" ht="15.0" customHeight="1">
      <c r="A19" s="28">
        <v>45658.1666666667</v>
      </c>
      <c r="B19" s="18">
        <v>4.0</v>
      </c>
      <c r="C19" s="18" t="s">
        <v>128</v>
      </c>
      <c r="D19" s="18" t="s">
        <v>119</v>
      </c>
      <c r="E19" s="18" t="s">
        <v>120</v>
      </c>
      <c r="F19" s="18">
        <f>MIN(Config_Geracao!$F$4,IF(Base_Irradiacao!$H$6*Config_Geracao!$C$4*(Config_Geracao!$D$4/100)&lt;Config_Geracao!$G$4,0,MAX(Config_Geracao!$G$4,Base_Irradiacao!$H$6*Config_Geracao!$C$4*(Config_Geracao!$D$4/100))))</f>
        <v>0.731595</v>
      </c>
    </row>
    <row r="20" ht="15.0" customHeight="1">
      <c r="A20" s="28">
        <v>45658.1666666667</v>
      </c>
      <c r="B20" s="18">
        <v>4.0</v>
      </c>
      <c r="C20" s="18" t="s">
        <v>129</v>
      </c>
      <c r="D20" s="18" t="s">
        <v>118</v>
      </c>
      <c r="E20" s="18" t="s">
        <v>116</v>
      </c>
      <c r="F20" s="18">
        <f>MIN(Config_Geracao!$F$3,IF((Base_Irradiacao!$D$6/Config_Geracao!$E$3)*Base_Irradiacao!$G$6*Config_Geracao!$C$3*(Config_Geracao!$D$3/100)&lt;Config_Geracao!$G$3,0,MAX(Config_Geracao!$G$3,(Base_Irradiacao!$D$6/Config_Geracao!$E$3)*Base_Irradiacao!$G$6*Config_Geracao!$C$3*(Config_Geracao!$D$3/100))))</f>
        <v>0</v>
      </c>
    </row>
    <row r="21" ht="15.0" customHeight="1">
      <c r="A21" s="28">
        <v>45658.1666666667</v>
      </c>
      <c r="B21" s="18">
        <v>4.0</v>
      </c>
      <c r="C21" s="18" t="s">
        <v>129</v>
      </c>
      <c r="D21" s="18" t="s">
        <v>122</v>
      </c>
      <c r="E21" s="18" t="s">
        <v>120</v>
      </c>
      <c r="F21" s="18">
        <f>MIN(Config_Geracao!$F$5,IF(Base_Irradiacao!$H$6*Config_Geracao!$C$5*(Config_Geracao!$D$5/100)&lt;Config_Geracao!$G$5,0,MAX(Config_Geracao!$G$5,Base_Irradiacao!$H$6*Config_Geracao!$C$5*(Config_Geracao!$D$5/100))))</f>
        <v>2.49603</v>
      </c>
    </row>
    <row r="22" ht="15.0" customHeight="1">
      <c r="A22" s="28">
        <v>45658.2083333333</v>
      </c>
      <c r="B22" s="18">
        <v>5.0</v>
      </c>
      <c r="C22" s="18" t="s">
        <v>128</v>
      </c>
      <c r="D22" s="18" t="s">
        <v>115</v>
      </c>
      <c r="E22" s="18" t="s">
        <v>116</v>
      </c>
      <c r="F22" s="18">
        <f>MIN(Config_Geracao!$F$2,IF((Base_Irradiacao!$D$7/Config_Geracao!$E$2)*Base_Irradiacao!$G$7*Config_Geracao!$C$2*(Config_Geracao!$D$2/100)&lt;Config_Geracao!$G$2,0,MAX(Config_Geracao!$G$2,(Base_Irradiacao!$D$7/Config_Geracao!$E$2)*Base_Irradiacao!$G$7*Config_Geracao!$C$2*(Config_Geracao!$D$2/100))))</f>
        <v>0</v>
      </c>
    </row>
    <row r="23" ht="15.0" customHeight="1">
      <c r="A23" s="28">
        <v>45658.2083333333</v>
      </c>
      <c r="B23" s="18">
        <v>5.0</v>
      </c>
      <c r="C23" s="18" t="s">
        <v>128</v>
      </c>
      <c r="D23" s="18" t="s">
        <v>119</v>
      </c>
      <c r="E23" s="18" t="s">
        <v>120</v>
      </c>
      <c r="F23" s="18">
        <f>MIN(Config_Geracao!$F$4,IF(Base_Irradiacao!$H$7*Config_Geracao!$C$4*(Config_Geracao!$D$4/100)&lt;Config_Geracao!$G$4,0,MAX(Config_Geracao!$G$4,Base_Irradiacao!$H$7*Config_Geracao!$C$4*(Config_Geracao!$D$4/100))))</f>
        <v>0.7752</v>
      </c>
    </row>
    <row r="24" ht="15.0" customHeight="1">
      <c r="A24" s="28">
        <v>45658.2083333333</v>
      </c>
      <c r="B24" s="18">
        <v>5.0</v>
      </c>
      <c r="C24" s="18" t="s">
        <v>129</v>
      </c>
      <c r="D24" s="18" t="s">
        <v>118</v>
      </c>
      <c r="E24" s="18" t="s">
        <v>116</v>
      </c>
      <c r="F24" s="18">
        <f>MIN(Config_Geracao!$F$3,IF((Base_Irradiacao!$D$7/Config_Geracao!$E$3)*Base_Irradiacao!$G$7*Config_Geracao!$C$3*(Config_Geracao!$D$3/100)&lt;Config_Geracao!$G$3,0,MAX(Config_Geracao!$G$3,(Base_Irradiacao!$D$7/Config_Geracao!$E$3)*Base_Irradiacao!$G$7*Config_Geracao!$C$3*(Config_Geracao!$D$3/100))))</f>
        <v>0</v>
      </c>
    </row>
    <row r="25" ht="15.0" customHeight="1">
      <c r="A25" s="28">
        <v>45658.2083333333</v>
      </c>
      <c r="B25" s="18">
        <v>5.0</v>
      </c>
      <c r="C25" s="18" t="s">
        <v>129</v>
      </c>
      <c r="D25" s="18" t="s">
        <v>122</v>
      </c>
      <c r="E25" s="18" t="s">
        <v>120</v>
      </c>
      <c r="F25" s="18">
        <f>MIN(Config_Geracao!$F$5,IF(Base_Irradiacao!$H$7*Config_Geracao!$C$5*(Config_Geracao!$D$5/100)&lt;Config_Geracao!$G$5,0,MAX(Config_Geracao!$G$5,Base_Irradiacao!$H$7*Config_Geracao!$C$5*(Config_Geracao!$D$5/100))))</f>
        <v>2.6448</v>
      </c>
    </row>
    <row r="26" ht="15.0" customHeight="1">
      <c r="A26" s="28">
        <v>45658.25</v>
      </c>
      <c r="B26" s="18">
        <v>6.0</v>
      </c>
      <c r="C26" s="18" t="s">
        <v>128</v>
      </c>
      <c r="D26" s="18" t="s">
        <v>115</v>
      </c>
      <c r="E26" s="18" t="s">
        <v>116</v>
      </c>
      <c r="F26" s="18">
        <f>MIN(Config_Geracao!$F$2,IF((Base_Irradiacao!$D$8/Config_Geracao!$E$2)*Base_Irradiacao!$G$8*Config_Geracao!$C$2*(Config_Geracao!$D$2/100)&lt;Config_Geracao!$G$2,0,MAX(Config_Geracao!$G$2,(Base_Irradiacao!$D$8/Config_Geracao!$E$2)*Base_Irradiacao!$G$8*Config_Geracao!$C$2*(Config_Geracao!$D$2/100))))</f>
        <v>0.6731613636</v>
      </c>
    </row>
    <row r="27" ht="15.0" customHeight="1">
      <c r="A27" s="28">
        <v>45658.25</v>
      </c>
      <c r="B27" s="18">
        <v>6.0</v>
      </c>
      <c r="C27" s="18" t="s">
        <v>128</v>
      </c>
      <c r="D27" s="18" t="s">
        <v>119</v>
      </c>
      <c r="E27" s="18" t="s">
        <v>120</v>
      </c>
      <c r="F27" s="18">
        <f>MIN(Config_Geracao!$F$4,IF(Base_Irradiacao!$H$8*Config_Geracao!$C$4*(Config_Geracao!$D$4/100)&lt;Config_Geracao!$G$4,0,MAX(Config_Geracao!$G$4,Base_Irradiacao!$H$8*Config_Geracao!$C$4*(Config_Geracao!$D$4/100))))</f>
        <v>0.7146375</v>
      </c>
    </row>
    <row r="28" ht="15.0" customHeight="1">
      <c r="A28" s="28">
        <v>45658.25</v>
      </c>
      <c r="B28" s="18">
        <v>6.0</v>
      </c>
      <c r="C28" s="18" t="s">
        <v>129</v>
      </c>
      <c r="D28" s="18" t="s">
        <v>118</v>
      </c>
      <c r="E28" s="18" t="s">
        <v>116</v>
      </c>
      <c r="F28" s="18">
        <f>MIN(Config_Geracao!$F$3,IF((Base_Irradiacao!$D$8/Config_Geracao!$E$3)*Base_Irradiacao!$G$8*Config_Geracao!$C$3*(Config_Geracao!$D$3/100)&lt;Config_Geracao!$G$3,0,MAX(Config_Geracao!$G$3,(Base_Irradiacao!$D$8/Config_Geracao!$E$3)*Base_Irradiacao!$G$8*Config_Geracao!$C$3*(Config_Geracao!$D$3/100))))</f>
        <v>0</v>
      </c>
    </row>
    <row r="29" ht="15.0" customHeight="1">
      <c r="A29" s="28">
        <v>45658.25</v>
      </c>
      <c r="B29" s="18">
        <v>6.0</v>
      </c>
      <c r="C29" s="18" t="s">
        <v>129</v>
      </c>
      <c r="D29" s="18" t="s">
        <v>122</v>
      </c>
      <c r="E29" s="18" t="s">
        <v>120</v>
      </c>
      <c r="F29" s="18">
        <f>MIN(Config_Geracao!$F$5,IF(Base_Irradiacao!$H$8*Config_Geracao!$C$5*(Config_Geracao!$D$5/100)&lt;Config_Geracao!$G$5,0,MAX(Config_Geracao!$G$5,Base_Irradiacao!$H$8*Config_Geracao!$C$5*(Config_Geracao!$D$5/100))))</f>
        <v>2.438175</v>
      </c>
    </row>
    <row r="30" ht="15.0" customHeight="1">
      <c r="A30" s="28">
        <v>45658.2916666667</v>
      </c>
      <c r="B30" s="18">
        <v>7.0</v>
      </c>
      <c r="C30" s="18" t="s">
        <v>128</v>
      </c>
      <c r="D30" s="18" t="s">
        <v>115</v>
      </c>
      <c r="E30" s="18" t="s">
        <v>116</v>
      </c>
      <c r="F30" s="18">
        <f>MIN(Config_Geracao!$F$2,IF((Base_Irradiacao!$D$9/Config_Geracao!$E$2)*Base_Irradiacao!$G$9*Config_Geracao!$C$2*(Config_Geracao!$D$2/100)&lt;Config_Geracao!$G$2,0,MAX(Config_Geracao!$G$2,(Base_Irradiacao!$D$9/Config_Geracao!$E$2)*Base_Irradiacao!$G$9*Config_Geracao!$C$2*(Config_Geracao!$D$2/100))))</f>
        <v>1.769893182</v>
      </c>
    </row>
    <row r="31" ht="15.0" customHeight="1">
      <c r="A31" s="28">
        <v>45658.2916666667</v>
      </c>
      <c r="B31" s="18">
        <v>7.0</v>
      </c>
      <c r="C31" s="18" t="s">
        <v>128</v>
      </c>
      <c r="D31" s="18" t="s">
        <v>119</v>
      </c>
      <c r="E31" s="18" t="s">
        <v>120</v>
      </c>
      <c r="F31" s="18">
        <f>MIN(Config_Geracao!$F$4,IF(Base_Irradiacao!$H$9*Config_Geracao!$C$4*(Config_Geracao!$D$4/100)&lt;Config_Geracao!$G$4,0,MAX(Config_Geracao!$G$4,Base_Irradiacao!$H$9*Config_Geracao!$C$4*(Config_Geracao!$D$4/100))))</f>
        <v>0.857565</v>
      </c>
    </row>
    <row r="32" ht="15.0" customHeight="1">
      <c r="A32" s="28">
        <v>45658.2916666667</v>
      </c>
      <c r="B32" s="18">
        <v>7.0</v>
      </c>
      <c r="C32" s="18" t="s">
        <v>129</v>
      </c>
      <c r="D32" s="18" t="s">
        <v>118</v>
      </c>
      <c r="E32" s="18" t="s">
        <v>116</v>
      </c>
      <c r="F32" s="18">
        <f>MIN(Config_Geracao!$F$3,IF((Base_Irradiacao!$D$9/Config_Geracao!$E$3)*Base_Irradiacao!$G$9*Config_Geracao!$C$3*(Config_Geracao!$D$3/100)&lt;Config_Geracao!$G$3,0,MAX(Config_Geracao!$G$3,(Base_Irradiacao!$D$9/Config_Geracao!$E$3)*Base_Irradiacao!$G$9*Config_Geracao!$C$3*(Config_Geracao!$D$3/100))))</f>
        <v>7.246150909</v>
      </c>
    </row>
    <row r="33" ht="15.0" customHeight="1">
      <c r="A33" s="28">
        <v>45658.2916666667</v>
      </c>
      <c r="B33" s="18">
        <v>7.0</v>
      </c>
      <c r="C33" s="18" t="s">
        <v>129</v>
      </c>
      <c r="D33" s="18" t="s">
        <v>122</v>
      </c>
      <c r="E33" s="18" t="s">
        <v>120</v>
      </c>
      <c r="F33" s="18">
        <f>MIN(Config_Geracao!$F$5,IF(Base_Irradiacao!$H$9*Config_Geracao!$C$5*(Config_Geracao!$D$5/100)&lt;Config_Geracao!$G$5,0,MAX(Config_Geracao!$G$5,Base_Irradiacao!$H$9*Config_Geracao!$C$5*(Config_Geracao!$D$5/100))))</f>
        <v>2.92581</v>
      </c>
    </row>
    <row r="34" ht="15.0" customHeight="1">
      <c r="A34" s="28">
        <v>45658.3333333333</v>
      </c>
      <c r="B34" s="18">
        <v>8.0</v>
      </c>
      <c r="C34" s="18" t="s">
        <v>128</v>
      </c>
      <c r="D34" s="18" t="s">
        <v>115</v>
      </c>
      <c r="E34" s="18" t="s">
        <v>116</v>
      </c>
      <c r="F34" s="18">
        <f>MIN(Config_Geracao!$F$2,IF((Base_Irradiacao!$D$10/Config_Geracao!$E$2)*Base_Irradiacao!$G$10*Config_Geracao!$C$2*(Config_Geracao!$D$2/100)&lt;Config_Geracao!$G$2,0,MAX(Config_Geracao!$G$2,(Base_Irradiacao!$D$10/Config_Geracao!$E$2)*Base_Irradiacao!$G$10*Config_Geracao!$C$2*(Config_Geracao!$D$2/100))))</f>
        <v>1.813938636</v>
      </c>
    </row>
    <row r="35" ht="15.0" customHeight="1">
      <c r="A35" s="28">
        <v>45658.3333333333</v>
      </c>
      <c r="B35" s="18">
        <v>8.0</v>
      </c>
      <c r="C35" s="18" t="s">
        <v>128</v>
      </c>
      <c r="D35" s="18" t="s">
        <v>119</v>
      </c>
      <c r="E35" s="18" t="s">
        <v>120</v>
      </c>
      <c r="F35" s="18">
        <f>MIN(Config_Geracao!$F$4,IF(Base_Irradiacao!$H$10*Config_Geracao!$C$4*(Config_Geracao!$D$4/100)&lt;Config_Geracao!$G$4,0,MAX(Config_Geracao!$G$4,Base_Irradiacao!$H$10*Config_Geracao!$C$4*(Config_Geracao!$D$4/100))))</f>
        <v>0.712215</v>
      </c>
    </row>
    <row r="36" ht="15.0" customHeight="1">
      <c r="A36" s="28">
        <v>45658.3333333333</v>
      </c>
      <c r="B36" s="18">
        <v>8.0</v>
      </c>
      <c r="C36" s="18" t="s">
        <v>129</v>
      </c>
      <c r="D36" s="18" t="s">
        <v>118</v>
      </c>
      <c r="E36" s="18" t="s">
        <v>116</v>
      </c>
      <c r="F36" s="18">
        <f>MIN(Config_Geracao!$F$3,IF((Base_Irradiacao!$D$10/Config_Geracao!$E$3)*Base_Irradiacao!$G$10*Config_Geracao!$C$3*(Config_Geracao!$D$3/100)&lt;Config_Geracao!$G$3,0,MAX(Config_Geracao!$G$3,(Base_Irradiacao!$D$10/Config_Geracao!$E$3)*Base_Irradiacao!$G$10*Config_Geracao!$C$3*(Config_Geracao!$D$3/100))))</f>
        <v>7.426478182</v>
      </c>
    </row>
    <row r="37" ht="15.0" customHeight="1">
      <c r="A37" s="28">
        <v>45658.3333333333</v>
      </c>
      <c r="B37" s="18">
        <v>8.0</v>
      </c>
      <c r="C37" s="18" t="s">
        <v>129</v>
      </c>
      <c r="D37" s="18" t="s">
        <v>122</v>
      </c>
      <c r="E37" s="18" t="s">
        <v>120</v>
      </c>
      <c r="F37" s="18">
        <f>MIN(Config_Geracao!$F$5,IF(Base_Irradiacao!$H$10*Config_Geracao!$C$5*(Config_Geracao!$D$5/100)&lt;Config_Geracao!$G$5,0,MAX(Config_Geracao!$G$5,Base_Irradiacao!$H$10*Config_Geracao!$C$5*(Config_Geracao!$D$5/100))))</f>
        <v>2.42991</v>
      </c>
    </row>
    <row r="38" ht="15.0" customHeight="1">
      <c r="A38" s="28">
        <v>45658.375</v>
      </c>
      <c r="B38" s="18">
        <v>9.0</v>
      </c>
      <c r="C38" s="18" t="s">
        <v>128</v>
      </c>
      <c r="D38" s="18" t="s">
        <v>115</v>
      </c>
      <c r="E38" s="18" t="s">
        <v>116</v>
      </c>
      <c r="F38" s="18">
        <f>MIN(Config_Geracao!$F$2,IF((Base_Irradiacao!$D$11/Config_Geracao!$E$2)*Base_Irradiacao!$G$11*Config_Geracao!$C$2*(Config_Geracao!$D$2/100)&lt;Config_Geracao!$G$2,0,MAX(Config_Geracao!$G$2,(Base_Irradiacao!$D$11/Config_Geracao!$E$2)*Base_Irradiacao!$G$11*Config_Geracao!$C$2*(Config_Geracao!$D$2/100))))</f>
        <v>4.038968182</v>
      </c>
    </row>
    <row r="39" ht="15.0" customHeight="1">
      <c r="A39" s="28">
        <v>45658.375</v>
      </c>
      <c r="B39" s="18">
        <v>9.0</v>
      </c>
      <c r="C39" s="18" t="s">
        <v>128</v>
      </c>
      <c r="D39" s="18" t="s">
        <v>119</v>
      </c>
      <c r="E39" s="18" t="s">
        <v>120</v>
      </c>
      <c r="F39" s="18">
        <f>MIN(Config_Geracao!$F$4,IF(Base_Irradiacao!$H$11*Config_Geracao!$C$4*(Config_Geracao!$D$4/100)&lt;Config_Geracao!$G$4,0,MAX(Config_Geracao!$G$4,Base_Irradiacao!$H$11*Config_Geracao!$C$4*(Config_Geracao!$D$4/100))))</f>
        <v>0.508725</v>
      </c>
    </row>
    <row r="40" ht="15.0" customHeight="1">
      <c r="A40" s="28">
        <v>45658.375</v>
      </c>
      <c r="B40" s="18">
        <v>9.0</v>
      </c>
      <c r="C40" s="18" t="s">
        <v>129</v>
      </c>
      <c r="D40" s="18" t="s">
        <v>118</v>
      </c>
      <c r="E40" s="18" t="s">
        <v>116</v>
      </c>
      <c r="F40" s="18">
        <f>MIN(Config_Geracao!$F$3,IF((Base_Irradiacao!$D$11/Config_Geracao!$E$3)*Base_Irradiacao!$G$11*Config_Geracao!$C$3*(Config_Geracao!$D$3/100)&lt;Config_Geracao!$G$3,0,MAX(Config_Geracao!$G$3,(Base_Irradiacao!$D$11/Config_Geracao!$E$3)*Base_Irradiacao!$G$11*Config_Geracao!$C$3*(Config_Geracao!$D$3/100))))</f>
        <v>16.53601091</v>
      </c>
    </row>
    <row r="41" ht="15.0" customHeight="1">
      <c r="A41" s="28">
        <v>45658.375</v>
      </c>
      <c r="B41" s="18">
        <v>9.0</v>
      </c>
      <c r="C41" s="18" t="s">
        <v>129</v>
      </c>
      <c r="D41" s="18" t="s">
        <v>122</v>
      </c>
      <c r="E41" s="18" t="s">
        <v>120</v>
      </c>
      <c r="F41" s="18">
        <f>MIN(Config_Geracao!$F$5,IF(Base_Irradiacao!$H$11*Config_Geracao!$C$5*(Config_Geracao!$D$5/100)&lt;Config_Geracao!$G$5,0,MAX(Config_Geracao!$G$5,Base_Irradiacao!$H$11*Config_Geracao!$C$5*(Config_Geracao!$D$5/100))))</f>
        <v>1.73565</v>
      </c>
    </row>
    <row r="42" ht="15.0" customHeight="1">
      <c r="A42" s="28">
        <v>45658.4166666667</v>
      </c>
      <c r="B42" s="18">
        <v>10.0</v>
      </c>
      <c r="C42" s="18" t="s">
        <v>128</v>
      </c>
      <c r="D42" s="18" t="s">
        <v>115</v>
      </c>
      <c r="E42" s="18" t="s">
        <v>116</v>
      </c>
      <c r="F42" s="18">
        <f>MIN(Config_Geracao!$F$2,IF((Base_Irradiacao!$D$12/Config_Geracao!$E$2)*Base_Irradiacao!$G$12*Config_Geracao!$C$2*(Config_Geracao!$D$2/100)&lt;Config_Geracao!$G$2,0,MAX(Config_Geracao!$G$2,(Base_Irradiacao!$D$12/Config_Geracao!$E$2)*Base_Irradiacao!$G$12*Config_Geracao!$C$2*(Config_Geracao!$D$2/100))))</f>
        <v>7.083977273</v>
      </c>
    </row>
    <row r="43" ht="15.0" customHeight="1">
      <c r="A43" s="28">
        <v>45658.4166666667</v>
      </c>
      <c r="B43" s="18">
        <v>10.0</v>
      </c>
      <c r="C43" s="18" t="s">
        <v>128</v>
      </c>
      <c r="D43" s="18" t="s">
        <v>119</v>
      </c>
      <c r="E43" s="18" t="s">
        <v>120</v>
      </c>
      <c r="F43" s="18">
        <f>MIN(Config_Geracao!$F$4,IF(Base_Irradiacao!$H$12*Config_Geracao!$C$4*(Config_Geracao!$D$4/100)&lt;Config_Geracao!$G$4,0,MAX(Config_Geracao!$G$4,Base_Irradiacao!$H$12*Config_Geracao!$C$4*(Config_Geracao!$D$4/100))))</f>
        <v>0.4917675</v>
      </c>
    </row>
    <row r="44" ht="15.0" customHeight="1">
      <c r="A44" s="28">
        <v>45658.4166666667</v>
      </c>
      <c r="B44" s="18">
        <v>10.0</v>
      </c>
      <c r="C44" s="18" t="s">
        <v>129</v>
      </c>
      <c r="D44" s="18" t="s">
        <v>118</v>
      </c>
      <c r="E44" s="18" t="s">
        <v>116</v>
      </c>
      <c r="F44" s="18">
        <f>MIN(Config_Geracao!$F$3,IF((Base_Irradiacao!$D$12/Config_Geracao!$E$3)*Base_Irradiacao!$G$12*Config_Geracao!$C$3*(Config_Geracao!$D$3/100)&lt;Config_Geracao!$G$3,0,MAX(Config_Geracao!$G$3,(Base_Irradiacao!$D$12/Config_Geracao!$E$3)*Base_Irradiacao!$G$12*Config_Geracao!$C$3*(Config_Geracao!$D$3/100))))</f>
        <v>29.00263636</v>
      </c>
    </row>
    <row r="45" ht="15.0" customHeight="1">
      <c r="A45" s="28">
        <v>45658.4166666667</v>
      </c>
      <c r="B45" s="18">
        <v>10.0</v>
      </c>
      <c r="C45" s="18" t="s">
        <v>129</v>
      </c>
      <c r="D45" s="18" t="s">
        <v>122</v>
      </c>
      <c r="E45" s="18" t="s">
        <v>120</v>
      </c>
      <c r="F45" s="18">
        <f>MIN(Config_Geracao!$F$5,IF(Base_Irradiacao!$H$12*Config_Geracao!$C$5*(Config_Geracao!$D$5/100)&lt;Config_Geracao!$G$5,0,MAX(Config_Geracao!$G$5,Base_Irradiacao!$H$12*Config_Geracao!$C$5*(Config_Geracao!$D$5/100))))</f>
        <v>1.677795</v>
      </c>
    </row>
    <row r="46" ht="15.0" customHeight="1">
      <c r="A46" s="28">
        <v>45658.4583333333</v>
      </c>
      <c r="B46" s="18">
        <v>11.0</v>
      </c>
      <c r="C46" s="18" t="s">
        <v>128</v>
      </c>
      <c r="D46" s="18" t="s">
        <v>115</v>
      </c>
      <c r="E46" s="18" t="s">
        <v>116</v>
      </c>
      <c r="F46" s="18">
        <f>MIN(Config_Geracao!$F$2,IF((Base_Irradiacao!$D$13/Config_Geracao!$E$2)*Base_Irradiacao!$G$13*Config_Geracao!$C$2*(Config_Geracao!$D$2/100)&lt;Config_Geracao!$G$2,0,MAX(Config_Geracao!$G$2,(Base_Irradiacao!$D$13/Config_Geracao!$E$2)*Base_Irradiacao!$G$13*Config_Geracao!$C$2*(Config_Geracao!$D$2/100))))</f>
        <v>7.359261364</v>
      </c>
    </row>
    <row r="47" ht="15.0" customHeight="1">
      <c r="A47" s="28">
        <v>45658.4583333333</v>
      </c>
      <c r="B47" s="18">
        <v>11.0</v>
      </c>
      <c r="C47" s="18" t="s">
        <v>128</v>
      </c>
      <c r="D47" s="18" t="s">
        <v>119</v>
      </c>
      <c r="E47" s="18" t="s">
        <v>120</v>
      </c>
      <c r="F47" s="18">
        <f>MIN(Config_Geracao!$F$4,IF(Base_Irradiacao!$H$13*Config_Geracao!$C$4*(Config_Geracao!$D$4/100)&lt;Config_Geracao!$G$4,0,MAX(Config_Geracao!$G$4,Base_Irradiacao!$H$13*Config_Geracao!$C$4*(Config_Geracao!$D$4/100))))</f>
        <v>0.6613425</v>
      </c>
    </row>
    <row r="48" ht="15.0" customHeight="1">
      <c r="A48" s="28">
        <v>45658.4583333333</v>
      </c>
      <c r="B48" s="18">
        <v>11.0</v>
      </c>
      <c r="C48" s="18" t="s">
        <v>129</v>
      </c>
      <c r="D48" s="18" t="s">
        <v>118</v>
      </c>
      <c r="E48" s="18" t="s">
        <v>116</v>
      </c>
      <c r="F48" s="18">
        <f>MIN(Config_Geracao!$F$3,IF((Base_Irradiacao!$D$13/Config_Geracao!$E$3)*Base_Irradiacao!$G$13*Config_Geracao!$C$3*(Config_Geracao!$D$3/100)&lt;Config_Geracao!$G$3,0,MAX(Config_Geracao!$G$3,(Base_Irradiacao!$D$13/Config_Geracao!$E$3)*Base_Irradiacao!$G$13*Config_Geracao!$C$3*(Config_Geracao!$D$3/100))))</f>
        <v>30.12968182</v>
      </c>
    </row>
    <row r="49" ht="15.0" customHeight="1">
      <c r="A49" s="28">
        <v>45658.4583333333</v>
      </c>
      <c r="B49" s="18">
        <v>11.0</v>
      </c>
      <c r="C49" s="18" t="s">
        <v>129</v>
      </c>
      <c r="D49" s="18" t="s">
        <v>122</v>
      </c>
      <c r="E49" s="18" t="s">
        <v>120</v>
      </c>
      <c r="F49" s="18">
        <f>MIN(Config_Geracao!$F$5,IF(Base_Irradiacao!$H$13*Config_Geracao!$C$5*(Config_Geracao!$D$5/100)&lt;Config_Geracao!$G$5,0,MAX(Config_Geracao!$G$5,Base_Irradiacao!$H$13*Config_Geracao!$C$5*(Config_Geracao!$D$5/100))))</f>
        <v>2.256345</v>
      </c>
    </row>
    <row r="50" ht="15.0" customHeight="1">
      <c r="A50" s="28">
        <v>45658.5</v>
      </c>
      <c r="B50" s="18">
        <v>12.0</v>
      </c>
      <c r="C50" s="18" t="s">
        <v>128</v>
      </c>
      <c r="D50" s="18" t="s">
        <v>115</v>
      </c>
      <c r="E50" s="18" t="s">
        <v>116</v>
      </c>
      <c r="F50" s="18">
        <f>MIN(Config_Geracao!$F$2,IF((Base_Irradiacao!$D$14/Config_Geracao!$E$2)*Base_Irradiacao!$G$14*Config_Geracao!$C$2*(Config_Geracao!$D$2/100)&lt;Config_Geracao!$G$2,0,MAX(Config_Geracao!$G$2,(Base_Irradiacao!$D$14/Config_Geracao!$E$2)*Base_Irradiacao!$G$14*Config_Geracao!$C$2*(Config_Geracao!$D$2/100))))</f>
        <v>7.867986364</v>
      </c>
    </row>
    <row r="51" ht="15.0" customHeight="1">
      <c r="A51" s="28">
        <v>45658.5</v>
      </c>
      <c r="B51" s="18">
        <v>12.0</v>
      </c>
      <c r="C51" s="18" t="s">
        <v>128</v>
      </c>
      <c r="D51" s="18" t="s">
        <v>119</v>
      </c>
      <c r="E51" s="18" t="s">
        <v>120</v>
      </c>
      <c r="F51" s="18">
        <f>MIN(Config_Geracao!$F$4,IF(Base_Irradiacao!$H$14*Config_Geracao!$C$4*(Config_Geracao!$D$4/100)&lt;Config_Geracao!$G$4,0,MAX(Config_Geracao!$G$4,Base_Irradiacao!$H$14*Config_Geracao!$C$4*(Config_Geracao!$D$4/100))))</f>
        <v>0.5063025</v>
      </c>
    </row>
    <row r="52" ht="15.0" customHeight="1">
      <c r="A52" s="28">
        <v>45658.5</v>
      </c>
      <c r="B52" s="18">
        <v>12.0</v>
      </c>
      <c r="C52" s="18" t="s">
        <v>129</v>
      </c>
      <c r="D52" s="18" t="s">
        <v>118</v>
      </c>
      <c r="E52" s="18" t="s">
        <v>116</v>
      </c>
      <c r="F52" s="18">
        <f>MIN(Config_Geracao!$F$3,IF((Base_Irradiacao!$D$14/Config_Geracao!$E$3)*Base_Irradiacao!$G$14*Config_Geracao!$C$3*(Config_Geracao!$D$3/100)&lt;Config_Geracao!$G$3,0,MAX(Config_Geracao!$G$3,(Base_Irradiacao!$D$14/Config_Geracao!$E$3)*Base_Irradiacao!$G$14*Config_Geracao!$C$3*(Config_Geracao!$D$3/100))))</f>
        <v>32.21246182</v>
      </c>
    </row>
    <row r="53" ht="15.0" customHeight="1">
      <c r="A53" s="28">
        <v>45658.5</v>
      </c>
      <c r="B53" s="18">
        <v>12.0</v>
      </c>
      <c r="C53" s="18" t="s">
        <v>129</v>
      </c>
      <c r="D53" s="18" t="s">
        <v>122</v>
      </c>
      <c r="E53" s="18" t="s">
        <v>120</v>
      </c>
      <c r="F53" s="18">
        <f>MIN(Config_Geracao!$F$5,IF(Base_Irradiacao!$H$14*Config_Geracao!$C$5*(Config_Geracao!$D$5/100)&lt;Config_Geracao!$G$5,0,MAX(Config_Geracao!$G$5,Base_Irradiacao!$H$14*Config_Geracao!$C$5*(Config_Geracao!$D$5/100))))</f>
        <v>1.727385</v>
      </c>
    </row>
    <row r="54" ht="15.0" customHeight="1">
      <c r="A54" s="28">
        <v>45658.5416666667</v>
      </c>
      <c r="B54" s="18">
        <v>13.0</v>
      </c>
      <c r="C54" s="18" t="s">
        <v>128</v>
      </c>
      <c r="D54" s="18" t="s">
        <v>115</v>
      </c>
      <c r="E54" s="18" t="s">
        <v>116</v>
      </c>
      <c r="F54" s="18">
        <f>MIN(Config_Geracao!$F$2,IF((Base_Irradiacao!$D$15/Config_Geracao!$E$2)*Base_Irradiacao!$G$15*Config_Geracao!$C$2*(Config_Geracao!$D$2/100)&lt;Config_Geracao!$G$2,0,MAX(Config_Geracao!$G$2,(Base_Irradiacao!$D$15/Config_Geracao!$E$2)*Base_Irradiacao!$G$15*Config_Geracao!$C$2*(Config_Geracao!$D$2/100))))</f>
        <v>5.115879545</v>
      </c>
    </row>
    <row r="55" ht="15.0" customHeight="1">
      <c r="A55" s="28">
        <v>45658.5416666667</v>
      </c>
      <c r="B55" s="18">
        <v>13.0</v>
      </c>
      <c r="C55" s="18" t="s">
        <v>128</v>
      </c>
      <c r="D55" s="18" t="s">
        <v>119</v>
      </c>
      <c r="E55" s="18" t="s">
        <v>120</v>
      </c>
      <c r="F55" s="18">
        <f>MIN(Config_Geracao!$F$4,IF(Base_Irradiacao!$H$15*Config_Geracao!$C$4*(Config_Geracao!$D$4/100)&lt;Config_Geracao!$G$4,0,MAX(Config_Geracao!$G$4,Base_Irradiacao!$H$15*Config_Geracao!$C$4*(Config_Geracao!$D$4/100))))</f>
        <v>0.56202</v>
      </c>
    </row>
    <row r="56" ht="15.0" customHeight="1">
      <c r="A56" s="28">
        <v>45658.5416666667</v>
      </c>
      <c r="B56" s="18">
        <v>13.0</v>
      </c>
      <c r="C56" s="18" t="s">
        <v>129</v>
      </c>
      <c r="D56" s="18" t="s">
        <v>118</v>
      </c>
      <c r="E56" s="18" t="s">
        <v>116</v>
      </c>
      <c r="F56" s="18">
        <f>MIN(Config_Geracao!$F$3,IF((Base_Irradiacao!$D$15/Config_Geracao!$E$3)*Base_Irradiacao!$G$15*Config_Geracao!$C$3*(Config_Geracao!$D$3/100)&lt;Config_Geracao!$G$3,0,MAX(Config_Geracao!$G$3,(Base_Irradiacao!$D$15/Config_Geracao!$E$3)*Base_Irradiacao!$G$15*Config_Geracao!$C$3*(Config_Geracao!$D$3/100))))</f>
        <v>20.94501273</v>
      </c>
    </row>
    <row r="57" ht="15.0" customHeight="1">
      <c r="A57" s="28">
        <v>45658.5416666667</v>
      </c>
      <c r="B57" s="18">
        <v>13.0</v>
      </c>
      <c r="C57" s="18" t="s">
        <v>129</v>
      </c>
      <c r="D57" s="18" t="s">
        <v>122</v>
      </c>
      <c r="E57" s="18" t="s">
        <v>120</v>
      </c>
      <c r="F57" s="18">
        <f>MIN(Config_Geracao!$F$5,IF(Base_Irradiacao!$H$15*Config_Geracao!$C$5*(Config_Geracao!$D$5/100)&lt;Config_Geracao!$G$5,0,MAX(Config_Geracao!$G$5,Base_Irradiacao!$H$15*Config_Geracao!$C$5*(Config_Geracao!$D$5/100))))</f>
        <v>1.91748</v>
      </c>
    </row>
    <row r="58" ht="15.0" customHeight="1">
      <c r="A58" s="28">
        <v>45658.5833333333</v>
      </c>
      <c r="B58" s="18">
        <v>14.0</v>
      </c>
      <c r="C58" s="18" t="s">
        <v>128</v>
      </c>
      <c r="D58" s="18" t="s">
        <v>115</v>
      </c>
      <c r="E58" s="18" t="s">
        <v>116</v>
      </c>
      <c r="F58" s="18">
        <f>MIN(Config_Geracao!$F$2,IF((Base_Irradiacao!$D$16/Config_Geracao!$E$2)*Base_Irradiacao!$G$16*Config_Geracao!$C$2*(Config_Geracao!$D$2/100)&lt;Config_Geracao!$G$2,0,MAX(Config_Geracao!$G$2,(Base_Irradiacao!$D$16/Config_Geracao!$E$2)*Base_Irradiacao!$G$16*Config_Geracao!$C$2*(Config_Geracao!$D$2/100))))</f>
        <v>6.712527273</v>
      </c>
    </row>
    <row r="59" ht="15.0" customHeight="1">
      <c r="A59" s="28">
        <v>45658.5833333333</v>
      </c>
      <c r="B59" s="18">
        <v>14.0</v>
      </c>
      <c r="C59" s="18" t="s">
        <v>128</v>
      </c>
      <c r="D59" s="18" t="s">
        <v>119</v>
      </c>
      <c r="E59" s="18" t="s">
        <v>120</v>
      </c>
      <c r="F59" s="18">
        <f>MIN(Config_Geracao!$F$4,IF(Base_Irradiacao!$H$16*Config_Geracao!$C$4*(Config_Geracao!$D$4/100)&lt;Config_Geracao!$G$4,0,MAX(Config_Geracao!$G$4,Base_Irradiacao!$H$16*Config_Geracao!$C$4*(Config_Geracao!$D$4/100))))</f>
        <v>0.5208375</v>
      </c>
    </row>
    <row r="60" ht="15.0" customHeight="1">
      <c r="A60" s="28">
        <v>45658.5833333333</v>
      </c>
      <c r="B60" s="18">
        <v>14.0</v>
      </c>
      <c r="C60" s="18" t="s">
        <v>129</v>
      </c>
      <c r="D60" s="18" t="s">
        <v>118</v>
      </c>
      <c r="E60" s="18" t="s">
        <v>116</v>
      </c>
      <c r="F60" s="18">
        <f>MIN(Config_Geracao!$F$3,IF((Base_Irradiacao!$D$16/Config_Geracao!$E$3)*Base_Irradiacao!$G$16*Config_Geracao!$C$3*(Config_Geracao!$D$3/100)&lt;Config_Geracao!$G$3,0,MAX(Config_Geracao!$G$3,(Base_Irradiacao!$D$16/Config_Geracao!$E$3)*Base_Irradiacao!$G$16*Config_Geracao!$C$3*(Config_Geracao!$D$3/100))))</f>
        <v>27.48187636</v>
      </c>
    </row>
    <row r="61" ht="15.0" customHeight="1">
      <c r="A61" s="28">
        <v>45658.5833333333</v>
      </c>
      <c r="B61" s="18">
        <v>14.0</v>
      </c>
      <c r="C61" s="18" t="s">
        <v>129</v>
      </c>
      <c r="D61" s="18" t="s">
        <v>122</v>
      </c>
      <c r="E61" s="18" t="s">
        <v>120</v>
      </c>
      <c r="F61" s="18">
        <f>MIN(Config_Geracao!$F$5,IF(Base_Irradiacao!$H$16*Config_Geracao!$C$5*(Config_Geracao!$D$5/100)&lt;Config_Geracao!$G$5,0,MAX(Config_Geracao!$G$5,Base_Irradiacao!$H$16*Config_Geracao!$C$5*(Config_Geracao!$D$5/100))))</f>
        <v>1.776975</v>
      </c>
    </row>
    <row r="62" ht="15.0" customHeight="1">
      <c r="A62" s="28">
        <v>45658.625</v>
      </c>
      <c r="B62" s="18">
        <v>15.0</v>
      </c>
      <c r="C62" s="18" t="s">
        <v>128</v>
      </c>
      <c r="D62" s="18" t="s">
        <v>115</v>
      </c>
      <c r="E62" s="18" t="s">
        <v>116</v>
      </c>
      <c r="F62" s="18">
        <f>MIN(Config_Geracao!$F$2,IF((Base_Irradiacao!$D$17/Config_Geracao!$E$2)*Base_Irradiacao!$G$17*Config_Geracao!$C$2*(Config_Geracao!$D$2/100)&lt;Config_Geracao!$G$2,0,MAX(Config_Geracao!$G$2,(Base_Irradiacao!$D$17/Config_Geracao!$E$2)*Base_Irradiacao!$G$17*Config_Geracao!$C$2*(Config_Geracao!$D$2/100))))</f>
        <v>5.767752273</v>
      </c>
    </row>
    <row r="63" ht="15.0" customHeight="1">
      <c r="A63" s="28">
        <v>45658.625</v>
      </c>
      <c r="B63" s="18">
        <v>15.0</v>
      </c>
      <c r="C63" s="18" t="s">
        <v>128</v>
      </c>
      <c r="D63" s="18" t="s">
        <v>119</v>
      </c>
      <c r="E63" s="18" t="s">
        <v>120</v>
      </c>
      <c r="F63" s="18">
        <f>MIN(Config_Geracao!$F$4,IF(Base_Irradiacao!$H$17*Config_Geracao!$C$4*(Config_Geracao!$D$4/100)&lt;Config_Geracao!$G$4,0,MAX(Config_Geracao!$G$4,Base_Irradiacao!$H$17*Config_Geracao!$C$4*(Config_Geracao!$D$4/100))))</f>
        <v>0.8018475</v>
      </c>
    </row>
    <row r="64" ht="15.0" customHeight="1">
      <c r="A64" s="28">
        <v>45658.625</v>
      </c>
      <c r="B64" s="18">
        <v>15.0</v>
      </c>
      <c r="C64" s="18" t="s">
        <v>129</v>
      </c>
      <c r="D64" s="18" t="s">
        <v>118</v>
      </c>
      <c r="E64" s="18" t="s">
        <v>116</v>
      </c>
      <c r="F64" s="18">
        <f>MIN(Config_Geracao!$F$3,IF((Base_Irradiacao!$D$17/Config_Geracao!$E$3)*Base_Irradiacao!$G$17*Config_Geracao!$C$3*(Config_Geracao!$D$3/100)&lt;Config_Geracao!$G$3,0,MAX(Config_Geracao!$G$3,(Base_Irradiacao!$D$17/Config_Geracao!$E$3)*Base_Irradiacao!$G$17*Config_Geracao!$C$3*(Config_Geracao!$D$3/100))))</f>
        <v>23.61385636</v>
      </c>
    </row>
    <row r="65" ht="15.0" customHeight="1">
      <c r="A65" s="28">
        <v>45658.625</v>
      </c>
      <c r="B65" s="18">
        <v>15.0</v>
      </c>
      <c r="C65" s="18" t="s">
        <v>129</v>
      </c>
      <c r="D65" s="18" t="s">
        <v>122</v>
      </c>
      <c r="E65" s="18" t="s">
        <v>120</v>
      </c>
      <c r="F65" s="18">
        <f>MIN(Config_Geracao!$F$5,IF(Base_Irradiacao!$H$17*Config_Geracao!$C$5*(Config_Geracao!$D$5/100)&lt;Config_Geracao!$G$5,0,MAX(Config_Geracao!$G$5,Base_Irradiacao!$H$17*Config_Geracao!$C$5*(Config_Geracao!$D$5/100))))</f>
        <v>2.735715</v>
      </c>
    </row>
    <row r="66" ht="15.0" customHeight="1">
      <c r="A66" s="28">
        <v>45658.6666666667</v>
      </c>
      <c r="B66" s="18">
        <v>16.0</v>
      </c>
      <c r="C66" s="18" t="s">
        <v>128</v>
      </c>
      <c r="D66" s="18" t="s">
        <v>115</v>
      </c>
      <c r="E66" s="18" t="s">
        <v>116</v>
      </c>
      <c r="F66" s="18">
        <f>MIN(Config_Geracao!$F$2,IF((Base_Irradiacao!$D$18/Config_Geracao!$E$2)*Base_Irradiacao!$G$18*Config_Geracao!$C$2*(Config_Geracao!$D$2/100)&lt;Config_Geracao!$G$2,0,MAX(Config_Geracao!$G$2,(Base_Irradiacao!$D$18/Config_Geracao!$E$2)*Base_Irradiacao!$G$18*Config_Geracao!$C$2*(Config_Geracao!$D$2/100))))</f>
        <v>4.936027273</v>
      </c>
    </row>
    <row r="67" ht="15.0" customHeight="1">
      <c r="A67" s="28">
        <v>45658.6666666667</v>
      </c>
      <c r="B67" s="18">
        <v>16.0</v>
      </c>
      <c r="C67" s="18" t="s">
        <v>128</v>
      </c>
      <c r="D67" s="18" t="s">
        <v>119</v>
      </c>
      <c r="E67" s="18" t="s">
        <v>120</v>
      </c>
      <c r="F67" s="18">
        <f>MIN(Config_Geracao!$F$4,IF(Base_Irradiacao!$H$18*Config_Geracao!$C$4*(Config_Geracao!$D$4/100)&lt;Config_Geracao!$G$4,0,MAX(Config_Geracao!$G$4,Base_Irradiacao!$H$18*Config_Geracao!$C$4*(Config_Geracao!$D$4/100))))</f>
        <v>0.9665775</v>
      </c>
    </row>
    <row r="68" ht="15.0" customHeight="1">
      <c r="A68" s="28">
        <v>45658.6666666667</v>
      </c>
      <c r="B68" s="18">
        <v>16.0</v>
      </c>
      <c r="C68" s="18" t="s">
        <v>129</v>
      </c>
      <c r="D68" s="18" t="s">
        <v>118</v>
      </c>
      <c r="E68" s="18" t="s">
        <v>116</v>
      </c>
      <c r="F68" s="18">
        <f>MIN(Config_Geracao!$F$3,IF((Base_Irradiacao!$D$18/Config_Geracao!$E$3)*Base_Irradiacao!$G$18*Config_Geracao!$C$3*(Config_Geracao!$D$3/100)&lt;Config_Geracao!$G$3,0,MAX(Config_Geracao!$G$3,(Base_Irradiacao!$D$18/Config_Geracao!$E$3)*Base_Irradiacao!$G$18*Config_Geracao!$C$3*(Config_Geracao!$D$3/100))))</f>
        <v>20.20867636</v>
      </c>
    </row>
    <row r="69" ht="15.0" customHeight="1">
      <c r="A69" s="28">
        <v>45658.6666666667</v>
      </c>
      <c r="B69" s="18">
        <v>16.0</v>
      </c>
      <c r="C69" s="18" t="s">
        <v>129</v>
      </c>
      <c r="D69" s="18" t="s">
        <v>122</v>
      </c>
      <c r="E69" s="18" t="s">
        <v>120</v>
      </c>
      <c r="F69" s="18">
        <f>MIN(Config_Geracao!$F$5,IF(Base_Irradiacao!$H$18*Config_Geracao!$C$5*(Config_Geracao!$D$5/100)&lt;Config_Geracao!$G$5,0,MAX(Config_Geracao!$G$5,Base_Irradiacao!$H$18*Config_Geracao!$C$5*(Config_Geracao!$D$5/100))))</f>
        <v>3.297735</v>
      </c>
    </row>
    <row r="70" ht="15.0" customHeight="1">
      <c r="A70" s="28">
        <v>45658.7083333333</v>
      </c>
      <c r="B70" s="18">
        <v>17.0</v>
      </c>
      <c r="C70" s="18" t="s">
        <v>128</v>
      </c>
      <c r="D70" s="18" t="s">
        <v>115</v>
      </c>
      <c r="E70" s="18" t="s">
        <v>116</v>
      </c>
      <c r="F70" s="18">
        <f>MIN(Config_Geracao!$F$2,IF((Base_Irradiacao!$D$19/Config_Geracao!$E$2)*Base_Irradiacao!$G$19*Config_Geracao!$C$2*(Config_Geracao!$D$2/100)&lt;Config_Geracao!$G$2,0,MAX(Config_Geracao!$G$2,(Base_Irradiacao!$D$19/Config_Geracao!$E$2)*Base_Irradiacao!$G$19*Config_Geracao!$C$2*(Config_Geracao!$D$2/100))))</f>
        <v>3.299004545</v>
      </c>
    </row>
    <row r="71" ht="15.0" customHeight="1">
      <c r="A71" s="28">
        <v>45658.7083333333</v>
      </c>
      <c r="B71" s="18">
        <v>17.0</v>
      </c>
      <c r="C71" s="18" t="s">
        <v>128</v>
      </c>
      <c r="D71" s="18" t="s">
        <v>119</v>
      </c>
      <c r="E71" s="18" t="s">
        <v>120</v>
      </c>
      <c r="F71" s="18">
        <f>MIN(Config_Geracao!$F$4,IF(Base_Irradiacao!$H$19*Config_Geracao!$C$4*(Config_Geracao!$D$4/100)&lt;Config_Geracao!$G$4,0,MAX(Config_Geracao!$G$4,Base_Irradiacao!$H$19*Config_Geracao!$C$4*(Config_Geracao!$D$4/100))))</f>
        <v>0.5789775</v>
      </c>
    </row>
    <row r="72" ht="15.0" customHeight="1">
      <c r="A72" s="28">
        <v>45658.7083333333</v>
      </c>
      <c r="B72" s="18">
        <v>17.0</v>
      </c>
      <c r="C72" s="18" t="s">
        <v>129</v>
      </c>
      <c r="D72" s="18" t="s">
        <v>118</v>
      </c>
      <c r="E72" s="18" t="s">
        <v>116</v>
      </c>
      <c r="F72" s="18">
        <f>MIN(Config_Geracao!$F$3,IF((Base_Irradiacao!$D$19/Config_Geracao!$E$3)*Base_Irradiacao!$G$19*Config_Geracao!$C$3*(Config_Geracao!$D$3/100)&lt;Config_Geracao!$G$3,0,MAX(Config_Geracao!$G$3,(Base_Irradiacao!$D$19/Config_Geracao!$E$3)*Base_Irradiacao!$G$19*Config_Geracao!$C$3*(Config_Geracao!$D$3/100))))</f>
        <v>13.50651273</v>
      </c>
    </row>
    <row r="73" ht="15.0" customHeight="1">
      <c r="A73" s="28">
        <v>45658.7083333333</v>
      </c>
      <c r="B73" s="18">
        <v>17.0</v>
      </c>
      <c r="C73" s="18" t="s">
        <v>129</v>
      </c>
      <c r="D73" s="18" t="s">
        <v>122</v>
      </c>
      <c r="E73" s="18" t="s">
        <v>120</v>
      </c>
      <c r="F73" s="18">
        <f>MIN(Config_Geracao!$F$5,IF(Base_Irradiacao!$H$19*Config_Geracao!$C$5*(Config_Geracao!$D$5/100)&lt;Config_Geracao!$G$5,0,MAX(Config_Geracao!$G$5,Base_Irradiacao!$H$19*Config_Geracao!$C$5*(Config_Geracao!$D$5/100))))</f>
        <v>1.975335</v>
      </c>
    </row>
    <row r="74" ht="15.0" customHeight="1">
      <c r="A74" s="28">
        <v>45658.75</v>
      </c>
      <c r="B74" s="18">
        <v>18.0</v>
      </c>
      <c r="C74" s="18" t="s">
        <v>128</v>
      </c>
      <c r="D74" s="18" t="s">
        <v>115</v>
      </c>
      <c r="E74" s="18" t="s">
        <v>116</v>
      </c>
      <c r="F74" s="18">
        <f>MIN(Config_Geracao!$F$2,IF((Base_Irradiacao!$D$20/Config_Geracao!$E$2)*Base_Irradiacao!$G$20*Config_Geracao!$C$2*(Config_Geracao!$D$2/100)&lt;Config_Geracao!$G$2,0,MAX(Config_Geracao!$G$2,(Base_Irradiacao!$D$20/Config_Geracao!$E$2)*Base_Irradiacao!$G$20*Config_Geracao!$C$2*(Config_Geracao!$D$2/100))))</f>
        <v>1.654640909</v>
      </c>
    </row>
    <row r="75" ht="15.0" customHeight="1">
      <c r="A75" s="28">
        <v>45658.75</v>
      </c>
      <c r="B75" s="18">
        <v>18.0</v>
      </c>
      <c r="C75" s="18" t="s">
        <v>128</v>
      </c>
      <c r="D75" s="18" t="s">
        <v>119</v>
      </c>
      <c r="E75" s="18" t="s">
        <v>120</v>
      </c>
      <c r="F75" s="18">
        <f>MIN(Config_Geracao!$F$4,IF(Base_Irradiacao!$H$20*Config_Geracao!$C$4*(Config_Geracao!$D$4/100)&lt;Config_Geracao!$G$4,0,MAX(Config_Geracao!$G$4,Base_Irradiacao!$H$20*Config_Geracao!$C$4*(Config_Geracao!$D$4/100))))</f>
        <v>0.5159925</v>
      </c>
    </row>
    <row r="76" ht="15.0" customHeight="1">
      <c r="A76" s="28">
        <v>45658.75</v>
      </c>
      <c r="B76" s="18">
        <v>18.0</v>
      </c>
      <c r="C76" s="18" t="s">
        <v>129</v>
      </c>
      <c r="D76" s="18" t="s">
        <v>118</v>
      </c>
      <c r="E76" s="18" t="s">
        <v>116</v>
      </c>
      <c r="F76" s="18">
        <f>MIN(Config_Geracao!$F$3,IF((Base_Irradiacao!$D$20/Config_Geracao!$E$3)*Base_Irradiacao!$G$20*Config_Geracao!$C$3*(Config_Geracao!$D$3/100)&lt;Config_Geracao!$G$3,0,MAX(Config_Geracao!$G$3,(Base_Irradiacao!$D$20/Config_Geracao!$E$3)*Base_Irradiacao!$G$20*Config_Geracao!$C$3*(Config_Geracao!$D$3/100))))</f>
        <v>6.774294545</v>
      </c>
    </row>
    <row r="77" ht="15.0" customHeight="1">
      <c r="A77" s="28">
        <v>45658.75</v>
      </c>
      <c r="B77" s="18">
        <v>18.0</v>
      </c>
      <c r="C77" s="18" t="s">
        <v>129</v>
      </c>
      <c r="D77" s="18" t="s">
        <v>122</v>
      </c>
      <c r="E77" s="18" t="s">
        <v>120</v>
      </c>
      <c r="F77" s="18">
        <f>MIN(Config_Geracao!$F$5,IF(Base_Irradiacao!$H$20*Config_Geracao!$C$5*(Config_Geracao!$D$5/100)&lt;Config_Geracao!$G$5,0,MAX(Config_Geracao!$G$5,Base_Irradiacao!$H$20*Config_Geracao!$C$5*(Config_Geracao!$D$5/100))))</f>
        <v>1.760445</v>
      </c>
    </row>
    <row r="78" ht="15.0" customHeight="1">
      <c r="A78" s="28">
        <v>45658.7916666667</v>
      </c>
      <c r="B78" s="18">
        <v>19.0</v>
      </c>
      <c r="C78" s="18" t="s">
        <v>128</v>
      </c>
      <c r="D78" s="18" t="s">
        <v>115</v>
      </c>
      <c r="E78" s="18" t="s">
        <v>116</v>
      </c>
      <c r="F78" s="18">
        <f>MIN(Config_Geracao!$F$2,IF((Base_Irradiacao!$D$21/Config_Geracao!$E$2)*Base_Irradiacao!$G$21*Config_Geracao!$C$2*(Config_Geracao!$D$2/100)&lt;Config_Geracao!$G$2,0,MAX(Config_Geracao!$G$2,(Base_Irradiacao!$D$21/Config_Geracao!$E$2)*Base_Irradiacao!$G$21*Config_Geracao!$C$2*(Config_Geracao!$D$2/100))))</f>
        <v>0</v>
      </c>
    </row>
    <row r="79" ht="15.0" customHeight="1">
      <c r="A79" s="28">
        <v>45658.7916666667</v>
      </c>
      <c r="B79" s="18">
        <v>19.0</v>
      </c>
      <c r="C79" s="18" t="s">
        <v>128</v>
      </c>
      <c r="D79" s="18" t="s">
        <v>119</v>
      </c>
      <c r="E79" s="18" t="s">
        <v>120</v>
      </c>
      <c r="F79" s="18">
        <f>MIN(Config_Geracao!$F$4,IF(Base_Irradiacao!$H$21*Config_Geracao!$C$4*(Config_Geracao!$D$4/100)&lt;Config_Geracao!$G$4,0,MAX(Config_Geracao!$G$4,Base_Irradiacao!$H$21*Config_Geracao!$C$4*(Config_Geracao!$D$4/100))))</f>
        <v>0.64923</v>
      </c>
    </row>
    <row r="80" ht="15.0" customHeight="1">
      <c r="A80" s="28">
        <v>45658.7916666667</v>
      </c>
      <c r="B80" s="18">
        <v>19.0</v>
      </c>
      <c r="C80" s="18" t="s">
        <v>129</v>
      </c>
      <c r="D80" s="18" t="s">
        <v>118</v>
      </c>
      <c r="E80" s="18" t="s">
        <v>116</v>
      </c>
      <c r="F80" s="18">
        <f>MIN(Config_Geracao!$F$3,IF((Base_Irradiacao!$D$21/Config_Geracao!$E$3)*Base_Irradiacao!$G$21*Config_Geracao!$C$3*(Config_Geracao!$D$3/100)&lt;Config_Geracao!$G$3,0,MAX(Config_Geracao!$G$3,(Base_Irradiacao!$D$21/Config_Geracao!$E$3)*Base_Irradiacao!$G$21*Config_Geracao!$C$3*(Config_Geracao!$D$3/100))))</f>
        <v>0</v>
      </c>
    </row>
    <row r="81" ht="15.0" customHeight="1">
      <c r="A81" s="28">
        <v>45658.7916666667</v>
      </c>
      <c r="B81" s="18">
        <v>19.0</v>
      </c>
      <c r="C81" s="18" t="s">
        <v>129</v>
      </c>
      <c r="D81" s="18" t="s">
        <v>122</v>
      </c>
      <c r="E81" s="18" t="s">
        <v>120</v>
      </c>
      <c r="F81" s="18">
        <f>MIN(Config_Geracao!$F$5,IF(Base_Irradiacao!$H$21*Config_Geracao!$C$5*(Config_Geracao!$D$5/100)&lt;Config_Geracao!$G$5,0,MAX(Config_Geracao!$G$5,Base_Irradiacao!$H$21*Config_Geracao!$C$5*(Config_Geracao!$D$5/100))))</f>
        <v>2.21502</v>
      </c>
    </row>
    <row r="82" ht="15.0" customHeight="1">
      <c r="A82" s="28">
        <v>45658.8333333333</v>
      </c>
      <c r="B82" s="18">
        <v>20.0</v>
      </c>
      <c r="C82" s="18" t="s">
        <v>128</v>
      </c>
      <c r="D82" s="18" t="s">
        <v>115</v>
      </c>
      <c r="E82" s="18" t="s">
        <v>116</v>
      </c>
      <c r="F82" s="18">
        <f>MIN(Config_Geracao!$F$2,IF((Base_Irradiacao!$D$22/Config_Geracao!$E$2)*Base_Irradiacao!$G$22*Config_Geracao!$C$2*(Config_Geracao!$D$2/100)&lt;Config_Geracao!$G$2,0,MAX(Config_Geracao!$G$2,(Base_Irradiacao!$D$22/Config_Geracao!$E$2)*Base_Irradiacao!$G$22*Config_Geracao!$C$2*(Config_Geracao!$D$2/100))))</f>
        <v>0</v>
      </c>
    </row>
    <row r="83" ht="15.0" customHeight="1">
      <c r="A83" s="28">
        <v>45658.8333333333</v>
      </c>
      <c r="B83" s="18">
        <v>20.0</v>
      </c>
      <c r="C83" s="18" t="s">
        <v>128</v>
      </c>
      <c r="D83" s="18" t="s">
        <v>119</v>
      </c>
      <c r="E83" s="18" t="s">
        <v>120</v>
      </c>
      <c r="F83" s="18">
        <f>MIN(Config_Geracao!$F$4,IF(Base_Irradiacao!$H$22*Config_Geracao!$C$4*(Config_Geracao!$D$4/100)&lt;Config_Geracao!$G$4,0,MAX(Config_Geracao!$G$4,Base_Irradiacao!$H$22*Config_Geracao!$C$4*(Config_Geracao!$D$4/100))))</f>
        <v>0.663765</v>
      </c>
    </row>
    <row r="84" ht="15.0" customHeight="1">
      <c r="A84" s="28">
        <v>45658.8333333333</v>
      </c>
      <c r="B84" s="18">
        <v>20.0</v>
      </c>
      <c r="C84" s="18" t="s">
        <v>129</v>
      </c>
      <c r="D84" s="18" t="s">
        <v>118</v>
      </c>
      <c r="E84" s="18" t="s">
        <v>116</v>
      </c>
      <c r="F84" s="18">
        <f>MIN(Config_Geracao!$F$3,IF((Base_Irradiacao!$D$22/Config_Geracao!$E$3)*Base_Irradiacao!$G$22*Config_Geracao!$C$3*(Config_Geracao!$D$3/100)&lt;Config_Geracao!$G$3,0,MAX(Config_Geracao!$G$3,(Base_Irradiacao!$D$22/Config_Geracao!$E$3)*Base_Irradiacao!$G$22*Config_Geracao!$C$3*(Config_Geracao!$D$3/100))))</f>
        <v>0</v>
      </c>
    </row>
    <row r="85" ht="15.0" customHeight="1">
      <c r="A85" s="28">
        <v>45658.8333333333</v>
      </c>
      <c r="B85" s="18">
        <v>20.0</v>
      </c>
      <c r="C85" s="18" t="s">
        <v>129</v>
      </c>
      <c r="D85" s="18" t="s">
        <v>122</v>
      </c>
      <c r="E85" s="18" t="s">
        <v>120</v>
      </c>
      <c r="F85" s="18">
        <f>MIN(Config_Geracao!$F$5,IF(Base_Irradiacao!$H$22*Config_Geracao!$C$5*(Config_Geracao!$D$5/100)&lt;Config_Geracao!$G$5,0,MAX(Config_Geracao!$G$5,Base_Irradiacao!$H$22*Config_Geracao!$C$5*(Config_Geracao!$D$5/100))))</f>
        <v>2.26461</v>
      </c>
    </row>
    <row r="86" ht="15.0" customHeight="1">
      <c r="A86" s="28">
        <v>45658.875</v>
      </c>
      <c r="B86" s="18">
        <v>21.0</v>
      </c>
      <c r="C86" s="18" t="s">
        <v>128</v>
      </c>
      <c r="D86" s="18" t="s">
        <v>115</v>
      </c>
      <c r="E86" s="18" t="s">
        <v>116</v>
      </c>
      <c r="F86" s="18">
        <f>MIN(Config_Geracao!$F$2,IF((Base_Irradiacao!$D$23/Config_Geracao!$E$2)*Base_Irradiacao!$G$23*Config_Geracao!$C$2*(Config_Geracao!$D$2/100)&lt;Config_Geracao!$G$2,0,MAX(Config_Geracao!$G$2,(Base_Irradiacao!$D$23/Config_Geracao!$E$2)*Base_Irradiacao!$G$23*Config_Geracao!$C$2*(Config_Geracao!$D$2/100))))</f>
        <v>0</v>
      </c>
    </row>
    <row r="87" ht="15.0" customHeight="1">
      <c r="A87" s="28">
        <v>45658.875</v>
      </c>
      <c r="B87" s="18">
        <v>21.0</v>
      </c>
      <c r="C87" s="18" t="s">
        <v>128</v>
      </c>
      <c r="D87" s="18" t="s">
        <v>119</v>
      </c>
      <c r="E87" s="18" t="s">
        <v>120</v>
      </c>
      <c r="F87" s="18">
        <f>MIN(Config_Geracao!$F$4,IF(Base_Irradiacao!$H$23*Config_Geracao!$C$4*(Config_Geracao!$D$4/100)&lt;Config_Geracao!$G$4,0,MAX(Config_Geracao!$G$4,Base_Irradiacao!$H$23*Config_Geracao!$C$4*(Config_Geracao!$D$4/100))))</f>
        <v>0.7533975</v>
      </c>
    </row>
    <row r="88" ht="15.0" customHeight="1">
      <c r="A88" s="28">
        <v>45658.875</v>
      </c>
      <c r="B88" s="18">
        <v>21.0</v>
      </c>
      <c r="C88" s="18" t="s">
        <v>129</v>
      </c>
      <c r="D88" s="18" t="s">
        <v>118</v>
      </c>
      <c r="E88" s="18" t="s">
        <v>116</v>
      </c>
      <c r="F88" s="18">
        <f>MIN(Config_Geracao!$F$3,IF((Base_Irradiacao!$D$23/Config_Geracao!$E$3)*Base_Irradiacao!$G$23*Config_Geracao!$C$3*(Config_Geracao!$D$3/100)&lt;Config_Geracao!$G$3,0,MAX(Config_Geracao!$G$3,(Base_Irradiacao!$D$23/Config_Geracao!$E$3)*Base_Irradiacao!$G$23*Config_Geracao!$C$3*(Config_Geracao!$D$3/100))))</f>
        <v>0</v>
      </c>
    </row>
    <row r="89" ht="15.0" customHeight="1">
      <c r="A89" s="28">
        <v>45658.875</v>
      </c>
      <c r="B89" s="18">
        <v>21.0</v>
      </c>
      <c r="C89" s="18" t="s">
        <v>129</v>
      </c>
      <c r="D89" s="18" t="s">
        <v>122</v>
      </c>
      <c r="E89" s="18" t="s">
        <v>120</v>
      </c>
      <c r="F89" s="18">
        <f>MIN(Config_Geracao!$F$5,IF(Base_Irradiacao!$H$23*Config_Geracao!$C$5*(Config_Geracao!$D$5/100)&lt;Config_Geracao!$G$5,0,MAX(Config_Geracao!$G$5,Base_Irradiacao!$H$23*Config_Geracao!$C$5*(Config_Geracao!$D$5/100))))</f>
        <v>2.570415</v>
      </c>
    </row>
    <row r="90" ht="15.0" customHeight="1">
      <c r="A90" s="28">
        <v>45658.9166666667</v>
      </c>
      <c r="B90" s="18">
        <v>22.0</v>
      </c>
      <c r="C90" s="18" t="s">
        <v>128</v>
      </c>
      <c r="D90" s="18" t="s">
        <v>115</v>
      </c>
      <c r="E90" s="18" t="s">
        <v>116</v>
      </c>
      <c r="F90" s="18">
        <f>MIN(Config_Geracao!$F$2,IF((Base_Irradiacao!$D$24/Config_Geracao!$E$2)*Base_Irradiacao!$G$24*Config_Geracao!$C$2*(Config_Geracao!$D$2/100)&lt;Config_Geracao!$G$2,0,MAX(Config_Geracao!$G$2,(Base_Irradiacao!$D$24/Config_Geracao!$E$2)*Base_Irradiacao!$G$24*Config_Geracao!$C$2*(Config_Geracao!$D$2/100))))</f>
        <v>0</v>
      </c>
    </row>
    <row r="91" ht="15.0" customHeight="1">
      <c r="A91" s="28">
        <v>45658.9166666667</v>
      </c>
      <c r="B91" s="18">
        <v>22.0</v>
      </c>
      <c r="C91" s="18" t="s">
        <v>128</v>
      </c>
      <c r="D91" s="18" t="s">
        <v>119</v>
      </c>
      <c r="E91" s="18" t="s">
        <v>120</v>
      </c>
      <c r="F91" s="18">
        <f>MIN(Config_Geracao!$F$4,IF(Base_Irradiacao!$H$24*Config_Geracao!$C$4*(Config_Geracao!$D$4/100)&lt;Config_Geracao!$G$4,0,MAX(Config_Geracao!$G$4,Base_Irradiacao!$H$24*Config_Geracao!$C$4*(Config_Geracao!$D$4/100))))</f>
        <v>0.7340175</v>
      </c>
    </row>
    <row r="92" ht="15.0" customHeight="1">
      <c r="A92" s="28">
        <v>45658.9166666667</v>
      </c>
      <c r="B92" s="18">
        <v>22.0</v>
      </c>
      <c r="C92" s="18" t="s">
        <v>129</v>
      </c>
      <c r="D92" s="18" t="s">
        <v>118</v>
      </c>
      <c r="E92" s="18" t="s">
        <v>116</v>
      </c>
      <c r="F92" s="18">
        <f>MIN(Config_Geracao!$F$3,IF((Base_Irradiacao!$D$24/Config_Geracao!$E$3)*Base_Irradiacao!$G$24*Config_Geracao!$C$3*(Config_Geracao!$D$3/100)&lt;Config_Geracao!$G$3,0,MAX(Config_Geracao!$G$3,(Base_Irradiacao!$D$24/Config_Geracao!$E$3)*Base_Irradiacao!$G$24*Config_Geracao!$C$3*(Config_Geracao!$D$3/100))))</f>
        <v>0</v>
      </c>
    </row>
    <row r="93" ht="15.0" customHeight="1">
      <c r="A93" s="28">
        <v>45658.9166666667</v>
      </c>
      <c r="B93" s="18">
        <v>22.0</v>
      </c>
      <c r="C93" s="18" t="s">
        <v>129</v>
      </c>
      <c r="D93" s="18" t="s">
        <v>122</v>
      </c>
      <c r="E93" s="18" t="s">
        <v>120</v>
      </c>
      <c r="F93" s="18">
        <f>MIN(Config_Geracao!$F$5,IF(Base_Irradiacao!$H$24*Config_Geracao!$C$5*(Config_Geracao!$D$5/100)&lt;Config_Geracao!$G$5,0,MAX(Config_Geracao!$G$5,Base_Irradiacao!$H$24*Config_Geracao!$C$5*(Config_Geracao!$D$5/100))))</f>
        <v>2.504295</v>
      </c>
    </row>
    <row r="94" ht="15.0" customHeight="1">
      <c r="A94" s="28">
        <v>45658.9583333333</v>
      </c>
      <c r="B94" s="18">
        <v>23.0</v>
      </c>
      <c r="C94" s="18" t="s">
        <v>128</v>
      </c>
      <c r="D94" s="18" t="s">
        <v>115</v>
      </c>
      <c r="E94" s="18" t="s">
        <v>116</v>
      </c>
      <c r="F94" s="18">
        <f>MIN(Config_Geracao!$F$2,IF((Base_Irradiacao!$D$25/Config_Geracao!$E$2)*Base_Irradiacao!$G$25*Config_Geracao!$C$2*(Config_Geracao!$D$2/100)&lt;Config_Geracao!$G$2,0,MAX(Config_Geracao!$G$2,(Base_Irradiacao!$D$25/Config_Geracao!$E$2)*Base_Irradiacao!$G$25*Config_Geracao!$C$2*(Config_Geracao!$D$2/100))))</f>
        <v>0</v>
      </c>
    </row>
    <row r="95" ht="15.0" customHeight="1">
      <c r="A95" s="28">
        <v>45658.9583333333</v>
      </c>
      <c r="B95" s="18">
        <v>23.0</v>
      </c>
      <c r="C95" s="18" t="s">
        <v>128</v>
      </c>
      <c r="D95" s="18" t="s">
        <v>119</v>
      </c>
      <c r="E95" s="18" t="s">
        <v>120</v>
      </c>
      <c r="F95" s="18">
        <f>MIN(Config_Geracao!$F$4,IF(Base_Irradiacao!$H$25*Config_Geracao!$C$4*(Config_Geracao!$D$4/100)&lt;Config_Geracao!$G$4,0,MAX(Config_Geracao!$G$4,Base_Irradiacao!$H$25*Config_Geracao!$C$4*(Config_Geracao!$D$4/100))))</f>
        <v>0.8987475</v>
      </c>
    </row>
    <row r="96" ht="15.0" customHeight="1">
      <c r="A96" s="28">
        <v>45658.9583333333</v>
      </c>
      <c r="B96" s="18">
        <v>23.0</v>
      </c>
      <c r="C96" s="18" t="s">
        <v>129</v>
      </c>
      <c r="D96" s="18" t="s">
        <v>118</v>
      </c>
      <c r="E96" s="18" t="s">
        <v>116</v>
      </c>
      <c r="F96" s="18">
        <f>MIN(Config_Geracao!$F$3,IF((Base_Irradiacao!$D$25/Config_Geracao!$E$3)*Base_Irradiacao!$G$25*Config_Geracao!$C$3*(Config_Geracao!$D$3/100)&lt;Config_Geracao!$G$3,0,MAX(Config_Geracao!$G$3,(Base_Irradiacao!$D$25/Config_Geracao!$E$3)*Base_Irradiacao!$G$25*Config_Geracao!$C$3*(Config_Geracao!$D$3/100))))</f>
        <v>0</v>
      </c>
    </row>
    <row r="97" ht="15.0" customHeight="1">
      <c r="A97" s="28">
        <v>45658.9583333333</v>
      </c>
      <c r="B97" s="18">
        <v>23.0</v>
      </c>
      <c r="C97" s="18" t="s">
        <v>129</v>
      </c>
      <c r="D97" s="18" t="s">
        <v>122</v>
      </c>
      <c r="E97" s="18" t="s">
        <v>120</v>
      </c>
      <c r="F97" s="18">
        <f>MIN(Config_Geracao!$F$5,IF(Base_Irradiacao!$H$25*Config_Geracao!$C$5*(Config_Geracao!$D$5/100)&lt;Config_Geracao!$G$5,0,MAX(Config_Geracao!$G$5,Base_Irradiacao!$H$25*Config_Geracao!$C$5*(Config_Geracao!$D$5/100))))</f>
        <v>3.066315</v>
      </c>
    </row>
    <row r="98" ht="15.0" customHeight="1">
      <c r="A98" s="28">
        <v>45659.0</v>
      </c>
      <c r="B98" s="18">
        <v>0.0</v>
      </c>
      <c r="C98" s="18" t="s">
        <v>128</v>
      </c>
      <c r="D98" s="18" t="s">
        <v>115</v>
      </c>
      <c r="E98" s="18" t="s">
        <v>116</v>
      </c>
      <c r="F98" s="18">
        <f>MIN(Config_Geracao!$F$2,IF((Base_Irradiacao!$D$26/Config_Geracao!$E$2)*Base_Irradiacao!$G$26*Config_Geracao!$C$2*(Config_Geracao!$D$2/100)&lt;Config_Geracao!$G$2,0,MAX(Config_Geracao!$G$2,(Base_Irradiacao!$D$26/Config_Geracao!$E$2)*Base_Irradiacao!$G$26*Config_Geracao!$C$2*(Config_Geracao!$D$2/100))))</f>
        <v>0</v>
      </c>
    </row>
    <row r="99" ht="15.0" customHeight="1">
      <c r="A99" s="28">
        <v>45659.0</v>
      </c>
      <c r="B99" s="18">
        <v>0.0</v>
      </c>
      <c r="C99" s="18" t="s">
        <v>128</v>
      </c>
      <c r="D99" s="18" t="s">
        <v>119</v>
      </c>
      <c r="E99" s="18" t="s">
        <v>120</v>
      </c>
      <c r="F99" s="18">
        <f>MIN(Config_Geracao!$F$4,IF(Base_Irradiacao!$H$26*Config_Geracao!$C$4*(Config_Geracao!$D$4/100)&lt;Config_Geracao!$G$4,0,MAX(Config_Geracao!$G$4,Base_Irradiacao!$H$26*Config_Geracao!$C$4*(Config_Geracao!$D$4/100))))</f>
        <v>1.303305</v>
      </c>
    </row>
    <row r="100" ht="15.0" customHeight="1">
      <c r="A100" s="28">
        <v>45659.0</v>
      </c>
      <c r="B100" s="18">
        <v>0.0</v>
      </c>
      <c r="C100" s="18" t="s">
        <v>129</v>
      </c>
      <c r="D100" s="18" t="s">
        <v>118</v>
      </c>
      <c r="E100" s="18" t="s">
        <v>116</v>
      </c>
      <c r="F100" s="18">
        <f>MIN(Config_Geracao!$F$3,IF((Base_Irradiacao!$D$26/Config_Geracao!$E$3)*Base_Irradiacao!$G$26*Config_Geracao!$C$3*(Config_Geracao!$D$3/100)&lt;Config_Geracao!$G$3,0,MAX(Config_Geracao!$G$3,(Base_Irradiacao!$D$26/Config_Geracao!$E$3)*Base_Irradiacao!$G$26*Config_Geracao!$C$3*(Config_Geracao!$D$3/100))))</f>
        <v>0</v>
      </c>
    </row>
    <row r="101" ht="15.0" customHeight="1">
      <c r="A101" s="28">
        <v>45659.0</v>
      </c>
      <c r="B101" s="18">
        <v>0.0</v>
      </c>
      <c r="C101" s="18" t="s">
        <v>129</v>
      </c>
      <c r="D101" s="18" t="s">
        <v>122</v>
      </c>
      <c r="E101" s="18" t="s">
        <v>120</v>
      </c>
      <c r="F101" s="18">
        <f>MIN(Config_Geracao!$F$5,IF(Base_Irradiacao!$H$26*Config_Geracao!$C$5*(Config_Geracao!$D$5/100)&lt;Config_Geracao!$G$5,0,MAX(Config_Geracao!$G$5,Base_Irradiacao!$H$26*Config_Geracao!$C$5*(Config_Geracao!$D$5/100))))</f>
        <v>4.44657</v>
      </c>
    </row>
    <row r="102" ht="15.0" customHeight="1">
      <c r="A102" s="28">
        <v>45659.0416666667</v>
      </c>
      <c r="B102" s="18">
        <v>1.0</v>
      </c>
      <c r="C102" s="18" t="s">
        <v>128</v>
      </c>
      <c r="D102" s="18" t="s">
        <v>115</v>
      </c>
      <c r="E102" s="18" t="s">
        <v>116</v>
      </c>
      <c r="F102" s="18">
        <f>MIN(Config_Geracao!$F$2,IF((Base_Irradiacao!$D$27/Config_Geracao!$E$2)*Base_Irradiacao!$G$27*Config_Geracao!$C$2*(Config_Geracao!$D$2/100)&lt;Config_Geracao!$G$2,0,MAX(Config_Geracao!$G$2,(Base_Irradiacao!$D$27/Config_Geracao!$E$2)*Base_Irradiacao!$G$27*Config_Geracao!$C$2*(Config_Geracao!$D$2/100))))</f>
        <v>0</v>
      </c>
    </row>
    <row r="103" ht="15.0" customHeight="1">
      <c r="A103" s="28">
        <v>45659.0416666667</v>
      </c>
      <c r="B103" s="18">
        <v>1.0</v>
      </c>
      <c r="C103" s="18" t="s">
        <v>128</v>
      </c>
      <c r="D103" s="18" t="s">
        <v>119</v>
      </c>
      <c r="E103" s="18" t="s">
        <v>120</v>
      </c>
      <c r="F103" s="18">
        <f>MIN(Config_Geracao!$F$4,IF(Base_Irradiacao!$H$27*Config_Geracao!$C$4*(Config_Geracao!$D$4/100)&lt;Config_Geracao!$G$4,0,MAX(Config_Geracao!$G$4,Base_Irradiacao!$H$27*Config_Geracao!$C$4*(Config_Geracao!$D$4/100))))</f>
        <v>1.0683225</v>
      </c>
    </row>
    <row r="104" ht="15.0" customHeight="1">
      <c r="A104" s="28">
        <v>45659.0416666667</v>
      </c>
      <c r="B104" s="18">
        <v>1.0</v>
      </c>
      <c r="C104" s="18" t="s">
        <v>129</v>
      </c>
      <c r="D104" s="18" t="s">
        <v>118</v>
      </c>
      <c r="E104" s="18" t="s">
        <v>116</v>
      </c>
      <c r="F104" s="18">
        <f>MIN(Config_Geracao!$F$3,IF((Base_Irradiacao!$D$27/Config_Geracao!$E$3)*Base_Irradiacao!$G$27*Config_Geracao!$C$3*(Config_Geracao!$D$3/100)&lt;Config_Geracao!$G$3,0,MAX(Config_Geracao!$G$3,(Base_Irradiacao!$D$27/Config_Geracao!$E$3)*Base_Irradiacao!$G$27*Config_Geracao!$C$3*(Config_Geracao!$D$3/100))))</f>
        <v>0</v>
      </c>
    </row>
    <row r="105" ht="15.0" customHeight="1">
      <c r="A105" s="28">
        <v>45659.0416666667</v>
      </c>
      <c r="B105" s="18">
        <v>1.0</v>
      </c>
      <c r="C105" s="18" t="s">
        <v>129</v>
      </c>
      <c r="D105" s="18" t="s">
        <v>122</v>
      </c>
      <c r="E105" s="18" t="s">
        <v>120</v>
      </c>
      <c r="F105" s="18">
        <f>MIN(Config_Geracao!$F$5,IF(Base_Irradiacao!$H$27*Config_Geracao!$C$5*(Config_Geracao!$D$5/100)&lt;Config_Geracao!$G$5,0,MAX(Config_Geracao!$G$5,Base_Irradiacao!$H$27*Config_Geracao!$C$5*(Config_Geracao!$D$5/100))))</f>
        <v>3.644865</v>
      </c>
    </row>
    <row r="106" ht="15.0" customHeight="1">
      <c r="A106" s="28">
        <v>45659.0833333333</v>
      </c>
      <c r="B106" s="18">
        <v>2.0</v>
      </c>
      <c r="C106" s="18" t="s">
        <v>128</v>
      </c>
      <c r="D106" s="18" t="s">
        <v>115</v>
      </c>
      <c r="E106" s="18" t="s">
        <v>116</v>
      </c>
      <c r="F106" s="18">
        <f>MIN(Config_Geracao!$F$2,IF((Base_Irradiacao!$D$28/Config_Geracao!$E$2)*Base_Irradiacao!$G$28*Config_Geracao!$C$2*(Config_Geracao!$D$2/100)&lt;Config_Geracao!$G$2,0,MAX(Config_Geracao!$G$2,(Base_Irradiacao!$D$28/Config_Geracao!$E$2)*Base_Irradiacao!$G$28*Config_Geracao!$C$2*(Config_Geracao!$D$2/100))))</f>
        <v>0</v>
      </c>
    </row>
    <row r="107" ht="15.0" customHeight="1">
      <c r="A107" s="28">
        <v>45659.0833333333</v>
      </c>
      <c r="B107" s="18">
        <v>2.0</v>
      </c>
      <c r="C107" s="18" t="s">
        <v>128</v>
      </c>
      <c r="D107" s="18" t="s">
        <v>119</v>
      </c>
      <c r="E107" s="18" t="s">
        <v>120</v>
      </c>
      <c r="F107" s="18">
        <f>MIN(Config_Geracao!$F$4,IF(Base_Irradiacao!$H$28*Config_Geracao!$C$4*(Config_Geracao!$D$4/100)&lt;Config_Geracao!$G$4,0,MAX(Config_Geracao!$G$4,Base_Irradiacao!$H$28*Config_Geracao!$C$4*(Config_Geracao!$D$4/100))))</f>
        <v>0.789735</v>
      </c>
    </row>
    <row r="108" ht="15.0" customHeight="1">
      <c r="A108" s="28">
        <v>45659.0833333333</v>
      </c>
      <c r="B108" s="18">
        <v>2.0</v>
      </c>
      <c r="C108" s="18" t="s">
        <v>129</v>
      </c>
      <c r="D108" s="18" t="s">
        <v>118</v>
      </c>
      <c r="E108" s="18" t="s">
        <v>116</v>
      </c>
      <c r="F108" s="18">
        <f>MIN(Config_Geracao!$F$3,IF((Base_Irradiacao!$D$28/Config_Geracao!$E$3)*Base_Irradiacao!$G$28*Config_Geracao!$C$3*(Config_Geracao!$D$3/100)&lt;Config_Geracao!$G$3,0,MAX(Config_Geracao!$G$3,(Base_Irradiacao!$D$28/Config_Geracao!$E$3)*Base_Irradiacao!$G$28*Config_Geracao!$C$3*(Config_Geracao!$D$3/100))))</f>
        <v>0</v>
      </c>
    </row>
    <row r="109" ht="15.0" customHeight="1">
      <c r="A109" s="28">
        <v>45659.0833333333</v>
      </c>
      <c r="B109" s="18">
        <v>2.0</v>
      </c>
      <c r="C109" s="18" t="s">
        <v>129</v>
      </c>
      <c r="D109" s="18" t="s">
        <v>122</v>
      </c>
      <c r="E109" s="18" t="s">
        <v>120</v>
      </c>
      <c r="F109" s="18">
        <f>MIN(Config_Geracao!$F$5,IF(Base_Irradiacao!$H$28*Config_Geracao!$C$5*(Config_Geracao!$D$5/100)&lt;Config_Geracao!$G$5,0,MAX(Config_Geracao!$G$5,Base_Irradiacao!$H$28*Config_Geracao!$C$5*(Config_Geracao!$D$5/100))))</f>
        <v>2.69439</v>
      </c>
    </row>
    <row r="110" ht="15.0" customHeight="1">
      <c r="A110" s="28">
        <v>45659.125</v>
      </c>
      <c r="B110" s="18">
        <v>3.0</v>
      </c>
      <c r="C110" s="18" t="s">
        <v>128</v>
      </c>
      <c r="D110" s="18" t="s">
        <v>115</v>
      </c>
      <c r="E110" s="18" t="s">
        <v>116</v>
      </c>
      <c r="F110" s="18">
        <f>MIN(Config_Geracao!$F$2,IF((Base_Irradiacao!$D$29/Config_Geracao!$E$2)*Base_Irradiacao!$G$29*Config_Geracao!$C$2*(Config_Geracao!$D$2/100)&lt;Config_Geracao!$G$2,0,MAX(Config_Geracao!$G$2,(Base_Irradiacao!$D$29/Config_Geracao!$E$2)*Base_Irradiacao!$G$29*Config_Geracao!$C$2*(Config_Geracao!$D$2/100))))</f>
        <v>0</v>
      </c>
    </row>
    <row r="111" ht="15.0" customHeight="1">
      <c r="A111" s="28">
        <v>45659.125</v>
      </c>
      <c r="B111" s="18">
        <v>3.0</v>
      </c>
      <c r="C111" s="18" t="s">
        <v>128</v>
      </c>
      <c r="D111" s="18" t="s">
        <v>119</v>
      </c>
      <c r="E111" s="18" t="s">
        <v>120</v>
      </c>
      <c r="F111" s="18">
        <f>MIN(Config_Geracao!$F$4,IF(Base_Irradiacao!$H$29*Config_Geracao!$C$4*(Config_Geracao!$D$4/100)&lt;Config_Geracao!$G$4,0,MAX(Config_Geracao!$G$4,Base_Irradiacao!$H$29*Config_Geracao!$C$4*(Config_Geracao!$D$4/100))))</f>
        <v>0.770355</v>
      </c>
    </row>
    <row r="112" ht="15.0" customHeight="1">
      <c r="A112" s="28">
        <v>45659.125</v>
      </c>
      <c r="B112" s="18">
        <v>3.0</v>
      </c>
      <c r="C112" s="18" t="s">
        <v>129</v>
      </c>
      <c r="D112" s="18" t="s">
        <v>118</v>
      </c>
      <c r="E112" s="18" t="s">
        <v>116</v>
      </c>
      <c r="F112" s="18">
        <f>MIN(Config_Geracao!$F$3,IF((Base_Irradiacao!$D$29/Config_Geracao!$E$3)*Base_Irradiacao!$G$29*Config_Geracao!$C$3*(Config_Geracao!$D$3/100)&lt;Config_Geracao!$G$3,0,MAX(Config_Geracao!$G$3,(Base_Irradiacao!$D$29/Config_Geracao!$E$3)*Base_Irradiacao!$G$29*Config_Geracao!$C$3*(Config_Geracao!$D$3/100))))</f>
        <v>0</v>
      </c>
    </row>
    <row r="113" ht="15.0" customHeight="1">
      <c r="A113" s="28">
        <v>45659.125</v>
      </c>
      <c r="B113" s="18">
        <v>3.0</v>
      </c>
      <c r="C113" s="18" t="s">
        <v>129</v>
      </c>
      <c r="D113" s="18" t="s">
        <v>122</v>
      </c>
      <c r="E113" s="18" t="s">
        <v>120</v>
      </c>
      <c r="F113" s="18">
        <f>MIN(Config_Geracao!$F$5,IF(Base_Irradiacao!$H$29*Config_Geracao!$C$5*(Config_Geracao!$D$5/100)&lt;Config_Geracao!$G$5,0,MAX(Config_Geracao!$G$5,Base_Irradiacao!$H$29*Config_Geracao!$C$5*(Config_Geracao!$D$5/100))))</f>
        <v>2.62827</v>
      </c>
    </row>
    <row r="114" ht="15.0" customHeight="1">
      <c r="A114" s="28">
        <v>45659.1666666667</v>
      </c>
      <c r="B114" s="18">
        <v>4.0</v>
      </c>
      <c r="C114" s="18" t="s">
        <v>128</v>
      </c>
      <c r="D114" s="18" t="s">
        <v>115</v>
      </c>
      <c r="E114" s="18" t="s">
        <v>116</v>
      </c>
      <c r="F114" s="18">
        <f>MIN(Config_Geracao!$F$2,IF((Base_Irradiacao!$D$30/Config_Geracao!$E$2)*Base_Irradiacao!$G$30*Config_Geracao!$C$2*(Config_Geracao!$D$2/100)&lt;Config_Geracao!$G$2,0,MAX(Config_Geracao!$G$2,(Base_Irradiacao!$D$30/Config_Geracao!$E$2)*Base_Irradiacao!$G$30*Config_Geracao!$C$2*(Config_Geracao!$D$2/100))))</f>
        <v>0</v>
      </c>
    </row>
    <row r="115" ht="15.0" customHeight="1">
      <c r="A115" s="28">
        <v>45659.1666666667</v>
      </c>
      <c r="B115" s="18">
        <v>4.0</v>
      </c>
      <c r="C115" s="18" t="s">
        <v>128</v>
      </c>
      <c r="D115" s="18" t="s">
        <v>119</v>
      </c>
      <c r="E115" s="18" t="s">
        <v>120</v>
      </c>
      <c r="F115" s="18">
        <f>MIN(Config_Geracao!$F$4,IF(Base_Irradiacao!$H$30*Config_Geracao!$C$4*(Config_Geracao!$D$4/100)&lt;Config_Geracao!$G$4,0,MAX(Config_Geracao!$G$4,Base_Irradiacao!$H$30*Config_Geracao!$C$4*(Config_Geracao!$D$4/100))))</f>
        <v>1.3687125</v>
      </c>
    </row>
    <row r="116" ht="15.0" customHeight="1">
      <c r="A116" s="28">
        <v>45659.1666666667</v>
      </c>
      <c r="B116" s="18">
        <v>4.0</v>
      </c>
      <c r="C116" s="18" t="s">
        <v>129</v>
      </c>
      <c r="D116" s="18" t="s">
        <v>118</v>
      </c>
      <c r="E116" s="18" t="s">
        <v>116</v>
      </c>
      <c r="F116" s="18">
        <f>MIN(Config_Geracao!$F$3,IF((Base_Irradiacao!$D$30/Config_Geracao!$E$3)*Base_Irradiacao!$G$30*Config_Geracao!$C$3*(Config_Geracao!$D$3/100)&lt;Config_Geracao!$G$3,0,MAX(Config_Geracao!$G$3,(Base_Irradiacao!$D$30/Config_Geracao!$E$3)*Base_Irradiacao!$G$30*Config_Geracao!$C$3*(Config_Geracao!$D$3/100))))</f>
        <v>0</v>
      </c>
    </row>
    <row r="117" ht="15.0" customHeight="1">
      <c r="A117" s="28">
        <v>45659.1666666667</v>
      </c>
      <c r="B117" s="18">
        <v>4.0</v>
      </c>
      <c r="C117" s="18" t="s">
        <v>129</v>
      </c>
      <c r="D117" s="18" t="s">
        <v>122</v>
      </c>
      <c r="E117" s="18" t="s">
        <v>120</v>
      </c>
      <c r="F117" s="18">
        <f>MIN(Config_Geracao!$F$5,IF(Base_Irradiacao!$H$30*Config_Geracao!$C$5*(Config_Geracao!$D$5/100)&lt;Config_Geracao!$G$5,0,MAX(Config_Geracao!$G$5,Base_Irradiacao!$H$30*Config_Geracao!$C$5*(Config_Geracao!$D$5/100))))</f>
        <v>4.669725</v>
      </c>
    </row>
    <row r="118" ht="15.0" customHeight="1">
      <c r="A118" s="28">
        <v>45659.2083333333</v>
      </c>
      <c r="B118" s="18">
        <v>5.0</v>
      </c>
      <c r="C118" s="18" t="s">
        <v>128</v>
      </c>
      <c r="D118" s="18" t="s">
        <v>115</v>
      </c>
      <c r="E118" s="18" t="s">
        <v>116</v>
      </c>
      <c r="F118" s="18">
        <f>MIN(Config_Geracao!$F$2,IF((Base_Irradiacao!$D$31/Config_Geracao!$E$2)*Base_Irradiacao!$G$31*Config_Geracao!$C$2*(Config_Geracao!$D$2/100)&lt;Config_Geracao!$G$2,0,MAX(Config_Geracao!$G$2,(Base_Irradiacao!$D$31/Config_Geracao!$E$2)*Base_Irradiacao!$G$31*Config_Geracao!$C$2*(Config_Geracao!$D$2/100))))</f>
        <v>0</v>
      </c>
    </row>
    <row r="119" ht="15.0" customHeight="1">
      <c r="A119" s="28">
        <v>45659.2083333333</v>
      </c>
      <c r="B119" s="18">
        <v>5.0</v>
      </c>
      <c r="C119" s="18" t="s">
        <v>128</v>
      </c>
      <c r="D119" s="18" t="s">
        <v>119</v>
      </c>
      <c r="E119" s="18" t="s">
        <v>120</v>
      </c>
      <c r="F119" s="18">
        <f>MIN(Config_Geracao!$F$4,IF(Base_Irradiacao!$H$31*Config_Geracao!$C$4*(Config_Geracao!$D$4/100)&lt;Config_Geracao!$G$4,0,MAX(Config_Geracao!$G$4,Base_Irradiacao!$H$31*Config_Geracao!$C$4*(Config_Geracao!$D$4/100))))</f>
        <v>0.7776225</v>
      </c>
    </row>
    <row r="120" ht="15.0" customHeight="1">
      <c r="A120" s="28">
        <v>45659.2083333333</v>
      </c>
      <c r="B120" s="18">
        <v>5.0</v>
      </c>
      <c r="C120" s="18" t="s">
        <v>129</v>
      </c>
      <c r="D120" s="18" t="s">
        <v>118</v>
      </c>
      <c r="E120" s="18" t="s">
        <v>116</v>
      </c>
      <c r="F120" s="18">
        <f>MIN(Config_Geracao!$F$3,IF((Base_Irradiacao!$D$31/Config_Geracao!$E$3)*Base_Irradiacao!$G$31*Config_Geracao!$C$3*(Config_Geracao!$D$3/100)&lt;Config_Geracao!$G$3,0,MAX(Config_Geracao!$G$3,(Base_Irradiacao!$D$31/Config_Geracao!$E$3)*Base_Irradiacao!$G$31*Config_Geracao!$C$3*(Config_Geracao!$D$3/100))))</f>
        <v>0</v>
      </c>
    </row>
    <row r="121" ht="15.0" customHeight="1">
      <c r="A121" s="28">
        <v>45659.2083333333</v>
      </c>
      <c r="B121" s="18">
        <v>5.0</v>
      </c>
      <c r="C121" s="18" t="s">
        <v>129</v>
      </c>
      <c r="D121" s="18" t="s">
        <v>122</v>
      </c>
      <c r="E121" s="18" t="s">
        <v>120</v>
      </c>
      <c r="F121" s="18">
        <f>MIN(Config_Geracao!$F$5,IF(Base_Irradiacao!$H$31*Config_Geracao!$C$5*(Config_Geracao!$D$5/100)&lt;Config_Geracao!$G$5,0,MAX(Config_Geracao!$G$5,Base_Irradiacao!$H$31*Config_Geracao!$C$5*(Config_Geracao!$D$5/100))))</f>
        <v>2.653065</v>
      </c>
    </row>
    <row r="122" ht="15.0" customHeight="1">
      <c r="A122" s="28">
        <v>45659.25</v>
      </c>
      <c r="B122" s="18">
        <v>6.0</v>
      </c>
      <c r="C122" s="18" t="s">
        <v>128</v>
      </c>
      <c r="D122" s="18" t="s">
        <v>115</v>
      </c>
      <c r="E122" s="18" t="s">
        <v>116</v>
      </c>
      <c r="F122" s="18">
        <f>MIN(Config_Geracao!$F$2,IF((Base_Irradiacao!$D$32/Config_Geracao!$E$2)*Base_Irradiacao!$G$32*Config_Geracao!$C$2*(Config_Geracao!$D$2/100)&lt;Config_Geracao!$G$2,0,MAX(Config_Geracao!$G$2,(Base_Irradiacao!$D$32/Config_Geracao!$E$2)*Base_Irradiacao!$G$32*Config_Geracao!$C$2*(Config_Geracao!$D$2/100))))</f>
        <v>1.612063636</v>
      </c>
    </row>
    <row r="123" ht="15.0" customHeight="1">
      <c r="A123" s="28">
        <v>45659.25</v>
      </c>
      <c r="B123" s="18">
        <v>6.0</v>
      </c>
      <c r="C123" s="18" t="s">
        <v>128</v>
      </c>
      <c r="D123" s="18" t="s">
        <v>119</v>
      </c>
      <c r="E123" s="18" t="s">
        <v>120</v>
      </c>
      <c r="F123" s="18">
        <f>MIN(Config_Geracao!$F$4,IF(Base_Irradiacao!$H$32*Config_Geracao!$C$4*(Config_Geracao!$D$4/100)&lt;Config_Geracao!$G$4,0,MAX(Config_Geracao!$G$4,Base_Irradiacao!$H$32*Config_Geracao!$C$4*(Config_Geracao!$D$4/100))))</f>
        <v>0.547485</v>
      </c>
    </row>
    <row r="124" ht="15.0" customHeight="1">
      <c r="A124" s="28">
        <v>45659.25</v>
      </c>
      <c r="B124" s="18">
        <v>6.0</v>
      </c>
      <c r="C124" s="18" t="s">
        <v>129</v>
      </c>
      <c r="D124" s="18" t="s">
        <v>118</v>
      </c>
      <c r="E124" s="18" t="s">
        <v>116</v>
      </c>
      <c r="F124" s="18">
        <f>MIN(Config_Geracao!$F$3,IF((Base_Irradiacao!$D$32/Config_Geracao!$E$3)*Base_Irradiacao!$G$32*Config_Geracao!$C$3*(Config_Geracao!$D$3/100)&lt;Config_Geracao!$G$3,0,MAX(Config_Geracao!$G$3,(Base_Irradiacao!$D$32/Config_Geracao!$E$3)*Base_Irradiacao!$G$32*Config_Geracao!$C$3*(Config_Geracao!$D$3/100))))</f>
        <v>6.599978182</v>
      </c>
    </row>
    <row r="125" ht="15.0" customHeight="1">
      <c r="A125" s="28">
        <v>45659.25</v>
      </c>
      <c r="B125" s="18">
        <v>6.0</v>
      </c>
      <c r="C125" s="18" t="s">
        <v>129</v>
      </c>
      <c r="D125" s="18" t="s">
        <v>122</v>
      </c>
      <c r="E125" s="18" t="s">
        <v>120</v>
      </c>
      <c r="F125" s="18">
        <f>MIN(Config_Geracao!$F$5,IF(Base_Irradiacao!$H$32*Config_Geracao!$C$5*(Config_Geracao!$D$5/100)&lt;Config_Geracao!$G$5,0,MAX(Config_Geracao!$G$5,Base_Irradiacao!$H$32*Config_Geracao!$C$5*(Config_Geracao!$D$5/100))))</f>
        <v>1.86789</v>
      </c>
    </row>
    <row r="126" ht="15.0" customHeight="1">
      <c r="A126" s="28">
        <v>45659.2916666667</v>
      </c>
      <c r="B126" s="18">
        <v>7.0</v>
      </c>
      <c r="C126" s="18" t="s">
        <v>128</v>
      </c>
      <c r="D126" s="18" t="s">
        <v>115</v>
      </c>
      <c r="E126" s="18" t="s">
        <v>116</v>
      </c>
      <c r="F126" s="18">
        <f>MIN(Config_Geracao!$F$2,IF((Base_Irradiacao!$D$33/Config_Geracao!$E$2)*Base_Irradiacao!$G$33*Config_Geracao!$C$2*(Config_Geracao!$D$2/100)&lt;Config_Geracao!$G$2,0,MAX(Config_Geracao!$G$2,(Base_Irradiacao!$D$33/Config_Geracao!$E$2)*Base_Irradiacao!$G$33*Config_Geracao!$C$2*(Config_Geracao!$D$2/100))))</f>
        <v>0.5836022727</v>
      </c>
    </row>
    <row r="127" ht="15.0" customHeight="1">
      <c r="A127" s="28">
        <v>45659.2916666667</v>
      </c>
      <c r="B127" s="18">
        <v>7.0</v>
      </c>
      <c r="C127" s="18" t="s">
        <v>128</v>
      </c>
      <c r="D127" s="18" t="s">
        <v>119</v>
      </c>
      <c r="E127" s="18" t="s">
        <v>120</v>
      </c>
      <c r="F127" s="18">
        <f>MIN(Config_Geracao!$F$4,IF(Base_Irradiacao!$H$33*Config_Geracao!$C$4*(Config_Geracao!$D$4/100)&lt;Config_Geracao!$G$4,0,MAX(Config_Geracao!$G$4,Base_Irradiacao!$H$33*Config_Geracao!$C$4*(Config_Geracao!$D$4/100))))</f>
        <v>0.5450625</v>
      </c>
    </row>
    <row r="128" ht="15.0" customHeight="1">
      <c r="A128" s="28">
        <v>45659.2916666667</v>
      </c>
      <c r="B128" s="18">
        <v>7.0</v>
      </c>
      <c r="C128" s="18" t="s">
        <v>129</v>
      </c>
      <c r="D128" s="18" t="s">
        <v>118</v>
      </c>
      <c r="E128" s="18" t="s">
        <v>116</v>
      </c>
      <c r="F128" s="18">
        <f>MIN(Config_Geracao!$F$3,IF((Base_Irradiacao!$D$33/Config_Geracao!$E$3)*Base_Irradiacao!$G$33*Config_Geracao!$C$3*(Config_Geracao!$D$3/100)&lt;Config_Geracao!$G$3,0,MAX(Config_Geracao!$G$3,(Base_Irradiacao!$D$33/Config_Geracao!$E$3)*Base_Irradiacao!$G$33*Config_Geracao!$C$3*(Config_Geracao!$D$3/100))))</f>
        <v>0</v>
      </c>
    </row>
    <row r="129" ht="15.0" customHeight="1">
      <c r="A129" s="28">
        <v>45659.2916666667</v>
      </c>
      <c r="B129" s="18">
        <v>7.0</v>
      </c>
      <c r="C129" s="18" t="s">
        <v>129</v>
      </c>
      <c r="D129" s="18" t="s">
        <v>122</v>
      </c>
      <c r="E129" s="18" t="s">
        <v>120</v>
      </c>
      <c r="F129" s="18">
        <f>MIN(Config_Geracao!$F$5,IF(Base_Irradiacao!$H$33*Config_Geracao!$C$5*(Config_Geracao!$D$5/100)&lt;Config_Geracao!$G$5,0,MAX(Config_Geracao!$G$5,Base_Irradiacao!$H$33*Config_Geracao!$C$5*(Config_Geracao!$D$5/100))))</f>
        <v>1.859625</v>
      </c>
    </row>
    <row r="130" ht="15.0" customHeight="1">
      <c r="A130" s="28">
        <v>45659.3333333333</v>
      </c>
      <c r="B130" s="18">
        <v>8.0</v>
      </c>
      <c r="C130" s="18" t="s">
        <v>128</v>
      </c>
      <c r="D130" s="18" t="s">
        <v>115</v>
      </c>
      <c r="E130" s="18" t="s">
        <v>116</v>
      </c>
      <c r="F130" s="18">
        <f>MIN(Config_Geracao!$F$2,IF((Base_Irradiacao!$D$34/Config_Geracao!$E$2)*Base_Irradiacao!$G$34*Config_Geracao!$C$2*(Config_Geracao!$D$2/100)&lt;Config_Geracao!$G$2,0,MAX(Config_Geracao!$G$2,(Base_Irradiacao!$D$34/Config_Geracao!$E$2)*Base_Irradiacao!$G$34*Config_Geracao!$C$2*(Config_Geracao!$D$2/100))))</f>
        <v>2.528943182</v>
      </c>
    </row>
    <row r="131" ht="15.0" customHeight="1">
      <c r="A131" s="28">
        <v>45659.3333333333</v>
      </c>
      <c r="B131" s="18">
        <v>8.0</v>
      </c>
      <c r="C131" s="18" t="s">
        <v>128</v>
      </c>
      <c r="D131" s="18" t="s">
        <v>119</v>
      </c>
      <c r="E131" s="18" t="s">
        <v>120</v>
      </c>
      <c r="F131" s="18">
        <f>MIN(Config_Geracao!$F$4,IF(Base_Irradiacao!$H$34*Config_Geracao!$C$4*(Config_Geracao!$D$4/100)&lt;Config_Geracao!$G$4,0,MAX(Config_Geracao!$G$4,Base_Irradiacao!$H$34*Config_Geracao!$C$4*(Config_Geracao!$D$4/100))))</f>
        <v>0.6613425</v>
      </c>
    </row>
    <row r="132" ht="15.0" customHeight="1">
      <c r="A132" s="28">
        <v>45659.3333333333</v>
      </c>
      <c r="B132" s="18">
        <v>8.0</v>
      </c>
      <c r="C132" s="18" t="s">
        <v>129</v>
      </c>
      <c r="D132" s="18" t="s">
        <v>118</v>
      </c>
      <c r="E132" s="18" t="s">
        <v>116</v>
      </c>
      <c r="F132" s="18">
        <f>MIN(Config_Geracao!$F$3,IF((Base_Irradiacao!$D$34/Config_Geracao!$E$3)*Base_Irradiacao!$G$34*Config_Geracao!$C$3*(Config_Geracao!$D$3/100)&lt;Config_Geracao!$G$3,0,MAX(Config_Geracao!$G$3,(Base_Irradiacao!$D$34/Config_Geracao!$E$3)*Base_Irradiacao!$G$34*Config_Geracao!$C$3*(Config_Geracao!$D$3/100))))</f>
        <v>10.35379091</v>
      </c>
    </row>
    <row r="133" ht="15.0" customHeight="1">
      <c r="A133" s="28">
        <v>45659.3333333333</v>
      </c>
      <c r="B133" s="18">
        <v>8.0</v>
      </c>
      <c r="C133" s="18" t="s">
        <v>129</v>
      </c>
      <c r="D133" s="18" t="s">
        <v>122</v>
      </c>
      <c r="E133" s="18" t="s">
        <v>120</v>
      </c>
      <c r="F133" s="18">
        <f>MIN(Config_Geracao!$F$5,IF(Base_Irradiacao!$H$34*Config_Geracao!$C$5*(Config_Geracao!$D$5/100)&lt;Config_Geracao!$G$5,0,MAX(Config_Geracao!$G$5,Base_Irradiacao!$H$34*Config_Geracao!$C$5*(Config_Geracao!$D$5/100))))</f>
        <v>2.256345</v>
      </c>
    </row>
    <row r="134" ht="15.0" customHeight="1">
      <c r="A134" s="28">
        <v>45659.375</v>
      </c>
      <c r="B134" s="18">
        <v>9.0</v>
      </c>
      <c r="C134" s="18" t="s">
        <v>128</v>
      </c>
      <c r="D134" s="18" t="s">
        <v>115</v>
      </c>
      <c r="E134" s="18" t="s">
        <v>116</v>
      </c>
      <c r="F134" s="18">
        <f>MIN(Config_Geracao!$F$2,IF((Base_Irradiacao!$D$35/Config_Geracao!$E$2)*Base_Irradiacao!$G$35*Config_Geracao!$C$2*(Config_Geracao!$D$2/100)&lt;Config_Geracao!$G$2,0,MAX(Config_Geracao!$G$2,(Base_Irradiacao!$D$35/Config_Geracao!$E$2)*Base_Irradiacao!$G$35*Config_Geracao!$C$2*(Config_Geracao!$D$2/100))))</f>
        <v>6.02395</v>
      </c>
    </row>
    <row r="135" ht="15.0" customHeight="1">
      <c r="A135" s="28">
        <v>45659.375</v>
      </c>
      <c r="B135" s="18">
        <v>9.0</v>
      </c>
      <c r="C135" s="18" t="s">
        <v>128</v>
      </c>
      <c r="D135" s="18" t="s">
        <v>119</v>
      </c>
      <c r="E135" s="18" t="s">
        <v>120</v>
      </c>
      <c r="F135" s="18">
        <f>MIN(Config_Geracao!$F$4,IF(Base_Irradiacao!$H$35*Config_Geracao!$C$4*(Config_Geracao!$D$4/100)&lt;Config_Geracao!$G$4,0,MAX(Config_Geracao!$G$4,Base_Irradiacao!$H$35*Config_Geracao!$C$4*(Config_Geracao!$D$4/100))))</f>
        <v>0.57171</v>
      </c>
    </row>
    <row r="136" ht="15.0" customHeight="1">
      <c r="A136" s="28">
        <v>45659.375</v>
      </c>
      <c r="B136" s="18">
        <v>9.0</v>
      </c>
      <c r="C136" s="18" t="s">
        <v>129</v>
      </c>
      <c r="D136" s="18" t="s">
        <v>118</v>
      </c>
      <c r="E136" s="18" t="s">
        <v>116</v>
      </c>
      <c r="F136" s="18">
        <f>MIN(Config_Geracao!$F$3,IF((Base_Irradiacao!$D$35/Config_Geracao!$E$3)*Base_Irradiacao!$G$35*Config_Geracao!$C$3*(Config_Geracao!$D$3/100)&lt;Config_Geracao!$G$3,0,MAX(Config_Geracao!$G$3,(Base_Irradiacao!$D$35/Config_Geracao!$E$3)*Base_Irradiacao!$G$35*Config_Geracao!$C$3*(Config_Geracao!$D$3/100))))</f>
        <v>24.66276</v>
      </c>
    </row>
    <row r="137" ht="15.0" customHeight="1">
      <c r="A137" s="28">
        <v>45659.375</v>
      </c>
      <c r="B137" s="18">
        <v>9.0</v>
      </c>
      <c r="C137" s="18" t="s">
        <v>129</v>
      </c>
      <c r="D137" s="18" t="s">
        <v>122</v>
      </c>
      <c r="E137" s="18" t="s">
        <v>120</v>
      </c>
      <c r="F137" s="18">
        <f>MIN(Config_Geracao!$F$5,IF(Base_Irradiacao!$H$35*Config_Geracao!$C$5*(Config_Geracao!$D$5/100)&lt;Config_Geracao!$G$5,0,MAX(Config_Geracao!$G$5,Base_Irradiacao!$H$35*Config_Geracao!$C$5*(Config_Geracao!$D$5/100))))</f>
        <v>1.95054</v>
      </c>
    </row>
    <row r="138" ht="15.0" customHeight="1">
      <c r="A138" s="28">
        <v>45659.4166666667</v>
      </c>
      <c r="B138" s="18">
        <v>10.0</v>
      </c>
      <c r="C138" s="18" t="s">
        <v>128</v>
      </c>
      <c r="D138" s="18" t="s">
        <v>115</v>
      </c>
      <c r="E138" s="18" t="s">
        <v>116</v>
      </c>
      <c r="F138" s="18">
        <f>MIN(Config_Geracao!$F$2,IF((Base_Irradiacao!$D$36/Config_Geracao!$E$2)*Base_Irradiacao!$G$36*Config_Geracao!$C$2*(Config_Geracao!$D$2/100)&lt;Config_Geracao!$G$2,0,MAX(Config_Geracao!$G$2,(Base_Irradiacao!$D$36/Config_Geracao!$E$2)*Base_Irradiacao!$G$36*Config_Geracao!$C$2*(Config_Geracao!$D$2/100))))</f>
        <v>4.742227273</v>
      </c>
    </row>
    <row r="139" ht="15.0" customHeight="1">
      <c r="A139" s="28">
        <v>45659.4166666667</v>
      </c>
      <c r="B139" s="18">
        <v>10.0</v>
      </c>
      <c r="C139" s="18" t="s">
        <v>128</v>
      </c>
      <c r="D139" s="18" t="s">
        <v>119</v>
      </c>
      <c r="E139" s="18" t="s">
        <v>120</v>
      </c>
      <c r="F139" s="18">
        <f>MIN(Config_Geracao!$F$4,IF(Base_Irradiacao!$H$36*Config_Geracao!$C$4*(Config_Geracao!$D$4/100)&lt;Config_Geracao!$G$4,0,MAX(Config_Geracao!$G$4,Base_Irradiacao!$H$36*Config_Geracao!$C$4*(Config_Geracao!$D$4/100))))</f>
        <v>0.4966125</v>
      </c>
    </row>
    <row r="140" ht="15.0" customHeight="1">
      <c r="A140" s="28">
        <v>45659.4166666667</v>
      </c>
      <c r="B140" s="18">
        <v>10.0</v>
      </c>
      <c r="C140" s="18" t="s">
        <v>129</v>
      </c>
      <c r="D140" s="18" t="s">
        <v>118</v>
      </c>
      <c r="E140" s="18" t="s">
        <v>116</v>
      </c>
      <c r="F140" s="18">
        <f>MIN(Config_Geracao!$F$3,IF((Base_Irradiacao!$D$36/Config_Geracao!$E$3)*Base_Irradiacao!$G$36*Config_Geracao!$C$3*(Config_Geracao!$D$3/100)&lt;Config_Geracao!$G$3,0,MAX(Config_Geracao!$G$3,(Base_Irradiacao!$D$36/Config_Geracao!$E$3)*Base_Irradiacao!$G$36*Config_Geracao!$C$3*(Config_Geracao!$D$3/100))))</f>
        <v>19.41523636</v>
      </c>
    </row>
    <row r="141" ht="15.0" customHeight="1">
      <c r="A141" s="28">
        <v>45659.4166666667</v>
      </c>
      <c r="B141" s="18">
        <v>10.0</v>
      </c>
      <c r="C141" s="18" t="s">
        <v>129</v>
      </c>
      <c r="D141" s="18" t="s">
        <v>122</v>
      </c>
      <c r="E141" s="18" t="s">
        <v>120</v>
      </c>
      <c r="F141" s="18">
        <f>MIN(Config_Geracao!$F$5,IF(Base_Irradiacao!$H$36*Config_Geracao!$C$5*(Config_Geracao!$D$5/100)&lt;Config_Geracao!$G$5,0,MAX(Config_Geracao!$G$5,Base_Irradiacao!$H$36*Config_Geracao!$C$5*(Config_Geracao!$D$5/100))))</f>
        <v>1.694325</v>
      </c>
    </row>
    <row r="142" ht="15.0" customHeight="1">
      <c r="A142" s="28">
        <v>45659.4583333333</v>
      </c>
      <c r="B142" s="18">
        <v>11.0</v>
      </c>
      <c r="C142" s="18" t="s">
        <v>128</v>
      </c>
      <c r="D142" s="18" t="s">
        <v>115</v>
      </c>
      <c r="E142" s="18" t="s">
        <v>116</v>
      </c>
      <c r="F142" s="18">
        <f>MIN(Config_Geracao!$F$2,IF((Base_Irradiacao!$D$37/Config_Geracao!$E$2)*Base_Irradiacao!$G$37*Config_Geracao!$C$2*(Config_Geracao!$D$2/100)&lt;Config_Geracao!$G$2,0,MAX(Config_Geracao!$G$2,(Base_Irradiacao!$D$37/Config_Geracao!$E$2)*Base_Irradiacao!$G$37*Config_Geracao!$C$2*(Config_Geracao!$D$2/100))))</f>
        <v>1.763286364</v>
      </c>
    </row>
    <row r="143" ht="15.0" customHeight="1">
      <c r="A143" s="28">
        <v>45659.4583333333</v>
      </c>
      <c r="B143" s="18">
        <v>11.0</v>
      </c>
      <c r="C143" s="18" t="s">
        <v>128</v>
      </c>
      <c r="D143" s="18" t="s">
        <v>119</v>
      </c>
      <c r="E143" s="18" t="s">
        <v>120</v>
      </c>
      <c r="F143" s="18">
        <f>MIN(Config_Geracao!$F$4,IF(Base_Irradiacao!$H$37*Config_Geracao!$C$4*(Config_Geracao!$D$4/100)&lt;Config_Geracao!$G$4,0,MAX(Config_Geracao!$G$4,Base_Irradiacao!$H$37*Config_Geracao!$C$4*(Config_Geracao!$D$4/100))))</f>
        <v>0.6468075</v>
      </c>
    </row>
    <row r="144" ht="15.0" customHeight="1">
      <c r="A144" s="28">
        <v>45659.4583333333</v>
      </c>
      <c r="B144" s="18">
        <v>11.0</v>
      </c>
      <c r="C144" s="18" t="s">
        <v>129</v>
      </c>
      <c r="D144" s="18" t="s">
        <v>118</v>
      </c>
      <c r="E144" s="18" t="s">
        <v>116</v>
      </c>
      <c r="F144" s="18">
        <f>MIN(Config_Geracao!$F$3,IF((Base_Irradiacao!$D$37/Config_Geracao!$E$3)*Base_Irradiacao!$G$37*Config_Geracao!$C$3*(Config_Geracao!$D$3/100)&lt;Config_Geracao!$G$3,0,MAX(Config_Geracao!$G$3,(Base_Irradiacao!$D$37/Config_Geracao!$E$3)*Base_Irradiacao!$G$37*Config_Geracao!$C$3*(Config_Geracao!$D$3/100))))</f>
        <v>7.219101818</v>
      </c>
    </row>
    <row r="145" ht="15.0" customHeight="1">
      <c r="A145" s="28">
        <v>45659.4583333333</v>
      </c>
      <c r="B145" s="18">
        <v>11.0</v>
      </c>
      <c r="C145" s="18" t="s">
        <v>129</v>
      </c>
      <c r="D145" s="18" t="s">
        <v>122</v>
      </c>
      <c r="E145" s="18" t="s">
        <v>120</v>
      </c>
      <c r="F145" s="18">
        <f>MIN(Config_Geracao!$F$5,IF(Base_Irradiacao!$H$37*Config_Geracao!$C$5*(Config_Geracao!$D$5/100)&lt;Config_Geracao!$G$5,0,MAX(Config_Geracao!$G$5,Base_Irradiacao!$H$37*Config_Geracao!$C$5*(Config_Geracao!$D$5/100))))</f>
        <v>2.206755</v>
      </c>
    </row>
    <row r="146" ht="15.0" customHeight="1">
      <c r="A146" s="28">
        <v>45659.5</v>
      </c>
      <c r="B146" s="18">
        <v>12.0</v>
      </c>
      <c r="C146" s="18" t="s">
        <v>128</v>
      </c>
      <c r="D146" s="18" t="s">
        <v>115</v>
      </c>
      <c r="E146" s="18" t="s">
        <v>116</v>
      </c>
      <c r="F146" s="18">
        <f>MIN(Config_Geracao!$F$2,IF((Base_Irradiacao!$D$38/Config_Geracao!$E$2)*Base_Irradiacao!$G$38*Config_Geracao!$C$2*(Config_Geracao!$D$2/100)&lt;Config_Geracao!$G$2,0,MAX(Config_Geracao!$G$2,(Base_Irradiacao!$D$38/Config_Geracao!$E$2)*Base_Irradiacao!$G$38*Config_Geracao!$C$2*(Config_Geracao!$D$2/100))))</f>
        <v>7.876061364</v>
      </c>
    </row>
    <row r="147" ht="15.0" customHeight="1">
      <c r="A147" s="28">
        <v>45659.5</v>
      </c>
      <c r="B147" s="18">
        <v>12.0</v>
      </c>
      <c r="C147" s="18" t="s">
        <v>128</v>
      </c>
      <c r="D147" s="18" t="s">
        <v>119</v>
      </c>
      <c r="E147" s="18" t="s">
        <v>120</v>
      </c>
      <c r="F147" s="18">
        <f>MIN(Config_Geracao!$F$4,IF(Base_Irradiacao!$H$38*Config_Geracao!$C$4*(Config_Geracao!$D$4/100)&lt;Config_Geracao!$G$4,0,MAX(Config_Geracao!$G$4,Base_Irradiacao!$H$38*Config_Geracao!$C$4*(Config_Geracao!$D$4/100))))</f>
        <v>0.5499075</v>
      </c>
    </row>
    <row r="148" ht="15.0" customHeight="1">
      <c r="A148" s="28">
        <v>45659.5</v>
      </c>
      <c r="B148" s="18">
        <v>12.0</v>
      </c>
      <c r="C148" s="18" t="s">
        <v>129</v>
      </c>
      <c r="D148" s="18" t="s">
        <v>118</v>
      </c>
      <c r="E148" s="18" t="s">
        <v>116</v>
      </c>
      <c r="F148" s="18">
        <f>MIN(Config_Geracao!$F$3,IF((Base_Irradiacao!$D$38/Config_Geracao!$E$3)*Base_Irradiacao!$G$38*Config_Geracao!$C$3*(Config_Geracao!$D$3/100)&lt;Config_Geracao!$G$3,0,MAX(Config_Geracao!$G$3,(Base_Irradiacao!$D$38/Config_Geracao!$E$3)*Base_Irradiacao!$G$38*Config_Geracao!$C$3*(Config_Geracao!$D$3/100))))</f>
        <v>32.24552182</v>
      </c>
    </row>
    <row r="149" ht="15.0" customHeight="1">
      <c r="A149" s="28">
        <v>45659.5</v>
      </c>
      <c r="B149" s="18">
        <v>12.0</v>
      </c>
      <c r="C149" s="18" t="s">
        <v>129</v>
      </c>
      <c r="D149" s="18" t="s">
        <v>122</v>
      </c>
      <c r="E149" s="18" t="s">
        <v>120</v>
      </c>
      <c r="F149" s="18">
        <f>MIN(Config_Geracao!$F$5,IF(Base_Irradiacao!$H$38*Config_Geracao!$C$5*(Config_Geracao!$D$5/100)&lt;Config_Geracao!$G$5,0,MAX(Config_Geracao!$G$5,Base_Irradiacao!$H$38*Config_Geracao!$C$5*(Config_Geracao!$D$5/100))))</f>
        <v>1.876155</v>
      </c>
    </row>
    <row r="150" ht="15.0" customHeight="1">
      <c r="A150" s="28">
        <v>45659.5416666667</v>
      </c>
      <c r="B150" s="18">
        <v>13.0</v>
      </c>
      <c r="C150" s="18" t="s">
        <v>128</v>
      </c>
      <c r="D150" s="18" t="s">
        <v>115</v>
      </c>
      <c r="E150" s="18" t="s">
        <v>116</v>
      </c>
      <c r="F150" s="18">
        <f>MIN(Config_Geracao!$F$2,IF((Base_Irradiacao!$D$39/Config_Geracao!$E$2)*Base_Irradiacao!$G$39*Config_Geracao!$C$2*(Config_Geracao!$D$2/100)&lt;Config_Geracao!$G$2,0,MAX(Config_Geracao!$G$2,(Base_Irradiacao!$D$39/Config_Geracao!$E$2)*Base_Irradiacao!$G$39*Config_Geracao!$C$2*(Config_Geracao!$D$2/100))))</f>
        <v>7.721168182</v>
      </c>
    </row>
    <row r="151" ht="15.0" customHeight="1">
      <c r="A151" s="28">
        <v>45659.5416666667</v>
      </c>
      <c r="B151" s="18">
        <v>13.0</v>
      </c>
      <c r="C151" s="18" t="s">
        <v>128</v>
      </c>
      <c r="D151" s="18" t="s">
        <v>119</v>
      </c>
      <c r="E151" s="18" t="s">
        <v>120</v>
      </c>
      <c r="F151" s="18">
        <f>MIN(Config_Geracao!$F$4,IF(Base_Irradiacao!$H$39*Config_Geracao!$C$4*(Config_Geracao!$D$4/100)&lt;Config_Geracao!$G$4,0,MAX(Config_Geracao!$G$4,Base_Irradiacao!$H$39*Config_Geracao!$C$4*(Config_Geracao!$D$4/100))))</f>
        <v>0.6710325</v>
      </c>
    </row>
    <row r="152" ht="15.0" customHeight="1">
      <c r="A152" s="28">
        <v>45659.5416666667</v>
      </c>
      <c r="B152" s="18">
        <v>13.0</v>
      </c>
      <c r="C152" s="18" t="s">
        <v>129</v>
      </c>
      <c r="D152" s="18" t="s">
        <v>118</v>
      </c>
      <c r="E152" s="18" t="s">
        <v>116</v>
      </c>
      <c r="F152" s="18">
        <f>MIN(Config_Geracao!$F$3,IF((Base_Irradiacao!$D$39/Config_Geracao!$E$3)*Base_Irradiacao!$G$39*Config_Geracao!$C$3*(Config_Geracao!$D$3/100)&lt;Config_Geracao!$G$3,0,MAX(Config_Geracao!$G$3,(Base_Irradiacao!$D$39/Config_Geracao!$E$3)*Base_Irradiacao!$G$39*Config_Geracao!$C$3*(Config_Geracao!$D$3/100))))</f>
        <v>31.61137091</v>
      </c>
    </row>
    <row r="153" ht="15.0" customHeight="1">
      <c r="A153" s="28">
        <v>45659.5416666667</v>
      </c>
      <c r="B153" s="18">
        <v>13.0</v>
      </c>
      <c r="C153" s="18" t="s">
        <v>129</v>
      </c>
      <c r="D153" s="18" t="s">
        <v>122</v>
      </c>
      <c r="E153" s="18" t="s">
        <v>120</v>
      </c>
      <c r="F153" s="18">
        <f>MIN(Config_Geracao!$F$5,IF(Base_Irradiacao!$H$39*Config_Geracao!$C$5*(Config_Geracao!$D$5/100)&lt;Config_Geracao!$G$5,0,MAX(Config_Geracao!$G$5,Base_Irradiacao!$H$39*Config_Geracao!$C$5*(Config_Geracao!$D$5/100))))</f>
        <v>2.289405</v>
      </c>
    </row>
    <row r="154" ht="15.0" customHeight="1">
      <c r="A154" s="28">
        <v>45659.5833333333</v>
      </c>
      <c r="B154" s="18">
        <v>14.0</v>
      </c>
      <c r="C154" s="18" t="s">
        <v>128</v>
      </c>
      <c r="D154" s="18" t="s">
        <v>115</v>
      </c>
      <c r="E154" s="18" t="s">
        <v>116</v>
      </c>
      <c r="F154" s="18">
        <f>MIN(Config_Geracao!$F$2,IF((Base_Irradiacao!$D$40/Config_Geracao!$E$2)*Base_Irradiacao!$G$40*Config_Geracao!$C$2*(Config_Geracao!$D$2/100)&lt;Config_Geracao!$G$2,0,MAX(Config_Geracao!$G$2,(Base_Irradiacao!$D$40/Config_Geracao!$E$2)*Base_Irradiacao!$G$40*Config_Geracao!$C$2*(Config_Geracao!$D$2/100))))</f>
        <v>1.815406818</v>
      </c>
    </row>
    <row r="155" ht="15.0" customHeight="1">
      <c r="A155" s="28">
        <v>45659.5833333333</v>
      </c>
      <c r="B155" s="18">
        <v>14.0</v>
      </c>
      <c r="C155" s="18" t="s">
        <v>128</v>
      </c>
      <c r="D155" s="18" t="s">
        <v>119</v>
      </c>
      <c r="E155" s="18" t="s">
        <v>120</v>
      </c>
      <c r="F155" s="18">
        <f>MIN(Config_Geracao!$F$4,IF(Base_Irradiacao!$H$40*Config_Geracao!$C$4*(Config_Geracao!$D$4/100)&lt;Config_Geracao!$G$4,0,MAX(Config_Geracao!$G$4,Base_Irradiacao!$H$40*Config_Geracao!$C$4*(Config_Geracao!$D$4/100))))</f>
        <v>0.49419</v>
      </c>
    </row>
    <row r="156" ht="15.0" customHeight="1">
      <c r="A156" s="28">
        <v>45659.5833333333</v>
      </c>
      <c r="B156" s="18">
        <v>14.0</v>
      </c>
      <c r="C156" s="18" t="s">
        <v>129</v>
      </c>
      <c r="D156" s="18" t="s">
        <v>118</v>
      </c>
      <c r="E156" s="18" t="s">
        <v>116</v>
      </c>
      <c r="F156" s="18">
        <f>MIN(Config_Geracao!$F$3,IF((Base_Irradiacao!$D$40/Config_Geracao!$E$3)*Base_Irradiacao!$G$40*Config_Geracao!$C$3*(Config_Geracao!$D$3/100)&lt;Config_Geracao!$G$3,0,MAX(Config_Geracao!$G$3,(Base_Irradiacao!$D$40/Config_Geracao!$E$3)*Base_Irradiacao!$G$40*Config_Geracao!$C$3*(Config_Geracao!$D$3/100))))</f>
        <v>7.432489091</v>
      </c>
    </row>
    <row r="157" ht="15.0" customHeight="1">
      <c r="A157" s="28">
        <v>45659.5833333333</v>
      </c>
      <c r="B157" s="18">
        <v>14.0</v>
      </c>
      <c r="C157" s="18" t="s">
        <v>129</v>
      </c>
      <c r="D157" s="18" t="s">
        <v>122</v>
      </c>
      <c r="E157" s="18" t="s">
        <v>120</v>
      </c>
      <c r="F157" s="18">
        <f>MIN(Config_Geracao!$F$5,IF(Base_Irradiacao!$H$40*Config_Geracao!$C$5*(Config_Geracao!$D$5/100)&lt;Config_Geracao!$G$5,0,MAX(Config_Geracao!$G$5,Base_Irradiacao!$H$40*Config_Geracao!$C$5*(Config_Geracao!$D$5/100))))</f>
        <v>1.68606</v>
      </c>
    </row>
    <row r="158" ht="15.0" customHeight="1">
      <c r="A158" s="28">
        <v>45659.625</v>
      </c>
      <c r="B158" s="18">
        <v>15.0</v>
      </c>
      <c r="C158" s="18" t="s">
        <v>128</v>
      </c>
      <c r="D158" s="18" t="s">
        <v>115</v>
      </c>
      <c r="E158" s="18" t="s">
        <v>116</v>
      </c>
      <c r="F158" s="18">
        <f>MIN(Config_Geracao!$F$2,IF((Base_Irradiacao!$D$41/Config_Geracao!$E$2)*Base_Irradiacao!$G$41*Config_Geracao!$C$2*(Config_Geracao!$D$2/100)&lt;Config_Geracao!$G$2,0,MAX(Config_Geracao!$G$2,(Base_Irradiacao!$D$41/Config_Geracao!$E$2)*Base_Irradiacao!$G$41*Config_Geracao!$C$2*(Config_Geracao!$D$2/100))))</f>
        <v>6.027620455</v>
      </c>
    </row>
    <row r="159" ht="15.0" customHeight="1">
      <c r="A159" s="28">
        <v>45659.625</v>
      </c>
      <c r="B159" s="18">
        <v>15.0</v>
      </c>
      <c r="C159" s="18" t="s">
        <v>128</v>
      </c>
      <c r="D159" s="18" t="s">
        <v>119</v>
      </c>
      <c r="E159" s="18" t="s">
        <v>120</v>
      </c>
      <c r="F159" s="18">
        <f>MIN(Config_Geracao!$F$4,IF(Base_Irradiacao!$H$41*Config_Geracao!$C$4*(Config_Geracao!$D$4/100)&lt;Config_Geracao!$G$4,0,MAX(Config_Geracao!$G$4,Base_Irradiacao!$H$41*Config_Geracao!$C$4*(Config_Geracao!$D$4/100))))</f>
        <v>0.547485</v>
      </c>
    </row>
    <row r="160" ht="15.0" customHeight="1">
      <c r="A160" s="28">
        <v>45659.625</v>
      </c>
      <c r="B160" s="18">
        <v>15.0</v>
      </c>
      <c r="C160" s="18" t="s">
        <v>129</v>
      </c>
      <c r="D160" s="18" t="s">
        <v>118</v>
      </c>
      <c r="E160" s="18" t="s">
        <v>116</v>
      </c>
      <c r="F160" s="18">
        <f>MIN(Config_Geracao!$F$3,IF((Base_Irradiacao!$D$41/Config_Geracao!$E$3)*Base_Irradiacao!$G$41*Config_Geracao!$C$3*(Config_Geracao!$D$3/100)&lt;Config_Geracao!$G$3,0,MAX(Config_Geracao!$G$3,(Base_Irradiacao!$D$41/Config_Geracao!$E$3)*Base_Irradiacao!$G$41*Config_Geracao!$C$3*(Config_Geracao!$D$3/100))))</f>
        <v>24.67778727</v>
      </c>
    </row>
    <row r="161" ht="15.0" customHeight="1">
      <c r="A161" s="28">
        <v>45659.625</v>
      </c>
      <c r="B161" s="18">
        <v>15.0</v>
      </c>
      <c r="C161" s="18" t="s">
        <v>129</v>
      </c>
      <c r="D161" s="18" t="s">
        <v>122</v>
      </c>
      <c r="E161" s="18" t="s">
        <v>120</v>
      </c>
      <c r="F161" s="18">
        <f>MIN(Config_Geracao!$F$5,IF(Base_Irradiacao!$H$41*Config_Geracao!$C$5*(Config_Geracao!$D$5/100)&lt;Config_Geracao!$G$5,0,MAX(Config_Geracao!$G$5,Base_Irradiacao!$H$41*Config_Geracao!$C$5*(Config_Geracao!$D$5/100))))</f>
        <v>1.86789</v>
      </c>
    </row>
    <row r="162" ht="15.0" customHeight="1">
      <c r="A162" s="28">
        <v>45659.6666666667</v>
      </c>
      <c r="B162" s="18">
        <v>16.0</v>
      </c>
      <c r="C162" s="18" t="s">
        <v>128</v>
      </c>
      <c r="D162" s="18" t="s">
        <v>115</v>
      </c>
      <c r="E162" s="18" t="s">
        <v>116</v>
      </c>
      <c r="F162" s="18">
        <f>MIN(Config_Geracao!$F$2,IF((Base_Irradiacao!$D$42/Config_Geracao!$E$2)*Base_Irradiacao!$G$42*Config_Geracao!$C$2*(Config_Geracao!$D$2/100)&lt;Config_Geracao!$G$2,0,MAX(Config_Geracao!$G$2,(Base_Irradiacao!$D$42/Config_Geracao!$E$2)*Base_Irradiacao!$G$42*Config_Geracao!$C$2*(Config_Geracao!$D$2/100))))</f>
        <v>4.671020455</v>
      </c>
    </row>
    <row r="163" ht="15.0" customHeight="1">
      <c r="A163" s="28">
        <v>45659.6666666667</v>
      </c>
      <c r="B163" s="18">
        <v>16.0</v>
      </c>
      <c r="C163" s="18" t="s">
        <v>128</v>
      </c>
      <c r="D163" s="18" t="s">
        <v>119</v>
      </c>
      <c r="E163" s="18" t="s">
        <v>120</v>
      </c>
      <c r="F163" s="18">
        <f>MIN(Config_Geracao!$F$4,IF(Base_Irradiacao!$H$42*Config_Geracao!$C$4*(Config_Geracao!$D$4/100)&lt;Config_Geracao!$G$4,0,MAX(Config_Geracao!$G$4,Base_Irradiacao!$H$42*Config_Geracao!$C$4*(Config_Geracao!$D$4/100))))</f>
        <v>1.15311</v>
      </c>
    </row>
    <row r="164" ht="15.0" customHeight="1">
      <c r="A164" s="28">
        <v>45659.6666666667</v>
      </c>
      <c r="B164" s="18">
        <v>16.0</v>
      </c>
      <c r="C164" s="18" t="s">
        <v>129</v>
      </c>
      <c r="D164" s="18" t="s">
        <v>118</v>
      </c>
      <c r="E164" s="18" t="s">
        <v>116</v>
      </c>
      <c r="F164" s="18">
        <f>MIN(Config_Geracao!$F$3,IF((Base_Irradiacao!$D$42/Config_Geracao!$E$3)*Base_Irradiacao!$G$42*Config_Geracao!$C$3*(Config_Geracao!$D$3/100)&lt;Config_Geracao!$G$3,0,MAX(Config_Geracao!$G$3,(Base_Irradiacao!$D$42/Config_Geracao!$E$3)*Base_Irradiacao!$G$42*Config_Geracao!$C$3*(Config_Geracao!$D$3/100))))</f>
        <v>19.12370727</v>
      </c>
    </row>
    <row r="165" ht="15.0" customHeight="1">
      <c r="A165" s="28">
        <v>45659.6666666667</v>
      </c>
      <c r="B165" s="18">
        <v>16.0</v>
      </c>
      <c r="C165" s="18" t="s">
        <v>129</v>
      </c>
      <c r="D165" s="18" t="s">
        <v>122</v>
      </c>
      <c r="E165" s="18" t="s">
        <v>120</v>
      </c>
      <c r="F165" s="18">
        <f>MIN(Config_Geracao!$F$5,IF(Base_Irradiacao!$H$42*Config_Geracao!$C$5*(Config_Geracao!$D$5/100)&lt;Config_Geracao!$G$5,0,MAX(Config_Geracao!$G$5,Base_Irradiacao!$H$42*Config_Geracao!$C$5*(Config_Geracao!$D$5/100))))</f>
        <v>3.93414</v>
      </c>
    </row>
    <row r="166" ht="15.0" customHeight="1">
      <c r="A166" s="28">
        <v>45659.7083333333</v>
      </c>
      <c r="B166" s="18">
        <v>17.0</v>
      </c>
      <c r="C166" s="18" t="s">
        <v>128</v>
      </c>
      <c r="D166" s="18" t="s">
        <v>115</v>
      </c>
      <c r="E166" s="18" t="s">
        <v>116</v>
      </c>
      <c r="F166" s="18">
        <f>MIN(Config_Geracao!$F$2,IF((Base_Irradiacao!$D$43/Config_Geracao!$E$2)*Base_Irradiacao!$G$43*Config_Geracao!$C$2*(Config_Geracao!$D$2/100)&lt;Config_Geracao!$G$2,0,MAX(Config_Geracao!$G$2,(Base_Irradiacao!$D$43/Config_Geracao!$E$2)*Base_Irradiacao!$G$43*Config_Geracao!$C$2*(Config_Geracao!$D$2/100))))</f>
        <v>1.718506818</v>
      </c>
    </row>
    <row r="167" ht="15.0" customHeight="1">
      <c r="A167" s="28">
        <v>45659.7083333333</v>
      </c>
      <c r="B167" s="18">
        <v>17.0</v>
      </c>
      <c r="C167" s="18" t="s">
        <v>128</v>
      </c>
      <c r="D167" s="18" t="s">
        <v>119</v>
      </c>
      <c r="E167" s="18" t="s">
        <v>120</v>
      </c>
      <c r="F167" s="18">
        <f>MIN(Config_Geracao!$F$4,IF(Base_Irradiacao!$H$43*Config_Geracao!$C$4*(Config_Geracao!$D$4/100)&lt;Config_Geracao!$G$4,0,MAX(Config_Geracao!$G$4,Base_Irradiacao!$H$43*Config_Geracao!$C$4*(Config_Geracao!$D$4/100))))</f>
        <v>0.74613</v>
      </c>
    </row>
    <row r="168" ht="15.0" customHeight="1">
      <c r="A168" s="28">
        <v>45659.7083333333</v>
      </c>
      <c r="B168" s="18">
        <v>17.0</v>
      </c>
      <c r="C168" s="18" t="s">
        <v>129</v>
      </c>
      <c r="D168" s="18" t="s">
        <v>118</v>
      </c>
      <c r="E168" s="18" t="s">
        <v>116</v>
      </c>
      <c r="F168" s="18">
        <f>MIN(Config_Geracao!$F$3,IF((Base_Irradiacao!$D$43/Config_Geracao!$E$3)*Base_Irradiacao!$G$43*Config_Geracao!$C$3*(Config_Geracao!$D$3/100)&lt;Config_Geracao!$G$3,0,MAX(Config_Geracao!$G$3,(Base_Irradiacao!$D$43/Config_Geracao!$E$3)*Base_Irradiacao!$G$43*Config_Geracao!$C$3*(Config_Geracao!$D$3/100))))</f>
        <v>7.035769091</v>
      </c>
    </row>
    <row r="169" ht="15.0" customHeight="1">
      <c r="A169" s="28">
        <v>45659.7083333333</v>
      </c>
      <c r="B169" s="18">
        <v>17.0</v>
      </c>
      <c r="C169" s="18" t="s">
        <v>129</v>
      </c>
      <c r="D169" s="18" t="s">
        <v>122</v>
      </c>
      <c r="E169" s="18" t="s">
        <v>120</v>
      </c>
      <c r="F169" s="18">
        <f>MIN(Config_Geracao!$F$5,IF(Base_Irradiacao!$H$43*Config_Geracao!$C$5*(Config_Geracao!$D$5/100)&lt;Config_Geracao!$G$5,0,MAX(Config_Geracao!$G$5,Base_Irradiacao!$H$43*Config_Geracao!$C$5*(Config_Geracao!$D$5/100))))</f>
        <v>2.54562</v>
      </c>
    </row>
    <row r="170" ht="15.0" customHeight="1">
      <c r="A170" s="28">
        <v>45659.75</v>
      </c>
      <c r="B170" s="18">
        <v>18.0</v>
      </c>
      <c r="C170" s="18" t="s">
        <v>128</v>
      </c>
      <c r="D170" s="18" t="s">
        <v>115</v>
      </c>
      <c r="E170" s="18" t="s">
        <v>116</v>
      </c>
      <c r="F170" s="18">
        <f>MIN(Config_Geracao!$F$2,IF((Base_Irradiacao!$D$44/Config_Geracao!$E$2)*Base_Irradiacao!$G$44*Config_Geracao!$C$2*(Config_Geracao!$D$2/100)&lt;Config_Geracao!$G$2,0,MAX(Config_Geracao!$G$2,(Base_Irradiacao!$D$44/Config_Geracao!$E$2)*Base_Irradiacao!$G$44*Config_Geracao!$C$2*(Config_Geracao!$D$2/100))))</f>
        <v>1.479193182</v>
      </c>
    </row>
    <row r="171" ht="15.0" customHeight="1">
      <c r="A171" s="28">
        <v>45659.75</v>
      </c>
      <c r="B171" s="18">
        <v>18.0</v>
      </c>
      <c r="C171" s="18" t="s">
        <v>128</v>
      </c>
      <c r="D171" s="18" t="s">
        <v>119</v>
      </c>
      <c r="E171" s="18" t="s">
        <v>120</v>
      </c>
      <c r="F171" s="18">
        <f>MIN(Config_Geracao!$F$4,IF(Base_Irradiacao!$H$44*Config_Geracao!$C$4*(Config_Geracao!$D$4/100)&lt;Config_Geracao!$G$4,0,MAX(Config_Geracao!$G$4,Base_Irradiacao!$H$44*Config_Geracao!$C$4*(Config_Geracao!$D$4/100))))</f>
        <v>0.508725</v>
      </c>
    </row>
    <row r="172" ht="15.0" customHeight="1">
      <c r="A172" s="28">
        <v>45659.75</v>
      </c>
      <c r="B172" s="18">
        <v>18.0</v>
      </c>
      <c r="C172" s="18" t="s">
        <v>129</v>
      </c>
      <c r="D172" s="18" t="s">
        <v>118</v>
      </c>
      <c r="E172" s="18" t="s">
        <v>116</v>
      </c>
      <c r="F172" s="18">
        <f>MIN(Config_Geracao!$F$3,IF((Base_Irradiacao!$D$44/Config_Geracao!$E$3)*Base_Irradiacao!$G$44*Config_Geracao!$C$3*(Config_Geracao!$D$3/100)&lt;Config_Geracao!$G$3,0,MAX(Config_Geracao!$G$3,(Base_Irradiacao!$D$44/Config_Geracao!$E$3)*Base_Irradiacao!$G$44*Config_Geracao!$C$3*(Config_Geracao!$D$3/100))))</f>
        <v>6.055990909</v>
      </c>
    </row>
    <row r="173" ht="15.0" customHeight="1">
      <c r="A173" s="28">
        <v>45659.75</v>
      </c>
      <c r="B173" s="18">
        <v>18.0</v>
      </c>
      <c r="C173" s="18" t="s">
        <v>129</v>
      </c>
      <c r="D173" s="18" t="s">
        <v>122</v>
      </c>
      <c r="E173" s="18" t="s">
        <v>120</v>
      </c>
      <c r="F173" s="18">
        <f>MIN(Config_Geracao!$F$5,IF(Base_Irradiacao!$H$44*Config_Geracao!$C$5*(Config_Geracao!$D$5/100)&lt;Config_Geracao!$G$5,0,MAX(Config_Geracao!$G$5,Base_Irradiacao!$H$44*Config_Geracao!$C$5*(Config_Geracao!$D$5/100))))</f>
        <v>1.73565</v>
      </c>
    </row>
    <row r="174" ht="15.0" customHeight="1">
      <c r="A174" s="28">
        <v>45659.7916666667</v>
      </c>
      <c r="B174" s="18">
        <v>19.0</v>
      </c>
      <c r="C174" s="18" t="s">
        <v>128</v>
      </c>
      <c r="D174" s="18" t="s">
        <v>115</v>
      </c>
      <c r="E174" s="18" t="s">
        <v>116</v>
      </c>
      <c r="F174" s="18">
        <f>MIN(Config_Geracao!$F$2,IF((Base_Irradiacao!$D$45/Config_Geracao!$E$2)*Base_Irradiacao!$G$45*Config_Geracao!$C$2*(Config_Geracao!$D$2/100)&lt;Config_Geracao!$G$2,0,MAX(Config_Geracao!$G$2,(Base_Irradiacao!$D$45/Config_Geracao!$E$2)*Base_Irradiacao!$G$45*Config_Geracao!$C$2*(Config_Geracao!$D$2/100))))</f>
        <v>0</v>
      </c>
    </row>
    <row r="175" ht="15.0" customHeight="1">
      <c r="A175" s="28">
        <v>45659.7916666667</v>
      </c>
      <c r="B175" s="18">
        <v>19.0</v>
      </c>
      <c r="C175" s="18" t="s">
        <v>128</v>
      </c>
      <c r="D175" s="18" t="s">
        <v>119</v>
      </c>
      <c r="E175" s="18" t="s">
        <v>120</v>
      </c>
      <c r="F175" s="18">
        <f>MIN(Config_Geracao!$F$4,IF(Base_Irradiacao!$H$45*Config_Geracao!$C$4*(Config_Geracao!$D$4/100)&lt;Config_Geracao!$G$4,0,MAX(Config_Geracao!$G$4,Base_Irradiacao!$H$45*Config_Geracao!$C$4*(Config_Geracao!$D$4/100))))</f>
        <v>0.5886675</v>
      </c>
    </row>
    <row r="176" ht="15.0" customHeight="1">
      <c r="A176" s="28">
        <v>45659.7916666667</v>
      </c>
      <c r="B176" s="18">
        <v>19.0</v>
      </c>
      <c r="C176" s="18" t="s">
        <v>129</v>
      </c>
      <c r="D176" s="18" t="s">
        <v>118</v>
      </c>
      <c r="E176" s="18" t="s">
        <v>116</v>
      </c>
      <c r="F176" s="18">
        <f>MIN(Config_Geracao!$F$3,IF((Base_Irradiacao!$D$45/Config_Geracao!$E$3)*Base_Irradiacao!$G$45*Config_Geracao!$C$3*(Config_Geracao!$D$3/100)&lt;Config_Geracao!$G$3,0,MAX(Config_Geracao!$G$3,(Base_Irradiacao!$D$45/Config_Geracao!$E$3)*Base_Irradiacao!$G$45*Config_Geracao!$C$3*(Config_Geracao!$D$3/100))))</f>
        <v>0</v>
      </c>
    </row>
    <row r="177" ht="15.0" customHeight="1">
      <c r="A177" s="28">
        <v>45659.7916666667</v>
      </c>
      <c r="B177" s="18">
        <v>19.0</v>
      </c>
      <c r="C177" s="18" t="s">
        <v>129</v>
      </c>
      <c r="D177" s="18" t="s">
        <v>122</v>
      </c>
      <c r="E177" s="18" t="s">
        <v>120</v>
      </c>
      <c r="F177" s="18">
        <f>MIN(Config_Geracao!$F$5,IF(Base_Irradiacao!$H$45*Config_Geracao!$C$5*(Config_Geracao!$D$5/100)&lt;Config_Geracao!$G$5,0,MAX(Config_Geracao!$G$5,Base_Irradiacao!$H$45*Config_Geracao!$C$5*(Config_Geracao!$D$5/100))))</f>
        <v>2.008395</v>
      </c>
    </row>
    <row r="178" ht="15.0" customHeight="1">
      <c r="A178" s="28">
        <v>45659.8333333333</v>
      </c>
      <c r="B178" s="18">
        <v>20.0</v>
      </c>
      <c r="C178" s="18" t="s">
        <v>128</v>
      </c>
      <c r="D178" s="18" t="s">
        <v>115</v>
      </c>
      <c r="E178" s="18" t="s">
        <v>116</v>
      </c>
      <c r="F178" s="18">
        <f>MIN(Config_Geracao!$F$2,IF((Base_Irradiacao!$D$46/Config_Geracao!$E$2)*Base_Irradiacao!$G$46*Config_Geracao!$C$2*(Config_Geracao!$D$2/100)&lt;Config_Geracao!$G$2,0,MAX(Config_Geracao!$G$2,(Base_Irradiacao!$D$46/Config_Geracao!$E$2)*Base_Irradiacao!$G$46*Config_Geracao!$C$2*(Config_Geracao!$D$2/100))))</f>
        <v>0</v>
      </c>
    </row>
    <row r="179" ht="15.0" customHeight="1">
      <c r="A179" s="28">
        <v>45659.8333333333</v>
      </c>
      <c r="B179" s="18">
        <v>20.0</v>
      </c>
      <c r="C179" s="18" t="s">
        <v>128</v>
      </c>
      <c r="D179" s="18" t="s">
        <v>119</v>
      </c>
      <c r="E179" s="18" t="s">
        <v>120</v>
      </c>
      <c r="F179" s="18">
        <f>MIN(Config_Geracao!$F$4,IF(Base_Irradiacao!$H$46*Config_Geracao!$C$4*(Config_Geracao!$D$4/100)&lt;Config_Geracao!$G$4,0,MAX(Config_Geracao!$G$4,Base_Irradiacao!$H$46*Config_Geracao!$C$4*(Config_Geracao!$D$4/100))))</f>
        <v>1.012605</v>
      </c>
    </row>
    <row r="180" ht="15.0" customHeight="1">
      <c r="A180" s="28">
        <v>45659.8333333333</v>
      </c>
      <c r="B180" s="18">
        <v>20.0</v>
      </c>
      <c r="C180" s="18" t="s">
        <v>129</v>
      </c>
      <c r="D180" s="18" t="s">
        <v>118</v>
      </c>
      <c r="E180" s="18" t="s">
        <v>116</v>
      </c>
      <c r="F180" s="18">
        <f>MIN(Config_Geracao!$F$3,IF((Base_Irradiacao!$D$46/Config_Geracao!$E$3)*Base_Irradiacao!$G$46*Config_Geracao!$C$3*(Config_Geracao!$D$3/100)&lt;Config_Geracao!$G$3,0,MAX(Config_Geracao!$G$3,(Base_Irradiacao!$D$46/Config_Geracao!$E$3)*Base_Irradiacao!$G$46*Config_Geracao!$C$3*(Config_Geracao!$D$3/100))))</f>
        <v>0</v>
      </c>
    </row>
    <row r="181" ht="15.0" customHeight="1">
      <c r="A181" s="28">
        <v>45659.8333333333</v>
      </c>
      <c r="B181" s="18">
        <v>20.0</v>
      </c>
      <c r="C181" s="18" t="s">
        <v>129</v>
      </c>
      <c r="D181" s="18" t="s">
        <v>122</v>
      </c>
      <c r="E181" s="18" t="s">
        <v>120</v>
      </c>
      <c r="F181" s="18">
        <f>MIN(Config_Geracao!$F$5,IF(Base_Irradiacao!$H$46*Config_Geracao!$C$5*(Config_Geracao!$D$5/100)&lt;Config_Geracao!$G$5,0,MAX(Config_Geracao!$G$5,Base_Irradiacao!$H$46*Config_Geracao!$C$5*(Config_Geracao!$D$5/100))))</f>
        <v>3.45477</v>
      </c>
    </row>
    <row r="182" ht="15.0" customHeight="1">
      <c r="A182" s="28">
        <v>45659.875</v>
      </c>
      <c r="B182" s="18">
        <v>21.0</v>
      </c>
      <c r="C182" s="18" t="s">
        <v>128</v>
      </c>
      <c r="D182" s="18" t="s">
        <v>115</v>
      </c>
      <c r="E182" s="18" t="s">
        <v>116</v>
      </c>
      <c r="F182" s="18">
        <f>MIN(Config_Geracao!$F$2,IF((Base_Irradiacao!$D$47/Config_Geracao!$E$2)*Base_Irradiacao!$G$47*Config_Geracao!$C$2*(Config_Geracao!$D$2/100)&lt;Config_Geracao!$G$2,0,MAX(Config_Geracao!$G$2,(Base_Irradiacao!$D$47/Config_Geracao!$E$2)*Base_Irradiacao!$G$47*Config_Geracao!$C$2*(Config_Geracao!$D$2/100))))</f>
        <v>0</v>
      </c>
    </row>
    <row r="183" ht="15.0" customHeight="1">
      <c r="A183" s="28">
        <v>45659.875</v>
      </c>
      <c r="B183" s="18">
        <v>21.0</v>
      </c>
      <c r="C183" s="18" t="s">
        <v>128</v>
      </c>
      <c r="D183" s="18" t="s">
        <v>119</v>
      </c>
      <c r="E183" s="18" t="s">
        <v>120</v>
      </c>
      <c r="F183" s="18">
        <f>MIN(Config_Geracao!$F$4,IF(Base_Irradiacao!$H$47*Config_Geracao!$C$4*(Config_Geracao!$D$4/100)&lt;Config_Geracao!$G$4,0,MAX(Config_Geracao!$G$4,Base_Irradiacao!$H$47*Config_Geracao!$C$4*(Config_Geracao!$D$4/100))))</f>
        <v>1.0925475</v>
      </c>
    </row>
    <row r="184" ht="15.0" customHeight="1">
      <c r="A184" s="28">
        <v>45659.875</v>
      </c>
      <c r="B184" s="18">
        <v>21.0</v>
      </c>
      <c r="C184" s="18" t="s">
        <v>129</v>
      </c>
      <c r="D184" s="18" t="s">
        <v>118</v>
      </c>
      <c r="E184" s="18" t="s">
        <v>116</v>
      </c>
      <c r="F184" s="18">
        <f>MIN(Config_Geracao!$F$3,IF((Base_Irradiacao!$D$47/Config_Geracao!$E$3)*Base_Irradiacao!$G$47*Config_Geracao!$C$3*(Config_Geracao!$D$3/100)&lt;Config_Geracao!$G$3,0,MAX(Config_Geracao!$G$3,(Base_Irradiacao!$D$47/Config_Geracao!$E$3)*Base_Irradiacao!$G$47*Config_Geracao!$C$3*(Config_Geracao!$D$3/100))))</f>
        <v>0</v>
      </c>
    </row>
    <row r="185" ht="15.0" customHeight="1">
      <c r="A185" s="28">
        <v>45659.875</v>
      </c>
      <c r="B185" s="18">
        <v>21.0</v>
      </c>
      <c r="C185" s="18" t="s">
        <v>129</v>
      </c>
      <c r="D185" s="18" t="s">
        <v>122</v>
      </c>
      <c r="E185" s="18" t="s">
        <v>120</v>
      </c>
      <c r="F185" s="18">
        <f>MIN(Config_Geracao!$F$5,IF(Base_Irradiacao!$H$47*Config_Geracao!$C$5*(Config_Geracao!$D$5/100)&lt;Config_Geracao!$G$5,0,MAX(Config_Geracao!$G$5,Base_Irradiacao!$H$47*Config_Geracao!$C$5*(Config_Geracao!$D$5/100))))</f>
        <v>3.727515</v>
      </c>
    </row>
    <row r="186" ht="15.0" customHeight="1">
      <c r="A186" s="28">
        <v>45659.9166666667</v>
      </c>
      <c r="B186" s="18">
        <v>22.0</v>
      </c>
      <c r="C186" s="18" t="s">
        <v>128</v>
      </c>
      <c r="D186" s="18" t="s">
        <v>115</v>
      </c>
      <c r="E186" s="18" t="s">
        <v>116</v>
      </c>
      <c r="F186" s="18">
        <f>MIN(Config_Geracao!$F$2,IF((Base_Irradiacao!$D$48/Config_Geracao!$E$2)*Base_Irradiacao!$G$48*Config_Geracao!$C$2*(Config_Geracao!$D$2/100)&lt;Config_Geracao!$G$2,0,MAX(Config_Geracao!$G$2,(Base_Irradiacao!$D$48/Config_Geracao!$E$2)*Base_Irradiacao!$G$48*Config_Geracao!$C$2*(Config_Geracao!$D$2/100))))</f>
        <v>0</v>
      </c>
    </row>
    <row r="187" ht="15.0" customHeight="1">
      <c r="A187" s="28">
        <v>45659.9166666667</v>
      </c>
      <c r="B187" s="18">
        <v>22.0</v>
      </c>
      <c r="C187" s="18" t="s">
        <v>128</v>
      </c>
      <c r="D187" s="18" t="s">
        <v>119</v>
      </c>
      <c r="E187" s="18" t="s">
        <v>120</v>
      </c>
      <c r="F187" s="18">
        <f>MIN(Config_Geracao!$F$4,IF(Base_Irradiacao!$H$48*Config_Geracao!$C$4*(Config_Geracao!$D$4/100)&lt;Config_Geracao!$G$4,0,MAX(Config_Geracao!$G$4,Base_Irradiacao!$H$48*Config_Geracao!$C$4*(Config_Geracao!$D$4/100))))</f>
        <v>0.770355</v>
      </c>
    </row>
    <row r="188" ht="15.0" customHeight="1">
      <c r="A188" s="28">
        <v>45659.9166666667</v>
      </c>
      <c r="B188" s="18">
        <v>22.0</v>
      </c>
      <c r="C188" s="18" t="s">
        <v>129</v>
      </c>
      <c r="D188" s="18" t="s">
        <v>118</v>
      </c>
      <c r="E188" s="18" t="s">
        <v>116</v>
      </c>
      <c r="F188" s="18">
        <f>MIN(Config_Geracao!$F$3,IF((Base_Irradiacao!$D$48/Config_Geracao!$E$3)*Base_Irradiacao!$G$48*Config_Geracao!$C$3*(Config_Geracao!$D$3/100)&lt;Config_Geracao!$G$3,0,MAX(Config_Geracao!$G$3,(Base_Irradiacao!$D$48/Config_Geracao!$E$3)*Base_Irradiacao!$G$48*Config_Geracao!$C$3*(Config_Geracao!$D$3/100))))</f>
        <v>0</v>
      </c>
    </row>
    <row r="189" ht="15.0" customHeight="1">
      <c r="A189" s="28">
        <v>45659.9166666667</v>
      </c>
      <c r="B189" s="18">
        <v>22.0</v>
      </c>
      <c r="C189" s="18" t="s">
        <v>129</v>
      </c>
      <c r="D189" s="18" t="s">
        <v>122</v>
      </c>
      <c r="E189" s="18" t="s">
        <v>120</v>
      </c>
      <c r="F189" s="18">
        <f>MIN(Config_Geracao!$F$5,IF(Base_Irradiacao!$H$48*Config_Geracao!$C$5*(Config_Geracao!$D$5/100)&lt;Config_Geracao!$G$5,0,MAX(Config_Geracao!$G$5,Base_Irradiacao!$H$48*Config_Geracao!$C$5*(Config_Geracao!$D$5/100))))</f>
        <v>2.62827</v>
      </c>
    </row>
    <row r="190" ht="15.0" customHeight="1">
      <c r="A190" s="28">
        <v>45659.9583333333</v>
      </c>
      <c r="B190" s="18">
        <v>23.0</v>
      </c>
      <c r="C190" s="18" t="s">
        <v>128</v>
      </c>
      <c r="D190" s="18" t="s">
        <v>115</v>
      </c>
      <c r="E190" s="18" t="s">
        <v>116</v>
      </c>
      <c r="F190" s="18">
        <f>MIN(Config_Geracao!$F$2,IF((Base_Irradiacao!$D$49/Config_Geracao!$E$2)*Base_Irradiacao!$G$49*Config_Geracao!$C$2*(Config_Geracao!$D$2/100)&lt;Config_Geracao!$G$2,0,MAX(Config_Geracao!$G$2,(Base_Irradiacao!$D$49/Config_Geracao!$E$2)*Base_Irradiacao!$G$49*Config_Geracao!$C$2*(Config_Geracao!$D$2/100))))</f>
        <v>0</v>
      </c>
    </row>
    <row r="191" ht="15.0" customHeight="1">
      <c r="A191" s="28">
        <v>45659.9583333333</v>
      </c>
      <c r="B191" s="18">
        <v>23.0</v>
      </c>
      <c r="C191" s="18" t="s">
        <v>128</v>
      </c>
      <c r="D191" s="18" t="s">
        <v>119</v>
      </c>
      <c r="E191" s="18" t="s">
        <v>120</v>
      </c>
      <c r="F191" s="18">
        <f>MIN(Config_Geracao!$F$4,IF(Base_Irradiacao!$H$49*Config_Geracao!$C$4*(Config_Geracao!$D$4/100)&lt;Config_Geracao!$G$4,0,MAX(Config_Geracao!$G$4,Base_Irradiacao!$H$49*Config_Geracao!$C$4*(Config_Geracao!$D$4/100))))</f>
        <v>1.2815025</v>
      </c>
    </row>
    <row r="192" ht="15.0" customHeight="1">
      <c r="A192" s="28">
        <v>45659.9583333333</v>
      </c>
      <c r="B192" s="18">
        <v>23.0</v>
      </c>
      <c r="C192" s="18" t="s">
        <v>129</v>
      </c>
      <c r="D192" s="18" t="s">
        <v>118</v>
      </c>
      <c r="E192" s="18" t="s">
        <v>116</v>
      </c>
      <c r="F192" s="18">
        <f>MIN(Config_Geracao!$F$3,IF((Base_Irradiacao!$D$49/Config_Geracao!$E$3)*Base_Irradiacao!$G$49*Config_Geracao!$C$3*(Config_Geracao!$D$3/100)&lt;Config_Geracao!$G$3,0,MAX(Config_Geracao!$G$3,(Base_Irradiacao!$D$49/Config_Geracao!$E$3)*Base_Irradiacao!$G$49*Config_Geracao!$C$3*(Config_Geracao!$D$3/100))))</f>
        <v>0</v>
      </c>
    </row>
    <row r="193" ht="15.0" customHeight="1">
      <c r="A193" s="28">
        <v>45659.9583333333</v>
      </c>
      <c r="B193" s="18">
        <v>23.0</v>
      </c>
      <c r="C193" s="18" t="s">
        <v>129</v>
      </c>
      <c r="D193" s="18" t="s">
        <v>122</v>
      </c>
      <c r="E193" s="18" t="s">
        <v>120</v>
      </c>
      <c r="F193" s="18">
        <f>MIN(Config_Geracao!$F$5,IF(Base_Irradiacao!$H$49*Config_Geracao!$C$5*(Config_Geracao!$D$5/100)&lt;Config_Geracao!$G$5,0,MAX(Config_Geracao!$G$5,Base_Irradiacao!$H$49*Config_Geracao!$C$5*(Config_Geracao!$D$5/100))))</f>
        <v>4.372185</v>
      </c>
    </row>
    <row r="194" ht="15.0" customHeight="1">
      <c r="A194" s="28">
        <v>45660.0</v>
      </c>
      <c r="B194" s="18">
        <v>0.0</v>
      </c>
      <c r="C194" s="18" t="s">
        <v>128</v>
      </c>
      <c r="D194" s="18" t="s">
        <v>115</v>
      </c>
      <c r="E194" s="18" t="s">
        <v>116</v>
      </c>
      <c r="F194" s="18">
        <f>MIN(Config_Geracao!$F$2,IF((Base_Irradiacao!$D$50/Config_Geracao!$E$2)*Base_Irradiacao!$G$50*Config_Geracao!$C$2*(Config_Geracao!$D$2/100)&lt;Config_Geracao!$G$2,0,MAX(Config_Geracao!$G$2,(Base_Irradiacao!$D$50/Config_Geracao!$E$2)*Base_Irradiacao!$G$50*Config_Geracao!$C$2*(Config_Geracao!$D$2/100))))</f>
        <v>0</v>
      </c>
    </row>
    <row r="195" ht="15.0" customHeight="1">
      <c r="A195" s="28">
        <v>45660.0</v>
      </c>
      <c r="B195" s="18">
        <v>0.0</v>
      </c>
      <c r="C195" s="18" t="s">
        <v>128</v>
      </c>
      <c r="D195" s="18" t="s">
        <v>119</v>
      </c>
      <c r="E195" s="18" t="s">
        <v>120</v>
      </c>
      <c r="F195" s="18">
        <f>MIN(Config_Geracao!$F$4,IF(Base_Irradiacao!$H$50*Config_Geracao!$C$4*(Config_Geracao!$D$4/100)&lt;Config_Geracao!$G$4,0,MAX(Config_Geracao!$G$4,Base_Irradiacao!$H$50*Config_Geracao!$C$4*(Config_Geracao!$D$4/100))))</f>
        <v>0.7291725</v>
      </c>
    </row>
    <row r="196" ht="15.0" customHeight="1">
      <c r="A196" s="28">
        <v>45660.0</v>
      </c>
      <c r="B196" s="18">
        <v>0.0</v>
      </c>
      <c r="C196" s="18" t="s">
        <v>129</v>
      </c>
      <c r="D196" s="18" t="s">
        <v>118</v>
      </c>
      <c r="E196" s="18" t="s">
        <v>116</v>
      </c>
      <c r="F196" s="18">
        <f>MIN(Config_Geracao!$F$3,IF((Base_Irradiacao!$D$50/Config_Geracao!$E$3)*Base_Irradiacao!$G$50*Config_Geracao!$C$3*(Config_Geracao!$D$3/100)&lt;Config_Geracao!$G$3,0,MAX(Config_Geracao!$G$3,(Base_Irradiacao!$D$50/Config_Geracao!$E$3)*Base_Irradiacao!$G$50*Config_Geracao!$C$3*(Config_Geracao!$D$3/100))))</f>
        <v>0</v>
      </c>
    </row>
    <row r="197" ht="15.0" customHeight="1">
      <c r="A197" s="28">
        <v>45660.0</v>
      </c>
      <c r="B197" s="18">
        <v>0.0</v>
      </c>
      <c r="C197" s="18" t="s">
        <v>129</v>
      </c>
      <c r="D197" s="18" t="s">
        <v>122</v>
      </c>
      <c r="E197" s="18" t="s">
        <v>120</v>
      </c>
      <c r="F197" s="18">
        <f>MIN(Config_Geracao!$F$5,IF(Base_Irradiacao!$H$50*Config_Geracao!$C$5*(Config_Geracao!$D$5/100)&lt;Config_Geracao!$G$5,0,MAX(Config_Geracao!$G$5,Base_Irradiacao!$H$50*Config_Geracao!$C$5*(Config_Geracao!$D$5/100))))</f>
        <v>2.487765</v>
      </c>
    </row>
    <row r="198" ht="15.0" customHeight="1">
      <c r="A198" s="28">
        <v>45660.0416666667</v>
      </c>
      <c r="B198" s="18">
        <v>1.0</v>
      </c>
      <c r="C198" s="18" t="s">
        <v>128</v>
      </c>
      <c r="D198" s="18" t="s">
        <v>115</v>
      </c>
      <c r="E198" s="18" t="s">
        <v>116</v>
      </c>
      <c r="F198" s="18">
        <f>MIN(Config_Geracao!$F$2,IF((Base_Irradiacao!$D$51/Config_Geracao!$E$2)*Base_Irradiacao!$G$51*Config_Geracao!$C$2*(Config_Geracao!$D$2/100)&lt;Config_Geracao!$G$2,0,MAX(Config_Geracao!$G$2,(Base_Irradiacao!$D$51/Config_Geracao!$E$2)*Base_Irradiacao!$G$51*Config_Geracao!$C$2*(Config_Geracao!$D$2/100))))</f>
        <v>0</v>
      </c>
    </row>
    <row r="199" ht="15.0" customHeight="1">
      <c r="A199" s="28">
        <v>45660.0416666667</v>
      </c>
      <c r="B199" s="18">
        <v>1.0</v>
      </c>
      <c r="C199" s="18" t="s">
        <v>128</v>
      </c>
      <c r="D199" s="18" t="s">
        <v>119</v>
      </c>
      <c r="E199" s="18" t="s">
        <v>120</v>
      </c>
      <c r="F199" s="18">
        <f>MIN(Config_Geracao!$F$4,IF(Base_Irradiacao!$H$51*Config_Geracao!$C$4*(Config_Geracao!$D$4/100)&lt;Config_Geracao!$G$4,0,MAX(Config_Geracao!$G$4,Base_Irradiacao!$H$51*Config_Geracao!$C$4*(Config_Geracao!$D$4/100))))</f>
        <v>0.770355</v>
      </c>
    </row>
    <row r="200" ht="15.0" customHeight="1">
      <c r="A200" s="28">
        <v>45660.0416666667</v>
      </c>
      <c r="B200" s="18">
        <v>1.0</v>
      </c>
      <c r="C200" s="18" t="s">
        <v>129</v>
      </c>
      <c r="D200" s="18" t="s">
        <v>118</v>
      </c>
      <c r="E200" s="18" t="s">
        <v>116</v>
      </c>
      <c r="F200" s="18">
        <f>MIN(Config_Geracao!$F$3,IF((Base_Irradiacao!$D$51/Config_Geracao!$E$3)*Base_Irradiacao!$G$51*Config_Geracao!$C$3*(Config_Geracao!$D$3/100)&lt;Config_Geracao!$G$3,0,MAX(Config_Geracao!$G$3,(Base_Irradiacao!$D$51/Config_Geracao!$E$3)*Base_Irradiacao!$G$51*Config_Geracao!$C$3*(Config_Geracao!$D$3/100))))</f>
        <v>0</v>
      </c>
    </row>
    <row r="201" ht="15.0" customHeight="1">
      <c r="A201" s="28">
        <v>45660.0416666667</v>
      </c>
      <c r="B201" s="18">
        <v>1.0</v>
      </c>
      <c r="C201" s="18" t="s">
        <v>129</v>
      </c>
      <c r="D201" s="18" t="s">
        <v>122</v>
      </c>
      <c r="E201" s="18" t="s">
        <v>120</v>
      </c>
      <c r="F201" s="18">
        <f>MIN(Config_Geracao!$F$5,IF(Base_Irradiacao!$H$51*Config_Geracao!$C$5*(Config_Geracao!$D$5/100)&lt;Config_Geracao!$G$5,0,MAX(Config_Geracao!$G$5,Base_Irradiacao!$H$51*Config_Geracao!$C$5*(Config_Geracao!$D$5/100))))</f>
        <v>2.62827</v>
      </c>
    </row>
    <row r="202" ht="15.0" customHeight="1">
      <c r="A202" s="28">
        <v>45660.0833333333</v>
      </c>
      <c r="B202" s="18">
        <v>2.0</v>
      </c>
      <c r="C202" s="18" t="s">
        <v>128</v>
      </c>
      <c r="D202" s="18" t="s">
        <v>115</v>
      </c>
      <c r="E202" s="18" t="s">
        <v>116</v>
      </c>
      <c r="F202" s="18">
        <f>MIN(Config_Geracao!$F$2,IF((Base_Irradiacao!$D$52/Config_Geracao!$E$2)*Base_Irradiacao!$G$52*Config_Geracao!$C$2*(Config_Geracao!$D$2/100)&lt;Config_Geracao!$G$2,0,MAX(Config_Geracao!$G$2,(Base_Irradiacao!$D$52/Config_Geracao!$E$2)*Base_Irradiacao!$G$52*Config_Geracao!$C$2*(Config_Geracao!$D$2/100))))</f>
        <v>0</v>
      </c>
    </row>
    <row r="203" ht="15.0" customHeight="1">
      <c r="A203" s="28">
        <v>45660.0833333333</v>
      </c>
      <c r="B203" s="18">
        <v>2.0</v>
      </c>
      <c r="C203" s="18" t="s">
        <v>128</v>
      </c>
      <c r="D203" s="18" t="s">
        <v>119</v>
      </c>
      <c r="E203" s="18" t="s">
        <v>120</v>
      </c>
      <c r="F203" s="18">
        <f>MIN(Config_Geracao!$F$4,IF(Base_Irradiacao!$H$52*Config_Geracao!$C$4*(Config_Geracao!$D$4/100)&lt;Config_Geracao!$G$4,0,MAX(Config_Geracao!$G$4,Base_Irradiacao!$H$52*Config_Geracao!$C$4*(Config_Geracao!$D$4/100))))</f>
        <v>0.983535</v>
      </c>
    </row>
    <row r="204" ht="15.0" customHeight="1">
      <c r="A204" s="28">
        <v>45660.0833333333</v>
      </c>
      <c r="B204" s="18">
        <v>2.0</v>
      </c>
      <c r="C204" s="18" t="s">
        <v>129</v>
      </c>
      <c r="D204" s="18" t="s">
        <v>118</v>
      </c>
      <c r="E204" s="18" t="s">
        <v>116</v>
      </c>
      <c r="F204" s="18">
        <f>MIN(Config_Geracao!$F$3,IF((Base_Irradiacao!$D$52/Config_Geracao!$E$3)*Base_Irradiacao!$G$52*Config_Geracao!$C$3*(Config_Geracao!$D$3/100)&lt;Config_Geracao!$G$3,0,MAX(Config_Geracao!$G$3,(Base_Irradiacao!$D$52/Config_Geracao!$E$3)*Base_Irradiacao!$G$52*Config_Geracao!$C$3*(Config_Geracao!$D$3/100))))</f>
        <v>0</v>
      </c>
    </row>
    <row r="205" ht="15.0" customHeight="1">
      <c r="A205" s="28">
        <v>45660.0833333333</v>
      </c>
      <c r="B205" s="18">
        <v>2.0</v>
      </c>
      <c r="C205" s="18" t="s">
        <v>129</v>
      </c>
      <c r="D205" s="18" t="s">
        <v>122</v>
      </c>
      <c r="E205" s="18" t="s">
        <v>120</v>
      </c>
      <c r="F205" s="18">
        <f>MIN(Config_Geracao!$F$5,IF(Base_Irradiacao!$H$52*Config_Geracao!$C$5*(Config_Geracao!$D$5/100)&lt;Config_Geracao!$G$5,0,MAX(Config_Geracao!$G$5,Base_Irradiacao!$H$52*Config_Geracao!$C$5*(Config_Geracao!$D$5/100))))</f>
        <v>3.35559</v>
      </c>
    </row>
    <row r="206" ht="15.0" customHeight="1">
      <c r="A206" s="28">
        <v>45660.125</v>
      </c>
      <c r="B206" s="18">
        <v>3.0</v>
      </c>
      <c r="C206" s="18" t="s">
        <v>128</v>
      </c>
      <c r="D206" s="18" t="s">
        <v>115</v>
      </c>
      <c r="E206" s="18" t="s">
        <v>116</v>
      </c>
      <c r="F206" s="18">
        <f>MIN(Config_Geracao!$F$2,IF((Base_Irradiacao!$D$53/Config_Geracao!$E$2)*Base_Irradiacao!$G$53*Config_Geracao!$C$2*(Config_Geracao!$D$2/100)&lt;Config_Geracao!$G$2,0,MAX(Config_Geracao!$G$2,(Base_Irradiacao!$D$53/Config_Geracao!$E$2)*Base_Irradiacao!$G$53*Config_Geracao!$C$2*(Config_Geracao!$D$2/100))))</f>
        <v>0</v>
      </c>
    </row>
    <row r="207" ht="15.0" customHeight="1">
      <c r="A207" s="28">
        <v>45660.125</v>
      </c>
      <c r="B207" s="18">
        <v>3.0</v>
      </c>
      <c r="C207" s="18" t="s">
        <v>128</v>
      </c>
      <c r="D207" s="18" t="s">
        <v>119</v>
      </c>
      <c r="E207" s="18" t="s">
        <v>120</v>
      </c>
      <c r="F207" s="18">
        <f>MIN(Config_Geracao!$F$4,IF(Base_Irradiacao!$H$53*Config_Geracao!$C$4*(Config_Geracao!$D$4/100)&lt;Config_Geracao!$G$4,0,MAX(Config_Geracao!$G$4,Base_Irradiacao!$H$53*Config_Geracao!$C$4*(Config_Geracao!$D$4/100))))</f>
        <v>0.7873125</v>
      </c>
    </row>
    <row r="208" ht="15.0" customHeight="1">
      <c r="A208" s="28">
        <v>45660.125</v>
      </c>
      <c r="B208" s="18">
        <v>3.0</v>
      </c>
      <c r="C208" s="18" t="s">
        <v>129</v>
      </c>
      <c r="D208" s="18" t="s">
        <v>118</v>
      </c>
      <c r="E208" s="18" t="s">
        <v>116</v>
      </c>
      <c r="F208" s="18">
        <f>MIN(Config_Geracao!$F$3,IF((Base_Irradiacao!$D$53/Config_Geracao!$E$3)*Base_Irradiacao!$G$53*Config_Geracao!$C$3*(Config_Geracao!$D$3/100)&lt;Config_Geracao!$G$3,0,MAX(Config_Geracao!$G$3,(Base_Irradiacao!$D$53/Config_Geracao!$E$3)*Base_Irradiacao!$G$53*Config_Geracao!$C$3*(Config_Geracao!$D$3/100))))</f>
        <v>0</v>
      </c>
    </row>
    <row r="209" ht="15.0" customHeight="1">
      <c r="A209" s="28">
        <v>45660.125</v>
      </c>
      <c r="B209" s="18">
        <v>3.0</v>
      </c>
      <c r="C209" s="18" t="s">
        <v>129</v>
      </c>
      <c r="D209" s="18" t="s">
        <v>122</v>
      </c>
      <c r="E209" s="18" t="s">
        <v>120</v>
      </c>
      <c r="F209" s="18">
        <f>MIN(Config_Geracao!$F$5,IF(Base_Irradiacao!$H$53*Config_Geracao!$C$5*(Config_Geracao!$D$5/100)&lt;Config_Geracao!$G$5,0,MAX(Config_Geracao!$G$5,Base_Irradiacao!$H$53*Config_Geracao!$C$5*(Config_Geracao!$D$5/100))))</f>
        <v>2.686125</v>
      </c>
    </row>
    <row r="210" ht="15.0" customHeight="1">
      <c r="A210" s="28">
        <v>45660.1666666667</v>
      </c>
      <c r="B210" s="18">
        <v>4.0</v>
      </c>
      <c r="C210" s="18" t="s">
        <v>128</v>
      </c>
      <c r="D210" s="18" t="s">
        <v>115</v>
      </c>
      <c r="E210" s="18" t="s">
        <v>116</v>
      </c>
      <c r="F210" s="18">
        <f>MIN(Config_Geracao!$F$2,IF((Base_Irradiacao!$D$54/Config_Geracao!$E$2)*Base_Irradiacao!$G$54*Config_Geracao!$C$2*(Config_Geracao!$D$2/100)&lt;Config_Geracao!$G$2,0,MAX(Config_Geracao!$G$2,(Base_Irradiacao!$D$54/Config_Geracao!$E$2)*Base_Irradiacao!$G$54*Config_Geracao!$C$2*(Config_Geracao!$D$2/100))))</f>
        <v>0</v>
      </c>
    </row>
    <row r="211" ht="15.0" customHeight="1">
      <c r="A211" s="28">
        <v>45660.1666666667</v>
      </c>
      <c r="B211" s="18">
        <v>4.0</v>
      </c>
      <c r="C211" s="18" t="s">
        <v>128</v>
      </c>
      <c r="D211" s="18" t="s">
        <v>119</v>
      </c>
      <c r="E211" s="18" t="s">
        <v>120</v>
      </c>
      <c r="F211" s="18">
        <f>MIN(Config_Geracao!$F$4,IF(Base_Irradiacao!$H$54*Config_Geracao!$C$4*(Config_Geracao!$D$4/100)&lt;Config_Geracao!$G$4,0,MAX(Config_Geracao!$G$4,Base_Irradiacao!$H$54*Config_Geracao!$C$4*(Config_Geracao!$D$4/100))))</f>
        <v>0.8212275</v>
      </c>
    </row>
    <row r="212" ht="15.0" customHeight="1">
      <c r="A212" s="28">
        <v>45660.1666666667</v>
      </c>
      <c r="B212" s="18">
        <v>4.0</v>
      </c>
      <c r="C212" s="18" t="s">
        <v>129</v>
      </c>
      <c r="D212" s="18" t="s">
        <v>118</v>
      </c>
      <c r="E212" s="18" t="s">
        <v>116</v>
      </c>
      <c r="F212" s="18">
        <f>MIN(Config_Geracao!$F$3,IF((Base_Irradiacao!$D$54/Config_Geracao!$E$3)*Base_Irradiacao!$G$54*Config_Geracao!$C$3*(Config_Geracao!$D$3/100)&lt;Config_Geracao!$G$3,0,MAX(Config_Geracao!$G$3,(Base_Irradiacao!$D$54/Config_Geracao!$E$3)*Base_Irradiacao!$G$54*Config_Geracao!$C$3*(Config_Geracao!$D$3/100))))</f>
        <v>0</v>
      </c>
    </row>
    <row r="213" ht="15.0" customHeight="1">
      <c r="A213" s="28">
        <v>45660.1666666667</v>
      </c>
      <c r="B213" s="18">
        <v>4.0</v>
      </c>
      <c r="C213" s="18" t="s">
        <v>129</v>
      </c>
      <c r="D213" s="18" t="s">
        <v>122</v>
      </c>
      <c r="E213" s="18" t="s">
        <v>120</v>
      </c>
      <c r="F213" s="18">
        <f>MIN(Config_Geracao!$F$5,IF(Base_Irradiacao!$H$54*Config_Geracao!$C$5*(Config_Geracao!$D$5/100)&lt;Config_Geracao!$G$5,0,MAX(Config_Geracao!$G$5,Base_Irradiacao!$H$54*Config_Geracao!$C$5*(Config_Geracao!$D$5/100))))</f>
        <v>2.801835</v>
      </c>
    </row>
    <row r="214" ht="15.0" customHeight="1">
      <c r="A214" s="28">
        <v>45660.2083333333</v>
      </c>
      <c r="B214" s="18">
        <v>5.0</v>
      </c>
      <c r="C214" s="18" t="s">
        <v>128</v>
      </c>
      <c r="D214" s="18" t="s">
        <v>115</v>
      </c>
      <c r="E214" s="18" t="s">
        <v>116</v>
      </c>
      <c r="F214" s="18">
        <f>MIN(Config_Geracao!$F$2,IF((Base_Irradiacao!$D$55/Config_Geracao!$E$2)*Base_Irradiacao!$G$55*Config_Geracao!$C$2*(Config_Geracao!$D$2/100)&lt;Config_Geracao!$G$2,0,MAX(Config_Geracao!$G$2,(Base_Irradiacao!$D$55/Config_Geracao!$E$2)*Base_Irradiacao!$G$55*Config_Geracao!$C$2*(Config_Geracao!$D$2/100))))</f>
        <v>0</v>
      </c>
    </row>
    <row r="215" ht="15.0" customHeight="1">
      <c r="A215" s="28">
        <v>45660.2083333333</v>
      </c>
      <c r="B215" s="18">
        <v>5.0</v>
      </c>
      <c r="C215" s="18" t="s">
        <v>128</v>
      </c>
      <c r="D215" s="18" t="s">
        <v>119</v>
      </c>
      <c r="E215" s="18" t="s">
        <v>120</v>
      </c>
      <c r="F215" s="18">
        <f>MIN(Config_Geracao!$F$4,IF(Base_Irradiacao!$H$55*Config_Geracao!$C$4*(Config_Geracao!$D$4/100)&lt;Config_Geracao!$G$4,0,MAX(Config_Geracao!$G$4,Base_Irradiacao!$H$55*Config_Geracao!$C$4*(Config_Geracao!$D$4/100))))</f>
        <v>0.93024</v>
      </c>
    </row>
    <row r="216" ht="15.0" customHeight="1">
      <c r="A216" s="28">
        <v>45660.2083333333</v>
      </c>
      <c r="B216" s="18">
        <v>5.0</v>
      </c>
      <c r="C216" s="18" t="s">
        <v>129</v>
      </c>
      <c r="D216" s="18" t="s">
        <v>118</v>
      </c>
      <c r="E216" s="18" t="s">
        <v>116</v>
      </c>
      <c r="F216" s="18">
        <f>MIN(Config_Geracao!$F$3,IF((Base_Irradiacao!$D$55/Config_Geracao!$E$3)*Base_Irradiacao!$G$55*Config_Geracao!$C$3*(Config_Geracao!$D$3/100)&lt;Config_Geracao!$G$3,0,MAX(Config_Geracao!$G$3,(Base_Irradiacao!$D$55/Config_Geracao!$E$3)*Base_Irradiacao!$G$55*Config_Geracao!$C$3*(Config_Geracao!$D$3/100))))</f>
        <v>0</v>
      </c>
    </row>
    <row r="217" ht="15.0" customHeight="1">
      <c r="A217" s="28">
        <v>45660.2083333333</v>
      </c>
      <c r="B217" s="18">
        <v>5.0</v>
      </c>
      <c r="C217" s="18" t="s">
        <v>129</v>
      </c>
      <c r="D217" s="18" t="s">
        <v>122</v>
      </c>
      <c r="E217" s="18" t="s">
        <v>120</v>
      </c>
      <c r="F217" s="18">
        <f>MIN(Config_Geracao!$F$5,IF(Base_Irradiacao!$H$55*Config_Geracao!$C$5*(Config_Geracao!$D$5/100)&lt;Config_Geracao!$G$5,0,MAX(Config_Geracao!$G$5,Base_Irradiacao!$H$55*Config_Geracao!$C$5*(Config_Geracao!$D$5/100))))</f>
        <v>3.17376</v>
      </c>
    </row>
    <row r="218" ht="15.0" customHeight="1">
      <c r="A218" s="28">
        <v>45660.25</v>
      </c>
      <c r="B218" s="18">
        <v>6.0</v>
      </c>
      <c r="C218" s="18" t="s">
        <v>128</v>
      </c>
      <c r="D218" s="18" t="s">
        <v>115</v>
      </c>
      <c r="E218" s="18" t="s">
        <v>116</v>
      </c>
      <c r="F218" s="18">
        <f>MIN(Config_Geracao!$F$2,IF((Base_Irradiacao!$D$56/Config_Geracao!$E$2)*Base_Irradiacao!$G$56*Config_Geracao!$C$2*(Config_Geracao!$D$2/100)&lt;Config_Geracao!$G$2,0,MAX(Config_Geracao!$G$2,(Base_Irradiacao!$D$56/Config_Geracao!$E$2)*Base_Irradiacao!$G$56*Config_Geracao!$C$2*(Config_Geracao!$D$2/100))))</f>
        <v>1.023322727</v>
      </c>
    </row>
    <row r="219" ht="15.0" customHeight="1">
      <c r="A219" s="28">
        <v>45660.25</v>
      </c>
      <c r="B219" s="18">
        <v>6.0</v>
      </c>
      <c r="C219" s="18" t="s">
        <v>128</v>
      </c>
      <c r="D219" s="18" t="s">
        <v>119</v>
      </c>
      <c r="E219" s="18" t="s">
        <v>120</v>
      </c>
      <c r="F219" s="18">
        <f>MIN(Config_Geracao!$F$4,IF(Base_Irradiacao!$H$56*Config_Geracao!$C$4*(Config_Geracao!$D$4/100)&lt;Config_Geracao!$G$4,0,MAX(Config_Geracao!$G$4,Base_Irradiacao!$H$56*Config_Geracao!$C$4*(Config_Geracao!$D$4/100))))</f>
        <v>1.3590225</v>
      </c>
    </row>
    <row r="220" ht="15.0" customHeight="1">
      <c r="A220" s="28">
        <v>45660.25</v>
      </c>
      <c r="B220" s="18">
        <v>6.0</v>
      </c>
      <c r="C220" s="18" t="s">
        <v>129</v>
      </c>
      <c r="D220" s="18" t="s">
        <v>118</v>
      </c>
      <c r="E220" s="18" t="s">
        <v>116</v>
      </c>
      <c r="F220" s="18">
        <f>MIN(Config_Geracao!$F$3,IF((Base_Irradiacao!$D$56/Config_Geracao!$E$3)*Base_Irradiacao!$G$56*Config_Geracao!$C$3*(Config_Geracao!$D$3/100)&lt;Config_Geracao!$G$3,0,MAX(Config_Geracao!$G$3,(Base_Irradiacao!$D$56/Config_Geracao!$E$3)*Base_Irradiacao!$G$56*Config_Geracao!$C$3*(Config_Geracao!$D$3/100))))</f>
        <v>4.189603636</v>
      </c>
    </row>
    <row r="221" ht="15.0" customHeight="1">
      <c r="A221" s="28">
        <v>45660.25</v>
      </c>
      <c r="B221" s="18">
        <v>6.0</v>
      </c>
      <c r="C221" s="18" t="s">
        <v>129</v>
      </c>
      <c r="D221" s="18" t="s">
        <v>122</v>
      </c>
      <c r="E221" s="18" t="s">
        <v>120</v>
      </c>
      <c r="F221" s="18">
        <f>MIN(Config_Geracao!$F$5,IF(Base_Irradiacao!$H$56*Config_Geracao!$C$5*(Config_Geracao!$D$5/100)&lt;Config_Geracao!$G$5,0,MAX(Config_Geracao!$G$5,Base_Irradiacao!$H$56*Config_Geracao!$C$5*(Config_Geracao!$D$5/100))))</f>
        <v>4.636665</v>
      </c>
    </row>
    <row r="222" ht="15.0" customHeight="1">
      <c r="A222" s="28">
        <v>45660.2916666667</v>
      </c>
      <c r="B222" s="18">
        <v>7.0</v>
      </c>
      <c r="C222" s="18" t="s">
        <v>128</v>
      </c>
      <c r="D222" s="18" t="s">
        <v>115</v>
      </c>
      <c r="E222" s="18" t="s">
        <v>116</v>
      </c>
      <c r="F222" s="18">
        <f>MIN(Config_Geracao!$F$2,IF((Base_Irradiacao!$D$57/Config_Geracao!$E$2)*Base_Irradiacao!$G$57*Config_Geracao!$C$2*(Config_Geracao!$D$2/100)&lt;Config_Geracao!$G$2,0,MAX(Config_Geracao!$G$2,(Base_Irradiacao!$D$57/Config_Geracao!$E$2)*Base_Irradiacao!$G$57*Config_Geracao!$C$2*(Config_Geracao!$D$2/100))))</f>
        <v>0.7296863636</v>
      </c>
    </row>
    <row r="223" ht="15.0" customHeight="1">
      <c r="A223" s="28">
        <v>45660.2916666667</v>
      </c>
      <c r="B223" s="18">
        <v>7.0</v>
      </c>
      <c r="C223" s="18" t="s">
        <v>128</v>
      </c>
      <c r="D223" s="18" t="s">
        <v>119</v>
      </c>
      <c r="E223" s="18" t="s">
        <v>120</v>
      </c>
      <c r="F223" s="18">
        <f>MIN(Config_Geracao!$F$4,IF(Base_Irradiacao!$H$57*Config_Geracao!$C$4*(Config_Geracao!$D$4/100)&lt;Config_Geracao!$G$4,0,MAX(Config_Geracao!$G$4,Base_Irradiacao!$H$57*Config_Geracao!$C$4*(Config_Geracao!$D$4/100))))</f>
        <v>0.654075</v>
      </c>
    </row>
    <row r="224" ht="15.0" customHeight="1">
      <c r="A224" s="28">
        <v>45660.2916666667</v>
      </c>
      <c r="B224" s="18">
        <v>7.0</v>
      </c>
      <c r="C224" s="18" t="s">
        <v>129</v>
      </c>
      <c r="D224" s="18" t="s">
        <v>118</v>
      </c>
      <c r="E224" s="18" t="s">
        <v>116</v>
      </c>
      <c r="F224" s="18">
        <f>MIN(Config_Geracao!$F$3,IF((Base_Irradiacao!$D$57/Config_Geracao!$E$3)*Base_Irradiacao!$G$57*Config_Geracao!$C$3*(Config_Geracao!$D$3/100)&lt;Config_Geracao!$G$3,0,MAX(Config_Geracao!$G$3,(Base_Irradiacao!$D$57/Config_Geracao!$E$3)*Base_Irradiacao!$G$57*Config_Geracao!$C$3*(Config_Geracao!$D$3/100))))</f>
        <v>0</v>
      </c>
    </row>
    <row r="225" ht="15.0" customHeight="1">
      <c r="A225" s="28">
        <v>45660.2916666667</v>
      </c>
      <c r="B225" s="18">
        <v>7.0</v>
      </c>
      <c r="C225" s="18" t="s">
        <v>129</v>
      </c>
      <c r="D225" s="18" t="s">
        <v>122</v>
      </c>
      <c r="E225" s="18" t="s">
        <v>120</v>
      </c>
      <c r="F225" s="18">
        <f>MIN(Config_Geracao!$F$5,IF(Base_Irradiacao!$H$57*Config_Geracao!$C$5*(Config_Geracao!$D$5/100)&lt;Config_Geracao!$G$5,0,MAX(Config_Geracao!$G$5,Base_Irradiacao!$H$57*Config_Geracao!$C$5*(Config_Geracao!$D$5/100))))</f>
        <v>2.23155</v>
      </c>
    </row>
    <row r="226" ht="15.0" customHeight="1">
      <c r="A226" s="28">
        <v>45660.3333333333</v>
      </c>
      <c r="B226" s="18">
        <v>8.0</v>
      </c>
      <c r="C226" s="18" t="s">
        <v>128</v>
      </c>
      <c r="D226" s="18" t="s">
        <v>115</v>
      </c>
      <c r="E226" s="18" t="s">
        <v>116</v>
      </c>
      <c r="F226" s="18">
        <f>MIN(Config_Geracao!$F$2,IF((Base_Irradiacao!$D$58/Config_Geracao!$E$2)*Base_Irradiacao!$G$58*Config_Geracao!$C$2*(Config_Geracao!$D$2/100)&lt;Config_Geracao!$G$2,0,MAX(Config_Geracao!$G$2,(Base_Irradiacao!$D$58/Config_Geracao!$E$2)*Base_Irradiacao!$G$58*Config_Geracao!$C$2*(Config_Geracao!$D$2/100))))</f>
        <v>4.884640909</v>
      </c>
    </row>
    <row r="227" ht="15.0" customHeight="1">
      <c r="A227" s="28">
        <v>45660.3333333333</v>
      </c>
      <c r="B227" s="18">
        <v>8.0</v>
      </c>
      <c r="C227" s="18" t="s">
        <v>128</v>
      </c>
      <c r="D227" s="18" t="s">
        <v>119</v>
      </c>
      <c r="E227" s="18" t="s">
        <v>120</v>
      </c>
      <c r="F227" s="18">
        <f>MIN(Config_Geracao!$F$4,IF(Base_Irradiacao!$H$58*Config_Geracao!$C$4*(Config_Geracao!$D$4/100)&lt;Config_Geracao!$G$4,0,MAX(Config_Geracao!$G$4,Base_Irradiacao!$H$58*Config_Geracao!$C$4*(Config_Geracao!$D$4/100))))</f>
        <v>0.5644425</v>
      </c>
    </row>
    <row r="228" ht="15.0" customHeight="1">
      <c r="A228" s="28">
        <v>45660.3333333333</v>
      </c>
      <c r="B228" s="18">
        <v>8.0</v>
      </c>
      <c r="C228" s="18" t="s">
        <v>129</v>
      </c>
      <c r="D228" s="18" t="s">
        <v>118</v>
      </c>
      <c r="E228" s="18" t="s">
        <v>116</v>
      </c>
      <c r="F228" s="18">
        <f>MIN(Config_Geracao!$F$3,IF((Base_Irradiacao!$D$58/Config_Geracao!$E$3)*Base_Irradiacao!$G$58*Config_Geracao!$C$3*(Config_Geracao!$D$3/100)&lt;Config_Geracao!$G$3,0,MAX(Config_Geracao!$G$3,(Base_Irradiacao!$D$58/Config_Geracao!$E$3)*Base_Irradiacao!$G$58*Config_Geracao!$C$3*(Config_Geracao!$D$3/100))))</f>
        <v>19.99829455</v>
      </c>
    </row>
    <row r="229" ht="15.0" customHeight="1">
      <c r="A229" s="28">
        <v>45660.3333333333</v>
      </c>
      <c r="B229" s="18">
        <v>8.0</v>
      </c>
      <c r="C229" s="18" t="s">
        <v>129</v>
      </c>
      <c r="D229" s="18" t="s">
        <v>122</v>
      </c>
      <c r="E229" s="18" t="s">
        <v>120</v>
      </c>
      <c r="F229" s="18">
        <f>MIN(Config_Geracao!$F$5,IF(Base_Irradiacao!$H$58*Config_Geracao!$C$5*(Config_Geracao!$D$5/100)&lt;Config_Geracao!$G$5,0,MAX(Config_Geracao!$G$5,Base_Irradiacao!$H$58*Config_Geracao!$C$5*(Config_Geracao!$D$5/100))))</f>
        <v>1.925745</v>
      </c>
    </row>
    <row r="230" ht="15.0" customHeight="1">
      <c r="A230" s="28">
        <v>45660.375</v>
      </c>
      <c r="B230" s="18">
        <v>9.0</v>
      </c>
      <c r="C230" s="18" t="s">
        <v>128</v>
      </c>
      <c r="D230" s="18" t="s">
        <v>115</v>
      </c>
      <c r="E230" s="18" t="s">
        <v>116</v>
      </c>
      <c r="F230" s="18">
        <f>MIN(Config_Geracao!$F$2,IF((Base_Irradiacao!$D$59/Config_Geracao!$E$2)*Base_Irradiacao!$G$59*Config_Geracao!$C$2*(Config_Geracao!$D$2/100)&lt;Config_Geracao!$G$2,0,MAX(Config_Geracao!$G$2,(Base_Irradiacao!$D$59/Config_Geracao!$E$2)*Base_Irradiacao!$G$59*Config_Geracao!$C$2*(Config_Geracao!$D$2/100))))</f>
        <v>2.14795</v>
      </c>
    </row>
    <row r="231" ht="15.0" customHeight="1">
      <c r="A231" s="28">
        <v>45660.375</v>
      </c>
      <c r="B231" s="18">
        <v>9.0</v>
      </c>
      <c r="C231" s="18" t="s">
        <v>128</v>
      </c>
      <c r="D231" s="18" t="s">
        <v>119</v>
      </c>
      <c r="E231" s="18" t="s">
        <v>120</v>
      </c>
      <c r="F231" s="18">
        <f>MIN(Config_Geracao!$F$4,IF(Base_Irradiacao!$H$59*Config_Geracao!$C$4*(Config_Geracao!$D$4/100)&lt;Config_Geracao!$G$4,0,MAX(Config_Geracao!$G$4,Base_Irradiacao!$H$59*Config_Geracao!$C$4*(Config_Geracao!$D$4/100))))</f>
        <v>1.30815</v>
      </c>
    </row>
    <row r="232" ht="15.0" customHeight="1">
      <c r="A232" s="28">
        <v>45660.375</v>
      </c>
      <c r="B232" s="18">
        <v>9.0</v>
      </c>
      <c r="C232" s="18" t="s">
        <v>129</v>
      </c>
      <c r="D232" s="18" t="s">
        <v>118</v>
      </c>
      <c r="E232" s="18" t="s">
        <v>116</v>
      </c>
      <c r="F232" s="18">
        <f>MIN(Config_Geracao!$F$3,IF((Base_Irradiacao!$D$59/Config_Geracao!$E$3)*Base_Irradiacao!$G$59*Config_Geracao!$C$3*(Config_Geracao!$D$3/100)&lt;Config_Geracao!$G$3,0,MAX(Config_Geracao!$G$3,(Base_Irradiacao!$D$59/Config_Geracao!$E$3)*Base_Irradiacao!$G$59*Config_Geracao!$C$3*(Config_Geracao!$D$3/100))))</f>
        <v>8.79396</v>
      </c>
    </row>
    <row r="233" ht="15.0" customHeight="1">
      <c r="A233" s="28">
        <v>45660.375</v>
      </c>
      <c r="B233" s="18">
        <v>9.0</v>
      </c>
      <c r="C233" s="18" t="s">
        <v>129</v>
      </c>
      <c r="D233" s="18" t="s">
        <v>122</v>
      </c>
      <c r="E233" s="18" t="s">
        <v>120</v>
      </c>
      <c r="F233" s="18">
        <f>MIN(Config_Geracao!$F$5,IF(Base_Irradiacao!$H$59*Config_Geracao!$C$5*(Config_Geracao!$D$5/100)&lt;Config_Geracao!$G$5,0,MAX(Config_Geracao!$G$5,Base_Irradiacao!$H$59*Config_Geracao!$C$5*(Config_Geracao!$D$5/100))))</f>
        <v>4.4631</v>
      </c>
    </row>
    <row r="234" ht="15.0" customHeight="1">
      <c r="A234" s="28">
        <v>45660.4166666667</v>
      </c>
      <c r="B234" s="18">
        <v>10.0</v>
      </c>
      <c r="C234" s="18" t="s">
        <v>128</v>
      </c>
      <c r="D234" s="18" t="s">
        <v>115</v>
      </c>
      <c r="E234" s="18" t="s">
        <v>116</v>
      </c>
      <c r="F234" s="18">
        <f>MIN(Config_Geracao!$F$2,IF((Base_Irradiacao!$D$60/Config_Geracao!$E$2)*Base_Irradiacao!$G$60*Config_Geracao!$C$2*(Config_Geracao!$D$2/100)&lt;Config_Geracao!$G$2,0,MAX(Config_Geracao!$G$2,(Base_Irradiacao!$D$60/Config_Geracao!$E$2)*Base_Irradiacao!$G$60*Config_Geracao!$C$2*(Config_Geracao!$D$2/100))))</f>
        <v>7.053145455</v>
      </c>
    </row>
    <row r="235" ht="15.0" customHeight="1">
      <c r="A235" s="28">
        <v>45660.4166666667</v>
      </c>
      <c r="B235" s="18">
        <v>10.0</v>
      </c>
      <c r="C235" s="18" t="s">
        <v>128</v>
      </c>
      <c r="D235" s="18" t="s">
        <v>119</v>
      </c>
      <c r="E235" s="18" t="s">
        <v>120</v>
      </c>
      <c r="F235" s="18">
        <f>MIN(Config_Geracao!$F$4,IF(Base_Irradiacao!$H$60*Config_Geracao!$C$4*(Config_Geracao!$D$4/100)&lt;Config_Geracao!$G$4,0,MAX(Config_Geracao!$G$4,Base_Irradiacao!$H$60*Config_Geracao!$C$4*(Config_Geracao!$D$4/100))))</f>
        <v>0.944775</v>
      </c>
    </row>
    <row r="236" ht="15.0" customHeight="1">
      <c r="A236" s="28">
        <v>45660.4166666667</v>
      </c>
      <c r="B236" s="18">
        <v>10.0</v>
      </c>
      <c r="C236" s="18" t="s">
        <v>129</v>
      </c>
      <c r="D236" s="18" t="s">
        <v>118</v>
      </c>
      <c r="E236" s="18" t="s">
        <v>116</v>
      </c>
      <c r="F236" s="18">
        <f>MIN(Config_Geracao!$F$3,IF((Base_Irradiacao!$D$60/Config_Geracao!$E$3)*Base_Irradiacao!$G$60*Config_Geracao!$C$3*(Config_Geracao!$D$3/100)&lt;Config_Geracao!$G$3,0,MAX(Config_Geracao!$G$3,(Base_Irradiacao!$D$60/Config_Geracao!$E$3)*Base_Irradiacao!$G$60*Config_Geracao!$C$3*(Config_Geracao!$D$3/100))))</f>
        <v>28.87640727</v>
      </c>
    </row>
    <row r="237" ht="15.0" customHeight="1">
      <c r="A237" s="28">
        <v>45660.4166666667</v>
      </c>
      <c r="B237" s="18">
        <v>10.0</v>
      </c>
      <c r="C237" s="18" t="s">
        <v>129</v>
      </c>
      <c r="D237" s="18" t="s">
        <v>122</v>
      </c>
      <c r="E237" s="18" t="s">
        <v>120</v>
      </c>
      <c r="F237" s="18">
        <f>MIN(Config_Geracao!$F$5,IF(Base_Irradiacao!$H$60*Config_Geracao!$C$5*(Config_Geracao!$D$5/100)&lt;Config_Geracao!$G$5,0,MAX(Config_Geracao!$G$5,Base_Irradiacao!$H$60*Config_Geracao!$C$5*(Config_Geracao!$D$5/100))))</f>
        <v>3.22335</v>
      </c>
    </row>
    <row r="238" ht="15.0" customHeight="1">
      <c r="A238" s="28">
        <v>45660.4583333333</v>
      </c>
      <c r="B238" s="18">
        <v>11.0</v>
      </c>
      <c r="C238" s="18" t="s">
        <v>128</v>
      </c>
      <c r="D238" s="18" t="s">
        <v>115</v>
      </c>
      <c r="E238" s="18" t="s">
        <v>116</v>
      </c>
      <c r="F238" s="18">
        <f>MIN(Config_Geracao!$F$2,IF((Base_Irradiacao!$D$61/Config_Geracao!$E$2)*Base_Irradiacao!$G$61*Config_Geracao!$C$2*(Config_Geracao!$D$2/100)&lt;Config_Geracao!$G$2,0,MAX(Config_Geracao!$G$2,(Base_Irradiacao!$D$61/Config_Geracao!$E$2)*Base_Irradiacao!$G$61*Config_Geracao!$C$2*(Config_Geracao!$D$2/100))))</f>
        <v>4.400875</v>
      </c>
    </row>
    <row r="239" ht="15.0" customHeight="1">
      <c r="A239" s="28">
        <v>45660.4583333333</v>
      </c>
      <c r="B239" s="18">
        <v>11.0</v>
      </c>
      <c r="C239" s="18" t="s">
        <v>128</v>
      </c>
      <c r="D239" s="18" t="s">
        <v>119</v>
      </c>
      <c r="E239" s="18" t="s">
        <v>120</v>
      </c>
      <c r="F239" s="18">
        <f>MIN(Config_Geracao!$F$4,IF(Base_Irradiacao!$H$61*Config_Geracao!$C$4*(Config_Geracao!$D$4/100)&lt;Config_Geracao!$G$4,0,MAX(Config_Geracao!$G$4,Base_Irradiacao!$H$61*Config_Geracao!$C$4*(Config_Geracao!$D$4/100))))</f>
        <v>0.7727775</v>
      </c>
    </row>
    <row r="240" ht="15.0" customHeight="1">
      <c r="A240" s="28">
        <v>45660.4583333333</v>
      </c>
      <c r="B240" s="18">
        <v>11.0</v>
      </c>
      <c r="C240" s="18" t="s">
        <v>129</v>
      </c>
      <c r="D240" s="18" t="s">
        <v>118</v>
      </c>
      <c r="E240" s="18" t="s">
        <v>116</v>
      </c>
      <c r="F240" s="18">
        <f>MIN(Config_Geracao!$F$3,IF((Base_Irradiacao!$D$61/Config_Geracao!$E$3)*Base_Irradiacao!$G$61*Config_Geracao!$C$3*(Config_Geracao!$D$3/100)&lt;Config_Geracao!$G$3,0,MAX(Config_Geracao!$G$3,(Base_Irradiacao!$D$61/Config_Geracao!$E$3)*Base_Irradiacao!$G$61*Config_Geracao!$C$3*(Config_Geracao!$D$3/100))))</f>
        <v>18.0177</v>
      </c>
    </row>
    <row r="241" ht="15.0" customHeight="1">
      <c r="A241" s="28">
        <v>45660.4583333333</v>
      </c>
      <c r="B241" s="18">
        <v>11.0</v>
      </c>
      <c r="C241" s="18" t="s">
        <v>129</v>
      </c>
      <c r="D241" s="18" t="s">
        <v>122</v>
      </c>
      <c r="E241" s="18" t="s">
        <v>120</v>
      </c>
      <c r="F241" s="18">
        <f>MIN(Config_Geracao!$F$5,IF(Base_Irradiacao!$H$61*Config_Geracao!$C$5*(Config_Geracao!$D$5/100)&lt;Config_Geracao!$G$5,0,MAX(Config_Geracao!$G$5,Base_Irradiacao!$H$61*Config_Geracao!$C$5*(Config_Geracao!$D$5/100))))</f>
        <v>2.636535</v>
      </c>
    </row>
    <row r="242" ht="15.0" customHeight="1">
      <c r="A242" s="28">
        <v>45660.5</v>
      </c>
      <c r="B242" s="18">
        <v>12.0</v>
      </c>
      <c r="C242" s="18" t="s">
        <v>128</v>
      </c>
      <c r="D242" s="18" t="s">
        <v>115</v>
      </c>
      <c r="E242" s="18" t="s">
        <v>116</v>
      </c>
      <c r="F242" s="18">
        <f>MIN(Config_Geracao!$F$2,IF((Base_Irradiacao!$D$62/Config_Geracao!$E$2)*Base_Irradiacao!$G$62*Config_Geracao!$C$2*(Config_Geracao!$D$2/100)&lt;Config_Geracao!$G$2,0,MAX(Config_Geracao!$G$2,(Base_Irradiacao!$D$62/Config_Geracao!$E$2)*Base_Irradiacao!$G$62*Config_Geracao!$C$2*(Config_Geracao!$D$2/100))))</f>
        <v>7.721168182</v>
      </c>
    </row>
    <row r="243" ht="15.0" customHeight="1">
      <c r="A243" s="28">
        <v>45660.5</v>
      </c>
      <c r="B243" s="18">
        <v>12.0</v>
      </c>
      <c r="C243" s="18" t="s">
        <v>128</v>
      </c>
      <c r="D243" s="18" t="s">
        <v>119</v>
      </c>
      <c r="E243" s="18" t="s">
        <v>120</v>
      </c>
      <c r="F243" s="18">
        <f>MIN(Config_Geracao!$F$4,IF(Base_Irradiacao!$H$62*Config_Geracao!$C$4*(Config_Geracao!$D$4/100)&lt;Config_Geracao!$G$4,0,MAX(Config_Geracao!$G$4,Base_Irradiacao!$H$62*Config_Geracao!$C$4*(Config_Geracao!$D$4/100))))</f>
        <v>0.993225</v>
      </c>
    </row>
    <row r="244" ht="15.0" customHeight="1">
      <c r="A244" s="28">
        <v>45660.5</v>
      </c>
      <c r="B244" s="18">
        <v>12.0</v>
      </c>
      <c r="C244" s="18" t="s">
        <v>129</v>
      </c>
      <c r="D244" s="18" t="s">
        <v>118</v>
      </c>
      <c r="E244" s="18" t="s">
        <v>116</v>
      </c>
      <c r="F244" s="18">
        <f>MIN(Config_Geracao!$F$3,IF((Base_Irradiacao!$D$62/Config_Geracao!$E$3)*Base_Irradiacao!$G$62*Config_Geracao!$C$3*(Config_Geracao!$D$3/100)&lt;Config_Geracao!$G$3,0,MAX(Config_Geracao!$G$3,(Base_Irradiacao!$D$62/Config_Geracao!$E$3)*Base_Irradiacao!$G$62*Config_Geracao!$C$3*(Config_Geracao!$D$3/100))))</f>
        <v>31.61137091</v>
      </c>
    </row>
    <row r="245" ht="15.0" customHeight="1">
      <c r="A245" s="28">
        <v>45660.5</v>
      </c>
      <c r="B245" s="18">
        <v>12.0</v>
      </c>
      <c r="C245" s="18" t="s">
        <v>129</v>
      </c>
      <c r="D245" s="18" t="s">
        <v>122</v>
      </c>
      <c r="E245" s="18" t="s">
        <v>120</v>
      </c>
      <c r="F245" s="18">
        <f>MIN(Config_Geracao!$F$5,IF(Base_Irradiacao!$H$62*Config_Geracao!$C$5*(Config_Geracao!$D$5/100)&lt;Config_Geracao!$G$5,0,MAX(Config_Geracao!$G$5,Base_Irradiacao!$H$62*Config_Geracao!$C$5*(Config_Geracao!$D$5/100))))</f>
        <v>3.38865</v>
      </c>
    </row>
    <row r="246" ht="15.0" customHeight="1">
      <c r="A246" s="28">
        <v>45660.5416666667</v>
      </c>
      <c r="B246" s="18">
        <v>13.0</v>
      </c>
      <c r="C246" s="18" t="s">
        <v>128</v>
      </c>
      <c r="D246" s="18" t="s">
        <v>115</v>
      </c>
      <c r="E246" s="18" t="s">
        <v>116</v>
      </c>
      <c r="F246" s="18">
        <f>MIN(Config_Geracao!$F$2,IF((Base_Irradiacao!$D$63/Config_Geracao!$E$2)*Base_Irradiacao!$G$63*Config_Geracao!$C$2*(Config_Geracao!$D$2/100)&lt;Config_Geracao!$G$2,0,MAX(Config_Geracao!$G$2,(Base_Irradiacao!$D$63/Config_Geracao!$E$2)*Base_Irradiacao!$G$63*Config_Geracao!$C$2*(Config_Geracao!$D$2/100))))</f>
        <v>7.346781818</v>
      </c>
    </row>
    <row r="247" ht="15.0" customHeight="1">
      <c r="A247" s="28">
        <v>45660.5416666667</v>
      </c>
      <c r="B247" s="18">
        <v>13.0</v>
      </c>
      <c r="C247" s="18" t="s">
        <v>128</v>
      </c>
      <c r="D247" s="18" t="s">
        <v>119</v>
      </c>
      <c r="E247" s="18" t="s">
        <v>120</v>
      </c>
      <c r="F247" s="18">
        <f>MIN(Config_Geracao!$F$4,IF(Base_Irradiacao!$H$63*Config_Geracao!$C$4*(Config_Geracao!$D$4/100)&lt;Config_Geracao!$G$4,0,MAX(Config_Geracao!$G$4,Base_Irradiacao!$H$63*Config_Geracao!$C$4*(Config_Geracao!$D$4/100))))</f>
        <v>0.5692875</v>
      </c>
    </row>
    <row r="248" ht="15.0" customHeight="1">
      <c r="A248" s="28">
        <v>45660.5416666667</v>
      </c>
      <c r="B248" s="18">
        <v>13.0</v>
      </c>
      <c r="C248" s="18" t="s">
        <v>129</v>
      </c>
      <c r="D248" s="18" t="s">
        <v>118</v>
      </c>
      <c r="E248" s="18" t="s">
        <v>116</v>
      </c>
      <c r="F248" s="18">
        <f>MIN(Config_Geracao!$F$3,IF((Base_Irradiacao!$D$63/Config_Geracao!$E$3)*Base_Irradiacao!$G$63*Config_Geracao!$C$3*(Config_Geracao!$D$3/100)&lt;Config_Geracao!$G$3,0,MAX(Config_Geracao!$G$3,(Base_Irradiacao!$D$63/Config_Geracao!$E$3)*Base_Irradiacao!$G$63*Config_Geracao!$C$3*(Config_Geracao!$D$3/100))))</f>
        <v>30.07858909</v>
      </c>
    </row>
    <row r="249" ht="15.0" customHeight="1">
      <c r="A249" s="28">
        <v>45660.5416666667</v>
      </c>
      <c r="B249" s="18">
        <v>13.0</v>
      </c>
      <c r="C249" s="18" t="s">
        <v>129</v>
      </c>
      <c r="D249" s="18" t="s">
        <v>122</v>
      </c>
      <c r="E249" s="18" t="s">
        <v>120</v>
      </c>
      <c r="F249" s="18">
        <f>MIN(Config_Geracao!$F$5,IF(Base_Irradiacao!$H$63*Config_Geracao!$C$5*(Config_Geracao!$D$5/100)&lt;Config_Geracao!$G$5,0,MAX(Config_Geracao!$G$5,Base_Irradiacao!$H$63*Config_Geracao!$C$5*(Config_Geracao!$D$5/100))))</f>
        <v>1.942275</v>
      </c>
    </row>
    <row r="250" ht="15.0" customHeight="1">
      <c r="A250" s="28">
        <v>45660.5833333333</v>
      </c>
      <c r="B250" s="18">
        <v>14.0</v>
      </c>
      <c r="C250" s="18" t="s">
        <v>128</v>
      </c>
      <c r="D250" s="18" t="s">
        <v>115</v>
      </c>
      <c r="E250" s="18" t="s">
        <v>116</v>
      </c>
      <c r="F250" s="18">
        <f>MIN(Config_Geracao!$F$2,IF((Base_Irradiacao!$D$64/Config_Geracao!$E$2)*Base_Irradiacao!$G$64*Config_Geracao!$C$2*(Config_Geracao!$D$2/100)&lt;Config_Geracao!$G$2,0,MAX(Config_Geracao!$G$2,(Base_Irradiacao!$D$64/Config_Geracao!$E$2)*Base_Irradiacao!$G$64*Config_Geracao!$C$2*(Config_Geracao!$D$2/100))))</f>
        <v>7.147843182</v>
      </c>
    </row>
    <row r="251" ht="15.0" customHeight="1">
      <c r="A251" s="28">
        <v>45660.5833333333</v>
      </c>
      <c r="B251" s="18">
        <v>14.0</v>
      </c>
      <c r="C251" s="18" t="s">
        <v>128</v>
      </c>
      <c r="D251" s="18" t="s">
        <v>119</v>
      </c>
      <c r="E251" s="18" t="s">
        <v>120</v>
      </c>
      <c r="F251" s="18">
        <f>MIN(Config_Geracao!$F$4,IF(Base_Irradiacao!$H$64*Config_Geracao!$C$4*(Config_Geracao!$D$4/100)&lt;Config_Geracao!$G$4,0,MAX(Config_Geracao!$G$4,Base_Irradiacao!$H$64*Config_Geracao!$C$4*(Config_Geracao!$D$4/100))))</f>
        <v>0.8721</v>
      </c>
    </row>
    <row r="252" ht="15.0" customHeight="1">
      <c r="A252" s="28">
        <v>45660.5833333333</v>
      </c>
      <c r="B252" s="18">
        <v>14.0</v>
      </c>
      <c r="C252" s="18" t="s">
        <v>129</v>
      </c>
      <c r="D252" s="18" t="s">
        <v>118</v>
      </c>
      <c r="E252" s="18" t="s">
        <v>116</v>
      </c>
      <c r="F252" s="18">
        <f>MIN(Config_Geracao!$F$3,IF((Base_Irradiacao!$D$64/Config_Geracao!$E$3)*Base_Irradiacao!$G$64*Config_Geracao!$C$3*(Config_Geracao!$D$3/100)&lt;Config_Geracao!$G$3,0,MAX(Config_Geracao!$G$3,(Base_Irradiacao!$D$64/Config_Geracao!$E$3)*Base_Irradiacao!$G$64*Config_Geracao!$C$3*(Config_Geracao!$D$3/100))))</f>
        <v>29.26411091</v>
      </c>
    </row>
    <row r="253" ht="15.0" customHeight="1">
      <c r="A253" s="28">
        <v>45660.5833333333</v>
      </c>
      <c r="B253" s="18">
        <v>14.0</v>
      </c>
      <c r="C253" s="18" t="s">
        <v>129</v>
      </c>
      <c r="D253" s="18" t="s">
        <v>122</v>
      </c>
      <c r="E253" s="18" t="s">
        <v>120</v>
      </c>
      <c r="F253" s="18">
        <f>MIN(Config_Geracao!$F$5,IF(Base_Irradiacao!$H$64*Config_Geracao!$C$5*(Config_Geracao!$D$5/100)&lt;Config_Geracao!$G$5,0,MAX(Config_Geracao!$G$5,Base_Irradiacao!$H$64*Config_Geracao!$C$5*(Config_Geracao!$D$5/100))))</f>
        <v>2.9754</v>
      </c>
    </row>
    <row r="254" ht="15.0" customHeight="1">
      <c r="A254" s="28">
        <v>45660.625</v>
      </c>
      <c r="B254" s="18">
        <v>15.0</v>
      </c>
      <c r="C254" s="18" t="s">
        <v>128</v>
      </c>
      <c r="D254" s="18" t="s">
        <v>115</v>
      </c>
      <c r="E254" s="18" t="s">
        <v>116</v>
      </c>
      <c r="F254" s="18">
        <f>MIN(Config_Geracao!$F$2,IF((Base_Irradiacao!$D$65/Config_Geracao!$E$2)*Base_Irradiacao!$G$65*Config_Geracao!$C$2*(Config_Geracao!$D$2/100)&lt;Config_Geracao!$G$2,0,MAX(Config_Geracao!$G$2,(Base_Irradiacao!$D$65/Config_Geracao!$E$2)*Base_Irradiacao!$G$65*Config_Geracao!$C$2*(Config_Geracao!$D$2/100))))</f>
        <v>6.592136364</v>
      </c>
    </row>
    <row r="255" ht="15.0" customHeight="1">
      <c r="A255" s="28">
        <v>45660.625</v>
      </c>
      <c r="B255" s="18">
        <v>15.0</v>
      </c>
      <c r="C255" s="18" t="s">
        <v>128</v>
      </c>
      <c r="D255" s="18" t="s">
        <v>119</v>
      </c>
      <c r="E255" s="18" t="s">
        <v>120</v>
      </c>
      <c r="F255" s="18">
        <f>MIN(Config_Geracao!$F$4,IF(Base_Irradiacao!$H$65*Config_Geracao!$C$4*(Config_Geracao!$D$4/100)&lt;Config_Geracao!$G$4,0,MAX(Config_Geracao!$G$4,Base_Irradiacao!$H$65*Config_Geracao!$C$4*(Config_Geracao!$D$4/100))))</f>
        <v>0.5838225</v>
      </c>
    </row>
    <row r="256" ht="15.0" customHeight="1">
      <c r="A256" s="28">
        <v>45660.625</v>
      </c>
      <c r="B256" s="18">
        <v>15.0</v>
      </c>
      <c r="C256" s="18" t="s">
        <v>129</v>
      </c>
      <c r="D256" s="18" t="s">
        <v>118</v>
      </c>
      <c r="E256" s="18" t="s">
        <v>116</v>
      </c>
      <c r="F256" s="18">
        <f>MIN(Config_Geracao!$F$3,IF((Base_Irradiacao!$D$65/Config_Geracao!$E$3)*Base_Irradiacao!$G$65*Config_Geracao!$C$3*(Config_Geracao!$D$3/100)&lt;Config_Geracao!$G$3,0,MAX(Config_Geracao!$G$3,(Base_Irradiacao!$D$65/Config_Geracao!$E$3)*Base_Irradiacao!$G$65*Config_Geracao!$C$3*(Config_Geracao!$D$3/100))))</f>
        <v>26.98898182</v>
      </c>
    </row>
    <row r="257" ht="15.0" customHeight="1">
      <c r="A257" s="28">
        <v>45660.625</v>
      </c>
      <c r="B257" s="18">
        <v>15.0</v>
      </c>
      <c r="C257" s="18" t="s">
        <v>129</v>
      </c>
      <c r="D257" s="18" t="s">
        <v>122</v>
      </c>
      <c r="E257" s="18" t="s">
        <v>120</v>
      </c>
      <c r="F257" s="18">
        <f>MIN(Config_Geracao!$F$5,IF(Base_Irradiacao!$H$65*Config_Geracao!$C$5*(Config_Geracao!$D$5/100)&lt;Config_Geracao!$G$5,0,MAX(Config_Geracao!$G$5,Base_Irradiacao!$H$65*Config_Geracao!$C$5*(Config_Geracao!$D$5/100))))</f>
        <v>1.991865</v>
      </c>
    </row>
    <row r="258" ht="15.0" customHeight="1">
      <c r="A258" s="28">
        <v>45660.6666666667</v>
      </c>
      <c r="B258" s="18">
        <v>16.0</v>
      </c>
      <c r="C258" s="18" t="s">
        <v>128</v>
      </c>
      <c r="D258" s="18" t="s">
        <v>115</v>
      </c>
      <c r="E258" s="18" t="s">
        <v>116</v>
      </c>
      <c r="F258" s="18">
        <f>MIN(Config_Geracao!$F$2,IF((Base_Irradiacao!$D$66/Config_Geracao!$E$2)*Base_Irradiacao!$G$66*Config_Geracao!$C$2*(Config_Geracao!$D$2/100)&lt;Config_Geracao!$G$2,0,MAX(Config_Geracao!$G$2,(Base_Irradiacao!$D$66/Config_Geracao!$E$2)*Base_Irradiacao!$G$66*Config_Geracao!$C$2*(Config_Geracao!$D$2/100))))</f>
        <v>3.163931818</v>
      </c>
    </row>
    <row r="259" ht="15.0" customHeight="1">
      <c r="A259" s="28">
        <v>45660.6666666667</v>
      </c>
      <c r="B259" s="18">
        <v>16.0</v>
      </c>
      <c r="C259" s="18" t="s">
        <v>128</v>
      </c>
      <c r="D259" s="18" t="s">
        <v>119</v>
      </c>
      <c r="E259" s="18" t="s">
        <v>120</v>
      </c>
      <c r="F259" s="18">
        <f>MIN(Config_Geracao!$F$4,IF(Base_Irradiacao!$H$66*Config_Geracao!$C$4*(Config_Geracao!$D$4/100)&lt;Config_Geracao!$G$4,0,MAX(Config_Geracao!$G$4,Base_Irradiacao!$H$66*Config_Geracao!$C$4*(Config_Geracao!$D$4/100))))</f>
        <v>0.6371175</v>
      </c>
    </row>
    <row r="260" ht="15.0" customHeight="1">
      <c r="A260" s="28">
        <v>45660.6666666667</v>
      </c>
      <c r="B260" s="18">
        <v>16.0</v>
      </c>
      <c r="C260" s="18" t="s">
        <v>129</v>
      </c>
      <c r="D260" s="18" t="s">
        <v>118</v>
      </c>
      <c r="E260" s="18" t="s">
        <v>116</v>
      </c>
      <c r="F260" s="18">
        <f>MIN(Config_Geracao!$F$3,IF((Base_Irradiacao!$D$66/Config_Geracao!$E$3)*Base_Irradiacao!$G$66*Config_Geracao!$C$3*(Config_Geracao!$D$3/100)&lt;Config_Geracao!$G$3,0,MAX(Config_Geracao!$G$3,(Base_Irradiacao!$D$66/Config_Geracao!$E$3)*Base_Irradiacao!$G$66*Config_Geracao!$C$3*(Config_Geracao!$D$3/100))))</f>
        <v>12.95350909</v>
      </c>
    </row>
    <row r="261" ht="15.0" customHeight="1">
      <c r="A261" s="28">
        <v>45660.6666666667</v>
      </c>
      <c r="B261" s="18">
        <v>16.0</v>
      </c>
      <c r="C261" s="18" t="s">
        <v>129</v>
      </c>
      <c r="D261" s="18" t="s">
        <v>122</v>
      </c>
      <c r="E261" s="18" t="s">
        <v>120</v>
      </c>
      <c r="F261" s="18">
        <f>MIN(Config_Geracao!$F$5,IF(Base_Irradiacao!$H$66*Config_Geracao!$C$5*(Config_Geracao!$D$5/100)&lt;Config_Geracao!$G$5,0,MAX(Config_Geracao!$G$5,Base_Irradiacao!$H$66*Config_Geracao!$C$5*(Config_Geracao!$D$5/100))))</f>
        <v>2.173695</v>
      </c>
    </row>
    <row r="262" ht="15.0" customHeight="1">
      <c r="A262" s="28">
        <v>45660.7083333333</v>
      </c>
      <c r="B262" s="18">
        <v>17.0</v>
      </c>
      <c r="C262" s="18" t="s">
        <v>128</v>
      </c>
      <c r="D262" s="18" t="s">
        <v>115</v>
      </c>
      <c r="E262" s="18" t="s">
        <v>116</v>
      </c>
      <c r="F262" s="18">
        <f>MIN(Config_Geracao!$F$2,IF((Base_Irradiacao!$D$67/Config_Geracao!$E$2)*Base_Irradiacao!$G$67*Config_Geracao!$C$2*(Config_Geracao!$D$2/100)&lt;Config_Geracao!$G$2,0,MAX(Config_Geracao!$G$2,(Base_Irradiacao!$D$67/Config_Geracao!$E$2)*Base_Irradiacao!$G$67*Config_Geracao!$C$2*(Config_Geracao!$D$2/100))))</f>
        <v>3.356263636</v>
      </c>
    </row>
    <row r="263" ht="15.0" customHeight="1">
      <c r="A263" s="28">
        <v>45660.7083333333</v>
      </c>
      <c r="B263" s="18">
        <v>17.0</v>
      </c>
      <c r="C263" s="18" t="s">
        <v>128</v>
      </c>
      <c r="D263" s="18" t="s">
        <v>119</v>
      </c>
      <c r="E263" s="18" t="s">
        <v>120</v>
      </c>
      <c r="F263" s="18">
        <f>MIN(Config_Geracao!$F$4,IF(Base_Irradiacao!$H$67*Config_Geracao!$C$4*(Config_Geracao!$D$4/100)&lt;Config_Geracao!$G$4,0,MAX(Config_Geracao!$G$4,Base_Irradiacao!$H$67*Config_Geracao!$C$4*(Config_Geracao!$D$4/100))))</f>
        <v>0.49419</v>
      </c>
    </row>
    <row r="264" ht="15.0" customHeight="1">
      <c r="A264" s="28">
        <v>45660.7083333333</v>
      </c>
      <c r="B264" s="18">
        <v>17.0</v>
      </c>
      <c r="C264" s="18" t="s">
        <v>129</v>
      </c>
      <c r="D264" s="18" t="s">
        <v>118</v>
      </c>
      <c r="E264" s="18" t="s">
        <v>116</v>
      </c>
      <c r="F264" s="18">
        <f>MIN(Config_Geracao!$F$3,IF((Base_Irradiacao!$D$67/Config_Geracao!$E$3)*Base_Irradiacao!$G$67*Config_Geracao!$C$3*(Config_Geracao!$D$3/100)&lt;Config_Geracao!$G$3,0,MAX(Config_Geracao!$G$3,(Base_Irradiacao!$D$67/Config_Geracao!$E$3)*Base_Irradiacao!$G$67*Config_Geracao!$C$3*(Config_Geracao!$D$3/100))))</f>
        <v>13.74093818</v>
      </c>
    </row>
    <row r="265" ht="15.0" customHeight="1">
      <c r="A265" s="28">
        <v>45660.7083333333</v>
      </c>
      <c r="B265" s="18">
        <v>17.0</v>
      </c>
      <c r="C265" s="18" t="s">
        <v>129</v>
      </c>
      <c r="D265" s="18" t="s">
        <v>122</v>
      </c>
      <c r="E265" s="18" t="s">
        <v>120</v>
      </c>
      <c r="F265" s="18">
        <f>MIN(Config_Geracao!$F$5,IF(Base_Irradiacao!$H$67*Config_Geracao!$C$5*(Config_Geracao!$D$5/100)&lt;Config_Geracao!$G$5,0,MAX(Config_Geracao!$G$5,Base_Irradiacao!$H$67*Config_Geracao!$C$5*(Config_Geracao!$D$5/100))))</f>
        <v>1.68606</v>
      </c>
    </row>
    <row r="266" ht="15.0" customHeight="1">
      <c r="A266" s="28">
        <v>45660.75</v>
      </c>
      <c r="B266" s="18">
        <v>18.0</v>
      </c>
      <c r="C266" s="18" t="s">
        <v>128</v>
      </c>
      <c r="D266" s="18" t="s">
        <v>115</v>
      </c>
      <c r="E266" s="18" t="s">
        <v>116</v>
      </c>
      <c r="F266" s="18">
        <f>MIN(Config_Geracao!$F$2,IF((Base_Irradiacao!$D$68/Config_Geracao!$E$2)*Base_Irradiacao!$G$68*Config_Geracao!$C$2*(Config_Geracao!$D$2/100)&lt;Config_Geracao!$G$2,0,MAX(Config_Geracao!$G$2,(Base_Irradiacao!$D$68/Config_Geracao!$E$2)*Base_Irradiacao!$G$68*Config_Geracao!$C$2*(Config_Geracao!$D$2/100))))</f>
        <v>1.727315909</v>
      </c>
    </row>
    <row r="267" ht="15.0" customHeight="1">
      <c r="A267" s="28">
        <v>45660.75</v>
      </c>
      <c r="B267" s="18">
        <v>18.0</v>
      </c>
      <c r="C267" s="18" t="s">
        <v>128</v>
      </c>
      <c r="D267" s="18" t="s">
        <v>119</v>
      </c>
      <c r="E267" s="18" t="s">
        <v>120</v>
      </c>
      <c r="F267" s="18">
        <f>MIN(Config_Geracao!$F$4,IF(Base_Irradiacao!$H$68*Config_Geracao!$C$4*(Config_Geracao!$D$4/100)&lt;Config_Geracao!$G$4,0,MAX(Config_Geracao!$G$4,Base_Irradiacao!$H$68*Config_Geracao!$C$4*(Config_Geracao!$D$4/100))))</f>
        <v>0.8406075</v>
      </c>
    </row>
    <row r="268" ht="15.0" customHeight="1">
      <c r="A268" s="28">
        <v>45660.75</v>
      </c>
      <c r="B268" s="18">
        <v>18.0</v>
      </c>
      <c r="C268" s="18" t="s">
        <v>129</v>
      </c>
      <c r="D268" s="18" t="s">
        <v>118</v>
      </c>
      <c r="E268" s="18" t="s">
        <v>116</v>
      </c>
      <c r="F268" s="18">
        <f>MIN(Config_Geracao!$F$3,IF((Base_Irradiacao!$D$68/Config_Geracao!$E$3)*Base_Irradiacao!$G$68*Config_Geracao!$C$3*(Config_Geracao!$D$3/100)&lt;Config_Geracao!$G$3,0,MAX(Config_Geracao!$G$3,(Base_Irradiacao!$D$68/Config_Geracao!$E$3)*Base_Irradiacao!$G$68*Config_Geracao!$C$3*(Config_Geracao!$D$3/100))))</f>
        <v>7.071834545</v>
      </c>
    </row>
    <row r="269" ht="15.0" customHeight="1">
      <c r="A269" s="28">
        <v>45660.75</v>
      </c>
      <c r="B269" s="18">
        <v>18.0</v>
      </c>
      <c r="C269" s="18" t="s">
        <v>129</v>
      </c>
      <c r="D269" s="18" t="s">
        <v>122</v>
      </c>
      <c r="E269" s="18" t="s">
        <v>120</v>
      </c>
      <c r="F269" s="18">
        <f>MIN(Config_Geracao!$F$5,IF(Base_Irradiacao!$H$68*Config_Geracao!$C$5*(Config_Geracao!$D$5/100)&lt;Config_Geracao!$G$5,0,MAX(Config_Geracao!$G$5,Base_Irradiacao!$H$68*Config_Geracao!$C$5*(Config_Geracao!$D$5/100))))</f>
        <v>2.867955</v>
      </c>
    </row>
    <row r="270" ht="15.0" customHeight="1">
      <c r="A270" s="28">
        <v>45660.7916666667</v>
      </c>
      <c r="B270" s="18">
        <v>19.0</v>
      </c>
      <c r="C270" s="18" t="s">
        <v>128</v>
      </c>
      <c r="D270" s="18" t="s">
        <v>115</v>
      </c>
      <c r="E270" s="18" t="s">
        <v>116</v>
      </c>
      <c r="F270" s="18">
        <f>MIN(Config_Geracao!$F$2,IF((Base_Irradiacao!$D$69/Config_Geracao!$E$2)*Base_Irradiacao!$G$69*Config_Geracao!$C$2*(Config_Geracao!$D$2/100)&lt;Config_Geracao!$G$2,0,MAX(Config_Geracao!$G$2,(Base_Irradiacao!$D$69/Config_Geracao!$E$2)*Base_Irradiacao!$G$69*Config_Geracao!$C$2*(Config_Geracao!$D$2/100))))</f>
        <v>0</v>
      </c>
    </row>
    <row r="271" ht="15.0" customHeight="1">
      <c r="A271" s="28">
        <v>45660.7916666667</v>
      </c>
      <c r="B271" s="18">
        <v>19.0</v>
      </c>
      <c r="C271" s="18" t="s">
        <v>128</v>
      </c>
      <c r="D271" s="18" t="s">
        <v>119</v>
      </c>
      <c r="E271" s="18" t="s">
        <v>120</v>
      </c>
      <c r="F271" s="18">
        <f>MIN(Config_Geracao!$F$4,IF(Base_Irradiacao!$H$69*Config_Geracao!$C$4*(Config_Geracao!$D$4/100)&lt;Config_Geracao!$G$4,0,MAX(Config_Geracao!$G$4,Base_Irradiacao!$H$69*Config_Geracao!$C$4*(Config_Geracao!$D$4/100))))</f>
        <v>0.7291725</v>
      </c>
    </row>
    <row r="272" ht="15.0" customHeight="1">
      <c r="A272" s="28">
        <v>45660.7916666667</v>
      </c>
      <c r="B272" s="18">
        <v>19.0</v>
      </c>
      <c r="C272" s="18" t="s">
        <v>129</v>
      </c>
      <c r="D272" s="18" t="s">
        <v>118</v>
      </c>
      <c r="E272" s="18" t="s">
        <v>116</v>
      </c>
      <c r="F272" s="18">
        <f>MIN(Config_Geracao!$F$3,IF((Base_Irradiacao!$D$69/Config_Geracao!$E$3)*Base_Irradiacao!$G$69*Config_Geracao!$C$3*(Config_Geracao!$D$3/100)&lt;Config_Geracao!$G$3,0,MAX(Config_Geracao!$G$3,(Base_Irradiacao!$D$69/Config_Geracao!$E$3)*Base_Irradiacao!$G$69*Config_Geracao!$C$3*(Config_Geracao!$D$3/100))))</f>
        <v>0</v>
      </c>
    </row>
    <row r="273" ht="15.0" customHeight="1">
      <c r="A273" s="28">
        <v>45660.7916666667</v>
      </c>
      <c r="B273" s="18">
        <v>19.0</v>
      </c>
      <c r="C273" s="18" t="s">
        <v>129</v>
      </c>
      <c r="D273" s="18" t="s">
        <v>122</v>
      </c>
      <c r="E273" s="18" t="s">
        <v>120</v>
      </c>
      <c r="F273" s="18">
        <f>MIN(Config_Geracao!$F$5,IF(Base_Irradiacao!$H$69*Config_Geracao!$C$5*(Config_Geracao!$D$5/100)&lt;Config_Geracao!$G$5,0,MAX(Config_Geracao!$G$5,Base_Irradiacao!$H$69*Config_Geracao!$C$5*(Config_Geracao!$D$5/100))))</f>
        <v>2.487765</v>
      </c>
    </row>
    <row r="274" ht="15.0" customHeight="1">
      <c r="A274" s="28">
        <v>45660.8333333333</v>
      </c>
      <c r="B274" s="18">
        <v>20.0</v>
      </c>
      <c r="C274" s="18" t="s">
        <v>128</v>
      </c>
      <c r="D274" s="18" t="s">
        <v>115</v>
      </c>
      <c r="E274" s="18" t="s">
        <v>116</v>
      </c>
      <c r="F274" s="18">
        <f>MIN(Config_Geracao!$F$2,IF((Base_Irradiacao!$D$70/Config_Geracao!$E$2)*Base_Irradiacao!$G$70*Config_Geracao!$C$2*(Config_Geracao!$D$2/100)&lt;Config_Geracao!$G$2,0,MAX(Config_Geracao!$G$2,(Base_Irradiacao!$D$70/Config_Geracao!$E$2)*Base_Irradiacao!$G$70*Config_Geracao!$C$2*(Config_Geracao!$D$2/100))))</f>
        <v>0</v>
      </c>
    </row>
    <row r="275" ht="15.0" customHeight="1">
      <c r="A275" s="28">
        <v>45660.8333333333</v>
      </c>
      <c r="B275" s="18">
        <v>20.0</v>
      </c>
      <c r="C275" s="18" t="s">
        <v>128</v>
      </c>
      <c r="D275" s="18" t="s">
        <v>119</v>
      </c>
      <c r="E275" s="18" t="s">
        <v>120</v>
      </c>
      <c r="F275" s="18">
        <f>MIN(Config_Geracao!$F$4,IF(Base_Irradiacao!$H$70*Config_Geracao!$C$4*(Config_Geracao!$D$4/100)&lt;Config_Geracao!$G$4,0,MAX(Config_Geracao!$G$4,Base_Irradiacao!$H$70*Config_Geracao!$C$4*(Config_Geracao!$D$4/100))))</f>
        <v>0.7970025</v>
      </c>
    </row>
    <row r="276" ht="15.0" customHeight="1">
      <c r="A276" s="28">
        <v>45660.8333333333</v>
      </c>
      <c r="B276" s="18">
        <v>20.0</v>
      </c>
      <c r="C276" s="18" t="s">
        <v>129</v>
      </c>
      <c r="D276" s="18" t="s">
        <v>118</v>
      </c>
      <c r="E276" s="18" t="s">
        <v>116</v>
      </c>
      <c r="F276" s="18">
        <f>MIN(Config_Geracao!$F$3,IF((Base_Irradiacao!$D$70/Config_Geracao!$E$3)*Base_Irradiacao!$G$70*Config_Geracao!$C$3*(Config_Geracao!$D$3/100)&lt;Config_Geracao!$G$3,0,MAX(Config_Geracao!$G$3,(Base_Irradiacao!$D$70/Config_Geracao!$E$3)*Base_Irradiacao!$G$70*Config_Geracao!$C$3*(Config_Geracao!$D$3/100))))</f>
        <v>0</v>
      </c>
    </row>
    <row r="277" ht="15.0" customHeight="1">
      <c r="A277" s="28">
        <v>45660.8333333333</v>
      </c>
      <c r="B277" s="18">
        <v>20.0</v>
      </c>
      <c r="C277" s="18" t="s">
        <v>129</v>
      </c>
      <c r="D277" s="18" t="s">
        <v>122</v>
      </c>
      <c r="E277" s="18" t="s">
        <v>120</v>
      </c>
      <c r="F277" s="18">
        <f>MIN(Config_Geracao!$F$5,IF(Base_Irradiacao!$H$70*Config_Geracao!$C$5*(Config_Geracao!$D$5/100)&lt;Config_Geracao!$G$5,0,MAX(Config_Geracao!$G$5,Base_Irradiacao!$H$70*Config_Geracao!$C$5*(Config_Geracao!$D$5/100))))</f>
        <v>2.719185</v>
      </c>
    </row>
    <row r="278" ht="15.0" customHeight="1">
      <c r="A278" s="28">
        <v>45660.875</v>
      </c>
      <c r="B278" s="18">
        <v>21.0</v>
      </c>
      <c r="C278" s="18" t="s">
        <v>128</v>
      </c>
      <c r="D278" s="18" t="s">
        <v>115</v>
      </c>
      <c r="E278" s="18" t="s">
        <v>116</v>
      </c>
      <c r="F278" s="18">
        <f>MIN(Config_Geracao!$F$2,IF((Base_Irradiacao!$D$71/Config_Geracao!$E$2)*Base_Irradiacao!$G$71*Config_Geracao!$C$2*(Config_Geracao!$D$2/100)&lt;Config_Geracao!$G$2,0,MAX(Config_Geracao!$G$2,(Base_Irradiacao!$D$71/Config_Geracao!$E$2)*Base_Irradiacao!$G$71*Config_Geracao!$C$2*(Config_Geracao!$D$2/100))))</f>
        <v>0</v>
      </c>
    </row>
    <row r="279" ht="15.0" customHeight="1">
      <c r="A279" s="28">
        <v>45660.875</v>
      </c>
      <c r="B279" s="18">
        <v>21.0</v>
      </c>
      <c r="C279" s="18" t="s">
        <v>128</v>
      </c>
      <c r="D279" s="18" t="s">
        <v>119</v>
      </c>
      <c r="E279" s="18" t="s">
        <v>120</v>
      </c>
      <c r="F279" s="18">
        <f>MIN(Config_Geracao!$F$4,IF(Base_Irradiacao!$H$71*Config_Geracao!$C$4*(Config_Geracao!$D$4/100)&lt;Config_Geracao!$G$4,0,MAX(Config_Geracao!$G$4,Base_Irradiacao!$H$71*Config_Geracao!$C$4*(Config_Geracao!$D$4/100))))</f>
        <v>0.8212275</v>
      </c>
    </row>
    <row r="280" ht="15.0" customHeight="1">
      <c r="A280" s="28">
        <v>45660.875</v>
      </c>
      <c r="B280" s="18">
        <v>21.0</v>
      </c>
      <c r="C280" s="18" t="s">
        <v>129</v>
      </c>
      <c r="D280" s="18" t="s">
        <v>118</v>
      </c>
      <c r="E280" s="18" t="s">
        <v>116</v>
      </c>
      <c r="F280" s="18">
        <f>MIN(Config_Geracao!$F$3,IF((Base_Irradiacao!$D$71/Config_Geracao!$E$3)*Base_Irradiacao!$G$71*Config_Geracao!$C$3*(Config_Geracao!$D$3/100)&lt;Config_Geracao!$G$3,0,MAX(Config_Geracao!$G$3,(Base_Irradiacao!$D$71/Config_Geracao!$E$3)*Base_Irradiacao!$G$71*Config_Geracao!$C$3*(Config_Geracao!$D$3/100))))</f>
        <v>0</v>
      </c>
    </row>
    <row r="281" ht="15.0" customHeight="1">
      <c r="A281" s="28">
        <v>45660.875</v>
      </c>
      <c r="B281" s="18">
        <v>21.0</v>
      </c>
      <c r="C281" s="18" t="s">
        <v>129</v>
      </c>
      <c r="D281" s="18" t="s">
        <v>122</v>
      </c>
      <c r="E281" s="18" t="s">
        <v>120</v>
      </c>
      <c r="F281" s="18">
        <f>MIN(Config_Geracao!$F$5,IF(Base_Irradiacao!$H$71*Config_Geracao!$C$5*(Config_Geracao!$D$5/100)&lt;Config_Geracao!$G$5,0,MAX(Config_Geracao!$G$5,Base_Irradiacao!$H$71*Config_Geracao!$C$5*(Config_Geracao!$D$5/100))))</f>
        <v>2.801835</v>
      </c>
    </row>
    <row r="282" ht="15.0" customHeight="1">
      <c r="A282" s="28">
        <v>45660.9166666667</v>
      </c>
      <c r="B282" s="18">
        <v>22.0</v>
      </c>
      <c r="C282" s="18" t="s">
        <v>128</v>
      </c>
      <c r="D282" s="18" t="s">
        <v>115</v>
      </c>
      <c r="E282" s="18" t="s">
        <v>116</v>
      </c>
      <c r="F282" s="18">
        <f>MIN(Config_Geracao!$F$2,IF((Base_Irradiacao!$D$72/Config_Geracao!$E$2)*Base_Irradiacao!$G$72*Config_Geracao!$C$2*(Config_Geracao!$D$2/100)&lt;Config_Geracao!$G$2,0,MAX(Config_Geracao!$G$2,(Base_Irradiacao!$D$72/Config_Geracao!$E$2)*Base_Irradiacao!$G$72*Config_Geracao!$C$2*(Config_Geracao!$D$2/100))))</f>
        <v>0</v>
      </c>
    </row>
    <row r="283" ht="15.0" customHeight="1">
      <c r="A283" s="28">
        <v>45660.9166666667</v>
      </c>
      <c r="B283" s="18">
        <v>22.0</v>
      </c>
      <c r="C283" s="18" t="s">
        <v>128</v>
      </c>
      <c r="D283" s="18" t="s">
        <v>119</v>
      </c>
      <c r="E283" s="18" t="s">
        <v>120</v>
      </c>
      <c r="F283" s="18">
        <f>MIN(Config_Geracao!$F$4,IF(Base_Irradiacao!$H$72*Config_Geracao!$C$4*(Config_Geracao!$D$4/100)&lt;Config_Geracao!$G$4,0,MAX(Config_Geracao!$G$4,Base_Irradiacao!$H$72*Config_Geracao!$C$4*(Config_Geracao!$D$4/100))))</f>
        <v>1.1119275</v>
      </c>
    </row>
    <row r="284" ht="15.0" customHeight="1">
      <c r="A284" s="28">
        <v>45660.9166666667</v>
      </c>
      <c r="B284" s="18">
        <v>22.0</v>
      </c>
      <c r="C284" s="18" t="s">
        <v>129</v>
      </c>
      <c r="D284" s="18" t="s">
        <v>118</v>
      </c>
      <c r="E284" s="18" t="s">
        <v>116</v>
      </c>
      <c r="F284" s="18">
        <f>MIN(Config_Geracao!$F$3,IF((Base_Irradiacao!$D$72/Config_Geracao!$E$3)*Base_Irradiacao!$G$72*Config_Geracao!$C$3*(Config_Geracao!$D$3/100)&lt;Config_Geracao!$G$3,0,MAX(Config_Geracao!$G$3,(Base_Irradiacao!$D$72/Config_Geracao!$E$3)*Base_Irradiacao!$G$72*Config_Geracao!$C$3*(Config_Geracao!$D$3/100))))</f>
        <v>0</v>
      </c>
    </row>
    <row r="285" ht="15.0" customHeight="1">
      <c r="A285" s="28">
        <v>45660.9166666667</v>
      </c>
      <c r="B285" s="18">
        <v>22.0</v>
      </c>
      <c r="C285" s="18" t="s">
        <v>129</v>
      </c>
      <c r="D285" s="18" t="s">
        <v>122</v>
      </c>
      <c r="E285" s="18" t="s">
        <v>120</v>
      </c>
      <c r="F285" s="18">
        <f>MIN(Config_Geracao!$F$5,IF(Base_Irradiacao!$H$72*Config_Geracao!$C$5*(Config_Geracao!$D$5/100)&lt;Config_Geracao!$G$5,0,MAX(Config_Geracao!$G$5,Base_Irradiacao!$H$72*Config_Geracao!$C$5*(Config_Geracao!$D$5/100))))</f>
        <v>3.793635</v>
      </c>
    </row>
    <row r="286" ht="15.0" customHeight="1">
      <c r="A286" s="28">
        <v>45660.9583333333</v>
      </c>
      <c r="B286" s="18">
        <v>23.0</v>
      </c>
      <c r="C286" s="18" t="s">
        <v>128</v>
      </c>
      <c r="D286" s="18" t="s">
        <v>115</v>
      </c>
      <c r="E286" s="18" t="s">
        <v>116</v>
      </c>
      <c r="F286" s="18">
        <f>MIN(Config_Geracao!$F$2,IF((Base_Irradiacao!$D$73/Config_Geracao!$E$2)*Base_Irradiacao!$G$73*Config_Geracao!$C$2*(Config_Geracao!$D$2/100)&lt;Config_Geracao!$G$2,0,MAX(Config_Geracao!$G$2,(Base_Irradiacao!$D$73/Config_Geracao!$E$2)*Base_Irradiacao!$G$73*Config_Geracao!$C$2*(Config_Geracao!$D$2/100))))</f>
        <v>0</v>
      </c>
    </row>
    <row r="287" ht="15.0" customHeight="1">
      <c r="A287" s="28">
        <v>45660.9583333333</v>
      </c>
      <c r="B287" s="18">
        <v>23.0</v>
      </c>
      <c r="C287" s="18" t="s">
        <v>128</v>
      </c>
      <c r="D287" s="18" t="s">
        <v>119</v>
      </c>
      <c r="E287" s="18" t="s">
        <v>120</v>
      </c>
      <c r="F287" s="18">
        <f>MIN(Config_Geracao!$F$4,IF(Base_Irradiacao!$H$73*Config_Geracao!$C$4*(Config_Geracao!$D$4/100)&lt;Config_Geracao!$G$4,0,MAX(Config_Geracao!$G$4,Base_Irradiacao!$H$73*Config_Geracao!$C$4*(Config_Geracao!$D$4/100))))</f>
        <v>0.74613</v>
      </c>
    </row>
    <row r="288" ht="15.0" customHeight="1">
      <c r="A288" s="28">
        <v>45660.9583333333</v>
      </c>
      <c r="B288" s="18">
        <v>23.0</v>
      </c>
      <c r="C288" s="18" t="s">
        <v>129</v>
      </c>
      <c r="D288" s="18" t="s">
        <v>118</v>
      </c>
      <c r="E288" s="18" t="s">
        <v>116</v>
      </c>
      <c r="F288" s="18">
        <f>MIN(Config_Geracao!$F$3,IF((Base_Irradiacao!$D$73/Config_Geracao!$E$3)*Base_Irradiacao!$G$73*Config_Geracao!$C$3*(Config_Geracao!$D$3/100)&lt;Config_Geracao!$G$3,0,MAX(Config_Geracao!$G$3,(Base_Irradiacao!$D$73/Config_Geracao!$E$3)*Base_Irradiacao!$G$73*Config_Geracao!$C$3*(Config_Geracao!$D$3/100))))</f>
        <v>0</v>
      </c>
    </row>
    <row r="289" ht="15.0" customHeight="1">
      <c r="A289" s="28">
        <v>45660.9583333333</v>
      </c>
      <c r="B289" s="18">
        <v>23.0</v>
      </c>
      <c r="C289" s="18" t="s">
        <v>129</v>
      </c>
      <c r="D289" s="18" t="s">
        <v>122</v>
      </c>
      <c r="E289" s="18" t="s">
        <v>120</v>
      </c>
      <c r="F289" s="18">
        <f>MIN(Config_Geracao!$F$5,IF(Base_Irradiacao!$H$73*Config_Geracao!$C$5*(Config_Geracao!$D$5/100)&lt;Config_Geracao!$G$5,0,MAX(Config_Geracao!$G$5,Base_Irradiacao!$H$73*Config_Geracao!$C$5*(Config_Geracao!$D$5/100))))</f>
        <v>2.54562</v>
      </c>
    </row>
    <row r="290" ht="15.0" customHeight="1">
      <c r="A290" s="28">
        <v>45661.0</v>
      </c>
      <c r="B290" s="18">
        <v>0.0</v>
      </c>
      <c r="C290" s="18" t="s">
        <v>128</v>
      </c>
      <c r="D290" s="18" t="s">
        <v>115</v>
      </c>
      <c r="E290" s="18" t="s">
        <v>116</v>
      </c>
      <c r="F290" s="18">
        <f>MIN(Config_Geracao!$F$2,IF((Base_Irradiacao!$D$74/Config_Geracao!$E$2)*Base_Irradiacao!$G$74*Config_Geracao!$C$2*(Config_Geracao!$D$2/100)&lt;Config_Geracao!$G$2,0,MAX(Config_Geracao!$G$2,(Base_Irradiacao!$D$74/Config_Geracao!$E$2)*Base_Irradiacao!$G$74*Config_Geracao!$C$2*(Config_Geracao!$D$2/100))))</f>
        <v>0</v>
      </c>
    </row>
    <row r="291" ht="15.0" customHeight="1">
      <c r="A291" s="28">
        <v>45661.0</v>
      </c>
      <c r="B291" s="18">
        <v>0.0</v>
      </c>
      <c r="C291" s="18" t="s">
        <v>128</v>
      </c>
      <c r="D291" s="18" t="s">
        <v>119</v>
      </c>
      <c r="E291" s="18" t="s">
        <v>120</v>
      </c>
      <c r="F291" s="18">
        <f>MIN(Config_Geracao!$F$4,IF(Base_Irradiacao!$H$74*Config_Geracao!$C$4*(Config_Geracao!$D$4/100)&lt;Config_Geracao!$G$4,0,MAX(Config_Geracao!$G$4,Base_Irradiacao!$H$74*Config_Geracao!$C$4*(Config_Geracao!$D$4/100))))</f>
        <v>0.7340175</v>
      </c>
    </row>
    <row r="292" ht="15.0" customHeight="1">
      <c r="A292" s="28">
        <v>45661.0</v>
      </c>
      <c r="B292" s="18">
        <v>0.0</v>
      </c>
      <c r="C292" s="18" t="s">
        <v>129</v>
      </c>
      <c r="D292" s="18" t="s">
        <v>118</v>
      </c>
      <c r="E292" s="18" t="s">
        <v>116</v>
      </c>
      <c r="F292" s="18">
        <f>MIN(Config_Geracao!$F$3,IF((Base_Irradiacao!$D$74/Config_Geracao!$E$3)*Base_Irradiacao!$G$74*Config_Geracao!$C$3*(Config_Geracao!$D$3/100)&lt;Config_Geracao!$G$3,0,MAX(Config_Geracao!$G$3,(Base_Irradiacao!$D$74/Config_Geracao!$E$3)*Base_Irradiacao!$G$74*Config_Geracao!$C$3*(Config_Geracao!$D$3/100))))</f>
        <v>0</v>
      </c>
    </row>
    <row r="293" ht="15.0" customHeight="1">
      <c r="A293" s="28">
        <v>45661.0</v>
      </c>
      <c r="B293" s="18">
        <v>0.0</v>
      </c>
      <c r="C293" s="18" t="s">
        <v>129</v>
      </c>
      <c r="D293" s="18" t="s">
        <v>122</v>
      </c>
      <c r="E293" s="18" t="s">
        <v>120</v>
      </c>
      <c r="F293" s="18">
        <f>MIN(Config_Geracao!$F$5,IF(Base_Irradiacao!$H$74*Config_Geracao!$C$5*(Config_Geracao!$D$5/100)&lt;Config_Geracao!$G$5,0,MAX(Config_Geracao!$G$5,Base_Irradiacao!$H$74*Config_Geracao!$C$5*(Config_Geracao!$D$5/100))))</f>
        <v>2.504295</v>
      </c>
    </row>
    <row r="294" ht="15.0" customHeight="1">
      <c r="A294" s="28">
        <v>45661.0416666667</v>
      </c>
      <c r="B294" s="18">
        <v>1.0</v>
      </c>
      <c r="C294" s="18" t="s">
        <v>128</v>
      </c>
      <c r="D294" s="18" t="s">
        <v>115</v>
      </c>
      <c r="E294" s="18" t="s">
        <v>116</v>
      </c>
      <c r="F294" s="18">
        <f>MIN(Config_Geracao!$F$2,IF((Base_Irradiacao!$D$75/Config_Geracao!$E$2)*Base_Irradiacao!$G$75*Config_Geracao!$C$2*(Config_Geracao!$D$2/100)&lt;Config_Geracao!$G$2,0,MAX(Config_Geracao!$G$2,(Base_Irradiacao!$D$75/Config_Geracao!$E$2)*Base_Irradiacao!$G$75*Config_Geracao!$C$2*(Config_Geracao!$D$2/100))))</f>
        <v>0</v>
      </c>
    </row>
    <row r="295" ht="15.0" customHeight="1">
      <c r="A295" s="28">
        <v>45661.0416666667</v>
      </c>
      <c r="B295" s="18">
        <v>1.0</v>
      </c>
      <c r="C295" s="18" t="s">
        <v>128</v>
      </c>
      <c r="D295" s="18" t="s">
        <v>119</v>
      </c>
      <c r="E295" s="18" t="s">
        <v>120</v>
      </c>
      <c r="F295" s="18">
        <f>MIN(Config_Geracao!$F$4,IF(Base_Irradiacao!$H$75*Config_Geracao!$C$4*(Config_Geracao!$D$4/100)&lt;Config_Geracao!$G$4,0,MAX(Config_Geracao!$G$4,Base_Irradiacao!$H$75*Config_Geracao!$C$4*(Config_Geracao!$D$4/100))))</f>
        <v>0.7727775</v>
      </c>
    </row>
    <row r="296" ht="15.0" customHeight="1">
      <c r="A296" s="28">
        <v>45661.0416666667</v>
      </c>
      <c r="B296" s="18">
        <v>1.0</v>
      </c>
      <c r="C296" s="18" t="s">
        <v>129</v>
      </c>
      <c r="D296" s="18" t="s">
        <v>118</v>
      </c>
      <c r="E296" s="18" t="s">
        <v>116</v>
      </c>
      <c r="F296" s="18">
        <f>MIN(Config_Geracao!$F$3,IF((Base_Irradiacao!$D$75/Config_Geracao!$E$3)*Base_Irradiacao!$G$75*Config_Geracao!$C$3*(Config_Geracao!$D$3/100)&lt;Config_Geracao!$G$3,0,MAX(Config_Geracao!$G$3,(Base_Irradiacao!$D$75/Config_Geracao!$E$3)*Base_Irradiacao!$G$75*Config_Geracao!$C$3*(Config_Geracao!$D$3/100))))</f>
        <v>0</v>
      </c>
    </row>
    <row r="297" ht="15.0" customHeight="1">
      <c r="A297" s="28">
        <v>45661.0416666667</v>
      </c>
      <c r="B297" s="18">
        <v>1.0</v>
      </c>
      <c r="C297" s="18" t="s">
        <v>129</v>
      </c>
      <c r="D297" s="18" t="s">
        <v>122</v>
      </c>
      <c r="E297" s="18" t="s">
        <v>120</v>
      </c>
      <c r="F297" s="18">
        <f>MIN(Config_Geracao!$F$5,IF(Base_Irradiacao!$H$75*Config_Geracao!$C$5*(Config_Geracao!$D$5/100)&lt;Config_Geracao!$G$5,0,MAX(Config_Geracao!$G$5,Base_Irradiacao!$H$75*Config_Geracao!$C$5*(Config_Geracao!$D$5/100))))</f>
        <v>2.636535</v>
      </c>
    </row>
    <row r="298" ht="15.0" customHeight="1">
      <c r="A298" s="28">
        <v>45661.0833333333</v>
      </c>
      <c r="B298" s="18">
        <v>2.0</v>
      </c>
      <c r="C298" s="18" t="s">
        <v>128</v>
      </c>
      <c r="D298" s="18" t="s">
        <v>115</v>
      </c>
      <c r="E298" s="18" t="s">
        <v>116</v>
      </c>
      <c r="F298" s="18">
        <f>MIN(Config_Geracao!$F$2,IF((Base_Irradiacao!$D$76/Config_Geracao!$E$2)*Base_Irradiacao!$G$76*Config_Geracao!$C$2*(Config_Geracao!$D$2/100)&lt;Config_Geracao!$G$2,0,MAX(Config_Geracao!$G$2,(Base_Irradiacao!$D$76/Config_Geracao!$E$2)*Base_Irradiacao!$G$76*Config_Geracao!$C$2*(Config_Geracao!$D$2/100))))</f>
        <v>0</v>
      </c>
    </row>
    <row r="299" ht="15.0" customHeight="1">
      <c r="A299" s="28">
        <v>45661.0833333333</v>
      </c>
      <c r="B299" s="18">
        <v>2.0</v>
      </c>
      <c r="C299" s="18" t="s">
        <v>128</v>
      </c>
      <c r="D299" s="18" t="s">
        <v>119</v>
      </c>
      <c r="E299" s="18" t="s">
        <v>120</v>
      </c>
      <c r="F299" s="18">
        <f>MIN(Config_Geracao!$F$4,IF(Base_Irradiacao!$H$76*Config_Geracao!$C$4*(Config_Geracao!$D$4/100)&lt;Config_Geracao!$G$4,0,MAX(Config_Geracao!$G$4,Base_Irradiacao!$H$76*Config_Geracao!$C$4*(Config_Geracao!$D$4/100))))</f>
        <v>0.7679325</v>
      </c>
    </row>
    <row r="300" ht="15.0" customHeight="1">
      <c r="A300" s="28">
        <v>45661.0833333333</v>
      </c>
      <c r="B300" s="18">
        <v>2.0</v>
      </c>
      <c r="C300" s="18" t="s">
        <v>129</v>
      </c>
      <c r="D300" s="18" t="s">
        <v>118</v>
      </c>
      <c r="E300" s="18" t="s">
        <v>116</v>
      </c>
      <c r="F300" s="18">
        <f>MIN(Config_Geracao!$F$3,IF((Base_Irradiacao!$D$76/Config_Geracao!$E$3)*Base_Irradiacao!$G$76*Config_Geracao!$C$3*(Config_Geracao!$D$3/100)&lt;Config_Geracao!$G$3,0,MAX(Config_Geracao!$G$3,(Base_Irradiacao!$D$76/Config_Geracao!$E$3)*Base_Irradiacao!$G$76*Config_Geracao!$C$3*(Config_Geracao!$D$3/100))))</f>
        <v>0</v>
      </c>
    </row>
    <row r="301" ht="15.0" customHeight="1">
      <c r="A301" s="28">
        <v>45661.0833333333</v>
      </c>
      <c r="B301" s="18">
        <v>2.0</v>
      </c>
      <c r="C301" s="18" t="s">
        <v>129</v>
      </c>
      <c r="D301" s="18" t="s">
        <v>122</v>
      </c>
      <c r="E301" s="18" t="s">
        <v>120</v>
      </c>
      <c r="F301" s="18">
        <f>MIN(Config_Geracao!$F$5,IF(Base_Irradiacao!$H$76*Config_Geracao!$C$5*(Config_Geracao!$D$5/100)&lt;Config_Geracao!$G$5,0,MAX(Config_Geracao!$G$5,Base_Irradiacao!$H$76*Config_Geracao!$C$5*(Config_Geracao!$D$5/100))))</f>
        <v>2.620005</v>
      </c>
    </row>
    <row r="302" ht="15.0" customHeight="1">
      <c r="A302" s="28">
        <v>45661.125</v>
      </c>
      <c r="B302" s="18">
        <v>3.0</v>
      </c>
      <c r="C302" s="18" t="s">
        <v>128</v>
      </c>
      <c r="D302" s="18" t="s">
        <v>115</v>
      </c>
      <c r="E302" s="18" t="s">
        <v>116</v>
      </c>
      <c r="F302" s="18">
        <f>MIN(Config_Geracao!$F$2,IF((Base_Irradiacao!$D$77/Config_Geracao!$E$2)*Base_Irradiacao!$G$77*Config_Geracao!$C$2*(Config_Geracao!$D$2/100)&lt;Config_Geracao!$G$2,0,MAX(Config_Geracao!$G$2,(Base_Irradiacao!$D$77/Config_Geracao!$E$2)*Base_Irradiacao!$G$77*Config_Geracao!$C$2*(Config_Geracao!$D$2/100))))</f>
        <v>0</v>
      </c>
    </row>
    <row r="303" ht="15.0" customHeight="1">
      <c r="A303" s="28">
        <v>45661.125</v>
      </c>
      <c r="B303" s="18">
        <v>3.0</v>
      </c>
      <c r="C303" s="18" t="s">
        <v>128</v>
      </c>
      <c r="D303" s="18" t="s">
        <v>119</v>
      </c>
      <c r="E303" s="18" t="s">
        <v>120</v>
      </c>
      <c r="F303" s="18">
        <f>MIN(Config_Geracao!$F$4,IF(Base_Irradiacao!$H$77*Config_Geracao!$C$4*(Config_Geracao!$D$4/100)&lt;Config_Geracao!$G$4,0,MAX(Config_Geracao!$G$4,Base_Irradiacao!$H$77*Config_Geracao!$C$4*(Config_Geracao!$D$4/100))))</f>
        <v>1.0295625</v>
      </c>
    </row>
    <row r="304" ht="15.0" customHeight="1">
      <c r="A304" s="28">
        <v>45661.125</v>
      </c>
      <c r="B304" s="18">
        <v>3.0</v>
      </c>
      <c r="C304" s="18" t="s">
        <v>129</v>
      </c>
      <c r="D304" s="18" t="s">
        <v>118</v>
      </c>
      <c r="E304" s="18" t="s">
        <v>116</v>
      </c>
      <c r="F304" s="18">
        <f>MIN(Config_Geracao!$F$3,IF((Base_Irradiacao!$D$77/Config_Geracao!$E$3)*Base_Irradiacao!$G$77*Config_Geracao!$C$3*(Config_Geracao!$D$3/100)&lt;Config_Geracao!$G$3,0,MAX(Config_Geracao!$G$3,(Base_Irradiacao!$D$77/Config_Geracao!$E$3)*Base_Irradiacao!$G$77*Config_Geracao!$C$3*(Config_Geracao!$D$3/100))))</f>
        <v>0</v>
      </c>
    </row>
    <row r="305" ht="15.0" customHeight="1">
      <c r="A305" s="28">
        <v>45661.125</v>
      </c>
      <c r="B305" s="18">
        <v>3.0</v>
      </c>
      <c r="C305" s="18" t="s">
        <v>129</v>
      </c>
      <c r="D305" s="18" t="s">
        <v>122</v>
      </c>
      <c r="E305" s="18" t="s">
        <v>120</v>
      </c>
      <c r="F305" s="18">
        <f>MIN(Config_Geracao!$F$5,IF(Base_Irradiacao!$H$77*Config_Geracao!$C$5*(Config_Geracao!$D$5/100)&lt;Config_Geracao!$G$5,0,MAX(Config_Geracao!$G$5,Base_Irradiacao!$H$77*Config_Geracao!$C$5*(Config_Geracao!$D$5/100))))</f>
        <v>3.512625</v>
      </c>
    </row>
    <row r="306" ht="15.0" customHeight="1">
      <c r="A306" s="28">
        <v>45661.1666666667</v>
      </c>
      <c r="B306" s="18">
        <v>4.0</v>
      </c>
      <c r="C306" s="18" t="s">
        <v>128</v>
      </c>
      <c r="D306" s="18" t="s">
        <v>115</v>
      </c>
      <c r="E306" s="18" t="s">
        <v>116</v>
      </c>
      <c r="F306" s="18">
        <f>MIN(Config_Geracao!$F$2,IF((Base_Irradiacao!$D$78/Config_Geracao!$E$2)*Base_Irradiacao!$G$78*Config_Geracao!$C$2*(Config_Geracao!$D$2/100)&lt;Config_Geracao!$G$2,0,MAX(Config_Geracao!$G$2,(Base_Irradiacao!$D$78/Config_Geracao!$E$2)*Base_Irradiacao!$G$78*Config_Geracao!$C$2*(Config_Geracao!$D$2/100))))</f>
        <v>0</v>
      </c>
    </row>
    <row r="307" ht="15.0" customHeight="1">
      <c r="A307" s="28">
        <v>45661.1666666667</v>
      </c>
      <c r="B307" s="18">
        <v>4.0</v>
      </c>
      <c r="C307" s="18" t="s">
        <v>128</v>
      </c>
      <c r="D307" s="18" t="s">
        <v>119</v>
      </c>
      <c r="E307" s="18" t="s">
        <v>120</v>
      </c>
      <c r="F307" s="18">
        <f>MIN(Config_Geracao!$F$4,IF(Base_Irradiacao!$H$78*Config_Geracao!$C$4*(Config_Geracao!$D$4/100)&lt;Config_Geracao!$G$4,0,MAX(Config_Geracao!$G$4,Base_Irradiacao!$H$78*Config_Geracao!$C$4*(Config_Geracao!$D$4/100))))</f>
        <v>0.98838</v>
      </c>
    </row>
    <row r="308" ht="15.0" customHeight="1">
      <c r="A308" s="28">
        <v>45661.1666666667</v>
      </c>
      <c r="B308" s="18">
        <v>4.0</v>
      </c>
      <c r="C308" s="18" t="s">
        <v>129</v>
      </c>
      <c r="D308" s="18" t="s">
        <v>118</v>
      </c>
      <c r="E308" s="18" t="s">
        <v>116</v>
      </c>
      <c r="F308" s="18">
        <f>MIN(Config_Geracao!$F$3,IF((Base_Irradiacao!$D$78/Config_Geracao!$E$3)*Base_Irradiacao!$G$78*Config_Geracao!$C$3*(Config_Geracao!$D$3/100)&lt;Config_Geracao!$G$3,0,MAX(Config_Geracao!$G$3,(Base_Irradiacao!$D$78/Config_Geracao!$E$3)*Base_Irradiacao!$G$78*Config_Geracao!$C$3*(Config_Geracao!$D$3/100))))</f>
        <v>0</v>
      </c>
    </row>
    <row r="309" ht="15.0" customHeight="1">
      <c r="A309" s="28">
        <v>45661.1666666667</v>
      </c>
      <c r="B309" s="18">
        <v>4.0</v>
      </c>
      <c r="C309" s="18" t="s">
        <v>129</v>
      </c>
      <c r="D309" s="18" t="s">
        <v>122</v>
      </c>
      <c r="E309" s="18" t="s">
        <v>120</v>
      </c>
      <c r="F309" s="18">
        <f>MIN(Config_Geracao!$F$5,IF(Base_Irradiacao!$H$78*Config_Geracao!$C$5*(Config_Geracao!$D$5/100)&lt;Config_Geracao!$G$5,0,MAX(Config_Geracao!$G$5,Base_Irradiacao!$H$78*Config_Geracao!$C$5*(Config_Geracao!$D$5/100))))</f>
        <v>3.37212</v>
      </c>
    </row>
    <row r="310" ht="15.0" customHeight="1">
      <c r="A310" s="28">
        <v>45661.2083333333</v>
      </c>
      <c r="B310" s="18">
        <v>5.0</v>
      </c>
      <c r="C310" s="18" t="s">
        <v>128</v>
      </c>
      <c r="D310" s="18" t="s">
        <v>115</v>
      </c>
      <c r="E310" s="18" t="s">
        <v>116</v>
      </c>
      <c r="F310" s="18">
        <f>MIN(Config_Geracao!$F$2,IF((Base_Irradiacao!$D$79/Config_Geracao!$E$2)*Base_Irradiacao!$G$79*Config_Geracao!$C$2*(Config_Geracao!$D$2/100)&lt;Config_Geracao!$G$2,0,MAX(Config_Geracao!$G$2,(Base_Irradiacao!$D$79/Config_Geracao!$E$2)*Base_Irradiacao!$G$79*Config_Geracao!$C$2*(Config_Geracao!$D$2/100))))</f>
        <v>0</v>
      </c>
    </row>
    <row r="311" ht="15.0" customHeight="1">
      <c r="A311" s="28">
        <v>45661.2083333333</v>
      </c>
      <c r="B311" s="18">
        <v>5.0</v>
      </c>
      <c r="C311" s="18" t="s">
        <v>128</v>
      </c>
      <c r="D311" s="18" t="s">
        <v>119</v>
      </c>
      <c r="E311" s="18" t="s">
        <v>120</v>
      </c>
      <c r="F311" s="18">
        <f>MIN(Config_Geracao!$F$4,IF(Base_Irradiacao!$H$79*Config_Geracao!$C$4*(Config_Geracao!$D$4/100)&lt;Config_Geracao!$G$4,0,MAX(Config_Geracao!$G$4,Base_Irradiacao!$H$79*Config_Geracao!$C$4*(Config_Geracao!$D$4/100))))</f>
        <v>0.9568875</v>
      </c>
    </row>
    <row r="312" ht="15.0" customHeight="1">
      <c r="A312" s="28">
        <v>45661.2083333333</v>
      </c>
      <c r="B312" s="18">
        <v>5.0</v>
      </c>
      <c r="C312" s="18" t="s">
        <v>129</v>
      </c>
      <c r="D312" s="18" t="s">
        <v>118</v>
      </c>
      <c r="E312" s="18" t="s">
        <v>116</v>
      </c>
      <c r="F312" s="18">
        <f>MIN(Config_Geracao!$F$3,IF((Base_Irradiacao!$D$79/Config_Geracao!$E$3)*Base_Irradiacao!$G$79*Config_Geracao!$C$3*(Config_Geracao!$D$3/100)&lt;Config_Geracao!$G$3,0,MAX(Config_Geracao!$G$3,(Base_Irradiacao!$D$79/Config_Geracao!$E$3)*Base_Irradiacao!$G$79*Config_Geracao!$C$3*(Config_Geracao!$D$3/100))))</f>
        <v>0</v>
      </c>
    </row>
    <row r="313" ht="15.0" customHeight="1">
      <c r="A313" s="28">
        <v>45661.2083333333</v>
      </c>
      <c r="B313" s="18">
        <v>5.0</v>
      </c>
      <c r="C313" s="18" t="s">
        <v>129</v>
      </c>
      <c r="D313" s="18" t="s">
        <v>122</v>
      </c>
      <c r="E313" s="18" t="s">
        <v>120</v>
      </c>
      <c r="F313" s="18">
        <f>MIN(Config_Geracao!$F$5,IF(Base_Irradiacao!$H$79*Config_Geracao!$C$5*(Config_Geracao!$D$5/100)&lt;Config_Geracao!$G$5,0,MAX(Config_Geracao!$G$5,Base_Irradiacao!$H$79*Config_Geracao!$C$5*(Config_Geracao!$D$5/100))))</f>
        <v>3.264675</v>
      </c>
    </row>
    <row r="314" ht="15.0" customHeight="1">
      <c r="A314" s="28">
        <v>45661.25</v>
      </c>
      <c r="B314" s="18">
        <v>6.0</v>
      </c>
      <c r="C314" s="18" t="s">
        <v>128</v>
      </c>
      <c r="D314" s="18" t="s">
        <v>115</v>
      </c>
      <c r="E314" s="18" t="s">
        <v>116</v>
      </c>
      <c r="F314" s="18">
        <f>MIN(Config_Geracao!$F$2,IF((Base_Irradiacao!$D$80/Config_Geracao!$E$2)*Base_Irradiacao!$G$80*Config_Geracao!$C$2*(Config_Geracao!$D$2/100)&lt;Config_Geracao!$G$2,0,MAX(Config_Geracao!$G$2,(Base_Irradiacao!$D$80/Config_Geracao!$E$2)*Base_Irradiacao!$G$80*Config_Geracao!$C$2*(Config_Geracao!$D$2/100))))</f>
        <v>1.174545455</v>
      </c>
    </row>
    <row r="315" ht="15.0" customHeight="1">
      <c r="A315" s="28">
        <v>45661.25</v>
      </c>
      <c r="B315" s="18">
        <v>6.0</v>
      </c>
      <c r="C315" s="18" t="s">
        <v>128</v>
      </c>
      <c r="D315" s="18" t="s">
        <v>119</v>
      </c>
      <c r="E315" s="18" t="s">
        <v>120</v>
      </c>
      <c r="F315" s="18">
        <f>MIN(Config_Geracao!$F$4,IF(Base_Irradiacao!$H$80*Config_Geracao!$C$4*(Config_Geracao!$D$4/100)&lt;Config_Geracao!$G$4,0,MAX(Config_Geracao!$G$4,Base_Irradiacao!$H$80*Config_Geracao!$C$4*(Config_Geracao!$D$4/100))))</f>
        <v>0.4869225</v>
      </c>
    </row>
    <row r="316" ht="15.0" customHeight="1">
      <c r="A316" s="28">
        <v>45661.25</v>
      </c>
      <c r="B316" s="18">
        <v>6.0</v>
      </c>
      <c r="C316" s="18" t="s">
        <v>129</v>
      </c>
      <c r="D316" s="18" t="s">
        <v>118</v>
      </c>
      <c r="E316" s="18" t="s">
        <v>116</v>
      </c>
      <c r="F316" s="18">
        <f>MIN(Config_Geracao!$F$3,IF((Base_Irradiacao!$D$80/Config_Geracao!$E$3)*Base_Irradiacao!$G$80*Config_Geracao!$C$3*(Config_Geracao!$D$3/100)&lt;Config_Geracao!$G$3,0,MAX(Config_Geracao!$G$3,(Base_Irradiacao!$D$80/Config_Geracao!$E$3)*Base_Irradiacao!$G$80*Config_Geracao!$C$3*(Config_Geracao!$D$3/100))))</f>
        <v>4.808727273</v>
      </c>
    </row>
    <row r="317" ht="15.0" customHeight="1">
      <c r="A317" s="28">
        <v>45661.25</v>
      </c>
      <c r="B317" s="18">
        <v>6.0</v>
      </c>
      <c r="C317" s="18" t="s">
        <v>129</v>
      </c>
      <c r="D317" s="18" t="s">
        <v>122</v>
      </c>
      <c r="E317" s="18" t="s">
        <v>120</v>
      </c>
      <c r="F317" s="18">
        <f>MIN(Config_Geracao!$F$5,IF(Base_Irradiacao!$H$80*Config_Geracao!$C$5*(Config_Geracao!$D$5/100)&lt;Config_Geracao!$G$5,0,MAX(Config_Geracao!$G$5,Base_Irradiacao!$H$80*Config_Geracao!$C$5*(Config_Geracao!$D$5/100))))</f>
        <v>1.661265</v>
      </c>
    </row>
    <row r="318" ht="15.0" customHeight="1">
      <c r="A318" s="28">
        <v>45661.2916666667</v>
      </c>
      <c r="B318" s="18">
        <v>7.0</v>
      </c>
      <c r="C318" s="18" t="s">
        <v>128</v>
      </c>
      <c r="D318" s="18" t="s">
        <v>115</v>
      </c>
      <c r="E318" s="18" t="s">
        <v>116</v>
      </c>
      <c r="F318" s="18">
        <f>MIN(Config_Geracao!$F$2,IF((Base_Irradiacao!$D$81/Config_Geracao!$E$2)*Base_Irradiacao!$G$81*Config_Geracao!$C$2*(Config_Geracao!$D$2/100)&lt;Config_Geracao!$G$2,0,MAX(Config_Geracao!$G$2,(Base_Irradiacao!$D$81/Config_Geracao!$E$2)*Base_Irradiacao!$G$81*Config_Geracao!$C$2*(Config_Geracao!$D$2/100))))</f>
        <v>2.229434091</v>
      </c>
    </row>
    <row r="319" ht="15.0" customHeight="1">
      <c r="A319" s="28">
        <v>45661.2916666667</v>
      </c>
      <c r="B319" s="18">
        <v>7.0</v>
      </c>
      <c r="C319" s="18" t="s">
        <v>128</v>
      </c>
      <c r="D319" s="18" t="s">
        <v>119</v>
      </c>
      <c r="E319" s="18" t="s">
        <v>120</v>
      </c>
      <c r="F319" s="18">
        <f>MIN(Config_Geracao!$F$4,IF(Base_Irradiacao!$H$81*Config_Geracao!$C$4*(Config_Geracao!$D$4/100)&lt;Config_Geracao!$G$4,0,MAX(Config_Geracao!$G$4,Base_Irradiacao!$H$81*Config_Geracao!$C$4*(Config_Geracao!$D$4/100))))</f>
        <v>0.508725</v>
      </c>
    </row>
    <row r="320" ht="15.0" customHeight="1">
      <c r="A320" s="28">
        <v>45661.2916666667</v>
      </c>
      <c r="B320" s="18">
        <v>7.0</v>
      </c>
      <c r="C320" s="18" t="s">
        <v>129</v>
      </c>
      <c r="D320" s="18" t="s">
        <v>118</v>
      </c>
      <c r="E320" s="18" t="s">
        <v>116</v>
      </c>
      <c r="F320" s="18">
        <f>MIN(Config_Geracao!$F$3,IF((Base_Irradiacao!$D$81/Config_Geracao!$E$3)*Base_Irradiacao!$G$81*Config_Geracao!$C$3*(Config_Geracao!$D$3/100)&lt;Config_Geracao!$G$3,0,MAX(Config_Geracao!$G$3,(Base_Irradiacao!$D$81/Config_Geracao!$E$3)*Base_Irradiacao!$G$81*Config_Geracao!$C$3*(Config_Geracao!$D$3/100))))</f>
        <v>9.127565455</v>
      </c>
    </row>
    <row r="321" ht="15.0" customHeight="1">
      <c r="A321" s="28">
        <v>45661.2916666667</v>
      </c>
      <c r="B321" s="18">
        <v>7.0</v>
      </c>
      <c r="C321" s="18" t="s">
        <v>129</v>
      </c>
      <c r="D321" s="18" t="s">
        <v>122</v>
      </c>
      <c r="E321" s="18" t="s">
        <v>120</v>
      </c>
      <c r="F321" s="18">
        <f>MIN(Config_Geracao!$F$5,IF(Base_Irradiacao!$H$81*Config_Geracao!$C$5*(Config_Geracao!$D$5/100)&lt;Config_Geracao!$G$5,0,MAX(Config_Geracao!$G$5,Base_Irradiacao!$H$81*Config_Geracao!$C$5*(Config_Geracao!$D$5/100))))</f>
        <v>1.73565</v>
      </c>
    </row>
    <row r="322" ht="15.0" customHeight="1">
      <c r="A322" s="28">
        <v>45661.3333333333</v>
      </c>
      <c r="B322" s="18">
        <v>8.0</v>
      </c>
      <c r="C322" s="18" t="s">
        <v>128</v>
      </c>
      <c r="D322" s="18" t="s">
        <v>115</v>
      </c>
      <c r="E322" s="18" t="s">
        <v>116</v>
      </c>
      <c r="F322" s="18">
        <f>MIN(Config_Geracao!$F$2,IF((Base_Irradiacao!$D$82/Config_Geracao!$E$2)*Base_Irradiacao!$G$82*Config_Geracao!$C$2*(Config_Geracao!$D$2/100)&lt;Config_Geracao!$G$2,0,MAX(Config_Geracao!$G$2,(Base_Irradiacao!$D$82/Config_Geracao!$E$2)*Base_Irradiacao!$G$82*Config_Geracao!$C$2*(Config_Geracao!$D$2/100))))</f>
        <v>4.768654545</v>
      </c>
    </row>
    <row r="323" ht="15.0" customHeight="1">
      <c r="A323" s="28">
        <v>45661.3333333333</v>
      </c>
      <c r="B323" s="18">
        <v>8.0</v>
      </c>
      <c r="C323" s="18" t="s">
        <v>128</v>
      </c>
      <c r="D323" s="18" t="s">
        <v>119</v>
      </c>
      <c r="E323" s="18" t="s">
        <v>120</v>
      </c>
      <c r="F323" s="18">
        <f>MIN(Config_Geracao!$F$4,IF(Base_Irradiacao!$H$82*Config_Geracao!$C$4*(Config_Geracao!$D$4/100)&lt;Config_Geracao!$G$4,0,MAX(Config_Geracao!$G$4,Base_Irradiacao!$H$82*Config_Geracao!$C$4*(Config_Geracao!$D$4/100))))</f>
        <v>0.6080475</v>
      </c>
    </row>
    <row r="324" ht="15.0" customHeight="1">
      <c r="A324" s="28">
        <v>45661.3333333333</v>
      </c>
      <c r="B324" s="18">
        <v>8.0</v>
      </c>
      <c r="C324" s="18" t="s">
        <v>129</v>
      </c>
      <c r="D324" s="18" t="s">
        <v>118</v>
      </c>
      <c r="E324" s="18" t="s">
        <v>116</v>
      </c>
      <c r="F324" s="18">
        <f>MIN(Config_Geracao!$F$3,IF((Base_Irradiacao!$D$82/Config_Geracao!$E$3)*Base_Irradiacao!$G$82*Config_Geracao!$C$3*(Config_Geracao!$D$3/100)&lt;Config_Geracao!$G$3,0,MAX(Config_Geracao!$G$3,(Base_Irradiacao!$D$82/Config_Geracao!$E$3)*Base_Irradiacao!$G$82*Config_Geracao!$C$3*(Config_Geracao!$D$3/100))))</f>
        <v>19.52343273</v>
      </c>
    </row>
    <row r="325" ht="15.0" customHeight="1">
      <c r="A325" s="28">
        <v>45661.3333333333</v>
      </c>
      <c r="B325" s="18">
        <v>8.0</v>
      </c>
      <c r="C325" s="18" t="s">
        <v>129</v>
      </c>
      <c r="D325" s="18" t="s">
        <v>122</v>
      </c>
      <c r="E325" s="18" t="s">
        <v>120</v>
      </c>
      <c r="F325" s="18">
        <f>MIN(Config_Geracao!$F$5,IF(Base_Irradiacao!$H$82*Config_Geracao!$C$5*(Config_Geracao!$D$5/100)&lt;Config_Geracao!$G$5,0,MAX(Config_Geracao!$G$5,Base_Irradiacao!$H$82*Config_Geracao!$C$5*(Config_Geracao!$D$5/100))))</f>
        <v>2.074515</v>
      </c>
    </row>
    <row r="326" ht="15.0" customHeight="1">
      <c r="A326" s="28">
        <v>45661.375</v>
      </c>
      <c r="B326" s="18">
        <v>9.0</v>
      </c>
      <c r="C326" s="18" t="s">
        <v>128</v>
      </c>
      <c r="D326" s="18" t="s">
        <v>115</v>
      </c>
      <c r="E326" s="18" t="s">
        <v>116</v>
      </c>
      <c r="F326" s="18">
        <f>MIN(Config_Geracao!$F$2,IF((Base_Irradiacao!$D$83/Config_Geracao!$E$2)*Base_Irradiacao!$G$83*Config_Geracao!$C$2*(Config_Geracao!$D$2/100)&lt;Config_Geracao!$G$2,0,MAX(Config_Geracao!$G$2,(Base_Irradiacao!$D$83/Config_Geracao!$E$2)*Base_Irradiacao!$G$83*Config_Geracao!$C$2*(Config_Geracao!$D$2/100))))</f>
        <v>6.0078</v>
      </c>
    </row>
    <row r="327" ht="15.0" customHeight="1">
      <c r="A327" s="28">
        <v>45661.375</v>
      </c>
      <c r="B327" s="18">
        <v>9.0</v>
      </c>
      <c r="C327" s="18" t="s">
        <v>128</v>
      </c>
      <c r="D327" s="18" t="s">
        <v>119</v>
      </c>
      <c r="E327" s="18" t="s">
        <v>120</v>
      </c>
      <c r="F327" s="18">
        <f>MIN(Config_Geracao!$F$4,IF(Base_Irradiacao!$H$83*Config_Geracao!$C$4*(Config_Geracao!$D$4/100)&lt;Config_Geracao!$G$4,0,MAX(Config_Geracao!$G$4,Base_Irradiacao!$H$83*Config_Geracao!$C$4*(Config_Geracao!$D$4/100))))</f>
        <v>0.721905</v>
      </c>
    </row>
    <row r="328" ht="15.0" customHeight="1">
      <c r="A328" s="28">
        <v>45661.375</v>
      </c>
      <c r="B328" s="18">
        <v>9.0</v>
      </c>
      <c r="C328" s="18" t="s">
        <v>129</v>
      </c>
      <c r="D328" s="18" t="s">
        <v>118</v>
      </c>
      <c r="E328" s="18" t="s">
        <v>116</v>
      </c>
      <c r="F328" s="18">
        <f>MIN(Config_Geracao!$F$3,IF((Base_Irradiacao!$D$83/Config_Geracao!$E$3)*Base_Irradiacao!$G$83*Config_Geracao!$C$3*(Config_Geracao!$D$3/100)&lt;Config_Geracao!$G$3,0,MAX(Config_Geracao!$G$3,(Base_Irradiacao!$D$83/Config_Geracao!$E$3)*Base_Irradiacao!$G$83*Config_Geracao!$C$3*(Config_Geracao!$D$3/100))))</f>
        <v>24.59664</v>
      </c>
    </row>
    <row r="329" ht="15.0" customHeight="1">
      <c r="A329" s="28">
        <v>45661.375</v>
      </c>
      <c r="B329" s="18">
        <v>9.0</v>
      </c>
      <c r="C329" s="18" t="s">
        <v>129</v>
      </c>
      <c r="D329" s="18" t="s">
        <v>122</v>
      </c>
      <c r="E329" s="18" t="s">
        <v>120</v>
      </c>
      <c r="F329" s="18">
        <f>MIN(Config_Geracao!$F$5,IF(Base_Irradiacao!$H$83*Config_Geracao!$C$5*(Config_Geracao!$D$5/100)&lt;Config_Geracao!$G$5,0,MAX(Config_Geracao!$G$5,Base_Irradiacao!$H$83*Config_Geracao!$C$5*(Config_Geracao!$D$5/100))))</f>
        <v>2.46297</v>
      </c>
    </row>
    <row r="330" ht="15.0" customHeight="1">
      <c r="A330" s="28">
        <v>45661.4166666667</v>
      </c>
      <c r="B330" s="18">
        <v>10.0</v>
      </c>
      <c r="C330" s="18" t="s">
        <v>128</v>
      </c>
      <c r="D330" s="18" t="s">
        <v>115</v>
      </c>
      <c r="E330" s="18" t="s">
        <v>116</v>
      </c>
      <c r="F330" s="18">
        <f>MIN(Config_Geracao!$F$2,IF((Base_Irradiacao!$D$84/Config_Geracao!$E$2)*Base_Irradiacao!$G$84*Config_Geracao!$C$2*(Config_Geracao!$D$2/100)&lt;Config_Geracao!$G$2,0,MAX(Config_Geracao!$G$2,(Base_Irradiacao!$D$84/Config_Geracao!$E$2)*Base_Irradiacao!$G$84*Config_Geracao!$C$2*(Config_Geracao!$D$2/100))))</f>
        <v>6.800618182</v>
      </c>
    </row>
    <row r="331" ht="15.0" customHeight="1">
      <c r="A331" s="28">
        <v>45661.4166666667</v>
      </c>
      <c r="B331" s="18">
        <v>10.0</v>
      </c>
      <c r="C331" s="18" t="s">
        <v>128</v>
      </c>
      <c r="D331" s="18" t="s">
        <v>119</v>
      </c>
      <c r="E331" s="18" t="s">
        <v>120</v>
      </c>
      <c r="F331" s="18">
        <f>MIN(Config_Geracao!$F$4,IF(Base_Irradiacao!$H$84*Config_Geracao!$C$4*(Config_Geracao!$D$4/100)&lt;Config_Geracao!$G$4,0,MAX(Config_Geracao!$G$4,Base_Irradiacao!$H$84*Config_Geracao!$C$4*(Config_Geracao!$D$4/100))))</f>
        <v>0.5014575</v>
      </c>
    </row>
    <row r="332" ht="15.0" customHeight="1">
      <c r="A332" s="28">
        <v>45661.4166666667</v>
      </c>
      <c r="B332" s="18">
        <v>10.0</v>
      </c>
      <c r="C332" s="18" t="s">
        <v>129</v>
      </c>
      <c r="D332" s="18" t="s">
        <v>118</v>
      </c>
      <c r="E332" s="18" t="s">
        <v>116</v>
      </c>
      <c r="F332" s="18">
        <f>MIN(Config_Geracao!$F$3,IF((Base_Irradiacao!$D$84/Config_Geracao!$E$3)*Base_Irradiacao!$G$84*Config_Geracao!$C$3*(Config_Geracao!$D$3/100)&lt;Config_Geracao!$G$3,0,MAX(Config_Geracao!$G$3,(Base_Irradiacao!$D$84/Config_Geracao!$E$3)*Base_Irradiacao!$G$84*Config_Geracao!$C$3*(Config_Geracao!$D$3/100))))</f>
        <v>27.84253091</v>
      </c>
    </row>
    <row r="333" ht="15.0" customHeight="1">
      <c r="A333" s="28">
        <v>45661.4166666667</v>
      </c>
      <c r="B333" s="18">
        <v>10.0</v>
      </c>
      <c r="C333" s="18" t="s">
        <v>129</v>
      </c>
      <c r="D333" s="18" t="s">
        <v>122</v>
      </c>
      <c r="E333" s="18" t="s">
        <v>120</v>
      </c>
      <c r="F333" s="18">
        <f>MIN(Config_Geracao!$F$5,IF(Base_Irradiacao!$H$84*Config_Geracao!$C$5*(Config_Geracao!$D$5/100)&lt;Config_Geracao!$G$5,0,MAX(Config_Geracao!$G$5,Base_Irradiacao!$H$84*Config_Geracao!$C$5*(Config_Geracao!$D$5/100))))</f>
        <v>1.710855</v>
      </c>
    </row>
    <row r="334" ht="15.0" customHeight="1">
      <c r="A334" s="28">
        <v>45661.4583333333</v>
      </c>
      <c r="B334" s="18">
        <v>11.0</v>
      </c>
      <c r="C334" s="18" t="s">
        <v>128</v>
      </c>
      <c r="D334" s="18" t="s">
        <v>115</v>
      </c>
      <c r="E334" s="18" t="s">
        <v>116</v>
      </c>
      <c r="F334" s="18">
        <f>MIN(Config_Geracao!$F$2,IF((Base_Irradiacao!$D$85/Config_Geracao!$E$2)*Base_Irradiacao!$G$85*Config_Geracao!$C$2*(Config_Geracao!$D$2/100)&lt;Config_Geracao!$G$2,0,MAX(Config_Geracao!$G$2,(Base_Irradiacao!$D$85/Config_Geracao!$E$2)*Base_Irradiacao!$G$85*Config_Geracao!$C$2*(Config_Geracao!$D$2/100))))</f>
        <v>7.609586364</v>
      </c>
    </row>
    <row r="335" ht="15.0" customHeight="1">
      <c r="A335" s="28">
        <v>45661.4583333333</v>
      </c>
      <c r="B335" s="18">
        <v>11.0</v>
      </c>
      <c r="C335" s="18" t="s">
        <v>128</v>
      </c>
      <c r="D335" s="18" t="s">
        <v>119</v>
      </c>
      <c r="E335" s="18" t="s">
        <v>120</v>
      </c>
      <c r="F335" s="18">
        <f>MIN(Config_Geracao!$F$4,IF(Base_Irradiacao!$H$85*Config_Geracao!$C$4*(Config_Geracao!$D$4/100)&lt;Config_Geracao!$G$4,0,MAX(Config_Geracao!$G$4,Base_Irradiacao!$H$85*Config_Geracao!$C$4*(Config_Geracao!$D$4/100))))</f>
        <v>0.692835</v>
      </c>
    </row>
    <row r="336" ht="15.0" customHeight="1">
      <c r="A336" s="28">
        <v>45661.4583333333</v>
      </c>
      <c r="B336" s="18">
        <v>11.0</v>
      </c>
      <c r="C336" s="18" t="s">
        <v>129</v>
      </c>
      <c r="D336" s="18" t="s">
        <v>118</v>
      </c>
      <c r="E336" s="18" t="s">
        <v>116</v>
      </c>
      <c r="F336" s="18">
        <f>MIN(Config_Geracao!$F$3,IF((Base_Irradiacao!$D$85/Config_Geracao!$E$3)*Base_Irradiacao!$G$85*Config_Geracao!$C$3*(Config_Geracao!$D$3/100)&lt;Config_Geracao!$G$3,0,MAX(Config_Geracao!$G$3,(Base_Irradiacao!$D$85/Config_Geracao!$E$3)*Base_Irradiacao!$G$85*Config_Geracao!$C$3*(Config_Geracao!$D$3/100))))</f>
        <v>31.15454182</v>
      </c>
    </row>
    <row r="337" ht="15.0" customHeight="1">
      <c r="A337" s="28">
        <v>45661.4583333333</v>
      </c>
      <c r="B337" s="18">
        <v>11.0</v>
      </c>
      <c r="C337" s="18" t="s">
        <v>129</v>
      </c>
      <c r="D337" s="18" t="s">
        <v>122</v>
      </c>
      <c r="E337" s="18" t="s">
        <v>120</v>
      </c>
      <c r="F337" s="18">
        <f>MIN(Config_Geracao!$F$5,IF(Base_Irradiacao!$H$85*Config_Geracao!$C$5*(Config_Geracao!$D$5/100)&lt;Config_Geracao!$G$5,0,MAX(Config_Geracao!$G$5,Base_Irradiacao!$H$85*Config_Geracao!$C$5*(Config_Geracao!$D$5/100))))</f>
        <v>2.36379</v>
      </c>
    </row>
    <row r="338" ht="15.0" customHeight="1">
      <c r="A338" s="28">
        <v>45661.5</v>
      </c>
      <c r="B338" s="18">
        <v>12.0</v>
      </c>
      <c r="C338" s="18" t="s">
        <v>128</v>
      </c>
      <c r="D338" s="18" t="s">
        <v>115</v>
      </c>
      <c r="E338" s="18" t="s">
        <v>116</v>
      </c>
      <c r="F338" s="18">
        <f>MIN(Config_Geracao!$F$2,IF((Base_Irradiacao!$D$86/Config_Geracao!$E$2)*Base_Irradiacao!$G$86*Config_Geracao!$C$2*(Config_Geracao!$D$2/100)&lt;Config_Geracao!$G$2,0,MAX(Config_Geracao!$G$2,(Base_Irradiacao!$D$86/Config_Geracao!$E$2)*Base_Irradiacao!$G$86*Config_Geracao!$C$2*(Config_Geracao!$D$2/100))))</f>
        <v>3.229265909</v>
      </c>
    </row>
    <row r="339" ht="15.0" customHeight="1">
      <c r="A339" s="28">
        <v>45661.5</v>
      </c>
      <c r="B339" s="18">
        <v>12.0</v>
      </c>
      <c r="C339" s="18" t="s">
        <v>128</v>
      </c>
      <c r="D339" s="18" t="s">
        <v>119</v>
      </c>
      <c r="E339" s="18" t="s">
        <v>120</v>
      </c>
      <c r="F339" s="18">
        <f>MIN(Config_Geracao!$F$4,IF(Base_Irradiacao!$H$86*Config_Geracao!$C$4*(Config_Geracao!$D$4/100)&lt;Config_Geracao!$G$4,0,MAX(Config_Geracao!$G$4,Base_Irradiacao!$H$86*Config_Geracao!$C$4*(Config_Geracao!$D$4/100))))</f>
        <v>1.17249</v>
      </c>
    </row>
    <row r="340" ht="15.0" customHeight="1">
      <c r="A340" s="28">
        <v>45661.5</v>
      </c>
      <c r="B340" s="18">
        <v>12.0</v>
      </c>
      <c r="C340" s="18" t="s">
        <v>129</v>
      </c>
      <c r="D340" s="18" t="s">
        <v>118</v>
      </c>
      <c r="E340" s="18" t="s">
        <v>116</v>
      </c>
      <c r="F340" s="18">
        <f>MIN(Config_Geracao!$F$3,IF((Base_Irradiacao!$D$86/Config_Geracao!$E$3)*Base_Irradiacao!$G$86*Config_Geracao!$C$3*(Config_Geracao!$D$3/100)&lt;Config_Geracao!$G$3,0,MAX(Config_Geracao!$G$3,(Base_Irradiacao!$D$86/Config_Geracao!$E$3)*Base_Irradiacao!$G$86*Config_Geracao!$C$3*(Config_Geracao!$D$3/100))))</f>
        <v>13.22099455</v>
      </c>
    </row>
    <row r="341" ht="15.0" customHeight="1">
      <c r="A341" s="28">
        <v>45661.5</v>
      </c>
      <c r="B341" s="18">
        <v>12.0</v>
      </c>
      <c r="C341" s="18" t="s">
        <v>129</v>
      </c>
      <c r="D341" s="18" t="s">
        <v>122</v>
      </c>
      <c r="E341" s="18" t="s">
        <v>120</v>
      </c>
      <c r="F341" s="18">
        <f>MIN(Config_Geracao!$F$5,IF(Base_Irradiacao!$H$86*Config_Geracao!$C$5*(Config_Geracao!$D$5/100)&lt;Config_Geracao!$G$5,0,MAX(Config_Geracao!$G$5,Base_Irradiacao!$H$86*Config_Geracao!$C$5*(Config_Geracao!$D$5/100))))</f>
        <v>4.00026</v>
      </c>
    </row>
    <row r="342" ht="15.0" customHeight="1">
      <c r="A342" s="28">
        <v>45661.5416666667</v>
      </c>
      <c r="B342" s="18">
        <v>13.0</v>
      </c>
      <c r="C342" s="18" t="s">
        <v>128</v>
      </c>
      <c r="D342" s="18" t="s">
        <v>115</v>
      </c>
      <c r="E342" s="18" t="s">
        <v>116</v>
      </c>
      <c r="F342" s="18">
        <f>MIN(Config_Geracao!$F$2,IF((Base_Irradiacao!$D$87/Config_Geracao!$E$2)*Base_Irradiacao!$G$87*Config_Geracao!$C$2*(Config_Geracao!$D$2/100)&lt;Config_Geracao!$G$2,0,MAX(Config_Geracao!$G$2,(Base_Irradiacao!$D$87/Config_Geracao!$E$2)*Base_Irradiacao!$G$87*Config_Geracao!$C$2*(Config_Geracao!$D$2/100))))</f>
        <v>1.577561364</v>
      </c>
    </row>
    <row r="343" ht="15.0" customHeight="1">
      <c r="A343" s="28">
        <v>45661.5416666667</v>
      </c>
      <c r="B343" s="18">
        <v>13.0</v>
      </c>
      <c r="C343" s="18" t="s">
        <v>128</v>
      </c>
      <c r="D343" s="18" t="s">
        <v>119</v>
      </c>
      <c r="E343" s="18" t="s">
        <v>120</v>
      </c>
      <c r="F343" s="18">
        <f>MIN(Config_Geracao!$F$4,IF(Base_Irradiacao!$H$87*Config_Geracao!$C$4*(Config_Geracao!$D$4/100)&lt;Config_Geracao!$G$4,0,MAX(Config_Geracao!$G$4,Base_Irradiacao!$H$87*Config_Geracao!$C$4*(Config_Geracao!$D$4/100))))</f>
        <v>0.576555</v>
      </c>
    </row>
    <row r="344" ht="15.0" customHeight="1">
      <c r="A344" s="28">
        <v>45661.5416666667</v>
      </c>
      <c r="B344" s="18">
        <v>13.0</v>
      </c>
      <c r="C344" s="18" t="s">
        <v>129</v>
      </c>
      <c r="D344" s="18" t="s">
        <v>118</v>
      </c>
      <c r="E344" s="18" t="s">
        <v>116</v>
      </c>
      <c r="F344" s="18">
        <f>MIN(Config_Geracao!$F$3,IF((Base_Irradiacao!$D$87/Config_Geracao!$E$3)*Base_Irradiacao!$G$87*Config_Geracao!$C$3*(Config_Geracao!$D$3/100)&lt;Config_Geracao!$G$3,0,MAX(Config_Geracao!$G$3,(Base_Irradiacao!$D$87/Config_Geracao!$E$3)*Base_Irradiacao!$G$87*Config_Geracao!$C$3*(Config_Geracao!$D$3/100))))</f>
        <v>6.458721818</v>
      </c>
    </row>
    <row r="345" ht="15.0" customHeight="1">
      <c r="A345" s="28">
        <v>45661.5416666667</v>
      </c>
      <c r="B345" s="18">
        <v>13.0</v>
      </c>
      <c r="C345" s="18" t="s">
        <v>129</v>
      </c>
      <c r="D345" s="18" t="s">
        <v>122</v>
      </c>
      <c r="E345" s="18" t="s">
        <v>120</v>
      </c>
      <c r="F345" s="18">
        <f>MIN(Config_Geracao!$F$5,IF(Base_Irradiacao!$H$87*Config_Geracao!$C$5*(Config_Geracao!$D$5/100)&lt;Config_Geracao!$G$5,0,MAX(Config_Geracao!$G$5,Base_Irradiacao!$H$87*Config_Geracao!$C$5*(Config_Geracao!$D$5/100))))</f>
        <v>1.96707</v>
      </c>
    </row>
    <row r="346" ht="15.0" customHeight="1">
      <c r="A346" s="28">
        <v>45661.5833333333</v>
      </c>
      <c r="B346" s="18">
        <v>14.0</v>
      </c>
      <c r="C346" s="18" t="s">
        <v>128</v>
      </c>
      <c r="D346" s="18" t="s">
        <v>115</v>
      </c>
      <c r="E346" s="18" t="s">
        <v>116</v>
      </c>
      <c r="F346" s="18">
        <f>MIN(Config_Geracao!$F$2,IF((Base_Irradiacao!$D$88/Config_Geracao!$E$2)*Base_Irradiacao!$G$88*Config_Geracao!$C$2*(Config_Geracao!$D$2/100)&lt;Config_Geracao!$G$2,0,MAX(Config_Geracao!$G$2,(Base_Irradiacao!$D$88/Config_Geracao!$E$2)*Base_Irradiacao!$G$88*Config_Geracao!$C$2*(Config_Geracao!$D$2/100))))</f>
        <v>6.857877273</v>
      </c>
    </row>
    <row r="347" ht="15.0" customHeight="1">
      <c r="A347" s="28">
        <v>45661.5833333333</v>
      </c>
      <c r="B347" s="18">
        <v>14.0</v>
      </c>
      <c r="C347" s="18" t="s">
        <v>128</v>
      </c>
      <c r="D347" s="18" t="s">
        <v>119</v>
      </c>
      <c r="E347" s="18" t="s">
        <v>120</v>
      </c>
      <c r="F347" s="18">
        <f>MIN(Config_Geracao!$F$4,IF(Base_Irradiacao!$H$88*Config_Geracao!$C$4*(Config_Geracao!$D$4/100)&lt;Config_Geracao!$G$4,0,MAX(Config_Geracao!$G$4,Base_Irradiacao!$H$88*Config_Geracao!$C$4*(Config_Geracao!$D$4/100))))</f>
        <v>0.5159925</v>
      </c>
    </row>
    <row r="348" ht="15.0" customHeight="1">
      <c r="A348" s="28">
        <v>45661.5833333333</v>
      </c>
      <c r="B348" s="18">
        <v>14.0</v>
      </c>
      <c r="C348" s="18" t="s">
        <v>129</v>
      </c>
      <c r="D348" s="18" t="s">
        <v>118</v>
      </c>
      <c r="E348" s="18" t="s">
        <v>116</v>
      </c>
      <c r="F348" s="18">
        <f>MIN(Config_Geracao!$F$3,IF((Base_Irradiacao!$D$88/Config_Geracao!$E$3)*Base_Irradiacao!$G$88*Config_Geracao!$C$3*(Config_Geracao!$D$3/100)&lt;Config_Geracao!$G$3,0,MAX(Config_Geracao!$G$3,(Base_Irradiacao!$D$88/Config_Geracao!$E$3)*Base_Irradiacao!$G$88*Config_Geracao!$C$3*(Config_Geracao!$D$3/100))))</f>
        <v>28.07695636</v>
      </c>
    </row>
    <row r="349" ht="15.0" customHeight="1">
      <c r="A349" s="28">
        <v>45661.5833333333</v>
      </c>
      <c r="B349" s="18">
        <v>14.0</v>
      </c>
      <c r="C349" s="18" t="s">
        <v>129</v>
      </c>
      <c r="D349" s="18" t="s">
        <v>122</v>
      </c>
      <c r="E349" s="18" t="s">
        <v>120</v>
      </c>
      <c r="F349" s="18">
        <f>MIN(Config_Geracao!$F$5,IF(Base_Irradiacao!$H$88*Config_Geracao!$C$5*(Config_Geracao!$D$5/100)&lt;Config_Geracao!$G$5,0,MAX(Config_Geracao!$G$5,Base_Irradiacao!$H$88*Config_Geracao!$C$5*(Config_Geracao!$D$5/100))))</f>
        <v>1.760445</v>
      </c>
    </row>
    <row r="350" ht="15.0" customHeight="1">
      <c r="A350" s="28">
        <v>45661.625</v>
      </c>
      <c r="B350" s="18">
        <v>15.0</v>
      </c>
      <c r="C350" s="18" t="s">
        <v>128</v>
      </c>
      <c r="D350" s="18" t="s">
        <v>115</v>
      </c>
      <c r="E350" s="18" t="s">
        <v>116</v>
      </c>
      <c r="F350" s="18">
        <f>MIN(Config_Geracao!$F$2,IF((Base_Irradiacao!$D$89/Config_Geracao!$E$2)*Base_Irradiacao!$G$89*Config_Geracao!$C$2*(Config_Geracao!$D$2/100)&lt;Config_Geracao!$G$2,0,MAX(Config_Geracao!$G$2,(Base_Irradiacao!$D$89/Config_Geracao!$E$2)*Base_Irradiacao!$G$89*Config_Geracao!$C$2*(Config_Geracao!$D$2/100))))</f>
        <v>6.079740909</v>
      </c>
    </row>
    <row r="351" ht="15.0" customHeight="1">
      <c r="A351" s="28">
        <v>45661.625</v>
      </c>
      <c r="B351" s="18">
        <v>15.0</v>
      </c>
      <c r="C351" s="18" t="s">
        <v>128</v>
      </c>
      <c r="D351" s="18" t="s">
        <v>119</v>
      </c>
      <c r="E351" s="18" t="s">
        <v>120</v>
      </c>
      <c r="F351" s="18">
        <f>MIN(Config_Geracao!$F$4,IF(Base_Irradiacao!$H$89*Config_Geracao!$C$4*(Config_Geracao!$D$4/100)&lt;Config_Geracao!$G$4,0,MAX(Config_Geracao!$G$4,Base_Irradiacao!$H$89*Config_Geracao!$C$4*(Config_Geracao!$D$4/100))))</f>
        <v>0.8793675</v>
      </c>
    </row>
    <row r="352" ht="15.0" customHeight="1">
      <c r="A352" s="28">
        <v>45661.625</v>
      </c>
      <c r="B352" s="18">
        <v>15.0</v>
      </c>
      <c r="C352" s="18" t="s">
        <v>129</v>
      </c>
      <c r="D352" s="18" t="s">
        <v>118</v>
      </c>
      <c r="E352" s="18" t="s">
        <v>116</v>
      </c>
      <c r="F352" s="18">
        <f>MIN(Config_Geracao!$F$3,IF((Base_Irradiacao!$D$89/Config_Geracao!$E$3)*Base_Irradiacao!$G$89*Config_Geracao!$C$3*(Config_Geracao!$D$3/100)&lt;Config_Geracao!$G$3,0,MAX(Config_Geracao!$G$3,(Base_Irradiacao!$D$89/Config_Geracao!$E$3)*Base_Irradiacao!$G$89*Config_Geracao!$C$3*(Config_Geracao!$D$3/100))))</f>
        <v>24.89117455</v>
      </c>
    </row>
    <row r="353" ht="15.0" customHeight="1">
      <c r="A353" s="28">
        <v>45661.625</v>
      </c>
      <c r="B353" s="18">
        <v>15.0</v>
      </c>
      <c r="C353" s="18" t="s">
        <v>129</v>
      </c>
      <c r="D353" s="18" t="s">
        <v>122</v>
      </c>
      <c r="E353" s="18" t="s">
        <v>120</v>
      </c>
      <c r="F353" s="18">
        <f>MIN(Config_Geracao!$F$5,IF(Base_Irradiacao!$H$89*Config_Geracao!$C$5*(Config_Geracao!$D$5/100)&lt;Config_Geracao!$G$5,0,MAX(Config_Geracao!$G$5,Base_Irradiacao!$H$89*Config_Geracao!$C$5*(Config_Geracao!$D$5/100))))</f>
        <v>3.000195</v>
      </c>
    </row>
    <row r="354" ht="15.0" customHeight="1">
      <c r="A354" s="28">
        <v>45661.6666666667</v>
      </c>
      <c r="B354" s="18">
        <v>16.0</v>
      </c>
      <c r="C354" s="18" t="s">
        <v>128</v>
      </c>
      <c r="D354" s="18" t="s">
        <v>115</v>
      </c>
      <c r="E354" s="18" t="s">
        <v>116</v>
      </c>
      <c r="F354" s="18">
        <f>MIN(Config_Geracao!$F$2,IF((Base_Irradiacao!$D$90/Config_Geracao!$E$2)*Base_Irradiacao!$G$90*Config_Geracao!$C$2*(Config_Geracao!$D$2/100)&lt;Config_Geracao!$G$2,0,MAX(Config_Geracao!$G$2,(Base_Irradiacao!$D$90/Config_Geracao!$E$2)*Base_Irradiacao!$G$90*Config_Geracao!$C$2*(Config_Geracao!$D$2/100))))</f>
        <v>3.047211364</v>
      </c>
    </row>
    <row r="355" ht="15.0" customHeight="1">
      <c r="A355" s="28">
        <v>45661.6666666667</v>
      </c>
      <c r="B355" s="18">
        <v>16.0</v>
      </c>
      <c r="C355" s="18" t="s">
        <v>128</v>
      </c>
      <c r="D355" s="18" t="s">
        <v>119</v>
      </c>
      <c r="E355" s="18" t="s">
        <v>120</v>
      </c>
      <c r="F355" s="18">
        <f>MIN(Config_Geracao!$F$4,IF(Base_Irradiacao!$H$90*Config_Geracao!$C$4*(Config_Geracao!$D$4/100)&lt;Config_Geracao!$G$4,0,MAX(Config_Geracao!$G$4,Base_Irradiacao!$H$90*Config_Geracao!$C$4*(Config_Geracao!$D$4/100))))</f>
        <v>1.613385</v>
      </c>
    </row>
    <row r="356" ht="15.0" customHeight="1">
      <c r="A356" s="28">
        <v>45661.6666666667</v>
      </c>
      <c r="B356" s="18">
        <v>16.0</v>
      </c>
      <c r="C356" s="18" t="s">
        <v>129</v>
      </c>
      <c r="D356" s="18" t="s">
        <v>118</v>
      </c>
      <c r="E356" s="18" t="s">
        <v>116</v>
      </c>
      <c r="F356" s="18">
        <f>MIN(Config_Geracao!$F$3,IF((Base_Irradiacao!$D$90/Config_Geracao!$E$3)*Base_Irradiacao!$G$90*Config_Geracao!$C$3*(Config_Geracao!$D$3/100)&lt;Config_Geracao!$G$3,0,MAX(Config_Geracao!$G$3,(Base_Irradiacao!$D$90/Config_Geracao!$E$3)*Base_Irradiacao!$G$90*Config_Geracao!$C$3*(Config_Geracao!$D$3/100))))</f>
        <v>12.47564182</v>
      </c>
    </row>
    <row r="357" ht="15.0" customHeight="1">
      <c r="A357" s="28">
        <v>45661.6666666667</v>
      </c>
      <c r="B357" s="18">
        <v>16.0</v>
      </c>
      <c r="C357" s="18" t="s">
        <v>129</v>
      </c>
      <c r="D357" s="18" t="s">
        <v>122</v>
      </c>
      <c r="E357" s="18" t="s">
        <v>120</v>
      </c>
      <c r="F357" s="18">
        <f>MIN(Config_Geracao!$F$5,IF(Base_Irradiacao!$H$90*Config_Geracao!$C$5*(Config_Geracao!$D$5/100)&lt;Config_Geracao!$G$5,0,MAX(Config_Geracao!$G$5,Base_Irradiacao!$H$90*Config_Geracao!$C$5*(Config_Geracao!$D$5/100))))</f>
        <v>5.50449</v>
      </c>
    </row>
    <row r="358" ht="15.0" customHeight="1">
      <c r="A358" s="28">
        <v>45661.7083333333</v>
      </c>
      <c r="B358" s="18">
        <v>17.0</v>
      </c>
      <c r="C358" s="18" t="s">
        <v>128</v>
      </c>
      <c r="D358" s="18" t="s">
        <v>115</v>
      </c>
      <c r="E358" s="18" t="s">
        <v>116</v>
      </c>
      <c r="F358" s="18">
        <f>MIN(Config_Geracao!$F$2,IF((Base_Irradiacao!$D$91/Config_Geracao!$E$2)*Base_Irradiacao!$G$91*Config_Geracao!$C$2*(Config_Geracao!$D$2/100)&lt;Config_Geracao!$G$2,0,MAX(Config_Geracao!$G$2,(Base_Irradiacao!$D$91/Config_Geracao!$E$2)*Base_Irradiacao!$G$91*Config_Geracao!$C$2*(Config_Geracao!$D$2/100))))</f>
        <v>1.620872727</v>
      </c>
    </row>
    <row r="359" ht="15.0" customHeight="1">
      <c r="A359" s="28">
        <v>45661.7083333333</v>
      </c>
      <c r="B359" s="18">
        <v>17.0</v>
      </c>
      <c r="C359" s="18" t="s">
        <v>128</v>
      </c>
      <c r="D359" s="18" t="s">
        <v>119</v>
      </c>
      <c r="E359" s="18" t="s">
        <v>120</v>
      </c>
      <c r="F359" s="18">
        <f>MIN(Config_Geracao!$F$4,IF(Base_Irradiacao!$H$91*Config_Geracao!$C$4*(Config_Geracao!$D$4/100)&lt;Config_Geracao!$G$4,0,MAX(Config_Geracao!$G$4,Base_Irradiacao!$H$91*Config_Geracao!$C$4*(Config_Geracao!$D$4/100))))</f>
        <v>1.1313075</v>
      </c>
    </row>
    <row r="360" ht="15.0" customHeight="1">
      <c r="A360" s="28">
        <v>45661.7083333333</v>
      </c>
      <c r="B360" s="18">
        <v>17.0</v>
      </c>
      <c r="C360" s="18" t="s">
        <v>129</v>
      </c>
      <c r="D360" s="18" t="s">
        <v>118</v>
      </c>
      <c r="E360" s="18" t="s">
        <v>116</v>
      </c>
      <c r="F360" s="18">
        <f>MIN(Config_Geracao!$F$3,IF((Base_Irradiacao!$D$91/Config_Geracao!$E$3)*Base_Irradiacao!$G$91*Config_Geracao!$C$3*(Config_Geracao!$D$3/100)&lt;Config_Geracao!$G$3,0,MAX(Config_Geracao!$G$3,(Base_Irradiacao!$D$91/Config_Geracao!$E$3)*Base_Irradiacao!$G$91*Config_Geracao!$C$3*(Config_Geracao!$D$3/100))))</f>
        <v>6.636043636</v>
      </c>
    </row>
    <row r="361" ht="15.0" customHeight="1">
      <c r="A361" s="28">
        <v>45661.7083333333</v>
      </c>
      <c r="B361" s="18">
        <v>17.0</v>
      </c>
      <c r="C361" s="18" t="s">
        <v>129</v>
      </c>
      <c r="D361" s="18" t="s">
        <v>122</v>
      </c>
      <c r="E361" s="18" t="s">
        <v>120</v>
      </c>
      <c r="F361" s="18">
        <f>MIN(Config_Geracao!$F$5,IF(Base_Irradiacao!$H$91*Config_Geracao!$C$5*(Config_Geracao!$D$5/100)&lt;Config_Geracao!$G$5,0,MAX(Config_Geracao!$G$5,Base_Irradiacao!$H$91*Config_Geracao!$C$5*(Config_Geracao!$D$5/100))))</f>
        <v>3.859755</v>
      </c>
    </row>
    <row r="362" ht="15.0" customHeight="1">
      <c r="A362" s="28">
        <v>45661.75</v>
      </c>
      <c r="B362" s="18">
        <v>18.0</v>
      </c>
      <c r="C362" s="18" t="s">
        <v>128</v>
      </c>
      <c r="D362" s="18" t="s">
        <v>115</v>
      </c>
      <c r="E362" s="18" t="s">
        <v>116</v>
      </c>
      <c r="F362" s="18">
        <f>MIN(Config_Geracao!$F$2,IF((Base_Irradiacao!$D$92/Config_Geracao!$E$2)*Base_Irradiacao!$G$92*Config_Geracao!$C$2*(Config_Geracao!$D$2/100)&lt;Config_Geracao!$G$2,0,MAX(Config_Geracao!$G$2,(Base_Irradiacao!$D$92/Config_Geracao!$E$2)*Base_Irradiacao!$G$92*Config_Geracao!$C$2*(Config_Geracao!$D$2/100))))</f>
        <v>1.836695455</v>
      </c>
    </row>
    <row r="363" ht="15.0" customHeight="1">
      <c r="A363" s="28">
        <v>45661.75</v>
      </c>
      <c r="B363" s="18">
        <v>18.0</v>
      </c>
      <c r="C363" s="18" t="s">
        <v>128</v>
      </c>
      <c r="D363" s="18" t="s">
        <v>119</v>
      </c>
      <c r="E363" s="18" t="s">
        <v>120</v>
      </c>
      <c r="F363" s="18">
        <f>MIN(Config_Geracao!$F$4,IF(Base_Irradiacao!$H$92*Config_Geracao!$C$4*(Config_Geracao!$D$4/100)&lt;Config_Geracao!$G$4,0,MAX(Config_Geracao!$G$4,Base_Irradiacao!$H$92*Config_Geracao!$C$4*(Config_Geracao!$D$4/100))))</f>
        <v>0.5111475</v>
      </c>
    </row>
    <row r="364" ht="15.0" customHeight="1">
      <c r="A364" s="28">
        <v>45661.75</v>
      </c>
      <c r="B364" s="18">
        <v>18.0</v>
      </c>
      <c r="C364" s="18" t="s">
        <v>129</v>
      </c>
      <c r="D364" s="18" t="s">
        <v>118</v>
      </c>
      <c r="E364" s="18" t="s">
        <v>116</v>
      </c>
      <c r="F364" s="18">
        <f>MIN(Config_Geracao!$F$3,IF((Base_Irradiacao!$D$92/Config_Geracao!$E$3)*Base_Irradiacao!$G$92*Config_Geracao!$C$3*(Config_Geracao!$D$3/100)&lt;Config_Geracao!$G$3,0,MAX(Config_Geracao!$G$3,(Base_Irradiacao!$D$92/Config_Geracao!$E$3)*Base_Irradiacao!$G$92*Config_Geracao!$C$3*(Config_Geracao!$D$3/100))))</f>
        <v>7.519647273</v>
      </c>
    </row>
    <row r="365" ht="15.0" customHeight="1">
      <c r="A365" s="28">
        <v>45661.75</v>
      </c>
      <c r="B365" s="18">
        <v>18.0</v>
      </c>
      <c r="C365" s="18" t="s">
        <v>129</v>
      </c>
      <c r="D365" s="18" t="s">
        <v>122</v>
      </c>
      <c r="E365" s="18" t="s">
        <v>120</v>
      </c>
      <c r="F365" s="18">
        <f>MIN(Config_Geracao!$F$5,IF(Base_Irradiacao!$H$92*Config_Geracao!$C$5*(Config_Geracao!$D$5/100)&lt;Config_Geracao!$G$5,0,MAX(Config_Geracao!$G$5,Base_Irradiacao!$H$92*Config_Geracao!$C$5*(Config_Geracao!$D$5/100))))</f>
        <v>1.743915</v>
      </c>
    </row>
    <row r="366" ht="15.0" customHeight="1">
      <c r="A366" s="28">
        <v>45661.7916666667</v>
      </c>
      <c r="B366" s="18">
        <v>19.0</v>
      </c>
      <c r="C366" s="18" t="s">
        <v>128</v>
      </c>
      <c r="D366" s="18" t="s">
        <v>115</v>
      </c>
      <c r="E366" s="18" t="s">
        <v>116</v>
      </c>
      <c r="F366" s="18">
        <f>MIN(Config_Geracao!$F$2,IF((Base_Irradiacao!$D$93/Config_Geracao!$E$2)*Base_Irradiacao!$G$93*Config_Geracao!$C$2*(Config_Geracao!$D$2/100)&lt;Config_Geracao!$G$2,0,MAX(Config_Geracao!$G$2,(Base_Irradiacao!$D$93/Config_Geracao!$E$2)*Base_Irradiacao!$G$93*Config_Geracao!$C$2*(Config_Geracao!$D$2/100))))</f>
        <v>0</v>
      </c>
    </row>
    <row r="367" ht="15.0" customHeight="1">
      <c r="A367" s="28">
        <v>45661.7916666667</v>
      </c>
      <c r="B367" s="18">
        <v>19.0</v>
      </c>
      <c r="C367" s="18" t="s">
        <v>128</v>
      </c>
      <c r="D367" s="18" t="s">
        <v>119</v>
      </c>
      <c r="E367" s="18" t="s">
        <v>120</v>
      </c>
      <c r="F367" s="18">
        <f>MIN(Config_Geracao!$F$4,IF(Base_Irradiacao!$H$93*Config_Geracao!$C$4*(Config_Geracao!$D$4/100)&lt;Config_Geracao!$G$4,0,MAX(Config_Geracao!$G$4,Base_Irradiacao!$H$93*Config_Geracao!$C$4*(Config_Geracao!$D$4/100))))</f>
        <v>1.031985</v>
      </c>
    </row>
    <row r="368" ht="15.0" customHeight="1">
      <c r="A368" s="28">
        <v>45661.7916666667</v>
      </c>
      <c r="B368" s="18">
        <v>19.0</v>
      </c>
      <c r="C368" s="18" t="s">
        <v>129</v>
      </c>
      <c r="D368" s="18" t="s">
        <v>118</v>
      </c>
      <c r="E368" s="18" t="s">
        <v>116</v>
      </c>
      <c r="F368" s="18">
        <f>MIN(Config_Geracao!$F$3,IF((Base_Irradiacao!$D$93/Config_Geracao!$E$3)*Base_Irradiacao!$G$93*Config_Geracao!$C$3*(Config_Geracao!$D$3/100)&lt;Config_Geracao!$G$3,0,MAX(Config_Geracao!$G$3,(Base_Irradiacao!$D$93/Config_Geracao!$E$3)*Base_Irradiacao!$G$93*Config_Geracao!$C$3*(Config_Geracao!$D$3/100))))</f>
        <v>0</v>
      </c>
    </row>
    <row r="369" ht="15.0" customHeight="1">
      <c r="A369" s="28">
        <v>45661.7916666667</v>
      </c>
      <c r="B369" s="18">
        <v>19.0</v>
      </c>
      <c r="C369" s="18" t="s">
        <v>129</v>
      </c>
      <c r="D369" s="18" t="s">
        <v>122</v>
      </c>
      <c r="E369" s="18" t="s">
        <v>120</v>
      </c>
      <c r="F369" s="18">
        <f>MIN(Config_Geracao!$F$5,IF(Base_Irradiacao!$H$93*Config_Geracao!$C$5*(Config_Geracao!$D$5/100)&lt;Config_Geracao!$G$5,0,MAX(Config_Geracao!$G$5,Base_Irradiacao!$H$93*Config_Geracao!$C$5*(Config_Geracao!$D$5/100))))</f>
        <v>3.52089</v>
      </c>
    </row>
    <row r="370" ht="15.0" customHeight="1">
      <c r="A370" s="28">
        <v>45661.8333333333</v>
      </c>
      <c r="B370" s="18">
        <v>20.0</v>
      </c>
      <c r="C370" s="18" t="s">
        <v>128</v>
      </c>
      <c r="D370" s="18" t="s">
        <v>115</v>
      </c>
      <c r="E370" s="18" t="s">
        <v>116</v>
      </c>
      <c r="F370" s="18">
        <f>MIN(Config_Geracao!$F$2,IF((Base_Irradiacao!$D$94/Config_Geracao!$E$2)*Base_Irradiacao!$G$94*Config_Geracao!$C$2*(Config_Geracao!$D$2/100)&lt;Config_Geracao!$G$2,0,MAX(Config_Geracao!$G$2,(Base_Irradiacao!$D$94/Config_Geracao!$E$2)*Base_Irradiacao!$G$94*Config_Geracao!$C$2*(Config_Geracao!$D$2/100))))</f>
        <v>0</v>
      </c>
    </row>
    <row r="371" ht="15.0" customHeight="1">
      <c r="A371" s="28">
        <v>45661.8333333333</v>
      </c>
      <c r="B371" s="18">
        <v>20.0</v>
      </c>
      <c r="C371" s="18" t="s">
        <v>128</v>
      </c>
      <c r="D371" s="18" t="s">
        <v>119</v>
      </c>
      <c r="E371" s="18" t="s">
        <v>120</v>
      </c>
      <c r="F371" s="18">
        <f>MIN(Config_Geracao!$F$4,IF(Base_Irradiacao!$H$94*Config_Geracao!$C$4*(Config_Geracao!$D$4/100)&lt;Config_Geracao!$G$4,0,MAX(Config_Geracao!$G$4,Base_Irradiacao!$H$94*Config_Geracao!$C$4*(Config_Geracao!$D$4/100))))</f>
        <v>1.2136725</v>
      </c>
    </row>
    <row r="372" ht="15.0" customHeight="1">
      <c r="A372" s="28">
        <v>45661.8333333333</v>
      </c>
      <c r="B372" s="18">
        <v>20.0</v>
      </c>
      <c r="C372" s="18" t="s">
        <v>129</v>
      </c>
      <c r="D372" s="18" t="s">
        <v>118</v>
      </c>
      <c r="E372" s="18" t="s">
        <v>116</v>
      </c>
      <c r="F372" s="18">
        <f>MIN(Config_Geracao!$F$3,IF((Base_Irradiacao!$D$94/Config_Geracao!$E$3)*Base_Irradiacao!$G$94*Config_Geracao!$C$3*(Config_Geracao!$D$3/100)&lt;Config_Geracao!$G$3,0,MAX(Config_Geracao!$G$3,(Base_Irradiacao!$D$94/Config_Geracao!$E$3)*Base_Irradiacao!$G$94*Config_Geracao!$C$3*(Config_Geracao!$D$3/100))))</f>
        <v>0</v>
      </c>
    </row>
    <row r="373" ht="15.0" customHeight="1">
      <c r="A373" s="28">
        <v>45661.8333333333</v>
      </c>
      <c r="B373" s="18">
        <v>20.0</v>
      </c>
      <c r="C373" s="18" t="s">
        <v>129</v>
      </c>
      <c r="D373" s="18" t="s">
        <v>122</v>
      </c>
      <c r="E373" s="18" t="s">
        <v>120</v>
      </c>
      <c r="F373" s="18">
        <f>MIN(Config_Geracao!$F$5,IF(Base_Irradiacao!$H$94*Config_Geracao!$C$5*(Config_Geracao!$D$5/100)&lt;Config_Geracao!$G$5,0,MAX(Config_Geracao!$G$5,Base_Irradiacao!$H$94*Config_Geracao!$C$5*(Config_Geracao!$D$5/100))))</f>
        <v>4.140765</v>
      </c>
    </row>
    <row r="374" ht="15.0" customHeight="1">
      <c r="A374" s="28">
        <v>45661.875</v>
      </c>
      <c r="B374" s="18">
        <v>21.0</v>
      </c>
      <c r="C374" s="18" t="s">
        <v>128</v>
      </c>
      <c r="D374" s="18" t="s">
        <v>115</v>
      </c>
      <c r="E374" s="18" t="s">
        <v>116</v>
      </c>
      <c r="F374" s="18">
        <f>MIN(Config_Geracao!$F$2,IF((Base_Irradiacao!$D$95/Config_Geracao!$E$2)*Base_Irradiacao!$G$95*Config_Geracao!$C$2*(Config_Geracao!$D$2/100)&lt;Config_Geracao!$G$2,0,MAX(Config_Geracao!$G$2,(Base_Irradiacao!$D$95/Config_Geracao!$E$2)*Base_Irradiacao!$G$95*Config_Geracao!$C$2*(Config_Geracao!$D$2/100))))</f>
        <v>0</v>
      </c>
    </row>
    <row r="375" ht="15.0" customHeight="1">
      <c r="A375" s="28">
        <v>45661.875</v>
      </c>
      <c r="B375" s="18">
        <v>21.0</v>
      </c>
      <c r="C375" s="18" t="s">
        <v>128</v>
      </c>
      <c r="D375" s="18" t="s">
        <v>119</v>
      </c>
      <c r="E375" s="18" t="s">
        <v>120</v>
      </c>
      <c r="F375" s="18">
        <f>MIN(Config_Geracao!$F$4,IF(Base_Irradiacao!$H$95*Config_Geracao!$C$4*(Config_Geracao!$D$4/100)&lt;Config_Geracao!$G$4,0,MAX(Config_Geracao!$G$4,Base_Irradiacao!$H$95*Config_Geracao!$C$4*(Config_Geracao!$D$4/100))))</f>
        <v>0.9326625</v>
      </c>
    </row>
    <row r="376" ht="15.0" customHeight="1">
      <c r="A376" s="28">
        <v>45661.875</v>
      </c>
      <c r="B376" s="18">
        <v>21.0</v>
      </c>
      <c r="C376" s="18" t="s">
        <v>129</v>
      </c>
      <c r="D376" s="18" t="s">
        <v>118</v>
      </c>
      <c r="E376" s="18" t="s">
        <v>116</v>
      </c>
      <c r="F376" s="18">
        <f>MIN(Config_Geracao!$F$3,IF((Base_Irradiacao!$D$95/Config_Geracao!$E$3)*Base_Irradiacao!$G$95*Config_Geracao!$C$3*(Config_Geracao!$D$3/100)&lt;Config_Geracao!$G$3,0,MAX(Config_Geracao!$G$3,(Base_Irradiacao!$D$95/Config_Geracao!$E$3)*Base_Irradiacao!$G$95*Config_Geracao!$C$3*(Config_Geracao!$D$3/100))))</f>
        <v>0</v>
      </c>
    </row>
    <row r="377" ht="15.0" customHeight="1">
      <c r="A377" s="28">
        <v>45661.875</v>
      </c>
      <c r="B377" s="18">
        <v>21.0</v>
      </c>
      <c r="C377" s="18" t="s">
        <v>129</v>
      </c>
      <c r="D377" s="18" t="s">
        <v>122</v>
      </c>
      <c r="E377" s="18" t="s">
        <v>120</v>
      </c>
      <c r="F377" s="18">
        <f>MIN(Config_Geracao!$F$5,IF(Base_Irradiacao!$H$95*Config_Geracao!$C$5*(Config_Geracao!$D$5/100)&lt;Config_Geracao!$G$5,0,MAX(Config_Geracao!$G$5,Base_Irradiacao!$H$95*Config_Geracao!$C$5*(Config_Geracao!$D$5/100))))</f>
        <v>3.182025</v>
      </c>
    </row>
    <row r="378" ht="15.0" customHeight="1">
      <c r="A378" s="28">
        <v>45661.9166666667</v>
      </c>
      <c r="B378" s="18">
        <v>22.0</v>
      </c>
      <c r="C378" s="18" t="s">
        <v>128</v>
      </c>
      <c r="D378" s="18" t="s">
        <v>115</v>
      </c>
      <c r="E378" s="18" t="s">
        <v>116</v>
      </c>
      <c r="F378" s="18">
        <f>MIN(Config_Geracao!$F$2,IF((Base_Irradiacao!$D$96/Config_Geracao!$E$2)*Base_Irradiacao!$G$96*Config_Geracao!$C$2*(Config_Geracao!$D$2/100)&lt;Config_Geracao!$G$2,0,MAX(Config_Geracao!$G$2,(Base_Irradiacao!$D$96/Config_Geracao!$E$2)*Base_Irradiacao!$G$96*Config_Geracao!$C$2*(Config_Geracao!$D$2/100))))</f>
        <v>0</v>
      </c>
    </row>
    <row r="379" ht="15.0" customHeight="1">
      <c r="A379" s="28">
        <v>45661.9166666667</v>
      </c>
      <c r="B379" s="18">
        <v>22.0</v>
      </c>
      <c r="C379" s="18" t="s">
        <v>128</v>
      </c>
      <c r="D379" s="18" t="s">
        <v>119</v>
      </c>
      <c r="E379" s="18" t="s">
        <v>120</v>
      </c>
      <c r="F379" s="18">
        <f>MIN(Config_Geracao!$F$4,IF(Base_Irradiacao!$H$96*Config_Geracao!$C$4*(Config_Geracao!$D$4/100)&lt;Config_Geracao!$G$4,0,MAX(Config_Geracao!$G$4,Base_Irradiacao!$H$96*Config_Geracao!$C$4*(Config_Geracao!$D$4/100))))</f>
        <v>0.8115375</v>
      </c>
    </row>
    <row r="380" ht="15.0" customHeight="1">
      <c r="A380" s="28">
        <v>45661.9166666667</v>
      </c>
      <c r="B380" s="18">
        <v>22.0</v>
      </c>
      <c r="C380" s="18" t="s">
        <v>129</v>
      </c>
      <c r="D380" s="18" t="s">
        <v>118</v>
      </c>
      <c r="E380" s="18" t="s">
        <v>116</v>
      </c>
      <c r="F380" s="18">
        <f>MIN(Config_Geracao!$F$3,IF((Base_Irradiacao!$D$96/Config_Geracao!$E$3)*Base_Irradiacao!$G$96*Config_Geracao!$C$3*(Config_Geracao!$D$3/100)&lt;Config_Geracao!$G$3,0,MAX(Config_Geracao!$G$3,(Base_Irradiacao!$D$96/Config_Geracao!$E$3)*Base_Irradiacao!$G$96*Config_Geracao!$C$3*(Config_Geracao!$D$3/100))))</f>
        <v>0</v>
      </c>
    </row>
    <row r="381" ht="15.0" customHeight="1">
      <c r="A381" s="28">
        <v>45661.9166666667</v>
      </c>
      <c r="B381" s="18">
        <v>22.0</v>
      </c>
      <c r="C381" s="18" t="s">
        <v>129</v>
      </c>
      <c r="D381" s="18" t="s">
        <v>122</v>
      </c>
      <c r="E381" s="18" t="s">
        <v>120</v>
      </c>
      <c r="F381" s="18">
        <f>MIN(Config_Geracao!$F$5,IF(Base_Irradiacao!$H$96*Config_Geracao!$C$5*(Config_Geracao!$D$5/100)&lt;Config_Geracao!$G$5,0,MAX(Config_Geracao!$G$5,Base_Irradiacao!$H$96*Config_Geracao!$C$5*(Config_Geracao!$D$5/100))))</f>
        <v>2.768775</v>
      </c>
    </row>
    <row r="382" ht="15.0" customHeight="1">
      <c r="A382" s="28">
        <v>45661.9583333333</v>
      </c>
      <c r="B382" s="18">
        <v>23.0</v>
      </c>
      <c r="C382" s="18" t="s">
        <v>128</v>
      </c>
      <c r="D382" s="18" t="s">
        <v>115</v>
      </c>
      <c r="E382" s="18" t="s">
        <v>116</v>
      </c>
      <c r="F382" s="18">
        <f>MIN(Config_Geracao!$F$2,IF((Base_Irradiacao!$D$97/Config_Geracao!$E$2)*Base_Irradiacao!$G$97*Config_Geracao!$C$2*(Config_Geracao!$D$2/100)&lt;Config_Geracao!$G$2,0,MAX(Config_Geracao!$G$2,(Base_Irradiacao!$D$97/Config_Geracao!$E$2)*Base_Irradiacao!$G$97*Config_Geracao!$C$2*(Config_Geracao!$D$2/100))))</f>
        <v>0</v>
      </c>
    </row>
    <row r="383" ht="15.0" customHeight="1">
      <c r="A383" s="28">
        <v>45661.9583333333</v>
      </c>
      <c r="B383" s="18">
        <v>23.0</v>
      </c>
      <c r="C383" s="18" t="s">
        <v>128</v>
      </c>
      <c r="D383" s="18" t="s">
        <v>119</v>
      </c>
      <c r="E383" s="18" t="s">
        <v>120</v>
      </c>
      <c r="F383" s="18">
        <f>MIN(Config_Geracao!$F$4,IF(Base_Irradiacao!$H$97*Config_Geracao!$C$4*(Config_Geracao!$D$4/100)&lt;Config_Geracao!$G$4,0,MAX(Config_Geracao!$G$4,Base_Irradiacao!$H$97*Config_Geracao!$C$4*(Config_Geracao!$D$4/100))))</f>
        <v>0.82365</v>
      </c>
    </row>
    <row r="384" ht="15.0" customHeight="1">
      <c r="A384" s="28">
        <v>45661.9583333333</v>
      </c>
      <c r="B384" s="18">
        <v>23.0</v>
      </c>
      <c r="C384" s="18" t="s">
        <v>129</v>
      </c>
      <c r="D384" s="18" t="s">
        <v>118</v>
      </c>
      <c r="E384" s="18" t="s">
        <v>116</v>
      </c>
      <c r="F384" s="18">
        <f>MIN(Config_Geracao!$F$3,IF((Base_Irradiacao!$D$97/Config_Geracao!$E$3)*Base_Irradiacao!$G$97*Config_Geracao!$C$3*(Config_Geracao!$D$3/100)&lt;Config_Geracao!$G$3,0,MAX(Config_Geracao!$G$3,(Base_Irradiacao!$D$97/Config_Geracao!$E$3)*Base_Irradiacao!$G$97*Config_Geracao!$C$3*(Config_Geracao!$D$3/100))))</f>
        <v>0</v>
      </c>
    </row>
    <row r="385" ht="15.0" customHeight="1">
      <c r="A385" s="28">
        <v>45661.9583333333</v>
      </c>
      <c r="B385" s="18">
        <v>23.0</v>
      </c>
      <c r="C385" s="18" t="s">
        <v>129</v>
      </c>
      <c r="D385" s="18" t="s">
        <v>122</v>
      </c>
      <c r="E385" s="18" t="s">
        <v>120</v>
      </c>
      <c r="F385" s="18">
        <f>MIN(Config_Geracao!$F$5,IF(Base_Irradiacao!$H$97*Config_Geracao!$C$5*(Config_Geracao!$D$5/100)&lt;Config_Geracao!$G$5,0,MAX(Config_Geracao!$G$5,Base_Irradiacao!$H$97*Config_Geracao!$C$5*(Config_Geracao!$D$5/100))))</f>
        <v>2.8101</v>
      </c>
    </row>
    <row r="386" ht="15.0" customHeight="1">
      <c r="A386" s="28">
        <v>45662.0</v>
      </c>
      <c r="B386" s="18">
        <v>0.0</v>
      </c>
      <c r="C386" s="18" t="s">
        <v>128</v>
      </c>
      <c r="D386" s="18" t="s">
        <v>115</v>
      </c>
      <c r="E386" s="18" t="s">
        <v>116</v>
      </c>
      <c r="F386" s="18">
        <f>MIN(Config_Geracao!$F$2,IF((Base_Irradiacao!$D$98/Config_Geracao!$E$2)*Base_Irradiacao!$G$98*Config_Geracao!$C$2*(Config_Geracao!$D$2/100)&lt;Config_Geracao!$G$2,0,MAX(Config_Geracao!$G$2,(Base_Irradiacao!$D$98/Config_Geracao!$E$2)*Base_Irradiacao!$G$98*Config_Geracao!$C$2*(Config_Geracao!$D$2/100))))</f>
        <v>0</v>
      </c>
    </row>
    <row r="387" ht="15.0" customHeight="1">
      <c r="A387" s="28">
        <v>45662.0</v>
      </c>
      <c r="B387" s="18">
        <v>0.0</v>
      </c>
      <c r="C387" s="18" t="s">
        <v>128</v>
      </c>
      <c r="D387" s="18" t="s">
        <v>119</v>
      </c>
      <c r="E387" s="18" t="s">
        <v>120</v>
      </c>
      <c r="F387" s="18">
        <f>MIN(Config_Geracao!$F$4,IF(Base_Irradiacao!$H$98*Config_Geracao!$C$4*(Config_Geracao!$D$4/100)&lt;Config_Geracao!$G$4,0,MAX(Config_Geracao!$G$4,Base_Irradiacao!$H$98*Config_Geracao!$C$4*(Config_Geracao!$D$4/100))))</f>
        <v>1.1070825</v>
      </c>
    </row>
    <row r="388" ht="15.0" customHeight="1">
      <c r="A388" s="28">
        <v>45662.0</v>
      </c>
      <c r="B388" s="18">
        <v>0.0</v>
      </c>
      <c r="C388" s="18" t="s">
        <v>129</v>
      </c>
      <c r="D388" s="18" t="s">
        <v>118</v>
      </c>
      <c r="E388" s="18" t="s">
        <v>116</v>
      </c>
      <c r="F388" s="18">
        <f>MIN(Config_Geracao!$F$3,IF((Base_Irradiacao!$D$98/Config_Geracao!$E$3)*Base_Irradiacao!$G$98*Config_Geracao!$C$3*(Config_Geracao!$D$3/100)&lt;Config_Geracao!$G$3,0,MAX(Config_Geracao!$G$3,(Base_Irradiacao!$D$98/Config_Geracao!$E$3)*Base_Irradiacao!$G$98*Config_Geracao!$C$3*(Config_Geracao!$D$3/100))))</f>
        <v>0</v>
      </c>
    </row>
    <row r="389" ht="15.0" customHeight="1">
      <c r="A389" s="28">
        <v>45662.0</v>
      </c>
      <c r="B389" s="18">
        <v>0.0</v>
      </c>
      <c r="C389" s="18" t="s">
        <v>129</v>
      </c>
      <c r="D389" s="18" t="s">
        <v>122</v>
      </c>
      <c r="E389" s="18" t="s">
        <v>120</v>
      </c>
      <c r="F389" s="18">
        <f>MIN(Config_Geracao!$F$5,IF(Base_Irradiacao!$H$98*Config_Geracao!$C$5*(Config_Geracao!$D$5/100)&lt;Config_Geracao!$G$5,0,MAX(Config_Geracao!$G$5,Base_Irradiacao!$H$98*Config_Geracao!$C$5*(Config_Geracao!$D$5/100))))</f>
        <v>3.777105</v>
      </c>
    </row>
    <row r="390" ht="15.0" customHeight="1">
      <c r="A390" s="28">
        <v>45662.0416666667</v>
      </c>
      <c r="B390" s="18">
        <v>1.0</v>
      </c>
      <c r="C390" s="18" t="s">
        <v>128</v>
      </c>
      <c r="D390" s="18" t="s">
        <v>115</v>
      </c>
      <c r="E390" s="18" t="s">
        <v>116</v>
      </c>
      <c r="F390" s="18">
        <f>MIN(Config_Geracao!$F$2,IF((Base_Irradiacao!$D$99/Config_Geracao!$E$2)*Base_Irradiacao!$G$99*Config_Geracao!$C$2*(Config_Geracao!$D$2/100)&lt;Config_Geracao!$G$2,0,MAX(Config_Geracao!$G$2,(Base_Irradiacao!$D$99/Config_Geracao!$E$2)*Base_Irradiacao!$G$99*Config_Geracao!$C$2*(Config_Geracao!$D$2/100))))</f>
        <v>0</v>
      </c>
    </row>
    <row r="391" ht="15.0" customHeight="1">
      <c r="A391" s="28">
        <v>45662.0416666667</v>
      </c>
      <c r="B391" s="18">
        <v>1.0</v>
      </c>
      <c r="C391" s="18" t="s">
        <v>128</v>
      </c>
      <c r="D391" s="18" t="s">
        <v>119</v>
      </c>
      <c r="E391" s="18" t="s">
        <v>120</v>
      </c>
      <c r="F391" s="18">
        <f>MIN(Config_Geracao!$F$4,IF(Base_Irradiacao!$H$99*Config_Geracao!$C$4*(Config_Geracao!$D$4/100)&lt;Config_Geracao!$G$4,0,MAX(Config_Geracao!$G$4,Base_Irradiacao!$H$99*Config_Geracao!$C$4*(Config_Geracao!$D$4/100))))</f>
        <v>1.10466</v>
      </c>
    </row>
    <row r="392" ht="15.0" customHeight="1">
      <c r="A392" s="28">
        <v>45662.0416666667</v>
      </c>
      <c r="B392" s="18">
        <v>1.0</v>
      </c>
      <c r="C392" s="18" t="s">
        <v>129</v>
      </c>
      <c r="D392" s="18" t="s">
        <v>118</v>
      </c>
      <c r="E392" s="18" t="s">
        <v>116</v>
      </c>
      <c r="F392" s="18">
        <f>MIN(Config_Geracao!$F$3,IF((Base_Irradiacao!$D$99/Config_Geracao!$E$3)*Base_Irradiacao!$G$99*Config_Geracao!$C$3*(Config_Geracao!$D$3/100)&lt;Config_Geracao!$G$3,0,MAX(Config_Geracao!$G$3,(Base_Irradiacao!$D$99/Config_Geracao!$E$3)*Base_Irradiacao!$G$99*Config_Geracao!$C$3*(Config_Geracao!$D$3/100))))</f>
        <v>0</v>
      </c>
    </row>
    <row r="393" ht="15.0" customHeight="1">
      <c r="A393" s="28">
        <v>45662.0416666667</v>
      </c>
      <c r="B393" s="18">
        <v>1.0</v>
      </c>
      <c r="C393" s="18" t="s">
        <v>129</v>
      </c>
      <c r="D393" s="18" t="s">
        <v>122</v>
      </c>
      <c r="E393" s="18" t="s">
        <v>120</v>
      </c>
      <c r="F393" s="18">
        <f>MIN(Config_Geracao!$F$5,IF(Base_Irradiacao!$H$99*Config_Geracao!$C$5*(Config_Geracao!$D$5/100)&lt;Config_Geracao!$G$5,0,MAX(Config_Geracao!$G$5,Base_Irradiacao!$H$99*Config_Geracao!$C$5*(Config_Geracao!$D$5/100))))</f>
        <v>3.76884</v>
      </c>
    </row>
    <row r="394" ht="15.0" customHeight="1">
      <c r="A394" s="28">
        <v>45662.0833333333</v>
      </c>
      <c r="B394" s="18">
        <v>2.0</v>
      </c>
      <c r="C394" s="18" t="s">
        <v>128</v>
      </c>
      <c r="D394" s="18" t="s">
        <v>115</v>
      </c>
      <c r="E394" s="18" t="s">
        <v>116</v>
      </c>
      <c r="F394" s="18">
        <f>MIN(Config_Geracao!$F$2,IF((Base_Irradiacao!$D$100/Config_Geracao!$E$2)*Base_Irradiacao!$G$100*Config_Geracao!$C$2*(Config_Geracao!$D$2/100)&lt;Config_Geracao!$G$2,0,MAX(Config_Geracao!$G$2,(Base_Irradiacao!$D$100/Config_Geracao!$E$2)*Base_Irradiacao!$G$100*Config_Geracao!$C$2*(Config_Geracao!$D$2/100))))</f>
        <v>0</v>
      </c>
    </row>
    <row r="395" ht="15.0" customHeight="1">
      <c r="A395" s="28">
        <v>45662.0833333333</v>
      </c>
      <c r="B395" s="18">
        <v>2.0</v>
      </c>
      <c r="C395" s="18" t="s">
        <v>128</v>
      </c>
      <c r="D395" s="18" t="s">
        <v>119</v>
      </c>
      <c r="E395" s="18" t="s">
        <v>120</v>
      </c>
      <c r="F395" s="18">
        <f>MIN(Config_Geracao!$F$4,IF(Base_Irradiacao!$H$100*Config_Geracao!$C$4*(Config_Geracao!$D$4/100)&lt;Config_Geracao!$G$4,0,MAX(Config_Geracao!$G$4,Base_Irradiacao!$H$100*Config_Geracao!$C$4*(Config_Geracao!$D$4/100))))</f>
        <v>0.741285</v>
      </c>
    </row>
    <row r="396" ht="15.0" customHeight="1">
      <c r="A396" s="28">
        <v>45662.0833333333</v>
      </c>
      <c r="B396" s="18">
        <v>2.0</v>
      </c>
      <c r="C396" s="18" t="s">
        <v>129</v>
      </c>
      <c r="D396" s="18" t="s">
        <v>118</v>
      </c>
      <c r="E396" s="18" t="s">
        <v>116</v>
      </c>
      <c r="F396" s="18">
        <f>MIN(Config_Geracao!$F$3,IF((Base_Irradiacao!$D$100/Config_Geracao!$E$3)*Base_Irradiacao!$G$100*Config_Geracao!$C$3*(Config_Geracao!$D$3/100)&lt;Config_Geracao!$G$3,0,MAX(Config_Geracao!$G$3,(Base_Irradiacao!$D$100/Config_Geracao!$E$3)*Base_Irradiacao!$G$100*Config_Geracao!$C$3*(Config_Geracao!$D$3/100))))</f>
        <v>0</v>
      </c>
    </row>
    <row r="397" ht="15.0" customHeight="1">
      <c r="A397" s="28">
        <v>45662.0833333333</v>
      </c>
      <c r="B397" s="18">
        <v>2.0</v>
      </c>
      <c r="C397" s="18" t="s">
        <v>129</v>
      </c>
      <c r="D397" s="18" t="s">
        <v>122</v>
      </c>
      <c r="E397" s="18" t="s">
        <v>120</v>
      </c>
      <c r="F397" s="18">
        <f>MIN(Config_Geracao!$F$5,IF(Base_Irradiacao!$H$100*Config_Geracao!$C$5*(Config_Geracao!$D$5/100)&lt;Config_Geracao!$G$5,0,MAX(Config_Geracao!$G$5,Base_Irradiacao!$H$100*Config_Geracao!$C$5*(Config_Geracao!$D$5/100))))</f>
        <v>2.52909</v>
      </c>
    </row>
    <row r="398" ht="15.0" customHeight="1">
      <c r="A398" s="28">
        <v>45662.125</v>
      </c>
      <c r="B398" s="18">
        <v>3.0</v>
      </c>
      <c r="C398" s="18" t="s">
        <v>128</v>
      </c>
      <c r="D398" s="18" t="s">
        <v>115</v>
      </c>
      <c r="E398" s="18" t="s">
        <v>116</v>
      </c>
      <c r="F398" s="18">
        <f>MIN(Config_Geracao!$F$2,IF((Base_Irradiacao!$D$101/Config_Geracao!$E$2)*Base_Irradiacao!$G$101*Config_Geracao!$C$2*(Config_Geracao!$D$2/100)&lt;Config_Geracao!$G$2,0,MAX(Config_Geracao!$G$2,(Base_Irradiacao!$D$101/Config_Geracao!$E$2)*Base_Irradiacao!$G$101*Config_Geracao!$C$2*(Config_Geracao!$D$2/100))))</f>
        <v>0</v>
      </c>
    </row>
    <row r="399" ht="15.0" customHeight="1">
      <c r="A399" s="28">
        <v>45662.125</v>
      </c>
      <c r="B399" s="18">
        <v>3.0</v>
      </c>
      <c r="C399" s="18" t="s">
        <v>128</v>
      </c>
      <c r="D399" s="18" t="s">
        <v>119</v>
      </c>
      <c r="E399" s="18" t="s">
        <v>120</v>
      </c>
      <c r="F399" s="18">
        <f>MIN(Config_Geracao!$F$4,IF(Base_Irradiacao!$H$101*Config_Geracao!$C$4*(Config_Geracao!$D$4/100)&lt;Config_Geracao!$G$4,0,MAX(Config_Geracao!$G$4,Base_Irradiacao!$H$101*Config_Geracao!$C$4*(Config_Geracao!$D$4/100))))</f>
        <v>0.92055</v>
      </c>
    </row>
    <row r="400" ht="15.0" customHeight="1">
      <c r="A400" s="28">
        <v>45662.125</v>
      </c>
      <c r="B400" s="18">
        <v>3.0</v>
      </c>
      <c r="C400" s="18" t="s">
        <v>129</v>
      </c>
      <c r="D400" s="18" t="s">
        <v>118</v>
      </c>
      <c r="E400" s="18" t="s">
        <v>116</v>
      </c>
      <c r="F400" s="18">
        <f>MIN(Config_Geracao!$F$3,IF((Base_Irradiacao!$D$101/Config_Geracao!$E$3)*Base_Irradiacao!$G$101*Config_Geracao!$C$3*(Config_Geracao!$D$3/100)&lt;Config_Geracao!$G$3,0,MAX(Config_Geracao!$G$3,(Base_Irradiacao!$D$101/Config_Geracao!$E$3)*Base_Irradiacao!$G$101*Config_Geracao!$C$3*(Config_Geracao!$D$3/100))))</f>
        <v>0</v>
      </c>
    </row>
    <row r="401" ht="15.0" customHeight="1">
      <c r="A401" s="28">
        <v>45662.125</v>
      </c>
      <c r="B401" s="18">
        <v>3.0</v>
      </c>
      <c r="C401" s="18" t="s">
        <v>129</v>
      </c>
      <c r="D401" s="18" t="s">
        <v>122</v>
      </c>
      <c r="E401" s="18" t="s">
        <v>120</v>
      </c>
      <c r="F401" s="18">
        <f>MIN(Config_Geracao!$F$5,IF(Base_Irradiacao!$H$101*Config_Geracao!$C$5*(Config_Geracao!$D$5/100)&lt;Config_Geracao!$G$5,0,MAX(Config_Geracao!$G$5,Base_Irradiacao!$H$101*Config_Geracao!$C$5*(Config_Geracao!$D$5/100))))</f>
        <v>3.1407</v>
      </c>
    </row>
    <row r="402" ht="15.0" customHeight="1">
      <c r="A402" s="28">
        <v>45662.1666666667</v>
      </c>
      <c r="B402" s="18">
        <v>4.0</v>
      </c>
      <c r="C402" s="18" t="s">
        <v>128</v>
      </c>
      <c r="D402" s="18" t="s">
        <v>115</v>
      </c>
      <c r="E402" s="18" t="s">
        <v>116</v>
      </c>
      <c r="F402" s="18">
        <f>MIN(Config_Geracao!$F$2,IF((Base_Irradiacao!$D$102/Config_Geracao!$E$2)*Base_Irradiacao!$G$102*Config_Geracao!$C$2*(Config_Geracao!$D$2/100)&lt;Config_Geracao!$G$2,0,MAX(Config_Geracao!$G$2,(Base_Irradiacao!$D$102/Config_Geracao!$E$2)*Base_Irradiacao!$G$102*Config_Geracao!$C$2*(Config_Geracao!$D$2/100))))</f>
        <v>0</v>
      </c>
    </row>
    <row r="403" ht="15.0" customHeight="1">
      <c r="A403" s="28">
        <v>45662.1666666667</v>
      </c>
      <c r="B403" s="18">
        <v>4.0</v>
      </c>
      <c r="C403" s="18" t="s">
        <v>128</v>
      </c>
      <c r="D403" s="18" t="s">
        <v>119</v>
      </c>
      <c r="E403" s="18" t="s">
        <v>120</v>
      </c>
      <c r="F403" s="18">
        <f>MIN(Config_Geracao!$F$4,IF(Base_Irradiacao!$H$102*Config_Geracao!$C$4*(Config_Geracao!$D$4/100)&lt;Config_Geracao!$G$4,0,MAX(Config_Geracao!$G$4,Base_Irradiacao!$H$102*Config_Geracao!$C$4*(Config_Geracao!$D$4/100))))</f>
        <v>0.8309175</v>
      </c>
    </row>
    <row r="404" ht="15.0" customHeight="1">
      <c r="A404" s="28">
        <v>45662.1666666667</v>
      </c>
      <c r="B404" s="18">
        <v>4.0</v>
      </c>
      <c r="C404" s="18" t="s">
        <v>129</v>
      </c>
      <c r="D404" s="18" t="s">
        <v>118</v>
      </c>
      <c r="E404" s="18" t="s">
        <v>116</v>
      </c>
      <c r="F404" s="18">
        <f>MIN(Config_Geracao!$F$3,IF((Base_Irradiacao!$D$102/Config_Geracao!$E$3)*Base_Irradiacao!$G$102*Config_Geracao!$C$3*(Config_Geracao!$D$3/100)&lt;Config_Geracao!$G$3,0,MAX(Config_Geracao!$G$3,(Base_Irradiacao!$D$102/Config_Geracao!$E$3)*Base_Irradiacao!$G$102*Config_Geracao!$C$3*(Config_Geracao!$D$3/100))))</f>
        <v>0</v>
      </c>
    </row>
    <row r="405" ht="15.0" customHeight="1">
      <c r="A405" s="28">
        <v>45662.1666666667</v>
      </c>
      <c r="B405" s="18">
        <v>4.0</v>
      </c>
      <c r="C405" s="18" t="s">
        <v>129</v>
      </c>
      <c r="D405" s="18" t="s">
        <v>122</v>
      </c>
      <c r="E405" s="18" t="s">
        <v>120</v>
      </c>
      <c r="F405" s="18">
        <f>MIN(Config_Geracao!$F$5,IF(Base_Irradiacao!$H$102*Config_Geracao!$C$5*(Config_Geracao!$D$5/100)&lt;Config_Geracao!$G$5,0,MAX(Config_Geracao!$G$5,Base_Irradiacao!$H$102*Config_Geracao!$C$5*(Config_Geracao!$D$5/100))))</f>
        <v>2.834895</v>
      </c>
    </row>
    <row r="406" ht="15.0" customHeight="1">
      <c r="A406" s="28">
        <v>45662.2083333333</v>
      </c>
      <c r="B406" s="18">
        <v>5.0</v>
      </c>
      <c r="C406" s="18" t="s">
        <v>128</v>
      </c>
      <c r="D406" s="18" t="s">
        <v>115</v>
      </c>
      <c r="E406" s="18" t="s">
        <v>116</v>
      </c>
      <c r="F406" s="18">
        <f>MIN(Config_Geracao!$F$2,IF((Base_Irradiacao!$D$103/Config_Geracao!$E$2)*Base_Irradiacao!$G$103*Config_Geracao!$C$2*(Config_Geracao!$D$2/100)&lt;Config_Geracao!$G$2,0,MAX(Config_Geracao!$G$2,(Base_Irradiacao!$D$103/Config_Geracao!$E$2)*Base_Irradiacao!$G$103*Config_Geracao!$C$2*(Config_Geracao!$D$2/100))))</f>
        <v>0</v>
      </c>
    </row>
    <row r="407" ht="15.0" customHeight="1">
      <c r="A407" s="28">
        <v>45662.2083333333</v>
      </c>
      <c r="B407" s="18">
        <v>5.0</v>
      </c>
      <c r="C407" s="18" t="s">
        <v>128</v>
      </c>
      <c r="D407" s="18" t="s">
        <v>119</v>
      </c>
      <c r="E407" s="18" t="s">
        <v>120</v>
      </c>
      <c r="F407" s="18">
        <f>MIN(Config_Geracao!$F$4,IF(Base_Irradiacao!$H$103*Config_Geracao!$C$4*(Config_Geracao!$D$4/100)&lt;Config_Geracao!$G$4,0,MAX(Config_Geracao!$G$4,Base_Irradiacao!$H$103*Config_Geracao!$C$4*(Config_Geracao!$D$4/100))))</f>
        <v>0.7533975</v>
      </c>
    </row>
    <row r="408" ht="15.0" customHeight="1">
      <c r="A408" s="28">
        <v>45662.2083333333</v>
      </c>
      <c r="B408" s="18">
        <v>5.0</v>
      </c>
      <c r="C408" s="18" t="s">
        <v>129</v>
      </c>
      <c r="D408" s="18" t="s">
        <v>118</v>
      </c>
      <c r="E408" s="18" t="s">
        <v>116</v>
      </c>
      <c r="F408" s="18">
        <f>MIN(Config_Geracao!$F$3,IF((Base_Irradiacao!$D$103/Config_Geracao!$E$3)*Base_Irradiacao!$G$103*Config_Geracao!$C$3*(Config_Geracao!$D$3/100)&lt;Config_Geracao!$G$3,0,MAX(Config_Geracao!$G$3,(Base_Irradiacao!$D$103/Config_Geracao!$E$3)*Base_Irradiacao!$G$103*Config_Geracao!$C$3*(Config_Geracao!$D$3/100))))</f>
        <v>0</v>
      </c>
    </row>
    <row r="409" ht="15.0" customHeight="1">
      <c r="A409" s="28">
        <v>45662.2083333333</v>
      </c>
      <c r="B409" s="18">
        <v>5.0</v>
      </c>
      <c r="C409" s="18" t="s">
        <v>129</v>
      </c>
      <c r="D409" s="18" t="s">
        <v>122</v>
      </c>
      <c r="E409" s="18" t="s">
        <v>120</v>
      </c>
      <c r="F409" s="18">
        <f>MIN(Config_Geracao!$F$5,IF(Base_Irradiacao!$H$103*Config_Geracao!$C$5*(Config_Geracao!$D$5/100)&lt;Config_Geracao!$G$5,0,MAX(Config_Geracao!$G$5,Base_Irradiacao!$H$103*Config_Geracao!$C$5*(Config_Geracao!$D$5/100))))</f>
        <v>2.570415</v>
      </c>
    </row>
    <row r="410" ht="15.0" customHeight="1">
      <c r="A410" s="28">
        <v>45662.25</v>
      </c>
      <c r="B410" s="18">
        <v>6.0</v>
      </c>
      <c r="C410" s="18" t="s">
        <v>128</v>
      </c>
      <c r="D410" s="18" t="s">
        <v>115</v>
      </c>
      <c r="E410" s="18" t="s">
        <v>116</v>
      </c>
      <c r="F410" s="18">
        <f>MIN(Config_Geracao!$F$2,IF((Base_Irradiacao!$D$104/Config_Geracao!$E$2)*Base_Irradiacao!$G$104*Config_Geracao!$C$2*(Config_Geracao!$D$2/100)&lt;Config_Geracao!$G$2,0,MAX(Config_Geracao!$G$2,(Base_Irradiacao!$D$104/Config_Geracao!$E$2)*Base_Irradiacao!$G$104*Config_Geracao!$C$2*(Config_Geracao!$D$2/100))))</f>
        <v>0.7986909091</v>
      </c>
    </row>
    <row r="411" ht="15.0" customHeight="1">
      <c r="A411" s="28">
        <v>45662.25</v>
      </c>
      <c r="B411" s="18">
        <v>6.0</v>
      </c>
      <c r="C411" s="18" t="s">
        <v>128</v>
      </c>
      <c r="D411" s="18" t="s">
        <v>119</v>
      </c>
      <c r="E411" s="18" t="s">
        <v>120</v>
      </c>
      <c r="F411" s="18">
        <f>MIN(Config_Geracao!$F$4,IF(Base_Irradiacao!$H$104*Config_Geracao!$C$4*(Config_Geracao!$D$4/100)&lt;Config_Geracao!$G$4,0,MAX(Config_Geracao!$G$4,Base_Irradiacao!$H$104*Config_Geracao!$C$4*(Config_Geracao!$D$4/100))))</f>
        <v>0.5063025</v>
      </c>
    </row>
    <row r="412" ht="15.0" customHeight="1">
      <c r="A412" s="28">
        <v>45662.25</v>
      </c>
      <c r="B412" s="18">
        <v>6.0</v>
      </c>
      <c r="C412" s="18" t="s">
        <v>129</v>
      </c>
      <c r="D412" s="18" t="s">
        <v>118</v>
      </c>
      <c r="E412" s="18" t="s">
        <v>116</v>
      </c>
      <c r="F412" s="18">
        <f>MIN(Config_Geracao!$F$3,IF((Base_Irradiacao!$D$104/Config_Geracao!$E$3)*Base_Irradiacao!$G$104*Config_Geracao!$C$3*(Config_Geracao!$D$3/100)&lt;Config_Geracao!$G$3,0,MAX(Config_Geracao!$G$3,(Base_Irradiacao!$D$104/Config_Geracao!$E$3)*Base_Irradiacao!$G$104*Config_Geracao!$C$3*(Config_Geracao!$D$3/100))))</f>
        <v>3.269934545</v>
      </c>
    </row>
    <row r="413" ht="15.0" customHeight="1">
      <c r="A413" s="28">
        <v>45662.25</v>
      </c>
      <c r="B413" s="18">
        <v>6.0</v>
      </c>
      <c r="C413" s="18" t="s">
        <v>129</v>
      </c>
      <c r="D413" s="18" t="s">
        <v>122</v>
      </c>
      <c r="E413" s="18" t="s">
        <v>120</v>
      </c>
      <c r="F413" s="18">
        <f>MIN(Config_Geracao!$F$5,IF(Base_Irradiacao!$H$104*Config_Geracao!$C$5*(Config_Geracao!$D$5/100)&lt;Config_Geracao!$G$5,0,MAX(Config_Geracao!$G$5,Base_Irradiacao!$H$104*Config_Geracao!$C$5*(Config_Geracao!$D$5/100))))</f>
        <v>1.727385</v>
      </c>
    </row>
    <row r="414" ht="15.0" customHeight="1">
      <c r="A414" s="28">
        <v>45662.2916666667</v>
      </c>
      <c r="B414" s="18">
        <v>7.0</v>
      </c>
      <c r="C414" s="18" t="s">
        <v>128</v>
      </c>
      <c r="D414" s="18" t="s">
        <v>115</v>
      </c>
      <c r="E414" s="18" t="s">
        <v>116</v>
      </c>
      <c r="F414" s="18">
        <f>MIN(Config_Geracao!$F$2,IF((Base_Irradiacao!$D$105/Config_Geracao!$E$2)*Base_Irradiacao!$G$105*Config_Geracao!$C$2*(Config_Geracao!$D$2/100)&lt;Config_Geracao!$G$2,0,MAX(Config_Geracao!$G$2,(Base_Irradiacao!$D$105/Config_Geracao!$E$2)*Base_Irradiacao!$G$105*Config_Geracao!$C$2*(Config_Geracao!$D$2/100))))</f>
        <v>3.378286364</v>
      </c>
    </row>
    <row r="415" ht="15.0" customHeight="1">
      <c r="A415" s="28">
        <v>45662.2916666667</v>
      </c>
      <c r="B415" s="18">
        <v>7.0</v>
      </c>
      <c r="C415" s="18" t="s">
        <v>128</v>
      </c>
      <c r="D415" s="18" t="s">
        <v>119</v>
      </c>
      <c r="E415" s="18" t="s">
        <v>120</v>
      </c>
      <c r="F415" s="18">
        <f>MIN(Config_Geracao!$F$4,IF(Base_Irradiacao!$H$105*Config_Geracao!$C$4*(Config_Geracao!$D$4/100)&lt;Config_Geracao!$G$4,0,MAX(Config_Geracao!$G$4,Base_Irradiacao!$H$105*Config_Geracao!$C$4*(Config_Geracao!$D$4/100))))</f>
        <v>1.196715</v>
      </c>
    </row>
    <row r="416" ht="15.0" customHeight="1">
      <c r="A416" s="28">
        <v>45662.2916666667</v>
      </c>
      <c r="B416" s="18">
        <v>7.0</v>
      </c>
      <c r="C416" s="18" t="s">
        <v>129</v>
      </c>
      <c r="D416" s="18" t="s">
        <v>118</v>
      </c>
      <c r="E416" s="18" t="s">
        <v>116</v>
      </c>
      <c r="F416" s="18">
        <f>MIN(Config_Geracao!$F$3,IF((Base_Irradiacao!$D$105/Config_Geracao!$E$3)*Base_Irradiacao!$G$105*Config_Geracao!$C$3*(Config_Geracao!$D$3/100)&lt;Config_Geracao!$G$3,0,MAX(Config_Geracao!$G$3,(Base_Irradiacao!$D$105/Config_Geracao!$E$3)*Base_Irradiacao!$G$105*Config_Geracao!$C$3*(Config_Geracao!$D$3/100))))</f>
        <v>13.83110182</v>
      </c>
    </row>
    <row r="417" ht="15.0" customHeight="1">
      <c r="A417" s="28">
        <v>45662.2916666667</v>
      </c>
      <c r="B417" s="18">
        <v>7.0</v>
      </c>
      <c r="C417" s="18" t="s">
        <v>129</v>
      </c>
      <c r="D417" s="18" t="s">
        <v>122</v>
      </c>
      <c r="E417" s="18" t="s">
        <v>120</v>
      </c>
      <c r="F417" s="18">
        <f>MIN(Config_Geracao!$F$5,IF(Base_Irradiacao!$H$105*Config_Geracao!$C$5*(Config_Geracao!$D$5/100)&lt;Config_Geracao!$G$5,0,MAX(Config_Geracao!$G$5,Base_Irradiacao!$H$105*Config_Geracao!$C$5*(Config_Geracao!$D$5/100))))</f>
        <v>4.08291</v>
      </c>
    </row>
    <row r="418" ht="15.0" customHeight="1">
      <c r="A418" s="28">
        <v>45662.3333333333</v>
      </c>
      <c r="B418" s="18">
        <v>8.0</v>
      </c>
      <c r="C418" s="18" t="s">
        <v>128</v>
      </c>
      <c r="D418" s="18" t="s">
        <v>115</v>
      </c>
      <c r="E418" s="18" t="s">
        <v>116</v>
      </c>
      <c r="F418" s="18">
        <f>MIN(Config_Geracao!$F$2,IF((Base_Irradiacao!$D$106/Config_Geracao!$E$2)*Base_Irradiacao!$G$106*Config_Geracao!$C$2*(Config_Geracao!$D$2/100)&lt;Config_Geracao!$G$2,0,MAX(Config_Geracao!$G$2,(Base_Irradiacao!$D$106/Config_Geracao!$E$2)*Base_Irradiacao!$G$106*Config_Geracao!$C$2*(Config_Geracao!$D$2/100))))</f>
        <v>4.735620455</v>
      </c>
    </row>
    <row r="419" ht="15.0" customHeight="1">
      <c r="A419" s="28">
        <v>45662.3333333333</v>
      </c>
      <c r="B419" s="18">
        <v>8.0</v>
      </c>
      <c r="C419" s="18" t="s">
        <v>128</v>
      </c>
      <c r="D419" s="18" t="s">
        <v>119</v>
      </c>
      <c r="E419" s="18" t="s">
        <v>120</v>
      </c>
      <c r="F419" s="18">
        <f>MIN(Config_Geracao!$F$4,IF(Base_Irradiacao!$H$106*Config_Geracao!$C$4*(Config_Geracao!$D$4/100)&lt;Config_Geracao!$G$4,0,MAX(Config_Geracao!$G$4,Base_Irradiacao!$H$106*Config_Geracao!$C$4*(Config_Geracao!$D$4/100))))</f>
        <v>0.847875</v>
      </c>
    </row>
    <row r="420" ht="15.0" customHeight="1">
      <c r="A420" s="28">
        <v>45662.3333333333</v>
      </c>
      <c r="B420" s="18">
        <v>8.0</v>
      </c>
      <c r="C420" s="18" t="s">
        <v>129</v>
      </c>
      <c r="D420" s="18" t="s">
        <v>118</v>
      </c>
      <c r="E420" s="18" t="s">
        <v>116</v>
      </c>
      <c r="F420" s="18">
        <f>MIN(Config_Geracao!$F$3,IF((Base_Irradiacao!$D$106/Config_Geracao!$E$3)*Base_Irradiacao!$G$106*Config_Geracao!$C$3*(Config_Geracao!$D$3/100)&lt;Config_Geracao!$G$3,0,MAX(Config_Geracao!$G$3,(Base_Irradiacao!$D$106/Config_Geracao!$E$3)*Base_Irradiacao!$G$106*Config_Geracao!$C$3*(Config_Geracao!$D$3/100))))</f>
        <v>19.38818727</v>
      </c>
    </row>
    <row r="421" ht="15.0" customHeight="1">
      <c r="A421" s="28">
        <v>45662.3333333333</v>
      </c>
      <c r="B421" s="18">
        <v>8.0</v>
      </c>
      <c r="C421" s="18" t="s">
        <v>129</v>
      </c>
      <c r="D421" s="18" t="s">
        <v>122</v>
      </c>
      <c r="E421" s="18" t="s">
        <v>120</v>
      </c>
      <c r="F421" s="18">
        <f>MIN(Config_Geracao!$F$5,IF(Base_Irradiacao!$H$106*Config_Geracao!$C$5*(Config_Geracao!$D$5/100)&lt;Config_Geracao!$G$5,0,MAX(Config_Geracao!$G$5,Base_Irradiacao!$H$106*Config_Geracao!$C$5*(Config_Geracao!$D$5/100))))</f>
        <v>2.89275</v>
      </c>
    </row>
    <row r="422" ht="15.0" customHeight="1">
      <c r="A422" s="28">
        <v>45662.375</v>
      </c>
      <c r="B422" s="18">
        <v>9.0</v>
      </c>
      <c r="C422" s="18" t="s">
        <v>128</v>
      </c>
      <c r="D422" s="18" t="s">
        <v>115</v>
      </c>
      <c r="E422" s="18" t="s">
        <v>116</v>
      </c>
      <c r="F422" s="18">
        <f>MIN(Config_Geracao!$F$2,IF((Base_Irradiacao!$D$107/Config_Geracao!$E$2)*Base_Irradiacao!$G$107*Config_Geracao!$C$2*(Config_Geracao!$D$2/100)&lt;Config_Geracao!$G$2,0,MAX(Config_Geracao!$G$2,(Base_Irradiacao!$D$107/Config_Geracao!$E$2)*Base_Irradiacao!$G$107*Config_Geracao!$C$2*(Config_Geracao!$D$2/100))))</f>
        <v>5.995320455</v>
      </c>
    </row>
    <row r="423" ht="15.0" customHeight="1">
      <c r="A423" s="28">
        <v>45662.375</v>
      </c>
      <c r="B423" s="18">
        <v>9.0</v>
      </c>
      <c r="C423" s="18" t="s">
        <v>128</v>
      </c>
      <c r="D423" s="18" t="s">
        <v>119</v>
      </c>
      <c r="E423" s="18" t="s">
        <v>120</v>
      </c>
      <c r="F423" s="18">
        <f>MIN(Config_Geracao!$F$4,IF(Base_Irradiacao!$H$107*Config_Geracao!$C$4*(Config_Geracao!$D$4/100)&lt;Config_Geracao!$G$4,0,MAX(Config_Geracao!$G$4,Base_Irradiacao!$H$107*Config_Geracao!$C$4*(Config_Geracao!$D$4/100))))</f>
        <v>0.6371175</v>
      </c>
    </row>
    <row r="424" ht="15.0" customHeight="1">
      <c r="A424" s="28">
        <v>45662.375</v>
      </c>
      <c r="B424" s="18">
        <v>9.0</v>
      </c>
      <c r="C424" s="18" t="s">
        <v>129</v>
      </c>
      <c r="D424" s="18" t="s">
        <v>118</v>
      </c>
      <c r="E424" s="18" t="s">
        <v>116</v>
      </c>
      <c r="F424" s="18">
        <f>MIN(Config_Geracao!$F$3,IF((Base_Irradiacao!$D$107/Config_Geracao!$E$3)*Base_Irradiacao!$G$107*Config_Geracao!$C$3*(Config_Geracao!$D$3/100)&lt;Config_Geracao!$G$3,0,MAX(Config_Geracao!$G$3,(Base_Irradiacao!$D$107/Config_Geracao!$E$3)*Base_Irradiacao!$G$107*Config_Geracao!$C$3*(Config_Geracao!$D$3/100))))</f>
        <v>24.54554727</v>
      </c>
    </row>
    <row r="425" ht="15.0" customHeight="1">
      <c r="A425" s="28">
        <v>45662.375</v>
      </c>
      <c r="B425" s="18">
        <v>9.0</v>
      </c>
      <c r="C425" s="18" t="s">
        <v>129</v>
      </c>
      <c r="D425" s="18" t="s">
        <v>122</v>
      </c>
      <c r="E425" s="18" t="s">
        <v>120</v>
      </c>
      <c r="F425" s="18">
        <f>MIN(Config_Geracao!$F$5,IF(Base_Irradiacao!$H$107*Config_Geracao!$C$5*(Config_Geracao!$D$5/100)&lt;Config_Geracao!$G$5,0,MAX(Config_Geracao!$G$5,Base_Irradiacao!$H$107*Config_Geracao!$C$5*(Config_Geracao!$D$5/100))))</f>
        <v>2.173695</v>
      </c>
    </row>
    <row r="426" ht="15.0" customHeight="1">
      <c r="A426" s="28">
        <v>45662.4166666667</v>
      </c>
      <c r="B426" s="18">
        <v>10.0</v>
      </c>
      <c r="C426" s="18" t="s">
        <v>128</v>
      </c>
      <c r="D426" s="18" t="s">
        <v>115</v>
      </c>
      <c r="E426" s="18" t="s">
        <v>116</v>
      </c>
      <c r="F426" s="18">
        <f>MIN(Config_Geracao!$F$2,IF((Base_Irradiacao!$D$108/Config_Geracao!$E$2)*Base_Irradiacao!$G$108*Config_Geracao!$C$2*(Config_Geracao!$D$2/100)&lt;Config_Geracao!$G$2,0,MAX(Config_Geracao!$G$2,(Base_Irradiacao!$D$108/Config_Geracao!$E$2)*Base_Irradiacao!$G$108*Config_Geracao!$C$2*(Config_Geracao!$D$2/100))))</f>
        <v>4.447856818</v>
      </c>
    </row>
    <row r="427" ht="15.0" customHeight="1">
      <c r="A427" s="28">
        <v>45662.4166666667</v>
      </c>
      <c r="B427" s="18">
        <v>10.0</v>
      </c>
      <c r="C427" s="18" t="s">
        <v>128</v>
      </c>
      <c r="D427" s="18" t="s">
        <v>119</v>
      </c>
      <c r="E427" s="18" t="s">
        <v>120</v>
      </c>
      <c r="F427" s="18">
        <f>MIN(Config_Geracao!$F$4,IF(Base_Irradiacao!$H$108*Config_Geracao!$C$4*(Config_Geracao!$D$4/100)&lt;Config_Geracao!$G$4,0,MAX(Config_Geracao!$G$4,Base_Irradiacao!$H$108*Config_Geracao!$C$4*(Config_Geracao!$D$4/100))))</f>
        <v>0.8163825</v>
      </c>
    </row>
    <row r="428" ht="15.0" customHeight="1">
      <c r="A428" s="28">
        <v>45662.4166666667</v>
      </c>
      <c r="B428" s="18">
        <v>10.0</v>
      </c>
      <c r="C428" s="18" t="s">
        <v>129</v>
      </c>
      <c r="D428" s="18" t="s">
        <v>118</v>
      </c>
      <c r="E428" s="18" t="s">
        <v>116</v>
      </c>
      <c r="F428" s="18">
        <f>MIN(Config_Geracao!$F$3,IF((Base_Irradiacao!$D$108/Config_Geracao!$E$3)*Base_Irradiacao!$G$108*Config_Geracao!$C$3*(Config_Geracao!$D$3/100)&lt;Config_Geracao!$G$3,0,MAX(Config_Geracao!$G$3,(Base_Irradiacao!$D$108/Config_Geracao!$E$3)*Base_Irradiacao!$G$108*Config_Geracao!$C$3*(Config_Geracao!$D$3/100))))</f>
        <v>18.21004909</v>
      </c>
    </row>
    <row r="429" ht="15.0" customHeight="1">
      <c r="A429" s="28">
        <v>45662.4166666667</v>
      </c>
      <c r="B429" s="18">
        <v>10.0</v>
      </c>
      <c r="C429" s="18" t="s">
        <v>129</v>
      </c>
      <c r="D429" s="18" t="s">
        <v>122</v>
      </c>
      <c r="E429" s="18" t="s">
        <v>120</v>
      </c>
      <c r="F429" s="18">
        <f>MIN(Config_Geracao!$F$5,IF(Base_Irradiacao!$H$108*Config_Geracao!$C$5*(Config_Geracao!$D$5/100)&lt;Config_Geracao!$G$5,0,MAX(Config_Geracao!$G$5,Base_Irradiacao!$H$108*Config_Geracao!$C$5*(Config_Geracao!$D$5/100))))</f>
        <v>2.785305</v>
      </c>
    </row>
    <row r="430" ht="15.0" customHeight="1">
      <c r="A430" s="28">
        <v>45662.4583333333</v>
      </c>
      <c r="B430" s="18">
        <v>11.0</v>
      </c>
      <c r="C430" s="18" t="s">
        <v>128</v>
      </c>
      <c r="D430" s="18" t="s">
        <v>115</v>
      </c>
      <c r="E430" s="18" t="s">
        <v>116</v>
      </c>
      <c r="F430" s="18">
        <f>MIN(Config_Geracao!$F$2,IF((Base_Irradiacao!$D$109/Config_Geracao!$E$2)*Base_Irradiacao!$G$109*Config_Geracao!$C$2*(Config_Geracao!$D$2/100)&lt;Config_Geracao!$G$2,0,MAX(Config_Geracao!$G$2,(Base_Irradiacao!$D$109/Config_Geracao!$E$2)*Base_Irradiacao!$G$109*Config_Geracao!$C$2*(Config_Geracao!$D$2/100))))</f>
        <v>7.393029545</v>
      </c>
    </row>
    <row r="431" ht="15.0" customHeight="1">
      <c r="A431" s="28">
        <v>45662.4583333333</v>
      </c>
      <c r="B431" s="18">
        <v>11.0</v>
      </c>
      <c r="C431" s="18" t="s">
        <v>128</v>
      </c>
      <c r="D431" s="18" t="s">
        <v>119</v>
      </c>
      <c r="E431" s="18" t="s">
        <v>120</v>
      </c>
      <c r="F431" s="18">
        <f>MIN(Config_Geracao!$F$4,IF(Base_Irradiacao!$H$109*Config_Geracao!$C$4*(Config_Geracao!$D$4/100)&lt;Config_Geracao!$G$4,0,MAX(Config_Geracao!$G$4,Base_Irradiacao!$H$109*Config_Geracao!$C$4*(Config_Geracao!$D$4/100))))</f>
        <v>0.9762675</v>
      </c>
    </row>
    <row r="432" ht="15.0" customHeight="1">
      <c r="A432" s="28">
        <v>45662.4583333333</v>
      </c>
      <c r="B432" s="18">
        <v>11.0</v>
      </c>
      <c r="C432" s="18" t="s">
        <v>129</v>
      </c>
      <c r="D432" s="18" t="s">
        <v>118</v>
      </c>
      <c r="E432" s="18" t="s">
        <v>116</v>
      </c>
      <c r="F432" s="18">
        <f>MIN(Config_Geracao!$F$3,IF((Base_Irradiacao!$D$109/Config_Geracao!$E$3)*Base_Irradiacao!$G$109*Config_Geracao!$C$3*(Config_Geracao!$D$3/100)&lt;Config_Geracao!$G$3,0,MAX(Config_Geracao!$G$3,(Base_Irradiacao!$D$109/Config_Geracao!$E$3)*Base_Irradiacao!$G$109*Config_Geracao!$C$3*(Config_Geracao!$D$3/100))))</f>
        <v>30.26793273</v>
      </c>
    </row>
    <row r="433" ht="15.0" customHeight="1">
      <c r="A433" s="28">
        <v>45662.4583333333</v>
      </c>
      <c r="B433" s="18">
        <v>11.0</v>
      </c>
      <c r="C433" s="18" t="s">
        <v>129</v>
      </c>
      <c r="D433" s="18" t="s">
        <v>122</v>
      </c>
      <c r="E433" s="18" t="s">
        <v>120</v>
      </c>
      <c r="F433" s="18">
        <f>MIN(Config_Geracao!$F$5,IF(Base_Irradiacao!$H$109*Config_Geracao!$C$5*(Config_Geracao!$D$5/100)&lt;Config_Geracao!$G$5,0,MAX(Config_Geracao!$G$5,Base_Irradiacao!$H$109*Config_Geracao!$C$5*(Config_Geracao!$D$5/100))))</f>
        <v>3.330795</v>
      </c>
    </row>
    <row r="434" ht="15.0" customHeight="1">
      <c r="A434" s="28">
        <v>45662.5</v>
      </c>
      <c r="B434" s="18">
        <v>12.0</v>
      </c>
      <c r="C434" s="18" t="s">
        <v>128</v>
      </c>
      <c r="D434" s="18" t="s">
        <v>115</v>
      </c>
      <c r="E434" s="18" t="s">
        <v>116</v>
      </c>
      <c r="F434" s="18">
        <f>MIN(Config_Geracao!$F$2,IF((Base_Irradiacao!$D$110/Config_Geracao!$E$2)*Base_Irradiacao!$G$110*Config_Geracao!$C$2*(Config_Geracao!$D$2/100)&lt;Config_Geracao!$G$2,0,MAX(Config_Geracao!$G$2,(Base_Irradiacao!$D$110/Config_Geracao!$E$2)*Base_Irradiacao!$G$110*Config_Geracao!$C$2*(Config_Geracao!$D$2/100))))</f>
        <v>1.559209091</v>
      </c>
    </row>
    <row r="435" ht="15.0" customHeight="1">
      <c r="A435" s="28">
        <v>45662.5</v>
      </c>
      <c r="B435" s="18">
        <v>12.0</v>
      </c>
      <c r="C435" s="18" t="s">
        <v>128</v>
      </c>
      <c r="D435" s="18" t="s">
        <v>119</v>
      </c>
      <c r="E435" s="18" t="s">
        <v>120</v>
      </c>
      <c r="F435" s="18">
        <f>MIN(Config_Geracao!$F$4,IF(Base_Irradiacao!$H$110*Config_Geracao!$C$4*(Config_Geracao!$D$4/100)&lt;Config_Geracao!$G$4,0,MAX(Config_Geracao!$G$4,Base_Irradiacao!$H$110*Config_Geracao!$C$4*(Config_Geracao!$D$4/100))))</f>
        <v>0.50388</v>
      </c>
    </row>
    <row r="436" ht="15.0" customHeight="1">
      <c r="A436" s="28">
        <v>45662.5</v>
      </c>
      <c r="B436" s="18">
        <v>12.0</v>
      </c>
      <c r="C436" s="18" t="s">
        <v>129</v>
      </c>
      <c r="D436" s="18" t="s">
        <v>118</v>
      </c>
      <c r="E436" s="18" t="s">
        <v>116</v>
      </c>
      <c r="F436" s="18">
        <f>MIN(Config_Geracao!$F$3,IF((Base_Irradiacao!$D$110/Config_Geracao!$E$3)*Base_Irradiacao!$G$110*Config_Geracao!$C$3*(Config_Geracao!$D$3/100)&lt;Config_Geracao!$G$3,0,MAX(Config_Geracao!$G$3,(Base_Irradiacao!$D$110/Config_Geracao!$E$3)*Base_Irradiacao!$G$110*Config_Geracao!$C$3*(Config_Geracao!$D$3/100))))</f>
        <v>6.383585455</v>
      </c>
    </row>
    <row r="437" ht="15.0" customHeight="1">
      <c r="A437" s="28">
        <v>45662.5</v>
      </c>
      <c r="B437" s="18">
        <v>12.0</v>
      </c>
      <c r="C437" s="18" t="s">
        <v>129</v>
      </c>
      <c r="D437" s="18" t="s">
        <v>122</v>
      </c>
      <c r="E437" s="18" t="s">
        <v>120</v>
      </c>
      <c r="F437" s="18">
        <f>MIN(Config_Geracao!$F$5,IF(Base_Irradiacao!$H$110*Config_Geracao!$C$5*(Config_Geracao!$D$5/100)&lt;Config_Geracao!$G$5,0,MAX(Config_Geracao!$G$5,Base_Irradiacao!$H$110*Config_Geracao!$C$5*(Config_Geracao!$D$5/100))))</f>
        <v>1.71912</v>
      </c>
    </row>
    <row r="438" ht="15.0" customHeight="1">
      <c r="A438" s="28">
        <v>45662.5416666667</v>
      </c>
      <c r="B438" s="18">
        <v>13.0</v>
      </c>
      <c r="C438" s="18" t="s">
        <v>128</v>
      </c>
      <c r="D438" s="18" t="s">
        <v>115</v>
      </c>
      <c r="E438" s="18" t="s">
        <v>116</v>
      </c>
      <c r="F438" s="18">
        <f>MIN(Config_Geracao!$F$2,IF((Base_Irradiacao!$D$111/Config_Geracao!$E$2)*Base_Irradiacao!$G$111*Config_Geracao!$C$2*(Config_Geracao!$D$2/100)&lt;Config_Geracao!$G$2,0,MAX(Config_Geracao!$G$2,(Base_Irradiacao!$D$111/Config_Geracao!$E$2)*Base_Irradiacao!$G$111*Config_Geracao!$C$2*(Config_Geracao!$D$2/100))))</f>
        <v>7.516356818</v>
      </c>
    </row>
    <row r="439" ht="15.0" customHeight="1">
      <c r="A439" s="28">
        <v>45662.5416666667</v>
      </c>
      <c r="B439" s="18">
        <v>13.0</v>
      </c>
      <c r="C439" s="18" t="s">
        <v>128</v>
      </c>
      <c r="D439" s="18" t="s">
        <v>119</v>
      </c>
      <c r="E439" s="18" t="s">
        <v>120</v>
      </c>
      <c r="F439" s="18">
        <f>MIN(Config_Geracao!$F$4,IF(Base_Irradiacao!$H$111*Config_Geracao!$C$4*(Config_Geracao!$D$4/100)&lt;Config_Geracao!$G$4,0,MAX(Config_Geracao!$G$4,Base_Irradiacao!$H$111*Config_Geracao!$C$4*(Config_Geracao!$D$4/100))))</f>
        <v>0.7727775</v>
      </c>
    </row>
    <row r="440" ht="15.0" customHeight="1">
      <c r="A440" s="28">
        <v>45662.5416666667</v>
      </c>
      <c r="B440" s="18">
        <v>13.0</v>
      </c>
      <c r="C440" s="18" t="s">
        <v>129</v>
      </c>
      <c r="D440" s="18" t="s">
        <v>118</v>
      </c>
      <c r="E440" s="18" t="s">
        <v>116</v>
      </c>
      <c r="F440" s="18">
        <f>MIN(Config_Geracao!$F$3,IF((Base_Irradiacao!$D$111/Config_Geracao!$E$3)*Base_Irradiacao!$G$111*Config_Geracao!$C$3*(Config_Geracao!$D$3/100)&lt;Config_Geracao!$G$3,0,MAX(Config_Geracao!$G$3,(Base_Irradiacao!$D$111/Config_Geracao!$E$3)*Base_Irradiacao!$G$111*Config_Geracao!$C$3*(Config_Geracao!$D$3/100))))</f>
        <v>30.77284909</v>
      </c>
    </row>
    <row r="441" ht="15.0" customHeight="1">
      <c r="A441" s="28">
        <v>45662.5416666667</v>
      </c>
      <c r="B441" s="18">
        <v>13.0</v>
      </c>
      <c r="C441" s="18" t="s">
        <v>129</v>
      </c>
      <c r="D441" s="18" t="s">
        <v>122</v>
      </c>
      <c r="E441" s="18" t="s">
        <v>120</v>
      </c>
      <c r="F441" s="18">
        <f>MIN(Config_Geracao!$F$5,IF(Base_Irradiacao!$H$111*Config_Geracao!$C$5*(Config_Geracao!$D$5/100)&lt;Config_Geracao!$G$5,0,MAX(Config_Geracao!$G$5,Base_Irradiacao!$H$111*Config_Geracao!$C$5*(Config_Geracao!$D$5/100))))</f>
        <v>2.636535</v>
      </c>
    </row>
    <row r="442" ht="15.0" customHeight="1">
      <c r="A442" s="28">
        <v>45662.5833333333</v>
      </c>
      <c r="B442" s="18">
        <v>14.0</v>
      </c>
      <c r="C442" s="18" t="s">
        <v>128</v>
      </c>
      <c r="D442" s="18" t="s">
        <v>115</v>
      </c>
      <c r="E442" s="18" t="s">
        <v>116</v>
      </c>
      <c r="F442" s="18">
        <f>MIN(Config_Geracao!$F$2,IF((Base_Irradiacao!$D$112/Config_Geracao!$E$2)*Base_Irradiacao!$G$112*Config_Geracao!$C$2*(Config_Geracao!$D$2/100)&lt;Config_Geracao!$G$2,0,MAX(Config_Geracao!$G$2,(Base_Irradiacao!$D$112/Config_Geracao!$E$2)*Base_Irradiacao!$G$112*Config_Geracao!$C$2*(Config_Geracao!$D$2/100))))</f>
        <v>7.003961364</v>
      </c>
    </row>
    <row r="443" ht="15.0" customHeight="1">
      <c r="A443" s="28">
        <v>45662.5833333333</v>
      </c>
      <c r="B443" s="18">
        <v>14.0</v>
      </c>
      <c r="C443" s="18" t="s">
        <v>128</v>
      </c>
      <c r="D443" s="18" t="s">
        <v>119</v>
      </c>
      <c r="E443" s="18" t="s">
        <v>120</v>
      </c>
      <c r="F443" s="18">
        <f>MIN(Config_Geracao!$F$4,IF(Base_Irradiacao!$H$112*Config_Geracao!$C$4*(Config_Geracao!$D$4/100)&lt;Config_Geracao!$G$4,0,MAX(Config_Geracao!$G$4,Base_Irradiacao!$H$112*Config_Geracao!$C$4*(Config_Geracao!$D$4/100))))</f>
        <v>0.4966125</v>
      </c>
    </row>
    <row r="444" ht="15.0" customHeight="1">
      <c r="A444" s="28">
        <v>45662.5833333333</v>
      </c>
      <c r="B444" s="18">
        <v>14.0</v>
      </c>
      <c r="C444" s="18" t="s">
        <v>129</v>
      </c>
      <c r="D444" s="18" t="s">
        <v>118</v>
      </c>
      <c r="E444" s="18" t="s">
        <v>116</v>
      </c>
      <c r="F444" s="18">
        <f>MIN(Config_Geracao!$F$3,IF((Base_Irradiacao!$D$112/Config_Geracao!$E$3)*Base_Irradiacao!$G$112*Config_Geracao!$C$3*(Config_Geracao!$D$3/100)&lt;Config_Geracao!$G$3,0,MAX(Config_Geracao!$G$3,(Base_Irradiacao!$D$112/Config_Geracao!$E$3)*Base_Irradiacao!$G$112*Config_Geracao!$C$3*(Config_Geracao!$D$3/100))))</f>
        <v>28.67504182</v>
      </c>
    </row>
    <row r="445" ht="15.0" customHeight="1">
      <c r="A445" s="28">
        <v>45662.5833333333</v>
      </c>
      <c r="B445" s="18">
        <v>14.0</v>
      </c>
      <c r="C445" s="18" t="s">
        <v>129</v>
      </c>
      <c r="D445" s="18" t="s">
        <v>122</v>
      </c>
      <c r="E445" s="18" t="s">
        <v>120</v>
      </c>
      <c r="F445" s="18">
        <f>MIN(Config_Geracao!$F$5,IF(Base_Irradiacao!$H$112*Config_Geracao!$C$5*(Config_Geracao!$D$5/100)&lt;Config_Geracao!$G$5,0,MAX(Config_Geracao!$G$5,Base_Irradiacao!$H$112*Config_Geracao!$C$5*(Config_Geracao!$D$5/100))))</f>
        <v>1.694325</v>
      </c>
    </row>
    <row r="446" ht="15.0" customHeight="1">
      <c r="A446" s="28">
        <v>45662.625</v>
      </c>
      <c r="B446" s="18">
        <v>15.0</v>
      </c>
      <c r="C446" s="18" t="s">
        <v>128</v>
      </c>
      <c r="D446" s="18" t="s">
        <v>115</v>
      </c>
      <c r="E446" s="18" t="s">
        <v>116</v>
      </c>
      <c r="F446" s="18">
        <f>MIN(Config_Geracao!$F$2,IF((Base_Irradiacao!$D$113/Config_Geracao!$E$2)*Base_Irradiacao!$G$113*Config_Geracao!$C$2*(Config_Geracao!$D$2/100)&lt;Config_Geracao!$G$2,0,MAX(Config_Geracao!$G$2,(Base_Irradiacao!$D$113/Config_Geracao!$E$2)*Base_Irradiacao!$G$113*Config_Geracao!$C$2*(Config_Geracao!$D$2/100))))</f>
        <v>1.381559091</v>
      </c>
    </row>
    <row r="447" ht="15.0" customHeight="1">
      <c r="A447" s="28">
        <v>45662.625</v>
      </c>
      <c r="B447" s="18">
        <v>15.0</v>
      </c>
      <c r="C447" s="18" t="s">
        <v>128</v>
      </c>
      <c r="D447" s="18" t="s">
        <v>119</v>
      </c>
      <c r="E447" s="18" t="s">
        <v>120</v>
      </c>
      <c r="F447" s="18">
        <f>MIN(Config_Geracao!$F$4,IF(Base_Irradiacao!$H$113*Config_Geracao!$C$4*(Config_Geracao!$D$4/100)&lt;Config_Geracao!$G$4,0,MAX(Config_Geracao!$G$4,Base_Irradiacao!$H$113*Config_Geracao!$C$4*(Config_Geracao!$D$4/100))))</f>
        <v>0.7194825</v>
      </c>
    </row>
    <row r="448" ht="15.0" customHeight="1">
      <c r="A448" s="28">
        <v>45662.625</v>
      </c>
      <c r="B448" s="18">
        <v>15.0</v>
      </c>
      <c r="C448" s="18" t="s">
        <v>129</v>
      </c>
      <c r="D448" s="18" t="s">
        <v>118</v>
      </c>
      <c r="E448" s="18" t="s">
        <v>116</v>
      </c>
      <c r="F448" s="18">
        <f>MIN(Config_Geracao!$F$3,IF((Base_Irradiacao!$D$113/Config_Geracao!$E$3)*Base_Irradiacao!$G$113*Config_Geracao!$C$3*(Config_Geracao!$D$3/100)&lt;Config_Geracao!$G$3,0,MAX(Config_Geracao!$G$3,(Base_Irradiacao!$D$113/Config_Geracao!$E$3)*Base_Irradiacao!$G$113*Config_Geracao!$C$3*(Config_Geracao!$D$3/100))))</f>
        <v>5.656265455</v>
      </c>
    </row>
    <row r="449" ht="15.0" customHeight="1">
      <c r="A449" s="28">
        <v>45662.625</v>
      </c>
      <c r="B449" s="18">
        <v>15.0</v>
      </c>
      <c r="C449" s="18" t="s">
        <v>129</v>
      </c>
      <c r="D449" s="18" t="s">
        <v>122</v>
      </c>
      <c r="E449" s="18" t="s">
        <v>120</v>
      </c>
      <c r="F449" s="18">
        <f>MIN(Config_Geracao!$F$5,IF(Base_Irradiacao!$H$113*Config_Geracao!$C$5*(Config_Geracao!$D$5/100)&lt;Config_Geracao!$G$5,0,MAX(Config_Geracao!$G$5,Base_Irradiacao!$H$113*Config_Geracao!$C$5*(Config_Geracao!$D$5/100))))</f>
        <v>2.454705</v>
      </c>
    </row>
    <row r="450" ht="15.0" customHeight="1">
      <c r="A450" s="28">
        <v>45662.6666666667</v>
      </c>
      <c r="B450" s="18">
        <v>16.0</v>
      </c>
      <c r="C450" s="18" t="s">
        <v>128</v>
      </c>
      <c r="D450" s="18" t="s">
        <v>115</v>
      </c>
      <c r="E450" s="18" t="s">
        <v>116</v>
      </c>
      <c r="F450" s="18">
        <f>MIN(Config_Geracao!$F$2,IF((Base_Irradiacao!$D$114/Config_Geracao!$E$2)*Base_Irradiacao!$G$114*Config_Geracao!$C$2*(Config_Geracao!$D$2/100)&lt;Config_Geracao!$G$2,0,MAX(Config_Geracao!$G$2,(Base_Irradiacao!$D$114/Config_Geracao!$E$2)*Base_Irradiacao!$G$114*Config_Geracao!$C$2*(Config_Geracao!$D$2/100))))</f>
        <v>3.055286364</v>
      </c>
    </row>
    <row r="451" ht="15.0" customHeight="1">
      <c r="A451" s="28">
        <v>45662.6666666667</v>
      </c>
      <c r="B451" s="18">
        <v>16.0</v>
      </c>
      <c r="C451" s="18" t="s">
        <v>128</v>
      </c>
      <c r="D451" s="18" t="s">
        <v>119</v>
      </c>
      <c r="E451" s="18" t="s">
        <v>120</v>
      </c>
      <c r="F451" s="18">
        <f>MIN(Config_Geracao!$F$4,IF(Base_Irradiacao!$H$114*Config_Geracao!$C$4*(Config_Geracao!$D$4/100)&lt;Config_Geracao!$G$4,0,MAX(Config_Geracao!$G$4,Base_Irradiacao!$H$114*Config_Geracao!$C$4*(Config_Geracao!$D$4/100))))</f>
        <v>0.69768</v>
      </c>
    </row>
    <row r="452" ht="15.0" customHeight="1">
      <c r="A452" s="28">
        <v>45662.6666666667</v>
      </c>
      <c r="B452" s="18">
        <v>16.0</v>
      </c>
      <c r="C452" s="18" t="s">
        <v>129</v>
      </c>
      <c r="D452" s="18" t="s">
        <v>118</v>
      </c>
      <c r="E452" s="18" t="s">
        <v>116</v>
      </c>
      <c r="F452" s="18">
        <f>MIN(Config_Geracao!$F$3,IF((Base_Irradiacao!$D$114/Config_Geracao!$E$3)*Base_Irradiacao!$G$114*Config_Geracao!$C$3*(Config_Geracao!$D$3/100)&lt;Config_Geracao!$G$3,0,MAX(Config_Geracao!$G$3,(Base_Irradiacao!$D$114/Config_Geracao!$E$3)*Base_Irradiacao!$G$114*Config_Geracao!$C$3*(Config_Geracao!$D$3/100))))</f>
        <v>12.50870182</v>
      </c>
    </row>
    <row r="453" ht="15.0" customHeight="1">
      <c r="A453" s="28">
        <v>45662.6666666667</v>
      </c>
      <c r="B453" s="18">
        <v>16.0</v>
      </c>
      <c r="C453" s="18" t="s">
        <v>129</v>
      </c>
      <c r="D453" s="18" t="s">
        <v>122</v>
      </c>
      <c r="E453" s="18" t="s">
        <v>120</v>
      </c>
      <c r="F453" s="18">
        <f>MIN(Config_Geracao!$F$5,IF(Base_Irradiacao!$H$114*Config_Geracao!$C$5*(Config_Geracao!$D$5/100)&lt;Config_Geracao!$G$5,0,MAX(Config_Geracao!$G$5,Base_Irradiacao!$H$114*Config_Geracao!$C$5*(Config_Geracao!$D$5/100))))</f>
        <v>2.38032</v>
      </c>
    </row>
    <row r="454" ht="15.0" customHeight="1">
      <c r="A454" s="28">
        <v>45662.7083333333</v>
      </c>
      <c r="B454" s="18">
        <v>17.0</v>
      </c>
      <c r="C454" s="18" t="s">
        <v>128</v>
      </c>
      <c r="D454" s="18" t="s">
        <v>115</v>
      </c>
      <c r="E454" s="18" t="s">
        <v>116</v>
      </c>
      <c r="F454" s="18">
        <f>MIN(Config_Geracao!$F$2,IF((Base_Irradiacao!$D$115/Config_Geracao!$E$2)*Base_Irradiacao!$G$115*Config_Geracao!$C$2*(Config_Geracao!$D$2/100)&lt;Config_Geracao!$G$2,0,MAX(Config_Geracao!$G$2,(Base_Irradiacao!$D$115/Config_Geracao!$E$2)*Base_Irradiacao!$G$115*Config_Geracao!$C$2*(Config_Geracao!$D$2/100))))</f>
        <v>0.6342545455</v>
      </c>
    </row>
    <row r="455" ht="15.0" customHeight="1">
      <c r="A455" s="28">
        <v>45662.7083333333</v>
      </c>
      <c r="B455" s="18">
        <v>17.0</v>
      </c>
      <c r="C455" s="18" t="s">
        <v>128</v>
      </c>
      <c r="D455" s="18" t="s">
        <v>119</v>
      </c>
      <c r="E455" s="18" t="s">
        <v>120</v>
      </c>
      <c r="F455" s="18">
        <f>MIN(Config_Geracao!$F$4,IF(Base_Irradiacao!$H$115*Config_Geracao!$C$4*(Config_Geracao!$D$4/100)&lt;Config_Geracao!$G$4,0,MAX(Config_Geracao!$G$4,Base_Irradiacao!$H$115*Config_Geracao!$C$4*(Config_Geracao!$D$4/100))))</f>
        <v>0.89148</v>
      </c>
    </row>
    <row r="456" ht="15.0" customHeight="1">
      <c r="A456" s="28">
        <v>45662.7083333333</v>
      </c>
      <c r="B456" s="18">
        <v>17.0</v>
      </c>
      <c r="C456" s="18" t="s">
        <v>129</v>
      </c>
      <c r="D456" s="18" t="s">
        <v>118</v>
      </c>
      <c r="E456" s="18" t="s">
        <v>116</v>
      </c>
      <c r="F456" s="18">
        <f>MIN(Config_Geracao!$F$3,IF((Base_Irradiacao!$D$115/Config_Geracao!$E$3)*Base_Irradiacao!$G$115*Config_Geracao!$C$3*(Config_Geracao!$D$3/100)&lt;Config_Geracao!$G$3,0,MAX(Config_Geracao!$G$3,(Base_Irradiacao!$D$115/Config_Geracao!$E$3)*Base_Irradiacao!$G$115*Config_Geracao!$C$3*(Config_Geracao!$D$3/100))))</f>
        <v>0</v>
      </c>
    </row>
    <row r="457" ht="15.0" customHeight="1">
      <c r="A457" s="28">
        <v>45662.7083333333</v>
      </c>
      <c r="B457" s="18">
        <v>17.0</v>
      </c>
      <c r="C457" s="18" t="s">
        <v>129</v>
      </c>
      <c r="D457" s="18" t="s">
        <v>122</v>
      </c>
      <c r="E457" s="18" t="s">
        <v>120</v>
      </c>
      <c r="F457" s="18">
        <f>MIN(Config_Geracao!$F$5,IF(Base_Irradiacao!$H$115*Config_Geracao!$C$5*(Config_Geracao!$D$5/100)&lt;Config_Geracao!$G$5,0,MAX(Config_Geracao!$G$5,Base_Irradiacao!$H$115*Config_Geracao!$C$5*(Config_Geracao!$D$5/100))))</f>
        <v>3.04152</v>
      </c>
    </row>
    <row r="458" ht="15.0" customHeight="1">
      <c r="A458" s="28">
        <v>45662.75</v>
      </c>
      <c r="B458" s="18">
        <v>18.0</v>
      </c>
      <c r="C458" s="18" t="s">
        <v>128</v>
      </c>
      <c r="D458" s="18" t="s">
        <v>115</v>
      </c>
      <c r="E458" s="18" t="s">
        <v>116</v>
      </c>
      <c r="F458" s="18">
        <f>MIN(Config_Geracao!$F$2,IF((Base_Irradiacao!$D$116/Config_Geracao!$E$2)*Base_Irradiacao!$G$116*Config_Geracao!$C$2*(Config_Geracao!$D$2/100)&lt;Config_Geracao!$G$2,0,MAX(Config_Geracao!$G$2,(Base_Irradiacao!$D$116/Config_Geracao!$E$2)*Base_Irradiacao!$G$116*Config_Geracao!$C$2*(Config_Geracao!$D$2/100))))</f>
        <v>1.768425</v>
      </c>
    </row>
    <row r="459" ht="15.0" customHeight="1">
      <c r="A459" s="28">
        <v>45662.75</v>
      </c>
      <c r="B459" s="18">
        <v>18.0</v>
      </c>
      <c r="C459" s="18" t="s">
        <v>128</v>
      </c>
      <c r="D459" s="18" t="s">
        <v>119</v>
      </c>
      <c r="E459" s="18" t="s">
        <v>120</v>
      </c>
      <c r="F459" s="18">
        <f>MIN(Config_Geracao!$F$4,IF(Base_Irradiacao!$H$116*Config_Geracao!$C$4*(Config_Geracao!$D$4/100)&lt;Config_Geracao!$G$4,0,MAX(Config_Geracao!$G$4,Base_Irradiacao!$H$116*Config_Geracao!$C$4*(Config_Geracao!$D$4/100))))</f>
        <v>1.138575</v>
      </c>
    </row>
    <row r="460" ht="15.0" customHeight="1">
      <c r="A460" s="28">
        <v>45662.75</v>
      </c>
      <c r="B460" s="18">
        <v>18.0</v>
      </c>
      <c r="C460" s="18" t="s">
        <v>129</v>
      </c>
      <c r="D460" s="18" t="s">
        <v>118</v>
      </c>
      <c r="E460" s="18" t="s">
        <v>116</v>
      </c>
      <c r="F460" s="18">
        <f>MIN(Config_Geracao!$F$3,IF((Base_Irradiacao!$D$116/Config_Geracao!$E$3)*Base_Irradiacao!$G$116*Config_Geracao!$C$3*(Config_Geracao!$D$3/100)&lt;Config_Geracao!$G$3,0,MAX(Config_Geracao!$G$3,(Base_Irradiacao!$D$116/Config_Geracao!$E$3)*Base_Irradiacao!$G$116*Config_Geracao!$C$3*(Config_Geracao!$D$3/100))))</f>
        <v>7.24014</v>
      </c>
    </row>
    <row r="461" ht="15.0" customHeight="1">
      <c r="A461" s="28">
        <v>45662.75</v>
      </c>
      <c r="B461" s="18">
        <v>18.0</v>
      </c>
      <c r="C461" s="18" t="s">
        <v>129</v>
      </c>
      <c r="D461" s="18" t="s">
        <v>122</v>
      </c>
      <c r="E461" s="18" t="s">
        <v>120</v>
      </c>
      <c r="F461" s="18">
        <f>MIN(Config_Geracao!$F$5,IF(Base_Irradiacao!$H$116*Config_Geracao!$C$5*(Config_Geracao!$D$5/100)&lt;Config_Geracao!$G$5,0,MAX(Config_Geracao!$G$5,Base_Irradiacao!$H$116*Config_Geracao!$C$5*(Config_Geracao!$D$5/100))))</f>
        <v>3.88455</v>
      </c>
    </row>
    <row r="462" ht="15.0" customHeight="1">
      <c r="A462" s="28">
        <v>45662.7916666667</v>
      </c>
      <c r="B462" s="18">
        <v>19.0</v>
      </c>
      <c r="C462" s="18" t="s">
        <v>128</v>
      </c>
      <c r="D462" s="18" t="s">
        <v>115</v>
      </c>
      <c r="E462" s="18" t="s">
        <v>116</v>
      </c>
      <c r="F462" s="18">
        <f>MIN(Config_Geracao!$F$2,IF((Base_Irradiacao!$D$117/Config_Geracao!$E$2)*Base_Irradiacao!$G$117*Config_Geracao!$C$2*(Config_Geracao!$D$2/100)&lt;Config_Geracao!$G$2,0,MAX(Config_Geracao!$G$2,(Base_Irradiacao!$D$117/Config_Geracao!$E$2)*Base_Irradiacao!$G$117*Config_Geracao!$C$2*(Config_Geracao!$D$2/100))))</f>
        <v>0</v>
      </c>
    </row>
    <row r="463" ht="15.0" customHeight="1">
      <c r="A463" s="28">
        <v>45662.7916666667</v>
      </c>
      <c r="B463" s="18">
        <v>19.0</v>
      </c>
      <c r="C463" s="18" t="s">
        <v>128</v>
      </c>
      <c r="D463" s="18" t="s">
        <v>119</v>
      </c>
      <c r="E463" s="18" t="s">
        <v>120</v>
      </c>
      <c r="F463" s="18">
        <f>MIN(Config_Geracao!$F$4,IF(Base_Irradiacao!$H$117*Config_Geracao!$C$4*(Config_Geracao!$D$4/100)&lt;Config_Geracao!$G$4,0,MAX(Config_Geracao!$G$4,Base_Irradiacao!$H$117*Config_Geracao!$C$4*(Config_Geracao!$D$4/100))))</f>
        <v>0.886635</v>
      </c>
    </row>
    <row r="464" ht="15.0" customHeight="1">
      <c r="A464" s="28">
        <v>45662.7916666667</v>
      </c>
      <c r="B464" s="18">
        <v>19.0</v>
      </c>
      <c r="C464" s="18" t="s">
        <v>129</v>
      </c>
      <c r="D464" s="18" t="s">
        <v>118</v>
      </c>
      <c r="E464" s="18" t="s">
        <v>116</v>
      </c>
      <c r="F464" s="18">
        <f>MIN(Config_Geracao!$F$3,IF((Base_Irradiacao!$D$117/Config_Geracao!$E$3)*Base_Irradiacao!$G$117*Config_Geracao!$C$3*(Config_Geracao!$D$3/100)&lt;Config_Geracao!$G$3,0,MAX(Config_Geracao!$G$3,(Base_Irradiacao!$D$117/Config_Geracao!$E$3)*Base_Irradiacao!$G$117*Config_Geracao!$C$3*(Config_Geracao!$D$3/100))))</f>
        <v>0</v>
      </c>
    </row>
    <row r="465" ht="15.0" customHeight="1">
      <c r="A465" s="28">
        <v>45662.7916666667</v>
      </c>
      <c r="B465" s="18">
        <v>19.0</v>
      </c>
      <c r="C465" s="18" t="s">
        <v>129</v>
      </c>
      <c r="D465" s="18" t="s">
        <v>122</v>
      </c>
      <c r="E465" s="18" t="s">
        <v>120</v>
      </c>
      <c r="F465" s="18">
        <f>MIN(Config_Geracao!$F$5,IF(Base_Irradiacao!$H$117*Config_Geracao!$C$5*(Config_Geracao!$D$5/100)&lt;Config_Geracao!$G$5,0,MAX(Config_Geracao!$G$5,Base_Irradiacao!$H$117*Config_Geracao!$C$5*(Config_Geracao!$D$5/100))))</f>
        <v>3.02499</v>
      </c>
    </row>
    <row r="466" ht="15.0" customHeight="1">
      <c r="A466" s="28">
        <v>45662.8333333333</v>
      </c>
      <c r="B466" s="18">
        <v>20.0</v>
      </c>
      <c r="C466" s="18" t="s">
        <v>128</v>
      </c>
      <c r="D466" s="18" t="s">
        <v>115</v>
      </c>
      <c r="E466" s="18" t="s">
        <v>116</v>
      </c>
      <c r="F466" s="18">
        <f>MIN(Config_Geracao!$F$2,IF((Base_Irradiacao!$D$118/Config_Geracao!$E$2)*Base_Irradiacao!$G$118*Config_Geracao!$C$2*(Config_Geracao!$D$2/100)&lt;Config_Geracao!$G$2,0,MAX(Config_Geracao!$G$2,(Base_Irradiacao!$D$118/Config_Geracao!$E$2)*Base_Irradiacao!$G$118*Config_Geracao!$C$2*(Config_Geracao!$D$2/100))))</f>
        <v>0</v>
      </c>
    </row>
    <row r="467" ht="15.0" customHeight="1">
      <c r="A467" s="28">
        <v>45662.8333333333</v>
      </c>
      <c r="B467" s="18">
        <v>20.0</v>
      </c>
      <c r="C467" s="18" t="s">
        <v>128</v>
      </c>
      <c r="D467" s="18" t="s">
        <v>119</v>
      </c>
      <c r="E467" s="18" t="s">
        <v>120</v>
      </c>
      <c r="F467" s="18">
        <f>MIN(Config_Geracao!$F$4,IF(Base_Irradiacao!$H$118*Config_Geracao!$C$4*(Config_Geracao!$D$4/100)&lt;Config_Geracao!$G$4,0,MAX(Config_Geracao!$G$4,Base_Irradiacao!$H$118*Config_Geracao!$C$4*(Config_Geracao!$D$4/100))))</f>
        <v>1.54071</v>
      </c>
    </row>
    <row r="468" ht="15.0" customHeight="1">
      <c r="A468" s="28">
        <v>45662.8333333333</v>
      </c>
      <c r="B468" s="18">
        <v>20.0</v>
      </c>
      <c r="C468" s="18" t="s">
        <v>129</v>
      </c>
      <c r="D468" s="18" t="s">
        <v>118</v>
      </c>
      <c r="E468" s="18" t="s">
        <v>116</v>
      </c>
      <c r="F468" s="18">
        <f>MIN(Config_Geracao!$F$3,IF((Base_Irradiacao!$D$118/Config_Geracao!$E$3)*Base_Irradiacao!$G$118*Config_Geracao!$C$3*(Config_Geracao!$D$3/100)&lt;Config_Geracao!$G$3,0,MAX(Config_Geracao!$G$3,(Base_Irradiacao!$D$118/Config_Geracao!$E$3)*Base_Irradiacao!$G$118*Config_Geracao!$C$3*(Config_Geracao!$D$3/100))))</f>
        <v>0</v>
      </c>
    </row>
    <row r="469" ht="15.0" customHeight="1">
      <c r="A469" s="28">
        <v>45662.8333333333</v>
      </c>
      <c r="B469" s="18">
        <v>20.0</v>
      </c>
      <c r="C469" s="18" t="s">
        <v>129</v>
      </c>
      <c r="D469" s="18" t="s">
        <v>122</v>
      </c>
      <c r="E469" s="18" t="s">
        <v>120</v>
      </c>
      <c r="F469" s="18">
        <f>MIN(Config_Geracao!$F$5,IF(Base_Irradiacao!$H$118*Config_Geracao!$C$5*(Config_Geracao!$D$5/100)&lt;Config_Geracao!$G$5,0,MAX(Config_Geracao!$G$5,Base_Irradiacao!$H$118*Config_Geracao!$C$5*(Config_Geracao!$D$5/100))))</f>
        <v>5.25654</v>
      </c>
    </row>
    <row r="470" ht="15.0" customHeight="1">
      <c r="A470" s="28">
        <v>45662.875</v>
      </c>
      <c r="B470" s="18">
        <v>21.0</v>
      </c>
      <c r="C470" s="18" t="s">
        <v>128</v>
      </c>
      <c r="D470" s="18" t="s">
        <v>115</v>
      </c>
      <c r="E470" s="18" t="s">
        <v>116</v>
      </c>
      <c r="F470" s="18">
        <f>MIN(Config_Geracao!$F$2,IF((Base_Irradiacao!$D$119/Config_Geracao!$E$2)*Base_Irradiacao!$G$119*Config_Geracao!$C$2*(Config_Geracao!$D$2/100)&lt;Config_Geracao!$G$2,0,MAX(Config_Geracao!$G$2,(Base_Irradiacao!$D$119/Config_Geracao!$E$2)*Base_Irradiacao!$G$119*Config_Geracao!$C$2*(Config_Geracao!$D$2/100))))</f>
        <v>0</v>
      </c>
    </row>
    <row r="471" ht="15.0" customHeight="1">
      <c r="A471" s="28">
        <v>45662.875</v>
      </c>
      <c r="B471" s="18">
        <v>21.0</v>
      </c>
      <c r="C471" s="18" t="s">
        <v>128</v>
      </c>
      <c r="D471" s="18" t="s">
        <v>119</v>
      </c>
      <c r="E471" s="18" t="s">
        <v>120</v>
      </c>
      <c r="F471" s="18">
        <f>MIN(Config_Geracao!$F$4,IF(Base_Irradiacao!$H$119*Config_Geracao!$C$4*(Config_Geracao!$D$4/100)&lt;Config_Geracao!$G$4,0,MAX(Config_Geracao!$G$4,Base_Irradiacao!$H$119*Config_Geracao!$C$4*(Config_Geracao!$D$4/100))))</f>
        <v>0.84303</v>
      </c>
    </row>
    <row r="472" ht="15.0" customHeight="1">
      <c r="A472" s="28">
        <v>45662.875</v>
      </c>
      <c r="B472" s="18">
        <v>21.0</v>
      </c>
      <c r="C472" s="18" t="s">
        <v>129</v>
      </c>
      <c r="D472" s="18" t="s">
        <v>118</v>
      </c>
      <c r="E472" s="18" t="s">
        <v>116</v>
      </c>
      <c r="F472" s="18">
        <f>MIN(Config_Geracao!$F$3,IF((Base_Irradiacao!$D$119/Config_Geracao!$E$3)*Base_Irradiacao!$G$119*Config_Geracao!$C$3*(Config_Geracao!$D$3/100)&lt;Config_Geracao!$G$3,0,MAX(Config_Geracao!$G$3,(Base_Irradiacao!$D$119/Config_Geracao!$E$3)*Base_Irradiacao!$G$119*Config_Geracao!$C$3*(Config_Geracao!$D$3/100))))</f>
        <v>0</v>
      </c>
    </row>
    <row r="473" ht="15.0" customHeight="1">
      <c r="A473" s="28">
        <v>45662.875</v>
      </c>
      <c r="B473" s="18">
        <v>21.0</v>
      </c>
      <c r="C473" s="18" t="s">
        <v>129</v>
      </c>
      <c r="D473" s="18" t="s">
        <v>122</v>
      </c>
      <c r="E473" s="18" t="s">
        <v>120</v>
      </c>
      <c r="F473" s="18">
        <f>MIN(Config_Geracao!$F$5,IF(Base_Irradiacao!$H$119*Config_Geracao!$C$5*(Config_Geracao!$D$5/100)&lt;Config_Geracao!$G$5,0,MAX(Config_Geracao!$G$5,Base_Irradiacao!$H$119*Config_Geracao!$C$5*(Config_Geracao!$D$5/100))))</f>
        <v>2.87622</v>
      </c>
    </row>
    <row r="474" ht="15.0" customHeight="1">
      <c r="A474" s="28">
        <v>45662.9166666667</v>
      </c>
      <c r="B474" s="18">
        <v>22.0</v>
      </c>
      <c r="C474" s="18" t="s">
        <v>128</v>
      </c>
      <c r="D474" s="18" t="s">
        <v>115</v>
      </c>
      <c r="E474" s="18" t="s">
        <v>116</v>
      </c>
      <c r="F474" s="18">
        <f>MIN(Config_Geracao!$F$2,IF((Base_Irradiacao!$D$120/Config_Geracao!$E$2)*Base_Irradiacao!$G$120*Config_Geracao!$C$2*(Config_Geracao!$D$2/100)&lt;Config_Geracao!$G$2,0,MAX(Config_Geracao!$G$2,(Base_Irradiacao!$D$120/Config_Geracao!$E$2)*Base_Irradiacao!$G$120*Config_Geracao!$C$2*(Config_Geracao!$D$2/100))))</f>
        <v>0</v>
      </c>
    </row>
    <row r="475" ht="15.0" customHeight="1">
      <c r="A475" s="28">
        <v>45662.9166666667</v>
      </c>
      <c r="B475" s="18">
        <v>22.0</v>
      </c>
      <c r="C475" s="18" t="s">
        <v>128</v>
      </c>
      <c r="D475" s="18" t="s">
        <v>119</v>
      </c>
      <c r="E475" s="18" t="s">
        <v>120</v>
      </c>
      <c r="F475" s="18">
        <f>MIN(Config_Geracao!$F$4,IF(Base_Irradiacao!$H$120*Config_Geracao!$C$4*(Config_Geracao!$D$4/100)&lt;Config_Geracao!$G$4,0,MAX(Config_Geracao!$G$4,Base_Irradiacao!$H$120*Config_Geracao!$C$4*(Config_Geracao!$D$4/100))))</f>
        <v>1.574625</v>
      </c>
    </row>
    <row r="476" ht="15.0" customHeight="1">
      <c r="A476" s="28">
        <v>45662.9166666667</v>
      </c>
      <c r="B476" s="18">
        <v>22.0</v>
      </c>
      <c r="C476" s="18" t="s">
        <v>129</v>
      </c>
      <c r="D476" s="18" t="s">
        <v>118</v>
      </c>
      <c r="E476" s="18" t="s">
        <v>116</v>
      </c>
      <c r="F476" s="18">
        <f>MIN(Config_Geracao!$F$3,IF((Base_Irradiacao!$D$120/Config_Geracao!$E$3)*Base_Irradiacao!$G$120*Config_Geracao!$C$3*(Config_Geracao!$D$3/100)&lt;Config_Geracao!$G$3,0,MAX(Config_Geracao!$G$3,(Base_Irradiacao!$D$120/Config_Geracao!$E$3)*Base_Irradiacao!$G$120*Config_Geracao!$C$3*(Config_Geracao!$D$3/100))))</f>
        <v>0</v>
      </c>
    </row>
    <row r="477" ht="15.0" customHeight="1">
      <c r="A477" s="28">
        <v>45662.9166666667</v>
      </c>
      <c r="B477" s="18">
        <v>22.0</v>
      </c>
      <c r="C477" s="18" t="s">
        <v>129</v>
      </c>
      <c r="D477" s="18" t="s">
        <v>122</v>
      </c>
      <c r="E477" s="18" t="s">
        <v>120</v>
      </c>
      <c r="F477" s="18">
        <f>MIN(Config_Geracao!$F$5,IF(Base_Irradiacao!$H$120*Config_Geracao!$C$5*(Config_Geracao!$D$5/100)&lt;Config_Geracao!$G$5,0,MAX(Config_Geracao!$G$5,Base_Irradiacao!$H$120*Config_Geracao!$C$5*(Config_Geracao!$D$5/100))))</f>
        <v>5.37225</v>
      </c>
    </row>
    <row r="478" ht="15.0" customHeight="1">
      <c r="A478" s="28">
        <v>45662.9583333333</v>
      </c>
      <c r="B478" s="18">
        <v>23.0</v>
      </c>
      <c r="C478" s="18" t="s">
        <v>128</v>
      </c>
      <c r="D478" s="18" t="s">
        <v>115</v>
      </c>
      <c r="E478" s="18" t="s">
        <v>116</v>
      </c>
      <c r="F478" s="18">
        <f>MIN(Config_Geracao!$F$2,IF((Base_Irradiacao!$D$121/Config_Geracao!$E$2)*Base_Irradiacao!$G$121*Config_Geracao!$C$2*(Config_Geracao!$D$2/100)&lt;Config_Geracao!$G$2,0,MAX(Config_Geracao!$G$2,(Base_Irradiacao!$D$121/Config_Geracao!$E$2)*Base_Irradiacao!$G$121*Config_Geracao!$C$2*(Config_Geracao!$D$2/100))))</f>
        <v>0</v>
      </c>
    </row>
    <row r="479" ht="15.0" customHeight="1">
      <c r="A479" s="28">
        <v>45662.9583333333</v>
      </c>
      <c r="B479" s="18">
        <v>23.0</v>
      </c>
      <c r="C479" s="18" t="s">
        <v>128</v>
      </c>
      <c r="D479" s="18" t="s">
        <v>119</v>
      </c>
      <c r="E479" s="18" t="s">
        <v>120</v>
      </c>
      <c r="F479" s="18">
        <f>MIN(Config_Geracao!$F$4,IF(Base_Irradiacao!$H$121*Config_Geracao!$C$4*(Config_Geracao!$D$4/100)&lt;Config_Geracao!$G$4,0,MAX(Config_Geracao!$G$4,Base_Irradiacao!$H$121*Config_Geracao!$C$4*(Config_Geracao!$D$4/100))))</f>
        <v>0.8793675</v>
      </c>
    </row>
    <row r="480" ht="15.0" customHeight="1">
      <c r="A480" s="28">
        <v>45662.9583333333</v>
      </c>
      <c r="B480" s="18">
        <v>23.0</v>
      </c>
      <c r="C480" s="18" t="s">
        <v>129</v>
      </c>
      <c r="D480" s="18" t="s">
        <v>118</v>
      </c>
      <c r="E480" s="18" t="s">
        <v>116</v>
      </c>
      <c r="F480" s="18">
        <f>MIN(Config_Geracao!$F$3,IF((Base_Irradiacao!$D$121/Config_Geracao!$E$3)*Base_Irradiacao!$G$121*Config_Geracao!$C$3*(Config_Geracao!$D$3/100)&lt;Config_Geracao!$G$3,0,MAX(Config_Geracao!$G$3,(Base_Irradiacao!$D$121/Config_Geracao!$E$3)*Base_Irradiacao!$G$121*Config_Geracao!$C$3*(Config_Geracao!$D$3/100))))</f>
        <v>0</v>
      </c>
    </row>
    <row r="481" ht="15.0" customHeight="1">
      <c r="A481" s="28">
        <v>45662.9583333333</v>
      </c>
      <c r="B481" s="18">
        <v>23.0</v>
      </c>
      <c r="C481" s="18" t="s">
        <v>129</v>
      </c>
      <c r="D481" s="18" t="s">
        <v>122</v>
      </c>
      <c r="E481" s="18" t="s">
        <v>120</v>
      </c>
      <c r="F481" s="18">
        <f>MIN(Config_Geracao!$F$5,IF(Base_Irradiacao!$H$121*Config_Geracao!$C$5*(Config_Geracao!$D$5/100)&lt;Config_Geracao!$G$5,0,MAX(Config_Geracao!$G$5,Base_Irradiacao!$H$121*Config_Geracao!$C$5*(Config_Geracao!$D$5/100))))</f>
        <v>3.000195</v>
      </c>
    </row>
    <row r="482" ht="15.0" customHeight="1">
      <c r="A482" s="28">
        <v>45663.0</v>
      </c>
      <c r="B482" s="18">
        <v>0.0</v>
      </c>
      <c r="C482" s="18" t="s">
        <v>128</v>
      </c>
      <c r="D482" s="18" t="s">
        <v>115</v>
      </c>
      <c r="E482" s="18" t="s">
        <v>116</v>
      </c>
      <c r="F482" s="18">
        <f>MIN(Config_Geracao!$F$2,IF((Base_Irradiacao!$D$122/Config_Geracao!$E$2)*Base_Irradiacao!$G$122*Config_Geracao!$C$2*(Config_Geracao!$D$2/100)&lt;Config_Geracao!$G$2,0,MAX(Config_Geracao!$G$2,(Base_Irradiacao!$D$122/Config_Geracao!$E$2)*Base_Irradiacao!$G$122*Config_Geracao!$C$2*(Config_Geracao!$D$2/100))))</f>
        <v>0</v>
      </c>
    </row>
    <row r="483" ht="15.0" customHeight="1">
      <c r="A483" s="28">
        <v>45663.0</v>
      </c>
      <c r="B483" s="18">
        <v>0.0</v>
      </c>
      <c r="C483" s="18" t="s">
        <v>128</v>
      </c>
      <c r="D483" s="18" t="s">
        <v>119</v>
      </c>
      <c r="E483" s="18" t="s">
        <v>120</v>
      </c>
      <c r="F483" s="18">
        <f>MIN(Config_Geracao!$F$4,IF(Base_Irradiacao!$H$122*Config_Geracao!$C$4*(Config_Geracao!$D$4/100)&lt;Config_Geracao!$G$4,0,MAX(Config_Geracao!$G$4,Base_Irradiacao!$H$122*Config_Geracao!$C$4*(Config_Geracao!$D$4/100))))</f>
        <v>0.857565</v>
      </c>
    </row>
    <row r="484" ht="15.0" customHeight="1">
      <c r="A484" s="28">
        <v>45663.0</v>
      </c>
      <c r="B484" s="18">
        <v>0.0</v>
      </c>
      <c r="C484" s="18" t="s">
        <v>129</v>
      </c>
      <c r="D484" s="18" t="s">
        <v>118</v>
      </c>
      <c r="E484" s="18" t="s">
        <v>116</v>
      </c>
      <c r="F484" s="18">
        <f>MIN(Config_Geracao!$F$3,IF((Base_Irradiacao!$D$122/Config_Geracao!$E$3)*Base_Irradiacao!$G$122*Config_Geracao!$C$3*(Config_Geracao!$D$3/100)&lt;Config_Geracao!$G$3,0,MAX(Config_Geracao!$G$3,(Base_Irradiacao!$D$122/Config_Geracao!$E$3)*Base_Irradiacao!$G$122*Config_Geracao!$C$3*(Config_Geracao!$D$3/100))))</f>
        <v>0</v>
      </c>
    </row>
    <row r="485" ht="15.0" customHeight="1">
      <c r="A485" s="28">
        <v>45663.0</v>
      </c>
      <c r="B485" s="18">
        <v>0.0</v>
      </c>
      <c r="C485" s="18" t="s">
        <v>129</v>
      </c>
      <c r="D485" s="18" t="s">
        <v>122</v>
      </c>
      <c r="E485" s="18" t="s">
        <v>120</v>
      </c>
      <c r="F485" s="18">
        <f>MIN(Config_Geracao!$F$5,IF(Base_Irradiacao!$H$122*Config_Geracao!$C$5*(Config_Geracao!$D$5/100)&lt;Config_Geracao!$G$5,0,MAX(Config_Geracao!$G$5,Base_Irradiacao!$H$122*Config_Geracao!$C$5*(Config_Geracao!$D$5/100))))</f>
        <v>2.92581</v>
      </c>
    </row>
    <row r="486" ht="15.0" customHeight="1">
      <c r="A486" s="28">
        <v>45663.0416666667</v>
      </c>
      <c r="B486" s="18">
        <v>1.0</v>
      </c>
      <c r="C486" s="18" t="s">
        <v>128</v>
      </c>
      <c r="D486" s="18" t="s">
        <v>115</v>
      </c>
      <c r="E486" s="18" t="s">
        <v>116</v>
      </c>
      <c r="F486" s="18">
        <f>MIN(Config_Geracao!$F$2,IF((Base_Irradiacao!$D$123/Config_Geracao!$E$2)*Base_Irradiacao!$G$123*Config_Geracao!$C$2*(Config_Geracao!$D$2/100)&lt;Config_Geracao!$G$2,0,MAX(Config_Geracao!$G$2,(Base_Irradiacao!$D$123/Config_Geracao!$E$2)*Base_Irradiacao!$G$123*Config_Geracao!$C$2*(Config_Geracao!$D$2/100))))</f>
        <v>0</v>
      </c>
    </row>
    <row r="487" ht="15.0" customHeight="1">
      <c r="A487" s="28">
        <v>45663.0416666667</v>
      </c>
      <c r="B487" s="18">
        <v>1.0</v>
      </c>
      <c r="C487" s="18" t="s">
        <v>128</v>
      </c>
      <c r="D487" s="18" t="s">
        <v>119</v>
      </c>
      <c r="E487" s="18" t="s">
        <v>120</v>
      </c>
      <c r="F487" s="18">
        <f>MIN(Config_Geracao!$F$4,IF(Base_Irradiacao!$H$123*Config_Geracao!$C$4*(Config_Geracao!$D$4/100)&lt;Config_Geracao!$G$4,0,MAX(Config_Geracao!$G$4,Base_Irradiacao!$H$123*Config_Geracao!$C$4*(Config_Geracao!$D$4/100))))</f>
        <v>1.21125</v>
      </c>
    </row>
    <row r="488" ht="15.0" customHeight="1">
      <c r="A488" s="28">
        <v>45663.0416666667</v>
      </c>
      <c r="B488" s="18">
        <v>1.0</v>
      </c>
      <c r="C488" s="18" t="s">
        <v>129</v>
      </c>
      <c r="D488" s="18" t="s">
        <v>118</v>
      </c>
      <c r="E488" s="18" t="s">
        <v>116</v>
      </c>
      <c r="F488" s="18">
        <f>MIN(Config_Geracao!$F$3,IF((Base_Irradiacao!$D$123/Config_Geracao!$E$3)*Base_Irradiacao!$G$123*Config_Geracao!$C$3*(Config_Geracao!$D$3/100)&lt;Config_Geracao!$G$3,0,MAX(Config_Geracao!$G$3,(Base_Irradiacao!$D$123/Config_Geracao!$E$3)*Base_Irradiacao!$G$123*Config_Geracao!$C$3*(Config_Geracao!$D$3/100))))</f>
        <v>0</v>
      </c>
    </row>
    <row r="489" ht="15.0" customHeight="1">
      <c r="A489" s="28">
        <v>45663.0416666667</v>
      </c>
      <c r="B489" s="18">
        <v>1.0</v>
      </c>
      <c r="C489" s="18" t="s">
        <v>129</v>
      </c>
      <c r="D489" s="18" t="s">
        <v>122</v>
      </c>
      <c r="E489" s="18" t="s">
        <v>120</v>
      </c>
      <c r="F489" s="18">
        <f>MIN(Config_Geracao!$F$5,IF(Base_Irradiacao!$H$123*Config_Geracao!$C$5*(Config_Geracao!$D$5/100)&lt;Config_Geracao!$G$5,0,MAX(Config_Geracao!$G$5,Base_Irradiacao!$H$123*Config_Geracao!$C$5*(Config_Geracao!$D$5/100))))</f>
        <v>4.1325</v>
      </c>
    </row>
    <row r="490" ht="15.0" customHeight="1">
      <c r="A490" s="28">
        <v>45663.0833333333</v>
      </c>
      <c r="B490" s="18">
        <v>2.0</v>
      </c>
      <c r="C490" s="18" t="s">
        <v>128</v>
      </c>
      <c r="D490" s="18" t="s">
        <v>115</v>
      </c>
      <c r="E490" s="18" t="s">
        <v>116</v>
      </c>
      <c r="F490" s="18">
        <f>MIN(Config_Geracao!$F$2,IF((Base_Irradiacao!$D$124/Config_Geracao!$E$2)*Base_Irradiacao!$G$124*Config_Geracao!$C$2*(Config_Geracao!$D$2/100)&lt;Config_Geracao!$G$2,0,MAX(Config_Geracao!$G$2,(Base_Irradiacao!$D$124/Config_Geracao!$E$2)*Base_Irradiacao!$G$124*Config_Geracao!$C$2*(Config_Geracao!$D$2/100))))</f>
        <v>0</v>
      </c>
    </row>
    <row r="491" ht="15.0" customHeight="1">
      <c r="A491" s="28">
        <v>45663.0833333333</v>
      </c>
      <c r="B491" s="18">
        <v>2.0</v>
      </c>
      <c r="C491" s="18" t="s">
        <v>128</v>
      </c>
      <c r="D491" s="18" t="s">
        <v>119</v>
      </c>
      <c r="E491" s="18" t="s">
        <v>120</v>
      </c>
      <c r="F491" s="18">
        <f>MIN(Config_Geracao!$F$4,IF(Base_Irradiacao!$H$124*Config_Geracao!$C$4*(Config_Geracao!$D$4/100)&lt;Config_Geracao!$G$4,0,MAX(Config_Geracao!$G$4,Base_Irradiacao!$H$124*Config_Geracao!$C$4*(Config_Geracao!$D$4/100))))</f>
        <v>1.13373</v>
      </c>
    </row>
    <row r="492" ht="15.0" customHeight="1">
      <c r="A492" s="28">
        <v>45663.0833333333</v>
      </c>
      <c r="B492" s="18">
        <v>2.0</v>
      </c>
      <c r="C492" s="18" t="s">
        <v>129</v>
      </c>
      <c r="D492" s="18" t="s">
        <v>118</v>
      </c>
      <c r="E492" s="18" t="s">
        <v>116</v>
      </c>
      <c r="F492" s="18">
        <f>MIN(Config_Geracao!$F$3,IF((Base_Irradiacao!$D$124/Config_Geracao!$E$3)*Base_Irradiacao!$G$124*Config_Geracao!$C$3*(Config_Geracao!$D$3/100)&lt;Config_Geracao!$G$3,0,MAX(Config_Geracao!$G$3,(Base_Irradiacao!$D$124/Config_Geracao!$E$3)*Base_Irradiacao!$G$124*Config_Geracao!$C$3*(Config_Geracao!$D$3/100))))</f>
        <v>0</v>
      </c>
    </row>
    <row r="493" ht="15.0" customHeight="1">
      <c r="A493" s="28">
        <v>45663.0833333333</v>
      </c>
      <c r="B493" s="18">
        <v>2.0</v>
      </c>
      <c r="C493" s="18" t="s">
        <v>129</v>
      </c>
      <c r="D493" s="18" t="s">
        <v>122</v>
      </c>
      <c r="E493" s="18" t="s">
        <v>120</v>
      </c>
      <c r="F493" s="18">
        <f>MIN(Config_Geracao!$F$5,IF(Base_Irradiacao!$H$124*Config_Geracao!$C$5*(Config_Geracao!$D$5/100)&lt;Config_Geracao!$G$5,0,MAX(Config_Geracao!$G$5,Base_Irradiacao!$H$124*Config_Geracao!$C$5*(Config_Geracao!$D$5/100))))</f>
        <v>3.86802</v>
      </c>
    </row>
    <row r="494" ht="15.0" customHeight="1">
      <c r="A494" s="28">
        <v>45663.125</v>
      </c>
      <c r="B494" s="18">
        <v>3.0</v>
      </c>
      <c r="C494" s="18" t="s">
        <v>128</v>
      </c>
      <c r="D494" s="18" t="s">
        <v>115</v>
      </c>
      <c r="E494" s="18" t="s">
        <v>116</v>
      </c>
      <c r="F494" s="18">
        <f>MIN(Config_Geracao!$F$2,IF((Base_Irradiacao!$D$125/Config_Geracao!$E$2)*Base_Irradiacao!$G$125*Config_Geracao!$C$2*(Config_Geracao!$D$2/100)&lt;Config_Geracao!$G$2,0,MAX(Config_Geracao!$G$2,(Base_Irradiacao!$D$125/Config_Geracao!$E$2)*Base_Irradiacao!$G$125*Config_Geracao!$C$2*(Config_Geracao!$D$2/100))))</f>
        <v>0</v>
      </c>
    </row>
    <row r="495" ht="15.0" customHeight="1">
      <c r="A495" s="28">
        <v>45663.125</v>
      </c>
      <c r="B495" s="18">
        <v>3.0</v>
      </c>
      <c r="C495" s="18" t="s">
        <v>128</v>
      </c>
      <c r="D495" s="18" t="s">
        <v>119</v>
      </c>
      <c r="E495" s="18" t="s">
        <v>120</v>
      </c>
      <c r="F495" s="18">
        <f>MIN(Config_Geracao!$F$4,IF(Base_Irradiacao!$H$125*Config_Geracao!$C$4*(Config_Geracao!$D$4/100)&lt;Config_Geracao!$G$4,0,MAX(Config_Geracao!$G$4,Base_Irradiacao!$H$125*Config_Geracao!$C$4*(Config_Geracao!$D$4/100))))</f>
        <v>1.429275</v>
      </c>
    </row>
    <row r="496" ht="15.0" customHeight="1">
      <c r="A496" s="28">
        <v>45663.125</v>
      </c>
      <c r="B496" s="18">
        <v>3.0</v>
      </c>
      <c r="C496" s="18" t="s">
        <v>129</v>
      </c>
      <c r="D496" s="18" t="s">
        <v>118</v>
      </c>
      <c r="E496" s="18" t="s">
        <v>116</v>
      </c>
      <c r="F496" s="18">
        <f>MIN(Config_Geracao!$F$3,IF((Base_Irradiacao!$D$125/Config_Geracao!$E$3)*Base_Irradiacao!$G$125*Config_Geracao!$C$3*(Config_Geracao!$D$3/100)&lt;Config_Geracao!$G$3,0,MAX(Config_Geracao!$G$3,(Base_Irradiacao!$D$125/Config_Geracao!$E$3)*Base_Irradiacao!$G$125*Config_Geracao!$C$3*(Config_Geracao!$D$3/100))))</f>
        <v>0</v>
      </c>
    </row>
    <row r="497" ht="15.0" customHeight="1">
      <c r="A497" s="28">
        <v>45663.125</v>
      </c>
      <c r="B497" s="18">
        <v>3.0</v>
      </c>
      <c r="C497" s="18" t="s">
        <v>129</v>
      </c>
      <c r="D497" s="18" t="s">
        <v>122</v>
      </c>
      <c r="E497" s="18" t="s">
        <v>120</v>
      </c>
      <c r="F497" s="18">
        <f>MIN(Config_Geracao!$F$5,IF(Base_Irradiacao!$H$125*Config_Geracao!$C$5*(Config_Geracao!$D$5/100)&lt;Config_Geracao!$G$5,0,MAX(Config_Geracao!$G$5,Base_Irradiacao!$H$125*Config_Geracao!$C$5*(Config_Geracao!$D$5/100))))</f>
        <v>4.87635</v>
      </c>
    </row>
    <row r="498" ht="15.0" customHeight="1">
      <c r="A498" s="28">
        <v>45663.1666666667</v>
      </c>
      <c r="B498" s="18">
        <v>4.0</v>
      </c>
      <c r="C498" s="18" t="s">
        <v>128</v>
      </c>
      <c r="D498" s="18" t="s">
        <v>115</v>
      </c>
      <c r="E498" s="18" t="s">
        <v>116</v>
      </c>
      <c r="F498" s="18">
        <f>MIN(Config_Geracao!$F$2,IF((Base_Irradiacao!$D$126/Config_Geracao!$E$2)*Base_Irradiacao!$G$126*Config_Geracao!$C$2*(Config_Geracao!$D$2/100)&lt;Config_Geracao!$G$2,0,MAX(Config_Geracao!$G$2,(Base_Irradiacao!$D$126/Config_Geracao!$E$2)*Base_Irradiacao!$G$126*Config_Geracao!$C$2*(Config_Geracao!$D$2/100))))</f>
        <v>0</v>
      </c>
    </row>
    <row r="499" ht="15.0" customHeight="1">
      <c r="A499" s="28">
        <v>45663.1666666667</v>
      </c>
      <c r="B499" s="18">
        <v>4.0</v>
      </c>
      <c r="C499" s="18" t="s">
        <v>128</v>
      </c>
      <c r="D499" s="18" t="s">
        <v>119</v>
      </c>
      <c r="E499" s="18" t="s">
        <v>120</v>
      </c>
      <c r="F499" s="18">
        <f>MIN(Config_Geracao!$F$4,IF(Base_Irradiacao!$H$126*Config_Geracao!$C$4*(Config_Geracao!$D$4/100)&lt;Config_Geracao!$G$4,0,MAX(Config_Geracao!$G$4,Base_Irradiacao!$H$126*Config_Geracao!$C$4*(Config_Geracao!$D$4/100))))</f>
        <v>1.1846025</v>
      </c>
    </row>
    <row r="500" ht="15.0" customHeight="1">
      <c r="A500" s="28">
        <v>45663.1666666667</v>
      </c>
      <c r="B500" s="18">
        <v>4.0</v>
      </c>
      <c r="C500" s="18" t="s">
        <v>129</v>
      </c>
      <c r="D500" s="18" t="s">
        <v>118</v>
      </c>
      <c r="E500" s="18" t="s">
        <v>116</v>
      </c>
      <c r="F500" s="18">
        <f>MIN(Config_Geracao!$F$3,IF((Base_Irradiacao!$D$126/Config_Geracao!$E$3)*Base_Irradiacao!$G$126*Config_Geracao!$C$3*(Config_Geracao!$D$3/100)&lt;Config_Geracao!$G$3,0,MAX(Config_Geracao!$G$3,(Base_Irradiacao!$D$126/Config_Geracao!$E$3)*Base_Irradiacao!$G$126*Config_Geracao!$C$3*(Config_Geracao!$D$3/100))))</f>
        <v>0</v>
      </c>
    </row>
    <row r="501" ht="15.0" customHeight="1">
      <c r="A501" s="28">
        <v>45663.1666666667</v>
      </c>
      <c r="B501" s="18">
        <v>4.0</v>
      </c>
      <c r="C501" s="18" t="s">
        <v>129</v>
      </c>
      <c r="D501" s="18" t="s">
        <v>122</v>
      </c>
      <c r="E501" s="18" t="s">
        <v>120</v>
      </c>
      <c r="F501" s="18">
        <f>MIN(Config_Geracao!$F$5,IF(Base_Irradiacao!$H$126*Config_Geracao!$C$5*(Config_Geracao!$D$5/100)&lt;Config_Geracao!$G$5,0,MAX(Config_Geracao!$G$5,Base_Irradiacao!$H$126*Config_Geracao!$C$5*(Config_Geracao!$D$5/100))))</f>
        <v>4.041585</v>
      </c>
    </row>
    <row r="502" ht="15.0" customHeight="1">
      <c r="A502" s="28">
        <v>45663.2083333333</v>
      </c>
      <c r="B502" s="18">
        <v>5.0</v>
      </c>
      <c r="C502" s="18" t="s">
        <v>128</v>
      </c>
      <c r="D502" s="18" t="s">
        <v>115</v>
      </c>
      <c r="E502" s="18" t="s">
        <v>116</v>
      </c>
      <c r="F502" s="18">
        <f>MIN(Config_Geracao!$F$2,IF((Base_Irradiacao!$D$127/Config_Geracao!$E$2)*Base_Irradiacao!$G$127*Config_Geracao!$C$2*(Config_Geracao!$D$2/100)&lt;Config_Geracao!$G$2,0,MAX(Config_Geracao!$G$2,(Base_Irradiacao!$D$127/Config_Geracao!$E$2)*Base_Irradiacao!$G$127*Config_Geracao!$C$2*(Config_Geracao!$D$2/100))))</f>
        <v>0</v>
      </c>
    </row>
    <row r="503" ht="15.0" customHeight="1">
      <c r="A503" s="28">
        <v>45663.2083333333</v>
      </c>
      <c r="B503" s="18">
        <v>5.0</v>
      </c>
      <c r="C503" s="18" t="s">
        <v>128</v>
      </c>
      <c r="D503" s="18" t="s">
        <v>119</v>
      </c>
      <c r="E503" s="18" t="s">
        <v>120</v>
      </c>
      <c r="F503" s="18">
        <f>MIN(Config_Geracao!$F$4,IF(Base_Irradiacao!$H$127*Config_Geracao!$C$4*(Config_Geracao!$D$4/100)&lt;Config_Geracao!$G$4,0,MAX(Config_Geracao!$G$4,Base_Irradiacao!$H$127*Config_Geracao!$C$4*(Config_Geracao!$D$4/100))))</f>
        <v>0.9956475</v>
      </c>
    </row>
    <row r="504" ht="15.0" customHeight="1">
      <c r="A504" s="28">
        <v>45663.2083333333</v>
      </c>
      <c r="B504" s="18">
        <v>5.0</v>
      </c>
      <c r="C504" s="18" t="s">
        <v>129</v>
      </c>
      <c r="D504" s="18" t="s">
        <v>118</v>
      </c>
      <c r="E504" s="18" t="s">
        <v>116</v>
      </c>
      <c r="F504" s="18">
        <f>MIN(Config_Geracao!$F$3,IF((Base_Irradiacao!$D$127/Config_Geracao!$E$3)*Base_Irradiacao!$G$127*Config_Geracao!$C$3*(Config_Geracao!$D$3/100)&lt;Config_Geracao!$G$3,0,MAX(Config_Geracao!$G$3,(Base_Irradiacao!$D$127/Config_Geracao!$E$3)*Base_Irradiacao!$G$127*Config_Geracao!$C$3*(Config_Geracao!$D$3/100))))</f>
        <v>0</v>
      </c>
    </row>
    <row r="505" ht="15.0" customHeight="1">
      <c r="A505" s="28">
        <v>45663.2083333333</v>
      </c>
      <c r="B505" s="18">
        <v>5.0</v>
      </c>
      <c r="C505" s="18" t="s">
        <v>129</v>
      </c>
      <c r="D505" s="18" t="s">
        <v>122</v>
      </c>
      <c r="E505" s="18" t="s">
        <v>120</v>
      </c>
      <c r="F505" s="18">
        <f>MIN(Config_Geracao!$F$5,IF(Base_Irradiacao!$H$127*Config_Geracao!$C$5*(Config_Geracao!$D$5/100)&lt;Config_Geracao!$G$5,0,MAX(Config_Geracao!$G$5,Base_Irradiacao!$H$127*Config_Geracao!$C$5*(Config_Geracao!$D$5/100))))</f>
        <v>3.396915</v>
      </c>
    </row>
    <row r="506" ht="15.0" customHeight="1">
      <c r="A506" s="28">
        <v>45663.25</v>
      </c>
      <c r="B506" s="18">
        <v>6.0</v>
      </c>
      <c r="C506" s="18" t="s">
        <v>128</v>
      </c>
      <c r="D506" s="18" t="s">
        <v>115</v>
      </c>
      <c r="E506" s="18" t="s">
        <v>116</v>
      </c>
      <c r="F506" s="18">
        <f>MIN(Config_Geracao!$F$2,IF((Base_Irradiacao!$D$128/Config_Geracao!$E$2)*Base_Irradiacao!$G$128*Config_Geracao!$C$2*(Config_Geracao!$D$2/100)&lt;Config_Geracao!$G$2,0,MAX(Config_Geracao!$G$2,(Base_Irradiacao!$D$128/Config_Geracao!$E$2)*Base_Irradiacao!$G$128*Config_Geracao!$C$2*(Config_Geracao!$D$2/100))))</f>
        <v>1.764020455</v>
      </c>
    </row>
    <row r="507" ht="15.0" customHeight="1">
      <c r="A507" s="28">
        <v>45663.25</v>
      </c>
      <c r="B507" s="18">
        <v>6.0</v>
      </c>
      <c r="C507" s="18" t="s">
        <v>128</v>
      </c>
      <c r="D507" s="18" t="s">
        <v>119</v>
      </c>
      <c r="E507" s="18" t="s">
        <v>120</v>
      </c>
      <c r="F507" s="18">
        <f>MIN(Config_Geracao!$F$4,IF(Base_Irradiacao!$H$128*Config_Geracao!$C$4*(Config_Geracao!$D$4/100)&lt;Config_Geracao!$G$4,0,MAX(Config_Geracao!$G$4,Base_Irradiacao!$H$128*Config_Geracao!$C$4*(Config_Geracao!$D$4/100))))</f>
        <v>0.6613425</v>
      </c>
    </row>
    <row r="508" ht="15.0" customHeight="1">
      <c r="A508" s="28">
        <v>45663.25</v>
      </c>
      <c r="B508" s="18">
        <v>6.0</v>
      </c>
      <c r="C508" s="18" t="s">
        <v>129</v>
      </c>
      <c r="D508" s="18" t="s">
        <v>118</v>
      </c>
      <c r="E508" s="18" t="s">
        <v>116</v>
      </c>
      <c r="F508" s="18">
        <f>MIN(Config_Geracao!$F$3,IF((Base_Irradiacao!$D$128/Config_Geracao!$E$3)*Base_Irradiacao!$G$128*Config_Geracao!$C$3*(Config_Geracao!$D$3/100)&lt;Config_Geracao!$G$3,0,MAX(Config_Geracao!$G$3,(Base_Irradiacao!$D$128/Config_Geracao!$E$3)*Base_Irradiacao!$G$128*Config_Geracao!$C$3*(Config_Geracao!$D$3/100))))</f>
        <v>7.222107273</v>
      </c>
    </row>
    <row r="509" ht="15.0" customHeight="1">
      <c r="A509" s="28">
        <v>45663.25</v>
      </c>
      <c r="B509" s="18">
        <v>6.0</v>
      </c>
      <c r="C509" s="18" t="s">
        <v>129</v>
      </c>
      <c r="D509" s="18" t="s">
        <v>122</v>
      </c>
      <c r="E509" s="18" t="s">
        <v>120</v>
      </c>
      <c r="F509" s="18">
        <f>MIN(Config_Geracao!$F$5,IF(Base_Irradiacao!$H$128*Config_Geracao!$C$5*(Config_Geracao!$D$5/100)&lt;Config_Geracao!$G$5,0,MAX(Config_Geracao!$G$5,Base_Irradiacao!$H$128*Config_Geracao!$C$5*(Config_Geracao!$D$5/100))))</f>
        <v>2.256345</v>
      </c>
    </row>
    <row r="510" ht="15.0" customHeight="1">
      <c r="A510" s="28">
        <v>45663.2916666667</v>
      </c>
      <c r="B510" s="18">
        <v>7.0</v>
      </c>
      <c r="C510" s="18" t="s">
        <v>128</v>
      </c>
      <c r="D510" s="18" t="s">
        <v>115</v>
      </c>
      <c r="E510" s="18" t="s">
        <v>116</v>
      </c>
      <c r="F510" s="18">
        <f>MIN(Config_Geracao!$F$2,IF((Base_Irradiacao!$D$129/Config_Geracao!$E$2)*Base_Irradiacao!$G$129*Config_Geracao!$C$2*(Config_Geracao!$D$2/100)&lt;Config_Geracao!$G$2,0,MAX(Config_Geracao!$G$2,(Base_Irradiacao!$D$129/Config_Geracao!$E$2)*Base_Irradiacao!$G$129*Config_Geracao!$C$2*(Config_Geracao!$D$2/100))))</f>
        <v>3.369477273</v>
      </c>
    </row>
    <row r="511" ht="15.0" customHeight="1">
      <c r="A511" s="28">
        <v>45663.2916666667</v>
      </c>
      <c r="B511" s="18">
        <v>7.0</v>
      </c>
      <c r="C511" s="18" t="s">
        <v>128</v>
      </c>
      <c r="D511" s="18" t="s">
        <v>119</v>
      </c>
      <c r="E511" s="18" t="s">
        <v>120</v>
      </c>
      <c r="F511" s="18">
        <f>MIN(Config_Geracao!$F$4,IF(Base_Irradiacao!$H$129*Config_Geracao!$C$4*(Config_Geracao!$D$4/100)&lt;Config_Geracao!$G$4,0,MAX(Config_Geracao!$G$4,Base_Irradiacao!$H$129*Config_Geracao!$C$4*(Config_Geracao!$D$4/100))))</f>
        <v>0.683145</v>
      </c>
    </row>
    <row r="512" ht="15.0" customHeight="1">
      <c r="A512" s="28">
        <v>45663.2916666667</v>
      </c>
      <c r="B512" s="18">
        <v>7.0</v>
      </c>
      <c r="C512" s="18" t="s">
        <v>129</v>
      </c>
      <c r="D512" s="18" t="s">
        <v>118</v>
      </c>
      <c r="E512" s="18" t="s">
        <v>116</v>
      </c>
      <c r="F512" s="18">
        <f>MIN(Config_Geracao!$F$3,IF((Base_Irradiacao!$D$129/Config_Geracao!$E$3)*Base_Irradiacao!$G$129*Config_Geracao!$C$3*(Config_Geracao!$D$3/100)&lt;Config_Geracao!$G$3,0,MAX(Config_Geracao!$G$3,(Base_Irradiacao!$D$129/Config_Geracao!$E$3)*Base_Irradiacao!$G$129*Config_Geracao!$C$3*(Config_Geracao!$D$3/100))))</f>
        <v>13.79503636</v>
      </c>
    </row>
    <row r="513" ht="15.0" customHeight="1">
      <c r="A513" s="28">
        <v>45663.2916666667</v>
      </c>
      <c r="B513" s="18">
        <v>7.0</v>
      </c>
      <c r="C513" s="18" t="s">
        <v>129</v>
      </c>
      <c r="D513" s="18" t="s">
        <v>122</v>
      </c>
      <c r="E513" s="18" t="s">
        <v>120</v>
      </c>
      <c r="F513" s="18">
        <f>MIN(Config_Geracao!$F$5,IF(Base_Irradiacao!$H$129*Config_Geracao!$C$5*(Config_Geracao!$D$5/100)&lt;Config_Geracao!$G$5,0,MAX(Config_Geracao!$G$5,Base_Irradiacao!$H$129*Config_Geracao!$C$5*(Config_Geracao!$D$5/100))))</f>
        <v>2.33073</v>
      </c>
    </row>
    <row r="514" ht="15.0" customHeight="1">
      <c r="A514" s="28">
        <v>45663.3333333333</v>
      </c>
      <c r="B514" s="18">
        <v>8.0</v>
      </c>
      <c r="C514" s="18" t="s">
        <v>128</v>
      </c>
      <c r="D514" s="18" t="s">
        <v>115</v>
      </c>
      <c r="E514" s="18" t="s">
        <v>116</v>
      </c>
      <c r="F514" s="18">
        <f>MIN(Config_Geracao!$F$2,IF((Base_Irradiacao!$D$130/Config_Geracao!$E$2)*Base_Irradiacao!$G$130*Config_Geracao!$C$2*(Config_Geracao!$D$2/100)&lt;Config_Geracao!$G$2,0,MAX(Config_Geracao!$G$2,(Base_Irradiacao!$D$130/Config_Geracao!$E$2)*Base_Irradiacao!$G$130*Config_Geracao!$C$2*(Config_Geracao!$D$2/100))))</f>
        <v>4.900790909</v>
      </c>
    </row>
    <row r="515" ht="15.0" customHeight="1">
      <c r="A515" s="28">
        <v>45663.3333333333</v>
      </c>
      <c r="B515" s="18">
        <v>8.0</v>
      </c>
      <c r="C515" s="18" t="s">
        <v>128</v>
      </c>
      <c r="D515" s="18" t="s">
        <v>119</v>
      </c>
      <c r="E515" s="18" t="s">
        <v>120</v>
      </c>
      <c r="F515" s="18">
        <f>MIN(Config_Geracao!$F$4,IF(Base_Irradiacao!$H$130*Config_Geracao!$C$4*(Config_Geracao!$D$4/100)&lt;Config_Geracao!$G$4,0,MAX(Config_Geracao!$G$4,Base_Irradiacao!$H$130*Config_Geracao!$C$4*(Config_Geracao!$D$4/100))))</f>
        <v>0.780045</v>
      </c>
    </row>
    <row r="516" ht="15.0" customHeight="1">
      <c r="A516" s="28">
        <v>45663.3333333333</v>
      </c>
      <c r="B516" s="18">
        <v>8.0</v>
      </c>
      <c r="C516" s="18" t="s">
        <v>129</v>
      </c>
      <c r="D516" s="18" t="s">
        <v>118</v>
      </c>
      <c r="E516" s="18" t="s">
        <v>116</v>
      </c>
      <c r="F516" s="18">
        <f>MIN(Config_Geracao!$F$3,IF((Base_Irradiacao!$D$130/Config_Geracao!$E$3)*Base_Irradiacao!$G$130*Config_Geracao!$C$3*(Config_Geracao!$D$3/100)&lt;Config_Geracao!$G$3,0,MAX(Config_Geracao!$G$3,(Base_Irradiacao!$D$130/Config_Geracao!$E$3)*Base_Irradiacao!$G$130*Config_Geracao!$C$3*(Config_Geracao!$D$3/100))))</f>
        <v>20.06441455</v>
      </c>
    </row>
    <row r="517" ht="15.0" customHeight="1">
      <c r="A517" s="28">
        <v>45663.3333333333</v>
      </c>
      <c r="B517" s="18">
        <v>8.0</v>
      </c>
      <c r="C517" s="18" t="s">
        <v>129</v>
      </c>
      <c r="D517" s="18" t="s">
        <v>122</v>
      </c>
      <c r="E517" s="18" t="s">
        <v>120</v>
      </c>
      <c r="F517" s="18">
        <f>MIN(Config_Geracao!$F$5,IF(Base_Irradiacao!$H$130*Config_Geracao!$C$5*(Config_Geracao!$D$5/100)&lt;Config_Geracao!$G$5,0,MAX(Config_Geracao!$G$5,Base_Irradiacao!$H$130*Config_Geracao!$C$5*(Config_Geracao!$D$5/100))))</f>
        <v>2.66133</v>
      </c>
    </row>
    <row r="518" ht="15.0" customHeight="1">
      <c r="A518" s="28">
        <v>45663.375</v>
      </c>
      <c r="B518" s="18">
        <v>9.0</v>
      </c>
      <c r="C518" s="18" t="s">
        <v>128</v>
      </c>
      <c r="D518" s="18" t="s">
        <v>115</v>
      </c>
      <c r="E518" s="18" t="s">
        <v>116</v>
      </c>
      <c r="F518" s="18">
        <f>MIN(Config_Geracao!$F$2,IF((Base_Irradiacao!$D$131/Config_Geracao!$E$2)*Base_Irradiacao!$G$131*Config_Geracao!$C$2*(Config_Geracao!$D$2/100)&lt;Config_Geracao!$G$2,0,MAX(Config_Geracao!$G$2,(Base_Irradiacao!$D$131/Config_Geracao!$E$2)*Base_Irradiacao!$G$131*Config_Geracao!$C$2*(Config_Geracao!$D$2/100))))</f>
        <v>3.553734091</v>
      </c>
    </row>
    <row r="519" ht="15.0" customHeight="1">
      <c r="A519" s="28">
        <v>45663.375</v>
      </c>
      <c r="B519" s="18">
        <v>9.0</v>
      </c>
      <c r="C519" s="18" t="s">
        <v>128</v>
      </c>
      <c r="D519" s="18" t="s">
        <v>119</v>
      </c>
      <c r="E519" s="18" t="s">
        <v>120</v>
      </c>
      <c r="F519" s="18">
        <f>MIN(Config_Geracao!$F$4,IF(Base_Irradiacao!$H$131*Config_Geracao!$C$4*(Config_Geracao!$D$4/100)&lt;Config_Geracao!$G$4,0,MAX(Config_Geracao!$G$4,Base_Irradiacao!$H$131*Config_Geracao!$C$4*(Config_Geracao!$D$4/100))))</f>
        <v>0.625005</v>
      </c>
    </row>
    <row r="520" ht="15.0" customHeight="1">
      <c r="A520" s="28">
        <v>45663.375</v>
      </c>
      <c r="B520" s="18">
        <v>9.0</v>
      </c>
      <c r="C520" s="18" t="s">
        <v>129</v>
      </c>
      <c r="D520" s="18" t="s">
        <v>118</v>
      </c>
      <c r="E520" s="18" t="s">
        <v>116</v>
      </c>
      <c r="F520" s="18">
        <f>MIN(Config_Geracao!$F$3,IF((Base_Irradiacao!$D$131/Config_Geracao!$E$3)*Base_Irradiacao!$G$131*Config_Geracao!$C$3*(Config_Geracao!$D$3/100)&lt;Config_Geracao!$G$3,0,MAX(Config_Geracao!$G$3,(Base_Irradiacao!$D$131/Config_Geracao!$E$3)*Base_Irradiacao!$G$131*Config_Geracao!$C$3*(Config_Geracao!$D$3/100))))</f>
        <v>14.54940545</v>
      </c>
    </row>
    <row r="521" ht="15.0" customHeight="1">
      <c r="A521" s="28">
        <v>45663.375</v>
      </c>
      <c r="B521" s="18">
        <v>9.0</v>
      </c>
      <c r="C521" s="18" t="s">
        <v>129</v>
      </c>
      <c r="D521" s="18" t="s">
        <v>122</v>
      </c>
      <c r="E521" s="18" t="s">
        <v>120</v>
      </c>
      <c r="F521" s="18">
        <f>MIN(Config_Geracao!$F$5,IF(Base_Irradiacao!$H$131*Config_Geracao!$C$5*(Config_Geracao!$D$5/100)&lt;Config_Geracao!$G$5,0,MAX(Config_Geracao!$G$5,Base_Irradiacao!$H$131*Config_Geracao!$C$5*(Config_Geracao!$D$5/100))))</f>
        <v>2.13237</v>
      </c>
    </row>
    <row r="522" ht="15.0" customHeight="1">
      <c r="A522" s="28">
        <v>45663.4166666667</v>
      </c>
      <c r="B522" s="18">
        <v>10.0</v>
      </c>
      <c r="C522" s="18" t="s">
        <v>128</v>
      </c>
      <c r="D522" s="18" t="s">
        <v>115</v>
      </c>
      <c r="E522" s="18" t="s">
        <v>116</v>
      </c>
      <c r="F522" s="18">
        <f>MIN(Config_Geracao!$F$2,IF((Base_Irradiacao!$D$132/Config_Geracao!$E$2)*Base_Irradiacao!$G$132*Config_Geracao!$C$2*(Config_Geracao!$D$2/100)&lt;Config_Geracao!$G$2,0,MAX(Config_Geracao!$G$2,(Base_Irradiacao!$D$132/Config_Geracao!$E$2)*Base_Irradiacao!$G$132*Config_Geracao!$C$2*(Config_Geracao!$D$2/100))))</f>
        <v>7.165461364</v>
      </c>
    </row>
    <row r="523" ht="15.0" customHeight="1">
      <c r="A523" s="28">
        <v>45663.4166666667</v>
      </c>
      <c r="B523" s="18">
        <v>10.0</v>
      </c>
      <c r="C523" s="18" t="s">
        <v>128</v>
      </c>
      <c r="D523" s="18" t="s">
        <v>119</v>
      </c>
      <c r="E523" s="18" t="s">
        <v>120</v>
      </c>
      <c r="F523" s="18">
        <f>MIN(Config_Geracao!$F$4,IF(Base_Irradiacao!$H$132*Config_Geracao!$C$4*(Config_Geracao!$D$4/100)&lt;Config_Geracao!$G$4,0,MAX(Config_Geracao!$G$4,Base_Irradiacao!$H$132*Config_Geracao!$C$4*(Config_Geracao!$D$4/100))))</f>
        <v>0.6080475</v>
      </c>
    </row>
    <row r="524" ht="15.0" customHeight="1">
      <c r="A524" s="28">
        <v>45663.4166666667</v>
      </c>
      <c r="B524" s="18">
        <v>10.0</v>
      </c>
      <c r="C524" s="18" t="s">
        <v>129</v>
      </c>
      <c r="D524" s="18" t="s">
        <v>118</v>
      </c>
      <c r="E524" s="18" t="s">
        <v>116</v>
      </c>
      <c r="F524" s="18">
        <f>MIN(Config_Geracao!$F$3,IF((Base_Irradiacao!$D$132/Config_Geracao!$E$3)*Base_Irradiacao!$G$132*Config_Geracao!$C$3*(Config_Geracao!$D$3/100)&lt;Config_Geracao!$G$3,0,MAX(Config_Geracao!$G$3,(Base_Irradiacao!$D$132/Config_Geracao!$E$3)*Base_Irradiacao!$G$132*Config_Geracao!$C$3*(Config_Geracao!$D$3/100))))</f>
        <v>29.33624182</v>
      </c>
    </row>
    <row r="525" ht="15.0" customHeight="1">
      <c r="A525" s="28">
        <v>45663.4166666667</v>
      </c>
      <c r="B525" s="18">
        <v>10.0</v>
      </c>
      <c r="C525" s="18" t="s">
        <v>129</v>
      </c>
      <c r="D525" s="18" t="s">
        <v>122</v>
      </c>
      <c r="E525" s="18" t="s">
        <v>120</v>
      </c>
      <c r="F525" s="18">
        <f>MIN(Config_Geracao!$F$5,IF(Base_Irradiacao!$H$132*Config_Geracao!$C$5*(Config_Geracao!$D$5/100)&lt;Config_Geracao!$G$5,0,MAX(Config_Geracao!$G$5,Base_Irradiacao!$H$132*Config_Geracao!$C$5*(Config_Geracao!$D$5/100))))</f>
        <v>2.074515</v>
      </c>
    </row>
    <row r="526" ht="15.0" customHeight="1">
      <c r="A526" s="28">
        <v>45663.4583333333</v>
      </c>
      <c r="B526" s="18">
        <v>11.0</v>
      </c>
      <c r="C526" s="18" t="s">
        <v>128</v>
      </c>
      <c r="D526" s="18" t="s">
        <v>115</v>
      </c>
      <c r="E526" s="18" t="s">
        <v>116</v>
      </c>
      <c r="F526" s="18">
        <f>MIN(Config_Geracao!$F$2,IF((Base_Irradiacao!$D$133/Config_Geracao!$E$2)*Base_Irradiacao!$G$133*Config_Geracao!$C$2*(Config_Geracao!$D$2/100)&lt;Config_Geracao!$G$2,0,MAX(Config_Geracao!$G$2,(Base_Irradiacao!$D$133/Config_Geracao!$E$2)*Base_Irradiacao!$G$133*Config_Geracao!$C$2*(Config_Geracao!$D$2/100))))</f>
        <v>7.512686364</v>
      </c>
    </row>
    <row r="527" ht="15.0" customHeight="1">
      <c r="A527" s="28">
        <v>45663.4583333333</v>
      </c>
      <c r="B527" s="18">
        <v>11.0</v>
      </c>
      <c r="C527" s="18" t="s">
        <v>128</v>
      </c>
      <c r="D527" s="18" t="s">
        <v>119</v>
      </c>
      <c r="E527" s="18" t="s">
        <v>120</v>
      </c>
      <c r="F527" s="18">
        <f>MIN(Config_Geracao!$F$4,IF(Base_Irradiacao!$H$133*Config_Geracao!$C$4*(Config_Geracao!$D$4/100)&lt;Config_Geracao!$G$4,0,MAX(Config_Geracao!$G$4,Base_Irradiacao!$H$133*Config_Geracao!$C$4*(Config_Geracao!$D$4/100))))</f>
        <v>0.557175</v>
      </c>
    </row>
    <row r="528" ht="15.0" customHeight="1">
      <c r="A528" s="28">
        <v>45663.4583333333</v>
      </c>
      <c r="B528" s="18">
        <v>11.0</v>
      </c>
      <c r="C528" s="18" t="s">
        <v>129</v>
      </c>
      <c r="D528" s="18" t="s">
        <v>118</v>
      </c>
      <c r="E528" s="18" t="s">
        <v>116</v>
      </c>
      <c r="F528" s="18">
        <f>MIN(Config_Geracao!$F$3,IF((Base_Irradiacao!$D$133/Config_Geracao!$E$3)*Base_Irradiacao!$G$133*Config_Geracao!$C$3*(Config_Geracao!$D$3/100)&lt;Config_Geracao!$G$3,0,MAX(Config_Geracao!$G$3,(Base_Irradiacao!$D$133/Config_Geracao!$E$3)*Base_Irradiacao!$G$133*Config_Geracao!$C$3*(Config_Geracao!$D$3/100))))</f>
        <v>30.75782182</v>
      </c>
    </row>
    <row r="529" ht="15.0" customHeight="1">
      <c r="A529" s="28">
        <v>45663.4583333333</v>
      </c>
      <c r="B529" s="18">
        <v>11.0</v>
      </c>
      <c r="C529" s="18" t="s">
        <v>129</v>
      </c>
      <c r="D529" s="18" t="s">
        <v>122</v>
      </c>
      <c r="E529" s="18" t="s">
        <v>120</v>
      </c>
      <c r="F529" s="18">
        <f>MIN(Config_Geracao!$F$5,IF(Base_Irradiacao!$H$133*Config_Geracao!$C$5*(Config_Geracao!$D$5/100)&lt;Config_Geracao!$G$5,0,MAX(Config_Geracao!$G$5,Base_Irradiacao!$H$133*Config_Geracao!$C$5*(Config_Geracao!$D$5/100))))</f>
        <v>1.90095</v>
      </c>
    </row>
    <row r="530" ht="15.0" customHeight="1">
      <c r="A530" s="28">
        <v>45663.5</v>
      </c>
      <c r="B530" s="18">
        <v>12.0</v>
      </c>
      <c r="C530" s="18" t="s">
        <v>128</v>
      </c>
      <c r="D530" s="18" t="s">
        <v>115</v>
      </c>
      <c r="E530" s="18" t="s">
        <v>116</v>
      </c>
      <c r="F530" s="18">
        <f>MIN(Config_Geracao!$F$2,IF((Base_Irradiacao!$D$134/Config_Geracao!$E$2)*Base_Irradiacao!$G$134*Config_Geracao!$C$2*(Config_Geracao!$D$2/100)&lt;Config_Geracao!$G$2,0,MAX(Config_Geracao!$G$2,(Base_Irradiacao!$D$134/Config_Geracao!$E$2)*Base_Irradiacao!$G$134*Config_Geracao!$C$2*(Config_Geracao!$D$2/100))))</f>
        <v>7.404775</v>
      </c>
    </row>
    <row r="531" ht="15.0" customHeight="1">
      <c r="A531" s="28">
        <v>45663.5</v>
      </c>
      <c r="B531" s="18">
        <v>12.0</v>
      </c>
      <c r="C531" s="18" t="s">
        <v>128</v>
      </c>
      <c r="D531" s="18" t="s">
        <v>119</v>
      </c>
      <c r="E531" s="18" t="s">
        <v>120</v>
      </c>
      <c r="F531" s="18">
        <f>MIN(Config_Geracao!$F$4,IF(Base_Irradiacao!$H$134*Config_Geracao!$C$4*(Config_Geracao!$D$4/100)&lt;Config_Geracao!$G$4,0,MAX(Config_Geracao!$G$4,Base_Irradiacao!$H$134*Config_Geracao!$C$4*(Config_Geracao!$D$4/100))))</f>
        <v>0.72675</v>
      </c>
    </row>
    <row r="532" ht="15.0" customHeight="1">
      <c r="A532" s="28">
        <v>45663.5</v>
      </c>
      <c r="B532" s="18">
        <v>12.0</v>
      </c>
      <c r="C532" s="18" t="s">
        <v>129</v>
      </c>
      <c r="D532" s="18" t="s">
        <v>118</v>
      </c>
      <c r="E532" s="18" t="s">
        <v>116</v>
      </c>
      <c r="F532" s="18">
        <f>MIN(Config_Geracao!$F$3,IF((Base_Irradiacao!$D$134/Config_Geracao!$E$3)*Base_Irradiacao!$G$134*Config_Geracao!$C$3*(Config_Geracao!$D$3/100)&lt;Config_Geracao!$G$3,0,MAX(Config_Geracao!$G$3,(Base_Irradiacao!$D$134/Config_Geracao!$E$3)*Base_Irradiacao!$G$134*Config_Geracao!$C$3*(Config_Geracao!$D$3/100))))</f>
        <v>30.31602</v>
      </c>
    </row>
    <row r="533" ht="15.0" customHeight="1">
      <c r="A533" s="28">
        <v>45663.5</v>
      </c>
      <c r="B533" s="18">
        <v>12.0</v>
      </c>
      <c r="C533" s="18" t="s">
        <v>129</v>
      </c>
      <c r="D533" s="18" t="s">
        <v>122</v>
      </c>
      <c r="E533" s="18" t="s">
        <v>120</v>
      </c>
      <c r="F533" s="18">
        <f>MIN(Config_Geracao!$F$5,IF(Base_Irradiacao!$H$134*Config_Geracao!$C$5*(Config_Geracao!$D$5/100)&lt;Config_Geracao!$G$5,0,MAX(Config_Geracao!$G$5,Base_Irradiacao!$H$134*Config_Geracao!$C$5*(Config_Geracao!$D$5/100))))</f>
        <v>2.4795</v>
      </c>
    </row>
    <row r="534" ht="15.0" customHeight="1">
      <c r="A534" s="28">
        <v>45663.5416666667</v>
      </c>
      <c r="B534" s="18">
        <v>13.0</v>
      </c>
      <c r="C534" s="18" t="s">
        <v>128</v>
      </c>
      <c r="D534" s="18" t="s">
        <v>115</v>
      </c>
      <c r="E534" s="18" t="s">
        <v>116</v>
      </c>
      <c r="F534" s="18">
        <f>MIN(Config_Geracao!$F$2,IF((Base_Irradiacao!$D$135/Config_Geracao!$E$2)*Base_Irradiacao!$G$135*Config_Geracao!$C$2*(Config_Geracao!$D$2/100)&lt;Config_Geracao!$G$2,0,MAX(Config_Geracao!$G$2,(Base_Irradiacao!$D$135/Config_Geracao!$E$2)*Base_Irradiacao!$G$135*Config_Geracao!$C$2*(Config_Geracao!$D$2/100))))</f>
        <v>4.813434091</v>
      </c>
    </row>
    <row r="535" ht="15.0" customHeight="1">
      <c r="A535" s="28">
        <v>45663.5416666667</v>
      </c>
      <c r="B535" s="18">
        <v>13.0</v>
      </c>
      <c r="C535" s="18" t="s">
        <v>128</v>
      </c>
      <c r="D535" s="18" t="s">
        <v>119</v>
      </c>
      <c r="E535" s="18" t="s">
        <v>120</v>
      </c>
      <c r="F535" s="18">
        <f>MIN(Config_Geracao!$F$4,IF(Base_Irradiacao!$H$135*Config_Geracao!$C$4*(Config_Geracao!$D$4/100)&lt;Config_Geracao!$G$4,0,MAX(Config_Geracao!$G$4,Base_Irradiacao!$H$135*Config_Geracao!$C$4*(Config_Geracao!$D$4/100))))</f>
        <v>0.586245</v>
      </c>
    </row>
    <row r="536" ht="15.0" customHeight="1">
      <c r="A536" s="28">
        <v>45663.5416666667</v>
      </c>
      <c r="B536" s="18">
        <v>13.0</v>
      </c>
      <c r="C536" s="18" t="s">
        <v>129</v>
      </c>
      <c r="D536" s="18" t="s">
        <v>118</v>
      </c>
      <c r="E536" s="18" t="s">
        <v>116</v>
      </c>
      <c r="F536" s="18">
        <f>MIN(Config_Geracao!$F$3,IF((Base_Irradiacao!$D$135/Config_Geracao!$E$3)*Base_Irradiacao!$G$135*Config_Geracao!$C$3*(Config_Geracao!$D$3/100)&lt;Config_Geracao!$G$3,0,MAX(Config_Geracao!$G$3,(Base_Irradiacao!$D$135/Config_Geracao!$E$3)*Base_Irradiacao!$G$135*Config_Geracao!$C$3*(Config_Geracao!$D$3/100))))</f>
        <v>19.70676545</v>
      </c>
    </row>
    <row r="537" ht="15.0" customHeight="1">
      <c r="A537" s="28">
        <v>45663.5416666667</v>
      </c>
      <c r="B537" s="18">
        <v>13.0</v>
      </c>
      <c r="C537" s="18" t="s">
        <v>129</v>
      </c>
      <c r="D537" s="18" t="s">
        <v>122</v>
      </c>
      <c r="E537" s="18" t="s">
        <v>120</v>
      </c>
      <c r="F537" s="18">
        <f>MIN(Config_Geracao!$F$5,IF(Base_Irradiacao!$H$135*Config_Geracao!$C$5*(Config_Geracao!$D$5/100)&lt;Config_Geracao!$G$5,0,MAX(Config_Geracao!$G$5,Base_Irradiacao!$H$135*Config_Geracao!$C$5*(Config_Geracao!$D$5/100))))</f>
        <v>2.00013</v>
      </c>
    </row>
    <row r="538" ht="15.0" customHeight="1">
      <c r="A538" s="28">
        <v>45663.5833333333</v>
      </c>
      <c r="B538" s="18">
        <v>14.0</v>
      </c>
      <c r="C538" s="18" t="s">
        <v>128</v>
      </c>
      <c r="D538" s="18" t="s">
        <v>115</v>
      </c>
      <c r="E538" s="18" t="s">
        <v>116</v>
      </c>
      <c r="F538" s="18">
        <f>MIN(Config_Geracao!$F$2,IF((Base_Irradiacao!$D$136/Config_Geracao!$E$2)*Base_Irradiacao!$G$136*Config_Geracao!$C$2*(Config_Geracao!$D$2/100)&lt;Config_Geracao!$G$2,0,MAX(Config_Geracao!$G$2,(Base_Irradiacao!$D$136/Config_Geracao!$E$2)*Base_Irradiacao!$G$136*Config_Geracao!$C$2*(Config_Geracao!$D$2/100))))</f>
        <v>6.799884091</v>
      </c>
    </row>
    <row r="539" ht="15.0" customHeight="1">
      <c r="A539" s="28">
        <v>45663.5833333333</v>
      </c>
      <c r="B539" s="18">
        <v>14.0</v>
      </c>
      <c r="C539" s="18" t="s">
        <v>128</v>
      </c>
      <c r="D539" s="18" t="s">
        <v>119</v>
      </c>
      <c r="E539" s="18" t="s">
        <v>120</v>
      </c>
      <c r="F539" s="18">
        <f>MIN(Config_Geracao!$F$4,IF(Base_Irradiacao!$H$136*Config_Geracao!$C$4*(Config_Geracao!$D$4/100)&lt;Config_Geracao!$G$4,0,MAX(Config_Geracao!$G$4,Base_Irradiacao!$H$136*Config_Geracao!$C$4*(Config_Geracao!$D$4/100))))</f>
        <v>0.5353725</v>
      </c>
    </row>
    <row r="540" ht="15.0" customHeight="1">
      <c r="A540" s="28">
        <v>45663.5833333333</v>
      </c>
      <c r="B540" s="18">
        <v>14.0</v>
      </c>
      <c r="C540" s="18" t="s">
        <v>129</v>
      </c>
      <c r="D540" s="18" t="s">
        <v>118</v>
      </c>
      <c r="E540" s="18" t="s">
        <v>116</v>
      </c>
      <c r="F540" s="18">
        <f>MIN(Config_Geracao!$F$3,IF((Base_Irradiacao!$D$136/Config_Geracao!$E$3)*Base_Irradiacao!$G$136*Config_Geracao!$C$3*(Config_Geracao!$D$3/100)&lt;Config_Geracao!$G$3,0,MAX(Config_Geracao!$G$3,(Base_Irradiacao!$D$136/Config_Geracao!$E$3)*Base_Irradiacao!$G$136*Config_Geracao!$C$3*(Config_Geracao!$D$3/100))))</f>
        <v>27.83952545</v>
      </c>
    </row>
    <row r="541" ht="15.0" customHeight="1">
      <c r="A541" s="28">
        <v>45663.5833333333</v>
      </c>
      <c r="B541" s="18">
        <v>14.0</v>
      </c>
      <c r="C541" s="18" t="s">
        <v>129</v>
      </c>
      <c r="D541" s="18" t="s">
        <v>122</v>
      </c>
      <c r="E541" s="18" t="s">
        <v>120</v>
      </c>
      <c r="F541" s="18">
        <f>MIN(Config_Geracao!$F$5,IF(Base_Irradiacao!$H$136*Config_Geracao!$C$5*(Config_Geracao!$D$5/100)&lt;Config_Geracao!$G$5,0,MAX(Config_Geracao!$G$5,Base_Irradiacao!$H$136*Config_Geracao!$C$5*(Config_Geracao!$D$5/100))))</f>
        <v>1.826565</v>
      </c>
    </row>
    <row r="542" ht="15.0" customHeight="1">
      <c r="A542" s="28">
        <v>45663.625</v>
      </c>
      <c r="B542" s="18">
        <v>15.0</v>
      </c>
      <c r="C542" s="18" t="s">
        <v>128</v>
      </c>
      <c r="D542" s="18" t="s">
        <v>115</v>
      </c>
      <c r="E542" s="18" t="s">
        <v>116</v>
      </c>
      <c r="F542" s="18">
        <f>MIN(Config_Geracao!$F$2,IF((Base_Irradiacao!$D$137/Config_Geracao!$E$2)*Base_Irradiacao!$G$137*Config_Geracao!$C$2*(Config_Geracao!$D$2/100)&lt;Config_Geracao!$G$2,0,MAX(Config_Geracao!$G$2,(Base_Irradiacao!$D$137/Config_Geracao!$E$2)*Base_Irradiacao!$G$137*Config_Geracao!$C$2*(Config_Geracao!$D$2/100))))</f>
        <v>3.589704545</v>
      </c>
    </row>
    <row r="543" ht="15.0" customHeight="1">
      <c r="A543" s="28">
        <v>45663.625</v>
      </c>
      <c r="B543" s="18">
        <v>15.0</v>
      </c>
      <c r="C543" s="18" t="s">
        <v>128</v>
      </c>
      <c r="D543" s="18" t="s">
        <v>119</v>
      </c>
      <c r="E543" s="18" t="s">
        <v>120</v>
      </c>
      <c r="F543" s="18">
        <f>MIN(Config_Geracao!$F$4,IF(Base_Irradiacao!$H$137*Config_Geracao!$C$4*(Config_Geracao!$D$4/100)&lt;Config_Geracao!$G$4,0,MAX(Config_Geracao!$G$4,Base_Irradiacao!$H$137*Config_Geracao!$C$4*(Config_Geracao!$D$4/100))))</f>
        <v>0.5063025</v>
      </c>
    </row>
    <row r="544" ht="15.0" customHeight="1">
      <c r="A544" s="28">
        <v>45663.625</v>
      </c>
      <c r="B544" s="18">
        <v>15.0</v>
      </c>
      <c r="C544" s="18" t="s">
        <v>129</v>
      </c>
      <c r="D544" s="18" t="s">
        <v>118</v>
      </c>
      <c r="E544" s="18" t="s">
        <v>116</v>
      </c>
      <c r="F544" s="18">
        <f>MIN(Config_Geracao!$F$3,IF((Base_Irradiacao!$D$137/Config_Geracao!$E$3)*Base_Irradiacao!$G$137*Config_Geracao!$C$3*(Config_Geracao!$D$3/100)&lt;Config_Geracao!$G$3,0,MAX(Config_Geracao!$G$3,(Base_Irradiacao!$D$137/Config_Geracao!$E$3)*Base_Irradiacao!$G$137*Config_Geracao!$C$3*(Config_Geracao!$D$3/100))))</f>
        <v>14.69667273</v>
      </c>
    </row>
    <row r="545" ht="15.0" customHeight="1">
      <c r="A545" s="28">
        <v>45663.625</v>
      </c>
      <c r="B545" s="18">
        <v>15.0</v>
      </c>
      <c r="C545" s="18" t="s">
        <v>129</v>
      </c>
      <c r="D545" s="18" t="s">
        <v>122</v>
      </c>
      <c r="E545" s="18" t="s">
        <v>120</v>
      </c>
      <c r="F545" s="18">
        <f>MIN(Config_Geracao!$F$5,IF(Base_Irradiacao!$H$137*Config_Geracao!$C$5*(Config_Geracao!$D$5/100)&lt;Config_Geracao!$G$5,0,MAX(Config_Geracao!$G$5,Base_Irradiacao!$H$137*Config_Geracao!$C$5*(Config_Geracao!$D$5/100))))</f>
        <v>1.727385</v>
      </c>
    </row>
    <row r="546" ht="15.0" customHeight="1">
      <c r="A546" s="28">
        <v>45663.6666666667</v>
      </c>
      <c r="B546" s="18">
        <v>16.0</v>
      </c>
      <c r="C546" s="18" t="s">
        <v>128</v>
      </c>
      <c r="D546" s="18" t="s">
        <v>115</v>
      </c>
      <c r="E546" s="18" t="s">
        <v>116</v>
      </c>
      <c r="F546" s="18">
        <f>MIN(Config_Geracao!$F$2,IF((Base_Irradiacao!$D$138/Config_Geracao!$E$2)*Base_Irradiacao!$G$138*Config_Geracao!$C$2*(Config_Geracao!$D$2/100)&lt;Config_Geracao!$G$2,0,MAX(Config_Geracao!$G$2,(Base_Irradiacao!$D$138/Config_Geracao!$E$2)*Base_Irradiacao!$G$138*Config_Geracao!$C$2*(Config_Geracao!$D$2/100))))</f>
        <v>2.175845455</v>
      </c>
    </row>
    <row r="547" ht="15.0" customHeight="1">
      <c r="A547" s="28">
        <v>45663.6666666667</v>
      </c>
      <c r="B547" s="18">
        <v>16.0</v>
      </c>
      <c r="C547" s="18" t="s">
        <v>128</v>
      </c>
      <c r="D547" s="18" t="s">
        <v>119</v>
      </c>
      <c r="E547" s="18" t="s">
        <v>120</v>
      </c>
      <c r="F547" s="18">
        <f>MIN(Config_Geracao!$F$4,IF(Base_Irradiacao!$H$138*Config_Geracao!$C$4*(Config_Geracao!$D$4/100)&lt;Config_Geracao!$G$4,0,MAX(Config_Geracao!$G$4,Base_Irradiacao!$H$138*Config_Geracao!$C$4*(Config_Geracao!$D$4/100))))</f>
        <v>0.654075</v>
      </c>
    </row>
    <row r="548" ht="15.0" customHeight="1">
      <c r="A548" s="28">
        <v>45663.6666666667</v>
      </c>
      <c r="B548" s="18">
        <v>16.0</v>
      </c>
      <c r="C548" s="18" t="s">
        <v>129</v>
      </c>
      <c r="D548" s="18" t="s">
        <v>118</v>
      </c>
      <c r="E548" s="18" t="s">
        <v>116</v>
      </c>
      <c r="F548" s="18">
        <f>MIN(Config_Geracao!$F$3,IF((Base_Irradiacao!$D$138/Config_Geracao!$E$3)*Base_Irradiacao!$G$138*Config_Geracao!$C$3*(Config_Geracao!$D$3/100)&lt;Config_Geracao!$G$3,0,MAX(Config_Geracao!$G$3,(Base_Irradiacao!$D$138/Config_Geracao!$E$3)*Base_Irradiacao!$G$138*Config_Geracao!$C$3*(Config_Geracao!$D$3/100))))</f>
        <v>8.908167273</v>
      </c>
    </row>
    <row r="549" ht="15.0" customHeight="1">
      <c r="A549" s="28">
        <v>45663.6666666667</v>
      </c>
      <c r="B549" s="18">
        <v>16.0</v>
      </c>
      <c r="C549" s="18" t="s">
        <v>129</v>
      </c>
      <c r="D549" s="18" t="s">
        <v>122</v>
      </c>
      <c r="E549" s="18" t="s">
        <v>120</v>
      </c>
      <c r="F549" s="18">
        <f>MIN(Config_Geracao!$F$5,IF(Base_Irradiacao!$H$138*Config_Geracao!$C$5*(Config_Geracao!$D$5/100)&lt;Config_Geracao!$G$5,0,MAX(Config_Geracao!$G$5,Base_Irradiacao!$H$138*Config_Geracao!$C$5*(Config_Geracao!$D$5/100))))</f>
        <v>2.23155</v>
      </c>
    </row>
    <row r="550" ht="15.0" customHeight="1">
      <c r="A550" s="28">
        <v>45663.7083333333</v>
      </c>
      <c r="B550" s="18">
        <v>17.0</v>
      </c>
      <c r="C550" s="18" t="s">
        <v>128</v>
      </c>
      <c r="D550" s="18" t="s">
        <v>115</v>
      </c>
      <c r="E550" s="18" t="s">
        <v>116</v>
      </c>
      <c r="F550" s="18">
        <f>MIN(Config_Geracao!$F$2,IF((Base_Irradiacao!$D$139/Config_Geracao!$E$2)*Base_Irradiacao!$G$139*Config_Geracao!$C$2*(Config_Geracao!$D$2/100)&lt;Config_Geracao!$G$2,0,MAX(Config_Geracao!$G$2,(Base_Irradiacao!$D$139/Config_Geracao!$E$2)*Base_Irradiacao!$G$139*Config_Geracao!$C$2*(Config_Geracao!$D$2/100))))</f>
        <v>3.420129545</v>
      </c>
    </row>
    <row r="551" ht="15.0" customHeight="1">
      <c r="A551" s="28">
        <v>45663.7083333333</v>
      </c>
      <c r="B551" s="18">
        <v>17.0</v>
      </c>
      <c r="C551" s="18" t="s">
        <v>128</v>
      </c>
      <c r="D551" s="18" t="s">
        <v>119</v>
      </c>
      <c r="E551" s="18" t="s">
        <v>120</v>
      </c>
      <c r="F551" s="18">
        <f>MIN(Config_Geracao!$F$4,IF(Base_Irradiacao!$H$139*Config_Geracao!$C$4*(Config_Geracao!$D$4/100)&lt;Config_Geracao!$G$4,0,MAX(Config_Geracao!$G$4,Base_Irradiacao!$H$139*Config_Geracao!$C$4*(Config_Geracao!$D$4/100))))</f>
        <v>0.5063025</v>
      </c>
    </row>
    <row r="552" ht="15.0" customHeight="1">
      <c r="A552" s="28">
        <v>45663.7083333333</v>
      </c>
      <c r="B552" s="18">
        <v>17.0</v>
      </c>
      <c r="C552" s="18" t="s">
        <v>129</v>
      </c>
      <c r="D552" s="18" t="s">
        <v>118</v>
      </c>
      <c r="E552" s="18" t="s">
        <v>116</v>
      </c>
      <c r="F552" s="18">
        <f>MIN(Config_Geracao!$F$3,IF((Base_Irradiacao!$D$139/Config_Geracao!$E$3)*Base_Irradiacao!$G$139*Config_Geracao!$C$3*(Config_Geracao!$D$3/100)&lt;Config_Geracao!$G$3,0,MAX(Config_Geracao!$G$3,(Base_Irradiacao!$D$139/Config_Geracao!$E$3)*Base_Irradiacao!$G$139*Config_Geracao!$C$3*(Config_Geracao!$D$3/100))))</f>
        <v>14.00241273</v>
      </c>
    </row>
    <row r="553" ht="15.0" customHeight="1">
      <c r="A553" s="28">
        <v>45663.7083333333</v>
      </c>
      <c r="B553" s="18">
        <v>17.0</v>
      </c>
      <c r="C553" s="18" t="s">
        <v>129</v>
      </c>
      <c r="D553" s="18" t="s">
        <v>122</v>
      </c>
      <c r="E553" s="18" t="s">
        <v>120</v>
      </c>
      <c r="F553" s="18">
        <f>MIN(Config_Geracao!$F$5,IF(Base_Irradiacao!$H$139*Config_Geracao!$C$5*(Config_Geracao!$D$5/100)&lt;Config_Geracao!$G$5,0,MAX(Config_Geracao!$G$5,Base_Irradiacao!$H$139*Config_Geracao!$C$5*(Config_Geracao!$D$5/100))))</f>
        <v>1.727385</v>
      </c>
    </row>
    <row r="554" ht="15.0" customHeight="1">
      <c r="A554" s="28">
        <v>45663.75</v>
      </c>
      <c r="B554" s="18">
        <v>18.0</v>
      </c>
      <c r="C554" s="18" t="s">
        <v>128</v>
      </c>
      <c r="D554" s="18" t="s">
        <v>115</v>
      </c>
      <c r="E554" s="18" t="s">
        <v>116</v>
      </c>
      <c r="F554" s="18">
        <f>MIN(Config_Geracao!$F$2,IF((Base_Irradiacao!$D$140/Config_Geracao!$E$2)*Base_Irradiacao!$G$140*Config_Geracao!$C$2*(Config_Geracao!$D$2/100)&lt;Config_Geracao!$G$2,0,MAX(Config_Geracao!$G$2,(Base_Irradiacao!$D$140/Config_Geracao!$E$2)*Base_Irradiacao!$G$140*Config_Geracao!$C$2*(Config_Geracao!$D$2/100))))</f>
        <v>1.698686364</v>
      </c>
    </row>
    <row r="555" ht="15.0" customHeight="1">
      <c r="A555" s="28">
        <v>45663.75</v>
      </c>
      <c r="B555" s="18">
        <v>18.0</v>
      </c>
      <c r="C555" s="18" t="s">
        <v>128</v>
      </c>
      <c r="D555" s="18" t="s">
        <v>119</v>
      </c>
      <c r="E555" s="18" t="s">
        <v>120</v>
      </c>
      <c r="F555" s="18">
        <f>MIN(Config_Geracao!$F$4,IF(Base_Irradiacao!$H$140*Config_Geracao!$C$4*(Config_Geracao!$D$4/100)&lt;Config_Geracao!$G$4,0,MAX(Config_Geracao!$G$4,Base_Irradiacao!$H$140*Config_Geracao!$C$4*(Config_Geracao!$D$4/100))))</f>
        <v>0.88179</v>
      </c>
    </row>
    <row r="556" ht="15.0" customHeight="1">
      <c r="A556" s="28">
        <v>45663.75</v>
      </c>
      <c r="B556" s="18">
        <v>18.0</v>
      </c>
      <c r="C556" s="18" t="s">
        <v>129</v>
      </c>
      <c r="D556" s="18" t="s">
        <v>118</v>
      </c>
      <c r="E556" s="18" t="s">
        <v>116</v>
      </c>
      <c r="F556" s="18">
        <f>MIN(Config_Geracao!$F$3,IF((Base_Irradiacao!$D$140/Config_Geracao!$E$3)*Base_Irradiacao!$G$140*Config_Geracao!$C$3*(Config_Geracao!$D$3/100)&lt;Config_Geracao!$G$3,0,MAX(Config_Geracao!$G$3,(Base_Irradiacao!$D$140/Config_Geracao!$E$3)*Base_Irradiacao!$G$140*Config_Geracao!$C$3*(Config_Geracao!$D$3/100))))</f>
        <v>6.954621818</v>
      </c>
    </row>
    <row r="557" ht="15.0" customHeight="1">
      <c r="A557" s="28">
        <v>45663.75</v>
      </c>
      <c r="B557" s="18">
        <v>18.0</v>
      </c>
      <c r="C557" s="18" t="s">
        <v>129</v>
      </c>
      <c r="D557" s="18" t="s">
        <v>122</v>
      </c>
      <c r="E557" s="18" t="s">
        <v>120</v>
      </c>
      <c r="F557" s="18">
        <f>MIN(Config_Geracao!$F$5,IF(Base_Irradiacao!$H$140*Config_Geracao!$C$5*(Config_Geracao!$D$5/100)&lt;Config_Geracao!$G$5,0,MAX(Config_Geracao!$G$5,Base_Irradiacao!$H$140*Config_Geracao!$C$5*(Config_Geracao!$D$5/100))))</f>
        <v>3.00846</v>
      </c>
    </row>
    <row r="558" ht="15.0" customHeight="1">
      <c r="A558" s="28">
        <v>45663.7916666667</v>
      </c>
      <c r="B558" s="18">
        <v>19.0</v>
      </c>
      <c r="C558" s="18" t="s">
        <v>128</v>
      </c>
      <c r="D558" s="18" t="s">
        <v>115</v>
      </c>
      <c r="E558" s="18" t="s">
        <v>116</v>
      </c>
      <c r="F558" s="18">
        <f>MIN(Config_Geracao!$F$2,IF((Base_Irradiacao!$D$141/Config_Geracao!$E$2)*Base_Irradiacao!$G$141*Config_Geracao!$C$2*(Config_Geracao!$D$2/100)&lt;Config_Geracao!$G$2,0,MAX(Config_Geracao!$G$2,(Base_Irradiacao!$D$141/Config_Geracao!$E$2)*Base_Irradiacao!$G$141*Config_Geracao!$C$2*(Config_Geracao!$D$2/100))))</f>
        <v>0</v>
      </c>
    </row>
    <row r="559" ht="15.0" customHeight="1">
      <c r="A559" s="28">
        <v>45663.7916666667</v>
      </c>
      <c r="B559" s="18">
        <v>19.0</v>
      </c>
      <c r="C559" s="18" t="s">
        <v>128</v>
      </c>
      <c r="D559" s="18" t="s">
        <v>119</v>
      </c>
      <c r="E559" s="18" t="s">
        <v>120</v>
      </c>
      <c r="F559" s="18">
        <f>MIN(Config_Geracao!$F$4,IF(Base_Irradiacao!$H$141*Config_Geracao!$C$4*(Config_Geracao!$D$4/100)&lt;Config_Geracao!$G$4,0,MAX(Config_Geracao!$G$4,Base_Irradiacao!$H$141*Config_Geracao!$C$4*(Config_Geracao!$D$4/100))))</f>
        <v>0.644385</v>
      </c>
    </row>
    <row r="560" ht="15.0" customHeight="1">
      <c r="A560" s="28">
        <v>45663.7916666667</v>
      </c>
      <c r="B560" s="18">
        <v>19.0</v>
      </c>
      <c r="C560" s="18" t="s">
        <v>129</v>
      </c>
      <c r="D560" s="18" t="s">
        <v>118</v>
      </c>
      <c r="E560" s="18" t="s">
        <v>116</v>
      </c>
      <c r="F560" s="18">
        <f>MIN(Config_Geracao!$F$3,IF((Base_Irradiacao!$D$141/Config_Geracao!$E$3)*Base_Irradiacao!$G$141*Config_Geracao!$C$3*(Config_Geracao!$D$3/100)&lt;Config_Geracao!$G$3,0,MAX(Config_Geracao!$G$3,(Base_Irradiacao!$D$141/Config_Geracao!$E$3)*Base_Irradiacao!$G$141*Config_Geracao!$C$3*(Config_Geracao!$D$3/100))))</f>
        <v>0</v>
      </c>
    </row>
    <row r="561" ht="15.0" customHeight="1">
      <c r="A561" s="28">
        <v>45663.7916666667</v>
      </c>
      <c r="B561" s="18">
        <v>19.0</v>
      </c>
      <c r="C561" s="18" t="s">
        <v>129</v>
      </c>
      <c r="D561" s="18" t="s">
        <v>122</v>
      </c>
      <c r="E561" s="18" t="s">
        <v>120</v>
      </c>
      <c r="F561" s="18">
        <f>MIN(Config_Geracao!$F$5,IF(Base_Irradiacao!$H$141*Config_Geracao!$C$5*(Config_Geracao!$D$5/100)&lt;Config_Geracao!$G$5,0,MAX(Config_Geracao!$G$5,Base_Irradiacao!$H$141*Config_Geracao!$C$5*(Config_Geracao!$D$5/100))))</f>
        <v>2.19849</v>
      </c>
    </row>
    <row r="562" ht="15.0" customHeight="1">
      <c r="A562" s="28">
        <v>45663.8333333333</v>
      </c>
      <c r="B562" s="18">
        <v>20.0</v>
      </c>
      <c r="C562" s="18" t="s">
        <v>128</v>
      </c>
      <c r="D562" s="18" t="s">
        <v>115</v>
      </c>
      <c r="E562" s="18" t="s">
        <v>116</v>
      </c>
      <c r="F562" s="18">
        <f>MIN(Config_Geracao!$F$2,IF((Base_Irradiacao!$D$142/Config_Geracao!$E$2)*Base_Irradiacao!$G$142*Config_Geracao!$C$2*(Config_Geracao!$D$2/100)&lt;Config_Geracao!$G$2,0,MAX(Config_Geracao!$G$2,(Base_Irradiacao!$D$142/Config_Geracao!$E$2)*Base_Irradiacao!$G$142*Config_Geracao!$C$2*(Config_Geracao!$D$2/100))))</f>
        <v>0</v>
      </c>
    </row>
    <row r="563" ht="15.0" customHeight="1">
      <c r="A563" s="28">
        <v>45663.8333333333</v>
      </c>
      <c r="B563" s="18">
        <v>20.0</v>
      </c>
      <c r="C563" s="18" t="s">
        <v>128</v>
      </c>
      <c r="D563" s="18" t="s">
        <v>119</v>
      </c>
      <c r="E563" s="18" t="s">
        <v>120</v>
      </c>
      <c r="F563" s="18">
        <f>MIN(Config_Geracao!$F$4,IF(Base_Irradiacao!$H$142*Config_Geracao!$C$4*(Config_Geracao!$D$4/100)&lt;Config_Geracao!$G$4,0,MAX(Config_Geracao!$G$4,Base_Irradiacao!$H$142*Config_Geracao!$C$4*(Config_Geracao!$D$4/100))))</f>
        <v>0.634695</v>
      </c>
    </row>
    <row r="564" ht="15.0" customHeight="1">
      <c r="A564" s="28">
        <v>45663.8333333333</v>
      </c>
      <c r="B564" s="18">
        <v>20.0</v>
      </c>
      <c r="C564" s="18" t="s">
        <v>129</v>
      </c>
      <c r="D564" s="18" t="s">
        <v>118</v>
      </c>
      <c r="E564" s="18" t="s">
        <v>116</v>
      </c>
      <c r="F564" s="18">
        <f>MIN(Config_Geracao!$F$3,IF((Base_Irradiacao!$D$142/Config_Geracao!$E$3)*Base_Irradiacao!$G$142*Config_Geracao!$C$3*(Config_Geracao!$D$3/100)&lt;Config_Geracao!$G$3,0,MAX(Config_Geracao!$G$3,(Base_Irradiacao!$D$142/Config_Geracao!$E$3)*Base_Irradiacao!$G$142*Config_Geracao!$C$3*(Config_Geracao!$D$3/100))))</f>
        <v>0</v>
      </c>
    </row>
    <row r="565" ht="15.0" customHeight="1">
      <c r="A565" s="28">
        <v>45663.8333333333</v>
      </c>
      <c r="B565" s="18">
        <v>20.0</v>
      </c>
      <c r="C565" s="18" t="s">
        <v>129</v>
      </c>
      <c r="D565" s="18" t="s">
        <v>122</v>
      </c>
      <c r="E565" s="18" t="s">
        <v>120</v>
      </c>
      <c r="F565" s="18">
        <f>MIN(Config_Geracao!$F$5,IF(Base_Irradiacao!$H$142*Config_Geracao!$C$5*(Config_Geracao!$D$5/100)&lt;Config_Geracao!$G$5,0,MAX(Config_Geracao!$G$5,Base_Irradiacao!$H$142*Config_Geracao!$C$5*(Config_Geracao!$D$5/100))))</f>
        <v>2.16543</v>
      </c>
    </row>
    <row r="566" ht="15.0" customHeight="1">
      <c r="A566" s="28">
        <v>45663.875</v>
      </c>
      <c r="B566" s="18">
        <v>21.0</v>
      </c>
      <c r="C566" s="18" t="s">
        <v>128</v>
      </c>
      <c r="D566" s="18" t="s">
        <v>115</v>
      </c>
      <c r="E566" s="18" t="s">
        <v>116</v>
      </c>
      <c r="F566" s="18">
        <f>MIN(Config_Geracao!$F$2,IF((Base_Irradiacao!$D$143/Config_Geracao!$E$2)*Base_Irradiacao!$G$143*Config_Geracao!$C$2*(Config_Geracao!$D$2/100)&lt;Config_Geracao!$G$2,0,MAX(Config_Geracao!$G$2,(Base_Irradiacao!$D$143/Config_Geracao!$E$2)*Base_Irradiacao!$G$143*Config_Geracao!$C$2*(Config_Geracao!$D$2/100))))</f>
        <v>0</v>
      </c>
    </row>
    <row r="567" ht="15.0" customHeight="1">
      <c r="A567" s="28">
        <v>45663.875</v>
      </c>
      <c r="B567" s="18">
        <v>21.0</v>
      </c>
      <c r="C567" s="18" t="s">
        <v>128</v>
      </c>
      <c r="D567" s="18" t="s">
        <v>119</v>
      </c>
      <c r="E567" s="18" t="s">
        <v>120</v>
      </c>
      <c r="F567" s="18">
        <f>MIN(Config_Geracao!$F$4,IF(Base_Irradiacao!$H$143*Config_Geracao!$C$4*(Config_Geracao!$D$4/100)&lt;Config_Geracao!$G$4,0,MAX(Config_Geracao!$G$4,Base_Irradiacao!$H$143*Config_Geracao!$C$4*(Config_Geracao!$D$4/100))))</f>
        <v>1.061055</v>
      </c>
    </row>
    <row r="568" ht="15.0" customHeight="1">
      <c r="A568" s="28">
        <v>45663.875</v>
      </c>
      <c r="B568" s="18">
        <v>21.0</v>
      </c>
      <c r="C568" s="18" t="s">
        <v>129</v>
      </c>
      <c r="D568" s="18" t="s">
        <v>118</v>
      </c>
      <c r="E568" s="18" t="s">
        <v>116</v>
      </c>
      <c r="F568" s="18">
        <f>MIN(Config_Geracao!$F$3,IF((Base_Irradiacao!$D$143/Config_Geracao!$E$3)*Base_Irradiacao!$G$143*Config_Geracao!$C$3*(Config_Geracao!$D$3/100)&lt;Config_Geracao!$G$3,0,MAX(Config_Geracao!$G$3,(Base_Irradiacao!$D$143/Config_Geracao!$E$3)*Base_Irradiacao!$G$143*Config_Geracao!$C$3*(Config_Geracao!$D$3/100))))</f>
        <v>0</v>
      </c>
    </row>
    <row r="569" ht="15.0" customHeight="1">
      <c r="A569" s="28">
        <v>45663.875</v>
      </c>
      <c r="B569" s="18">
        <v>21.0</v>
      </c>
      <c r="C569" s="18" t="s">
        <v>129</v>
      </c>
      <c r="D569" s="18" t="s">
        <v>122</v>
      </c>
      <c r="E569" s="18" t="s">
        <v>120</v>
      </c>
      <c r="F569" s="18">
        <f>MIN(Config_Geracao!$F$5,IF(Base_Irradiacao!$H$143*Config_Geracao!$C$5*(Config_Geracao!$D$5/100)&lt;Config_Geracao!$G$5,0,MAX(Config_Geracao!$G$5,Base_Irradiacao!$H$143*Config_Geracao!$C$5*(Config_Geracao!$D$5/100))))</f>
        <v>3.62007</v>
      </c>
    </row>
    <row r="570" ht="15.0" customHeight="1">
      <c r="A570" s="28">
        <v>45663.9166666667</v>
      </c>
      <c r="B570" s="18">
        <v>22.0</v>
      </c>
      <c r="C570" s="18" t="s">
        <v>128</v>
      </c>
      <c r="D570" s="18" t="s">
        <v>115</v>
      </c>
      <c r="E570" s="18" t="s">
        <v>116</v>
      </c>
      <c r="F570" s="18">
        <f>MIN(Config_Geracao!$F$2,IF((Base_Irradiacao!$D$144/Config_Geracao!$E$2)*Base_Irradiacao!$G$144*Config_Geracao!$C$2*(Config_Geracao!$D$2/100)&lt;Config_Geracao!$G$2,0,MAX(Config_Geracao!$G$2,(Base_Irradiacao!$D$144/Config_Geracao!$E$2)*Base_Irradiacao!$G$144*Config_Geracao!$C$2*(Config_Geracao!$D$2/100))))</f>
        <v>0</v>
      </c>
    </row>
    <row r="571" ht="15.0" customHeight="1">
      <c r="A571" s="28">
        <v>45663.9166666667</v>
      </c>
      <c r="B571" s="18">
        <v>22.0</v>
      </c>
      <c r="C571" s="18" t="s">
        <v>128</v>
      </c>
      <c r="D571" s="18" t="s">
        <v>119</v>
      </c>
      <c r="E571" s="18" t="s">
        <v>120</v>
      </c>
      <c r="F571" s="18">
        <f>MIN(Config_Geracao!$F$4,IF(Base_Irradiacao!$H$144*Config_Geracao!$C$4*(Config_Geracao!$D$4/100)&lt;Config_Geracao!$G$4,0,MAX(Config_Geracao!$G$4,Base_Irradiacao!$H$144*Config_Geracao!$C$4*(Config_Geracao!$D$4/100))))</f>
        <v>0.90117</v>
      </c>
    </row>
    <row r="572" ht="15.0" customHeight="1">
      <c r="A572" s="28">
        <v>45663.9166666667</v>
      </c>
      <c r="B572" s="18">
        <v>22.0</v>
      </c>
      <c r="C572" s="18" t="s">
        <v>129</v>
      </c>
      <c r="D572" s="18" t="s">
        <v>118</v>
      </c>
      <c r="E572" s="18" t="s">
        <v>116</v>
      </c>
      <c r="F572" s="18">
        <f>MIN(Config_Geracao!$F$3,IF((Base_Irradiacao!$D$144/Config_Geracao!$E$3)*Base_Irradiacao!$G$144*Config_Geracao!$C$3*(Config_Geracao!$D$3/100)&lt;Config_Geracao!$G$3,0,MAX(Config_Geracao!$G$3,(Base_Irradiacao!$D$144/Config_Geracao!$E$3)*Base_Irradiacao!$G$144*Config_Geracao!$C$3*(Config_Geracao!$D$3/100))))</f>
        <v>0</v>
      </c>
    </row>
    <row r="573" ht="15.0" customHeight="1">
      <c r="A573" s="28">
        <v>45663.9166666667</v>
      </c>
      <c r="B573" s="18">
        <v>22.0</v>
      </c>
      <c r="C573" s="18" t="s">
        <v>129</v>
      </c>
      <c r="D573" s="18" t="s">
        <v>122</v>
      </c>
      <c r="E573" s="18" t="s">
        <v>120</v>
      </c>
      <c r="F573" s="18">
        <f>MIN(Config_Geracao!$F$5,IF(Base_Irradiacao!$H$144*Config_Geracao!$C$5*(Config_Geracao!$D$5/100)&lt;Config_Geracao!$G$5,0,MAX(Config_Geracao!$G$5,Base_Irradiacao!$H$144*Config_Geracao!$C$5*(Config_Geracao!$D$5/100))))</f>
        <v>3.07458</v>
      </c>
    </row>
    <row r="574" ht="15.0" customHeight="1">
      <c r="A574" s="28">
        <v>45663.9583333333</v>
      </c>
      <c r="B574" s="18">
        <v>23.0</v>
      </c>
      <c r="C574" s="18" t="s">
        <v>128</v>
      </c>
      <c r="D574" s="18" t="s">
        <v>115</v>
      </c>
      <c r="E574" s="18" t="s">
        <v>116</v>
      </c>
      <c r="F574" s="18">
        <f>MIN(Config_Geracao!$F$2,IF((Base_Irradiacao!$D$145/Config_Geracao!$E$2)*Base_Irradiacao!$G$145*Config_Geracao!$C$2*(Config_Geracao!$D$2/100)&lt;Config_Geracao!$G$2,0,MAX(Config_Geracao!$G$2,(Base_Irradiacao!$D$145/Config_Geracao!$E$2)*Base_Irradiacao!$G$145*Config_Geracao!$C$2*(Config_Geracao!$D$2/100))))</f>
        <v>0</v>
      </c>
    </row>
    <row r="575" ht="15.0" customHeight="1">
      <c r="A575" s="28">
        <v>45663.9583333333</v>
      </c>
      <c r="B575" s="18">
        <v>23.0</v>
      </c>
      <c r="C575" s="18" t="s">
        <v>128</v>
      </c>
      <c r="D575" s="18" t="s">
        <v>119</v>
      </c>
      <c r="E575" s="18" t="s">
        <v>120</v>
      </c>
      <c r="F575" s="18">
        <f>MIN(Config_Geracao!$F$4,IF(Base_Irradiacao!$H$145*Config_Geracao!$C$4*(Config_Geracao!$D$4/100)&lt;Config_Geracao!$G$4,0,MAX(Config_Geracao!$G$4,Base_Irradiacao!$H$145*Config_Geracao!$C$4*(Config_Geracao!$D$4/100))))</f>
        <v>0.91086</v>
      </c>
    </row>
    <row r="576" ht="15.0" customHeight="1">
      <c r="A576" s="28">
        <v>45663.9583333333</v>
      </c>
      <c r="B576" s="18">
        <v>23.0</v>
      </c>
      <c r="C576" s="18" t="s">
        <v>129</v>
      </c>
      <c r="D576" s="18" t="s">
        <v>118</v>
      </c>
      <c r="E576" s="18" t="s">
        <v>116</v>
      </c>
      <c r="F576" s="18">
        <f>MIN(Config_Geracao!$F$3,IF((Base_Irradiacao!$D$145/Config_Geracao!$E$3)*Base_Irradiacao!$G$145*Config_Geracao!$C$3*(Config_Geracao!$D$3/100)&lt;Config_Geracao!$G$3,0,MAX(Config_Geracao!$G$3,(Base_Irradiacao!$D$145/Config_Geracao!$E$3)*Base_Irradiacao!$G$145*Config_Geracao!$C$3*(Config_Geracao!$D$3/100))))</f>
        <v>0</v>
      </c>
    </row>
    <row r="577" ht="15.0" customHeight="1">
      <c r="A577" s="28">
        <v>45663.9583333333</v>
      </c>
      <c r="B577" s="18">
        <v>23.0</v>
      </c>
      <c r="C577" s="18" t="s">
        <v>129</v>
      </c>
      <c r="D577" s="18" t="s">
        <v>122</v>
      </c>
      <c r="E577" s="18" t="s">
        <v>120</v>
      </c>
      <c r="F577" s="18">
        <f>MIN(Config_Geracao!$F$5,IF(Base_Irradiacao!$H$145*Config_Geracao!$C$5*(Config_Geracao!$D$5/100)&lt;Config_Geracao!$G$5,0,MAX(Config_Geracao!$G$5,Base_Irradiacao!$H$145*Config_Geracao!$C$5*(Config_Geracao!$D$5/100))))</f>
        <v>3.10764</v>
      </c>
    </row>
    <row r="578" ht="15.0" customHeight="1">
      <c r="A578" s="28">
        <v>45664.0</v>
      </c>
      <c r="B578" s="18">
        <v>0.0</v>
      </c>
      <c r="C578" s="18" t="s">
        <v>128</v>
      </c>
      <c r="D578" s="18" t="s">
        <v>115</v>
      </c>
      <c r="E578" s="18" t="s">
        <v>116</v>
      </c>
      <c r="F578" s="18">
        <f>MIN(Config_Geracao!$F$2,IF((Base_Irradiacao!$D$146/Config_Geracao!$E$2)*Base_Irradiacao!$G$146*Config_Geracao!$C$2*(Config_Geracao!$D$2/100)&lt;Config_Geracao!$G$2,0,MAX(Config_Geracao!$G$2,(Base_Irradiacao!$D$146/Config_Geracao!$E$2)*Base_Irradiacao!$G$146*Config_Geracao!$C$2*(Config_Geracao!$D$2/100))))</f>
        <v>0</v>
      </c>
    </row>
    <row r="579" ht="15.0" customHeight="1">
      <c r="A579" s="28">
        <v>45664.0</v>
      </c>
      <c r="B579" s="18">
        <v>0.0</v>
      </c>
      <c r="C579" s="18" t="s">
        <v>128</v>
      </c>
      <c r="D579" s="18" t="s">
        <v>119</v>
      </c>
      <c r="E579" s="18" t="s">
        <v>120</v>
      </c>
      <c r="F579" s="18">
        <f>MIN(Config_Geracao!$F$4,IF(Base_Irradiacao!$H$146*Config_Geracao!$C$4*(Config_Geracao!$D$4/100)&lt;Config_Geracao!$G$4,0,MAX(Config_Geracao!$G$4,Base_Irradiacao!$H$146*Config_Geracao!$C$4*(Config_Geracao!$D$4/100))))</f>
        <v>0.91086</v>
      </c>
    </row>
    <row r="580" ht="15.0" customHeight="1">
      <c r="A580" s="28">
        <v>45664.0</v>
      </c>
      <c r="B580" s="18">
        <v>0.0</v>
      </c>
      <c r="C580" s="18" t="s">
        <v>129</v>
      </c>
      <c r="D580" s="18" t="s">
        <v>118</v>
      </c>
      <c r="E580" s="18" t="s">
        <v>116</v>
      </c>
      <c r="F580" s="18">
        <f>MIN(Config_Geracao!$F$3,IF((Base_Irradiacao!$D$146/Config_Geracao!$E$3)*Base_Irradiacao!$G$146*Config_Geracao!$C$3*(Config_Geracao!$D$3/100)&lt;Config_Geracao!$G$3,0,MAX(Config_Geracao!$G$3,(Base_Irradiacao!$D$146/Config_Geracao!$E$3)*Base_Irradiacao!$G$146*Config_Geracao!$C$3*(Config_Geracao!$D$3/100))))</f>
        <v>0</v>
      </c>
    </row>
    <row r="581" ht="15.0" customHeight="1">
      <c r="A581" s="28">
        <v>45664.0</v>
      </c>
      <c r="B581" s="18">
        <v>0.0</v>
      </c>
      <c r="C581" s="18" t="s">
        <v>129</v>
      </c>
      <c r="D581" s="18" t="s">
        <v>122</v>
      </c>
      <c r="E581" s="18" t="s">
        <v>120</v>
      </c>
      <c r="F581" s="18">
        <f>MIN(Config_Geracao!$F$5,IF(Base_Irradiacao!$H$146*Config_Geracao!$C$5*(Config_Geracao!$D$5/100)&lt;Config_Geracao!$G$5,0,MAX(Config_Geracao!$G$5,Base_Irradiacao!$H$146*Config_Geracao!$C$5*(Config_Geracao!$D$5/100))))</f>
        <v>3.10764</v>
      </c>
    </row>
    <row r="582" ht="15.0" customHeight="1">
      <c r="A582" s="28">
        <v>45664.0416666667</v>
      </c>
      <c r="B582" s="18">
        <v>1.0</v>
      </c>
      <c r="C582" s="18" t="s">
        <v>128</v>
      </c>
      <c r="D582" s="18" t="s">
        <v>115</v>
      </c>
      <c r="E582" s="18" t="s">
        <v>116</v>
      </c>
      <c r="F582" s="18">
        <f>MIN(Config_Geracao!$F$2,IF((Base_Irradiacao!$D$147/Config_Geracao!$E$2)*Base_Irradiacao!$G$147*Config_Geracao!$C$2*(Config_Geracao!$D$2/100)&lt;Config_Geracao!$G$2,0,MAX(Config_Geracao!$G$2,(Base_Irradiacao!$D$147/Config_Geracao!$E$2)*Base_Irradiacao!$G$147*Config_Geracao!$C$2*(Config_Geracao!$D$2/100))))</f>
        <v>0</v>
      </c>
    </row>
    <row r="583" ht="15.0" customHeight="1">
      <c r="A583" s="28">
        <v>45664.0416666667</v>
      </c>
      <c r="B583" s="18">
        <v>1.0</v>
      </c>
      <c r="C583" s="18" t="s">
        <v>128</v>
      </c>
      <c r="D583" s="18" t="s">
        <v>119</v>
      </c>
      <c r="E583" s="18" t="s">
        <v>120</v>
      </c>
      <c r="F583" s="18">
        <f>MIN(Config_Geracao!$F$4,IF(Base_Irradiacao!$H$147*Config_Geracao!$C$4*(Config_Geracao!$D$4/100)&lt;Config_Geracao!$G$4,0,MAX(Config_Geracao!$G$4,Base_Irradiacao!$H$147*Config_Geracao!$C$4*(Config_Geracao!$D$4/100))))</f>
        <v>0.79458</v>
      </c>
    </row>
    <row r="584" ht="15.0" customHeight="1">
      <c r="A584" s="28">
        <v>45664.0416666667</v>
      </c>
      <c r="B584" s="18">
        <v>1.0</v>
      </c>
      <c r="C584" s="18" t="s">
        <v>129</v>
      </c>
      <c r="D584" s="18" t="s">
        <v>118</v>
      </c>
      <c r="E584" s="18" t="s">
        <v>116</v>
      </c>
      <c r="F584" s="18">
        <f>MIN(Config_Geracao!$F$3,IF((Base_Irradiacao!$D$147/Config_Geracao!$E$3)*Base_Irradiacao!$G$147*Config_Geracao!$C$3*(Config_Geracao!$D$3/100)&lt;Config_Geracao!$G$3,0,MAX(Config_Geracao!$G$3,(Base_Irradiacao!$D$147/Config_Geracao!$E$3)*Base_Irradiacao!$G$147*Config_Geracao!$C$3*(Config_Geracao!$D$3/100))))</f>
        <v>0</v>
      </c>
    </row>
    <row r="585" ht="15.0" customHeight="1">
      <c r="A585" s="28">
        <v>45664.0416666667</v>
      </c>
      <c r="B585" s="18">
        <v>1.0</v>
      </c>
      <c r="C585" s="18" t="s">
        <v>129</v>
      </c>
      <c r="D585" s="18" t="s">
        <v>122</v>
      </c>
      <c r="E585" s="18" t="s">
        <v>120</v>
      </c>
      <c r="F585" s="18">
        <f>MIN(Config_Geracao!$F$5,IF(Base_Irradiacao!$H$147*Config_Geracao!$C$5*(Config_Geracao!$D$5/100)&lt;Config_Geracao!$G$5,0,MAX(Config_Geracao!$G$5,Base_Irradiacao!$H$147*Config_Geracao!$C$5*(Config_Geracao!$D$5/100))))</f>
        <v>2.71092</v>
      </c>
    </row>
    <row r="586" ht="15.0" customHeight="1">
      <c r="A586" s="28">
        <v>45664.0833333333</v>
      </c>
      <c r="B586" s="18">
        <v>2.0</v>
      </c>
      <c r="C586" s="18" t="s">
        <v>128</v>
      </c>
      <c r="D586" s="18" t="s">
        <v>115</v>
      </c>
      <c r="E586" s="18" t="s">
        <v>116</v>
      </c>
      <c r="F586" s="18">
        <f>MIN(Config_Geracao!$F$2,IF((Base_Irradiacao!$D$148/Config_Geracao!$E$2)*Base_Irradiacao!$G$148*Config_Geracao!$C$2*(Config_Geracao!$D$2/100)&lt;Config_Geracao!$G$2,0,MAX(Config_Geracao!$G$2,(Base_Irradiacao!$D$148/Config_Geracao!$E$2)*Base_Irradiacao!$G$148*Config_Geracao!$C$2*(Config_Geracao!$D$2/100))))</f>
        <v>0</v>
      </c>
    </row>
    <row r="587" ht="15.0" customHeight="1">
      <c r="A587" s="28">
        <v>45664.0833333333</v>
      </c>
      <c r="B587" s="18">
        <v>2.0</v>
      </c>
      <c r="C587" s="18" t="s">
        <v>128</v>
      </c>
      <c r="D587" s="18" t="s">
        <v>119</v>
      </c>
      <c r="E587" s="18" t="s">
        <v>120</v>
      </c>
      <c r="F587" s="18">
        <f>MIN(Config_Geracao!$F$4,IF(Base_Irradiacao!$H$148*Config_Geracao!$C$4*(Config_Geracao!$D$4/100)&lt;Config_Geracao!$G$4,0,MAX(Config_Geracao!$G$4,Base_Irradiacao!$H$148*Config_Geracao!$C$4*(Config_Geracao!$D$4/100))))</f>
        <v>0.731595</v>
      </c>
    </row>
    <row r="588" ht="15.0" customHeight="1">
      <c r="A588" s="28">
        <v>45664.0833333333</v>
      </c>
      <c r="B588" s="18">
        <v>2.0</v>
      </c>
      <c r="C588" s="18" t="s">
        <v>129</v>
      </c>
      <c r="D588" s="18" t="s">
        <v>118</v>
      </c>
      <c r="E588" s="18" t="s">
        <v>116</v>
      </c>
      <c r="F588" s="18">
        <f>MIN(Config_Geracao!$F$3,IF((Base_Irradiacao!$D$148/Config_Geracao!$E$3)*Base_Irradiacao!$G$148*Config_Geracao!$C$3*(Config_Geracao!$D$3/100)&lt;Config_Geracao!$G$3,0,MAX(Config_Geracao!$G$3,(Base_Irradiacao!$D$148/Config_Geracao!$E$3)*Base_Irradiacao!$G$148*Config_Geracao!$C$3*(Config_Geracao!$D$3/100))))</f>
        <v>0</v>
      </c>
    </row>
    <row r="589" ht="15.0" customHeight="1">
      <c r="A589" s="28">
        <v>45664.0833333333</v>
      </c>
      <c r="B589" s="18">
        <v>2.0</v>
      </c>
      <c r="C589" s="18" t="s">
        <v>129</v>
      </c>
      <c r="D589" s="18" t="s">
        <v>122</v>
      </c>
      <c r="E589" s="18" t="s">
        <v>120</v>
      </c>
      <c r="F589" s="18">
        <f>MIN(Config_Geracao!$F$5,IF(Base_Irradiacao!$H$148*Config_Geracao!$C$5*(Config_Geracao!$D$5/100)&lt;Config_Geracao!$G$5,0,MAX(Config_Geracao!$G$5,Base_Irradiacao!$H$148*Config_Geracao!$C$5*(Config_Geracao!$D$5/100))))</f>
        <v>2.49603</v>
      </c>
    </row>
    <row r="590" ht="15.0" customHeight="1">
      <c r="A590" s="28">
        <v>45664.125</v>
      </c>
      <c r="B590" s="18">
        <v>3.0</v>
      </c>
      <c r="C590" s="18" t="s">
        <v>128</v>
      </c>
      <c r="D590" s="18" t="s">
        <v>115</v>
      </c>
      <c r="E590" s="18" t="s">
        <v>116</v>
      </c>
      <c r="F590" s="18">
        <f>MIN(Config_Geracao!$F$2,IF((Base_Irradiacao!$D$149/Config_Geracao!$E$2)*Base_Irradiacao!$G$149*Config_Geracao!$C$2*(Config_Geracao!$D$2/100)&lt;Config_Geracao!$G$2,0,MAX(Config_Geracao!$G$2,(Base_Irradiacao!$D$149/Config_Geracao!$E$2)*Base_Irradiacao!$G$149*Config_Geracao!$C$2*(Config_Geracao!$D$2/100))))</f>
        <v>0</v>
      </c>
    </row>
    <row r="591" ht="15.0" customHeight="1">
      <c r="A591" s="28">
        <v>45664.125</v>
      </c>
      <c r="B591" s="18">
        <v>3.0</v>
      </c>
      <c r="C591" s="18" t="s">
        <v>128</v>
      </c>
      <c r="D591" s="18" t="s">
        <v>119</v>
      </c>
      <c r="E591" s="18" t="s">
        <v>120</v>
      </c>
      <c r="F591" s="18">
        <f>MIN(Config_Geracao!$F$4,IF(Base_Irradiacao!$H$149*Config_Geracao!$C$4*(Config_Geracao!$D$4/100)&lt;Config_Geracao!$G$4,0,MAX(Config_Geracao!$G$4,Base_Irradiacao!$H$149*Config_Geracao!$C$4*(Config_Geracao!$D$4/100))))</f>
        <v>0.8212275</v>
      </c>
    </row>
    <row r="592" ht="15.0" customHeight="1">
      <c r="A592" s="28">
        <v>45664.125</v>
      </c>
      <c r="B592" s="18">
        <v>3.0</v>
      </c>
      <c r="C592" s="18" t="s">
        <v>129</v>
      </c>
      <c r="D592" s="18" t="s">
        <v>118</v>
      </c>
      <c r="E592" s="18" t="s">
        <v>116</v>
      </c>
      <c r="F592" s="18">
        <f>MIN(Config_Geracao!$F$3,IF((Base_Irradiacao!$D$149/Config_Geracao!$E$3)*Base_Irradiacao!$G$149*Config_Geracao!$C$3*(Config_Geracao!$D$3/100)&lt;Config_Geracao!$G$3,0,MAX(Config_Geracao!$G$3,(Base_Irradiacao!$D$149/Config_Geracao!$E$3)*Base_Irradiacao!$G$149*Config_Geracao!$C$3*(Config_Geracao!$D$3/100))))</f>
        <v>0</v>
      </c>
    </row>
    <row r="593" ht="15.0" customHeight="1">
      <c r="A593" s="28">
        <v>45664.125</v>
      </c>
      <c r="B593" s="18">
        <v>3.0</v>
      </c>
      <c r="C593" s="18" t="s">
        <v>129</v>
      </c>
      <c r="D593" s="18" t="s">
        <v>122</v>
      </c>
      <c r="E593" s="18" t="s">
        <v>120</v>
      </c>
      <c r="F593" s="18">
        <f>MIN(Config_Geracao!$F$5,IF(Base_Irradiacao!$H$149*Config_Geracao!$C$5*(Config_Geracao!$D$5/100)&lt;Config_Geracao!$G$5,0,MAX(Config_Geracao!$G$5,Base_Irradiacao!$H$149*Config_Geracao!$C$5*(Config_Geracao!$D$5/100))))</f>
        <v>2.801835</v>
      </c>
    </row>
    <row r="594" ht="15.0" customHeight="1">
      <c r="A594" s="28">
        <v>45664.1666666667</v>
      </c>
      <c r="B594" s="18">
        <v>4.0</v>
      </c>
      <c r="C594" s="18" t="s">
        <v>128</v>
      </c>
      <c r="D594" s="18" t="s">
        <v>115</v>
      </c>
      <c r="E594" s="18" t="s">
        <v>116</v>
      </c>
      <c r="F594" s="18">
        <f>MIN(Config_Geracao!$F$2,IF((Base_Irradiacao!$D$150/Config_Geracao!$E$2)*Base_Irradiacao!$G$150*Config_Geracao!$C$2*(Config_Geracao!$D$2/100)&lt;Config_Geracao!$G$2,0,MAX(Config_Geracao!$G$2,(Base_Irradiacao!$D$150/Config_Geracao!$E$2)*Base_Irradiacao!$G$150*Config_Geracao!$C$2*(Config_Geracao!$D$2/100))))</f>
        <v>0</v>
      </c>
    </row>
    <row r="595" ht="15.0" customHeight="1">
      <c r="A595" s="28">
        <v>45664.1666666667</v>
      </c>
      <c r="B595" s="18">
        <v>4.0</v>
      </c>
      <c r="C595" s="18" t="s">
        <v>128</v>
      </c>
      <c r="D595" s="18" t="s">
        <v>119</v>
      </c>
      <c r="E595" s="18" t="s">
        <v>120</v>
      </c>
      <c r="F595" s="18">
        <f>MIN(Config_Geracao!$F$4,IF(Base_Irradiacao!$H$150*Config_Geracao!$C$4*(Config_Geracao!$D$4/100)&lt;Config_Geracao!$G$4,0,MAX(Config_Geracao!$G$4,Base_Irradiacao!$H$150*Config_Geracao!$C$4*(Config_Geracao!$D$4/100))))</f>
        <v>0.7582425</v>
      </c>
    </row>
    <row r="596" ht="15.0" customHeight="1">
      <c r="A596" s="28">
        <v>45664.1666666667</v>
      </c>
      <c r="B596" s="18">
        <v>4.0</v>
      </c>
      <c r="C596" s="18" t="s">
        <v>129</v>
      </c>
      <c r="D596" s="18" t="s">
        <v>118</v>
      </c>
      <c r="E596" s="18" t="s">
        <v>116</v>
      </c>
      <c r="F596" s="18">
        <f>MIN(Config_Geracao!$F$3,IF((Base_Irradiacao!$D$150/Config_Geracao!$E$3)*Base_Irradiacao!$G$150*Config_Geracao!$C$3*(Config_Geracao!$D$3/100)&lt;Config_Geracao!$G$3,0,MAX(Config_Geracao!$G$3,(Base_Irradiacao!$D$150/Config_Geracao!$E$3)*Base_Irradiacao!$G$150*Config_Geracao!$C$3*(Config_Geracao!$D$3/100))))</f>
        <v>0</v>
      </c>
    </row>
    <row r="597" ht="15.0" customHeight="1">
      <c r="A597" s="28">
        <v>45664.1666666667</v>
      </c>
      <c r="B597" s="18">
        <v>4.0</v>
      </c>
      <c r="C597" s="18" t="s">
        <v>129</v>
      </c>
      <c r="D597" s="18" t="s">
        <v>122</v>
      </c>
      <c r="E597" s="18" t="s">
        <v>120</v>
      </c>
      <c r="F597" s="18">
        <f>MIN(Config_Geracao!$F$5,IF(Base_Irradiacao!$H$150*Config_Geracao!$C$5*(Config_Geracao!$D$5/100)&lt;Config_Geracao!$G$5,0,MAX(Config_Geracao!$G$5,Base_Irradiacao!$H$150*Config_Geracao!$C$5*(Config_Geracao!$D$5/100))))</f>
        <v>2.586945</v>
      </c>
    </row>
    <row r="598" ht="15.0" customHeight="1">
      <c r="A598" s="28">
        <v>45664.2083333333</v>
      </c>
      <c r="B598" s="18">
        <v>5.0</v>
      </c>
      <c r="C598" s="18" t="s">
        <v>128</v>
      </c>
      <c r="D598" s="18" t="s">
        <v>115</v>
      </c>
      <c r="E598" s="18" t="s">
        <v>116</v>
      </c>
      <c r="F598" s="18">
        <f>MIN(Config_Geracao!$F$2,IF((Base_Irradiacao!$D$151/Config_Geracao!$E$2)*Base_Irradiacao!$G$151*Config_Geracao!$C$2*(Config_Geracao!$D$2/100)&lt;Config_Geracao!$G$2,0,MAX(Config_Geracao!$G$2,(Base_Irradiacao!$D$151/Config_Geracao!$E$2)*Base_Irradiacao!$G$151*Config_Geracao!$C$2*(Config_Geracao!$D$2/100))))</f>
        <v>0</v>
      </c>
    </row>
    <row r="599" ht="15.0" customHeight="1">
      <c r="A599" s="28">
        <v>45664.2083333333</v>
      </c>
      <c r="B599" s="18">
        <v>5.0</v>
      </c>
      <c r="C599" s="18" t="s">
        <v>128</v>
      </c>
      <c r="D599" s="18" t="s">
        <v>119</v>
      </c>
      <c r="E599" s="18" t="s">
        <v>120</v>
      </c>
      <c r="F599" s="18">
        <f>MIN(Config_Geracao!$F$4,IF(Base_Irradiacao!$H$151*Config_Geracao!$C$4*(Config_Geracao!$D$4/100)&lt;Config_Geracao!$G$4,0,MAX(Config_Geracao!$G$4,Base_Irradiacao!$H$151*Config_Geracao!$C$4*(Config_Geracao!$D$4/100))))</f>
        <v>0.8939025</v>
      </c>
    </row>
    <row r="600" ht="15.0" customHeight="1">
      <c r="A600" s="28">
        <v>45664.2083333333</v>
      </c>
      <c r="B600" s="18">
        <v>5.0</v>
      </c>
      <c r="C600" s="18" t="s">
        <v>129</v>
      </c>
      <c r="D600" s="18" t="s">
        <v>118</v>
      </c>
      <c r="E600" s="18" t="s">
        <v>116</v>
      </c>
      <c r="F600" s="18">
        <f>MIN(Config_Geracao!$F$3,IF((Base_Irradiacao!$D$151/Config_Geracao!$E$3)*Base_Irradiacao!$G$151*Config_Geracao!$C$3*(Config_Geracao!$D$3/100)&lt;Config_Geracao!$G$3,0,MAX(Config_Geracao!$G$3,(Base_Irradiacao!$D$151/Config_Geracao!$E$3)*Base_Irradiacao!$G$151*Config_Geracao!$C$3*(Config_Geracao!$D$3/100))))</f>
        <v>0</v>
      </c>
    </row>
    <row r="601" ht="15.0" customHeight="1">
      <c r="A601" s="28">
        <v>45664.2083333333</v>
      </c>
      <c r="B601" s="18">
        <v>5.0</v>
      </c>
      <c r="C601" s="18" t="s">
        <v>129</v>
      </c>
      <c r="D601" s="18" t="s">
        <v>122</v>
      </c>
      <c r="E601" s="18" t="s">
        <v>120</v>
      </c>
      <c r="F601" s="18">
        <f>MIN(Config_Geracao!$F$5,IF(Base_Irradiacao!$H$151*Config_Geracao!$C$5*(Config_Geracao!$D$5/100)&lt;Config_Geracao!$G$5,0,MAX(Config_Geracao!$G$5,Base_Irradiacao!$H$151*Config_Geracao!$C$5*(Config_Geracao!$D$5/100))))</f>
        <v>3.049785</v>
      </c>
    </row>
    <row r="602" ht="15.0" customHeight="1">
      <c r="A602" s="28">
        <v>45664.25</v>
      </c>
      <c r="B602" s="18">
        <v>6.0</v>
      </c>
      <c r="C602" s="18" t="s">
        <v>128</v>
      </c>
      <c r="D602" s="18" t="s">
        <v>115</v>
      </c>
      <c r="E602" s="18" t="s">
        <v>116</v>
      </c>
      <c r="F602" s="18">
        <f>MIN(Config_Geracao!$F$2,IF((Base_Irradiacao!$D$152/Config_Geracao!$E$2)*Base_Irradiacao!$G$152*Config_Geracao!$C$2*(Config_Geracao!$D$2/100)&lt;Config_Geracao!$G$2,0,MAX(Config_Geracao!$G$2,(Base_Irradiacao!$D$152/Config_Geracao!$E$2)*Base_Irradiacao!$G$152*Config_Geracao!$C$2*(Config_Geracao!$D$2/100))))</f>
        <v>0.8361295455</v>
      </c>
    </row>
    <row r="603" ht="15.0" customHeight="1">
      <c r="A603" s="28">
        <v>45664.25</v>
      </c>
      <c r="B603" s="18">
        <v>6.0</v>
      </c>
      <c r="C603" s="18" t="s">
        <v>128</v>
      </c>
      <c r="D603" s="18" t="s">
        <v>119</v>
      </c>
      <c r="E603" s="18" t="s">
        <v>120</v>
      </c>
      <c r="F603" s="18">
        <f>MIN(Config_Geracao!$F$4,IF(Base_Irradiacao!$H$152*Config_Geracao!$C$4*(Config_Geracao!$D$4/100)&lt;Config_Geracao!$G$4,0,MAX(Config_Geracao!$G$4,Base_Irradiacao!$H$152*Config_Geracao!$C$4*(Config_Geracao!$D$4/100))))</f>
        <v>0.6225825</v>
      </c>
    </row>
    <row r="604" ht="15.0" customHeight="1">
      <c r="A604" s="28">
        <v>45664.25</v>
      </c>
      <c r="B604" s="18">
        <v>6.0</v>
      </c>
      <c r="C604" s="18" t="s">
        <v>129</v>
      </c>
      <c r="D604" s="18" t="s">
        <v>118</v>
      </c>
      <c r="E604" s="18" t="s">
        <v>116</v>
      </c>
      <c r="F604" s="18">
        <f>MIN(Config_Geracao!$F$3,IF((Base_Irradiacao!$D$152/Config_Geracao!$E$3)*Base_Irradiacao!$G$152*Config_Geracao!$C$3*(Config_Geracao!$D$3/100)&lt;Config_Geracao!$G$3,0,MAX(Config_Geracao!$G$3,(Base_Irradiacao!$D$152/Config_Geracao!$E$3)*Base_Irradiacao!$G$152*Config_Geracao!$C$3*(Config_Geracao!$D$3/100))))</f>
        <v>3.423212727</v>
      </c>
    </row>
    <row r="605" ht="15.0" customHeight="1">
      <c r="A605" s="28">
        <v>45664.25</v>
      </c>
      <c r="B605" s="18">
        <v>6.0</v>
      </c>
      <c r="C605" s="18" t="s">
        <v>129</v>
      </c>
      <c r="D605" s="18" t="s">
        <v>122</v>
      </c>
      <c r="E605" s="18" t="s">
        <v>120</v>
      </c>
      <c r="F605" s="18">
        <f>MIN(Config_Geracao!$F$5,IF(Base_Irradiacao!$H$152*Config_Geracao!$C$5*(Config_Geracao!$D$5/100)&lt;Config_Geracao!$G$5,0,MAX(Config_Geracao!$G$5,Base_Irradiacao!$H$152*Config_Geracao!$C$5*(Config_Geracao!$D$5/100))))</f>
        <v>2.124105</v>
      </c>
    </row>
    <row r="606" ht="15.0" customHeight="1">
      <c r="A606" s="28">
        <v>45664.2916666667</v>
      </c>
      <c r="B606" s="18">
        <v>7.0</v>
      </c>
      <c r="C606" s="18" t="s">
        <v>128</v>
      </c>
      <c r="D606" s="18" t="s">
        <v>115</v>
      </c>
      <c r="E606" s="18" t="s">
        <v>116</v>
      </c>
      <c r="F606" s="18">
        <f>MIN(Config_Geracao!$F$2,IF((Base_Irradiacao!$D$153/Config_Geracao!$E$2)*Base_Irradiacao!$G$153*Config_Geracao!$C$2*(Config_Geracao!$D$2/100)&lt;Config_Geracao!$G$2,0,MAX(Config_Geracao!$G$2,(Base_Irradiacao!$D$153/Config_Geracao!$E$2)*Base_Irradiacao!$G$153*Config_Geracao!$C$2*(Config_Geracao!$D$2/100))))</f>
        <v>1.945340909</v>
      </c>
    </row>
    <row r="607" ht="15.0" customHeight="1">
      <c r="A607" s="28">
        <v>45664.2916666667</v>
      </c>
      <c r="B607" s="18">
        <v>7.0</v>
      </c>
      <c r="C607" s="18" t="s">
        <v>128</v>
      </c>
      <c r="D607" s="18" t="s">
        <v>119</v>
      </c>
      <c r="E607" s="18" t="s">
        <v>120</v>
      </c>
      <c r="F607" s="18">
        <f>MIN(Config_Geracao!$F$4,IF(Base_Irradiacao!$H$153*Config_Geracao!$C$4*(Config_Geracao!$D$4/100)&lt;Config_Geracao!$G$4,0,MAX(Config_Geracao!$G$4,Base_Irradiacao!$H$153*Config_Geracao!$C$4*(Config_Geracao!$D$4/100))))</f>
        <v>0.6904125</v>
      </c>
    </row>
    <row r="608" ht="15.0" customHeight="1">
      <c r="A608" s="28">
        <v>45664.2916666667</v>
      </c>
      <c r="B608" s="18">
        <v>7.0</v>
      </c>
      <c r="C608" s="18" t="s">
        <v>129</v>
      </c>
      <c r="D608" s="18" t="s">
        <v>118</v>
      </c>
      <c r="E608" s="18" t="s">
        <v>116</v>
      </c>
      <c r="F608" s="18">
        <f>MIN(Config_Geracao!$F$3,IF((Base_Irradiacao!$D$153/Config_Geracao!$E$3)*Base_Irradiacao!$G$153*Config_Geracao!$C$3*(Config_Geracao!$D$3/100)&lt;Config_Geracao!$G$3,0,MAX(Config_Geracao!$G$3,(Base_Irradiacao!$D$153/Config_Geracao!$E$3)*Base_Irradiacao!$G$153*Config_Geracao!$C$3*(Config_Geracao!$D$3/100))))</f>
        <v>7.964454545</v>
      </c>
    </row>
    <row r="609" ht="15.0" customHeight="1">
      <c r="A609" s="28">
        <v>45664.2916666667</v>
      </c>
      <c r="B609" s="18">
        <v>7.0</v>
      </c>
      <c r="C609" s="18" t="s">
        <v>129</v>
      </c>
      <c r="D609" s="18" t="s">
        <v>122</v>
      </c>
      <c r="E609" s="18" t="s">
        <v>120</v>
      </c>
      <c r="F609" s="18">
        <f>MIN(Config_Geracao!$F$5,IF(Base_Irradiacao!$H$153*Config_Geracao!$C$5*(Config_Geracao!$D$5/100)&lt;Config_Geracao!$G$5,0,MAX(Config_Geracao!$G$5,Base_Irradiacao!$H$153*Config_Geracao!$C$5*(Config_Geracao!$D$5/100))))</f>
        <v>2.355525</v>
      </c>
    </row>
    <row r="610" ht="15.0" customHeight="1">
      <c r="A610" s="28">
        <v>45664.3333333333</v>
      </c>
      <c r="B610" s="18">
        <v>8.0</v>
      </c>
      <c r="C610" s="18" t="s">
        <v>128</v>
      </c>
      <c r="D610" s="18" t="s">
        <v>115</v>
      </c>
      <c r="E610" s="18" t="s">
        <v>116</v>
      </c>
      <c r="F610" s="18">
        <f>MIN(Config_Geracao!$F$2,IF((Base_Irradiacao!$D$154/Config_Geracao!$E$2)*Base_Irradiacao!$G$154*Config_Geracao!$C$2*(Config_Geracao!$D$2/100)&lt;Config_Geracao!$G$2,0,MAX(Config_Geracao!$G$2,(Base_Irradiacao!$D$154/Config_Geracao!$E$2)*Base_Irradiacao!$G$154*Config_Geracao!$C$2*(Config_Geracao!$D$2/100))))</f>
        <v>0.8016272727</v>
      </c>
    </row>
    <row r="611" ht="15.0" customHeight="1">
      <c r="A611" s="28">
        <v>45664.3333333333</v>
      </c>
      <c r="B611" s="18">
        <v>8.0</v>
      </c>
      <c r="C611" s="18" t="s">
        <v>128</v>
      </c>
      <c r="D611" s="18" t="s">
        <v>119</v>
      </c>
      <c r="E611" s="18" t="s">
        <v>120</v>
      </c>
      <c r="F611" s="18">
        <f>MIN(Config_Geracao!$F$4,IF(Base_Irradiacao!$H$154*Config_Geracao!$C$4*(Config_Geracao!$D$4/100)&lt;Config_Geracao!$G$4,0,MAX(Config_Geracao!$G$4,Base_Irradiacao!$H$154*Config_Geracao!$C$4*(Config_Geracao!$D$4/100))))</f>
        <v>0.5111475</v>
      </c>
    </row>
    <row r="612" ht="15.0" customHeight="1">
      <c r="A612" s="28">
        <v>45664.3333333333</v>
      </c>
      <c r="B612" s="18">
        <v>8.0</v>
      </c>
      <c r="C612" s="18" t="s">
        <v>129</v>
      </c>
      <c r="D612" s="18" t="s">
        <v>118</v>
      </c>
      <c r="E612" s="18" t="s">
        <v>116</v>
      </c>
      <c r="F612" s="18">
        <f>MIN(Config_Geracao!$F$3,IF((Base_Irradiacao!$D$154/Config_Geracao!$E$3)*Base_Irradiacao!$G$154*Config_Geracao!$C$3*(Config_Geracao!$D$3/100)&lt;Config_Geracao!$G$3,0,MAX(Config_Geracao!$G$3,(Base_Irradiacao!$D$154/Config_Geracao!$E$3)*Base_Irradiacao!$G$154*Config_Geracao!$C$3*(Config_Geracao!$D$3/100))))</f>
        <v>3.281956364</v>
      </c>
    </row>
    <row r="613" ht="15.0" customHeight="1">
      <c r="A613" s="28">
        <v>45664.3333333333</v>
      </c>
      <c r="B613" s="18">
        <v>8.0</v>
      </c>
      <c r="C613" s="18" t="s">
        <v>129</v>
      </c>
      <c r="D613" s="18" t="s">
        <v>122</v>
      </c>
      <c r="E613" s="18" t="s">
        <v>120</v>
      </c>
      <c r="F613" s="18">
        <f>MIN(Config_Geracao!$F$5,IF(Base_Irradiacao!$H$154*Config_Geracao!$C$5*(Config_Geracao!$D$5/100)&lt;Config_Geracao!$G$5,0,MAX(Config_Geracao!$G$5,Base_Irradiacao!$H$154*Config_Geracao!$C$5*(Config_Geracao!$D$5/100))))</f>
        <v>1.743915</v>
      </c>
    </row>
    <row r="614" ht="15.0" customHeight="1">
      <c r="A614" s="28">
        <v>45664.375</v>
      </c>
      <c r="B614" s="18">
        <v>9.0</v>
      </c>
      <c r="C614" s="18" t="s">
        <v>128</v>
      </c>
      <c r="D614" s="18" t="s">
        <v>115</v>
      </c>
      <c r="E614" s="18" t="s">
        <v>116</v>
      </c>
      <c r="F614" s="18">
        <f>MIN(Config_Geracao!$F$2,IF((Base_Irradiacao!$D$155/Config_Geracao!$E$2)*Base_Irradiacao!$G$155*Config_Geracao!$C$2*(Config_Geracao!$D$2/100)&lt;Config_Geracao!$G$2,0,MAX(Config_Geracao!$G$2,(Base_Irradiacao!$D$155/Config_Geracao!$E$2)*Base_Irradiacao!$G$155*Config_Geracao!$C$2*(Config_Geracao!$D$2/100))))</f>
        <v>3.559606818</v>
      </c>
    </row>
    <row r="615" ht="15.0" customHeight="1">
      <c r="A615" s="28">
        <v>45664.375</v>
      </c>
      <c r="B615" s="18">
        <v>9.0</v>
      </c>
      <c r="C615" s="18" t="s">
        <v>128</v>
      </c>
      <c r="D615" s="18" t="s">
        <v>119</v>
      </c>
      <c r="E615" s="18" t="s">
        <v>120</v>
      </c>
      <c r="F615" s="18">
        <f>MIN(Config_Geracao!$F$4,IF(Base_Irradiacao!$H$155*Config_Geracao!$C$4*(Config_Geracao!$D$4/100)&lt;Config_Geracao!$G$4,0,MAX(Config_Geracao!$G$4,Base_Irradiacao!$H$155*Config_Geracao!$C$4*(Config_Geracao!$D$4/100))))</f>
        <v>0.566865</v>
      </c>
    </row>
    <row r="616" ht="15.0" customHeight="1">
      <c r="A616" s="28">
        <v>45664.375</v>
      </c>
      <c r="B616" s="18">
        <v>9.0</v>
      </c>
      <c r="C616" s="18" t="s">
        <v>129</v>
      </c>
      <c r="D616" s="18" t="s">
        <v>118</v>
      </c>
      <c r="E616" s="18" t="s">
        <v>116</v>
      </c>
      <c r="F616" s="18">
        <f>MIN(Config_Geracao!$F$3,IF((Base_Irradiacao!$D$155/Config_Geracao!$E$3)*Base_Irradiacao!$G$155*Config_Geracao!$C$3*(Config_Geracao!$D$3/100)&lt;Config_Geracao!$G$3,0,MAX(Config_Geracao!$G$3,(Base_Irradiacao!$D$155/Config_Geracao!$E$3)*Base_Irradiacao!$G$155*Config_Geracao!$C$3*(Config_Geracao!$D$3/100))))</f>
        <v>14.57344909</v>
      </c>
    </row>
    <row r="617" ht="15.0" customHeight="1">
      <c r="A617" s="28">
        <v>45664.375</v>
      </c>
      <c r="B617" s="18">
        <v>9.0</v>
      </c>
      <c r="C617" s="18" t="s">
        <v>129</v>
      </c>
      <c r="D617" s="18" t="s">
        <v>122</v>
      </c>
      <c r="E617" s="18" t="s">
        <v>120</v>
      </c>
      <c r="F617" s="18">
        <f>MIN(Config_Geracao!$F$5,IF(Base_Irradiacao!$H$155*Config_Geracao!$C$5*(Config_Geracao!$D$5/100)&lt;Config_Geracao!$G$5,0,MAX(Config_Geracao!$G$5,Base_Irradiacao!$H$155*Config_Geracao!$C$5*(Config_Geracao!$D$5/100))))</f>
        <v>1.93401</v>
      </c>
    </row>
    <row r="618" ht="15.0" customHeight="1">
      <c r="A618" s="28">
        <v>45664.4166666667</v>
      </c>
      <c r="B618" s="18">
        <v>10.0</v>
      </c>
      <c r="C618" s="18" t="s">
        <v>128</v>
      </c>
      <c r="D618" s="18" t="s">
        <v>115</v>
      </c>
      <c r="E618" s="18" t="s">
        <v>116</v>
      </c>
      <c r="F618" s="18">
        <f>MIN(Config_Geracao!$F$2,IF((Base_Irradiacao!$D$156/Config_Geracao!$E$2)*Base_Irradiacao!$G$156*Config_Geracao!$C$2*(Config_Geracao!$D$2/100)&lt;Config_Geracao!$G$2,0,MAX(Config_Geracao!$G$2,(Base_Irradiacao!$D$156/Config_Geracao!$E$2)*Base_Irradiacao!$G$156*Config_Geracao!$C$2*(Config_Geracao!$D$2/100))))</f>
        <v>1.686940909</v>
      </c>
    </row>
    <row r="619" ht="15.0" customHeight="1">
      <c r="A619" s="28">
        <v>45664.4166666667</v>
      </c>
      <c r="B619" s="18">
        <v>10.0</v>
      </c>
      <c r="C619" s="18" t="s">
        <v>128</v>
      </c>
      <c r="D619" s="18" t="s">
        <v>119</v>
      </c>
      <c r="E619" s="18" t="s">
        <v>120</v>
      </c>
      <c r="F619" s="18">
        <f>MIN(Config_Geracao!$F$4,IF(Base_Irradiacao!$H$156*Config_Geracao!$C$4*(Config_Geracao!$D$4/100)&lt;Config_Geracao!$G$4,0,MAX(Config_Geracao!$G$4,Base_Irradiacao!$H$156*Config_Geracao!$C$4*(Config_Geracao!$D$4/100))))</f>
        <v>0.6128925</v>
      </c>
    </row>
    <row r="620" ht="15.0" customHeight="1">
      <c r="A620" s="28">
        <v>45664.4166666667</v>
      </c>
      <c r="B620" s="18">
        <v>10.0</v>
      </c>
      <c r="C620" s="18" t="s">
        <v>129</v>
      </c>
      <c r="D620" s="18" t="s">
        <v>118</v>
      </c>
      <c r="E620" s="18" t="s">
        <v>116</v>
      </c>
      <c r="F620" s="18">
        <f>MIN(Config_Geracao!$F$3,IF((Base_Irradiacao!$D$156/Config_Geracao!$E$3)*Base_Irradiacao!$G$156*Config_Geracao!$C$3*(Config_Geracao!$D$3/100)&lt;Config_Geracao!$G$3,0,MAX(Config_Geracao!$G$3,(Base_Irradiacao!$D$156/Config_Geracao!$E$3)*Base_Irradiacao!$G$156*Config_Geracao!$C$3*(Config_Geracao!$D$3/100))))</f>
        <v>6.906534545</v>
      </c>
    </row>
    <row r="621" ht="15.0" customHeight="1">
      <c r="A621" s="28">
        <v>45664.4166666667</v>
      </c>
      <c r="B621" s="18">
        <v>10.0</v>
      </c>
      <c r="C621" s="18" t="s">
        <v>129</v>
      </c>
      <c r="D621" s="18" t="s">
        <v>122</v>
      </c>
      <c r="E621" s="18" t="s">
        <v>120</v>
      </c>
      <c r="F621" s="18">
        <f>MIN(Config_Geracao!$F$5,IF(Base_Irradiacao!$H$156*Config_Geracao!$C$5*(Config_Geracao!$D$5/100)&lt;Config_Geracao!$G$5,0,MAX(Config_Geracao!$G$5,Base_Irradiacao!$H$156*Config_Geracao!$C$5*(Config_Geracao!$D$5/100))))</f>
        <v>2.091045</v>
      </c>
    </row>
    <row r="622" ht="15.0" customHeight="1">
      <c r="A622" s="28">
        <v>45664.4583333333</v>
      </c>
      <c r="B622" s="18">
        <v>11.0</v>
      </c>
      <c r="C622" s="18" t="s">
        <v>128</v>
      </c>
      <c r="D622" s="18" t="s">
        <v>115</v>
      </c>
      <c r="E622" s="18" t="s">
        <v>116</v>
      </c>
      <c r="F622" s="18">
        <f>MIN(Config_Geracao!$F$2,IF((Base_Irradiacao!$D$157/Config_Geracao!$E$2)*Base_Irradiacao!$G$157*Config_Geracao!$C$2*(Config_Geracao!$D$2/100)&lt;Config_Geracao!$G$2,0,MAX(Config_Geracao!$G$2,(Base_Irradiacao!$D$157/Config_Geracao!$E$2)*Base_Irradiacao!$G$157*Config_Geracao!$C$2*(Config_Geracao!$D$2/100))))</f>
        <v>7.393029545</v>
      </c>
    </row>
    <row r="623" ht="15.0" customHeight="1">
      <c r="A623" s="28">
        <v>45664.4583333333</v>
      </c>
      <c r="B623" s="18">
        <v>11.0</v>
      </c>
      <c r="C623" s="18" t="s">
        <v>128</v>
      </c>
      <c r="D623" s="18" t="s">
        <v>119</v>
      </c>
      <c r="E623" s="18" t="s">
        <v>120</v>
      </c>
      <c r="F623" s="18">
        <f>MIN(Config_Geracao!$F$4,IF(Base_Irradiacao!$H$157*Config_Geracao!$C$4*(Config_Geracao!$D$4/100)&lt;Config_Geracao!$G$4,0,MAX(Config_Geracao!$G$4,Base_Irradiacao!$H$157*Config_Geracao!$C$4*(Config_Geracao!$D$4/100))))</f>
        <v>0.9714225</v>
      </c>
    </row>
    <row r="624" ht="15.0" customHeight="1">
      <c r="A624" s="28">
        <v>45664.4583333333</v>
      </c>
      <c r="B624" s="18">
        <v>11.0</v>
      </c>
      <c r="C624" s="18" t="s">
        <v>129</v>
      </c>
      <c r="D624" s="18" t="s">
        <v>118</v>
      </c>
      <c r="E624" s="18" t="s">
        <v>116</v>
      </c>
      <c r="F624" s="18">
        <f>MIN(Config_Geracao!$F$3,IF((Base_Irradiacao!$D$157/Config_Geracao!$E$3)*Base_Irradiacao!$G$157*Config_Geracao!$C$3*(Config_Geracao!$D$3/100)&lt;Config_Geracao!$G$3,0,MAX(Config_Geracao!$G$3,(Base_Irradiacao!$D$157/Config_Geracao!$E$3)*Base_Irradiacao!$G$157*Config_Geracao!$C$3*(Config_Geracao!$D$3/100))))</f>
        <v>30.26793273</v>
      </c>
    </row>
    <row r="625" ht="15.0" customHeight="1">
      <c r="A625" s="28">
        <v>45664.4583333333</v>
      </c>
      <c r="B625" s="18">
        <v>11.0</v>
      </c>
      <c r="C625" s="18" t="s">
        <v>129</v>
      </c>
      <c r="D625" s="18" t="s">
        <v>122</v>
      </c>
      <c r="E625" s="18" t="s">
        <v>120</v>
      </c>
      <c r="F625" s="18">
        <f>MIN(Config_Geracao!$F$5,IF(Base_Irradiacao!$H$157*Config_Geracao!$C$5*(Config_Geracao!$D$5/100)&lt;Config_Geracao!$G$5,0,MAX(Config_Geracao!$G$5,Base_Irradiacao!$H$157*Config_Geracao!$C$5*(Config_Geracao!$D$5/100))))</f>
        <v>3.314265</v>
      </c>
    </row>
    <row r="626" ht="15.0" customHeight="1">
      <c r="A626" s="28">
        <v>45664.5</v>
      </c>
      <c r="B626" s="18">
        <v>12.0</v>
      </c>
      <c r="C626" s="18" t="s">
        <v>128</v>
      </c>
      <c r="D626" s="18" t="s">
        <v>115</v>
      </c>
      <c r="E626" s="18" t="s">
        <v>116</v>
      </c>
      <c r="F626" s="18">
        <f>MIN(Config_Geracao!$F$2,IF((Base_Irradiacao!$D$158/Config_Geracao!$E$2)*Base_Irradiacao!$G$158*Config_Geracao!$C$2*(Config_Geracao!$D$2/100)&lt;Config_Geracao!$G$2,0,MAX(Config_Geracao!$G$2,(Base_Irradiacao!$D$158/Config_Geracao!$E$2)*Base_Irradiacao!$G$158*Config_Geracao!$C$2*(Config_Geracao!$D$2/100))))</f>
        <v>7.695475</v>
      </c>
    </row>
    <row r="627" ht="15.0" customHeight="1">
      <c r="A627" s="28">
        <v>45664.5</v>
      </c>
      <c r="B627" s="18">
        <v>12.0</v>
      </c>
      <c r="C627" s="18" t="s">
        <v>128</v>
      </c>
      <c r="D627" s="18" t="s">
        <v>119</v>
      </c>
      <c r="E627" s="18" t="s">
        <v>120</v>
      </c>
      <c r="F627" s="18">
        <f>MIN(Config_Geracao!$F$4,IF(Base_Irradiacao!$H$158*Config_Geracao!$C$4*(Config_Geracao!$D$4/100)&lt;Config_Geracao!$G$4,0,MAX(Config_Geracao!$G$4,Base_Irradiacao!$H$158*Config_Geracao!$C$4*(Config_Geracao!$D$4/100))))</f>
        <v>1.1264625</v>
      </c>
    </row>
    <row r="628" ht="15.0" customHeight="1">
      <c r="A628" s="28">
        <v>45664.5</v>
      </c>
      <c r="B628" s="18">
        <v>12.0</v>
      </c>
      <c r="C628" s="18" t="s">
        <v>129</v>
      </c>
      <c r="D628" s="18" t="s">
        <v>118</v>
      </c>
      <c r="E628" s="18" t="s">
        <v>116</v>
      </c>
      <c r="F628" s="18">
        <f>MIN(Config_Geracao!$F$3,IF((Base_Irradiacao!$D$158/Config_Geracao!$E$3)*Base_Irradiacao!$G$158*Config_Geracao!$C$3*(Config_Geracao!$D$3/100)&lt;Config_Geracao!$G$3,0,MAX(Config_Geracao!$G$3,(Base_Irradiacao!$D$158/Config_Geracao!$E$3)*Base_Irradiacao!$G$158*Config_Geracao!$C$3*(Config_Geracao!$D$3/100))))</f>
        <v>31.50618</v>
      </c>
    </row>
    <row r="629" ht="15.0" customHeight="1">
      <c r="A629" s="28">
        <v>45664.5</v>
      </c>
      <c r="B629" s="18">
        <v>12.0</v>
      </c>
      <c r="C629" s="18" t="s">
        <v>129</v>
      </c>
      <c r="D629" s="18" t="s">
        <v>122</v>
      </c>
      <c r="E629" s="18" t="s">
        <v>120</v>
      </c>
      <c r="F629" s="18">
        <f>MIN(Config_Geracao!$F$5,IF(Base_Irradiacao!$H$158*Config_Geracao!$C$5*(Config_Geracao!$D$5/100)&lt;Config_Geracao!$G$5,0,MAX(Config_Geracao!$G$5,Base_Irradiacao!$H$158*Config_Geracao!$C$5*(Config_Geracao!$D$5/100))))</f>
        <v>3.843225</v>
      </c>
    </row>
    <row r="630" ht="15.0" customHeight="1">
      <c r="A630" s="28">
        <v>45664.5416666667</v>
      </c>
      <c r="B630" s="18">
        <v>13.0</v>
      </c>
      <c r="C630" s="18" t="s">
        <v>128</v>
      </c>
      <c r="D630" s="18" t="s">
        <v>115</v>
      </c>
      <c r="E630" s="18" t="s">
        <v>116</v>
      </c>
      <c r="F630" s="18">
        <f>MIN(Config_Geracao!$F$2,IF((Base_Irradiacao!$D$159/Config_Geracao!$E$2)*Base_Irradiacao!$G$159*Config_Geracao!$C$2*(Config_Geracao!$D$2/100)&lt;Config_Geracao!$G$2,0,MAX(Config_Geracao!$G$2,(Base_Irradiacao!$D$159/Config_Geracao!$E$2)*Base_Irradiacao!$G$159*Config_Geracao!$C$2*(Config_Geracao!$D$2/100))))</f>
        <v>7.371006818</v>
      </c>
    </row>
    <row r="631" ht="15.0" customHeight="1">
      <c r="A631" s="28">
        <v>45664.5416666667</v>
      </c>
      <c r="B631" s="18">
        <v>13.0</v>
      </c>
      <c r="C631" s="18" t="s">
        <v>128</v>
      </c>
      <c r="D631" s="18" t="s">
        <v>119</v>
      </c>
      <c r="E631" s="18" t="s">
        <v>120</v>
      </c>
      <c r="F631" s="18">
        <f>MIN(Config_Geracao!$F$4,IF(Base_Irradiacao!$H$159*Config_Geracao!$C$4*(Config_Geracao!$D$4/100)&lt;Config_Geracao!$G$4,0,MAX(Config_Geracao!$G$4,Base_Irradiacao!$H$159*Config_Geracao!$C$4*(Config_Geracao!$D$4/100))))</f>
        <v>0.5353725</v>
      </c>
    </row>
    <row r="632" ht="15.0" customHeight="1">
      <c r="A632" s="28">
        <v>45664.5416666667</v>
      </c>
      <c r="B632" s="18">
        <v>13.0</v>
      </c>
      <c r="C632" s="18" t="s">
        <v>129</v>
      </c>
      <c r="D632" s="18" t="s">
        <v>118</v>
      </c>
      <c r="E632" s="18" t="s">
        <v>116</v>
      </c>
      <c r="F632" s="18">
        <f>MIN(Config_Geracao!$F$3,IF((Base_Irradiacao!$D$159/Config_Geracao!$E$3)*Base_Irradiacao!$G$159*Config_Geracao!$C$3*(Config_Geracao!$D$3/100)&lt;Config_Geracao!$G$3,0,MAX(Config_Geracao!$G$3,(Base_Irradiacao!$D$159/Config_Geracao!$E$3)*Base_Irradiacao!$G$159*Config_Geracao!$C$3*(Config_Geracao!$D$3/100))))</f>
        <v>30.17776909</v>
      </c>
    </row>
    <row r="633" ht="15.0" customHeight="1">
      <c r="A633" s="28">
        <v>45664.5416666667</v>
      </c>
      <c r="B633" s="18">
        <v>13.0</v>
      </c>
      <c r="C633" s="18" t="s">
        <v>129</v>
      </c>
      <c r="D633" s="18" t="s">
        <v>122</v>
      </c>
      <c r="E633" s="18" t="s">
        <v>120</v>
      </c>
      <c r="F633" s="18">
        <f>MIN(Config_Geracao!$F$5,IF(Base_Irradiacao!$H$159*Config_Geracao!$C$5*(Config_Geracao!$D$5/100)&lt;Config_Geracao!$G$5,0,MAX(Config_Geracao!$G$5,Base_Irradiacao!$H$159*Config_Geracao!$C$5*(Config_Geracao!$D$5/100))))</f>
        <v>1.826565</v>
      </c>
    </row>
    <row r="634" ht="15.0" customHeight="1">
      <c r="A634" s="28">
        <v>45664.5833333333</v>
      </c>
      <c r="B634" s="18">
        <v>14.0</v>
      </c>
      <c r="C634" s="18" t="s">
        <v>128</v>
      </c>
      <c r="D634" s="18" t="s">
        <v>115</v>
      </c>
      <c r="E634" s="18" t="s">
        <v>116</v>
      </c>
      <c r="F634" s="18">
        <f>MIN(Config_Geracao!$F$2,IF((Base_Irradiacao!$D$160/Config_Geracao!$E$2)*Base_Irradiacao!$G$160*Config_Geracao!$C$2*(Config_Geracao!$D$2/100)&lt;Config_Geracao!$G$2,0,MAX(Config_Geracao!$G$2,(Base_Irradiacao!$D$160/Config_Geracao!$E$2)*Base_Irradiacao!$G$160*Config_Geracao!$C$2*(Config_Geracao!$D$2/100))))</f>
        <v>3.271843182</v>
      </c>
    </row>
    <row r="635" ht="15.0" customHeight="1">
      <c r="A635" s="28">
        <v>45664.5833333333</v>
      </c>
      <c r="B635" s="18">
        <v>14.0</v>
      </c>
      <c r="C635" s="18" t="s">
        <v>128</v>
      </c>
      <c r="D635" s="18" t="s">
        <v>119</v>
      </c>
      <c r="E635" s="18" t="s">
        <v>120</v>
      </c>
      <c r="F635" s="18">
        <f>MIN(Config_Geracao!$F$4,IF(Base_Irradiacao!$H$160*Config_Geracao!$C$4*(Config_Geracao!$D$4/100)&lt;Config_Geracao!$G$4,0,MAX(Config_Geracao!$G$4,Base_Irradiacao!$H$160*Config_Geracao!$C$4*(Config_Geracao!$D$4/100))))</f>
        <v>0.51357</v>
      </c>
    </row>
    <row r="636" ht="15.0" customHeight="1">
      <c r="A636" s="28">
        <v>45664.5833333333</v>
      </c>
      <c r="B636" s="18">
        <v>14.0</v>
      </c>
      <c r="C636" s="18" t="s">
        <v>129</v>
      </c>
      <c r="D636" s="18" t="s">
        <v>118</v>
      </c>
      <c r="E636" s="18" t="s">
        <v>116</v>
      </c>
      <c r="F636" s="18">
        <f>MIN(Config_Geracao!$F$3,IF((Base_Irradiacao!$D$160/Config_Geracao!$E$3)*Base_Irradiacao!$G$160*Config_Geracao!$C$3*(Config_Geracao!$D$3/100)&lt;Config_Geracao!$G$3,0,MAX(Config_Geracao!$G$3,(Base_Irradiacao!$D$160/Config_Geracao!$E$3)*Base_Irradiacao!$G$160*Config_Geracao!$C$3*(Config_Geracao!$D$3/100))))</f>
        <v>13.39531091</v>
      </c>
    </row>
    <row r="637" ht="15.0" customHeight="1">
      <c r="A637" s="28">
        <v>45664.5833333333</v>
      </c>
      <c r="B637" s="18">
        <v>14.0</v>
      </c>
      <c r="C637" s="18" t="s">
        <v>129</v>
      </c>
      <c r="D637" s="18" t="s">
        <v>122</v>
      </c>
      <c r="E637" s="18" t="s">
        <v>120</v>
      </c>
      <c r="F637" s="18">
        <f>MIN(Config_Geracao!$F$5,IF(Base_Irradiacao!$H$160*Config_Geracao!$C$5*(Config_Geracao!$D$5/100)&lt;Config_Geracao!$G$5,0,MAX(Config_Geracao!$G$5,Base_Irradiacao!$H$160*Config_Geracao!$C$5*(Config_Geracao!$D$5/100))))</f>
        <v>1.75218</v>
      </c>
    </row>
    <row r="638" ht="15.0" customHeight="1">
      <c r="A638" s="28">
        <v>45664.625</v>
      </c>
      <c r="B638" s="18">
        <v>15.0</v>
      </c>
      <c r="C638" s="18" t="s">
        <v>128</v>
      </c>
      <c r="D638" s="18" t="s">
        <v>115</v>
      </c>
      <c r="E638" s="18" t="s">
        <v>116</v>
      </c>
      <c r="F638" s="18">
        <f>MIN(Config_Geracao!$F$2,IF((Base_Irradiacao!$D$161/Config_Geracao!$E$2)*Base_Irradiacao!$G$161*Config_Geracao!$C$2*(Config_Geracao!$D$2/100)&lt;Config_Geracao!$G$2,0,MAX(Config_Geracao!$G$2,(Base_Irradiacao!$D$161/Config_Geracao!$E$2)*Base_Irradiacao!$G$161*Config_Geracao!$C$2*(Config_Geracao!$D$2/100))))</f>
        <v>6.033493182</v>
      </c>
    </row>
    <row r="639" ht="15.0" customHeight="1">
      <c r="A639" s="28">
        <v>45664.625</v>
      </c>
      <c r="B639" s="18">
        <v>15.0</v>
      </c>
      <c r="C639" s="18" t="s">
        <v>128</v>
      </c>
      <c r="D639" s="18" t="s">
        <v>119</v>
      </c>
      <c r="E639" s="18" t="s">
        <v>120</v>
      </c>
      <c r="F639" s="18">
        <f>MIN(Config_Geracao!$F$4,IF(Base_Irradiacao!$H$161*Config_Geracao!$C$4*(Config_Geracao!$D$4/100)&lt;Config_Geracao!$G$4,0,MAX(Config_Geracao!$G$4,Base_Irradiacao!$H$161*Config_Geracao!$C$4*(Config_Geracao!$D$4/100))))</f>
        <v>0.644385</v>
      </c>
    </row>
    <row r="640" ht="15.0" customHeight="1">
      <c r="A640" s="28">
        <v>45664.625</v>
      </c>
      <c r="B640" s="18">
        <v>15.0</v>
      </c>
      <c r="C640" s="18" t="s">
        <v>129</v>
      </c>
      <c r="D640" s="18" t="s">
        <v>118</v>
      </c>
      <c r="E640" s="18" t="s">
        <v>116</v>
      </c>
      <c r="F640" s="18">
        <f>MIN(Config_Geracao!$F$3,IF((Base_Irradiacao!$D$161/Config_Geracao!$E$3)*Base_Irradiacao!$G$161*Config_Geracao!$C$3*(Config_Geracao!$D$3/100)&lt;Config_Geracao!$G$3,0,MAX(Config_Geracao!$G$3,(Base_Irradiacao!$D$161/Config_Geracao!$E$3)*Base_Irradiacao!$G$161*Config_Geracao!$C$3*(Config_Geracao!$D$3/100))))</f>
        <v>24.70183091</v>
      </c>
    </row>
    <row r="641" ht="15.0" customHeight="1">
      <c r="A641" s="28">
        <v>45664.625</v>
      </c>
      <c r="B641" s="18">
        <v>15.0</v>
      </c>
      <c r="C641" s="18" t="s">
        <v>129</v>
      </c>
      <c r="D641" s="18" t="s">
        <v>122</v>
      </c>
      <c r="E641" s="18" t="s">
        <v>120</v>
      </c>
      <c r="F641" s="18">
        <f>MIN(Config_Geracao!$F$5,IF(Base_Irradiacao!$H$161*Config_Geracao!$C$5*(Config_Geracao!$D$5/100)&lt;Config_Geracao!$G$5,0,MAX(Config_Geracao!$G$5,Base_Irradiacao!$H$161*Config_Geracao!$C$5*(Config_Geracao!$D$5/100))))</f>
        <v>2.19849</v>
      </c>
    </row>
    <row r="642" ht="15.0" customHeight="1">
      <c r="A642" s="28">
        <v>45664.6666666667</v>
      </c>
      <c r="B642" s="18">
        <v>16.0</v>
      </c>
      <c r="C642" s="18" t="s">
        <v>128</v>
      </c>
      <c r="D642" s="18" t="s">
        <v>115</v>
      </c>
      <c r="E642" s="18" t="s">
        <v>116</v>
      </c>
      <c r="F642" s="18">
        <f>MIN(Config_Geracao!$F$2,IF((Base_Irradiacao!$D$162/Config_Geracao!$E$2)*Base_Irradiacao!$G$162*Config_Geracao!$C$2*(Config_Geracao!$D$2/100)&lt;Config_Geracao!$G$2,0,MAX(Config_Geracao!$G$2,(Base_Irradiacao!$D$162/Config_Geracao!$E$2)*Base_Irradiacao!$G$162*Config_Geracao!$C$2*(Config_Geracao!$D$2/100))))</f>
        <v>4.845</v>
      </c>
    </row>
    <row r="643" ht="15.0" customHeight="1">
      <c r="A643" s="28">
        <v>45664.6666666667</v>
      </c>
      <c r="B643" s="18">
        <v>16.0</v>
      </c>
      <c r="C643" s="18" t="s">
        <v>128</v>
      </c>
      <c r="D643" s="18" t="s">
        <v>119</v>
      </c>
      <c r="E643" s="18" t="s">
        <v>120</v>
      </c>
      <c r="F643" s="18">
        <f>MIN(Config_Geracao!$F$4,IF(Base_Irradiacao!$H$162*Config_Geracao!$C$4*(Config_Geracao!$D$4/100)&lt;Config_Geracao!$G$4,0,MAX(Config_Geracao!$G$4,Base_Irradiacao!$H$162*Config_Geracao!$C$4*(Config_Geracao!$D$4/100))))</f>
        <v>0.5014575</v>
      </c>
    </row>
    <row r="644" ht="15.0" customHeight="1">
      <c r="A644" s="28">
        <v>45664.6666666667</v>
      </c>
      <c r="B644" s="18">
        <v>16.0</v>
      </c>
      <c r="C644" s="18" t="s">
        <v>129</v>
      </c>
      <c r="D644" s="18" t="s">
        <v>118</v>
      </c>
      <c r="E644" s="18" t="s">
        <v>116</v>
      </c>
      <c r="F644" s="18">
        <f>MIN(Config_Geracao!$F$3,IF((Base_Irradiacao!$D$162/Config_Geracao!$E$3)*Base_Irradiacao!$G$162*Config_Geracao!$C$3*(Config_Geracao!$D$3/100)&lt;Config_Geracao!$G$3,0,MAX(Config_Geracao!$G$3,(Base_Irradiacao!$D$162/Config_Geracao!$E$3)*Base_Irradiacao!$G$162*Config_Geracao!$C$3*(Config_Geracao!$D$3/100))))</f>
        <v>19.836</v>
      </c>
    </row>
    <row r="645" ht="15.0" customHeight="1">
      <c r="A645" s="28">
        <v>45664.6666666667</v>
      </c>
      <c r="B645" s="18">
        <v>16.0</v>
      </c>
      <c r="C645" s="18" t="s">
        <v>129</v>
      </c>
      <c r="D645" s="18" t="s">
        <v>122</v>
      </c>
      <c r="E645" s="18" t="s">
        <v>120</v>
      </c>
      <c r="F645" s="18">
        <f>MIN(Config_Geracao!$F$5,IF(Base_Irradiacao!$H$162*Config_Geracao!$C$5*(Config_Geracao!$D$5/100)&lt;Config_Geracao!$G$5,0,MAX(Config_Geracao!$G$5,Base_Irradiacao!$H$162*Config_Geracao!$C$5*(Config_Geracao!$D$5/100))))</f>
        <v>1.710855</v>
      </c>
    </row>
    <row r="646" ht="15.0" customHeight="1">
      <c r="A646" s="28">
        <v>45664.7083333333</v>
      </c>
      <c r="B646" s="18">
        <v>17.0</v>
      </c>
      <c r="C646" s="18" t="s">
        <v>128</v>
      </c>
      <c r="D646" s="18" t="s">
        <v>115</v>
      </c>
      <c r="E646" s="18" t="s">
        <v>116</v>
      </c>
      <c r="F646" s="18">
        <f>MIN(Config_Geracao!$F$2,IF((Base_Irradiacao!$D$163/Config_Geracao!$E$2)*Base_Irradiacao!$G$163*Config_Geracao!$C$2*(Config_Geracao!$D$2/100)&lt;Config_Geracao!$G$2,0,MAX(Config_Geracao!$G$2,(Base_Irradiacao!$D$163/Config_Geracao!$E$2)*Base_Irradiacao!$G$163*Config_Geracao!$C$2*(Config_Geracao!$D$2/100))))</f>
        <v>3.287993182</v>
      </c>
    </row>
    <row r="647" ht="15.0" customHeight="1">
      <c r="A647" s="28">
        <v>45664.7083333333</v>
      </c>
      <c r="B647" s="18">
        <v>17.0</v>
      </c>
      <c r="C647" s="18" t="s">
        <v>128</v>
      </c>
      <c r="D647" s="18" t="s">
        <v>119</v>
      </c>
      <c r="E647" s="18" t="s">
        <v>120</v>
      </c>
      <c r="F647" s="18">
        <f>MIN(Config_Geracao!$F$4,IF(Base_Irradiacao!$H$163*Config_Geracao!$C$4*(Config_Geracao!$D$4/100)&lt;Config_Geracao!$G$4,0,MAX(Config_Geracao!$G$4,Base_Irradiacao!$H$163*Config_Geracao!$C$4*(Config_Geracao!$D$4/100))))</f>
        <v>0.760665</v>
      </c>
    </row>
    <row r="648" ht="15.0" customHeight="1">
      <c r="A648" s="28">
        <v>45664.7083333333</v>
      </c>
      <c r="B648" s="18">
        <v>17.0</v>
      </c>
      <c r="C648" s="18" t="s">
        <v>129</v>
      </c>
      <c r="D648" s="18" t="s">
        <v>118</v>
      </c>
      <c r="E648" s="18" t="s">
        <v>116</v>
      </c>
      <c r="F648" s="18">
        <f>MIN(Config_Geracao!$F$3,IF((Base_Irradiacao!$D$163/Config_Geracao!$E$3)*Base_Irradiacao!$G$163*Config_Geracao!$C$3*(Config_Geracao!$D$3/100)&lt;Config_Geracao!$G$3,0,MAX(Config_Geracao!$G$3,(Base_Irradiacao!$D$163/Config_Geracao!$E$3)*Base_Irradiacao!$G$163*Config_Geracao!$C$3*(Config_Geracao!$D$3/100))))</f>
        <v>13.46143091</v>
      </c>
    </row>
    <row r="649" ht="15.0" customHeight="1">
      <c r="A649" s="28">
        <v>45664.7083333333</v>
      </c>
      <c r="B649" s="18">
        <v>17.0</v>
      </c>
      <c r="C649" s="18" t="s">
        <v>129</v>
      </c>
      <c r="D649" s="18" t="s">
        <v>122</v>
      </c>
      <c r="E649" s="18" t="s">
        <v>120</v>
      </c>
      <c r="F649" s="18">
        <f>MIN(Config_Geracao!$F$5,IF(Base_Irradiacao!$H$163*Config_Geracao!$C$5*(Config_Geracao!$D$5/100)&lt;Config_Geracao!$G$5,0,MAX(Config_Geracao!$G$5,Base_Irradiacao!$H$163*Config_Geracao!$C$5*(Config_Geracao!$D$5/100))))</f>
        <v>2.59521</v>
      </c>
    </row>
    <row r="650" ht="15.0" customHeight="1">
      <c r="A650" s="28">
        <v>45664.75</v>
      </c>
      <c r="B650" s="18">
        <v>18.0</v>
      </c>
      <c r="C650" s="18" t="s">
        <v>128</v>
      </c>
      <c r="D650" s="18" t="s">
        <v>115</v>
      </c>
      <c r="E650" s="18" t="s">
        <v>116</v>
      </c>
      <c r="F650" s="18">
        <f>MIN(Config_Geracao!$F$2,IF((Base_Irradiacao!$D$164/Config_Geracao!$E$2)*Base_Irradiacao!$G$164*Config_Geracao!$C$2*(Config_Geracao!$D$2/100)&lt;Config_Geracao!$G$2,0,MAX(Config_Geracao!$G$2,(Base_Irradiacao!$D$164/Config_Geracao!$E$2)*Base_Irradiacao!$G$164*Config_Geracao!$C$2*(Config_Geracao!$D$2/100))))</f>
        <v>1.827152273</v>
      </c>
    </row>
    <row r="651" ht="15.0" customHeight="1">
      <c r="A651" s="28">
        <v>45664.75</v>
      </c>
      <c r="B651" s="18">
        <v>18.0</v>
      </c>
      <c r="C651" s="18" t="s">
        <v>128</v>
      </c>
      <c r="D651" s="18" t="s">
        <v>119</v>
      </c>
      <c r="E651" s="18" t="s">
        <v>120</v>
      </c>
      <c r="F651" s="18">
        <f>MIN(Config_Geracao!$F$4,IF(Base_Irradiacao!$H$164*Config_Geracao!$C$4*(Config_Geracao!$D$4/100)&lt;Config_Geracao!$G$4,0,MAX(Config_Geracao!$G$4,Base_Irradiacao!$H$164*Config_Geracao!$C$4*(Config_Geracao!$D$4/100))))</f>
        <v>0.5886675</v>
      </c>
    </row>
    <row r="652" ht="15.0" customHeight="1">
      <c r="A652" s="28">
        <v>45664.75</v>
      </c>
      <c r="B652" s="18">
        <v>18.0</v>
      </c>
      <c r="C652" s="18" t="s">
        <v>129</v>
      </c>
      <c r="D652" s="18" t="s">
        <v>118</v>
      </c>
      <c r="E652" s="18" t="s">
        <v>116</v>
      </c>
      <c r="F652" s="18">
        <f>MIN(Config_Geracao!$F$3,IF((Base_Irradiacao!$D$164/Config_Geracao!$E$3)*Base_Irradiacao!$G$164*Config_Geracao!$C$3*(Config_Geracao!$D$3/100)&lt;Config_Geracao!$G$3,0,MAX(Config_Geracao!$G$3,(Base_Irradiacao!$D$164/Config_Geracao!$E$3)*Base_Irradiacao!$G$164*Config_Geracao!$C$3*(Config_Geracao!$D$3/100))))</f>
        <v>7.480576364</v>
      </c>
    </row>
    <row r="653" ht="15.0" customHeight="1">
      <c r="A653" s="28">
        <v>45664.75</v>
      </c>
      <c r="B653" s="18">
        <v>18.0</v>
      </c>
      <c r="C653" s="18" t="s">
        <v>129</v>
      </c>
      <c r="D653" s="18" t="s">
        <v>122</v>
      </c>
      <c r="E653" s="18" t="s">
        <v>120</v>
      </c>
      <c r="F653" s="18">
        <f>MIN(Config_Geracao!$F$5,IF(Base_Irradiacao!$H$164*Config_Geracao!$C$5*(Config_Geracao!$D$5/100)&lt;Config_Geracao!$G$5,0,MAX(Config_Geracao!$G$5,Base_Irradiacao!$H$164*Config_Geracao!$C$5*(Config_Geracao!$D$5/100))))</f>
        <v>2.008395</v>
      </c>
    </row>
    <row r="654" ht="15.0" customHeight="1">
      <c r="A654" s="28">
        <v>45664.7916666667</v>
      </c>
      <c r="B654" s="18">
        <v>19.0</v>
      </c>
      <c r="C654" s="18" t="s">
        <v>128</v>
      </c>
      <c r="D654" s="18" t="s">
        <v>115</v>
      </c>
      <c r="E654" s="18" t="s">
        <v>116</v>
      </c>
      <c r="F654" s="18">
        <f>MIN(Config_Geracao!$F$2,IF((Base_Irradiacao!$D$165/Config_Geracao!$E$2)*Base_Irradiacao!$G$165*Config_Geracao!$C$2*(Config_Geracao!$D$2/100)&lt;Config_Geracao!$G$2,0,MAX(Config_Geracao!$G$2,(Base_Irradiacao!$D$165/Config_Geracao!$E$2)*Base_Irradiacao!$G$165*Config_Geracao!$C$2*(Config_Geracao!$D$2/100))))</f>
        <v>0</v>
      </c>
    </row>
    <row r="655" ht="15.0" customHeight="1">
      <c r="A655" s="28">
        <v>45664.7916666667</v>
      </c>
      <c r="B655" s="18">
        <v>19.0</v>
      </c>
      <c r="C655" s="18" t="s">
        <v>128</v>
      </c>
      <c r="D655" s="18" t="s">
        <v>119</v>
      </c>
      <c r="E655" s="18" t="s">
        <v>120</v>
      </c>
      <c r="F655" s="18">
        <f>MIN(Config_Geracao!$F$4,IF(Base_Irradiacao!$H$165*Config_Geracao!$C$4*(Config_Geracao!$D$4/100)&lt;Config_Geracao!$G$4,0,MAX(Config_Geracao!$G$4,Base_Irradiacao!$H$165*Config_Geracao!$C$4*(Config_Geracao!$D$4/100))))</f>
        <v>0.53295</v>
      </c>
    </row>
    <row r="656" ht="15.0" customHeight="1">
      <c r="A656" s="28">
        <v>45664.7916666667</v>
      </c>
      <c r="B656" s="18">
        <v>19.0</v>
      </c>
      <c r="C656" s="18" t="s">
        <v>129</v>
      </c>
      <c r="D656" s="18" t="s">
        <v>118</v>
      </c>
      <c r="E656" s="18" t="s">
        <v>116</v>
      </c>
      <c r="F656" s="18">
        <f>MIN(Config_Geracao!$F$3,IF((Base_Irradiacao!$D$165/Config_Geracao!$E$3)*Base_Irradiacao!$G$165*Config_Geracao!$C$3*(Config_Geracao!$D$3/100)&lt;Config_Geracao!$G$3,0,MAX(Config_Geracao!$G$3,(Base_Irradiacao!$D$165/Config_Geracao!$E$3)*Base_Irradiacao!$G$165*Config_Geracao!$C$3*(Config_Geracao!$D$3/100))))</f>
        <v>0</v>
      </c>
    </row>
    <row r="657" ht="15.0" customHeight="1">
      <c r="A657" s="28">
        <v>45664.7916666667</v>
      </c>
      <c r="B657" s="18">
        <v>19.0</v>
      </c>
      <c r="C657" s="18" t="s">
        <v>129</v>
      </c>
      <c r="D657" s="18" t="s">
        <v>122</v>
      </c>
      <c r="E657" s="18" t="s">
        <v>120</v>
      </c>
      <c r="F657" s="18">
        <f>MIN(Config_Geracao!$F$5,IF(Base_Irradiacao!$H$165*Config_Geracao!$C$5*(Config_Geracao!$D$5/100)&lt;Config_Geracao!$G$5,0,MAX(Config_Geracao!$G$5,Base_Irradiacao!$H$165*Config_Geracao!$C$5*(Config_Geracao!$D$5/100))))</f>
        <v>1.8183</v>
      </c>
    </row>
    <row r="658" ht="15.0" customHeight="1">
      <c r="A658" s="28">
        <v>45664.8333333333</v>
      </c>
      <c r="B658" s="18">
        <v>20.0</v>
      </c>
      <c r="C658" s="18" t="s">
        <v>128</v>
      </c>
      <c r="D658" s="18" t="s">
        <v>115</v>
      </c>
      <c r="E658" s="18" t="s">
        <v>116</v>
      </c>
      <c r="F658" s="18">
        <f>MIN(Config_Geracao!$F$2,IF((Base_Irradiacao!$D$166/Config_Geracao!$E$2)*Base_Irradiacao!$G$166*Config_Geracao!$C$2*(Config_Geracao!$D$2/100)&lt;Config_Geracao!$G$2,0,MAX(Config_Geracao!$G$2,(Base_Irradiacao!$D$166/Config_Geracao!$E$2)*Base_Irradiacao!$G$166*Config_Geracao!$C$2*(Config_Geracao!$D$2/100))))</f>
        <v>0</v>
      </c>
    </row>
    <row r="659" ht="15.0" customHeight="1">
      <c r="A659" s="28">
        <v>45664.8333333333</v>
      </c>
      <c r="B659" s="18">
        <v>20.0</v>
      </c>
      <c r="C659" s="18" t="s">
        <v>128</v>
      </c>
      <c r="D659" s="18" t="s">
        <v>119</v>
      </c>
      <c r="E659" s="18" t="s">
        <v>120</v>
      </c>
      <c r="F659" s="18">
        <f>MIN(Config_Geracao!$F$4,IF(Base_Irradiacao!$H$166*Config_Geracao!$C$4*(Config_Geracao!$D$4/100)&lt;Config_Geracao!$G$4,0,MAX(Config_Geracao!$G$4,Base_Irradiacao!$H$166*Config_Geracao!$C$4*(Config_Geracao!$D$4/100))))</f>
        <v>0.5014575</v>
      </c>
    </row>
    <row r="660" ht="15.0" customHeight="1">
      <c r="A660" s="28">
        <v>45664.8333333333</v>
      </c>
      <c r="B660" s="18">
        <v>20.0</v>
      </c>
      <c r="C660" s="18" t="s">
        <v>129</v>
      </c>
      <c r="D660" s="18" t="s">
        <v>118</v>
      </c>
      <c r="E660" s="18" t="s">
        <v>116</v>
      </c>
      <c r="F660" s="18">
        <f>MIN(Config_Geracao!$F$3,IF((Base_Irradiacao!$D$166/Config_Geracao!$E$3)*Base_Irradiacao!$G$166*Config_Geracao!$C$3*(Config_Geracao!$D$3/100)&lt;Config_Geracao!$G$3,0,MAX(Config_Geracao!$G$3,(Base_Irradiacao!$D$166/Config_Geracao!$E$3)*Base_Irradiacao!$G$166*Config_Geracao!$C$3*(Config_Geracao!$D$3/100))))</f>
        <v>0</v>
      </c>
    </row>
    <row r="661" ht="15.0" customHeight="1">
      <c r="A661" s="28">
        <v>45664.8333333333</v>
      </c>
      <c r="B661" s="18">
        <v>20.0</v>
      </c>
      <c r="C661" s="18" t="s">
        <v>129</v>
      </c>
      <c r="D661" s="18" t="s">
        <v>122</v>
      </c>
      <c r="E661" s="18" t="s">
        <v>120</v>
      </c>
      <c r="F661" s="18">
        <f>MIN(Config_Geracao!$F$5,IF(Base_Irradiacao!$H$166*Config_Geracao!$C$5*(Config_Geracao!$D$5/100)&lt;Config_Geracao!$G$5,0,MAX(Config_Geracao!$G$5,Base_Irradiacao!$H$166*Config_Geracao!$C$5*(Config_Geracao!$D$5/100))))</f>
        <v>1.710855</v>
      </c>
    </row>
    <row r="662" ht="15.0" customHeight="1">
      <c r="A662" s="28">
        <v>45664.875</v>
      </c>
      <c r="B662" s="18">
        <v>21.0</v>
      </c>
      <c r="C662" s="18" t="s">
        <v>128</v>
      </c>
      <c r="D662" s="18" t="s">
        <v>115</v>
      </c>
      <c r="E662" s="18" t="s">
        <v>116</v>
      </c>
      <c r="F662" s="18">
        <f>MIN(Config_Geracao!$F$2,IF((Base_Irradiacao!$D$167/Config_Geracao!$E$2)*Base_Irradiacao!$G$167*Config_Geracao!$C$2*(Config_Geracao!$D$2/100)&lt;Config_Geracao!$G$2,0,MAX(Config_Geracao!$G$2,(Base_Irradiacao!$D$167/Config_Geracao!$E$2)*Base_Irradiacao!$G$167*Config_Geracao!$C$2*(Config_Geracao!$D$2/100))))</f>
        <v>0</v>
      </c>
    </row>
    <row r="663" ht="15.0" customHeight="1">
      <c r="A663" s="28">
        <v>45664.875</v>
      </c>
      <c r="B663" s="18">
        <v>21.0</v>
      </c>
      <c r="C663" s="18" t="s">
        <v>128</v>
      </c>
      <c r="D663" s="18" t="s">
        <v>119</v>
      </c>
      <c r="E663" s="18" t="s">
        <v>120</v>
      </c>
      <c r="F663" s="18">
        <f>MIN(Config_Geracao!$F$4,IF(Base_Irradiacao!$H$167*Config_Geracao!$C$4*(Config_Geracao!$D$4/100)&lt;Config_Geracao!$G$4,0,MAX(Config_Geracao!$G$4,Base_Irradiacao!$H$167*Config_Geracao!$C$4*(Config_Geracao!$D$4/100))))</f>
        <v>1.17249</v>
      </c>
    </row>
    <row r="664" ht="15.0" customHeight="1">
      <c r="A664" s="28">
        <v>45664.875</v>
      </c>
      <c r="B664" s="18">
        <v>21.0</v>
      </c>
      <c r="C664" s="18" t="s">
        <v>129</v>
      </c>
      <c r="D664" s="18" t="s">
        <v>118</v>
      </c>
      <c r="E664" s="18" t="s">
        <v>116</v>
      </c>
      <c r="F664" s="18">
        <f>MIN(Config_Geracao!$F$3,IF((Base_Irradiacao!$D$167/Config_Geracao!$E$3)*Base_Irradiacao!$G$167*Config_Geracao!$C$3*(Config_Geracao!$D$3/100)&lt;Config_Geracao!$G$3,0,MAX(Config_Geracao!$G$3,(Base_Irradiacao!$D$167/Config_Geracao!$E$3)*Base_Irradiacao!$G$167*Config_Geracao!$C$3*(Config_Geracao!$D$3/100))))</f>
        <v>0</v>
      </c>
    </row>
    <row r="665" ht="15.0" customHeight="1">
      <c r="A665" s="28">
        <v>45664.875</v>
      </c>
      <c r="B665" s="18">
        <v>21.0</v>
      </c>
      <c r="C665" s="18" t="s">
        <v>129</v>
      </c>
      <c r="D665" s="18" t="s">
        <v>122</v>
      </c>
      <c r="E665" s="18" t="s">
        <v>120</v>
      </c>
      <c r="F665" s="18">
        <f>MIN(Config_Geracao!$F$5,IF(Base_Irradiacao!$H$167*Config_Geracao!$C$5*(Config_Geracao!$D$5/100)&lt;Config_Geracao!$G$5,0,MAX(Config_Geracao!$G$5,Base_Irradiacao!$H$167*Config_Geracao!$C$5*(Config_Geracao!$D$5/100))))</f>
        <v>4.00026</v>
      </c>
    </row>
    <row r="666" ht="15.0" customHeight="1">
      <c r="A666" s="28">
        <v>45664.9166666667</v>
      </c>
      <c r="B666" s="18">
        <v>22.0</v>
      </c>
      <c r="C666" s="18" t="s">
        <v>128</v>
      </c>
      <c r="D666" s="18" t="s">
        <v>115</v>
      </c>
      <c r="E666" s="18" t="s">
        <v>116</v>
      </c>
      <c r="F666" s="18">
        <f>MIN(Config_Geracao!$F$2,IF((Base_Irradiacao!$D$168/Config_Geracao!$E$2)*Base_Irradiacao!$G$168*Config_Geracao!$C$2*(Config_Geracao!$D$2/100)&lt;Config_Geracao!$G$2,0,MAX(Config_Geracao!$G$2,(Base_Irradiacao!$D$168/Config_Geracao!$E$2)*Base_Irradiacao!$G$168*Config_Geracao!$C$2*(Config_Geracao!$D$2/100))))</f>
        <v>0</v>
      </c>
    </row>
    <row r="667" ht="15.0" customHeight="1">
      <c r="A667" s="28">
        <v>45664.9166666667</v>
      </c>
      <c r="B667" s="18">
        <v>22.0</v>
      </c>
      <c r="C667" s="18" t="s">
        <v>128</v>
      </c>
      <c r="D667" s="18" t="s">
        <v>119</v>
      </c>
      <c r="E667" s="18" t="s">
        <v>120</v>
      </c>
      <c r="F667" s="18">
        <f>MIN(Config_Geracao!$F$4,IF(Base_Irradiacao!$H$168*Config_Geracao!$C$4*(Config_Geracao!$D$4/100)&lt;Config_Geracao!$G$4,0,MAX(Config_Geracao!$G$4,Base_Irradiacao!$H$168*Config_Geracao!$C$4*(Config_Geracao!$D$4/100))))</f>
        <v>0.7630875</v>
      </c>
    </row>
    <row r="668" ht="15.0" customHeight="1">
      <c r="A668" s="28">
        <v>45664.9166666667</v>
      </c>
      <c r="B668" s="18">
        <v>22.0</v>
      </c>
      <c r="C668" s="18" t="s">
        <v>129</v>
      </c>
      <c r="D668" s="18" t="s">
        <v>118</v>
      </c>
      <c r="E668" s="18" t="s">
        <v>116</v>
      </c>
      <c r="F668" s="18">
        <f>MIN(Config_Geracao!$F$3,IF((Base_Irradiacao!$D$168/Config_Geracao!$E$3)*Base_Irradiacao!$G$168*Config_Geracao!$C$3*(Config_Geracao!$D$3/100)&lt;Config_Geracao!$G$3,0,MAX(Config_Geracao!$G$3,(Base_Irradiacao!$D$168/Config_Geracao!$E$3)*Base_Irradiacao!$G$168*Config_Geracao!$C$3*(Config_Geracao!$D$3/100))))</f>
        <v>0</v>
      </c>
    </row>
    <row r="669" ht="15.0" customHeight="1">
      <c r="A669" s="28">
        <v>45664.9166666667</v>
      </c>
      <c r="B669" s="18">
        <v>22.0</v>
      </c>
      <c r="C669" s="18" t="s">
        <v>129</v>
      </c>
      <c r="D669" s="18" t="s">
        <v>122</v>
      </c>
      <c r="E669" s="18" t="s">
        <v>120</v>
      </c>
      <c r="F669" s="18">
        <f>MIN(Config_Geracao!$F$5,IF(Base_Irradiacao!$H$168*Config_Geracao!$C$5*(Config_Geracao!$D$5/100)&lt;Config_Geracao!$G$5,0,MAX(Config_Geracao!$G$5,Base_Irradiacao!$H$168*Config_Geracao!$C$5*(Config_Geracao!$D$5/100))))</f>
        <v>2.603475</v>
      </c>
    </row>
    <row r="670" ht="15.0" customHeight="1">
      <c r="A670" s="28">
        <v>45664.9583333333</v>
      </c>
      <c r="B670" s="18">
        <v>23.0</v>
      </c>
      <c r="C670" s="18" t="s">
        <v>128</v>
      </c>
      <c r="D670" s="18" t="s">
        <v>115</v>
      </c>
      <c r="E670" s="18" t="s">
        <v>116</v>
      </c>
      <c r="F670" s="18">
        <f>MIN(Config_Geracao!$F$2,IF((Base_Irradiacao!$D$169/Config_Geracao!$E$2)*Base_Irradiacao!$G$169*Config_Geracao!$C$2*(Config_Geracao!$D$2/100)&lt;Config_Geracao!$G$2,0,MAX(Config_Geracao!$G$2,(Base_Irradiacao!$D$169/Config_Geracao!$E$2)*Base_Irradiacao!$G$169*Config_Geracao!$C$2*(Config_Geracao!$D$2/100))))</f>
        <v>0</v>
      </c>
    </row>
    <row r="671" ht="15.0" customHeight="1">
      <c r="A671" s="28">
        <v>45664.9583333333</v>
      </c>
      <c r="B671" s="18">
        <v>23.0</v>
      </c>
      <c r="C671" s="18" t="s">
        <v>128</v>
      </c>
      <c r="D671" s="18" t="s">
        <v>119</v>
      </c>
      <c r="E671" s="18" t="s">
        <v>120</v>
      </c>
      <c r="F671" s="18">
        <f>MIN(Config_Geracao!$F$4,IF(Base_Irradiacao!$H$169*Config_Geracao!$C$4*(Config_Geracao!$D$4/100)&lt;Config_Geracao!$G$4,0,MAX(Config_Geracao!$G$4,Base_Irradiacao!$H$169*Config_Geracao!$C$4*(Config_Geracao!$D$4/100))))</f>
        <v>0.770355</v>
      </c>
    </row>
    <row r="672" ht="15.0" customHeight="1">
      <c r="A672" s="28">
        <v>45664.9583333333</v>
      </c>
      <c r="B672" s="18">
        <v>23.0</v>
      </c>
      <c r="C672" s="18" t="s">
        <v>129</v>
      </c>
      <c r="D672" s="18" t="s">
        <v>118</v>
      </c>
      <c r="E672" s="18" t="s">
        <v>116</v>
      </c>
      <c r="F672" s="18">
        <f>MIN(Config_Geracao!$F$3,IF((Base_Irradiacao!$D$169/Config_Geracao!$E$3)*Base_Irradiacao!$G$169*Config_Geracao!$C$3*(Config_Geracao!$D$3/100)&lt;Config_Geracao!$G$3,0,MAX(Config_Geracao!$G$3,(Base_Irradiacao!$D$169/Config_Geracao!$E$3)*Base_Irradiacao!$G$169*Config_Geracao!$C$3*(Config_Geracao!$D$3/100))))</f>
        <v>0</v>
      </c>
    </row>
    <row r="673" ht="15.0" customHeight="1">
      <c r="A673" s="28">
        <v>45664.9583333333</v>
      </c>
      <c r="B673" s="18">
        <v>23.0</v>
      </c>
      <c r="C673" s="18" t="s">
        <v>129</v>
      </c>
      <c r="D673" s="18" t="s">
        <v>122</v>
      </c>
      <c r="E673" s="18" t="s">
        <v>120</v>
      </c>
      <c r="F673" s="18">
        <f>MIN(Config_Geracao!$F$5,IF(Base_Irradiacao!$H$169*Config_Geracao!$C$5*(Config_Geracao!$D$5/100)&lt;Config_Geracao!$G$5,0,MAX(Config_Geracao!$G$5,Base_Irradiacao!$H$169*Config_Geracao!$C$5*(Config_Geracao!$D$5/100))))</f>
        <v>2.62827</v>
      </c>
    </row>
    <row r="674" ht="15.0" customHeight="1">
      <c r="A674" s="28">
        <v>45665.0</v>
      </c>
      <c r="B674" s="18">
        <v>0.0</v>
      </c>
      <c r="C674" s="18" t="s">
        <v>128</v>
      </c>
      <c r="D674" s="18" t="s">
        <v>115</v>
      </c>
      <c r="E674" s="18" t="s">
        <v>116</v>
      </c>
      <c r="F674" s="18">
        <f>MIN(Config_Geracao!$F$2,IF((Base_Irradiacao!$D$170/Config_Geracao!$E$2)*Base_Irradiacao!$G$170*Config_Geracao!$C$2*(Config_Geracao!$D$2/100)&lt;Config_Geracao!$G$2,0,MAX(Config_Geracao!$G$2,(Base_Irradiacao!$D$170/Config_Geracao!$E$2)*Base_Irradiacao!$G$170*Config_Geracao!$C$2*(Config_Geracao!$D$2/100))))</f>
        <v>0</v>
      </c>
    </row>
    <row r="675" ht="15.0" customHeight="1">
      <c r="A675" s="28">
        <v>45665.0</v>
      </c>
      <c r="B675" s="18">
        <v>0.0</v>
      </c>
      <c r="C675" s="18" t="s">
        <v>128</v>
      </c>
      <c r="D675" s="18" t="s">
        <v>119</v>
      </c>
      <c r="E675" s="18" t="s">
        <v>120</v>
      </c>
      <c r="F675" s="18">
        <f>MIN(Config_Geracao!$F$4,IF(Base_Irradiacao!$H$170*Config_Geracao!$C$4*(Config_Geracao!$D$4/100)&lt;Config_Geracao!$G$4,0,MAX(Config_Geracao!$G$4,Base_Irradiacao!$H$170*Config_Geracao!$C$4*(Config_Geracao!$D$4/100))))</f>
        <v>0.770355</v>
      </c>
    </row>
    <row r="676" ht="15.0" customHeight="1">
      <c r="A676" s="28">
        <v>45665.0</v>
      </c>
      <c r="B676" s="18">
        <v>0.0</v>
      </c>
      <c r="C676" s="18" t="s">
        <v>129</v>
      </c>
      <c r="D676" s="18" t="s">
        <v>118</v>
      </c>
      <c r="E676" s="18" t="s">
        <v>116</v>
      </c>
      <c r="F676" s="18">
        <f>MIN(Config_Geracao!$F$3,IF((Base_Irradiacao!$D$170/Config_Geracao!$E$3)*Base_Irradiacao!$G$170*Config_Geracao!$C$3*(Config_Geracao!$D$3/100)&lt;Config_Geracao!$G$3,0,MAX(Config_Geracao!$G$3,(Base_Irradiacao!$D$170/Config_Geracao!$E$3)*Base_Irradiacao!$G$170*Config_Geracao!$C$3*(Config_Geracao!$D$3/100))))</f>
        <v>0</v>
      </c>
    </row>
    <row r="677" ht="15.0" customHeight="1">
      <c r="A677" s="28">
        <v>45665.0</v>
      </c>
      <c r="B677" s="18">
        <v>0.0</v>
      </c>
      <c r="C677" s="18" t="s">
        <v>129</v>
      </c>
      <c r="D677" s="18" t="s">
        <v>122</v>
      </c>
      <c r="E677" s="18" t="s">
        <v>120</v>
      </c>
      <c r="F677" s="18">
        <f>MIN(Config_Geracao!$F$5,IF(Base_Irradiacao!$H$170*Config_Geracao!$C$5*(Config_Geracao!$D$5/100)&lt;Config_Geracao!$G$5,0,MAX(Config_Geracao!$G$5,Base_Irradiacao!$H$170*Config_Geracao!$C$5*(Config_Geracao!$D$5/100))))</f>
        <v>2.62827</v>
      </c>
    </row>
    <row r="678" ht="15.0" customHeight="1">
      <c r="A678" s="28">
        <v>45665.0416666667</v>
      </c>
      <c r="B678" s="18">
        <v>1.0</v>
      </c>
      <c r="C678" s="18" t="s">
        <v>128</v>
      </c>
      <c r="D678" s="18" t="s">
        <v>115</v>
      </c>
      <c r="E678" s="18" t="s">
        <v>116</v>
      </c>
      <c r="F678" s="18">
        <f>MIN(Config_Geracao!$F$2,IF((Base_Irradiacao!$D$171/Config_Geracao!$E$2)*Base_Irradiacao!$G$171*Config_Geracao!$C$2*(Config_Geracao!$D$2/100)&lt;Config_Geracao!$G$2,0,MAX(Config_Geracao!$G$2,(Base_Irradiacao!$D$171/Config_Geracao!$E$2)*Base_Irradiacao!$G$171*Config_Geracao!$C$2*(Config_Geracao!$D$2/100))))</f>
        <v>0</v>
      </c>
    </row>
    <row r="679" ht="15.0" customHeight="1">
      <c r="A679" s="28">
        <v>45665.0416666667</v>
      </c>
      <c r="B679" s="18">
        <v>1.0</v>
      </c>
      <c r="C679" s="18" t="s">
        <v>128</v>
      </c>
      <c r="D679" s="18" t="s">
        <v>119</v>
      </c>
      <c r="E679" s="18" t="s">
        <v>120</v>
      </c>
      <c r="F679" s="18">
        <f>MIN(Config_Geracao!$F$4,IF(Base_Irradiacao!$H$171*Config_Geracao!$C$4*(Config_Geracao!$D$4/100)&lt;Config_Geracao!$G$4,0,MAX(Config_Geracao!$G$4,Base_Irradiacao!$H$171*Config_Geracao!$C$4*(Config_Geracao!$D$4/100))))</f>
        <v>0.906015</v>
      </c>
    </row>
    <row r="680" ht="15.0" customHeight="1">
      <c r="A680" s="28">
        <v>45665.0416666667</v>
      </c>
      <c r="B680" s="18">
        <v>1.0</v>
      </c>
      <c r="C680" s="18" t="s">
        <v>129</v>
      </c>
      <c r="D680" s="18" t="s">
        <v>118</v>
      </c>
      <c r="E680" s="18" t="s">
        <v>116</v>
      </c>
      <c r="F680" s="18">
        <f>MIN(Config_Geracao!$F$3,IF((Base_Irradiacao!$D$171/Config_Geracao!$E$3)*Base_Irradiacao!$G$171*Config_Geracao!$C$3*(Config_Geracao!$D$3/100)&lt;Config_Geracao!$G$3,0,MAX(Config_Geracao!$G$3,(Base_Irradiacao!$D$171/Config_Geracao!$E$3)*Base_Irradiacao!$G$171*Config_Geracao!$C$3*(Config_Geracao!$D$3/100))))</f>
        <v>0</v>
      </c>
    </row>
    <row r="681" ht="15.0" customHeight="1">
      <c r="A681" s="28">
        <v>45665.0416666667</v>
      </c>
      <c r="B681" s="18">
        <v>1.0</v>
      </c>
      <c r="C681" s="18" t="s">
        <v>129</v>
      </c>
      <c r="D681" s="18" t="s">
        <v>122</v>
      </c>
      <c r="E681" s="18" t="s">
        <v>120</v>
      </c>
      <c r="F681" s="18">
        <f>MIN(Config_Geracao!$F$5,IF(Base_Irradiacao!$H$171*Config_Geracao!$C$5*(Config_Geracao!$D$5/100)&lt;Config_Geracao!$G$5,0,MAX(Config_Geracao!$G$5,Base_Irradiacao!$H$171*Config_Geracao!$C$5*(Config_Geracao!$D$5/100))))</f>
        <v>3.09111</v>
      </c>
    </row>
    <row r="682" ht="15.0" customHeight="1">
      <c r="A682" s="28">
        <v>45665.0833333333</v>
      </c>
      <c r="B682" s="18">
        <v>2.0</v>
      </c>
      <c r="C682" s="18" t="s">
        <v>128</v>
      </c>
      <c r="D682" s="18" t="s">
        <v>115</v>
      </c>
      <c r="E682" s="18" t="s">
        <v>116</v>
      </c>
      <c r="F682" s="18">
        <f>MIN(Config_Geracao!$F$2,IF((Base_Irradiacao!$D$172/Config_Geracao!$E$2)*Base_Irradiacao!$G$172*Config_Geracao!$C$2*(Config_Geracao!$D$2/100)&lt;Config_Geracao!$G$2,0,MAX(Config_Geracao!$G$2,(Base_Irradiacao!$D$172/Config_Geracao!$E$2)*Base_Irradiacao!$G$172*Config_Geracao!$C$2*(Config_Geracao!$D$2/100))))</f>
        <v>0</v>
      </c>
    </row>
    <row r="683" ht="15.0" customHeight="1">
      <c r="A683" s="28">
        <v>45665.0833333333</v>
      </c>
      <c r="B683" s="18">
        <v>2.0</v>
      </c>
      <c r="C683" s="18" t="s">
        <v>128</v>
      </c>
      <c r="D683" s="18" t="s">
        <v>119</v>
      </c>
      <c r="E683" s="18" t="s">
        <v>120</v>
      </c>
      <c r="F683" s="18">
        <f>MIN(Config_Geracao!$F$4,IF(Base_Irradiacao!$H$172*Config_Geracao!$C$4*(Config_Geracao!$D$4/100)&lt;Config_Geracao!$G$4,0,MAX(Config_Geracao!$G$4,Base_Irradiacao!$H$172*Config_Geracao!$C$4*(Config_Geracao!$D$4/100))))</f>
        <v>0.83334</v>
      </c>
    </row>
    <row r="684" ht="15.0" customHeight="1">
      <c r="A684" s="28">
        <v>45665.0833333333</v>
      </c>
      <c r="B684" s="18">
        <v>2.0</v>
      </c>
      <c r="C684" s="18" t="s">
        <v>129</v>
      </c>
      <c r="D684" s="18" t="s">
        <v>118</v>
      </c>
      <c r="E684" s="18" t="s">
        <v>116</v>
      </c>
      <c r="F684" s="18">
        <f>MIN(Config_Geracao!$F$3,IF((Base_Irradiacao!$D$172/Config_Geracao!$E$3)*Base_Irradiacao!$G$172*Config_Geracao!$C$3*(Config_Geracao!$D$3/100)&lt;Config_Geracao!$G$3,0,MAX(Config_Geracao!$G$3,(Base_Irradiacao!$D$172/Config_Geracao!$E$3)*Base_Irradiacao!$G$172*Config_Geracao!$C$3*(Config_Geracao!$D$3/100))))</f>
        <v>0</v>
      </c>
    </row>
    <row r="685" ht="15.0" customHeight="1">
      <c r="A685" s="28">
        <v>45665.0833333333</v>
      </c>
      <c r="B685" s="18">
        <v>2.0</v>
      </c>
      <c r="C685" s="18" t="s">
        <v>129</v>
      </c>
      <c r="D685" s="18" t="s">
        <v>122</v>
      </c>
      <c r="E685" s="18" t="s">
        <v>120</v>
      </c>
      <c r="F685" s="18">
        <f>MIN(Config_Geracao!$F$5,IF(Base_Irradiacao!$H$172*Config_Geracao!$C$5*(Config_Geracao!$D$5/100)&lt;Config_Geracao!$G$5,0,MAX(Config_Geracao!$G$5,Base_Irradiacao!$H$172*Config_Geracao!$C$5*(Config_Geracao!$D$5/100))))</f>
        <v>2.84316</v>
      </c>
    </row>
    <row r="686" ht="15.0" customHeight="1">
      <c r="A686" s="28">
        <v>45665.125</v>
      </c>
      <c r="B686" s="18">
        <v>3.0</v>
      </c>
      <c r="C686" s="18" t="s">
        <v>128</v>
      </c>
      <c r="D686" s="18" t="s">
        <v>115</v>
      </c>
      <c r="E686" s="18" t="s">
        <v>116</v>
      </c>
      <c r="F686" s="18">
        <f>MIN(Config_Geracao!$F$2,IF((Base_Irradiacao!$D$173/Config_Geracao!$E$2)*Base_Irradiacao!$G$173*Config_Geracao!$C$2*(Config_Geracao!$D$2/100)&lt;Config_Geracao!$G$2,0,MAX(Config_Geracao!$G$2,(Base_Irradiacao!$D$173/Config_Geracao!$E$2)*Base_Irradiacao!$G$173*Config_Geracao!$C$2*(Config_Geracao!$D$2/100))))</f>
        <v>0</v>
      </c>
    </row>
    <row r="687" ht="15.0" customHeight="1">
      <c r="A687" s="28">
        <v>45665.125</v>
      </c>
      <c r="B687" s="18">
        <v>3.0</v>
      </c>
      <c r="C687" s="18" t="s">
        <v>128</v>
      </c>
      <c r="D687" s="18" t="s">
        <v>119</v>
      </c>
      <c r="E687" s="18" t="s">
        <v>120</v>
      </c>
      <c r="F687" s="18">
        <f>MIN(Config_Geracao!$F$4,IF(Base_Irradiacao!$H$173*Config_Geracao!$C$4*(Config_Geracao!$D$4/100)&lt;Config_Geracao!$G$4,0,MAX(Config_Geracao!$G$4,Base_Irradiacao!$H$173*Config_Geracao!$C$4*(Config_Geracao!$D$4/100))))</f>
        <v>1.138575</v>
      </c>
    </row>
    <row r="688" ht="15.0" customHeight="1">
      <c r="A688" s="28">
        <v>45665.125</v>
      </c>
      <c r="B688" s="18">
        <v>3.0</v>
      </c>
      <c r="C688" s="18" t="s">
        <v>129</v>
      </c>
      <c r="D688" s="18" t="s">
        <v>118</v>
      </c>
      <c r="E688" s="18" t="s">
        <v>116</v>
      </c>
      <c r="F688" s="18">
        <f>MIN(Config_Geracao!$F$3,IF((Base_Irradiacao!$D$173/Config_Geracao!$E$3)*Base_Irradiacao!$G$173*Config_Geracao!$C$3*(Config_Geracao!$D$3/100)&lt;Config_Geracao!$G$3,0,MAX(Config_Geracao!$G$3,(Base_Irradiacao!$D$173/Config_Geracao!$E$3)*Base_Irradiacao!$G$173*Config_Geracao!$C$3*(Config_Geracao!$D$3/100))))</f>
        <v>0</v>
      </c>
    </row>
    <row r="689" ht="15.0" customHeight="1">
      <c r="A689" s="28">
        <v>45665.125</v>
      </c>
      <c r="B689" s="18">
        <v>3.0</v>
      </c>
      <c r="C689" s="18" t="s">
        <v>129</v>
      </c>
      <c r="D689" s="18" t="s">
        <v>122</v>
      </c>
      <c r="E689" s="18" t="s">
        <v>120</v>
      </c>
      <c r="F689" s="18">
        <f>MIN(Config_Geracao!$F$5,IF(Base_Irradiacao!$H$173*Config_Geracao!$C$5*(Config_Geracao!$D$5/100)&lt;Config_Geracao!$G$5,0,MAX(Config_Geracao!$G$5,Base_Irradiacao!$H$173*Config_Geracao!$C$5*(Config_Geracao!$D$5/100))))</f>
        <v>3.88455</v>
      </c>
    </row>
    <row r="690" ht="15.0" customHeight="1">
      <c r="A690" s="28">
        <v>45665.1666666667</v>
      </c>
      <c r="B690" s="18">
        <v>4.0</v>
      </c>
      <c r="C690" s="18" t="s">
        <v>128</v>
      </c>
      <c r="D690" s="18" t="s">
        <v>115</v>
      </c>
      <c r="E690" s="18" t="s">
        <v>116</v>
      </c>
      <c r="F690" s="18">
        <f>MIN(Config_Geracao!$F$2,IF((Base_Irradiacao!$D$174/Config_Geracao!$E$2)*Base_Irradiacao!$G$174*Config_Geracao!$C$2*(Config_Geracao!$D$2/100)&lt;Config_Geracao!$G$2,0,MAX(Config_Geracao!$G$2,(Base_Irradiacao!$D$174/Config_Geracao!$E$2)*Base_Irradiacao!$G$174*Config_Geracao!$C$2*(Config_Geracao!$D$2/100))))</f>
        <v>0</v>
      </c>
    </row>
    <row r="691" ht="15.0" customHeight="1">
      <c r="A691" s="28">
        <v>45665.1666666667</v>
      </c>
      <c r="B691" s="18">
        <v>4.0</v>
      </c>
      <c r="C691" s="18" t="s">
        <v>128</v>
      </c>
      <c r="D691" s="18" t="s">
        <v>119</v>
      </c>
      <c r="E691" s="18" t="s">
        <v>120</v>
      </c>
      <c r="F691" s="18">
        <f>MIN(Config_Geracao!$F$4,IF(Base_Irradiacao!$H$174*Config_Geracao!$C$4*(Config_Geracao!$D$4/100)&lt;Config_Geracao!$G$4,0,MAX(Config_Geracao!$G$4,Base_Irradiacao!$H$174*Config_Geracao!$C$4*(Config_Geracao!$D$4/100))))</f>
        <v>0.867255</v>
      </c>
    </row>
    <row r="692" ht="15.0" customHeight="1">
      <c r="A692" s="28">
        <v>45665.1666666667</v>
      </c>
      <c r="B692" s="18">
        <v>4.0</v>
      </c>
      <c r="C692" s="18" t="s">
        <v>129</v>
      </c>
      <c r="D692" s="18" t="s">
        <v>118</v>
      </c>
      <c r="E692" s="18" t="s">
        <v>116</v>
      </c>
      <c r="F692" s="18">
        <f>MIN(Config_Geracao!$F$3,IF((Base_Irradiacao!$D$174/Config_Geracao!$E$3)*Base_Irradiacao!$G$174*Config_Geracao!$C$3*(Config_Geracao!$D$3/100)&lt;Config_Geracao!$G$3,0,MAX(Config_Geracao!$G$3,(Base_Irradiacao!$D$174/Config_Geracao!$E$3)*Base_Irradiacao!$G$174*Config_Geracao!$C$3*(Config_Geracao!$D$3/100))))</f>
        <v>0</v>
      </c>
    </row>
    <row r="693" ht="15.0" customHeight="1">
      <c r="A693" s="28">
        <v>45665.1666666667</v>
      </c>
      <c r="B693" s="18">
        <v>4.0</v>
      </c>
      <c r="C693" s="18" t="s">
        <v>129</v>
      </c>
      <c r="D693" s="18" t="s">
        <v>122</v>
      </c>
      <c r="E693" s="18" t="s">
        <v>120</v>
      </c>
      <c r="F693" s="18">
        <f>MIN(Config_Geracao!$F$5,IF(Base_Irradiacao!$H$174*Config_Geracao!$C$5*(Config_Geracao!$D$5/100)&lt;Config_Geracao!$G$5,0,MAX(Config_Geracao!$G$5,Base_Irradiacao!$H$174*Config_Geracao!$C$5*(Config_Geracao!$D$5/100))))</f>
        <v>2.95887</v>
      </c>
    </row>
    <row r="694" ht="15.0" customHeight="1">
      <c r="A694" s="28">
        <v>45665.2083333333</v>
      </c>
      <c r="B694" s="18">
        <v>5.0</v>
      </c>
      <c r="C694" s="18" t="s">
        <v>128</v>
      </c>
      <c r="D694" s="18" t="s">
        <v>115</v>
      </c>
      <c r="E694" s="18" t="s">
        <v>116</v>
      </c>
      <c r="F694" s="18">
        <f>MIN(Config_Geracao!$F$2,IF((Base_Irradiacao!$D$175/Config_Geracao!$E$2)*Base_Irradiacao!$G$175*Config_Geracao!$C$2*(Config_Geracao!$D$2/100)&lt;Config_Geracao!$G$2,0,MAX(Config_Geracao!$G$2,(Base_Irradiacao!$D$175/Config_Geracao!$E$2)*Base_Irradiacao!$G$175*Config_Geracao!$C$2*(Config_Geracao!$D$2/100))))</f>
        <v>0</v>
      </c>
    </row>
    <row r="695" ht="15.0" customHeight="1">
      <c r="A695" s="28">
        <v>45665.2083333333</v>
      </c>
      <c r="B695" s="18">
        <v>5.0</v>
      </c>
      <c r="C695" s="18" t="s">
        <v>128</v>
      </c>
      <c r="D695" s="18" t="s">
        <v>119</v>
      </c>
      <c r="E695" s="18" t="s">
        <v>120</v>
      </c>
      <c r="F695" s="18">
        <f>MIN(Config_Geracao!$F$4,IF(Base_Irradiacao!$H$175*Config_Geracao!$C$4*(Config_Geracao!$D$4/100)&lt;Config_Geracao!$G$4,0,MAX(Config_Geracao!$G$4,Base_Irradiacao!$H$175*Config_Geracao!$C$4*(Config_Geracao!$D$4/100))))</f>
        <v>0.896325</v>
      </c>
    </row>
    <row r="696" ht="15.0" customHeight="1">
      <c r="A696" s="28">
        <v>45665.2083333333</v>
      </c>
      <c r="B696" s="18">
        <v>5.0</v>
      </c>
      <c r="C696" s="18" t="s">
        <v>129</v>
      </c>
      <c r="D696" s="18" t="s">
        <v>118</v>
      </c>
      <c r="E696" s="18" t="s">
        <v>116</v>
      </c>
      <c r="F696" s="18">
        <f>MIN(Config_Geracao!$F$3,IF((Base_Irradiacao!$D$175/Config_Geracao!$E$3)*Base_Irradiacao!$G$175*Config_Geracao!$C$3*(Config_Geracao!$D$3/100)&lt;Config_Geracao!$G$3,0,MAX(Config_Geracao!$G$3,(Base_Irradiacao!$D$175/Config_Geracao!$E$3)*Base_Irradiacao!$G$175*Config_Geracao!$C$3*(Config_Geracao!$D$3/100))))</f>
        <v>0</v>
      </c>
    </row>
    <row r="697" ht="15.0" customHeight="1">
      <c r="A697" s="28">
        <v>45665.2083333333</v>
      </c>
      <c r="B697" s="18">
        <v>5.0</v>
      </c>
      <c r="C697" s="18" t="s">
        <v>129</v>
      </c>
      <c r="D697" s="18" t="s">
        <v>122</v>
      </c>
      <c r="E697" s="18" t="s">
        <v>120</v>
      </c>
      <c r="F697" s="18">
        <f>MIN(Config_Geracao!$F$5,IF(Base_Irradiacao!$H$175*Config_Geracao!$C$5*(Config_Geracao!$D$5/100)&lt;Config_Geracao!$G$5,0,MAX(Config_Geracao!$G$5,Base_Irradiacao!$H$175*Config_Geracao!$C$5*(Config_Geracao!$D$5/100))))</f>
        <v>3.05805</v>
      </c>
    </row>
    <row r="698" ht="15.0" customHeight="1">
      <c r="A698" s="28">
        <v>45665.25</v>
      </c>
      <c r="B698" s="18">
        <v>6.0</v>
      </c>
      <c r="C698" s="18" t="s">
        <v>128</v>
      </c>
      <c r="D698" s="18" t="s">
        <v>115</v>
      </c>
      <c r="E698" s="18" t="s">
        <v>116</v>
      </c>
      <c r="F698" s="18">
        <f>MIN(Config_Geracao!$F$2,IF((Base_Irradiacao!$D$176/Config_Geracao!$E$2)*Base_Irradiacao!$G$176*Config_Geracao!$C$2*(Config_Geracao!$D$2/100)&lt;Config_Geracao!$G$2,0,MAX(Config_Geracao!$G$2,(Base_Irradiacao!$D$176/Config_Geracao!$E$2)*Base_Irradiacao!$G$176*Config_Geracao!$C$2*(Config_Geracao!$D$2/100))))</f>
        <v>0.5505681818</v>
      </c>
    </row>
    <row r="699" ht="15.0" customHeight="1">
      <c r="A699" s="28">
        <v>45665.25</v>
      </c>
      <c r="B699" s="18">
        <v>6.0</v>
      </c>
      <c r="C699" s="18" t="s">
        <v>128</v>
      </c>
      <c r="D699" s="18" t="s">
        <v>119</v>
      </c>
      <c r="E699" s="18" t="s">
        <v>120</v>
      </c>
      <c r="F699" s="18">
        <f>MIN(Config_Geracao!$F$4,IF(Base_Irradiacao!$H$176*Config_Geracao!$C$4*(Config_Geracao!$D$4/100)&lt;Config_Geracao!$G$4,0,MAX(Config_Geracao!$G$4,Base_Irradiacao!$H$176*Config_Geracao!$C$4*(Config_Geracao!$D$4/100))))</f>
        <v>1.0586325</v>
      </c>
    </row>
    <row r="700" ht="15.0" customHeight="1">
      <c r="A700" s="28">
        <v>45665.25</v>
      </c>
      <c r="B700" s="18">
        <v>6.0</v>
      </c>
      <c r="C700" s="18" t="s">
        <v>129</v>
      </c>
      <c r="D700" s="18" t="s">
        <v>118</v>
      </c>
      <c r="E700" s="18" t="s">
        <v>116</v>
      </c>
      <c r="F700" s="18">
        <f>MIN(Config_Geracao!$F$3,IF((Base_Irradiacao!$D$176/Config_Geracao!$E$3)*Base_Irradiacao!$G$176*Config_Geracao!$C$3*(Config_Geracao!$D$3/100)&lt;Config_Geracao!$G$3,0,MAX(Config_Geracao!$G$3,(Base_Irradiacao!$D$176/Config_Geracao!$E$3)*Base_Irradiacao!$G$176*Config_Geracao!$C$3*(Config_Geracao!$D$3/100))))</f>
        <v>0</v>
      </c>
    </row>
    <row r="701" ht="15.0" customHeight="1">
      <c r="A701" s="28">
        <v>45665.25</v>
      </c>
      <c r="B701" s="18">
        <v>6.0</v>
      </c>
      <c r="C701" s="18" t="s">
        <v>129</v>
      </c>
      <c r="D701" s="18" t="s">
        <v>122</v>
      </c>
      <c r="E701" s="18" t="s">
        <v>120</v>
      </c>
      <c r="F701" s="18">
        <f>MIN(Config_Geracao!$F$5,IF(Base_Irradiacao!$H$176*Config_Geracao!$C$5*(Config_Geracao!$D$5/100)&lt;Config_Geracao!$G$5,0,MAX(Config_Geracao!$G$5,Base_Irradiacao!$H$176*Config_Geracao!$C$5*(Config_Geracao!$D$5/100))))</f>
        <v>3.611805</v>
      </c>
    </row>
    <row r="702" ht="15.0" customHeight="1">
      <c r="A702" s="28">
        <v>45665.2916666667</v>
      </c>
      <c r="B702" s="18">
        <v>7.0</v>
      </c>
      <c r="C702" s="18" t="s">
        <v>128</v>
      </c>
      <c r="D702" s="18" t="s">
        <v>115</v>
      </c>
      <c r="E702" s="18" t="s">
        <v>116</v>
      </c>
      <c r="F702" s="18">
        <f>MIN(Config_Geracao!$F$2,IF((Base_Irradiacao!$D$177/Config_Geracao!$E$2)*Base_Irradiacao!$G$177*Config_Geracao!$C$2*(Config_Geracao!$D$2/100)&lt;Config_Geracao!$G$2,0,MAX(Config_Geracao!$G$2,(Base_Irradiacao!$D$177/Config_Geracao!$E$2)*Base_Irradiacao!$G$177*Config_Geracao!$C$2*(Config_Geracao!$D$2/100))))</f>
        <v>3.368743182</v>
      </c>
    </row>
    <row r="703" ht="15.0" customHeight="1">
      <c r="A703" s="28">
        <v>45665.2916666667</v>
      </c>
      <c r="B703" s="18">
        <v>7.0</v>
      </c>
      <c r="C703" s="18" t="s">
        <v>128</v>
      </c>
      <c r="D703" s="18" t="s">
        <v>119</v>
      </c>
      <c r="E703" s="18" t="s">
        <v>120</v>
      </c>
      <c r="F703" s="18">
        <f>MIN(Config_Geracao!$F$4,IF(Base_Irradiacao!$H$177*Config_Geracao!$C$4*(Config_Geracao!$D$4/100)&lt;Config_Geracao!$G$4,0,MAX(Config_Geracao!$G$4,Base_Irradiacao!$H$177*Config_Geracao!$C$4*(Config_Geracao!$D$4/100))))</f>
        <v>0.5838225</v>
      </c>
    </row>
    <row r="704" ht="15.0" customHeight="1">
      <c r="A704" s="28">
        <v>45665.2916666667</v>
      </c>
      <c r="B704" s="18">
        <v>7.0</v>
      </c>
      <c r="C704" s="18" t="s">
        <v>129</v>
      </c>
      <c r="D704" s="18" t="s">
        <v>118</v>
      </c>
      <c r="E704" s="18" t="s">
        <v>116</v>
      </c>
      <c r="F704" s="18">
        <f>MIN(Config_Geracao!$F$3,IF((Base_Irradiacao!$D$177/Config_Geracao!$E$3)*Base_Irradiacao!$G$177*Config_Geracao!$C$3*(Config_Geracao!$D$3/100)&lt;Config_Geracao!$G$3,0,MAX(Config_Geracao!$G$3,(Base_Irradiacao!$D$177/Config_Geracao!$E$3)*Base_Irradiacao!$G$177*Config_Geracao!$C$3*(Config_Geracao!$D$3/100))))</f>
        <v>13.79203091</v>
      </c>
    </row>
    <row r="705" ht="15.0" customHeight="1">
      <c r="A705" s="28">
        <v>45665.2916666667</v>
      </c>
      <c r="B705" s="18">
        <v>7.0</v>
      </c>
      <c r="C705" s="18" t="s">
        <v>129</v>
      </c>
      <c r="D705" s="18" t="s">
        <v>122</v>
      </c>
      <c r="E705" s="18" t="s">
        <v>120</v>
      </c>
      <c r="F705" s="18">
        <f>MIN(Config_Geracao!$F$5,IF(Base_Irradiacao!$H$177*Config_Geracao!$C$5*(Config_Geracao!$D$5/100)&lt;Config_Geracao!$G$5,0,MAX(Config_Geracao!$G$5,Base_Irradiacao!$H$177*Config_Geracao!$C$5*(Config_Geracao!$D$5/100))))</f>
        <v>1.991865</v>
      </c>
    </row>
    <row r="706" ht="15.0" customHeight="1">
      <c r="A706" s="28">
        <v>45665.3333333333</v>
      </c>
      <c r="B706" s="18">
        <v>8.0</v>
      </c>
      <c r="C706" s="18" t="s">
        <v>128</v>
      </c>
      <c r="D706" s="18" t="s">
        <v>115</v>
      </c>
      <c r="E706" s="18" t="s">
        <v>116</v>
      </c>
      <c r="F706" s="18">
        <f>MIN(Config_Geracao!$F$2,IF((Base_Irradiacao!$D$178/Config_Geracao!$E$2)*Base_Irradiacao!$G$178*Config_Geracao!$C$2*(Config_Geracao!$D$2/100)&lt;Config_Geracao!$G$2,0,MAX(Config_Geracao!$G$2,(Base_Irradiacao!$D$178/Config_Geracao!$E$2)*Base_Irradiacao!$G$178*Config_Geracao!$C$2*(Config_Geracao!$D$2/100))))</f>
        <v>1.548931818</v>
      </c>
    </row>
    <row r="707" ht="15.0" customHeight="1">
      <c r="A707" s="28">
        <v>45665.3333333333</v>
      </c>
      <c r="B707" s="18">
        <v>8.0</v>
      </c>
      <c r="C707" s="18" t="s">
        <v>128</v>
      </c>
      <c r="D707" s="18" t="s">
        <v>119</v>
      </c>
      <c r="E707" s="18" t="s">
        <v>120</v>
      </c>
      <c r="F707" s="18">
        <f>MIN(Config_Geracao!$F$4,IF(Base_Irradiacao!$H$178*Config_Geracao!$C$4*(Config_Geracao!$D$4/100)&lt;Config_Geracao!$G$4,0,MAX(Config_Geracao!$G$4,Base_Irradiacao!$H$178*Config_Geracao!$C$4*(Config_Geracao!$D$4/100))))</f>
        <v>1.02714</v>
      </c>
    </row>
    <row r="708" ht="15.0" customHeight="1">
      <c r="A708" s="28">
        <v>45665.3333333333</v>
      </c>
      <c r="B708" s="18">
        <v>8.0</v>
      </c>
      <c r="C708" s="18" t="s">
        <v>129</v>
      </c>
      <c r="D708" s="18" t="s">
        <v>118</v>
      </c>
      <c r="E708" s="18" t="s">
        <v>116</v>
      </c>
      <c r="F708" s="18">
        <f>MIN(Config_Geracao!$F$3,IF((Base_Irradiacao!$D$178/Config_Geracao!$E$3)*Base_Irradiacao!$G$178*Config_Geracao!$C$3*(Config_Geracao!$D$3/100)&lt;Config_Geracao!$G$3,0,MAX(Config_Geracao!$G$3,(Base_Irradiacao!$D$178/Config_Geracao!$E$3)*Base_Irradiacao!$G$178*Config_Geracao!$C$3*(Config_Geracao!$D$3/100))))</f>
        <v>6.341509091</v>
      </c>
    </row>
    <row r="709" ht="15.0" customHeight="1">
      <c r="A709" s="28">
        <v>45665.3333333333</v>
      </c>
      <c r="B709" s="18">
        <v>8.0</v>
      </c>
      <c r="C709" s="18" t="s">
        <v>129</v>
      </c>
      <c r="D709" s="18" t="s">
        <v>122</v>
      </c>
      <c r="E709" s="18" t="s">
        <v>120</v>
      </c>
      <c r="F709" s="18">
        <f>MIN(Config_Geracao!$F$5,IF(Base_Irradiacao!$H$178*Config_Geracao!$C$5*(Config_Geracao!$D$5/100)&lt;Config_Geracao!$G$5,0,MAX(Config_Geracao!$G$5,Base_Irradiacao!$H$178*Config_Geracao!$C$5*(Config_Geracao!$D$5/100))))</f>
        <v>3.50436</v>
      </c>
    </row>
    <row r="710" ht="15.0" customHeight="1">
      <c r="A710" s="28">
        <v>45665.375</v>
      </c>
      <c r="B710" s="18">
        <v>9.0</v>
      </c>
      <c r="C710" s="18" t="s">
        <v>128</v>
      </c>
      <c r="D710" s="18" t="s">
        <v>115</v>
      </c>
      <c r="E710" s="18" t="s">
        <v>116</v>
      </c>
      <c r="F710" s="18">
        <f>MIN(Config_Geracao!$F$2,IF((Base_Irradiacao!$D$179/Config_Geracao!$E$2)*Base_Irradiacao!$G$179*Config_Geracao!$C$2*(Config_Geracao!$D$2/100)&lt;Config_Geracao!$G$2,0,MAX(Config_Geracao!$G$2,(Base_Irradiacao!$D$179/Config_Geracao!$E$2)*Base_Irradiacao!$G$179*Config_Geracao!$C$2*(Config_Geracao!$D$2/100))))</f>
        <v>5.866120455</v>
      </c>
    </row>
    <row r="711" ht="15.0" customHeight="1">
      <c r="A711" s="28">
        <v>45665.375</v>
      </c>
      <c r="B711" s="18">
        <v>9.0</v>
      </c>
      <c r="C711" s="18" t="s">
        <v>128</v>
      </c>
      <c r="D711" s="18" t="s">
        <v>119</v>
      </c>
      <c r="E711" s="18" t="s">
        <v>120</v>
      </c>
      <c r="F711" s="18">
        <f>MIN(Config_Geracao!$F$4,IF(Base_Irradiacao!$H$179*Config_Geracao!$C$4*(Config_Geracao!$D$4/100)&lt;Config_Geracao!$G$4,0,MAX(Config_Geracao!$G$4,Base_Irradiacao!$H$179*Config_Geracao!$C$4*(Config_Geracao!$D$4/100))))</f>
        <v>0.81396</v>
      </c>
    </row>
    <row r="712" ht="15.0" customHeight="1">
      <c r="A712" s="28">
        <v>45665.375</v>
      </c>
      <c r="B712" s="18">
        <v>9.0</v>
      </c>
      <c r="C712" s="18" t="s">
        <v>129</v>
      </c>
      <c r="D712" s="18" t="s">
        <v>118</v>
      </c>
      <c r="E712" s="18" t="s">
        <v>116</v>
      </c>
      <c r="F712" s="18">
        <f>MIN(Config_Geracao!$F$3,IF((Base_Irradiacao!$D$179/Config_Geracao!$E$3)*Base_Irradiacao!$G$179*Config_Geracao!$C$3*(Config_Geracao!$D$3/100)&lt;Config_Geracao!$G$3,0,MAX(Config_Geracao!$G$3,(Base_Irradiacao!$D$179/Config_Geracao!$E$3)*Base_Irradiacao!$G$179*Config_Geracao!$C$3*(Config_Geracao!$D$3/100))))</f>
        <v>24.01658727</v>
      </c>
    </row>
    <row r="713" ht="15.0" customHeight="1">
      <c r="A713" s="28">
        <v>45665.375</v>
      </c>
      <c r="B713" s="18">
        <v>9.0</v>
      </c>
      <c r="C713" s="18" t="s">
        <v>129</v>
      </c>
      <c r="D713" s="18" t="s">
        <v>122</v>
      </c>
      <c r="E713" s="18" t="s">
        <v>120</v>
      </c>
      <c r="F713" s="18">
        <f>MIN(Config_Geracao!$F$5,IF(Base_Irradiacao!$H$179*Config_Geracao!$C$5*(Config_Geracao!$D$5/100)&lt;Config_Geracao!$G$5,0,MAX(Config_Geracao!$G$5,Base_Irradiacao!$H$179*Config_Geracao!$C$5*(Config_Geracao!$D$5/100))))</f>
        <v>2.77704</v>
      </c>
    </row>
    <row r="714" ht="15.0" customHeight="1">
      <c r="A714" s="28">
        <v>45665.4166666667</v>
      </c>
      <c r="B714" s="18">
        <v>10.0</v>
      </c>
      <c r="C714" s="18" t="s">
        <v>128</v>
      </c>
      <c r="D714" s="18" t="s">
        <v>115</v>
      </c>
      <c r="E714" s="18" t="s">
        <v>116</v>
      </c>
      <c r="F714" s="18">
        <f>MIN(Config_Geracao!$F$2,IF((Base_Irradiacao!$D$180/Config_Geracao!$E$2)*Base_Irradiacao!$G$180*Config_Geracao!$C$2*(Config_Geracao!$D$2/100)&lt;Config_Geracao!$G$2,0,MAX(Config_Geracao!$G$2,(Base_Irradiacao!$D$180/Config_Geracao!$E$2)*Base_Irradiacao!$G$180*Config_Geracao!$C$2*(Config_Geracao!$D$2/100))))</f>
        <v>2.952513636</v>
      </c>
    </row>
    <row r="715" ht="15.0" customHeight="1">
      <c r="A715" s="28">
        <v>45665.4166666667</v>
      </c>
      <c r="B715" s="18">
        <v>10.0</v>
      </c>
      <c r="C715" s="18" t="s">
        <v>128</v>
      </c>
      <c r="D715" s="18" t="s">
        <v>119</v>
      </c>
      <c r="E715" s="18" t="s">
        <v>120</v>
      </c>
      <c r="F715" s="18">
        <f>MIN(Config_Geracao!$F$4,IF(Base_Irradiacao!$H$180*Config_Geracao!$C$4*(Config_Geracao!$D$4/100)&lt;Config_Geracao!$G$4,0,MAX(Config_Geracao!$G$4,Base_Irradiacao!$H$180*Config_Geracao!$C$4*(Config_Geracao!$D$4/100))))</f>
        <v>0.586245</v>
      </c>
    </row>
    <row r="716" ht="15.0" customHeight="1">
      <c r="A716" s="28">
        <v>45665.4166666667</v>
      </c>
      <c r="B716" s="18">
        <v>10.0</v>
      </c>
      <c r="C716" s="18" t="s">
        <v>129</v>
      </c>
      <c r="D716" s="18" t="s">
        <v>118</v>
      </c>
      <c r="E716" s="18" t="s">
        <v>116</v>
      </c>
      <c r="F716" s="18">
        <f>MIN(Config_Geracao!$F$3,IF((Base_Irradiacao!$D$180/Config_Geracao!$E$3)*Base_Irradiacao!$G$180*Config_Geracao!$C$3*(Config_Geracao!$D$3/100)&lt;Config_Geracao!$G$3,0,MAX(Config_Geracao!$G$3,(Base_Irradiacao!$D$180/Config_Geracao!$E$3)*Base_Irradiacao!$G$180*Config_Geracao!$C$3*(Config_Geracao!$D$3/100))))</f>
        <v>12.08793818</v>
      </c>
    </row>
    <row r="717" ht="15.0" customHeight="1">
      <c r="A717" s="28">
        <v>45665.4166666667</v>
      </c>
      <c r="B717" s="18">
        <v>10.0</v>
      </c>
      <c r="C717" s="18" t="s">
        <v>129</v>
      </c>
      <c r="D717" s="18" t="s">
        <v>122</v>
      </c>
      <c r="E717" s="18" t="s">
        <v>120</v>
      </c>
      <c r="F717" s="18">
        <f>MIN(Config_Geracao!$F$5,IF(Base_Irradiacao!$H$180*Config_Geracao!$C$5*(Config_Geracao!$D$5/100)&lt;Config_Geracao!$G$5,0,MAX(Config_Geracao!$G$5,Base_Irradiacao!$H$180*Config_Geracao!$C$5*(Config_Geracao!$D$5/100))))</f>
        <v>2.00013</v>
      </c>
    </row>
    <row r="718" ht="15.0" customHeight="1">
      <c r="A718" s="28">
        <v>45665.4583333333</v>
      </c>
      <c r="B718" s="18">
        <v>11.0</v>
      </c>
      <c r="C718" s="18" t="s">
        <v>128</v>
      </c>
      <c r="D718" s="18" t="s">
        <v>115</v>
      </c>
      <c r="E718" s="18" t="s">
        <v>116</v>
      </c>
      <c r="F718" s="18">
        <f>MIN(Config_Geracao!$F$2,IF((Base_Irradiacao!$D$181/Config_Geracao!$E$2)*Base_Irradiacao!$G$181*Config_Geracao!$C$2*(Config_Geracao!$D$2/100)&lt;Config_Geracao!$G$2,0,MAX(Config_Geracao!$G$2,(Base_Irradiacao!$D$181/Config_Geracao!$E$2)*Base_Irradiacao!$G$181*Config_Geracao!$C$2*(Config_Geracao!$D$2/100))))</f>
        <v>7.70355</v>
      </c>
    </row>
    <row r="719" ht="15.0" customHeight="1">
      <c r="A719" s="28">
        <v>45665.4583333333</v>
      </c>
      <c r="B719" s="18">
        <v>11.0</v>
      </c>
      <c r="C719" s="18" t="s">
        <v>128</v>
      </c>
      <c r="D719" s="18" t="s">
        <v>119</v>
      </c>
      <c r="E719" s="18" t="s">
        <v>120</v>
      </c>
      <c r="F719" s="18">
        <f>MIN(Config_Geracao!$F$4,IF(Base_Irradiacao!$H$181*Config_Geracao!$C$4*(Config_Geracao!$D$4/100)&lt;Config_Geracao!$G$4,0,MAX(Config_Geracao!$G$4,Base_Irradiacao!$H$181*Config_Geracao!$C$4*(Config_Geracao!$D$4/100))))</f>
        <v>0.52326</v>
      </c>
    </row>
    <row r="720" ht="15.0" customHeight="1">
      <c r="A720" s="28">
        <v>45665.4583333333</v>
      </c>
      <c r="B720" s="18">
        <v>11.0</v>
      </c>
      <c r="C720" s="18" t="s">
        <v>129</v>
      </c>
      <c r="D720" s="18" t="s">
        <v>118</v>
      </c>
      <c r="E720" s="18" t="s">
        <v>116</v>
      </c>
      <c r="F720" s="18">
        <f>MIN(Config_Geracao!$F$3,IF((Base_Irradiacao!$D$181/Config_Geracao!$E$3)*Base_Irradiacao!$G$181*Config_Geracao!$C$3*(Config_Geracao!$D$3/100)&lt;Config_Geracao!$G$3,0,MAX(Config_Geracao!$G$3,(Base_Irradiacao!$D$181/Config_Geracao!$E$3)*Base_Irradiacao!$G$181*Config_Geracao!$C$3*(Config_Geracao!$D$3/100))))</f>
        <v>31.53924</v>
      </c>
    </row>
    <row r="721" ht="15.0" customHeight="1">
      <c r="A721" s="28">
        <v>45665.4583333333</v>
      </c>
      <c r="B721" s="18">
        <v>11.0</v>
      </c>
      <c r="C721" s="18" t="s">
        <v>129</v>
      </c>
      <c r="D721" s="18" t="s">
        <v>122</v>
      </c>
      <c r="E721" s="18" t="s">
        <v>120</v>
      </c>
      <c r="F721" s="18">
        <f>MIN(Config_Geracao!$F$5,IF(Base_Irradiacao!$H$181*Config_Geracao!$C$5*(Config_Geracao!$D$5/100)&lt;Config_Geracao!$G$5,0,MAX(Config_Geracao!$G$5,Base_Irradiacao!$H$181*Config_Geracao!$C$5*(Config_Geracao!$D$5/100))))</f>
        <v>1.78524</v>
      </c>
    </row>
    <row r="722" ht="15.0" customHeight="1">
      <c r="A722" s="28">
        <v>45665.5</v>
      </c>
      <c r="B722" s="18">
        <v>12.0</v>
      </c>
      <c r="C722" s="18" t="s">
        <v>128</v>
      </c>
      <c r="D722" s="18" t="s">
        <v>115</v>
      </c>
      <c r="E722" s="18" t="s">
        <v>116</v>
      </c>
      <c r="F722" s="18">
        <f>MIN(Config_Geracao!$F$2,IF((Base_Irradiacao!$D$182/Config_Geracao!$E$2)*Base_Irradiacao!$G$182*Config_Geracao!$C$2*(Config_Geracao!$D$2/100)&lt;Config_Geracao!$G$2,0,MAX(Config_Geracao!$G$2,(Base_Irradiacao!$D$182/Config_Geracao!$E$2)*Base_Irradiacao!$G$182*Config_Geracao!$C$2*(Config_Geracao!$D$2/100))))</f>
        <v>2.739627273</v>
      </c>
    </row>
    <row r="723" ht="15.0" customHeight="1">
      <c r="A723" s="28">
        <v>45665.5</v>
      </c>
      <c r="B723" s="18">
        <v>12.0</v>
      </c>
      <c r="C723" s="18" t="s">
        <v>128</v>
      </c>
      <c r="D723" s="18" t="s">
        <v>119</v>
      </c>
      <c r="E723" s="18" t="s">
        <v>120</v>
      </c>
      <c r="F723" s="18">
        <f>MIN(Config_Geracao!$F$4,IF(Base_Irradiacao!$H$182*Config_Geracao!$C$4*(Config_Geracao!$D$4/100)&lt;Config_Geracao!$G$4,0,MAX(Config_Geracao!$G$4,Base_Irradiacao!$H$182*Config_Geracao!$C$4*(Config_Geracao!$D$4/100))))</f>
        <v>0.770355</v>
      </c>
    </row>
    <row r="724" ht="15.0" customHeight="1">
      <c r="A724" s="28">
        <v>45665.5</v>
      </c>
      <c r="B724" s="18">
        <v>12.0</v>
      </c>
      <c r="C724" s="18" t="s">
        <v>129</v>
      </c>
      <c r="D724" s="18" t="s">
        <v>118</v>
      </c>
      <c r="E724" s="18" t="s">
        <v>116</v>
      </c>
      <c r="F724" s="18">
        <f>MIN(Config_Geracao!$F$3,IF((Base_Irradiacao!$D$182/Config_Geracao!$E$3)*Base_Irradiacao!$G$182*Config_Geracao!$C$3*(Config_Geracao!$D$3/100)&lt;Config_Geracao!$G$3,0,MAX(Config_Geracao!$G$3,(Base_Irradiacao!$D$182/Config_Geracao!$E$3)*Base_Irradiacao!$G$182*Config_Geracao!$C$3*(Config_Geracao!$D$3/100))))</f>
        <v>11.21635636</v>
      </c>
    </row>
    <row r="725" ht="15.0" customHeight="1">
      <c r="A725" s="28">
        <v>45665.5</v>
      </c>
      <c r="B725" s="18">
        <v>12.0</v>
      </c>
      <c r="C725" s="18" t="s">
        <v>129</v>
      </c>
      <c r="D725" s="18" t="s">
        <v>122</v>
      </c>
      <c r="E725" s="18" t="s">
        <v>120</v>
      </c>
      <c r="F725" s="18">
        <f>MIN(Config_Geracao!$F$5,IF(Base_Irradiacao!$H$182*Config_Geracao!$C$5*(Config_Geracao!$D$5/100)&lt;Config_Geracao!$G$5,0,MAX(Config_Geracao!$G$5,Base_Irradiacao!$H$182*Config_Geracao!$C$5*(Config_Geracao!$D$5/100))))</f>
        <v>2.62827</v>
      </c>
    </row>
    <row r="726" ht="15.0" customHeight="1">
      <c r="A726" s="28">
        <v>45665.5416666667</v>
      </c>
      <c r="B726" s="18">
        <v>13.0</v>
      </c>
      <c r="C726" s="18" t="s">
        <v>128</v>
      </c>
      <c r="D726" s="18" t="s">
        <v>115</v>
      </c>
      <c r="E726" s="18" t="s">
        <v>116</v>
      </c>
      <c r="F726" s="18">
        <f>MIN(Config_Geracao!$F$2,IF((Base_Irradiacao!$D$183/Config_Geracao!$E$2)*Base_Irradiacao!$G$183*Config_Geracao!$C$2*(Config_Geracao!$D$2/100)&lt;Config_Geracao!$G$2,0,MAX(Config_Geracao!$G$2,(Base_Irradiacao!$D$183/Config_Geracao!$E$2)*Base_Irradiacao!$G$183*Config_Geracao!$C$2*(Config_Geracao!$D$2/100))))</f>
        <v>7.359261364</v>
      </c>
    </row>
    <row r="727" ht="15.0" customHeight="1">
      <c r="A727" s="28">
        <v>45665.5416666667</v>
      </c>
      <c r="B727" s="18">
        <v>13.0</v>
      </c>
      <c r="C727" s="18" t="s">
        <v>128</v>
      </c>
      <c r="D727" s="18" t="s">
        <v>119</v>
      </c>
      <c r="E727" s="18" t="s">
        <v>120</v>
      </c>
      <c r="F727" s="18">
        <f>MIN(Config_Geracao!$F$4,IF(Base_Irradiacao!$H$183*Config_Geracao!$C$4*(Config_Geracao!$D$4/100)&lt;Config_Geracao!$G$4,0,MAX(Config_Geracao!$G$4,Base_Irradiacao!$H$183*Config_Geracao!$C$4*(Config_Geracao!$D$4/100))))</f>
        <v>1.0634775</v>
      </c>
    </row>
    <row r="728" ht="15.0" customHeight="1">
      <c r="A728" s="28">
        <v>45665.5416666667</v>
      </c>
      <c r="B728" s="18">
        <v>13.0</v>
      </c>
      <c r="C728" s="18" t="s">
        <v>129</v>
      </c>
      <c r="D728" s="18" t="s">
        <v>118</v>
      </c>
      <c r="E728" s="18" t="s">
        <v>116</v>
      </c>
      <c r="F728" s="18">
        <f>MIN(Config_Geracao!$F$3,IF((Base_Irradiacao!$D$183/Config_Geracao!$E$3)*Base_Irradiacao!$G$183*Config_Geracao!$C$3*(Config_Geracao!$D$3/100)&lt;Config_Geracao!$G$3,0,MAX(Config_Geracao!$G$3,(Base_Irradiacao!$D$183/Config_Geracao!$E$3)*Base_Irradiacao!$G$183*Config_Geracao!$C$3*(Config_Geracao!$D$3/100))))</f>
        <v>30.12968182</v>
      </c>
    </row>
    <row r="729" ht="15.0" customHeight="1">
      <c r="A729" s="28">
        <v>45665.5416666667</v>
      </c>
      <c r="B729" s="18">
        <v>13.0</v>
      </c>
      <c r="C729" s="18" t="s">
        <v>129</v>
      </c>
      <c r="D729" s="18" t="s">
        <v>122</v>
      </c>
      <c r="E729" s="18" t="s">
        <v>120</v>
      </c>
      <c r="F729" s="18">
        <f>MIN(Config_Geracao!$F$5,IF(Base_Irradiacao!$H$183*Config_Geracao!$C$5*(Config_Geracao!$D$5/100)&lt;Config_Geracao!$G$5,0,MAX(Config_Geracao!$G$5,Base_Irradiacao!$H$183*Config_Geracao!$C$5*(Config_Geracao!$D$5/100))))</f>
        <v>3.628335</v>
      </c>
    </row>
    <row r="730" ht="15.0" customHeight="1">
      <c r="A730" s="28">
        <v>45665.5833333333</v>
      </c>
      <c r="B730" s="18">
        <v>14.0</v>
      </c>
      <c r="C730" s="18" t="s">
        <v>128</v>
      </c>
      <c r="D730" s="18" t="s">
        <v>115</v>
      </c>
      <c r="E730" s="18" t="s">
        <v>116</v>
      </c>
      <c r="F730" s="18">
        <f>MIN(Config_Geracao!$F$2,IF((Base_Irradiacao!$D$184/Config_Geracao!$E$2)*Base_Irradiacao!$G$184*Config_Geracao!$C$2*(Config_Geracao!$D$2/100)&lt;Config_Geracao!$G$2,0,MAX(Config_Geracao!$G$2,(Base_Irradiacao!$D$184/Config_Geracao!$E$2)*Base_Irradiacao!$G$184*Config_Geracao!$C$2*(Config_Geracao!$D$2/100))))</f>
        <v>7.040665909</v>
      </c>
    </row>
    <row r="731" ht="15.0" customHeight="1">
      <c r="A731" s="28">
        <v>45665.5833333333</v>
      </c>
      <c r="B731" s="18">
        <v>14.0</v>
      </c>
      <c r="C731" s="18" t="s">
        <v>128</v>
      </c>
      <c r="D731" s="18" t="s">
        <v>119</v>
      </c>
      <c r="E731" s="18" t="s">
        <v>120</v>
      </c>
      <c r="F731" s="18">
        <f>MIN(Config_Geracao!$F$4,IF(Base_Irradiacao!$H$184*Config_Geracao!$C$4*(Config_Geracao!$D$4/100)&lt;Config_Geracao!$G$4,0,MAX(Config_Geracao!$G$4,Base_Irradiacao!$H$184*Config_Geracao!$C$4*(Config_Geracao!$D$4/100))))</f>
        <v>0.5256825</v>
      </c>
    </row>
    <row r="732" ht="15.0" customHeight="1">
      <c r="A732" s="28">
        <v>45665.5833333333</v>
      </c>
      <c r="B732" s="18">
        <v>14.0</v>
      </c>
      <c r="C732" s="18" t="s">
        <v>129</v>
      </c>
      <c r="D732" s="18" t="s">
        <v>118</v>
      </c>
      <c r="E732" s="18" t="s">
        <v>116</v>
      </c>
      <c r="F732" s="18">
        <f>MIN(Config_Geracao!$F$3,IF((Base_Irradiacao!$D$184/Config_Geracao!$E$3)*Base_Irradiacao!$G$184*Config_Geracao!$C$3*(Config_Geracao!$D$3/100)&lt;Config_Geracao!$G$3,0,MAX(Config_Geracao!$G$3,(Base_Irradiacao!$D$184/Config_Geracao!$E$3)*Base_Irradiacao!$G$184*Config_Geracao!$C$3*(Config_Geracao!$D$3/100))))</f>
        <v>28.82531455</v>
      </c>
    </row>
    <row r="733" ht="15.0" customHeight="1">
      <c r="A733" s="28">
        <v>45665.5833333333</v>
      </c>
      <c r="B733" s="18">
        <v>14.0</v>
      </c>
      <c r="C733" s="18" t="s">
        <v>129</v>
      </c>
      <c r="D733" s="18" t="s">
        <v>122</v>
      </c>
      <c r="E733" s="18" t="s">
        <v>120</v>
      </c>
      <c r="F733" s="18">
        <f>MIN(Config_Geracao!$F$5,IF(Base_Irradiacao!$H$184*Config_Geracao!$C$5*(Config_Geracao!$D$5/100)&lt;Config_Geracao!$G$5,0,MAX(Config_Geracao!$G$5,Base_Irradiacao!$H$184*Config_Geracao!$C$5*(Config_Geracao!$D$5/100))))</f>
        <v>1.793505</v>
      </c>
    </row>
    <row r="734" ht="15.0" customHeight="1">
      <c r="A734" s="28">
        <v>45665.625</v>
      </c>
      <c r="B734" s="18">
        <v>15.0</v>
      </c>
      <c r="C734" s="18" t="s">
        <v>128</v>
      </c>
      <c r="D734" s="18" t="s">
        <v>115</v>
      </c>
      <c r="E734" s="18" t="s">
        <v>116</v>
      </c>
      <c r="F734" s="18">
        <f>MIN(Config_Geracao!$F$2,IF((Base_Irradiacao!$D$185/Config_Geracao!$E$2)*Base_Irradiacao!$G$185*Config_Geracao!$C$2*(Config_Geracao!$D$2/100)&lt;Config_Geracao!$G$2,0,MAX(Config_Geracao!$G$2,(Base_Irradiacao!$D$185/Config_Geracao!$E$2)*Base_Irradiacao!$G$185*Config_Geracao!$C$2*(Config_Geracao!$D$2/100))))</f>
        <v>5.996788636</v>
      </c>
    </row>
    <row r="735" ht="15.0" customHeight="1">
      <c r="A735" s="28">
        <v>45665.625</v>
      </c>
      <c r="B735" s="18">
        <v>15.0</v>
      </c>
      <c r="C735" s="18" t="s">
        <v>128</v>
      </c>
      <c r="D735" s="18" t="s">
        <v>119</v>
      </c>
      <c r="E735" s="18" t="s">
        <v>120</v>
      </c>
      <c r="F735" s="18">
        <f>MIN(Config_Geracao!$F$4,IF(Base_Irradiacao!$H$185*Config_Geracao!$C$4*(Config_Geracao!$D$4/100)&lt;Config_Geracao!$G$4,0,MAX(Config_Geracao!$G$4,Base_Irradiacao!$H$185*Config_Geracao!$C$4*(Config_Geracao!$D$4/100))))</f>
        <v>0.983535</v>
      </c>
    </row>
    <row r="736" ht="15.0" customHeight="1">
      <c r="A736" s="28">
        <v>45665.625</v>
      </c>
      <c r="B736" s="18">
        <v>15.0</v>
      </c>
      <c r="C736" s="18" t="s">
        <v>129</v>
      </c>
      <c r="D736" s="18" t="s">
        <v>118</v>
      </c>
      <c r="E736" s="18" t="s">
        <v>116</v>
      </c>
      <c r="F736" s="18">
        <f>MIN(Config_Geracao!$F$3,IF((Base_Irradiacao!$D$185/Config_Geracao!$E$3)*Base_Irradiacao!$G$185*Config_Geracao!$C$3*(Config_Geracao!$D$3/100)&lt;Config_Geracao!$G$3,0,MAX(Config_Geracao!$G$3,(Base_Irradiacao!$D$185/Config_Geracao!$E$3)*Base_Irradiacao!$G$185*Config_Geracao!$C$3*(Config_Geracao!$D$3/100))))</f>
        <v>24.55155818</v>
      </c>
    </row>
    <row r="737" ht="15.0" customHeight="1">
      <c r="A737" s="28">
        <v>45665.625</v>
      </c>
      <c r="B737" s="18">
        <v>15.0</v>
      </c>
      <c r="C737" s="18" t="s">
        <v>129</v>
      </c>
      <c r="D737" s="18" t="s">
        <v>122</v>
      </c>
      <c r="E737" s="18" t="s">
        <v>120</v>
      </c>
      <c r="F737" s="18">
        <f>MIN(Config_Geracao!$F$5,IF(Base_Irradiacao!$H$185*Config_Geracao!$C$5*(Config_Geracao!$D$5/100)&lt;Config_Geracao!$G$5,0,MAX(Config_Geracao!$G$5,Base_Irradiacao!$H$185*Config_Geracao!$C$5*(Config_Geracao!$D$5/100))))</f>
        <v>3.35559</v>
      </c>
    </row>
    <row r="738" ht="15.0" customHeight="1">
      <c r="A738" s="28">
        <v>45665.6666666667</v>
      </c>
      <c r="B738" s="18">
        <v>16.0</v>
      </c>
      <c r="C738" s="18" t="s">
        <v>128</v>
      </c>
      <c r="D738" s="18" t="s">
        <v>115</v>
      </c>
      <c r="E738" s="18" t="s">
        <v>116</v>
      </c>
      <c r="F738" s="18">
        <f>MIN(Config_Geracao!$F$2,IF((Base_Irradiacao!$D$186/Config_Geracao!$E$2)*Base_Irradiacao!$G$186*Config_Geracao!$C$2*(Config_Geracao!$D$2/100)&lt;Config_Geracao!$G$2,0,MAX(Config_Geracao!$G$2,(Base_Irradiacao!$D$186/Config_Geracao!$E$2)*Base_Irradiacao!$G$186*Config_Geracao!$C$2*(Config_Geracao!$D$2/100))))</f>
        <v>4.876565909</v>
      </c>
    </row>
    <row r="739" ht="15.0" customHeight="1">
      <c r="A739" s="28">
        <v>45665.6666666667</v>
      </c>
      <c r="B739" s="18">
        <v>16.0</v>
      </c>
      <c r="C739" s="18" t="s">
        <v>128</v>
      </c>
      <c r="D739" s="18" t="s">
        <v>119</v>
      </c>
      <c r="E739" s="18" t="s">
        <v>120</v>
      </c>
      <c r="F739" s="18">
        <f>MIN(Config_Geracao!$F$4,IF(Base_Irradiacao!$H$186*Config_Geracao!$C$4*(Config_Geracao!$D$4/100)&lt;Config_Geracao!$G$4,0,MAX(Config_Geracao!$G$4,Base_Irradiacao!$H$186*Config_Geracao!$C$4*(Config_Geracao!$D$4/100))))</f>
        <v>0.7824675</v>
      </c>
    </row>
    <row r="740" ht="15.0" customHeight="1">
      <c r="A740" s="28">
        <v>45665.6666666667</v>
      </c>
      <c r="B740" s="18">
        <v>16.0</v>
      </c>
      <c r="C740" s="18" t="s">
        <v>129</v>
      </c>
      <c r="D740" s="18" t="s">
        <v>118</v>
      </c>
      <c r="E740" s="18" t="s">
        <v>116</v>
      </c>
      <c r="F740" s="18">
        <f>MIN(Config_Geracao!$F$3,IF((Base_Irradiacao!$D$186/Config_Geracao!$E$3)*Base_Irradiacao!$G$186*Config_Geracao!$C$3*(Config_Geracao!$D$3/100)&lt;Config_Geracao!$G$3,0,MAX(Config_Geracao!$G$3,(Base_Irradiacao!$D$186/Config_Geracao!$E$3)*Base_Irradiacao!$G$186*Config_Geracao!$C$3*(Config_Geracao!$D$3/100))))</f>
        <v>19.96523455</v>
      </c>
    </row>
    <row r="741" ht="15.0" customHeight="1">
      <c r="A741" s="28">
        <v>45665.6666666667</v>
      </c>
      <c r="B741" s="18">
        <v>16.0</v>
      </c>
      <c r="C741" s="18" t="s">
        <v>129</v>
      </c>
      <c r="D741" s="18" t="s">
        <v>122</v>
      </c>
      <c r="E741" s="18" t="s">
        <v>120</v>
      </c>
      <c r="F741" s="18">
        <f>MIN(Config_Geracao!$F$5,IF(Base_Irradiacao!$H$186*Config_Geracao!$C$5*(Config_Geracao!$D$5/100)&lt;Config_Geracao!$G$5,0,MAX(Config_Geracao!$G$5,Base_Irradiacao!$H$186*Config_Geracao!$C$5*(Config_Geracao!$D$5/100))))</f>
        <v>2.669595</v>
      </c>
    </row>
    <row r="742" ht="15.0" customHeight="1">
      <c r="A742" s="28">
        <v>45665.7083333333</v>
      </c>
      <c r="B742" s="18">
        <v>17.0</v>
      </c>
      <c r="C742" s="18" t="s">
        <v>128</v>
      </c>
      <c r="D742" s="18" t="s">
        <v>115</v>
      </c>
      <c r="E742" s="18" t="s">
        <v>116</v>
      </c>
      <c r="F742" s="18">
        <f>MIN(Config_Geracao!$F$2,IF((Base_Irradiacao!$D$187/Config_Geracao!$E$2)*Base_Irradiacao!$G$187*Config_Geracao!$C$2*(Config_Geracao!$D$2/100)&lt;Config_Geracao!$G$2,0,MAX(Config_Geracao!$G$2,(Base_Irradiacao!$D$187/Config_Geracao!$E$2)*Base_Irradiacao!$G$187*Config_Geracao!$C$2*(Config_Geracao!$D$2/100))))</f>
        <v>1.180418182</v>
      </c>
    </row>
    <row r="743" ht="15.0" customHeight="1">
      <c r="A743" s="28">
        <v>45665.7083333333</v>
      </c>
      <c r="B743" s="18">
        <v>17.0</v>
      </c>
      <c r="C743" s="18" t="s">
        <v>128</v>
      </c>
      <c r="D743" s="18" t="s">
        <v>119</v>
      </c>
      <c r="E743" s="18" t="s">
        <v>120</v>
      </c>
      <c r="F743" s="18">
        <f>MIN(Config_Geracao!$F$4,IF(Base_Irradiacao!$H$187*Config_Geracao!$C$4*(Config_Geracao!$D$4/100)&lt;Config_Geracao!$G$4,0,MAX(Config_Geracao!$G$4,Base_Irradiacao!$H$187*Config_Geracao!$C$4*(Config_Geracao!$D$4/100))))</f>
        <v>0.8066925</v>
      </c>
    </row>
    <row r="744" ht="15.0" customHeight="1">
      <c r="A744" s="28">
        <v>45665.7083333333</v>
      </c>
      <c r="B744" s="18">
        <v>17.0</v>
      </c>
      <c r="C744" s="18" t="s">
        <v>129</v>
      </c>
      <c r="D744" s="18" t="s">
        <v>118</v>
      </c>
      <c r="E744" s="18" t="s">
        <v>116</v>
      </c>
      <c r="F744" s="18">
        <f>MIN(Config_Geracao!$F$3,IF((Base_Irradiacao!$D$187/Config_Geracao!$E$3)*Base_Irradiacao!$G$187*Config_Geracao!$C$3*(Config_Geracao!$D$3/100)&lt;Config_Geracao!$G$3,0,MAX(Config_Geracao!$G$3,(Base_Irradiacao!$D$187/Config_Geracao!$E$3)*Base_Irradiacao!$G$187*Config_Geracao!$C$3*(Config_Geracao!$D$3/100))))</f>
        <v>4.832770909</v>
      </c>
    </row>
    <row r="745" ht="15.0" customHeight="1">
      <c r="A745" s="28">
        <v>45665.7083333333</v>
      </c>
      <c r="B745" s="18">
        <v>17.0</v>
      </c>
      <c r="C745" s="18" t="s">
        <v>129</v>
      </c>
      <c r="D745" s="18" t="s">
        <v>122</v>
      </c>
      <c r="E745" s="18" t="s">
        <v>120</v>
      </c>
      <c r="F745" s="18">
        <f>MIN(Config_Geracao!$F$5,IF(Base_Irradiacao!$H$187*Config_Geracao!$C$5*(Config_Geracao!$D$5/100)&lt;Config_Geracao!$G$5,0,MAX(Config_Geracao!$G$5,Base_Irradiacao!$H$187*Config_Geracao!$C$5*(Config_Geracao!$D$5/100))))</f>
        <v>2.752245</v>
      </c>
    </row>
    <row r="746" ht="15.0" customHeight="1">
      <c r="A746" s="28">
        <v>45665.75</v>
      </c>
      <c r="B746" s="18">
        <v>18.0</v>
      </c>
      <c r="C746" s="18" t="s">
        <v>128</v>
      </c>
      <c r="D746" s="18" t="s">
        <v>115</v>
      </c>
      <c r="E746" s="18" t="s">
        <v>116</v>
      </c>
      <c r="F746" s="18">
        <f>MIN(Config_Geracao!$F$2,IF((Base_Irradiacao!$D$188/Config_Geracao!$E$2)*Base_Irradiacao!$G$188*Config_Geracao!$C$2*(Config_Geracao!$D$2/100)&lt;Config_Geracao!$G$2,0,MAX(Config_Geracao!$G$2,(Base_Irradiacao!$D$188/Config_Geracao!$E$2)*Base_Irradiacao!$G$188*Config_Geracao!$C$2*(Config_Geracao!$D$2/100))))</f>
        <v>1.570220455</v>
      </c>
    </row>
    <row r="747" ht="15.0" customHeight="1">
      <c r="A747" s="28">
        <v>45665.75</v>
      </c>
      <c r="B747" s="18">
        <v>18.0</v>
      </c>
      <c r="C747" s="18" t="s">
        <v>128</v>
      </c>
      <c r="D747" s="18" t="s">
        <v>119</v>
      </c>
      <c r="E747" s="18" t="s">
        <v>120</v>
      </c>
      <c r="F747" s="18">
        <f>MIN(Config_Geracao!$F$4,IF(Base_Irradiacao!$H$188*Config_Geracao!$C$4*(Config_Geracao!$D$4/100)&lt;Config_Geracao!$G$4,0,MAX(Config_Geracao!$G$4,Base_Irradiacao!$H$188*Config_Geracao!$C$4*(Config_Geracao!$D$4/100))))</f>
        <v>1.4995275</v>
      </c>
    </row>
    <row r="748" ht="15.0" customHeight="1">
      <c r="A748" s="28">
        <v>45665.75</v>
      </c>
      <c r="B748" s="18">
        <v>18.0</v>
      </c>
      <c r="C748" s="18" t="s">
        <v>129</v>
      </c>
      <c r="D748" s="18" t="s">
        <v>118</v>
      </c>
      <c r="E748" s="18" t="s">
        <v>116</v>
      </c>
      <c r="F748" s="18">
        <f>MIN(Config_Geracao!$F$3,IF((Base_Irradiacao!$D$188/Config_Geracao!$E$3)*Base_Irradiacao!$G$188*Config_Geracao!$C$3*(Config_Geracao!$D$3/100)&lt;Config_Geracao!$G$3,0,MAX(Config_Geracao!$G$3,(Base_Irradiacao!$D$188/Config_Geracao!$E$3)*Base_Irradiacao!$G$188*Config_Geracao!$C$3*(Config_Geracao!$D$3/100))))</f>
        <v>6.428667273</v>
      </c>
    </row>
    <row r="749" ht="15.0" customHeight="1">
      <c r="A749" s="28">
        <v>45665.75</v>
      </c>
      <c r="B749" s="18">
        <v>18.0</v>
      </c>
      <c r="C749" s="18" t="s">
        <v>129</v>
      </c>
      <c r="D749" s="18" t="s">
        <v>122</v>
      </c>
      <c r="E749" s="18" t="s">
        <v>120</v>
      </c>
      <c r="F749" s="18">
        <f>MIN(Config_Geracao!$F$5,IF(Base_Irradiacao!$H$188*Config_Geracao!$C$5*(Config_Geracao!$D$5/100)&lt;Config_Geracao!$G$5,0,MAX(Config_Geracao!$G$5,Base_Irradiacao!$H$188*Config_Geracao!$C$5*(Config_Geracao!$D$5/100))))</f>
        <v>5.116035</v>
      </c>
    </row>
    <row r="750" ht="15.0" customHeight="1">
      <c r="A750" s="28">
        <v>45665.7916666667</v>
      </c>
      <c r="B750" s="18">
        <v>19.0</v>
      </c>
      <c r="C750" s="18" t="s">
        <v>128</v>
      </c>
      <c r="D750" s="18" t="s">
        <v>115</v>
      </c>
      <c r="E750" s="18" t="s">
        <v>116</v>
      </c>
      <c r="F750" s="18">
        <f>MIN(Config_Geracao!$F$2,IF((Base_Irradiacao!$D$189/Config_Geracao!$E$2)*Base_Irradiacao!$G$189*Config_Geracao!$C$2*(Config_Geracao!$D$2/100)&lt;Config_Geracao!$G$2,0,MAX(Config_Geracao!$G$2,(Base_Irradiacao!$D$189/Config_Geracao!$E$2)*Base_Irradiacao!$G$189*Config_Geracao!$C$2*(Config_Geracao!$D$2/100))))</f>
        <v>0</v>
      </c>
    </row>
    <row r="751" ht="15.0" customHeight="1">
      <c r="A751" s="28">
        <v>45665.7916666667</v>
      </c>
      <c r="B751" s="18">
        <v>19.0</v>
      </c>
      <c r="C751" s="18" t="s">
        <v>128</v>
      </c>
      <c r="D751" s="18" t="s">
        <v>119</v>
      </c>
      <c r="E751" s="18" t="s">
        <v>120</v>
      </c>
      <c r="F751" s="18">
        <f>MIN(Config_Geracao!$F$4,IF(Base_Irradiacao!$H$189*Config_Geracao!$C$4*(Config_Geracao!$D$4/100)&lt;Config_Geracao!$G$4,0,MAX(Config_Geracao!$G$4,Base_Irradiacao!$H$189*Config_Geracao!$C$4*(Config_Geracao!$D$4/100))))</f>
        <v>0.6080475</v>
      </c>
    </row>
    <row r="752" ht="15.0" customHeight="1">
      <c r="A752" s="28">
        <v>45665.7916666667</v>
      </c>
      <c r="B752" s="18">
        <v>19.0</v>
      </c>
      <c r="C752" s="18" t="s">
        <v>129</v>
      </c>
      <c r="D752" s="18" t="s">
        <v>118</v>
      </c>
      <c r="E752" s="18" t="s">
        <v>116</v>
      </c>
      <c r="F752" s="18">
        <f>MIN(Config_Geracao!$F$3,IF((Base_Irradiacao!$D$189/Config_Geracao!$E$3)*Base_Irradiacao!$G$189*Config_Geracao!$C$3*(Config_Geracao!$D$3/100)&lt;Config_Geracao!$G$3,0,MAX(Config_Geracao!$G$3,(Base_Irradiacao!$D$189/Config_Geracao!$E$3)*Base_Irradiacao!$G$189*Config_Geracao!$C$3*(Config_Geracao!$D$3/100))))</f>
        <v>0</v>
      </c>
    </row>
    <row r="753" ht="15.0" customHeight="1">
      <c r="A753" s="28">
        <v>45665.7916666667</v>
      </c>
      <c r="B753" s="18">
        <v>19.0</v>
      </c>
      <c r="C753" s="18" t="s">
        <v>129</v>
      </c>
      <c r="D753" s="18" t="s">
        <v>122</v>
      </c>
      <c r="E753" s="18" t="s">
        <v>120</v>
      </c>
      <c r="F753" s="18">
        <f>MIN(Config_Geracao!$F$5,IF(Base_Irradiacao!$H$189*Config_Geracao!$C$5*(Config_Geracao!$D$5/100)&lt;Config_Geracao!$G$5,0,MAX(Config_Geracao!$G$5,Base_Irradiacao!$H$189*Config_Geracao!$C$5*(Config_Geracao!$D$5/100))))</f>
        <v>2.074515</v>
      </c>
    </row>
    <row r="754" ht="15.0" customHeight="1">
      <c r="A754" s="28">
        <v>45665.8333333333</v>
      </c>
      <c r="B754" s="18">
        <v>20.0</v>
      </c>
      <c r="C754" s="18" t="s">
        <v>128</v>
      </c>
      <c r="D754" s="18" t="s">
        <v>115</v>
      </c>
      <c r="E754" s="18" t="s">
        <v>116</v>
      </c>
      <c r="F754" s="18">
        <f>MIN(Config_Geracao!$F$2,IF((Base_Irradiacao!$D$190/Config_Geracao!$E$2)*Base_Irradiacao!$G$190*Config_Geracao!$C$2*(Config_Geracao!$D$2/100)&lt;Config_Geracao!$G$2,0,MAX(Config_Geracao!$G$2,(Base_Irradiacao!$D$190/Config_Geracao!$E$2)*Base_Irradiacao!$G$190*Config_Geracao!$C$2*(Config_Geracao!$D$2/100))))</f>
        <v>0</v>
      </c>
    </row>
    <row r="755" ht="15.0" customHeight="1">
      <c r="A755" s="28">
        <v>45665.8333333333</v>
      </c>
      <c r="B755" s="18">
        <v>20.0</v>
      </c>
      <c r="C755" s="18" t="s">
        <v>128</v>
      </c>
      <c r="D755" s="18" t="s">
        <v>119</v>
      </c>
      <c r="E755" s="18" t="s">
        <v>120</v>
      </c>
      <c r="F755" s="18">
        <f>MIN(Config_Geracao!$F$4,IF(Base_Irradiacao!$H$190*Config_Geracao!$C$4*(Config_Geracao!$D$4/100)&lt;Config_Geracao!$G$4,0,MAX(Config_Geracao!$G$4,Base_Irradiacao!$H$190*Config_Geracao!$C$4*(Config_Geracao!$D$4/100))))</f>
        <v>0.876945</v>
      </c>
    </row>
    <row r="756" ht="15.0" customHeight="1">
      <c r="A756" s="28">
        <v>45665.8333333333</v>
      </c>
      <c r="B756" s="18">
        <v>20.0</v>
      </c>
      <c r="C756" s="18" t="s">
        <v>129</v>
      </c>
      <c r="D756" s="18" t="s">
        <v>118</v>
      </c>
      <c r="E756" s="18" t="s">
        <v>116</v>
      </c>
      <c r="F756" s="18">
        <f>MIN(Config_Geracao!$F$3,IF((Base_Irradiacao!$D$190/Config_Geracao!$E$3)*Base_Irradiacao!$G$190*Config_Geracao!$C$3*(Config_Geracao!$D$3/100)&lt;Config_Geracao!$G$3,0,MAX(Config_Geracao!$G$3,(Base_Irradiacao!$D$190/Config_Geracao!$E$3)*Base_Irradiacao!$G$190*Config_Geracao!$C$3*(Config_Geracao!$D$3/100))))</f>
        <v>0</v>
      </c>
    </row>
    <row r="757" ht="15.0" customHeight="1">
      <c r="A757" s="28">
        <v>45665.8333333333</v>
      </c>
      <c r="B757" s="18">
        <v>20.0</v>
      </c>
      <c r="C757" s="18" t="s">
        <v>129</v>
      </c>
      <c r="D757" s="18" t="s">
        <v>122</v>
      </c>
      <c r="E757" s="18" t="s">
        <v>120</v>
      </c>
      <c r="F757" s="18">
        <f>MIN(Config_Geracao!$F$5,IF(Base_Irradiacao!$H$190*Config_Geracao!$C$5*(Config_Geracao!$D$5/100)&lt;Config_Geracao!$G$5,0,MAX(Config_Geracao!$G$5,Base_Irradiacao!$H$190*Config_Geracao!$C$5*(Config_Geracao!$D$5/100))))</f>
        <v>2.99193</v>
      </c>
    </row>
    <row r="758" ht="15.0" customHeight="1">
      <c r="A758" s="28">
        <v>45665.875</v>
      </c>
      <c r="B758" s="18">
        <v>21.0</v>
      </c>
      <c r="C758" s="18" t="s">
        <v>128</v>
      </c>
      <c r="D758" s="18" t="s">
        <v>115</v>
      </c>
      <c r="E758" s="18" t="s">
        <v>116</v>
      </c>
      <c r="F758" s="18">
        <f>MIN(Config_Geracao!$F$2,IF((Base_Irradiacao!$D$191/Config_Geracao!$E$2)*Base_Irradiacao!$G$191*Config_Geracao!$C$2*(Config_Geracao!$D$2/100)&lt;Config_Geracao!$G$2,0,MAX(Config_Geracao!$G$2,(Base_Irradiacao!$D$191/Config_Geracao!$E$2)*Base_Irradiacao!$G$191*Config_Geracao!$C$2*(Config_Geracao!$D$2/100))))</f>
        <v>0</v>
      </c>
    </row>
    <row r="759" ht="15.0" customHeight="1">
      <c r="A759" s="28">
        <v>45665.875</v>
      </c>
      <c r="B759" s="18">
        <v>21.0</v>
      </c>
      <c r="C759" s="18" t="s">
        <v>128</v>
      </c>
      <c r="D759" s="18" t="s">
        <v>119</v>
      </c>
      <c r="E759" s="18" t="s">
        <v>120</v>
      </c>
      <c r="F759" s="18">
        <f>MIN(Config_Geracao!$F$4,IF(Base_Irradiacao!$H$191*Config_Geracao!$C$4*(Config_Geracao!$D$4/100)&lt;Config_Geracao!$G$4,0,MAX(Config_Geracao!$G$4,Base_Irradiacao!$H$191*Config_Geracao!$C$4*(Config_Geracao!$D$4/100))))</f>
        <v>0.72675</v>
      </c>
    </row>
    <row r="760" ht="15.0" customHeight="1">
      <c r="A760" s="28">
        <v>45665.875</v>
      </c>
      <c r="B760" s="18">
        <v>21.0</v>
      </c>
      <c r="C760" s="18" t="s">
        <v>129</v>
      </c>
      <c r="D760" s="18" t="s">
        <v>118</v>
      </c>
      <c r="E760" s="18" t="s">
        <v>116</v>
      </c>
      <c r="F760" s="18">
        <f>MIN(Config_Geracao!$F$3,IF((Base_Irradiacao!$D$191/Config_Geracao!$E$3)*Base_Irradiacao!$G$191*Config_Geracao!$C$3*(Config_Geracao!$D$3/100)&lt;Config_Geracao!$G$3,0,MAX(Config_Geracao!$G$3,(Base_Irradiacao!$D$191/Config_Geracao!$E$3)*Base_Irradiacao!$G$191*Config_Geracao!$C$3*(Config_Geracao!$D$3/100))))</f>
        <v>0</v>
      </c>
    </row>
    <row r="761" ht="15.0" customHeight="1">
      <c r="A761" s="28">
        <v>45665.875</v>
      </c>
      <c r="B761" s="18">
        <v>21.0</v>
      </c>
      <c r="C761" s="18" t="s">
        <v>129</v>
      </c>
      <c r="D761" s="18" t="s">
        <v>122</v>
      </c>
      <c r="E761" s="18" t="s">
        <v>120</v>
      </c>
      <c r="F761" s="18">
        <f>MIN(Config_Geracao!$F$5,IF(Base_Irradiacao!$H$191*Config_Geracao!$C$5*(Config_Geracao!$D$5/100)&lt;Config_Geracao!$G$5,0,MAX(Config_Geracao!$G$5,Base_Irradiacao!$H$191*Config_Geracao!$C$5*(Config_Geracao!$D$5/100))))</f>
        <v>2.4795</v>
      </c>
    </row>
    <row r="762" ht="15.0" customHeight="1">
      <c r="A762" s="28">
        <v>45665.9166666667</v>
      </c>
      <c r="B762" s="18">
        <v>22.0</v>
      </c>
      <c r="C762" s="18" t="s">
        <v>128</v>
      </c>
      <c r="D762" s="18" t="s">
        <v>115</v>
      </c>
      <c r="E762" s="18" t="s">
        <v>116</v>
      </c>
      <c r="F762" s="18">
        <f>MIN(Config_Geracao!$F$2,IF((Base_Irradiacao!$D$192/Config_Geracao!$E$2)*Base_Irradiacao!$G$192*Config_Geracao!$C$2*(Config_Geracao!$D$2/100)&lt;Config_Geracao!$G$2,0,MAX(Config_Geracao!$G$2,(Base_Irradiacao!$D$192/Config_Geracao!$E$2)*Base_Irradiacao!$G$192*Config_Geracao!$C$2*(Config_Geracao!$D$2/100))))</f>
        <v>0</v>
      </c>
    </row>
    <row r="763" ht="15.0" customHeight="1">
      <c r="A763" s="28">
        <v>45665.9166666667</v>
      </c>
      <c r="B763" s="18">
        <v>22.0</v>
      </c>
      <c r="C763" s="18" t="s">
        <v>128</v>
      </c>
      <c r="D763" s="18" t="s">
        <v>119</v>
      </c>
      <c r="E763" s="18" t="s">
        <v>120</v>
      </c>
      <c r="F763" s="18">
        <f>MIN(Config_Geracao!$F$4,IF(Base_Irradiacao!$H$192*Config_Geracao!$C$4*(Config_Geracao!$D$4/100)&lt;Config_Geracao!$G$4,0,MAX(Config_Geracao!$G$4,Base_Irradiacao!$H$192*Config_Geracao!$C$4*(Config_Geracao!$D$4/100))))</f>
        <v>0.9132825</v>
      </c>
    </row>
    <row r="764" ht="15.0" customHeight="1">
      <c r="A764" s="28">
        <v>45665.9166666667</v>
      </c>
      <c r="B764" s="18">
        <v>22.0</v>
      </c>
      <c r="C764" s="18" t="s">
        <v>129</v>
      </c>
      <c r="D764" s="18" t="s">
        <v>118</v>
      </c>
      <c r="E764" s="18" t="s">
        <v>116</v>
      </c>
      <c r="F764" s="18">
        <f>MIN(Config_Geracao!$F$3,IF((Base_Irradiacao!$D$192/Config_Geracao!$E$3)*Base_Irradiacao!$G$192*Config_Geracao!$C$3*(Config_Geracao!$D$3/100)&lt;Config_Geracao!$G$3,0,MAX(Config_Geracao!$G$3,(Base_Irradiacao!$D$192/Config_Geracao!$E$3)*Base_Irradiacao!$G$192*Config_Geracao!$C$3*(Config_Geracao!$D$3/100))))</f>
        <v>0</v>
      </c>
    </row>
    <row r="765" ht="15.0" customHeight="1">
      <c r="A765" s="28">
        <v>45665.9166666667</v>
      </c>
      <c r="B765" s="18">
        <v>22.0</v>
      </c>
      <c r="C765" s="18" t="s">
        <v>129</v>
      </c>
      <c r="D765" s="18" t="s">
        <v>122</v>
      </c>
      <c r="E765" s="18" t="s">
        <v>120</v>
      </c>
      <c r="F765" s="18">
        <f>MIN(Config_Geracao!$F$5,IF(Base_Irradiacao!$H$192*Config_Geracao!$C$5*(Config_Geracao!$D$5/100)&lt;Config_Geracao!$G$5,0,MAX(Config_Geracao!$G$5,Base_Irradiacao!$H$192*Config_Geracao!$C$5*(Config_Geracao!$D$5/100))))</f>
        <v>3.115905</v>
      </c>
    </row>
    <row r="766" ht="15.0" customHeight="1">
      <c r="A766" s="28">
        <v>45665.9583333333</v>
      </c>
      <c r="B766" s="18">
        <v>23.0</v>
      </c>
      <c r="C766" s="18" t="s">
        <v>128</v>
      </c>
      <c r="D766" s="18" t="s">
        <v>115</v>
      </c>
      <c r="E766" s="18" t="s">
        <v>116</v>
      </c>
      <c r="F766" s="18">
        <f>MIN(Config_Geracao!$F$2,IF((Base_Irradiacao!$D$193/Config_Geracao!$E$2)*Base_Irradiacao!$G$193*Config_Geracao!$C$2*(Config_Geracao!$D$2/100)&lt;Config_Geracao!$G$2,0,MAX(Config_Geracao!$G$2,(Base_Irradiacao!$D$193/Config_Geracao!$E$2)*Base_Irradiacao!$G$193*Config_Geracao!$C$2*(Config_Geracao!$D$2/100))))</f>
        <v>0</v>
      </c>
    </row>
    <row r="767" ht="15.0" customHeight="1">
      <c r="A767" s="28">
        <v>45665.9583333333</v>
      </c>
      <c r="B767" s="18">
        <v>23.0</v>
      </c>
      <c r="C767" s="18" t="s">
        <v>128</v>
      </c>
      <c r="D767" s="18" t="s">
        <v>119</v>
      </c>
      <c r="E767" s="18" t="s">
        <v>120</v>
      </c>
      <c r="F767" s="18">
        <f>MIN(Config_Geracao!$F$4,IF(Base_Irradiacao!$H$193*Config_Geracao!$C$4*(Config_Geracao!$D$4/100)&lt;Config_Geracao!$G$4,0,MAX(Config_Geracao!$G$4,Base_Irradiacao!$H$193*Config_Geracao!$C$4*(Config_Geracao!$D$4/100))))</f>
        <v>1.33722</v>
      </c>
    </row>
    <row r="768" ht="15.0" customHeight="1">
      <c r="A768" s="28">
        <v>45665.9583333333</v>
      </c>
      <c r="B768" s="18">
        <v>23.0</v>
      </c>
      <c r="C768" s="18" t="s">
        <v>129</v>
      </c>
      <c r="D768" s="18" t="s">
        <v>118</v>
      </c>
      <c r="E768" s="18" t="s">
        <v>116</v>
      </c>
      <c r="F768" s="18">
        <f>MIN(Config_Geracao!$F$3,IF((Base_Irradiacao!$D$193/Config_Geracao!$E$3)*Base_Irradiacao!$G$193*Config_Geracao!$C$3*(Config_Geracao!$D$3/100)&lt;Config_Geracao!$G$3,0,MAX(Config_Geracao!$G$3,(Base_Irradiacao!$D$193/Config_Geracao!$E$3)*Base_Irradiacao!$G$193*Config_Geracao!$C$3*(Config_Geracao!$D$3/100))))</f>
        <v>0</v>
      </c>
    </row>
    <row r="769" ht="15.0" customHeight="1">
      <c r="A769" s="28">
        <v>45665.9583333333</v>
      </c>
      <c r="B769" s="18">
        <v>23.0</v>
      </c>
      <c r="C769" s="18" t="s">
        <v>129</v>
      </c>
      <c r="D769" s="18" t="s">
        <v>122</v>
      </c>
      <c r="E769" s="18" t="s">
        <v>120</v>
      </c>
      <c r="F769" s="18">
        <f>MIN(Config_Geracao!$F$5,IF(Base_Irradiacao!$H$193*Config_Geracao!$C$5*(Config_Geracao!$D$5/100)&lt;Config_Geracao!$G$5,0,MAX(Config_Geracao!$G$5,Base_Irradiacao!$H$193*Config_Geracao!$C$5*(Config_Geracao!$D$5/100))))</f>
        <v>4.56228</v>
      </c>
    </row>
    <row r="770" ht="15.0" customHeight="1">
      <c r="A770" s="28">
        <v>45666.0</v>
      </c>
      <c r="B770" s="18">
        <v>0.0</v>
      </c>
      <c r="C770" s="18" t="s">
        <v>128</v>
      </c>
      <c r="D770" s="18" t="s">
        <v>115</v>
      </c>
      <c r="E770" s="18" t="s">
        <v>116</v>
      </c>
      <c r="F770" s="18">
        <f>MIN(Config_Geracao!$F$2,IF((Base_Irradiacao!$D$194/Config_Geracao!$E$2)*Base_Irradiacao!$G$194*Config_Geracao!$C$2*(Config_Geracao!$D$2/100)&lt;Config_Geracao!$G$2,0,MAX(Config_Geracao!$G$2,(Base_Irradiacao!$D$194/Config_Geracao!$E$2)*Base_Irradiacao!$G$194*Config_Geracao!$C$2*(Config_Geracao!$D$2/100))))</f>
        <v>0</v>
      </c>
    </row>
    <row r="771" ht="15.0" customHeight="1">
      <c r="A771" s="28">
        <v>45666.0</v>
      </c>
      <c r="B771" s="18">
        <v>0.0</v>
      </c>
      <c r="C771" s="18" t="s">
        <v>128</v>
      </c>
      <c r="D771" s="18" t="s">
        <v>119</v>
      </c>
      <c r="E771" s="18" t="s">
        <v>120</v>
      </c>
      <c r="F771" s="18">
        <f>MIN(Config_Geracao!$F$4,IF(Base_Irradiacao!$H$194*Config_Geracao!$C$4*(Config_Geracao!$D$4/100)&lt;Config_Geracao!$G$4,0,MAX(Config_Geracao!$G$4,Base_Irradiacao!$H$194*Config_Geracao!$C$4*(Config_Geracao!$D$4/100))))</f>
        <v>1.051365</v>
      </c>
    </row>
    <row r="772" ht="15.0" customHeight="1">
      <c r="A772" s="28">
        <v>45666.0</v>
      </c>
      <c r="B772" s="18">
        <v>0.0</v>
      </c>
      <c r="C772" s="18" t="s">
        <v>129</v>
      </c>
      <c r="D772" s="18" t="s">
        <v>118</v>
      </c>
      <c r="E772" s="18" t="s">
        <v>116</v>
      </c>
      <c r="F772" s="18">
        <f>MIN(Config_Geracao!$F$3,IF((Base_Irradiacao!$D$194/Config_Geracao!$E$3)*Base_Irradiacao!$G$194*Config_Geracao!$C$3*(Config_Geracao!$D$3/100)&lt;Config_Geracao!$G$3,0,MAX(Config_Geracao!$G$3,(Base_Irradiacao!$D$194/Config_Geracao!$E$3)*Base_Irradiacao!$G$194*Config_Geracao!$C$3*(Config_Geracao!$D$3/100))))</f>
        <v>0</v>
      </c>
    </row>
    <row r="773" ht="15.0" customHeight="1">
      <c r="A773" s="28">
        <v>45666.0</v>
      </c>
      <c r="B773" s="18">
        <v>0.0</v>
      </c>
      <c r="C773" s="18" t="s">
        <v>129</v>
      </c>
      <c r="D773" s="18" t="s">
        <v>122</v>
      </c>
      <c r="E773" s="18" t="s">
        <v>120</v>
      </c>
      <c r="F773" s="18">
        <f>MIN(Config_Geracao!$F$5,IF(Base_Irradiacao!$H$194*Config_Geracao!$C$5*(Config_Geracao!$D$5/100)&lt;Config_Geracao!$G$5,0,MAX(Config_Geracao!$G$5,Base_Irradiacao!$H$194*Config_Geracao!$C$5*(Config_Geracao!$D$5/100))))</f>
        <v>3.58701</v>
      </c>
    </row>
    <row r="774" ht="15.0" customHeight="1">
      <c r="A774" s="28">
        <v>45666.0416666667</v>
      </c>
      <c r="B774" s="18">
        <v>1.0</v>
      </c>
      <c r="C774" s="18" t="s">
        <v>128</v>
      </c>
      <c r="D774" s="18" t="s">
        <v>115</v>
      </c>
      <c r="E774" s="18" t="s">
        <v>116</v>
      </c>
      <c r="F774" s="18">
        <f>MIN(Config_Geracao!$F$2,IF((Base_Irradiacao!$D$195/Config_Geracao!$E$2)*Base_Irradiacao!$G$195*Config_Geracao!$C$2*(Config_Geracao!$D$2/100)&lt;Config_Geracao!$G$2,0,MAX(Config_Geracao!$G$2,(Base_Irradiacao!$D$195/Config_Geracao!$E$2)*Base_Irradiacao!$G$195*Config_Geracao!$C$2*(Config_Geracao!$D$2/100))))</f>
        <v>0</v>
      </c>
    </row>
    <row r="775" ht="15.0" customHeight="1">
      <c r="A775" s="28">
        <v>45666.0416666667</v>
      </c>
      <c r="B775" s="18">
        <v>1.0</v>
      </c>
      <c r="C775" s="18" t="s">
        <v>128</v>
      </c>
      <c r="D775" s="18" t="s">
        <v>119</v>
      </c>
      <c r="E775" s="18" t="s">
        <v>120</v>
      </c>
      <c r="F775" s="18">
        <f>MIN(Config_Geracao!$F$4,IF(Base_Irradiacao!$H$195*Config_Geracao!$C$4*(Config_Geracao!$D$4/100)&lt;Config_Geracao!$G$4,0,MAX(Config_Geracao!$G$4,Base_Irradiacao!$H$195*Config_Geracao!$C$4*(Config_Geracao!$D$4/100))))</f>
        <v>0.8721</v>
      </c>
    </row>
    <row r="776" ht="15.0" customHeight="1">
      <c r="A776" s="28">
        <v>45666.0416666667</v>
      </c>
      <c r="B776" s="18">
        <v>1.0</v>
      </c>
      <c r="C776" s="18" t="s">
        <v>129</v>
      </c>
      <c r="D776" s="18" t="s">
        <v>118</v>
      </c>
      <c r="E776" s="18" t="s">
        <v>116</v>
      </c>
      <c r="F776" s="18">
        <f>MIN(Config_Geracao!$F$3,IF((Base_Irradiacao!$D$195/Config_Geracao!$E$3)*Base_Irradiacao!$G$195*Config_Geracao!$C$3*(Config_Geracao!$D$3/100)&lt;Config_Geracao!$G$3,0,MAX(Config_Geracao!$G$3,(Base_Irradiacao!$D$195/Config_Geracao!$E$3)*Base_Irradiacao!$G$195*Config_Geracao!$C$3*(Config_Geracao!$D$3/100))))</f>
        <v>0</v>
      </c>
    </row>
    <row r="777" ht="15.0" customHeight="1">
      <c r="A777" s="28">
        <v>45666.0416666667</v>
      </c>
      <c r="B777" s="18">
        <v>1.0</v>
      </c>
      <c r="C777" s="18" t="s">
        <v>129</v>
      </c>
      <c r="D777" s="18" t="s">
        <v>122</v>
      </c>
      <c r="E777" s="18" t="s">
        <v>120</v>
      </c>
      <c r="F777" s="18">
        <f>MIN(Config_Geracao!$F$5,IF(Base_Irradiacao!$H$195*Config_Geracao!$C$5*(Config_Geracao!$D$5/100)&lt;Config_Geracao!$G$5,0,MAX(Config_Geracao!$G$5,Base_Irradiacao!$H$195*Config_Geracao!$C$5*(Config_Geracao!$D$5/100))))</f>
        <v>2.9754</v>
      </c>
    </row>
    <row r="778" ht="15.0" customHeight="1">
      <c r="A778" s="28">
        <v>45666.0833333333</v>
      </c>
      <c r="B778" s="18">
        <v>2.0</v>
      </c>
      <c r="C778" s="18" t="s">
        <v>128</v>
      </c>
      <c r="D778" s="18" t="s">
        <v>115</v>
      </c>
      <c r="E778" s="18" t="s">
        <v>116</v>
      </c>
      <c r="F778" s="18">
        <f>MIN(Config_Geracao!$F$2,IF((Base_Irradiacao!$D$196/Config_Geracao!$E$2)*Base_Irradiacao!$G$196*Config_Geracao!$C$2*(Config_Geracao!$D$2/100)&lt;Config_Geracao!$G$2,0,MAX(Config_Geracao!$G$2,(Base_Irradiacao!$D$196/Config_Geracao!$E$2)*Base_Irradiacao!$G$196*Config_Geracao!$C$2*(Config_Geracao!$D$2/100))))</f>
        <v>0</v>
      </c>
    </row>
    <row r="779" ht="15.0" customHeight="1">
      <c r="A779" s="28">
        <v>45666.0833333333</v>
      </c>
      <c r="B779" s="18">
        <v>2.0</v>
      </c>
      <c r="C779" s="18" t="s">
        <v>128</v>
      </c>
      <c r="D779" s="18" t="s">
        <v>119</v>
      </c>
      <c r="E779" s="18" t="s">
        <v>120</v>
      </c>
      <c r="F779" s="18">
        <f>MIN(Config_Geracao!$F$4,IF(Base_Irradiacao!$H$196*Config_Geracao!$C$4*(Config_Geracao!$D$4/100)&lt;Config_Geracao!$G$4,0,MAX(Config_Geracao!$G$4,Base_Irradiacao!$H$196*Config_Geracao!$C$4*(Config_Geracao!$D$4/100))))</f>
        <v>0.7630875</v>
      </c>
    </row>
    <row r="780" ht="15.0" customHeight="1">
      <c r="A780" s="28">
        <v>45666.0833333333</v>
      </c>
      <c r="B780" s="18">
        <v>2.0</v>
      </c>
      <c r="C780" s="18" t="s">
        <v>129</v>
      </c>
      <c r="D780" s="18" t="s">
        <v>118</v>
      </c>
      <c r="E780" s="18" t="s">
        <v>116</v>
      </c>
      <c r="F780" s="18">
        <f>MIN(Config_Geracao!$F$3,IF((Base_Irradiacao!$D$196/Config_Geracao!$E$3)*Base_Irradiacao!$G$196*Config_Geracao!$C$3*(Config_Geracao!$D$3/100)&lt;Config_Geracao!$G$3,0,MAX(Config_Geracao!$G$3,(Base_Irradiacao!$D$196/Config_Geracao!$E$3)*Base_Irradiacao!$G$196*Config_Geracao!$C$3*(Config_Geracao!$D$3/100))))</f>
        <v>0</v>
      </c>
    </row>
    <row r="781" ht="15.0" customHeight="1">
      <c r="A781" s="28">
        <v>45666.0833333333</v>
      </c>
      <c r="B781" s="18">
        <v>2.0</v>
      </c>
      <c r="C781" s="18" t="s">
        <v>129</v>
      </c>
      <c r="D781" s="18" t="s">
        <v>122</v>
      </c>
      <c r="E781" s="18" t="s">
        <v>120</v>
      </c>
      <c r="F781" s="18">
        <f>MIN(Config_Geracao!$F$5,IF(Base_Irradiacao!$H$196*Config_Geracao!$C$5*(Config_Geracao!$D$5/100)&lt;Config_Geracao!$G$5,0,MAX(Config_Geracao!$G$5,Base_Irradiacao!$H$196*Config_Geracao!$C$5*(Config_Geracao!$D$5/100))))</f>
        <v>2.603475</v>
      </c>
    </row>
    <row r="782" ht="15.0" customHeight="1">
      <c r="A782" s="28">
        <v>45666.125</v>
      </c>
      <c r="B782" s="18">
        <v>3.0</v>
      </c>
      <c r="C782" s="18" t="s">
        <v>128</v>
      </c>
      <c r="D782" s="18" t="s">
        <v>115</v>
      </c>
      <c r="E782" s="18" t="s">
        <v>116</v>
      </c>
      <c r="F782" s="18">
        <f>MIN(Config_Geracao!$F$2,IF((Base_Irradiacao!$D$197/Config_Geracao!$E$2)*Base_Irradiacao!$G$197*Config_Geracao!$C$2*(Config_Geracao!$D$2/100)&lt;Config_Geracao!$G$2,0,MAX(Config_Geracao!$G$2,(Base_Irradiacao!$D$197/Config_Geracao!$E$2)*Base_Irradiacao!$G$197*Config_Geracao!$C$2*(Config_Geracao!$D$2/100))))</f>
        <v>0</v>
      </c>
    </row>
    <row r="783" ht="15.0" customHeight="1">
      <c r="A783" s="28">
        <v>45666.125</v>
      </c>
      <c r="B783" s="18">
        <v>3.0</v>
      </c>
      <c r="C783" s="18" t="s">
        <v>128</v>
      </c>
      <c r="D783" s="18" t="s">
        <v>119</v>
      </c>
      <c r="E783" s="18" t="s">
        <v>120</v>
      </c>
      <c r="F783" s="18">
        <f>MIN(Config_Geracao!$F$4,IF(Base_Irradiacao!$H$197*Config_Geracao!$C$4*(Config_Geracao!$D$4/100)&lt;Config_Geracao!$G$4,0,MAX(Config_Geracao!$G$4,Base_Irradiacao!$H$197*Config_Geracao!$C$4*(Config_Geracao!$D$4/100))))</f>
        <v>0.7727775</v>
      </c>
    </row>
    <row r="784" ht="15.0" customHeight="1">
      <c r="A784" s="28">
        <v>45666.125</v>
      </c>
      <c r="B784" s="18">
        <v>3.0</v>
      </c>
      <c r="C784" s="18" t="s">
        <v>129</v>
      </c>
      <c r="D784" s="18" t="s">
        <v>118</v>
      </c>
      <c r="E784" s="18" t="s">
        <v>116</v>
      </c>
      <c r="F784" s="18">
        <f>MIN(Config_Geracao!$F$3,IF((Base_Irradiacao!$D$197/Config_Geracao!$E$3)*Base_Irradiacao!$G$197*Config_Geracao!$C$3*(Config_Geracao!$D$3/100)&lt;Config_Geracao!$G$3,0,MAX(Config_Geracao!$G$3,(Base_Irradiacao!$D$197/Config_Geracao!$E$3)*Base_Irradiacao!$G$197*Config_Geracao!$C$3*(Config_Geracao!$D$3/100))))</f>
        <v>0</v>
      </c>
    </row>
    <row r="785" ht="15.0" customHeight="1">
      <c r="A785" s="28">
        <v>45666.125</v>
      </c>
      <c r="B785" s="18">
        <v>3.0</v>
      </c>
      <c r="C785" s="18" t="s">
        <v>129</v>
      </c>
      <c r="D785" s="18" t="s">
        <v>122</v>
      </c>
      <c r="E785" s="18" t="s">
        <v>120</v>
      </c>
      <c r="F785" s="18">
        <f>MIN(Config_Geracao!$F$5,IF(Base_Irradiacao!$H$197*Config_Geracao!$C$5*(Config_Geracao!$D$5/100)&lt;Config_Geracao!$G$5,0,MAX(Config_Geracao!$G$5,Base_Irradiacao!$H$197*Config_Geracao!$C$5*(Config_Geracao!$D$5/100))))</f>
        <v>2.636535</v>
      </c>
    </row>
    <row r="786" ht="15.0" customHeight="1">
      <c r="A786" s="28">
        <v>45666.1666666667</v>
      </c>
      <c r="B786" s="18">
        <v>4.0</v>
      </c>
      <c r="C786" s="18" t="s">
        <v>128</v>
      </c>
      <c r="D786" s="18" t="s">
        <v>115</v>
      </c>
      <c r="E786" s="18" t="s">
        <v>116</v>
      </c>
      <c r="F786" s="18">
        <f>MIN(Config_Geracao!$F$2,IF((Base_Irradiacao!$D$198/Config_Geracao!$E$2)*Base_Irradiacao!$G$198*Config_Geracao!$C$2*(Config_Geracao!$D$2/100)&lt;Config_Geracao!$G$2,0,MAX(Config_Geracao!$G$2,(Base_Irradiacao!$D$198/Config_Geracao!$E$2)*Base_Irradiacao!$G$198*Config_Geracao!$C$2*(Config_Geracao!$D$2/100))))</f>
        <v>0</v>
      </c>
    </row>
    <row r="787" ht="15.0" customHeight="1">
      <c r="A787" s="28">
        <v>45666.1666666667</v>
      </c>
      <c r="B787" s="18">
        <v>4.0</v>
      </c>
      <c r="C787" s="18" t="s">
        <v>128</v>
      </c>
      <c r="D787" s="18" t="s">
        <v>119</v>
      </c>
      <c r="E787" s="18" t="s">
        <v>120</v>
      </c>
      <c r="F787" s="18">
        <f>MIN(Config_Geracao!$F$4,IF(Base_Irradiacao!$H$198*Config_Geracao!$C$4*(Config_Geracao!$D$4/100)&lt;Config_Geracao!$G$4,0,MAX(Config_Geracao!$G$4,Base_Irradiacao!$H$198*Config_Geracao!$C$4*(Config_Geracao!$D$4/100))))</f>
        <v>1.322685</v>
      </c>
    </row>
    <row r="788" ht="15.0" customHeight="1">
      <c r="A788" s="28">
        <v>45666.1666666667</v>
      </c>
      <c r="B788" s="18">
        <v>4.0</v>
      </c>
      <c r="C788" s="18" t="s">
        <v>129</v>
      </c>
      <c r="D788" s="18" t="s">
        <v>118</v>
      </c>
      <c r="E788" s="18" t="s">
        <v>116</v>
      </c>
      <c r="F788" s="18">
        <f>MIN(Config_Geracao!$F$3,IF((Base_Irradiacao!$D$198/Config_Geracao!$E$3)*Base_Irradiacao!$G$198*Config_Geracao!$C$3*(Config_Geracao!$D$3/100)&lt;Config_Geracao!$G$3,0,MAX(Config_Geracao!$G$3,(Base_Irradiacao!$D$198/Config_Geracao!$E$3)*Base_Irradiacao!$G$198*Config_Geracao!$C$3*(Config_Geracao!$D$3/100))))</f>
        <v>0</v>
      </c>
    </row>
    <row r="789" ht="15.0" customHeight="1">
      <c r="A789" s="28">
        <v>45666.1666666667</v>
      </c>
      <c r="B789" s="18">
        <v>4.0</v>
      </c>
      <c r="C789" s="18" t="s">
        <v>129</v>
      </c>
      <c r="D789" s="18" t="s">
        <v>122</v>
      </c>
      <c r="E789" s="18" t="s">
        <v>120</v>
      </c>
      <c r="F789" s="18">
        <f>MIN(Config_Geracao!$F$5,IF(Base_Irradiacao!$H$198*Config_Geracao!$C$5*(Config_Geracao!$D$5/100)&lt;Config_Geracao!$G$5,0,MAX(Config_Geracao!$G$5,Base_Irradiacao!$H$198*Config_Geracao!$C$5*(Config_Geracao!$D$5/100))))</f>
        <v>4.51269</v>
      </c>
    </row>
    <row r="790" ht="15.0" customHeight="1">
      <c r="A790" s="28">
        <v>45666.2083333333</v>
      </c>
      <c r="B790" s="18">
        <v>5.0</v>
      </c>
      <c r="C790" s="18" t="s">
        <v>128</v>
      </c>
      <c r="D790" s="18" t="s">
        <v>115</v>
      </c>
      <c r="E790" s="18" t="s">
        <v>116</v>
      </c>
      <c r="F790" s="18">
        <f>MIN(Config_Geracao!$F$2,IF((Base_Irradiacao!$D$199/Config_Geracao!$E$2)*Base_Irradiacao!$G$199*Config_Geracao!$C$2*(Config_Geracao!$D$2/100)&lt;Config_Geracao!$G$2,0,MAX(Config_Geracao!$G$2,(Base_Irradiacao!$D$199/Config_Geracao!$E$2)*Base_Irradiacao!$G$199*Config_Geracao!$C$2*(Config_Geracao!$D$2/100))))</f>
        <v>0</v>
      </c>
    </row>
    <row r="791" ht="15.0" customHeight="1">
      <c r="A791" s="28">
        <v>45666.2083333333</v>
      </c>
      <c r="B791" s="18">
        <v>5.0</v>
      </c>
      <c r="C791" s="18" t="s">
        <v>128</v>
      </c>
      <c r="D791" s="18" t="s">
        <v>119</v>
      </c>
      <c r="E791" s="18" t="s">
        <v>120</v>
      </c>
      <c r="F791" s="18">
        <f>MIN(Config_Geracao!$F$4,IF(Base_Irradiacao!$H$199*Config_Geracao!$C$4*(Config_Geracao!$D$4/100)&lt;Config_Geracao!$G$4,0,MAX(Config_Geracao!$G$4,Base_Irradiacao!$H$199*Config_Geracao!$C$4*(Config_Geracao!$D$4/100))))</f>
        <v>1.5140625</v>
      </c>
    </row>
    <row r="792" ht="15.0" customHeight="1">
      <c r="A792" s="28">
        <v>45666.2083333333</v>
      </c>
      <c r="B792" s="18">
        <v>5.0</v>
      </c>
      <c r="C792" s="18" t="s">
        <v>129</v>
      </c>
      <c r="D792" s="18" t="s">
        <v>118</v>
      </c>
      <c r="E792" s="18" t="s">
        <v>116</v>
      </c>
      <c r="F792" s="18">
        <f>MIN(Config_Geracao!$F$3,IF((Base_Irradiacao!$D$199/Config_Geracao!$E$3)*Base_Irradiacao!$G$199*Config_Geracao!$C$3*(Config_Geracao!$D$3/100)&lt;Config_Geracao!$G$3,0,MAX(Config_Geracao!$G$3,(Base_Irradiacao!$D$199/Config_Geracao!$E$3)*Base_Irradiacao!$G$199*Config_Geracao!$C$3*(Config_Geracao!$D$3/100))))</f>
        <v>0</v>
      </c>
    </row>
    <row r="793" ht="15.0" customHeight="1">
      <c r="A793" s="28">
        <v>45666.2083333333</v>
      </c>
      <c r="B793" s="18">
        <v>5.0</v>
      </c>
      <c r="C793" s="18" t="s">
        <v>129</v>
      </c>
      <c r="D793" s="18" t="s">
        <v>122</v>
      </c>
      <c r="E793" s="18" t="s">
        <v>120</v>
      </c>
      <c r="F793" s="18">
        <f>MIN(Config_Geracao!$F$5,IF(Base_Irradiacao!$H$199*Config_Geracao!$C$5*(Config_Geracao!$D$5/100)&lt;Config_Geracao!$G$5,0,MAX(Config_Geracao!$G$5,Base_Irradiacao!$H$199*Config_Geracao!$C$5*(Config_Geracao!$D$5/100))))</f>
        <v>5.165625</v>
      </c>
    </row>
    <row r="794" ht="15.0" customHeight="1">
      <c r="A794" s="28">
        <v>45666.25</v>
      </c>
      <c r="B794" s="18">
        <v>6.0</v>
      </c>
      <c r="C794" s="18" t="s">
        <v>128</v>
      </c>
      <c r="D794" s="18" t="s">
        <v>115</v>
      </c>
      <c r="E794" s="18" t="s">
        <v>116</v>
      </c>
      <c r="F794" s="18">
        <f>MIN(Config_Geracao!$F$2,IF((Base_Irradiacao!$D$200/Config_Geracao!$E$2)*Base_Irradiacao!$G$200*Config_Geracao!$C$2*(Config_Geracao!$D$2/100)&lt;Config_Geracao!$G$2,0,MAX(Config_Geracao!$G$2,(Base_Irradiacao!$D$200/Config_Geracao!$E$2)*Base_Irradiacao!$G$200*Config_Geracao!$C$2*(Config_Geracao!$D$2/100))))</f>
        <v>0.92055</v>
      </c>
    </row>
    <row r="795" ht="15.0" customHeight="1">
      <c r="A795" s="28">
        <v>45666.25</v>
      </c>
      <c r="B795" s="18">
        <v>6.0</v>
      </c>
      <c r="C795" s="18" t="s">
        <v>128</v>
      </c>
      <c r="D795" s="18" t="s">
        <v>119</v>
      </c>
      <c r="E795" s="18" t="s">
        <v>120</v>
      </c>
      <c r="F795" s="18">
        <f>MIN(Config_Geracao!$F$4,IF(Base_Irradiacao!$H$200*Config_Geracao!$C$4*(Config_Geracao!$D$4/100)&lt;Config_Geracao!$G$4,0,MAX(Config_Geracao!$G$4,Base_Irradiacao!$H$200*Config_Geracao!$C$4*(Config_Geracao!$D$4/100))))</f>
        <v>0.5014575</v>
      </c>
    </row>
    <row r="796" ht="15.0" customHeight="1">
      <c r="A796" s="28">
        <v>45666.25</v>
      </c>
      <c r="B796" s="18">
        <v>6.0</v>
      </c>
      <c r="C796" s="18" t="s">
        <v>129</v>
      </c>
      <c r="D796" s="18" t="s">
        <v>118</v>
      </c>
      <c r="E796" s="18" t="s">
        <v>116</v>
      </c>
      <c r="F796" s="18">
        <f>MIN(Config_Geracao!$F$3,IF((Base_Irradiacao!$D$200/Config_Geracao!$E$3)*Base_Irradiacao!$G$200*Config_Geracao!$C$3*(Config_Geracao!$D$3/100)&lt;Config_Geracao!$G$3,0,MAX(Config_Geracao!$G$3,(Base_Irradiacao!$D$200/Config_Geracao!$E$3)*Base_Irradiacao!$G$200*Config_Geracao!$C$3*(Config_Geracao!$D$3/100))))</f>
        <v>3.76884</v>
      </c>
    </row>
    <row r="797" ht="15.0" customHeight="1">
      <c r="A797" s="28">
        <v>45666.25</v>
      </c>
      <c r="B797" s="18">
        <v>6.0</v>
      </c>
      <c r="C797" s="18" t="s">
        <v>129</v>
      </c>
      <c r="D797" s="18" t="s">
        <v>122</v>
      </c>
      <c r="E797" s="18" t="s">
        <v>120</v>
      </c>
      <c r="F797" s="18">
        <f>MIN(Config_Geracao!$F$5,IF(Base_Irradiacao!$H$200*Config_Geracao!$C$5*(Config_Geracao!$D$5/100)&lt;Config_Geracao!$G$5,0,MAX(Config_Geracao!$G$5,Base_Irradiacao!$H$200*Config_Geracao!$C$5*(Config_Geracao!$D$5/100))))</f>
        <v>1.710855</v>
      </c>
    </row>
    <row r="798" ht="15.0" customHeight="1">
      <c r="A798" s="28">
        <v>45666.2916666667</v>
      </c>
      <c r="B798" s="18">
        <v>7.0</v>
      </c>
      <c r="C798" s="18" t="s">
        <v>128</v>
      </c>
      <c r="D798" s="18" t="s">
        <v>115</v>
      </c>
      <c r="E798" s="18" t="s">
        <v>116</v>
      </c>
      <c r="F798" s="18">
        <f>MIN(Config_Geracao!$F$2,IF((Base_Irradiacao!$D$201/Config_Geracao!$E$2)*Base_Irradiacao!$G$201*Config_Geracao!$C$2*(Config_Geracao!$D$2/100)&lt;Config_Geracao!$G$2,0,MAX(Config_Geracao!$G$2,(Base_Irradiacao!$D$201/Config_Geracao!$E$2)*Base_Irradiacao!$G$201*Config_Geracao!$C$2*(Config_Geracao!$D$2/100))))</f>
        <v>3.353327273</v>
      </c>
    </row>
    <row r="799" ht="15.0" customHeight="1">
      <c r="A799" s="28">
        <v>45666.2916666667</v>
      </c>
      <c r="B799" s="18">
        <v>7.0</v>
      </c>
      <c r="C799" s="18" t="s">
        <v>128</v>
      </c>
      <c r="D799" s="18" t="s">
        <v>119</v>
      </c>
      <c r="E799" s="18" t="s">
        <v>120</v>
      </c>
      <c r="F799" s="18">
        <f>MIN(Config_Geracao!$F$4,IF(Base_Irradiacao!$H$201*Config_Geracao!$C$4*(Config_Geracao!$D$4/100)&lt;Config_Geracao!$G$4,0,MAX(Config_Geracao!$G$4,Base_Irradiacao!$H$201*Config_Geracao!$C$4*(Config_Geracao!$D$4/100))))</f>
        <v>0.5353725</v>
      </c>
    </row>
    <row r="800" ht="15.0" customHeight="1">
      <c r="A800" s="28">
        <v>45666.2916666667</v>
      </c>
      <c r="B800" s="18">
        <v>7.0</v>
      </c>
      <c r="C800" s="18" t="s">
        <v>129</v>
      </c>
      <c r="D800" s="18" t="s">
        <v>118</v>
      </c>
      <c r="E800" s="18" t="s">
        <v>116</v>
      </c>
      <c r="F800" s="18">
        <f>MIN(Config_Geracao!$F$3,IF((Base_Irradiacao!$D$201/Config_Geracao!$E$3)*Base_Irradiacao!$G$201*Config_Geracao!$C$3*(Config_Geracao!$D$3/100)&lt;Config_Geracao!$G$3,0,MAX(Config_Geracao!$G$3,(Base_Irradiacao!$D$201/Config_Geracao!$E$3)*Base_Irradiacao!$G$201*Config_Geracao!$C$3*(Config_Geracao!$D$3/100))))</f>
        <v>13.72891636</v>
      </c>
    </row>
    <row r="801" ht="15.0" customHeight="1">
      <c r="A801" s="28">
        <v>45666.2916666667</v>
      </c>
      <c r="B801" s="18">
        <v>7.0</v>
      </c>
      <c r="C801" s="18" t="s">
        <v>129</v>
      </c>
      <c r="D801" s="18" t="s">
        <v>122</v>
      </c>
      <c r="E801" s="18" t="s">
        <v>120</v>
      </c>
      <c r="F801" s="18">
        <f>MIN(Config_Geracao!$F$5,IF(Base_Irradiacao!$H$201*Config_Geracao!$C$5*(Config_Geracao!$D$5/100)&lt;Config_Geracao!$G$5,0,MAX(Config_Geracao!$G$5,Base_Irradiacao!$H$201*Config_Geracao!$C$5*(Config_Geracao!$D$5/100))))</f>
        <v>1.826565</v>
      </c>
    </row>
    <row r="802" ht="15.0" customHeight="1">
      <c r="A802" s="28">
        <v>45666.3333333333</v>
      </c>
      <c r="B802" s="18">
        <v>8.0</v>
      </c>
      <c r="C802" s="18" t="s">
        <v>128</v>
      </c>
      <c r="D802" s="18" t="s">
        <v>115</v>
      </c>
      <c r="E802" s="18" t="s">
        <v>116</v>
      </c>
      <c r="F802" s="18">
        <f>MIN(Config_Geracao!$F$2,IF((Base_Irradiacao!$D$202/Config_Geracao!$E$2)*Base_Irradiacao!$G$202*Config_Geracao!$C$2*(Config_Geracao!$D$2/100)&lt;Config_Geracao!$G$2,0,MAX(Config_Geracao!$G$2,(Base_Irradiacao!$D$202/Config_Geracao!$E$2)*Base_Irradiacao!$G$202*Config_Geracao!$C$2*(Config_Geracao!$D$2/100))))</f>
        <v>2.252190909</v>
      </c>
    </row>
    <row r="803" ht="15.0" customHeight="1">
      <c r="A803" s="28">
        <v>45666.3333333333</v>
      </c>
      <c r="B803" s="18">
        <v>8.0</v>
      </c>
      <c r="C803" s="18" t="s">
        <v>128</v>
      </c>
      <c r="D803" s="18" t="s">
        <v>119</v>
      </c>
      <c r="E803" s="18" t="s">
        <v>120</v>
      </c>
      <c r="F803" s="18">
        <f>MIN(Config_Geracao!$F$4,IF(Base_Irradiacao!$H$202*Config_Geracao!$C$4*(Config_Geracao!$D$4/100)&lt;Config_Geracao!$G$4,0,MAX(Config_Geracao!$G$4,Base_Irradiacao!$H$202*Config_Geracao!$C$4*(Config_Geracao!$D$4/100))))</f>
        <v>0.8454525</v>
      </c>
    </row>
    <row r="804" ht="15.0" customHeight="1">
      <c r="A804" s="28">
        <v>45666.3333333333</v>
      </c>
      <c r="B804" s="18">
        <v>8.0</v>
      </c>
      <c r="C804" s="18" t="s">
        <v>129</v>
      </c>
      <c r="D804" s="18" t="s">
        <v>118</v>
      </c>
      <c r="E804" s="18" t="s">
        <v>116</v>
      </c>
      <c r="F804" s="18">
        <f>MIN(Config_Geracao!$F$3,IF((Base_Irradiacao!$D$202/Config_Geracao!$E$3)*Base_Irradiacao!$G$202*Config_Geracao!$C$3*(Config_Geracao!$D$3/100)&lt;Config_Geracao!$G$3,0,MAX(Config_Geracao!$G$3,(Base_Irradiacao!$D$202/Config_Geracao!$E$3)*Base_Irradiacao!$G$202*Config_Geracao!$C$3*(Config_Geracao!$D$3/100))))</f>
        <v>9.220734545</v>
      </c>
    </row>
    <row r="805" ht="15.0" customHeight="1">
      <c r="A805" s="28">
        <v>45666.3333333333</v>
      </c>
      <c r="B805" s="18">
        <v>8.0</v>
      </c>
      <c r="C805" s="18" t="s">
        <v>129</v>
      </c>
      <c r="D805" s="18" t="s">
        <v>122</v>
      </c>
      <c r="E805" s="18" t="s">
        <v>120</v>
      </c>
      <c r="F805" s="18">
        <f>MIN(Config_Geracao!$F$5,IF(Base_Irradiacao!$H$202*Config_Geracao!$C$5*(Config_Geracao!$D$5/100)&lt;Config_Geracao!$G$5,0,MAX(Config_Geracao!$G$5,Base_Irradiacao!$H$202*Config_Geracao!$C$5*(Config_Geracao!$D$5/100))))</f>
        <v>2.884485</v>
      </c>
    </row>
    <row r="806" ht="15.0" customHeight="1">
      <c r="A806" s="28">
        <v>45666.375</v>
      </c>
      <c r="B806" s="18">
        <v>9.0</v>
      </c>
      <c r="C806" s="18" t="s">
        <v>128</v>
      </c>
      <c r="D806" s="18" t="s">
        <v>115</v>
      </c>
      <c r="E806" s="18" t="s">
        <v>116</v>
      </c>
      <c r="F806" s="18">
        <f>MIN(Config_Geracao!$F$2,IF((Base_Irradiacao!$D$203/Config_Geracao!$E$2)*Base_Irradiacao!$G$203*Config_Geracao!$C$2*(Config_Geracao!$D$2/100)&lt;Config_Geracao!$G$2,0,MAX(Config_Geracao!$G$2,(Base_Irradiacao!$D$203/Config_Geracao!$E$2)*Base_Irradiacao!$G$203*Config_Geracao!$C$2*(Config_Geracao!$D$2/100))))</f>
        <v>6.042302273</v>
      </c>
    </row>
    <row r="807" ht="15.0" customHeight="1">
      <c r="A807" s="28">
        <v>45666.375</v>
      </c>
      <c r="B807" s="18">
        <v>9.0</v>
      </c>
      <c r="C807" s="18" t="s">
        <v>128</v>
      </c>
      <c r="D807" s="18" t="s">
        <v>119</v>
      </c>
      <c r="E807" s="18" t="s">
        <v>120</v>
      </c>
      <c r="F807" s="18">
        <f>MIN(Config_Geracao!$F$4,IF(Base_Irradiacao!$H$203*Config_Geracao!$C$4*(Config_Geracao!$D$4/100)&lt;Config_Geracao!$G$4,0,MAX(Config_Geracao!$G$4,Base_Irradiacao!$H$203*Config_Geracao!$C$4*(Config_Geracao!$D$4/100))))</f>
        <v>0.683145</v>
      </c>
    </row>
    <row r="808" ht="15.0" customHeight="1">
      <c r="A808" s="28">
        <v>45666.375</v>
      </c>
      <c r="B808" s="18">
        <v>9.0</v>
      </c>
      <c r="C808" s="18" t="s">
        <v>129</v>
      </c>
      <c r="D808" s="18" t="s">
        <v>118</v>
      </c>
      <c r="E808" s="18" t="s">
        <v>116</v>
      </c>
      <c r="F808" s="18">
        <f>MIN(Config_Geracao!$F$3,IF((Base_Irradiacao!$D$203/Config_Geracao!$E$3)*Base_Irradiacao!$G$203*Config_Geracao!$C$3*(Config_Geracao!$D$3/100)&lt;Config_Geracao!$G$3,0,MAX(Config_Geracao!$G$3,(Base_Irradiacao!$D$203/Config_Geracao!$E$3)*Base_Irradiacao!$G$203*Config_Geracao!$C$3*(Config_Geracao!$D$3/100))))</f>
        <v>24.73789636</v>
      </c>
    </row>
    <row r="809" ht="15.0" customHeight="1">
      <c r="A809" s="28">
        <v>45666.375</v>
      </c>
      <c r="B809" s="18">
        <v>9.0</v>
      </c>
      <c r="C809" s="18" t="s">
        <v>129</v>
      </c>
      <c r="D809" s="18" t="s">
        <v>122</v>
      </c>
      <c r="E809" s="18" t="s">
        <v>120</v>
      </c>
      <c r="F809" s="18">
        <f>MIN(Config_Geracao!$F$5,IF(Base_Irradiacao!$H$203*Config_Geracao!$C$5*(Config_Geracao!$D$5/100)&lt;Config_Geracao!$G$5,0,MAX(Config_Geracao!$G$5,Base_Irradiacao!$H$203*Config_Geracao!$C$5*(Config_Geracao!$D$5/100))))</f>
        <v>2.33073</v>
      </c>
    </row>
    <row r="810" ht="15.0" customHeight="1">
      <c r="A810" s="28">
        <v>45666.4166666667</v>
      </c>
      <c r="B810" s="18">
        <v>10.0</v>
      </c>
      <c r="C810" s="18" t="s">
        <v>128</v>
      </c>
      <c r="D810" s="18" t="s">
        <v>115</v>
      </c>
      <c r="E810" s="18" t="s">
        <v>116</v>
      </c>
      <c r="F810" s="18">
        <f>MIN(Config_Geracao!$F$2,IF((Base_Irradiacao!$D$204/Config_Geracao!$E$2)*Base_Irradiacao!$G$204*Config_Geracao!$C$2*(Config_Geracao!$D$2/100)&lt;Config_Geracao!$G$2,0,MAX(Config_Geracao!$G$2,(Base_Irradiacao!$D$204/Config_Geracao!$E$2)*Base_Irradiacao!$G$204*Config_Geracao!$C$2*(Config_Geracao!$D$2/100))))</f>
        <v>4.047043182</v>
      </c>
    </row>
    <row r="811" ht="15.0" customHeight="1">
      <c r="A811" s="28">
        <v>45666.4166666667</v>
      </c>
      <c r="B811" s="18">
        <v>10.0</v>
      </c>
      <c r="C811" s="18" t="s">
        <v>128</v>
      </c>
      <c r="D811" s="18" t="s">
        <v>119</v>
      </c>
      <c r="E811" s="18" t="s">
        <v>120</v>
      </c>
      <c r="F811" s="18">
        <f>MIN(Config_Geracao!$F$4,IF(Base_Irradiacao!$H$204*Config_Geracao!$C$4*(Config_Geracao!$D$4/100)&lt;Config_Geracao!$G$4,0,MAX(Config_Geracao!$G$4,Base_Irradiacao!$H$204*Config_Geracao!$C$4*(Config_Geracao!$D$4/100))))</f>
        <v>0.7340175</v>
      </c>
    </row>
    <row r="812" ht="15.0" customHeight="1">
      <c r="A812" s="28">
        <v>45666.4166666667</v>
      </c>
      <c r="B812" s="18">
        <v>10.0</v>
      </c>
      <c r="C812" s="18" t="s">
        <v>129</v>
      </c>
      <c r="D812" s="18" t="s">
        <v>118</v>
      </c>
      <c r="E812" s="18" t="s">
        <v>116</v>
      </c>
      <c r="F812" s="18">
        <f>MIN(Config_Geracao!$F$3,IF((Base_Irradiacao!$D$204/Config_Geracao!$E$3)*Base_Irradiacao!$G$204*Config_Geracao!$C$3*(Config_Geracao!$D$3/100)&lt;Config_Geracao!$G$3,0,MAX(Config_Geracao!$G$3,(Base_Irradiacao!$D$204/Config_Geracao!$E$3)*Base_Irradiacao!$G$204*Config_Geracao!$C$3*(Config_Geracao!$D$3/100))))</f>
        <v>16.56907091</v>
      </c>
    </row>
    <row r="813" ht="15.0" customHeight="1">
      <c r="A813" s="28">
        <v>45666.4166666667</v>
      </c>
      <c r="B813" s="18">
        <v>10.0</v>
      </c>
      <c r="C813" s="18" t="s">
        <v>129</v>
      </c>
      <c r="D813" s="18" t="s">
        <v>122</v>
      </c>
      <c r="E813" s="18" t="s">
        <v>120</v>
      </c>
      <c r="F813" s="18">
        <f>MIN(Config_Geracao!$F$5,IF(Base_Irradiacao!$H$204*Config_Geracao!$C$5*(Config_Geracao!$D$5/100)&lt;Config_Geracao!$G$5,0,MAX(Config_Geracao!$G$5,Base_Irradiacao!$H$204*Config_Geracao!$C$5*(Config_Geracao!$D$5/100))))</f>
        <v>2.504295</v>
      </c>
    </row>
    <row r="814" ht="15.0" customHeight="1">
      <c r="A814" s="28">
        <v>45666.4583333333</v>
      </c>
      <c r="B814" s="18">
        <v>11.0</v>
      </c>
      <c r="C814" s="18" t="s">
        <v>128</v>
      </c>
      <c r="D814" s="18" t="s">
        <v>115</v>
      </c>
      <c r="E814" s="18" t="s">
        <v>116</v>
      </c>
      <c r="F814" s="18">
        <f>MIN(Config_Geracao!$F$2,IF((Base_Irradiacao!$D$205/Config_Geracao!$E$2)*Base_Irradiacao!$G$205*Config_Geracao!$C$2*(Config_Geracao!$D$2/100)&lt;Config_Geracao!$G$2,0,MAX(Config_Geracao!$G$2,(Base_Irradiacao!$D$205/Config_Geracao!$E$2)*Base_Irradiacao!$G$205*Config_Geracao!$C$2*(Config_Geracao!$D$2/100))))</f>
        <v>5.050545455</v>
      </c>
    </row>
    <row r="815" ht="15.0" customHeight="1">
      <c r="A815" s="28">
        <v>45666.4583333333</v>
      </c>
      <c r="B815" s="18">
        <v>11.0</v>
      </c>
      <c r="C815" s="18" t="s">
        <v>128</v>
      </c>
      <c r="D815" s="18" t="s">
        <v>119</v>
      </c>
      <c r="E815" s="18" t="s">
        <v>120</v>
      </c>
      <c r="F815" s="18">
        <f>MIN(Config_Geracao!$F$4,IF(Base_Irradiacao!$H$205*Config_Geracao!$C$4*(Config_Geracao!$D$4/100)&lt;Config_Geracao!$G$4,0,MAX(Config_Geracao!$G$4,Base_Irradiacao!$H$205*Config_Geracao!$C$4*(Config_Geracao!$D$4/100))))</f>
        <v>0.74613</v>
      </c>
    </row>
    <row r="816" ht="15.0" customHeight="1">
      <c r="A816" s="28">
        <v>45666.4583333333</v>
      </c>
      <c r="B816" s="18">
        <v>11.0</v>
      </c>
      <c r="C816" s="18" t="s">
        <v>129</v>
      </c>
      <c r="D816" s="18" t="s">
        <v>118</v>
      </c>
      <c r="E816" s="18" t="s">
        <v>116</v>
      </c>
      <c r="F816" s="18">
        <f>MIN(Config_Geracao!$F$3,IF((Base_Irradiacao!$D$205/Config_Geracao!$E$3)*Base_Irradiacao!$G$205*Config_Geracao!$C$3*(Config_Geracao!$D$3/100)&lt;Config_Geracao!$G$3,0,MAX(Config_Geracao!$G$3,(Base_Irradiacao!$D$205/Config_Geracao!$E$3)*Base_Irradiacao!$G$205*Config_Geracao!$C$3*(Config_Geracao!$D$3/100))))</f>
        <v>20.67752727</v>
      </c>
    </row>
    <row r="817" ht="15.0" customHeight="1">
      <c r="A817" s="28">
        <v>45666.4583333333</v>
      </c>
      <c r="B817" s="18">
        <v>11.0</v>
      </c>
      <c r="C817" s="18" t="s">
        <v>129</v>
      </c>
      <c r="D817" s="18" t="s">
        <v>122</v>
      </c>
      <c r="E817" s="18" t="s">
        <v>120</v>
      </c>
      <c r="F817" s="18">
        <f>MIN(Config_Geracao!$F$5,IF(Base_Irradiacao!$H$205*Config_Geracao!$C$5*(Config_Geracao!$D$5/100)&lt;Config_Geracao!$G$5,0,MAX(Config_Geracao!$G$5,Base_Irradiacao!$H$205*Config_Geracao!$C$5*(Config_Geracao!$D$5/100))))</f>
        <v>2.54562</v>
      </c>
    </row>
    <row r="818" ht="15.0" customHeight="1">
      <c r="A818" s="28">
        <v>45666.5</v>
      </c>
      <c r="B818" s="18">
        <v>12.0</v>
      </c>
      <c r="C818" s="18" t="s">
        <v>128</v>
      </c>
      <c r="D818" s="18" t="s">
        <v>115</v>
      </c>
      <c r="E818" s="18" t="s">
        <v>116</v>
      </c>
      <c r="F818" s="18">
        <f>MIN(Config_Geracao!$F$2,IF((Base_Irradiacao!$D$206/Config_Geracao!$E$2)*Base_Irradiacao!$G$206*Config_Geracao!$C$2*(Config_Geracao!$D$2/100)&lt;Config_Geracao!$G$2,0,MAX(Config_Geracao!$G$2,(Base_Irradiacao!$D$206/Config_Geracao!$E$2)*Base_Irradiacao!$G$206*Config_Geracao!$C$2*(Config_Geracao!$D$2/100))))</f>
        <v>4.426568182</v>
      </c>
    </row>
    <row r="819" ht="15.0" customHeight="1">
      <c r="A819" s="28">
        <v>45666.5</v>
      </c>
      <c r="B819" s="18">
        <v>12.0</v>
      </c>
      <c r="C819" s="18" t="s">
        <v>128</v>
      </c>
      <c r="D819" s="18" t="s">
        <v>119</v>
      </c>
      <c r="E819" s="18" t="s">
        <v>120</v>
      </c>
      <c r="F819" s="18">
        <f>MIN(Config_Geracao!$F$4,IF(Base_Irradiacao!$H$206*Config_Geracao!$C$4*(Config_Geracao!$D$4/100)&lt;Config_Geracao!$G$4,0,MAX(Config_Geracao!$G$4,Base_Irradiacao!$H$206*Config_Geracao!$C$4*(Config_Geracao!$D$4/100))))</f>
        <v>0.489345</v>
      </c>
    </row>
    <row r="820" ht="15.0" customHeight="1">
      <c r="A820" s="28">
        <v>45666.5</v>
      </c>
      <c r="B820" s="18">
        <v>12.0</v>
      </c>
      <c r="C820" s="18" t="s">
        <v>129</v>
      </c>
      <c r="D820" s="18" t="s">
        <v>118</v>
      </c>
      <c r="E820" s="18" t="s">
        <v>116</v>
      </c>
      <c r="F820" s="18">
        <f>MIN(Config_Geracao!$F$3,IF((Base_Irradiacao!$D$206/Config_Geracao!$E$3)*Base_Irradiacao!$G$206*Config_Geracao!$C$3*(Config_Geracao!$D$3/100)&lt;Config_Geracao!$G$3,0,MAX(Config_Geracao!$G$3,(Base_Irradiacao!$D$206/Config_Geracao!$E$3)*Base_Irradiacao!$G$206*Config_Geracao!$C$3*(Config_Geracao!$D$3/100))))</f>
        <v>18.12289091</v>
      </c>
    </row>
    <row r="821" ht="15.0" customHeight="1">
      <c r="A821" s="28">
        <v>45666.5</v>
      </c>
      <c r="B821" s="18">
        <v>12.0</v>
      </c>
      <c r="C821" s="18" t="s">
        <v>129</v>
      </c>
      <c r="D821" s="18" t="s">
        <v>122</v>
      </c>
      <c r="E821" s="18" t="s">
        <v>120</v>
      </c>
      <c r="F821" s="18">
        <f>MIN(Config_Geracao!$F$5,IF(Base_Irradiacao!$H$206*Config_Geracao!$C$5*(Config_Geracao!$D$5/100)&lt;Config_Geracao!$G$5,0,MAX(Config_Geracao!$G$5,Base_Irradiacao!$H$206*Config_Geracao!$C$5*(Config_Geracao!$D$5/100))))</f>
        <v>1.66953</v>
      </c>
    </row>
    <row r="822" ht="15.0" customHeight="1">
      <c r="A822" s="28">
        <v>45666.5416666667</v>
      </c>
      <c r="B822" s="18">
        <v>13.0</v>
      </c>
      <c r="C822" s="18" t="s">
        <v>128</v>
      </c>
      <c r="D822" s="18" t="s">
        <v>115</v>
      </c>
      <c r="E822" s="18" t="s">
        <v>116</v>
      </c>
      <c r="F822" s="18">
        <f>MIN(Config_Geracao!$F$2,IF((Base_Irradiacao!$D$207/Config_Geracao!$E$2)*Base_Irradiacao!$G$207*Config_Geracao!$C$2*(Config_Geracao!$D$2/100)&lt;Config_Geracao!$G$2,0,MAX(Config_Geracao!$G$2,(Base_Irradiacao!$D$207/Config_Geracao!$E$2)*Base_Irradiacao!$G$207*Config_Geracao!$C$2*(Config_Geracao!$D$2/100))))</f>
        <v>2.089222727</v>
      </c>
    </row>
    <row r="823" ht="15.0" customHeight="1">
      <c r="A823" s="28">
        <v>45666.5416666667</v>
      </c>
      <c r="B823" s="18">
        <v>13.0</v>
      </c>
      <c r="C823" s="18" t="s">
        <v>128</v>
      </c>
      <c r="D823" s="18" t="s">
        <v>119</v>
      </c>
      <c r="E823" s="18" t="s">
        <v>120</v>
      </c>
      <c r="F823" s="18">
        <f>MIN(Config_Geracao!$F$4,IF(Base_Irradiacao!$H$207*Config_Geracao!$C$4*(Config_Geracao!$D$4/100)&lt;Config_Geracao!$G$4,0,MAX(Config_Geracao!$G$4,Base_Irradiacao!$H$207*Config_Geracao!$C$4*(Config_Geracao!$D$4/100))))</f>
        <v>0.5499075</v>
      </c>
    </row>
    <row r="824" ht="15.0" customHeight="1">
      <c r="A824" s="28">
        <v>45666.5416666667</v>
      </c>
      <c r="B824" s="18">
        <v>13.0</v>
      </c>
      <c r="C824" s="18" t="s">
        <v>129</v>
      </c>
      <c r="D824" s="18" t="s">
        <v>118</v>
      </c>
      <c r="E824" s="18" t="s">
        <v>116</v>
      </c>
      <c r="F824" s="18">
        <f>MIN(Config_Geracao!$F$3,IF((Base_Irradiacao!$D$207/Config_Geracao!$E$3)*Base_Irradiacao!$G$207*Config_Geracao!$C$3*(Config_Geracao!$D$3/100)&lt;Config_Geracao!$G$3,0,MAX(Config_Geracao!$G$3,(Base_Irradiacao!$D$207/Config_Geracao!$E$3)*Base_Irradiacao!$G$207*Config_Geracao!$C$3*(Config_Geracao!$D$3/100))))</f>
        <v>8.553523636</v>
      </c>
    </row>
    <row r="825" ht="15.0" customHeight="1">
      <c r="A825" s="28">
        <v>45666.5416666667</v>
      </c>
      <c r="B825" s="18">
        <v>13.0</v>
      </c>
      <c r="C825" s="18" t="s">
        <v>129</v>
      </c>
      <c r="D825" s="18" t="s">
        <v>122</v>
      </c>
      <c r="E825" s="18" t="s">
        <v>120</v>
      </c>
      <c r="F825" s="18">
        <f>MIN(Config_Geracao!$F$5,IF(Base_Irradiacao!$H$207*Config_Geracao!$C$5*(Config_Geracao!$D$5/100)&lt;Config_Geracao!$G$5,0,MAX(Config_Geracao!$G$5,Base_Irradiacao!$H$207*Config_Geracao!$C$5*(Config_Geracao!$D$5/100))))</f>
        <v>1.876155</v>
      </c>
    </row>
    <row r="826" ht="15.0" customHeight="1">
      <c r="A826" s="28">
        <v>45666.5833333333</v>
      </c>
      <c r="B826" s="18">
        <v>14.0</v>
      </c>
      <c r="C826" s="18" t="s">
        <v>128</v>
      </c>
      <c r="D826" s="18" t="s">
        <v>115</v>
      </c>
      <c r="E826" s="18" t="s">
        <v>116</v>
      </c>
      <c r="F826" s="18">
        <f>MIN(Config_Geracao!$F$2,IF((Base_Irradiacao!$D$208/Config_Geracao!$E$2)*Base_Irradiacao!$G$208*Config_Geracao!$C$2*(Config_Geracao!$D$2/100)&lt;Config_Geracao!$G$2,0,MAX(Config_Geracao!$G$2,(Base_Irradiacao!$D$208/Config_Geracao!$E$2)*Base_Irradiacao!$G$208*Config_Geracao!$C$2*(Config_Geracao!$D$2/100))))</f>
        <v>3.862052273</v>
      </c>
    </row>
    <row r="827" ht="15.0" customHeight="1">
      <c r="A827" s="28">
        <v>45666.5833333333</v>
      </c>
      <c r="B827" s="18">
        <v>14.0</v>
      </c>
      <c r="C827" s="18" t="s">
        <v>128</v>
      </c>
      <c r="D827" s="18" t="s">
        <v>119</v>
      </c>
      <c r="E827" s="18" t="s">
        <v>120</v>
      </c>
      <c r="F827" s="18">
        <f>MIN(Config_Geracao!$F$4,IF(Base_Irradiacao!$H$208*Config_Geracao!$C$4*(Config_Geracao!$D$4/100)&lt;Config_Geracao!$G$4,0,MAX(Config_Geracao!$G$4,Base_Irradiacao!$H$208*Config_Geracao!$C$4*(Config_Geracao!$D$4/100))))</f>
        <v>0.9132825</v>
      </c>
    </row>
    <row r="828" ht="15.0" customHeight="1">
      <c r="A828" s="28">
        <v>45666.5833333333</v>
      </c>
      <c r="B828" s="18">
        <v>14.0</v>
      </c>
      <c r="C828" s="18" t="s">
        <v>129</v>
      </c>
      <c r="D828" s="18" t="s">
        <v>118</v>
      </c>
      <c r="E828" s="18" t="s">
        <v>116</v>
      </c>
      <c r="F828" s="18">
        <f>MIN(Config_Geracao!$F$3,IF((Base_Irradiacao!$D$208/Config_Geracao!$E$3)*Base_Irradiacao!$G$208*Config_Geracao!$C$3*(Config_Geracao!$D$3/100)&lt;Config_Geracao!$G$3,0,MAX(Config_Geracao!$G$3,(Base_Irradiacao!$D$208/Config_Geracao!$E$3)*Base_Irradiacao!$G$208*Config_Geracao!$C$3*(Config_Geracao!$D$3/100))))</f>
        <v>15.81169636</v>
      </c>
    </row>
    <row r="829" ht="15.0" customHeight="1">
      <c r="A829" s="28">
        <v>45666.5833333333</v>
      </c>
      <c r="B829" s="18">
        <v>14.0</v>
      </c>
      <c r="C829" s="18" t="s">
        <v>129</v>
      </c>
      <c r="D829" s="18" t="s">
        <v>122</v>
      </c>
      <c r="E829" s="18" t="s">
        <v>120</v>
      </c>
      <c r="F829" s="18">
        <f>MIN(Config_Geracao!$F$5,IF(Base_Irradiacao!$H$208*Config_Geracao!$C$5*(Config_Geracao!$D$5/100)&lt;Config_Geracao!$G$5,0,MAX(Config_Geracao!$G$5,Base_Irradiacao!$H$208*Config_Geracao!$C$5*(Config_Geracao!$D$5/100))))</f>
        <v>3.115905</v>
      </c>
    </row>
    <row r="830" ht="15.0" customHeight="1">
      <c r="A830" s="28">
        <v>45666.625</v>
      </c>
      <c r="B830" s="18">
        <v>15.0</v>
      </c>
      <c r="C830" s="18" t="s">
        <v>128</v>
      </c>
      <c r="D830" s="18" t="s">
        <v>115</v>
      </c>
      <c r="E830" s="18" t="s">
        <v>116</v>
      </c>
      <c r="F830" s="18">
        <f>MIN(Config_Geracao!$F$2,IF((Base_Irradiacao!$D$209/Config_Geracao!$E$2)*Base_Irradiacao!$G$209*Config_Geracao!$C$2*(Config_Geracao!$D$2/100)&lt;Config_Geracao!$G$2,0,MAX(Config_Geracao!$G$2,(Base_Irradiacao!$D$209/Config_Geracao!$E$2)*Base_Irradiacao!$G$209*Config_Geracao!$C$2*(Config_Geracao!$D$2/100))))</f>
        <v>2.270543182</v>
      </c>
    </row>
    <row r="831" ht="15.0" customHeight="1">
      <c r="A831" s="28">
        <v>45666.625</v>
      </c>
      <c r="B831" s="18">
        <v>15.0</v>
      </c>
      <c r="C831" s="18" t="s">
        <v>128</v>
      </c>
      <c r="D831" s="18" t="s">
        <v>119</v>
      </c>
      <c r="E831" s="18" t="s">
        <v>120</v>
      </c>
      <c r="F831" s="18">
        <f>MIN(Config_Geracao!$F$4,IF(Base_Irradiacao!$H$209*Config_Geracao!$C$4*(Config_Geracao!$D$4/100)&lt;Config_Geracao!$G$4,0,MAX(Config_Geracao!$G$4,Base_Irradiacao!$H$209*Config_Geracao!$C$4*(Config_Geracao!$D$4/100))))</f>
        <v>1.0344075</v>
      </c>
    </row>
    <row r="832" ht="15.0" customHeight="1">
      <c r="A832" s="28">
        <v>45666.625</v>
      </c>
      <c r="B832" s="18">
        <v>15.0</v>
      </c>
      <c r="C832" s="18" t="s">
        <v>129</v>
      </c>
      <c r="D832" s="18" t="s">
        <v>118</v>
      </c>
      <c r="E832" s="18" t="s">
        <v>116</v>
      </c>
      <c r="F832" s="18">
        <f>MIN(Config_Geracao!$F$3,IF((Base_Irradiacao!$D$209/Config_Geracao!$E$3)*Base_Irradiacao!$G$209*Config_Geracao!$C$3*(Config_Geracao!$D$3/100)&lt;Config_Geracao!$G$3,0,MAX(Config_Geracao!$G$3,(Base_Irradiacao!$D$209/Config_Geracao!$E$3)*Base_Irradiacao!$G$209*Config_Geracao!$C$3*(Config_Geracao!$D$3/100))))</f>
        <v>9.295870909</v>
      </c>
    </row>
    <row r="833" ht="15.0" customHeight="1">
      <c r="A833" s="28">
        <v>45666.625</v>
      </c>
      <c r="B833" s="18">
        <v>15.0</v>
      </c>
      <c r="C833" s="18" t="s">
        <v>129</v>
      </c>
      <c r="D833" s="18" t="s">
        <v>122</v>
      </c>
      <c r="E833" s="18" t="s">
        <v>120</v>
      </c>
      <c r="F833" s="18">
        <f>MIN(Config_Geracao!$F$5,IF(Base_Irradiacao!$H$209*Config_Geracao!$C$5*(Config_Geracao!$D$5/100)&lt;Config_Geracao!$G$5,0,MAX(Config_Geracao!$G$5,Base_Irradiacao!$H$209*Config_Geracao!$C$5*(Config_Geracao!$D$5/100))))</f>
        <v>3.529155</v>
      </c>
    </row>
    <row r="834" ht="15.0" customHeight="1">
      <c r="A834" s="28">
        <v>45666.6666666667</v>
      </c>
      <c r="B834" s="18">
        <v>16.0</v>
      </c>
      <c r="C834" s="18" t="s">
        <v>128</v>
      </c>
      <c r="D834" s="18" t="s">
        <v>115</v>
      </c>
      <c r="E834" s="18" t="s">
        <v>116</v>
      </c>
      <c r="F834" s="18">
        <f>MIN(Config_Geracao!$F$2,IF((Base_Irradiacao!$D$210/Config_Geracao!$E$2)*Base_Irradiacao!$G$210*Config_Geracao!$C$2*(Config_Geracao!$D$2/100)&lt;Config_Geracao!$G$2,0,MAX(Config_Geracao!$G$2,(Base_Irradiacao!$D$210/Config_Geracao!$E$2)*Base_Irradiacao!$G$210*Config_Geracao!$C$2*(Config_Geracao!$D$2/100))))</f>
        <v>3.020784091</v>
      </c>
    </row>
    <row r="835" ht="15.0" customHeight="1">
      <c r="A835" s="28">
        <v>45666.6666666667</v>
      </c>
      <c r="B835" s="18">
        <v>16.0</v>
      </c>
      <c r="C835" s="18" t="s">
        <v>128</v>
      </c>
      <c r="D835" s="18" t="s">
        <v>119</v>
      </c>
      <c r="E835" s="18" t="s">
        <v>120</v>
      </c>
      <c r="F835" s="18">
        <f>MIN(Config_Geracao!$F$4,IF(Base_Irradiacao!$H$210*Config_Geracao!$C$4*(Config_Geracao!$D$4/100)&lt;Config_Geracao!$G$4,0,MAX(Config_Geracao!$G$4,Base_Irradiacao!$H$210*Config_Geracao!$C$4*(Config_Geracao!$D$4/100))))</f>
        <v>0.6177375</v>
      </c>
    </row>
    <row r="836" ht="15.0" customHeight="1">
      <c r="A836" s="28">
        <v>45666.6666666667</v>
      </c>
      <c r="B836" s="18">
        <v>16.0</v>
      </c>
      <c r="C836" s="18" t="s">
        <v>129</v>
      </c>
      <c r="D836" s="18" t="s">
        <v>118</v>
      </c>
      <c r="E836" s="18" t="s">
        <v>116</v>
      </c>
      <c r="F836" s="18">
        <f>MIN(Config_Geracao!$F$3,IF((Base_Irradiacao!$D$210/Config_Geracao!$E$3)*Base_Irradiacao!$G$210*Config_Geracao!$C$3*(Config_Geracao!$D$3/100)&lt;Config_Geracao!$G$3,0,MAX(Config_Geracao!$G$3,(Base_Irradiacao!$D$210/Config_Geracao!$E$3)*Base_Irradiacao!$G$210*Config_Geracao!$C$3*(Config_Geracao!$D$3/100))))</f>
        <v>12.36744545</v>
      </c>
    </row>
    <row r="837" ht="15.0" customHeight="1">
      <c r="A837" s="28">
        <v>45666.6666666667</v>
      </c>
      <c r="B837" s="18">
        <v>16.0</v>
      </c>
      <c r="C837" s="18" t="s">
        <v>129</v>
      </c>
      <c r="D837" s="18" t="s">
        <v>122</v>
      </c>
      <c r="E837" s="18" t="s">
        <v>120</v>
      </c>
      <c r="F837" s="18">
        <f>MIN(Config_Geracao!$F$5,IF(Base_Irradiacao!$H$210*Config_Geracao!$C$5*(Config_Geracao!$D$5/100)&lt;Config_Geracao!$G$5,0,MAX(Config_Geracao!$G$5,Base_Irradiacao!$H$210*Config_Geracao!$C$5*(Config_Geracao!$D$5/100))))</f>
        <v>2.107575</v>
      </c>
    </row>
    <row r="838" ht="15.0" customHeight="1">
      <c r="A838" s="28">
        <v>45666.7083333333</v>
      </c>
      <c r="B838" s="18">
        <v>17.0</v>
      </c>
      <c r="C838" s="18" t="s">
        <v>128</v>
      </c>
      <c r="D838" s="18" t="s">
        <v>115</v>
      </c>
      <c r="E838" s="18" t="s">
        <v>116</v>
      </c>
      <c r="F838" s="18">
        <f>MIN(Config_Geracao!$F$2,IF((Base_Irradiacao!$D$211/Config_Geracao!$E$2)*Base_Irradiacao!$G$211*Config_Geracao!$C$2*(Config_Geracao!$D$2/100)&lt;Config_Geracao!$G$2,0,MAX(Config_Geracao!$G$2,(Base_Irradiacao!$D$211/Config_Geracao!$E$2)*Base_Irradiacao!$G$211*Config_Geracao!$C$2*(Config_Geracao!$D$2/100))))</f>
        <v>3.160995455</v>
      </c>
    </row>
    <row r="839" ht="15.0" customHeight="1">
      <c r="A839" s="28">
        <v>45666.7083333333</v>
      </c>
      <c r="B839" s="18">
        <v>17.0</v>
      </c>
      <c r="C839" s="18" t="s">
        <v>128</v>
      </c>
      <c r="D839" s="18" t="s">
        <v>119</v>
      </c>
      <c r="E839" s="18" t="s">
        <v>120</v>
      </c>
      <c r="F839" s="18">
        <f>MIN(Config_Geracao!$F$4,IF(Base_Irradiacao!$H$211*Config_Geracao!$C$4*(Config_Geracao!$D$4/100)&lt;Config_Geracao!$G$4,0,MAX(Config_Geracao!$G$4,Base_Irradiacao!$H$211*Config_Geracao!$C$4*(Config_Geracao!$D$4/100))))</f>
        <v>0.60078</v>
      </c>
    </row>
    <row r="840" ht="15.0" customHeight="1">
      <c r="A840" s="28">
        <v>45666.7083333333</v>
      </c>
      <c r="B840" s="18">
        <v>17.0</v>
      </c>
      <c r="C840" s="18" t="s">
        <v>129</v>
      </c>
      <c r="D840" s="18" t="s">
        <v>118</v>
      </c>
      <c r="E840" s="18" t="s">
        <v>116</v>
      </c>
      <c r="F840" s="18">
        <f>MIN(Config_Geracao!$F$3,IF((Base_Irradiacao!$D$211/Config_Geracao!$E$3)*Base_Irradiacao!$G$211*Config_Geracao!$C$3*(Config_Geracao!$D$3/100)&lt;Config_Geracao!$G$3,0,MAX(Config_Geracao!$G$3,(Base_Irradiacao!$D$211/Config_Geracao!$E$3)*Base_Irradiacao!$G$211*Config_Geracao!$C$3*(Config_Geracao!$D$3/100))))</f>
        <v>12.94148727</v>
      </c>
    </row>
    <row r="841" ht="15.0" customHeight="1">
      <c r="A841" s="28">
        <v>45666.7083333333</v>
      </c>
      <c r="B841" s="18">
        <v>17.0</v>
      </c>
      <c r="C841" s="18" t="s">
        <v>129</v>
      </c>
      <c r="D841" s="18" t="s">
        <v>122</v>
      </c>
      <c r="E841" s="18" t="s">
        <v>120</v>
      </c>
      <c r="F841" s="18">
        <f>MIN(Config_Geracao!$F$5,IF(Base_Irradiacao!$H$211*Config_Geracao!$C$5*(Config_Geracao!$D$5/100)&lt;Config_Geracao!$G$5,0,MAX(Config_Geracao!$G$5,Base_Irradiacao!$H$211*Config_Geracao!$C$5*(Config_Geracao!$D$5/100))))</f>
        <v>2.04972</v>
      </c>
    </row>
    <row r="842" ht="15.0" customHeight="1">
      <c r="A842" s="28">
        <v>45666.75</v>
      </c>
      <c r="B842" s="18">
        <v>18.0</v>
      </c>
      <c r="C842" s="18" t="s">
        <v>128</v>
      </c>
      <c r="D842" s="18" t="s">
        <v>115</v>
      </c>
      <c r="E842" s="18" t="s">
        <v>116</v>
      </c>
      <c r="F842" s="18">
        <f>MIN(Config_Geracao!$F$2,IF((Base_Irradiacao!$D$212/Config_Geracao!$E$2)*Base_Irradiacao!$G$212*Config_Geracao!$C$2*(Config_Geracao!$D$2/100)&lt;Config_Geracao!$G$2,0,MAX(Config_Geracao!$G$2,(Base_Irradiacao!$D$212/Config_Geracao!$E$2)*Base_Irradiacao!$G$212*Config_Geracao!$C$2*(Config_Geracao!$D$2/100))))</f>
        <v>1.595179545</v>
      </c>
    </row>
    <row r="843" ht="15.0" customHeight="1">
      <c r="A843" s="28">
        <v>45666.75</v>
      </c>
      <c r="B843" s="18">
        <v>18.0</v>
      </c>
      <c r="C843" s="18" t="s">
        <v>128</v>
      </c>
      <c r="D843" s="18" t="s">
        <v>119</v>
      </c>
      <c r="E843" s="18" t="s">
        <v>120</v>
      </c>
      <c r="F843" s="18">
        <f>MIN(Config_Geracao!$F$4,IF(Base_Irradiacao!$H$212*Config_Geracao!$C$4*(Config_Geracao!$D$4/100)&lt;Config_Geracao!$G$4,0,MAX(Config_Geracao!$G$4,Base_Irradiacao!$H$212*Config_Geracao!$C$4*(Config_Geracao!$D$4/100))))</f>
        <v>0.6783</v>
      </c>
    </row>
    <row r="844" ht="15.0" customHeight="1">
      <c r="A844" s="28">
        <v>45666.75</v>
      </c>
      <c r="B844" s="18">
        <v>18.0</v>
      </c>
      <c r="C844" s="18" t="s">
        <v>129</v>
      </c>
      <c r="D844" s="18" t="s">
        <v>118</v>
      </c>
      <c r="E844" s="18" t="s">
        <v>116</v>
      </c>
      <c r="F844" s="18">
        <f>MIN(Config_Geracao!$F$3,IF((Base_Irradiacao!$D$212/Config_Geracao!$E$3)*Base_Irradiacao!$G$212*Config_Geracao!$C$3*(Config_Geracao!$D$3/100)&lt;Config_Geracao!$G$3,0,MAX(Config_Geracao!$G$3,(Base_Irradiacao!$D$212/Config_Geracao!$E$3)*Base_Irradiacao!$G$212*Config_Geracao!$C$3*(Config_Geracao!$D$3/100))))</f>
        <v>6.530852727</v>
      </c>
    </row>
    <row r="845" ht="15.0" customHeight="1">
      <c r="A845" s="28">
        <v>45666.75</v>
      </c>
      <c r="B845" s="18">
        <v>18.0</v>
      </c>
      <c r="C845" s="18" t="s">
        <v>129</v>
      </c>
      <c r="D845" s="18" t="s">
        <v>122</v>
      </c>
      <c r="E845" s="18" t="s">
        <v>120</v>
      </c>
      <c r="F845" s="18">
        <f>MIN(Config_Geracao!$F$5,IF(Base_Irradiacao!$H$212*Config_Geracao!$C$5*(Config_Geracao!$D$5/100)&lt;Config_Geracao!$G$5,0,MAX(Config_Geracao!$G$5,Base_Irradiacao!$H$212*Config_Geracao!$C$5*(Config_Geracao!$D$5/100))))</f>
        <v>2.3142</v>
      </c>
    </row>
    <row r="846" ht="15.0" customHeight="1">
      <c r="A846" s="28">
        <v>45666.7916666667</v>
      </c>
      <c r="B846" s="18">
        <v>19.0</v>
      </c>
      <c r="C846" s="18" t="s">
        <v>128</v>
      </c>
      <c r="D846" s="18" t="s">
        <v>115</v>
      </c>
      <c r="E846" s="18" t="s">
        <v>116</v>
      </c>
      <c r="F846" s="18">
        <f>MIN(Config_Geracao!$F$2,IF((Base_Irradiacao!$D$213/Config_Geracao!$E$2)*Base_Irradiacao!$G$213*Config_Geracao!$C$2*(Config_Geracao!$D$2/100)&lt;Config_Geracao!$G$2,0,MAX(Config_Geracao!$G$2,(Base_Irradiacao!$D$213/Config_Geracao!$E$2)*Base_Irradiacao!$G$213*Config_Geracao!$C$2*(Config_Geracao!$D$2/100))))</f>
        <v>0</v>
      </c>
    </row>
    <row r="847" ht="15.0" customHeight="1">
      <c r="A847" s="28">
        <v>45666.7916666667</v>
      </c>
      <c r="B847" s="18">
        <v>19.0</v>
      </c>
      <c r="C847" s="18" t="s">
        <v>128</v>
      </c>
      <c r="D847" s="18" t="s">
        <v>119</v>
      </c>
      <c r="E847" s="18" t="s">
        <v>120</v>
      </c>
      <c r="F847" s="18">
        <f>MIN(Config_Geracao!$F$4,IF(Base_Irradiacao!$H$213*Config_Geracao!$C$4*(Config_Geracao!$D$4/100)&lt;Config_Geracao!$G$4,0,MAX(Config_Geracao!$G$4,Base_Irradiacao!$H$213*Config_Geracao!$C$4*(Config_Geracao!$D$4/100))))</f>
        <v>0.8745225</v>
      </c>
    </row>
    <row r="848" ht="15.0" customHeight="1">
      <c r="A848" s="28">
        <v>45666.7916666667</v>
      </c>
      <c r="B848" s="18">
        <v>19.0</v>
      </c>
      <c r="C848" s="18" t="s">
        <v>129</v>
      </c>
      <c r="D848" s="18" t="s">
        <v>118</v>
      </c>
      <c r="E848" s="18" t="s">
        <v>116</v>
      </c>
      <c r="F848" s="18">
        <f>MIN(Config_Geracao!$F$3,IF((Base_Irradiacao!$D$213/Config_Geracao!$E$3)*Base_Irradiacao!$G$213*Config_Geracao!$C$3*(Config_Geracao!$D$3/100)&lt;Config_Geracao!$G$3,0,MAX(Config_Geracao!$G$3,(Base_Irradiacao!$D$213/Config_Geracao!$E$3)*Base_Irradiacao!$G$213*Config_Geracao!$C$3*(Config_Geracao!$D$3/100))))</f>
        <v>0</v>
      </c>
    </row>
    <row r="849" ht="15.0" customHeight="1">
      <c r="A849" s="28">
        <v>45666.7916666667</v>
      </c>
      <c r="B849" s="18">
        <v>19.0</v>
      </c>
      <c r="C849" s="18" t="s">
        <v>129</v>
      </c>
      <c r="D849" s="18" t="s">
        <v>122</v>
      </c>
      <c r="E849" s="18" t="s">
        <v>120</v>
      </c>
      <c r="F849" s="18">
        <f>MIN(Config_Geracao!$F$5,IF(Base_Irradiacao!$H$213*Config_Geracao!$C$5*(Config_Geracao!$D$5/100)&lt;Config_Geracao!$G$5,0,MAX(Config_Geracao!$G$5,Base_Irradiacao!$H$213*Config_Geracao!$C$5*(Config_Geracao!$D$5/100))))</f>
        <v>2.983665</v>
      </c>
    </row>
    <row r="850" ht="15.0" customHeight="1">
      <c r="A850" s="28">
        <v>45666.8333333333</v>
      </c>
      <c r="B850" s="18">
        <v>20.0</v>
      </c>
      <c r="C850" s="18" t="s">
        <v>128</v>
      </c>
      <c r="D850" s="18" t="s">
        <v>115</v>
      </c>
      <c r="E850" s="18" t="s">
        <v>116</v>
      </c>
      <c r="F850" s="18">
        <f>MIN(Config_Geracao!$F$2,IF((Base_Irradiacao!$D$214/Config_Geracao!$E$2)*Base_Irradiacao!$G$214*Config_Geracao!$C$2*(Config_Geracao!$D$2/100)&lt;Config_Geracao!$G$2,0,MAX(Config_Geracao!$G$2,(Base_Irradiacao!$D$214/Config_Geracao!$E$2)*Base_Irradiacao!$G$214*Config_Geracao!$C$2*(Config_Geracao!$D$2/100))))</f>
        <v>0</v>
      </c>
    </row>
    <row r="851" ht="15.0" customHeight="1">
      <c r="A851" s="28">
        <v>45666.8333333333</v>
      </c>
      <c r="B851" s="18">
        <v>20.0</v>
      </c>
      <c r="C851" s="18" t="s">
        <v>128</v>
      </c>
      <c r="D851" s="18" t="s">
        <v>119</v>
      </c>
      <c r="E851" s="18" t="s">
        <v>120</v>
      </c>
      <c r="F851" s="18">
        <f>MIN(Config_Geracao!$F$4,IF(Base_Irradiacao!$H$214*Config_Geracao!$C$4*(Config_Geracao!$D$4/100)&lt;Config_Geracao!$G$4,0,MAX(Config_Geracao!$G$4,Base_Irradiacao!$H$214*Config_Geracao!$C$4*(Config_Geracao!$D$4/100))))</f>
        <v>0.6177375</v>
      </c>
    </row>
    <row r="852" ht="15.0" customHeight="1">
      <c r="A852" s="28">
        <v>45666.8333333333</v>
      </c>
      <c r="B852" s="18">
        <v>20.0</v>
      </c>
      <c r="C852" s="18" t="s">
        <v>129</v>
      </c>
      <c r="D852" s="18" t="s">
        <v>118</v>
      </c>
      <c r="E852" s="18" t="s">
        <v>116</v>
      </c>
      <c r="F852" s="18">
        <f>MIN(Config_Geracao!$F$3,IF((Base_Irradiacao!$D$214/Config_Geracao!$E$3)*Base_Irradiacao!$G$214*Config_Geracao!$C$3*(Config_Geracao!$D$3/100)&lt;Config_Geracao!$G$3,0,MAX(Config_Geracao!$G$3,(Base_Irradiacao!$D$214/Config_Geracao!$E$3)*Base_Irradiacao!$G$214*Config_Geracao!$C$3*(Config_Geracao!$D$3/100))))</f>
        <v>0</v>
      </c>
    </row>
    <row r="853" ht="15.0" customHeight="1">
      <c r="A853" s="28">
        <v>45666.8333333333</v>
      </c>
      <c r="B853" s="18">
        <v>20.0</v>
      </c>
      <c r="C853" s="18" t="s">
        <v>129</v>
      </c>
      <c r="D853" s="18" t="s">
        <v>122</v>
      </c>
      <c r="E853" s="18" t="s">
        <v>120</v>
      </c>
      <c r="F853" s="18">
        <f>MIN(Config_Geracao!$F$5,IF(Base_Irradiacao!$H$214*Config_Geracao!$C$5*(Config_Geracao!$D$5/100)&lt;Config_Geracao!$G$5,0,MAX(Config_Geracao!$G$5,Base_Irradiacao!$H$214*Config_Geracao!$C$5*(Config_Geracao!$D$5/100))))</f>
        <v>2.107575</v>
      </c>
    </row>
    <row r="854" ht="15.0" customHeight="1">
      <c r="A854" s="28">
        <v>45666.875</v>
      </c>
      <c r="B854" s="18">
        <v>21.0</v>
      </c>
      <c r="C854" s="18" t="s">
        <v>128</v>
      </c>
      <c r="D854" s="18" t="s">
        <v>115</v>
      </c>
      <c r="E854" s="18" t="s">
        <v>116</v>
      </c>
      <c r="F854" s="18">
        <f>MIN(Config_Geracao!$F$2,IF((Base_Irradiacao!$D$215/Config_Geracao!$E$2)*Base_Irradiacao!$G$215*Config_Geracao!$C$2*(Config_Geracao!$D$2/100)&lt;Config_Geracao!$G$2,0,MAX(Config_Geracao!$G$2,(Base_Irradiacao!$D$215/Config_Geracao!$E$2)*Base_Irradiacao!$G$215*Config_Geracao!$C$2*(Config_Geracao!$D$2/100))))</f>
        <v>0</v>
      </c>
    </row>
    <row r="855" ht="15.0" customHeight="1">
      <c r="A855" s="28">
        <v>45666.875</v>
      </c>
      <c r="B855" s="18">
        <v>21.0</v>
      </c>
      <c r="C855" s="18" t="s">
        <v>128</v>
      </c>
      <c r="D855" s="18" t="s">
        <v>119</v>
      </c>
      <c r="E855" s="18" t="s">
        <v>120</v>
      </c>
      <c r="F855" s="18">
        <f>MIN(Config_Geracao!$F$4,IF(Base_Irradiacao!$H$215*Config_Geracao!$C$4*(Config_Geracao!$D$4/100)&lt;Config_Geracao!$G$4,0,MAX(Config_Geracao!$G$4,Base_Irradiacao!$H$215*Config_Geracao!$C$4*(Config_Geracao!$D$4/100))))</f>
        <v>0.799425</v>
      </c>
    </row>
    <row r="856" ht="15.0" customHeight="1">
      <c r="A856" s="28">
        <v>45666.875</v>
      </c>
      <c r="B856" s="18">
        <v>21.0</v>
      </c>
      <c r="C856" s="18" t="s">
        <v>129</v>
      </c>
      <c r="D856" s="18" t="s">
        <v>118</v>
      </c>
      <c r="E856" s="18" t="s">
        <v>116</v>
      </c>
      <c r="F856" s="18">
        <f>MIN(Config_Geracao!$F$3,IF((Base_Irradiacao!$D$215/Config_Geracao!$E$3)*Base_Irradiacao!$G$215*Config_Geracao!$C$3*(Config_Geracao!$D$3/100)&lt;Config_Geracao!$G$3,0,MAX(Config_Geracao!$G$3,(Base_Irradiacao!$D$215/Config_Geracao!$E$3)*Base_Irradiacao!$G$215*Config_Geracao!$C$3*(Config_Geracao!$D$3/100))))</f>
        <v>0</v>
      </c>
    </row>
    <row r="857" ht="15.0" customHeight="1">
      <c r="A857" s="28">
        <v>45666.875</v>
      </c>
      <c r="B857" s="18">
        <v>21.0</v>
      </c>
      <c r="C857" s="18" t="s">
        <v>129</v>
      </c>
      <c r="D857" s="18" t="s">
        <v>122</v>
      </c>
      <c r="E857" s="18" t="s">
        <v>120</v>
      </c>
      <c r="F857" s="18">
        <f>MIN(Config_Geracao!$F$5,IF(Base_Irradiacao!$H$215*Config_Geracao!$C$5*(Config_Geracao!$D$5/100)&lt;Config_Geracao!$G$5,0,MAX(Config_Geracao!$G$5,Base_Irradiacao!$H$215*Config_Geracao!$C$5*(Config_Geracao!$D$5/100))))</f>
        <v>2.72745</v>
      </c>
    </row>
    <row r="858" ht="15.0" customHeight="1">
      <c r="A858" s="28">
        <v>45666.9166666667</v>
      </c>
      <c r="B858" s="18">
        <v>22.0</v>
      </c>
      <c r="C858" s="18" t="s">
        <v>128</v>
      </c>
      <c r="D858" s="18" t="s">
        <v>115</v>
      </c>
      <c r="E858" s="18" t="s">
        <v>116</v>
      </c>
      <c r="F858" s="18">
        <f>MIN(Config_Geracao!$F$2,IF((Base_Irradiacao!$D$216/Config_Geracao!$E$2)*Base_Irradiacao!$G$216*Config_Geracao!$C$2*(Config_Geracao!$D$2/100)&lt;Config_Geracao!$G$2,0,MAX(Config_Geracao!$G$2,(Base_Irradiacao!$D$216/Config_Geracao!$E$2)*Base_Irradiacao!$G$216*Config_Geracao!$C$2*(Config_Geracao!$D$2/100))))</f>
        <v>0</v>
      </c>
    </row>
    <row r="859" ht="15.0" customHeight="1">
      <c r="A859" s="28">
        <v>45666.9166666667</v>
      </c>
      <c r="B859" s="18">
        <v>22.0</v>
      </c>
      <c r="C859" s="18" t="s">
        <v>128</v>
      </c>
      <c r="D859" s="18" t="s">
        <v>119</v>
      </c>
      <c r="E859" s="18" t="s">
        <v>120</v>
      </c>
      <c r="F859" s="18">
        <f>MIN(Config_Geracao!$F$4,IF(Base_Irradiacao!$H$216*Config_Geracao!$C$4*(Config_Geracao!$D$4/100)&lt;Config_Geracao!$G$4,0,MAX(Config_Geracao!$G$4,Base_Irradiacao!$H$216*Config_Geracao!$C$4*(Config_Geracao!$D$4/100))))</f>
        <v>0.7630875</v>
      </c>
    </row>
    <row r="860" ht="15.0" customHeight="1">
      <c r="A860" s="28">
        <v>45666.9166666667</v>
      </c>
      <c r="B860" s="18">
        <v>22.0</v>
      </c>
      <c r="C860" s="18" t="s">
        <v>129</v>
      </c>
      <c r="D860" s="18" t="s">
        <v>118</v>
      </c>
      <c r="E860" s="18" t="s">
        <v>116</v>
      </c>
      <c r="F860" s="18">
        <f>MIN(Config_Geracao!$F$3,IF((Base_Irradiacao!$D$216/Config_Geracao!$E$3)*Base_Irradiacao!$G$216*Config_Geracao!$C$3*(Config_Geracao!$D$3/100)&lt;Config_Geracao!$G$3,0,MAX(Config_Geracao!$G$3,(Base_Irradiacao!$D$216/Config_Geracao!$E$3)*Base_Irradiacao!$G$216*Config_Geracao!$C$3*(Config_Geracao!$D$3/100))))</f>
        <v>0</v>
      </c>
    </row>
    <row r="861" ht="15.0" customHeight="1">
      <c r="A861" s="28">
        <v>45666.9166666667</v>
      </c>
      <c r="B861" s="18">
        <v>22.0</v>
      </c>
      <c r="C861" s="18" t="s">
        <v>129</v>
      </c>
      <c r="D861" s="18" t="s">
        <v>122</v>
      </c>
      <c r="E861" s="18" t="s">
        <v>120</v>
      </c>
      <c r="F861" s="18">
        <f>MIN(Config_Geracao!$F$5,IF(Base_Irradiacao!$H$216*Config_Geracao!$C$5*(Config_Geracao!$D$5/100)&lt;Config_Geracao!$G$5,0,MAX(Config_Geracao!$G$5,Base_Irradiacao!$H$216*Config_Geracao!$C$5*(Config_Geracao!$D$5/100))))</f>
        <v>2.603475</v>
      </c>
    </row>
    <row r="862" ht="15.0" customHeight="1">
      <c r="A862" s="28">
        <v>45666.9583333333</v>
      </c>
      <c r="B862" s="18">
        <v>23.0</v>
      </c>
      <c r="C862" s="18" t="s">
        <v>128</v>
      </c>
      <c r="D862" s="18" t="s">
        <v>115</v>
      </c>
      <c r="E862" s="18" t="s">
        <v>116</v>
      </c>
      <c r="F862" s="18">
        <f>MIN(Config_Geracao!$F$2,IF((Base_Irradiacao!$D$217/Config_Geracao!$E$2)*Base_Irradiacao!$G$217*Config_Geracao!$C$2*(Config_Geracao!$D$2/100)&lt;Config_Geracao!$G$2,0,MAX(Config_Geracao!$G$2,(Base_Irradiacao!$D$217/Config_Geracao!$E$2)*Base_Irradiacao!$G$217*Config_Geracao!$C$2*(Config_Geracao!$D$2/100))))</f>
        <v>0</v>
      </c>
    </row>
    <row r="863" ht="15.0" customHeight="1">
      <c r="A863" s="28">
        <v>45666.9583333333</v>
      </c>
      <c r="B863" s="18">
        <v>23.0</v>
      </c>
      <c r="C863" s="18" t="s">
        <v>128</v>
      </c>
      <c r="D863" s="18" t="s">
        <v>119</v>
      </c>
      <c r="E863" s="18" t="s">
        <v>120</v>
      </c>
      <c r="F863" s="18">
        <f>MIN(Config_Geracao!$F$4,IF(Base_Irradiacao!$H$217*Config_Geracao!$C$4*(Config_Geracao!$D$4/100)&lt;Config_Geracao!$G$4,0,MAX(Config_Geracao!$G$4,Base_Irradiacao!$H$217*Config_Geracao!$C$4*(Config_Geracao!$D$4/100))))</f>
        <v>0.80427</v>
      </c>
    </row>
    <row r="864" ht="15.0" customHeight="1">
      <c r="A864" s="28">
        <v>45666.9583333333</v>
      </c>
      <c r="B864" s="18">
        <v>23.0</v>
      </c>
      <c r="C864" s="18" t="s">
        <v>129</v>
      </c>
      <c r="D864" s="18" t="s">
        <v>118</v>
      </c>
      <c r="E864" s="18" t="s">
        <v>116</v>
      </c>
      <c r="F864" s="18">
        <f>MIN(Config_Geracao!$F$3,IF((Base_Irradiacao!$D$217/Config_Geracao!$E$3)*Base_Irradiacao!$G$217*Config_Geracao!$C$3*(Config_Geracao!$D$3/100)&lt;Config_Geracao!$G$3,0,MAX(Config_Geracao!$G$3,(Base_Irradiacao!$D$217/Config_Geracao!$E$3)*Base_Irradiacao!$G$217*Config_Geracao!$C$3*(Config_Geracao!$D$3/100))))</f>
        <v>0</v>
      </c>
    </row>
    <row r="865" ht="15.0" customHeight="1">
      <c r="A865" s="28">
        <v>45666.9583333333</v>
      </c>
      <c r="B865" s="18">
        <v>23.0</v>
      </c>
      <c r="C865" s="18" t="s">
        <v>129</v>
      </c>
      <c r="D865" s="18" t="s">
        <v>122</v>
      </c>
      <c r="E865" s="18" t="s">
        <v>120</v>
      </c>
      <c r="F865" s="18">
        <f>MIN(Config_Geracao!$F$5,IF(Base_Irradiacao!$H$217*Config_Geracao!$C$5*(Config_Geracao!$D$5/100)&lt;Config_Geracao!$G$5,0,MAX(Config_Geracao!$G$5,Base_Irradiacao!$H$217*Config_Geracao!$C$5*(Config_Geracao!$D$5/100))))</f>
        <v>2.74398</v>
      </c>
    </row>
    <row r="866" ht="15.0" customHeight="1">
      <c r="A866" s="28">
        <v>45667.0</v>
      </c>
      <c r="B866" s="18">
        <v>0.0</v>
      </c>
      <c r="C866" s="18" t="s">
        <v>128</v>
      </c>
      <c r="D866" s="18" t="s">
        <v>115</v>
      </c>
      <c r="E866" s="18" t="s">
        <v>116</v>
      </c>
      <c r="F866" s="18">
        <f>MIN(Config_Geracao!$F$2,IF((Base_Irradiacao!$D$218/Config_Geracao!$E$2)*Base_Irradiacao!$G$218*Config_Geracao!$C$2*(Config_Geracao!$D$2/100)&lt;Config_Geracao!$G$2,0,MAX(Config_Geracao!$G$2,(Base_Irradiacao!$D$218/Config_Geracao!$E$2)*Base_Irradiacao!$G$218*Config_Geracao!$C$2*(Config_Geracao!$D$2/100))))</f>
        <v>0</v>
      </c>
    </row>
    <row r="867" ht="15.0" customHeight="1">
      <c r="A867" s="28">
        <v>45667.0</v>
      </c>
      <c r="B867" s="18">
        <v>0.0</v>
      </c>
      <c r="C867" s="18" t="s">
        <v>128</v>
      </c>
      <c r="D867" s="18" t="s">
        <v>119</v>
      </c>
      <c r="E867" s="18" t="s">
        <v>120</v>
      </c>
      <c r="F867" s="18">
        <f>MIN(Config_Geracao!$F$4,IF(Base_Irradiacao!$H$218*Config_Geracao!$C$4*(Config_Geracao!$D$4/100)&lt;Config_Geracao!$G$4,0,MAX(Config_Geracao!$G$4,Base_Irradiacao!$H$218*Config_Geracao!$C$4*(Config_Geracao!$D$4/100))))</f>
        <v>0.731595</v>
      </c>
    </row>
    <row r="868" ht="15.0" customHeight="1">
      <c r="A868" s="28">
        <v>45667.0</v>
      </c>
      <c r="B868" s="18">
        <v>0.0</v>
      </c>
      <c r="C868" s="18" t="s">
        <v>129</v>
      </c>
      <c r="D868" s="18" t="s">
        <v>118</v>
      </c>
      <c r="E868" s="18" t="s">
        <v>116</v>
      </c>
      <c r="F868" s="18">
        <f>MIN(Config_Geracao!$F$3,IF((Base_Irradiacao!$D$218/Config_Geracao!$E$3)*Base_Irradiacao!$G$218*Config_Geracao!$C$3*(Config_Geracao!$D$3/100)&lt;Config_Geracao!$G$3,0,MAX(Config_Geracao!$G$3,(Base_Irradiacao!$D$218/Config_Geracao!$E$3)*Base_Irradiacao!$G$218*Config_Geracao!$C$3*(Config_Geracao!$D$3/100))))</f>
        <v>0</v>
      </c>
    </row>
    <row r="869" ht="15.0" customHeight="1">
      <c r="A869" s="28">
        <v>45667.0</v>
      </c>
      <c r="B869" s="18">
        <v>0.0</v>
      </c>
      <c r="C869" s="18" t="s">
        <v>129</v>
      </c>
      <c r="D869" s="18" t="s">
        <v>122</v>
      </c>
      <c r="E869" s="18" t="s">
        <v>120</v>
      </c>
      <c r="F869" s="18">
        <f>MIN(Config_Geracao!$F$5,IF(Base_Irradiacao!$H$218*Config_Geracao!$C$5*(Config_Geracao!$D$5/100)&lt;Config_Geracao!$G$5,0,MAX(Config_Geracao!$G$5,Base_Irradiacao!$H$218*Config_Geracao!$C$5*(Config_Geracao!$D$5/100))))</f>
        <v>2.49603</v>
      </c>
    </row>
    <row r="870" ht="15.0" customHeight="1">
      <c r="A870" s="28">
        <v>45667.0416666667</v>
      </c>
      <c r="B870" s="18">
        <v>1.0</v>
      </c>
      <c r="C870" s="18" t="s">
        <v>128</v>
      </c>
      <c r="D870" s="18" t="s">
        <v>115</v>
      </c>
      <c r="E870" s="18" t="s">
        <v>116</v>
      </c>
      <c r="F870" s="18">
        <f>MIN(Config_Geracao!$F$2,IF((Base_Irradiacao!$D$219/Config_Geracao!$E$2)*Base_Irradiacao!$G$219*Config_Geracao!$C$2*(Config_Geracao!$D$2/100)&lt;Config_Geracao!$G$2,0,MAX(Config_Geracao!$G$2,(Base_Irradiacao!$D$219/Config_Geracao!$E$2)*Base_Irradiacao!$G$219*Config_Geracao!$C$2*(Config_Geracao!$D$2/100))))</f>
        <v>0</v>
      </c>
    </row>
    <row r="871" ht="15.0" customHeight="1">
      <c r="A871" s="28">
        <v>45667.0416666667</v>
      </c>
      <c r="B871" s="18">
        <v>1.0</v>
      </c>
      <c r="C871" s="18" t="s">
        <v>128</v>
      </c>
      <c r="D871" s="18" t="s">
        <v>119</v>
      </c>
      <c r="E871" s="18" t="s">
        <v>120</v>
      </c>
      <c r="F871" s="18">
        <f>MIN(Config_Geracao!$F$4,IF(Base_Irradiacao!$H$219*Config_Geracao!$C$4*(Config_Geracao!$D$4/100)&lt;Config_Geracao!$G$4,0,MAX(Config_Geracao!$G$4,Base_Irradiacao!$H$219*Config_Geracao!$C$4*(Config_Geracao!$D$4/100))))</f>
        <v>0.9229725</v>
      </c>
    </row>
    <row r="872" ht="15.0" customHeight="1">
      <c r="A872" s="28">
        <v>45667.0416666667</v>
      </c>
      <c r="B872" s="18">
        <v>1.0</v>
      </c>
      <c r="C872" s="18" t="s">
        <v>129</v>
      </c>
      <c r="D872" s="18" t="s">
        <v>118</v>
      </c>
      <c r="E872" s="18" t="s">
        <v>116</v>
      </c>
      <c r="F872" s="18">
        <f>MIN(Config_Geracao!$F$3,IF((Base_Irradiacao!$D$219/Config_Geracao!$E$3)*Base_Irradiacao!$G$219*Config_Geracao!$C$3*(Config_Geracao!$D$3/100)&lt;Config_Geracao!$G$3,0,MAX(Config_Geracao!$G$3,(Base_Irradiacao!$D$219/Config_Geracao!$E$3)*Base_Irradiacao!$G$219*Config_Geracao!$C$3*(Config_Geracao!$D$3/100))))</f>
        <v>0</v>
      </c>
    </row>
    <row r="873" ht="15.0" customHeight="1">
      <c r="A873" s="28">
        <v>45667.0416666667</v>
      </c>
      <c r="B873" s="18">
        <v>1.0</v>
      </c>
      <c r="C873" s="18" t="s">
        <v>129</v>
      </c>
      <c r="D873" s="18" t="s">
        <v>122</v>
      </c>
      <c r="E873" s="18" t="s">
        <v>120</v>
      </c>
      <c r="F873" s="18">
        <f>MIN(Config_Geracao!$F$5,IF(Base_Irradiacao!$H$219*Config_Geracao!$C$5*(Config_Geracao!$D$5/100)&lt;Config_Geracao!$G$5,0,MAX(Config_Geracao!$G$5,Base_Irradiacao!$H$219*Config_Geracao!$C$5*(Config_Geracao!$D$5/100))))</f>
        <v>3.148965</v>
      </c>
    </row>
    <row r="874" ht="15.0" customHeight="1">
      <c r="A874" s="28">
        <v>45667.0833333333</v>
      </c>
      <c r="B874" s="18">
        <v>2.0</v>
      </c>
      <c r="C874" s="18" t="s">
        <v>128</v>
      </c>
      <c r="D874" s="18" t="s">
        <v>115</v>
      </c>
      <c r="E874" s="18" t="s">
        <v>116</v>
      </c>
      <c r="F874" s="18">
        <f>MIN(Config_Geracao!$F$2,IF((Base_Irradiacao!$D$220/Config_Geracao!$E$2)*Base_Irradiacao!$G$220*Config_Geracao!$C$2*(Config_Geracao!$D$2/100)&lt;Config_Geracao!$G$2,0,MAX(Config_Geracao!$G$2,(Base_Irradiacao!$D$220/Config_Geracao!$E$2)*Base_Irradiacao!$G$220*Config_Geracao!$C$2*(Config_Geracao!$D$2/100))))</f>
        <v>0</v>
      </c>
    </row>
    <row r="875" ht="15.0" customHeight="1">
      <c r="A875" s="28">
        <v>45667.0833333333</v>
      </c>
      <c r="B875" s="18">
        <v>2.0</v>
      </c>
      <c r="C875" s="18" t="s">
        <v>128</v>
      </c>
      <c r="D875" s="18" t="s">
        <v>119</v>
      </c>
      <c r="E875" s="18" t="s">
        <v>120</v>
      </c>
      <c r="F875" s="18">
        <f>MIN(Config_Geracao!$F$4,IF(Base_Irradiacao!$H$220*Config_Geracao!$C$4*(Config_Geracao!$D$4/100)&lt;Config_Geracao!$G$4,0,MAX(Config_Geracao!$G$4,Base_Irradiacao!$H$220*Config_Geracao!$C$4*(Config_Geracao!$D$4/100))))</f>
        <v>0.9811125</v>
      </c>
    </row>
    <row r="876" ht="15.0" customHeight="1">
      <c r="A876" s="28">
        <v>45667.0833333333</v>
      </c>
      <c r="B876" s="18">
        <v>2.0</v>
      </c>
      <c r="C876" s="18" t="s">
        <v>129</v>
      </c>
      <c r="D876" s="18" t="s">
        <v>118</v>
      </c>
      <c r="E876" s="18" t="s">
        <v>116</v>
      </c>
      <c r="F876" s="18">
        <f>MIN(Config_Geracao!$F$3,IF((Base_Irradiacao!$D$220/Config_Geracao!$E$3)*Base_Irradiacao!$G$220*Config_Geracao!$C$3*(Config_Geracao!$D$3/100)&lt;Config_Geracao!$G$3,0,MAX(Config_Geracao!$G$3,(Base_Irradiacao!$D$220/Config_Geracao!$E$3)*Base_Irradiacao!$G$220*Config_Geracao!$C$3*(Config_Geracao!$D$3/100))))</f>
        <v>0</v>
      </c>
    </row>
    <row r="877" ht="15.0" customHeight="1">
      <c r="A877" s="28">
        <v>45667.0833333333</v>
      </c>
      <c r="B877" s="18">
        <v>2.0</v>
      </c>
      <c r="C877" s="18" t="s">
        <v>129</v>
      </c>
      <c r="D877" s="18" t="s">
        <v>122</v>
      </c>
      <c r="E877" s="18" t="s">
        <v>120</v>
      </c>
      <c r="F877" s="18">
        <f>MIN(Config_Geracao!$F$5,IF(Base_Irradiacao!$H$220*Config_Geracao!$C$5*(Config_Geracao!$D$5/100)&lt;Config_Geracao!$G$5,0,MAX(Config_Geracao!$G$5,Base_Irradiacao!$H$220*Config_Geracao!$C$5*(Config_Geracao!$D$5/100))))</f>
        <v>3.347325</v>
      </c>
    </row>
    <row r="878" ht="15.0" customHeight="1">
      <c r="A878" s="28">
        <v>45667.125</v>
      </c>
      <c r="B878" s="18">
        <v>3.0</v>
      </c>
      <c r="C878" s="18" t="s">
        <v>128</v>
      </c>
      <c r="D878" s="18" t="s">
        <v>115</v>
      </c>
      <c r="E878" s="18" t="s">
        <v>116</v>
      </c>
      <c r="F878" s="18">
        <f>MIN(Config_Geracao!$F$2,IF((Base_Irradiacao!$D$221/Config_Geracao!$E$2)*Base_Irradiacao!$G$221*Config_Geracao!$C$2*(Config_Geracao!$D$2/100)&lt;Config_Geracao!$G$2,0,MAX(Config_Geracao!$G$2,(Base_Irradiacao!$D$221/Config_Geracao!$E$2)*Base_Irradiacao!$G$221*Config_Geracao!$C$2*(Config_Geracao!$D$2/100))))</f>
        <v>0</v>
      </c>
    </row>
    <row r="879" ht="15.0" customHeight="1">
      <c r="A879" s="28">
        <v>45667.125</v>
      </c>
      <c r="B879" s="18">
        <v>3.0</v>
      </c>
      <c r="C879" s="18" t="s">
        <v>128</v>
      </c>
      <c r="D879" s="18" t="s">
        <v>119</v>
      </c>
      <c r="E879" s="18" t="s">
        <v>120</v>
      </c>
      <c r="F879" s="18">
        <f>MIN(Config_Geracao!$F$4,IF(Base_Irradiacao!$H$221*Config_Geracao!$C$4*(Config_Geracao!$D$4/100)&lt;Config_Geracao!$G$4,0,MAX(Config_Geracao!$G$4,Base_Irradiacao!$H$221*Config_Geracao!$C$4*(Config_Geracao!$D$4/100))))</f>
        <v>0.7291725</v>
      </c>
    </row>
    <row r="880" ht="15.0" customHeight="1">
      <c r="A880" s="28">
        <v>45667.125</v>
      </c>
      <c r="B880" s="18">
        <v>3.0</v>
      </c>
      <c r="C880" s="18" t="s">
        <v>129</v>
      </c>
      <c r="D880" s="18" t="s">
        <v>118</v>
      </c>
      <c r="E880" s="18" t="s">
        <v>116</v>
      </c>
      <c r="F880" s="18">
        <f>MIN(Config_Geracao!$F$3,IF((Base_Irradiacao!$D$221/Config_Geracao!$E$3)*Base_Irradiacao!$G$221*Config_Geracao!$C$3*(Config_Geracao!$D$3/100)&lt;Config_Geracao!$G$3,0,MAX(Config_Geracao!$G$3,(Base_Irradiacao!$D$221/Config_Geracao!$E$3)*Base_Irradiacao!$G$221*Config_Geracao!$C$3*(Config_Geracao!$D$3/100))))</f>
        <v>0</v>
      </c>
    </row>
    <row r="881" ht="15.0" customHeight="1">
      <c r="A881" s="28">
        <v>45667.125</v>
      </c>
      <c r="B881" s="18">
        <v>3.0</v>
      </c>
      <c r="C881" s="18" t="s">
        <v>129</v>
      </c>
      <c r="D881" s="18" t="s">
        <v>122</v>
      </c>
      <c r="E881" s="18" t="s">
        <v>120</v>
      </c>
      <c r="F881" s="18">
        <f>MIN(Config_Geracao!$F$5,IF(Base_Irradiacao!$H$221*Config_Geracao!$C$5*(Config_Geracao!$D$5/100)&lt;Config_Geracao!$G$5,0,MAX(Config_Geracao!$G$5,Base_Irradiacao!$H$221*Config_Geracao!$C$5*(Config_Geracao!$D$5/100))))</f>
        <v>2.487765</v>
      </c>
    </row>
    <row r="882" ht="15.0" customHeight="1">
      <c r="A882" s="28">
        <v>45667.1666666667</v>
      </c>
      <c r="B882" s="18">
        <v>4.0</v>
      </c>
      <c r="C882" s="18" t="s">
        <v>128</v>
      </c>
      <c r="D882" s="18" t="s">
        <v>115</v>
      </c>
      <c r="E882" s="18" t="s">
        <v>116</v>
      </c>
      <c r="F882" s="18">
        <f>MIN(Config_Geracao!$F$2,IF((Base_Irradiacao!$D$222/Config_Geracao!$E$2)*Base_Irradiacao!$G$222*Config_Geracao!$C$2*(Config_Geracao!$D$2/100)&lt;Config_Geracao!$G$2,0,MAX(Config_Geracao!$G$2,(Base_Irradiacao!$D$222/Config_Geracao!$E$2)*Base_Irradiacao!$G$222*Config_Geracao!$C$2*(Config_Geracao!$D$2/100))))</f>
        <v>0</v>
      </c>
    </row>
    <row r="883" ht="15.0" customHeight="1">
      <c r="A883" s="28">
        <v>45667.1666666667</v>
      </c>
      <c r="B883" s="18">
        <v>4.0</v>
      </c>
      <c r="C883" s="18" t="s">
        <v>128</v>
      </c>
      <c r="D883" s="18" t="s">
        <v>119</v>
      </c>
      <c r="E883" s="18" t="s">
        <v>120</v>
      </c>
      <c r="F883" s="18">
        <f>MIN(Config_Geracao!$F$4,IF(Base_Irradiacao!$H$222*Config_Geracao!$C$4*(Config_Geracao!$D$4/100)&lt;Config_Geracao!$G$4,0,MAX(Config_Geracao!$G$4,Base_Irradiacao!$H$222*Config_Geracao!$C$4*(Config_Geracao!$D$4/100))))</f>
        <v>0.7630875</v>
      </c>
    </row>
    <row r="884" ht="15.0" customHeight="1">
      <c r="A884" s="28">
        <v>45667.1666666667</v>
      </c>
      <c r="B884" s="18">
        <v>4.0</v>
      </c>
      <c r="C884" s="18" t="s">
        <v>129</v>
      </c>
      <c r="D884" s="18" t="s">
        <v>118</v>
      </c>
      <c r="E884" s="18" t="s">
        <v>116</v>
      </c>
      <c r="F884" s="18">
        <f>MIN(Config_Geracao!$F$3,IF((Base_Irradiacao!$D$222/Config_Geracao!$E$3)*Base_Irradiacao!$G$222*Config_Geracao!$C$3*(Config_Geracao!$D$3/100)&lt;Config_Geracao!$G$3,0,MAX(Config_Geracao!$G$3,(Base_Irradiacao!$D$222/Config_Geracao!$E$3)*Base_Irradiacao!$G$222*Config_Geracao!$C$3*(Config_Geracao!$D$3/100))))</f>
        <v>0</v>
      </c>
    </row>
    <row r="885" ht="15.0" customHeight="1">
      <c r="A885" s="28">
        <v>45667.1666666667</v>
      </c>
      <c r="B885" s="18">
        <v>4.0</v>
      </c>
      <c r="C885" s="18" t="s">
        <v>129</v>
      </c>
      <c r="D885" s="18" t="s">
        <v>122</v>
      </c>
      <c r="E885" s="18" t="s">
        <v>120</v>
      </c>
      <c r="F885" s="18">
        <f>MIN(Config_Geracao!$F$5,IF(Base_Irradiacao!$H$222*Config_Geracao!$C$5*(Config_Geracao!$D$5/100)&lt;Config_Geracao!$G$5,0,MAX(Config_Geracao!$G$5,Base_Irradiacao!$H$222*Config_Geracao!$C$5*(Config_Geracao!$D$5/100))))</f>
        <v>2.603475</v>
      </c>
    </row>
    <row r="886" ht="15.0" customHeight="1">
      <c r="A886" s="28">
        <v>45667.2083333333</v>
      </c>
      <c r="B886" s="18">
        <v>5.0</v>
      </c>
      <c r="C886" s="18" t="s">
        <v>128</v>
      </c>
      <c r="D886" s="18" t="s">
        <v>115</v>
      </c>
      <c r="E886" s="18" t="s">
        <v>116</v>
      </c>
      <c r="F886" s="18">
        <f>MIN(Config_Geracao!$F$2,IF((Base_Irradiacao!$D$223/Config_Geracao!$E$2)*Base_Irradiacao!$G$223*Config_Geracao!$C$2*(Config_Geracao!$D$2/100)&lt;Config_Geracao!$G$2,0,MAX(Config_Geracao!$G$2,(Base_Irradiacao!$D$223/Config_Geracao!$E$2)*Base_Irradiacao!$G$223*Config_Geracao!$C$2*(Config_Geracao!$D$2/100))))</f>
        <v>0</v>
      </c>
    </row>
    <row r="887" ht="15.0" customHeight="1">
      <c r="A887" s="28">
        <v>45667.2083333333</v>
      </c>
      <c r="B887" s="18">
        <v>5.0</v>
      </c>
      <c r="C887" s="18" t="s">
        <v>128</v>
      </c>
      <c r="D887" s="18" t="s">
        <v>119</v>
      </c>
      <c r="E887" s="18" t="s">
        <v>120</v>
      </c>
      <c r="F887" s="18">
        <f>MIN(Config_Geracao!$F$4,IF(Base_Irradiacao!$H$223*Config_Geracao!$C$4*(Config_Geracao!$D$4/100)&lt;Config_Geracao!$G$4,0,MAX(Config_Geracao!$G$4,Base_Irradiacao!$H$223*Config_Geracao!$C$4*(Config_Geracao!$D$4/100))))</f>
        <v>0.9908025</v>
      </c>
    </row>
    <row r="888" ht="15.0" customHeight="1">
      <c r="A888" s="28">
        <v>45667.2083333333</v>
      </c>
      <c r="B888" s="18">
        <v>5.0</v>
      </c>
      <c r="C888" s="18" t="s">
        <v>129</v>
      </c>
      <c r="D888" s="18" t="s">
        <v>118</v>
      </c>
      <c r="E888" s="18" t="s">
        <v>116</v>
      </c>
      <c r="F888" s="18">
        <f>MIN(Config_Geracao!$F$3,IF((Base_Irradiacao!$D$223/Config_Geracao!$E$3)*Base_Irradiacao!$G$223*Config_Geracao!$C$3*(Config_Geracao!$D$3/100)&lt;Config_Geracao!$G$3,0,MAX(Config_Geracao!$G$3,(Base_Irradiacao!$D$223/Config_Geracao!$E$3)*Base_Irradiacao!$G$223*Config_Geracao!$C$3*(Config_Geracao!$D$3/100))))</f>
        <v>0</v>
      </c>
    </row>
    <row r="889" ht="15.0" customHeight="1">
      <c r="A889" s="28">
        <v>45667.2083333333</v>
      </c>
      <c r="B889" s="18">
        <v>5.0</v>
      </c>
      <c r="C889" s="18" t="s">
        <v>129</v>
      </c>
      <c r="D889" s="18" t="s">
        <v>122</v>
      </c>
      <c r="E889" s="18" t="s">
        <v>120</v>
      </c>
      <c r="F889" s="18">
        <f>MIN(Config_Geracao!$F$5,IF(Base_Irradiacao!$H$223*Config_Geracao!$C$5*(Config_Geracao!$D$5/100)&lt;Config_Geracao!$G$5,0,MAX(Config_Geracao!$G$5,Base_Irradiacao!$H$223*Config_Geracao!$C$5*(Config_Geracao!$D$5/100))))</f>
        <v>3.380385</v>
      </c>
    </row>
    <row r="890" ht="15.0" customHeight="1">
      <c r="A890" s="28">
        <v>45667.25</v>
      </c>
      <c r="B890" s="18">
        <v>6.0</v>
      </c>
      <c r="C890" s="18" t="s">
        <v>128</v>
      </c>
      <c r="D890" s="18" t="s">
        <v>115</v>
      </c>
      <c r="E890" s="18" t="s">
        <v>116</v>
      </c>
      <c r="F890" s="18">
        <f>MIN(Config_Geracao!$F$2,IF((Base_Irradiacao!$D$224/Config_Geracao!$E$2)*Base_Irradiacao!$G$224*Config_Geracao!$C$2*(Config_Geracao!$D$2/100)&lt;Config_Geracao!$G$2,0,MAX(Config_Geracao!$G$2,(Base_Irradiacao!$D$224/Config_Geracao!$E$2)*Base_Irradiacao!$G$224*Config_Geracao!$C$2*(Config_Geracao!$D$2/100))))</f>
        <v>0</v>
      </c>
    </row>
    <row r="891" ht="15.0" customHeight="1">
      <c r="A891" s="28">
        <v>45667.25</v>
      </c>
      <c r="B891" s="18">
        <v>6.0</v>
      </c>
      <c r="C891" s="18" t="s">
        <v>128</v>
      </c>
      <c r="D891" s="18" t="s">
        <v>119</v>
      </c>
      <c r="E891" s="18" t="s">
        <v>120</v>
      </c>
      <c r="F891" s="18">
        <f>MIN(Config_Geracao!$F$4,IF(Base_Irradiacao!$H$224*Config_Geracao!$C$4*(Config_Geracao!$D$4/100)&lt;Config_Geracao!$G$4,0,MAX(Config_Geracao!$G$4,Base_Irradiacao!$H$224*Config_Geracao!$C$4*(Config_Geracao!$D$4/100))))</f>
        <v>0.6613425</v>
      </c>
    </row>
    <row r="892" ht="15.0" customHeight="1">
      <c r="A892" s="28">
        <v>45667.25</v>
      </c>
      <c r="B892" s="18">
        <v>6.0</v>
      </c>
      <c r="C892" s="18" t="s">
        <v>129</v>
      </c>
      <c r="D892" s="18" t="s">
        <v>118</v>
      </c>
      <c r="E892" s="18" t="s">
        <v>116</v>
      </c>
      <c r="F892" s="18">
        <f>MIN(Config_Geracao!$F$3,IF((Base_Irradiacao!$D$224/Config_Geracao!$E$3)*Base_Irradiacao!$G$224*Config_Geracao!$C$3*(Config_Geracao!$D$3/100)&lt;Config_Geracao!$G$3,0,MAX(Config_Geracao!$G$3,(Base_Irradiacao!$D$224/Config_Geracao!$E$3)*Base_Irradiacao!$G$224*Config_Geracao!$C$3*(Config_Geracao!$D$3/100))))</f>
        <v>0</v>
      </c>
    </row>
    <row r="893" ht="15.0" customHeight="1">
      <c r="A893" s="28">
        <v>45667.25</v>
      </c>
      <c r="B893" s="18">
        <v>6.0</v>
      </c>
      <c r="C893" s="18" t="s">
        <v>129</v>
      </c>
      <c r="D893" s="18" t="s">
        <v>122</v>
      </c>
      <c r="E893" s="18" t="s">
        <v>120</v>
      </c>
      <c r="F893" s="18">
        <f>MIN(Config_Geracao!$F$5,IF(Base_Irradiacao!$H$224*Config_Geracao!$C$5*(Config_Geracao!$D$5/100)&lt;Config_Geracao!$G$5,0,MAX(Config_Geracao!$G$5,Base_Irradiacao!$H$224*Config_Geracao!$C$5*(Config_Geracao!$D$5/100))))</f>
        <v>2.256345</v>
      </c>
    </row>
    <row r="894" ht="15.0" customHeight="1">
      <c r="A894" s="28">
        <v>45667.2916666667</v>
      </c>
      <c r="B894" s="18">
        <v>7.0</v>
      </c>
      <c r="C894" s="18" t="s">
        <v>128</v>
      </c>
      <c r="D894" s="18" t="s">
        <v>115</v>
      </c>
      <c r="E894" s="18" t="s">
        <v>116</v>
      </c>
      <c r="F894" s="18">
        <f>MIN(Config_Geracao!$F$2,IF((Base_Irradiacao!$D$225/Config_Geracao!$E$2)*Base_Irradiacao!$G$225*Config_Geracao!$C$2*(Config_Geracao!$D$2/100)&lt;Config_Geracao!$G$2,0,MAX(Config_Geracao!$G$2,(Base_Irradiacao!$D$225/Config_Geracao!$E$2)*Base_Irradiacao!$G$225*Config_Geracao!$C$2*(Config_Geracao!$D$2/100))))</f>
        <v>2.012143182</v>
      </c>
    </row>
    <row r="895" ht="15.0" customHeight="1">
      <c r="A895" s="28">
        <v>45667.2916666667</v>
      </c>
      <c r="B895" s="18">
        <v>7.0</v>
      </c>
      <c r="C895" s="18" t="s">
        <v>128</v>
      </c>
      <c r="D895" s="18" t="s">
        <v>119</v>
      </c>
      <c r="E895" s="18" t="s">
        <v>120</v>
      </c>
      <c r="F895" s="18">
        <f>MIN(Config_Geracao!$F$4,IF(Base_Irradiacao!$H$225*Config_Geracao!$C$4*(Config_Geracao!$D$4/100)&lt;Config_Geracao!$G$4,0,MAX(Config_Geracao!$G$4,Base_Irradiacao!$H$225*Config_Geracao!$C$4*(Config_Geracao!$D$4/100))))</f>
        <v>0.70737</v>
      </c>
    </row>
    <row r="896" ht="15.0" customHeight="1">
      <c r="A896" s="28">
        <v>45667.2916666667</v>
      </c>
      <c r="B896" s="18">
        <v>7.0</v>
      </c>
      <c r="C896" s="18" t="s">
        <v>129</v>
      </c>
      <c r="D896" s="18" t="s">
        <v>118</v>
      </c>
      <c r="E896" s="18" t="s">
        <v>116</v>
      </c>
      <c r="F896" s="18">
        <f>MIN(Config_Geracao!$F$3,IF((Base_Irradiacao!$D$225/Config_Geracao!$E$3)*Base_Irradiacao!$G$225*Config_Geracao!$C$3*(Config_Geracao!$D$3/100)&lt;Config_Geracao!$G$3,0,MAX(Config_Geracao!$G$3,(Base_Irradiacao!$D$225/Config_Geracao!$E$3)*Base_Irradiacao!$G$225*Config_Geracao!$C$3*(Config_Geracao!$D$3/100))))</f>
        <v>8.237950909</v>
      </c>
    </row>
    <row r="897" ht="15.0" customHeight="1">
      <c r="A897" s="28">
        <v>45667.2916666667</v>
      </c>
      <c r="B897" s="18">
        <v>7.0</v>
      </c>
      <c r="C897" s="18" t="s">
        <v>129</v>
      </c>
      <c r="D897" s="18" t="s">
        <v>122</v>
      </c>
      <c r="E897" s="18" t="s">
        <v>120</v>
      </c>
      <c r="F897" s="18">
        <f>MIN(Config_Geracao!$F$5,IF(Base_Irradiacao!$H$225*Config_Geracao!$C$5*(Config_Geracao!$D$5/100)&lt;Config_Geracao!$G$5,0,MAX(Config_Geracao!$G$5,Base_Irradiacao!$H$225*Config_Geracao!$C$5*(Config_Geracao!$D$5/100))))</f>
        <v>2.41338</v>
      </c>
    </row>
    <row r="898" ht="15.0" customHeight="1">
      <c r="A898" s="28">
        <v>45667.3333333333</v>
      </c>
      <c r="B898" s="18">
        <v>8.0</v>
      </c>
      <c r="C898" s="18" t="s">
        <v>128</v>
      </c>
      <c r="D898" s="18" t="s">
        <v>115</v>
      </c>
      <c r="E898" s="18" t="s">
        <v>116</v>
      </c>
      <c r="F898" s="18">
        <f>MIN(Config_Geracao!$F$2,IF((Base_Irradiacao!$D$226/Config_Geracao!$E$2)*Base_Irradiacao!$G$226*Config_Geracao!$C$2*(Config_Geracao!$D$2/100)&lt;Config_Geracao!$G$2,0,MAX(Config_Geracao!$G$2,(Base_Irradiacao!$D$226/Config_Geracao!$E$2)*Base_Irradiacao!$G$226*Config_Geracao!$C$2*(Config_Geracao!$D$2/100))))</f>
        <v>2.2933</v>
      </c>
    </row>
    <row r="899" ht="15.0" customHeight="1">
      <c r="A899" s="28">
        <v>45667.3333333333</v>
      </c>
      <c r="B899" s="18">
        <v>8.0</v>
      </c>
      <c r="C899" s="18" t="s">
        <v>128</v>
      </c>
      <c r="D899" s="18" t="s">
        <v>119</v>
      </c>
      <c r="E899" s="18" t="s">
        <v>120</v>
      </c>
      <c r="F899" s="18">
        <f>MIN(Config_Geracao!$F$4,IF(Base_Irradiacao!$H$226*Config_Geracao!$C$4*(Config_Geracao!$D$4/100)&lt;Config_Geracao!$G$4,0,MAX(Config_Geracao!$G$4,Base_Irradiacao!$H$226*Config_Geracao!$C$4*(Config_Geracao!$D$4/100))))</f>
        <v>0.7921575</v>
      </c>
    </row>
    <row r="900" ht="15.0" customHeight="1">
      <c r="A900" s="28">
        <v>45667.3333333333</v>
      </c>
      <c r="B900" s="18">
        <v>8.0</v>
      </c>
      <c r="C900" s="18" t="s">
        <v>129</v>
      </c>
      <c r="D900" s="18" t="s">
        <v>118</v>
      </c>
      <c r="E900" s="18" t="s">
        <v>116</v>
      </c>
      <c r="F900" s="18">
        <f>MIN(Config_Geracao!$F$3,IF((Base_Irradiacao!$D$226/Config_Geracao!$E$3)*Base_Irradiacao!$G$226*Config_Geracao!$C$3*(Config_Geracao!$D$3/100)&lt;Config_Geracao!$G$3,0,MAX(Config_Geracao!$G$3,(Base_Irradiacao!$D$226/Config_Geracao!$E$3)*Base_Irradiacao!$G$226*Config_Geracao!$C$3*(Config_Geracao!$D$3/100))))</f>
        <v>9.38904</v>
      </c>
    </row>
    <row r="901" ht="15.0" customHeight="1">
      <c r="A901" s="28">
        <v>45667.3333333333</v>
      </c>
      <c r="B901" s="18">
        <v>8.0</v>
      </c>
      <c r="C901" s="18" t="s">
        <v>129</v>
      </c>
      <c r="D901" s="18" t="s">
        <v>122</v>
      </c>
      <c r="E901" s="18" t="s">
        <v>120</v>
      </c>
      <c r="F901" s="18">
        <f>MIN(Config_Geracao!$F$5,IF(Base_Irradiacao!$H$226*Config_Geracao!$C$5*(Config_Geracao!$D$5/100)&lt;Config_Geracao!$G$5,0,MAX(Config_Geracao!$G$5,Base_Irradiacao!$H$226*Config_Geracao!$C$5*(Config_Geracao!$D$5/100))))</f>
        <v>2.702655</v>
      </c>
    </row>
    <row r="902" ht="15.0" customHeight="1">
      <c r="A902" s="28">
        <v>45667.375</v>
      </c>
      <c r="B902" s="18">
        <v>9.0</v>
      </c>
      <c r="C902" s="18" t="s">
        <v>128</v>
      </c>
      <c r="D902" s="18" t="s">
        <v>115</v>
      </c>
      <c r="E902" s="18" t="s">
        <v>116</v>
      </c>
      <c r="F902" s="18">
        <f>MIN(Config_Geracao!$F$2,IF((Base_Irradiacao!$D$227/Config_Geracao!$E$2)*Base_Irradiacao!$G$227*Config_Geracao!$C$2*(Config_Geracao!$D$2/100)&lt;Config_Geracao!$G$2,0,MAX(Config_Geracao!$G$2,(Base_Irradiacao!$D$227/Config_Geracao!$E$2)*Base_Irradiacao!$G$227*Config_Geracao!$C$2*(Config_Geracao!$D$2/100))))</f>
        <v>2.817440909</v>
      </c>
    </row>
    <row r="903" ht="15.0" customHeight="1">
      <c r="A903" s="28">
        <v>45667.375</v>
      </c>
      <c r="B903" s="18">
        <v>9.0</v>
      </c>
      <c r="C903" s="18" t="s">
        <v>128</v>
      </c>
      <c r="D903" s="18" t="s">
        <v>119</v>
      </c>
      <c r="E903" s="18" t="s">
        <v>120</v>
      </c>
      <c r="F903" s="18">
        <f>MIN(Config_Geracao!$F$4,IF(Base_Irradiacao!$H$227*Config_Geracao!$C$4*(Config_Geracao!$D$4/100)&lt;Config_Geracao!$G$4,0,MAX(Config_Geracao!$G$4,Base_Irradiacao!$H$227*Config_Geracao!$C$4*(Config_Geracao!$D$4/100))))</f>
        <v>1.15311</v>
      </c>
    </row>
    <row r="904" ht="15.0" customHeight="1">
      <c r="A904" s="28">
        <v>45667.375</v>
      </c>
      <c r="B904" s="18">
        <v>9.0</v>
      </c>
      <c r="C904" s="18" t="s">
        <v>129</v>
      </c>
      <c r="D904" s="18" t="s">
        <v>118</v>
      </c>
      <c r="E904" s="18" t="s">
        <v>116</v>
      </c>
      <c r="F904" s="18">
        <f>MIN(Config_Geracao!$F$3,IF((Base_Irradiacao!$D$227/Config_Geracao!$E$3)*Base_Irradiacao!$G$227*Config_Geracao!$C$3*(Config_Geracao!$D$3/100)&lt;Config_Geracao!$G$3,0,MAX(Config_Geracao!$G$3,(Base_Irradiacao!$D$227/Config_Geracao!$E$3)*Base_Irradiacao!$G$227*Config_Geracao!$C$3*(Config_Geracao!$D$3/100))))</f>
        <v>11.53493455</v>
      </c>
    </row>
    <row r="905" ht="15.0" customHeight="1">
      <c r="A905" s="28">
        <v>45667.375</v>
      </c>
      <c r="B905" s="18">
        <v>9.0</v>
      </c>
      <c r="C905" s="18" t="s">
        <v>129</v>
      </c>
      <c r="D905" s="18" t="s">
        <v>122</v>
      </c>
      <c r="E905" s="18" t="s">
        <v>120</v>
      </c>
      <c r="F905" s="18">
        <f>MIN(Config_Geracao!$F$5,IF(Base_Irradiacao!$H$227*Config_Geracao!$C$5*(Config_Geracao!$D$5/100)&lt;Config_Geracao!$G$5,0,MAX(Config_Geracao!$G$5,Base_Irradiacao!$H$227*Config_Geracao!$C$5*(Config_Geracao!$D$5/100))))</f>
        <v>3.93414</v>
      </c>
    </row>
    <row r="906" ht="15.0" customHeight="1">
      <c r="A906" s="28">
        <v>45667.4166666667</v>
      </c>
      <c r="B906" s="18">
        <v>10.0</v>
      </c>
      <c r="C906" s="18" t="s">
        <v>128</v>
      </c>
      <c r="D906" s="18" t="s">
        <v>115</v>
      </c>
      <c r="E906" s="18" t="s">
        <v>116</v>
      </c>
      <c r="F906" s="18">
        <f>MIN(Config_Geracao!$F$2,IF((Base_Irradiacao!$D$228/Config_Geracao!$E$2)*Base_Irradiacao!$G$228*Config_Geracao!$C$2*(Config_Geracao!$D$2/100)&lt;Config_Geracao!$G$2,0,MAX(Config_Geracao!$G$2,(Base_Irradiacao!$D$228/Config_Geracao!$E$2)*Base_Irradiacao!$G$228*Config_Geracao!$C$2*(Config_Geracao!$D$2/100))))</f>
        <v>6.860079545</v>
      </c>
    </row>
    <row r="907" ht="15.0" customHeight="1">
      <c r="A907" s="28">
        <v>45667.4166666667</v>
      </c>
      <c r="B907" s="18">
        <v>10.0</v>
      </c>
      <c r="C907" s="18" t="s">
        <v>128</v>
      </c>
      <c r="D907" s="18" t="s">
        <v>119</v>
      </c>
      <c r="E907" s="18" t="s">
        <v>120</v>
      </c>
      <c r="F907" s="18">
        <f>MIN(Config_Geracao!$F$4,IF(Base_Irradiacao!$H$228*Config_Geracao!$C$4*(Config_Geracao!$D$4/100)&lt;Config_Geracao!$G$4,0,MAX(Config_Geracao!$G$4,Base_Irradiacao!$H$228*Config_Geracao!$C$4*(Config_Geracao!$D$4/100))))</f>
        <v>0.6516525</v>
      </c>
    </row>
    <row r="908" ht="15.0" customHeight="1">
      <c r="A908" s="28">
        <v>45667.4166666667</v>
      </c>
      <c r="B908" s="18">
        <v>10.0</v>
      </c>
      <c r="C908" s="18" t="s">
        <v>129</v>
      </c>
      <c r="D908" s="18" t="s">
        <v>118</v>
      </c>
      <c r="E908" s="18" t="s">
        <v>116</v>
      </c>
      <c r="F908" s="18">
        <f>MIN(Config_Geracao!$F$3,IF((Base_Irradiacao!$D$228/Config_Geracao!$E$3)*Base_Irradiacao!$G$228*Config_Geracao!$C$3*(Config_Geracao!$D$3/100)&lt;Config_Geracao!$G$3,0,MAX(Config_Geracao!$G$3,(Base_Irradiacao!$D$228/Config_Geracao!$E$3)*Base_Irradiacao!$G$228*Config_Geracao!$C$3*(Config_Geracao!$D$3/100))))</f>
        <v>28.08597273</v>
      </c>
    </row>
    <row r="909" ht="15.0" customHeight="1">
      <c r="A909" s="28">
        <v>45667.4166666667</v>
      </c>
      <c r="B909" s="18">
        <v>10.0</v>
      </c>
      <c r="C909" s="18" t="s">
        <v>129</v>
      </c>
      <c r="D909" s="18" t="s">
        <v>122</v>
      </c>
      <c r="E909" s="18" t="s">
        <v>120</v>
      </c>
      <c r="F909" s="18">
        <f>MIN(Config_Geracao!$F$5,IF(Base_Irradiacao!$H$228*Config_Geracao!$C$5*(Config_Geracao!$D$5/100)&lt;Config_Geracao!$G$5,0,MAX(Config_Geracao!$G$5,Base_Irradiacao!$H$228*Config_Geracao!$C$5*(Config_Geracao!$D$5/100))))</f>
        <v>2.223285</v>
      </c>
    </row>
    <row r="910" ht="15.0" customHeight="1">
      <c r="A910" s="28">
        <v>45667.4583333333</v>
      </c>
      <c r="B910" s="18">
        <v>11.0</v>
      </c>
      <c r="C910" s="18" t="s">
        <v>128</v>
      </c>
      <c r="D910" s="18" t="s">
        <v>115</v>
      </c>
      <c r="E910" s="18" t="s">
        <v>116</v>
      </c>
      <c r="F910" s="18">
        <f>MIN(Config_Geracao!$F$2,IF((Base_Irradiacao!$D$229/Config_Geracao!$E$2)*Base_Irradiacao!$G$229*Config_Geracao!$C$2*(Config_Geracao!$D$2/100)&lt;Config_Geracao!$G$2,0,MAX(Config_Geracao!$G$2,(Base_Irradiacao!$D$229/Config_Geracao!$E$2)*Base_Irradiacao!$G$229*Config_Geracao!$C$2*(Config_Geracao!$D$2/100))))</f>
        <v>7.462768182</v>
      </c>
    </row>
    <row r="911" ht="15.0" customHeight="1">
      <c r="A911" s="28">
        <v>45667.4583333333</v>
      </c>
      <c r="B911" s="18">
        <v>11.0</v>
      </c>
      <c r="C911" s="18" t="s">
        <v>128</v>
      </c>
      <c r="D911" s="18" t="s">
        <v>119</v>
      </c>
      <c r="E911" s="18" t="s">
        <v>120</v>
      </c>
      <c r="F911" s="18">
        <f>MIN(Config_Geracao!$F$4,IF(Base_Irradiacao!$H$229*Config_Geracao!$C$4*(Config_Geracao!$D$4/100)&lt;Config_Geracao!$G$4,0,MAX(Config_Geracao!$G$4,Base_Irradiacao!$H$229*Config_Geracao!$C$4*(Config_Geracao!$D$4/100))))</f>
        <v>0.50388</v>
      </c>
    </row>
    <row r="912" ht="15.0" customHeight="1">
      <c r="A912" s="28">
        <v>45667.4583333333</v>
      </c>
      <c r="B912" s="18">
        <v>11.0</v>
      </c>
      <c r="C912" s="18" t="s">
        <v>129</v>
      </c>
      <c r="D912" s="18" t="s">
        <v>118</v>
      </c>
      <c r="E912" s="18" t="s">
        <v>116</v>
      </c>
      <c r="F912" s="18">
        <f>MIN(Config_Geracao!$F$3,IF((Base_Irradiacao!$D$229/Config_Geracao!$E$3)*Base_Irradiacao!$G$229*Config_Geracao!$C$3*(Config_Geracao!$D$3/100)&lt;Config_Geracao!$G$3,0,MAX(Config_Geracao!$G$3,(Base_Irradiacao!$D$229/Config_Geracao!$E$3)*Base_Irradiacao!$G$229*Config_Geracao!$C$3*(Config_Geracao!$D$3/100))))</f>
        <v>30.55345091</v>
      </c>
    </row>
    <row r="913" ht="15.0" customHeight="1">
      <c r="A913" s="28">
        <v>45667.4583333333</v>
      </c>
      <c r="B913" s="18">
        <v>11.0</v>
      </c>
      <c r="C913" s="18" t="s">
        <v>129</v>
      </c>
      <c r="D913" s="18" t="s">
        <v>122</v>
      </c>
      <c r="E913" s="18" t="s">
        <v>120</v>
      </c>
      <c r="F913" s="18">
        <f>MIN(Config_Geracao!$F$5,IF(Base_Irradiacao!$H$229*Config_Geracao!$C$5*(Config_Geracao!$D$5/100)&lt;Config_Geracao!$G$5,0,MAX(Config_Geracao!$G$5,Base_Irradiacao!$H$229*Config_Geracao!$C$5*(Config_Geracao!$D$5/100))))</f>
        <v>1.71912</v>
      </c>
    </row>
    <row r="914" ht="15.0" customHeight="1">
      <c r="A914" s="28">
        <v>45667.5</v>
      </c>
      <c r="B914" s="18">
        <v>12.0</v>
      </c>
      <c r="C914" s="18" t="s">
        <v>128</v>
      </c>
      <c r="D914" s="18" t="s">
        <v>115</v>
      </c>
      <c r="E914" s="18" t="s">
        <v>116</v>
      </c>
      <c r="F914" s="18">
        <f>MIN(Config_Geracao!$F$2,IF((Base_Irradiacao!$D$230/Config_Geracao!$E$2)*Base_Irradiacao!$G$230*Config_Geracao!$C$2*(Config_Geracao!$D$2/100)&lt;Config_Geracao!$G$2,0,MAX(Config_Geracao!$G$2,(Base_Irradiacao!$D$230/Config_Geracao!$E$2)*Base_Irradiacao!$G$230*Config_Geracao!$C$2*(Config_Geracao!$D$2/100))))</f>
        <v>7.616193182</v>
      </c>
    </row>
    <row r="915" ht="15.0" customHeight="1">
      <c r="A915" s="28">
        <v>45667.5</v>
      </c>
      <c r="B915" s="18">
        <v>12.0</v>
      </c>
      <c r="C915" s="18" t="s">
        <v>128</v>
      </c>
      <c r="D915" s="18" t="s">
        <v>119</v>
      </c>
      <c r="E915" s="18" t="s">
        <v>120</v>
      </c>
      <c r="F915" s="18">
        <f>MIN(Config_Geracao!$F$4,IF(Base_Irradiacao!$H$230*Config_Geracao!$C$4*(Config_Geracao!$D$4/100)&lt;Config_Geracao!$G$4,0,MAX(Config_Geracao!$G$4,Base_Irradiacao!$H$230*Config_Geracao!$C$4*(Config_Geracao!$D$4/100))))</f>
        <v>0.55233</v>
      </c>
    </row>
    <row r="916" ht="15.0" customHeight="1">
      <c r="A916" s="28">
        <v>45667.5</v>
      </c>
      <c r="B916" s="18">
        <v>12.0</v>
      </c>
      <c r="C916" s="18" t="s">
        <v>129</v>
      </c>
      <c r="D916" s="18" t="s">
        <v>118</v>
      </c>
      <c r="E916" s="18" t="s">
        <v>116</v>
      </c>
      <c r="F916" s="18">
        <f>MIN(Config_Geracao!$F$3,IF((Base_Irradiacao!$D$230/Config_Geracao!$E$3)*Base_Irradiacao!$G$230*Config_Geracao!$C$3*(Config_Geracao!$D$3/100)&lt;Config_Geracao!$G$3,0,MAX(Config_Geracao!$G$3,(Base_Irradiacao!$D$230/Config_Geracao!$E$3)*Base_Irradiacao!$G$230*Config_Geracao!$C$3*(Config_Geracao!$D$3/100))))</f>
        <v>31.18159091</v>
      </c>
    </row>
    <row r="917" ht="15.0" customHeight="1">
      <c r="A917" s="28">
        <v>45667.5</v>
      </c>
      <c r="B917" s="18">
        <v>12.0</v>
      </c>
      <c r="C917" s="18" t="s">
        <v>129</v>
      </c>
      <c r="D917" s="18" t="s">
        <v>122</v>
      </c>
      <c r="E917" s="18" t="s">
        <v>120</v>
      </c>
      <c r="F917" s="18">
        <f>MIN(Config_Geracao!$F$5,IF(Base_Irradiacao!$H$230*Config_Geracao!$C$5*(Config_Geracao!$D$5/100)&lt;Config_Geracao!$G$5,0,MAX(Config_Geracao!$G$5,Base_Irradiacao!$H$230*Config_Geracao!$C$5*(Config_Geracao!$D$5/100))))</f>
        <v>1.88442</v>
      </c>
    </row>
    <row r="918" ht="15.0" customHeight="1">
      <c r="A918" s="28">
        <v>45667.5416666667</v>
      </c>
      <c r="B918" s="18">
        <v>13.0</v>
      </c>
      <c r="C918" s="18" t="s">
        <v>128</v>
      </c>
      <c r="D918" s="18" t="s">
        <v>115</v>
      </c>
      <c r="E918" s="18" t="s">
        <v>116</v>
      </c>
      <c r="F918" s="18">
        <f>MIN(Config_Geracao!$F$2,IF((Base_Irradiacao!$D$231/Config_Geracao!$E$2)*Base_Irradiacao!$G$231*Config_Geracao!$C$2*(Config_Geracao!$D$2/100)&lt;Config_Geracao!$G$2,0,MAX(Config_Geracao!$G$2,(Base_Irradiacao!$D$231/Config_Geracao!$E$2)*Base_Irradiacao!$G$231*Config_Geracao!$C$2*(Config_Geracao!$D$2/100))))</f>
        <v>7.354856818</v>
      </c>
    </row>
    <row r="919" ht="15.0" customHeight="1">
      <c r="A919" s="28">
        <v>45667.5416666667</v>
      </c>
      <c r="B919" s="18">
        <v>13.0</v>
      </c>
      <c r="C919" s="18" t="s">
        <v>128</v>
      </c>
      <c r="D919" s="18" t="s">
        <v>119</v>
      </c>
      <c r="E919" s="18" t="s">
        <v>120</v>
      </c>
      <c r="F919" s="18">
        <f>MIN(Config_Geracao!$F$4,IF(Base_Irradiacao!$H$231*Config_Geracao!$C$4*(Config_Geracao!$D$4/100)&lt;Config_Geracao!$G$4,0,MAX(Config_Geracao!$G$4,Base_Irradiacao!$H$231*Config_Geracao!$C$4*(Config_Geracao!$D$4/100))))</f>
        <v>0.7001025</v>
      </c>
    </row>
    <row r="920" ht="15.0" customHeight="1">
      <c r="A920" s="28">
        <v>45667.5416666667</v>
      </c>
      <c r="B920" s="18">
        <v>13.0</v>
      </c>
      <c r="C920" s="18" t="s">
        <v>129</v>
      </c>
      <c r="D920" s="18" t="s">
        <v>118</v>
      </c>
      <c r="E920" s="18" t="s">
        <v>116</v>
      </c>
      <c r="F920" s="18">
        <f>MIN(Config_Geracao!$F$3,IF((Base_Irradiacao!$D$231/Config_Geracao!$E$3)*Base_Irradiacao!$G$231*Config_Geracao!$C$3*(Config_Geracao!$D$3/100)&lt;Config_Geracao!$G$3,0,MAX(Config_Geracao!$G$3,(Base_Irradiacao!$D$231/Config_Geracao!$E$3)*Base_Irradiacao!$G$231*Config_Geracao!$C$3*(Config_Geracao!$D$3/100))))</f>
        <v>30.11164909</v>
      </c>
    </row>
    <row r="921" ht="15.0" customHeight="1">
      <c r="A921" s="28">
        <v>45667.5416666667</v>
      </c>
      <c r="B921" s="18">
        <v>13.0</v>
      </c>
      <c r="C921" s="18" t="s">
        <v>129</v>
      </c>
      <c r="D921" s="18" t="s">
        <v>122</v>
      </c>
      <c r="E921" s="18" t="s">
        <v>120</v>
      </c>
      <c r="F921" s="18">
        <f>MIN(Config_Geracao!$F$5,IF(Base_Irradiacao!$H$231*Config_Geracao!$C$5*(Config_Geracao!$D$5/100)&lt;Config_Geracao!$G$5,0,MAX(Config_Geracao!$G$5,Base_Irradiacao!$H$231*Config_Geracao!$C$5*(Config_Geracao!$D$5/100))))</f>
        <v>2.388585</v>
      </c>
    </row>
    <row r="922" ht="15.0" customHeight="1">
      <c r="A922" s="28">
        <v>45667.5833333333</v>
      </c>
      <c r="B922" s="18">
        <v>14.0</v>
      </c>
      <c r="C922" s="18" t="s">
        <v>128</v>
      </c>
      <c r="D922" s="18" t="s">
        <v>115</v>
      </c>
      <c r="E922" s="18" t="s">
        <v>116</v>
      </c>
      <c r="F922" s="18">
        <f>MIN(Config_Geracao!$F$2,IF((Base_Irradiacao!$D$232/Config_Geracao!$E$2)*Base_Irradiacao!$G$232*Config_Geracao!$C$2*(Config_Geracao!$D$2/100)&lt;Config_Geracao!$G$2,0,MAX(Config_Geracao!$G$2,(Base_Irradiacao!$D$232/Config_Geracao!$E$2)*Base_Irradiacao!$G$232*Config_Geracao!$C$2*(Config_Geracao!$D$2/100))))</f>
        <v>4.532277273</v>
      </c>
    </row>
    <row r="923" ht="15.0" customHeight="1">
      <c r="A923" s="28">
        <v>45667.5833333333</v>
      </c>
      <c r="B923" s="18">
        <v>14.0</v>
      </c>
      <c r="C923" s="18" t="s">
        <v>128</v>
      </c>
      <c r="D923" s="18" t="s">
        <v>119</v>
      </c>
      <c r="E923" s="18" t="s">
        <v>120</v>
      </c>
      <c r="F923" s="18">
        <f>MIN(Config_Geracao!$F$4,IF(Base_Irradiacao!$H$232*Config_Geracao!$C$4*(Config_Geracao!$D$4/100)&lt;Config_Geracao!$G$4,0,MAX(Config_Geracao!$G$4,Base_Irradiacao!$H$232*Config_Geracao!$C$4*(Config_Geracao!$D$4/100))))</f>
        <v>0.53295</v>
      </c>
    </row>
    <row r="924" ht="15.0" customHeight="1">
      <c r="A924" s="28">
        <v>45667.5833333333</v>
      </c>
      <c r="B924" s="18">
        <v>14.0</v>
      </c>
      <c r="C924" s="18" t="s">
        <v>129</v>
      </c>
      <c r="D924" s="18" t="s">
        <v>118</v>
      </c>
      <c r="E924" s="18" t="s">
        <v>116</v>
      </c>
      <c r="F924" s="18">
        <f>MIN(Config_Geracao!$F$3,IF((Base_Irradiacao!$D$232/Config_Geracao!$E$3)*Base_Irradiacao!$G$232*Config_Geracao!$C$3*(Config_Geracao!$D$3/100)&lt;Config_Geracao!$G$3,0,MAX(Config_Geracao!$G$3,(Base_Irradiacao!$D$232/Config_Geracao!$E$3)*Base_Irradiacao!$G$232*Config_Geracao!$C$3*(Config_Geracao!$D$3/100))))</f>
        <v>18.55567636</v>
      </c>
    </row>
    <row r="925" ht="15.0" customHeight="1">
      <c r="A925" s="28">
        <v>45667.5833333333</v>
      </c>
      <c r="B925" s="18">
        <v>14.0</v>
      </c>
      <c r="C925" s="18" t="s">
        <v>129</v>
      </c>
      <c r="D925" s="18" t="s">
        <v>122</v>
      </c>
      <c r="E925" s="18" t="s">
        <v>120</v>
      </c>
      <c r="F925" s="18">
        <f>MIN(Config_Geracao!$F$5,IF(Base_Irradiacao!$H$232*Config_Geracao!$C$5*(Config_Geracao!$D$5/100)&lt;Config_Geracao!$G$5,0,MAX(Config_Geracao!$G$5,Base_Irradiacao!$H$232*Config_Geracao!$C$5*(Config_Geracao!$D$5/100))))</f>
        <v>1.8183</v>
      </c>
    </row>
    <row r="926" ht="15.0" customHeight="1">
      <c r="A926" s="28">
        <v>45667.625</v>
      </c>
      <c r="B926" s="18">
        <v>15.0</v>
      </c>
      <c r="C926" s="18" t="s">
        <v>128</v>
      </c>
      <c r="D926" s="18" t="s">
        <v>115</v>
      </c>
      <c r="E926" s="18" t="s">
        <v>116</v>
      </c>
      <c r="F926" s="18">
        <f>MIN(Config_Geracao!$F$2,IF((Base_Irradiacao!$D$233/Config_Geracao!$E$2)*Base_Irradiacao!$G$233*Config_Geracao!$C$2*(Config_Geracao!$D$2/100)&lt;Config_Geracao!$G$2,0,MAX(Config_Geracao!$G$2,(Base_Irradiacao!$D$233/Config_Geracao!$E$2)*Base_Irradiacao!$G$233*Config_Geracao!$C$2*(Config_Geracao!$D$2/100))))</f>
        <v>6.146543182</v>
      </c>
    </row>
    <row r="927" ht="15.0" customHeight="1">
      <c r="A927" s="28">
        <v>45667.625</v>
      </c>
      <c r="B927" s="18">
        <v>15.0</v>
      </c>
      <c r="C927" s="18" t="s">
        <v>128</v>
      </c>
      <c r="D927" s="18" t="s">
        <v>119</v>
      </c>
      <c r="E927" s="18" t="s">
        <v>120</v>
      </c>
      <c r="F927" s="18">
        <f>MIN(Config_Geracao!$F$4,IF(Base_Irradiacao!$H$233*Config_Geracao!$C$4*(Config_Geracao!$D$4/100)&lt;Config_Geracao!$G$4,0,MAX(Config_Geracao!$G$4,Base_Irradiacao!$H$233*Config_Geracao!$C$4*(Config_Geracao!$D$4/100))))</f>
        <v>0.74613</v>
      </c>
    </row>
    <row r="928" ht="15.0" customHeight="1">
      <c r="A928" s="28">
        <v>45667.625</v>
      </c>
      <c r="B928" s="18">
        <v>15.0</v>
      </c>
      <c r="C928" s="18" t="s">
        <v>129</v>
      </c>
      <c r="D928" s="18" t="s">
        <v>118</v>
      </c>
      <c r="E928" s="18" t="s">
        <v>116</v>
      </c>
      <c r="F928" s="18">
        <f>MIN(Config_Geracao!$F$3,IF((Base_Irradiacao!$D$233/Config_Geracao!$E$3)*Base_Irradiacao!$G$233*Config_Geracao!$C$3*(Config_Geracao!$D$3/100)&lt;Config_Geracao!$G$3,0,MAX(Config_Geracao!$G$3,(Base_Irradiacao!$D$233/Config_Geracao!$E$3)*Base_Irradiacao!$G$233*Config_Geracao!$C$3*(Config_Geracao!$D$3/100))))</f>
        <v>25.16467091</v>
      </c>
    </row>
    <row r="929" ht="15.0" customHeight="1">
      <c r="A929" s="28">
        <v>45667.625</v>
      </c>
      <c r="B929" s="18">
        <v>15.0</v>
      </c>
      <c r="C929" s="18" t="s">
        <v>129</v>
      </c>
      <c r="D929" s="18" t="s">
        <v>122</v>
      </c>
      <c r="E929" s="18" t="s">
        <v>120</v>
      </c>
      <c r="F929" s="18">
        <f>MIN(Config_Geracao!$F$5,IF(Base_Irradiacao!$H$233*Config_Geracao!$C$5*(Config_Geracao!$D$5/100)&lt;Config_Geracao!$G$5,0,MAX(Config_Geracao!$G$5,Base_Irradiacao!$H$233*Config_Geracao!$C$5*(Config_Geracao!$D$5/100))))</f>
        <v>2.54562</v>
      </c>
    </row>
    <row r="930" ht="15.0" customHeight="1">
      <c r="A930" s="28">
        <v>45667.6666666667</v>
      </c>
      <c r="B930" s="18">
        <v>16.0</v>
      </c>
      <c r="C930" s="18" t="s">
        <v>128</v>
      </c>
      <c r="D930" s="18" t="s">
        <v>115</v>
      </c>
      <c r="E930" s="18" t="s">
        <v>116</v>
      </c>
      <c r="F930" s="18">
        <f>MIN(Config_Geracao!$F$2,IF((Base_Irradiacao!$D$234/Config_Geracao!$E$2)*Base_Irradiacao!$G$234*Config_Geracao!$C$2*(Config_Geracao!$D$2/100)&lt;Config_Geracao!$G$2,0,MAX(Config_Geracao!$G$2,(Base_Irradiacao!$D$234/Config_Geracao!$E$2)*Base_Irradiacao!$G$234*Config_Geracao!$C$2*(Config_Geracao!$D$2/100))))</f>
        <v>4.795815909</v>
      </c>
    </row>
    <row r="931" ht="15.0" customHeight="1">
      <c r="A931" s="28">
        <v>45667.6666666667</v>
      </c>
      <c r="B931" s="18">
        <v>16.0</v>
      </c>
      <c r="C931" s="18" t="s">
        <v>128</v>
      </c>
      <c r="D931" s="18" t="s">
        <v>119</v>
      </c>
      <c r="E931" s="18" t="s">
        <v>120</v>
      </c>
      <c r="F931" s="18">
        <f>MIN(Config_Geracao!$F$4,IF(Base_Irradiacao!$H$234*Config_Geracao!$C$4*(Config_Geracao!$D$4/100)&lt;Config_Geracao!$G$4,0,MAX(Config_Geracao!$G$4,Base_Irradiacao!$H$234*Config_Geracao!$C$4*(Config_Geracao!$D$4/100))))</f>
        <v>0.5450625</v>
      </c>
    </row>
    <row r="932" ht="15.0" customHeight="1">
      <c r="A932" s="28">
        <v>45667.6666666667</v>
      </c>
      <c r="B932" s="18">
        <v>16.0</v>
      </c>
      <c r="C932" s="18" t="s">
        <v>129</v>
      </c>
      <c r="D932" s="18" t="s">
        <v>118</v>
      </c>
      <c r="E932" s="18" t="s">
        <v>116</v>
      </c>
      <c r="F932" s="18">
        <f>MIN(Config_Geracao!$F$3,IF((Base_Irradiacao!$D$234/Config_Geracao!$E$3)*Base_Irradiacao!$G$234*Config_Geracao!$C$3*(Config_Geracao!$D$3/100)&lt;Config_Geracao!$G$3,0,MAX(Config_Geracao!$G$3,(Base_Irradiacao!$D$234/Config_Geracao!$E$3)*Base_Irradiacao!$G$234*Config_Geracao!$C$3*(Config_Geracao!$D$3/100))))</f>
        <v>19.63463455</v>
      </c>
    </row>
    <row r="933" ht="15.0" customHeight="1">
      <c r="A933" s="28">
        <v>45667.6666666667</v>
      </c>
      <c r="B933" s="18">
        <v>16.0</v>
      </c>
      <c r="C933" s="18" t="s">
        <v>129</v>
      </c>
      <c r="D933" s="18" t="s">
        <v>122</v>
      </c>
      <c r="E933" s="18" t="s">
        <v>120</v>
      </c>
      <c r="F933" s="18">
        <f>MIN(Config_Geracao!$F$5,IF(Base_Irradiacao!$H$234*Config_Geracao!$C$5*(Config_Geracao!$D$5/100)&lt;Config_Geracao!$G$5,0,MAX(Config_Geracao!$G$5,Base_Irradiacao!$H$234*Config_Geracao!$C$5*(Config_Geracao!$D$5/100))))</f>
        <v>1.859625</v>
      </c>
    </row>
    <row r="934" ht="15.0" customHeight="1">
      <c r="A934" s="28">
        <v>45667.7083333333</v>
      </c>
      <c r="B934" s="18">
        <v>17.0</v>
      </c>
      <c r="C934" s="18" t="s">
        <v>128</v>
      </c>
      <c r="D934" s="18" t="s">
        <v>115</v>
      </c>
      <c r="E934" s="18" t="s">
        <v>116</v>
      </c>
      <c r="F934" s="18">
        <f>MIN(Config_Geracao!$F$2,IF((Base_Irradiacao!$D$235/Config_Geracao!$E$2)*Base_Irradiacao!$G$235*Config_Geracao!$C$2*(Config_Geracao!$D$2/100)&lt;Config_Geracao!$G$2,0,MAX(Config_Geracao!$G$2,(Base_Irradiacao!$D$235/Config_Geracao!$E$2)*Base_Irradiacao!$G$235*Config_Geracao!$C$2*(Config_Geracao!$D$2/100))))</f>
        <v>3.464175</v>
      </c>
    </row>
    <row r="935" ht="15.0" customHeight="1">
      <c r="A935" s="28">
        <v>45667.7083333333</v>
      </c>
      <c r="B935" s="18">
        <v>17.0</v>
      </c>
      <c r="C935" s="18" t="s">
        <v>128</v>
      </c>
      <c r="D935" s="18" t="s">
        <v>119</v>
      </c>
      <c r="E935" s="18" t="s">
        <v>120</v>
      </c>
      <c r="F935" s="18">
        <f>MIN(Config_Geracao!$F$4,IF(Base_Irradiacao!$H$235*Config_Geracao!$C$4*(Config_Geracao!$D$4/100)&lt;Config_Geracao!$G$4,0,MAX(Config_Geracao!$G$4,Base_Irradiacao!$H$235*Config_Geracao!$C$4*(Config_Geracao!$D$4/100))))</f>
        <v>0.4917675</v>
      </c>
    </row>
    <row r="936" ht="15.0" customHeight="1">
      <c r="A936" s="28">
        <v>45667.7083333333</v>
      </c>
      <c r="B936" s="18">
        <v>17.0</v>
      </c>
      <c r="C936" s="18" t="s">
        <v>129</v>
      </c>
      <c r="D936" s="18" t="s">
        <v>118</v>
      </c>
      <c r="E936" s="18" t="s">
        <v>116</v>
      </c>
      <c r="F936" s="18">
        <f>MIN(Config_Geracao!$F$3,IF((Base_Irradiacao!$D$235/Config_Geracao!$E$3)*Base_Irradiacao!$G$235*Config_Geracao!$C$3*(Config_Geracao!$D$3/100)&lt;Config_Geracao!$G$3,0,MAX(Config_Geracao!$G$3,(Base_Irradiacao!$D$235/Config_Geracao!$E$3)*Base_Irradiacao!$G$235*Config_Geracao!$C$3*(Config_Geracao!$D$3/100))))</f>
        <v>14.18274</v>
      </c>
    </row>
    <row r="937" ht="15.0" customHeight="1">
      <c r="A937" s="28">
        <v>45667.7083333333</v>
      </c>
      <c r="B937" s="18">
        <v>17.0</v>
      </c>
      <c r="C937" s="18" t="s">
        <v>129</v>
      </c>
      <c r="D937" s="18" t="s">
        <v>122</v>
      </c>
      <c r="E937" s="18" t="s">
        <v>120</v>
      </c>
      <c r="F937" s="18">
        <f>MIN(Config_Geracao!$F$5,IF(Base_Irradiacao!$H$235*Config_Geracao!$C$5*(Config_Geracao!$D$5/100)&lt;Config_Geracao!$G$5,0,MAX(Config_Geracao!$G$5,Base_Irradiacao!$H$235*Config_Geracao!$C$5*(Config_Geracao!$D$5/100))))</f>
        <v>1.677795</v>
      </c>
    </row>
    <row r="938" ht="15.0" customHeight="1">
      <c r="A938" s="28">
        <v>45667.75</v>
      </c>
      <c r="B938" s="18">
        <v>18.0</v>
      </c>
      <c r="C938" s="18" t="s">
        <v>128</v>
      </c>
      <c r="D938" s="18" t="s">
        <v>115</v>
      </c>
      <c r="E938" s="18" t="s">
        <v>116</v>
      </c>
      <c r="F938" s="18">
        <f>MIN(Config_Geracao!$F$2,IF((Base_Irradiacao!$D$236/Config_Geracao!$E$2)*Base_Irradiacao!$G$236*Config_Geracao!$C$2*(Config_Geracao!$D$2/100)&lt;Config_Geracao!$G$2,0,MAX(Config_Geracao!$G$2,(Base_Irradiacao!$D$236/Config_Geracao!$E$2)*Base_Irradiacao!$G$236*Config_Geracao!$C$2*(Config_Geracao!$D$2/100))))</f>
        <v>1.709697727</v>
      </c>
    </row>
    <row r="939" ht="15.0" customHeight="1">
      <c r="A939" s="28">
        <v>45667.75</v>
      </c>
      <c r="B939" s="18">
        <v>18.0</v>
      </c>
      <c r="C939" s="18" t="s">
        <v>128</v>
      </c>
      <c r="D939" s="18" t="s">
        <v>119</v>
      </c>
      <c r="E939" s="18" t="s">
        <v>120</v>
      </c>
      <c r="F939" s="18">
        <f>MIN(Config_Geracao!$F$4,IF(Base_Irradiacao!$H$236*Config_Geracao!$C$4*(Config_Geracao!$D$4/100)&lt;Config_Geracao!$G$4,0,MAX(Config_Geracao!$G$4,Base_Irradiacao!$H$236*Config_Geracao!$C$4*(Config_Geracao!$D$4/100))))</f>
        <v>0.964155</v>
      </c>
    </row>
    <row r="940" ht="15.0" customHeight="1">
      <c r="A940" s="28">
        <v>45667.75</v>
      </c>
      <c r="B940" s="18">
        <v>18.0</v>
      </c>
      <c r="C940" s="18" t="s">
        <v>129</v>
      </c>
      <c r="D940" s="18" t="s">
        <v>118</v>
      </c>
      <c r="E940" s="18" t="s">
        <v>116</v>
      </c>
      <c r="F940" s="18">
        <f>MIN(Config_Geracao!$F$3,IF((Base_Irradiacao!$D$236/Config_Geracao!$E$3)*Base_Irradiacao!$G$236*Config_Geracao!$C$3*(Config_Geracao!$D$3/100)&lt;Config_Geracao!$G$3,0,MAX(Config_Geracao!$G$3,(Base_Irradiacao!$D$236/Config_Geracao!$E$3)*Base_Irradiacao!$G$236*Config_Geracao!$C$3*(Config_Geracao!$D$3/100))))</f>
        <v>6.999703636</v>
      </c>
    </row>
    <row r="941" ht="15.0" customHeight="1">
      <c r="A941" s="28">
        <v>45667.75</v>
      </c>
      <c r="B941" s="18">
        <v>18.0</v>
      </c>
      <c r="C941" s="18" t="s">
        <v>129</v>
      </c>
      <c r="D941" s="18" t="s">
        <v>122</v>
      </c>
      <c r="E941" s="18" t="s">
        <v>120</v>
      </c>
      <c r="F941" s="18">
        <f>MIN(Config_Geracao!$F$5,IF(Base_Irradiacao!$H$236*Config_Geracao!$C$5*(Config_Geracao!$D$5/100)&lt;Config_Geracao!$G$5,0,MAX(Config_Geracao!$G$5,Base_Irradiacao!$H$236*Config_Geracao!$C$5*(Config_Geracao!$D$5/100))))</f>
        <v>3.28947</v>
      </c>
    </row>
    <row r="942" ht="15.0" customHeight="1">
      <c r="A942" s="28">
        <v>45667.7916666667</v>
      </c>
      <c r="B942" s="18">
        <v>19.0</v>
      </c>
      <c r="C942" s="18" t="s">
        <v>128</v>
      </c>
      <c r="D942" s="18" t="s">
        <v>115</v>
      </c>
      <c r="E942" s="18" t="s">
        <v>116</v>
      </c>
      <c r="F942" s="18">
        <f>MIN(Config_Geracao!$F$2,IF((Base_Irradiacao!$D$237/Config_Geracao!$E$2)*Base_Irradiacao!$G$237*Config_Geracao!$C$2*(Config_Geracao!$D$2/100)&lt;Config_Geracao!$G$2,0,MAX(Config_Geracao!$G$2,(Base_Irradiacao!$D$237/Config_Geracao!$E$2)*Base_Irradiacao!$G$237*Config_Geracao!$C$2*(Config_Geracao!$D$2/100))))</f>
        <v>0</v>
      </c>
    </row>
    <row r="943" ht="15.0" customHeight="1">
      <c r="A943" s="28">
        <v>45667.7916666667</v>
      </c>
      <c r="B943" s="18">
        <v>19.0</v>
      </c>
      <c r="C943" s="18" t="s">
        <v>128</v>
      </c>
      <c r="D943" s="18" t="s">
        <v>119</v>
      </c>
      <c r="E943" s="18" t="s">
        <v>120</v>
      </c>
      <c r="F943" s="18">
        <f>MIN(Config_Geracao!$F$4,IF(Base_Irradiacao!$H$237*Config_Geracao!$C$4*(Config_Geracao!$D$4/100)&lt;Config_Geracao!$G$4,0,MAX(Config_Geracao!$G$4,Base_Irradiacao!$H$237*Config_Geracao!$C$4*(Config_Geracao!$D$4/100))))</f>
        <v>0.5159925</v>
      </c>
    </row>
    <row r="944" ht="15.0" customHeight="1">
      <c r="A944" s="28">
        <v>45667.7916666667</v>
      </c>
      <c r="B944" s="18">
        <v>19.0</v>
      </c>
      <c r="C944" s="18" t="s">
        <v>129</v>
      </c>
      <c r="D944" s="18" t="s">
        <v>118</v>
      </c>
      <c r="E944" s="18" t="s">
        <v>116</v>
      </c>
      <c r="F944" s="18">
        <f>MIN(Config_Geracao!$F$3,IF((Base_Irradiacao!$D$237/Config_Geracao!$E$3)*Base_Irradiacao!$G$237*Config_Geracao!$C$3*(Config_Geracao!$D$3/100)&lt;Config_Geracao!$G$3,0,MAX(Config_Geracao!$G$3,(Base_Irradiacao!$D$237/Config_Geracao!$E$3)*Base_Irradiacao!$G$237*Config_Geracao!$C$3*(Config_Geracao!$D$3/100))))</f>
        <v>0</v>
      </c>
    </row>
    <row r="945" ht="15.0" customHeight="1">
      <c r="A945" s="28">
        <v>45667.7916666667</v>
      </c>
      <c r="B945" s="18">
        <v>19.0</v>
      </c>
      <c r="C945" s="18" t="s">
        <v>129</v>
      </c>
      <c r="D945" s="18" t="s">
        <v>122</v>
      </c>
      <c r="E945" s="18" t="s">
        <v>120</v>
      </c>
      <c r="F945" s="18">
        <f>MIN(Config_Geracao!$F$5,IF(Base_Irradiacao!$H$237*Config_Geracao!$C$5*(Config_Geracao!$D$5/100)&lt;Config_Geracao!$G$5,0,MAX(Config_Geracao!$G$5,Base_Irradiacao!$H$237*Config_Geracao!$C$5*(Config_Geracao!$D$5/100))))</f>
        <v>1.760445</v>
      </c>
    </row>
    <row r="946" ht="15.0" customHeight="1">
      <c r="A946" s="28">
        <v>45667.8333333333</v>
      </c>
      <c r="B946" s="18">
        <v>20.0</v>
      </c>
      <c r="C946" s="18" t="s">
        <v>128</v>
      </c>
      <c r="D946" s="18" t="s">
        <v>115</v>
      </c>
      <c r="E946" s="18" t="s">
        <v>116</v>
      </c>
      <c r="F946" s="18">
        <f>MIN(Config_Geracao!$F$2,IF((Base_Irradiacao!$D$238/Config_Geracao!$E$2)*Base_Irradiacao!$G$238*Config_Geracao!$C$2*(Config_Geracao!$D$2/100)&lt;Config_Geracao!$G$2,0,MAX(Config_Geracao!$G$2,(Base_Irradiacao!$D$238/Config_Geracao!$E$2)*Base_Irradiacao!$G$238*Config_Geracao!$C$2*(Config_Geracao!$D$2/100))))</f>
        <v>0</v>
      </c>
    </row>
    <row r="947" ht="15.0" customHeight="1">
      <c r="A947" s="28">
        <v>45667.8333333333</v>
      </c>
      <c r="B947" s="18">
        <v>20.0</v>
      </c>
      <c r="C947" s="18" t="s">
        <v>128</v>
      </c>
      <c r="D947" s="18" t="s">
        <v>119</v>
      </c>
      <c r="E947" s="18" t="s">
        <v>120</v>
      </c>
      <c r="F947" s="18">
        <f>MIN(Config_Geracao!$F$4,IF(Base_Irradiacao!$H$238*Config_Geracao!$C$4*(Config_Geracao!$D$4/100)&lt;Config_Geracao!$G$4,0,MAX(Config_Geracao!$G$4,Base_Irradiacao!$H$238*Config_Geracao!$C$4*(Config_Geracao!$D$4/100))))</f>
        <v>0.586245</v>
      </c>
    </row>
    <row r="948" ht="15.0" customHeight="1">
      <c r="A948" s="28">
        <v>45667.8333333333</v>
      </c>
      <c r="B948" s="18">
        <v>20.0</v>
      </c>
      <c r="C948" s="18" t="s">
        <v>129</v>
      </c>
      <c r="D948" s="18" t="s">
        <v>118</v>
      </c>
      <c r="E948" s="18" t="s">
        <v>116</v>
      </c>
      <c r="F948" s="18">
        <f>MIN(Config_Geracao!$F$3,IF((Base_Irradiacao!$D$238/Config_Geracao!$E$3)*Base_Irradiacao!$G$238*Config_Geracao!$C$3*(Config_Geracao!$D$3/100)&lt;Config_Geracao!$G$3,0,MAX(Config_Geracao!$G$3,(Base_Irradiacao!$D$238/Config_Geracao!$E$3)*Base_Irradiacao!$G$238*Config_Geracao!$C$3*(Config_Geracao!$D$3/100))))</f>
        <v>0</v>
      </c>
    </row>
    <row r="949" ht="15.0" customHeight="1">
      <c r="A949" s="28">
        <v>45667.8333333333</v>
      </c>
      <c r="B949" s="18">
        <v>20.0</v>
      </c>
      <c r="C949" s="18" t="s">
        <v>129</v>
      </c>
      <c r="D949" s="18" t="s">
        <v>122</v>
      </c>
      <c r="E949" s="18" t="s">
        <v>120</v>
      </c>
      <c r="F949" s="18">
        <f>MIN(Config_Geracao!$F$5,IF(Base_Irradiacao!$H$238*Config_Geracao!$C$5*(Config_Geracao!$D$5/100)&lt;Config_Geracao!$G$5,0,MAX(Config_Geracao!$G$5,Base_Irradiacao!$H$238*Config_Geracao!$C$5*(Config_Geracao!$D$5/100))))</f>
        <v>2.00013</v>
      </c>
    </row>
    <row r="950" ht="15.0" customHeight="1">
      <c r="A950" s="28">
        <v>45667.875</v>
      </c>
      <c r="B950" s="18">
        <v>21.0</v>
      </c>
      <c r="C950" s="18" t="s">
        <v>128</v>
      </c>
      <c r="D950" s="18" t="s">
        <v>115</v>
      </c>
      <c r="E950" s="18" t="s">
        <v>116</v>
      </c>
      <c r="F950" s="18">
        <f>MIN(Config_Geracao!$F$2,IF((Base_Irradiacao!$D$239/Config_Geracao!$E$2)*Base_Irradiacao!$G$239*Config_Geracao!$C$2*(Config_Geracao!$D$2/100)&lt;Config_Geracao!$G$2,0,MAX(Config_Geracao!$G$2,(Base_Irradiacao!$D$239/Config_Geracao!$E$2)*Base_Irradiacao!$G$239*Config_Geracao!$C$2*(Config_Geracao!$D$2/100))))</f>
        <v>0</v>
      </c>
    </row>
    <row r="951" ht="15.0" customHeight="1">
      <c r="A951" s="28">
        <v>45667.875</v>
      </c>
      <c r="B951" s="18">
        <v>21.0</v>
      </c>
      <c r="C951" s="18" t="s">
        <v>128</v>
      </c>
      <c r="D951" s="18" t="s">
        <v>119</v>
      </c>
      <c r="E951" s="18" t="s">
        <v>120</v>
      </c>
      <c r="F951" s="18">
        <f>MIN(Config_Geracao!$F$4,IF(Base_Irradiacao!$H$239*Config_Geracao!$C$4*(Config_Geracao!$D$4/100)&lt;Config_Geracao!$G$4,0,MAX(Config_Geracao!$G$4,Base_Irradiacao!$H$239*Config_Geracao!$C$4*(Config_Geracao!$D$4/100))))</f>
        <v>1.0392525</v>
      </c>
    </row>
    <row r="952" ht="15.0" customHeight="1">
      <c r="A952" s="28">
        <v>45667.875</v>
      </c>
      <c r="B952" s="18">
        <v>21.0</v>
      </c>
      <c r="C952" s="18" t="s">
        <v>129</v>
      </c>
      <c r="D952" s="18" t="s">
        <v>118</v>
      </c>
      <c r="E952" s="18" t="s">
        <v>116</v>
      </c>
      <c r="F952" s="18">
        <f>MIN(Config_Geracao!$F$3,IF((Base_Irradiacao!$D$239/Config_Geracao!$E$3)*Base_Irradiacao!$G$239*Config_Geracao!$C$3*(Config_Geracao!$D$3/100)&lt;Config_Geracao!$G$3,0,MAX(Config_Geracao!$G$3,(Base_Irradiacao!$D$239/Config_Geracao!$E$3)*Base_Irradiacao!$G$239*Config_Geracao!$C$3*(Config_Geracao!$D$3/100))))</f>
        <v>0</v>
      </c>
    </row>
    <row r="953" ht="15.0" customHeight="1">
      <c r="A953" s="28">
        <v>45667.875</v>
      </c>
      <c r="B953" s="18">
        <v>21.0</v>
      </c>
      <c r="C953" s="18" t="s">
        <v>129</v>
      </c>
      <c r="D953" s="18" t="s">
        <v>122</v>
      </c>
      <c r="E953" s="18" t="s">
        <v>120</v>
      </c>
      <c r="F953" s="18">
        <f>MIN(Config_Geracao!$F$5,IF(Base_Irradiacao!$H$239*Config_Geracao!$C$5*(Config_Geracao!$D$5/100)&lt;Config_Geracao!$G$5,0,MAX(Config_Geracao!$G$5,Base_Irradiacao!$H$239*Config_Geracao!$C$5*(Config_Geracao!$D$5/100))))</f>
        <v>3.545685</v>
      </c>
    </row>
    <row r="954" ht="15.0" customHeight="1">
      <c r="A954" s="28">
        <v>45667.9166666667</v>
      </c>
      <c r="B954" s="18">
        <v>22.0</v>
      </c>
      <c r="C954" s="18" t="s">
        <v>128</v>
      </c>
      <c r="D954" s="18" t="s">
        <v>115</v>
      </c>
      <c r="E954" s="18" t="s">
        <v>116</v>
      </c>
      <c r="F954" s="18">
        <f>MIN(Config_Geracao!$F$2,IF((Base_Irradiacao!$D$240/Config_Geracao!$E$2)*Base_Irradiacao!$G$240*Config_Geracao!$C$2*(Config_Geracao!$D$2/100)&lt;Config_Geracao!$G$2,0,MAX(Config_Geracao!$G$2,(Base_Irradiacao!$D$240/Config_Geracao!$E$2)*Base_Irradiacao!$G$240*Config_Geracao!$C$2*(Config_Geracao!$D$2/100))))</f>
        <v>0</v>
      </c>
    </row>
    <row r="955" ht="15.0" customHeight="1">
      <c r="A955" s="28">
        <v>45667.9166666667</v>
      </c>
      <c r="B955" s="18">
        <v>22.0</v>
      </c>
      <c r="C955" s="18" t="s">
        <v>128</v>
      </c>
      <c r="D955" s="18" t="s">
        <v>119</v>
      </c>
      <c r="E955" s="18" t="s">
        <v>120</v>
      </c>
      <c r="F955" s="18">
        <f>MIN(Config_Geracao!$F$4,IF(Base_Irradiacao!$H$240*Config_Geracao!$C$4*(Config_Geracao!$D$4/100)&lt;Config_Geracao!$G$4,0,MAX(Config_Geracao!$G$4,Base_Irradiacao!$H$240*Config_Geracao!$C$4*(Config_Geracao!$D$4/100))))</f>
        <v>0.915705</v>
      </c>
    </row>
    <row r="956" ht="15.0" customHeight="1">
      <c r="A956" s="28">
        <v>45667.9166666667</v>
      </c>
      <c r="B956" s="18">
        <v>22.0</v>
      </c>
      <c r="C956" s="18" t="s">
        <v>129</v>
      </c>
      <c r="D956" s="18" t="s">
        <v>118</v>
      </c>
      <c r="E956" s="18" t="s">
        <v>116</v>
      </c>
      <c r="F956" s="18">
        <f>MIN(Config_Geracao!$F$3,IF((Base_Irradiacao!$D$240/Config_Geracao!$E$3)*Base_Irradiacao!$G$240*Config_Geracao!$C$3*(Config_Geracao!$D$3/100)&lt;Config_Geracao!$G$3,0,MAX(Config_Geracao!$G$3,(Base_Irradiacao!$D$240/Config_Geracao!$E$3)*Base_Irradiacao!$G$240*Config_Geracao!$C$3*(Config_Geracao!$D$3/100))))</f>
        <v>0</v>
      </c>
    </row>
    <row r="957" ht="15.0" customHeight="1">
      <c r="A957" s="28">
        <v>45667.9166666667</v>
      </c>
      <c r="B957" s="18">
        <v>22.0</v>
      </c>
      <c r="C957" s="18" t="s">
        <v>129</v>
      </c>
      <c r="D957" s="18" t="s">
        <v>122</v>
      </c>
      <c r="E957" s="18" t="s">
        <v>120</v>
      </c>
      <c r="F957" s="18">
        <f>MIN(Config_Geracao!$F$5,IF(Base_Irradiacao!$H$240*Config_Geracao!$C$5*(Config_Geracao!$D$5/100)&lt;Config_Geracao!$G$5,0,MAX(Config_Geracao!$G$5,Base_Irradiacao!$H$240*Config_Geracao!$C$5*(Config_Geracao!$D$5/100))))</f>
        <v>3.12417</v>
      </c>
    </row>
    <row r="958" ht="15.0" customHeight="1">
      <c r="A958" s="28">
        <v>45667.9583333333</v>
      </c>
      <c r="B958" s="18">
        <v>23.0</v>
      </c>
      <c r="C958" s="18" t="s">
        <v>128</v>
      </c>
      <c r="D958" s="18" t="s">
        <v>115</v>
      </c>
      <c r="E958" s="18" t="s">
        <v>116</v>
      </c>
      <c r="F958" s="18">
        <f>MIN(Config_Geracao!$F$2,IF((Base_Irradiacao!$D$241/Config_Geracao!$E$2)*Base_Irradiacao!$G$241*Config_Geracao!$C$2*(Config_Geracao!$D$2/100)&lt;Config_Geracao!$G$2,0,MAX(Config_Geracao!$G$2,(Base_Irradiacao!$D$241/Config_Geracao!$E$2)*Base_Irradiacao!$G$241*Config_Geracao!$C$2*(Config_Geracao!$D$2/100))))</f>
        <v>0</v>
      </c>
    </row>
    <row r="959" ht="15.0" customHeight="1">
      <c r="A959" s="28">
        <v>45667.9583333333</v>
      </c>
      <c r="B959" s="18">
        <v>23.0</v>
      </c>
      <c r="C959" s="18" t="s">
        <v>128</v>
      </c>
      <c r="D959" s="18" t="s">
        <v>119</v>
      </c>
      <c r="E959" s="18" t="s">
        <v>120</v>
      </c>
      <c r="F959" s="18">
        <f>MIN(Config_Geracao!$F$4,IF(Base_Irradiacao!$H$241*Config_Geracao!$C$4*(Config_Geracao!$D$4/100)&lt;Config_Geracao!$G$4,0,MAX(Config_Geracao!$G$4,Base_Irradiacao!$H$241*Config_Geracao!$C$4*(Config_Geracao!$D$4/100))))</f>
        <v>1.10466</v>
      </c>
    </row>
    <row r="960" ht="15.0" customHeight="1">
      <c r="A960" s="28">
        <v>45667.9583333333</v>
      </c>
      <c r="B960" s="18">
        <v>23.0</v>
      </c>
      <c r="C960" s="18" t="s">
        <v>129</v>
      </c>
      <c r="D960" s="18" t="s">
        <v>118</v>
      </c>
      <c r="E960" s="18" t="s">
        <v>116</v>
      </c>
      <c r="F960" s="18">
        <f>MIN(Config_Geracao!$F$3,IF((Base_Irradiacao!$D$241/Config_Geracao!$E$3)*Base_Irradiacao!$G$241*Config_Geracao!$C$3*(Config_Geracao!$D$3/100)&lt;Config_Geracao!$G$3,0,MAX(Config_Geracao!$G$3,(Base_Irradiacao!$D$241/Config_Geracao!$E$3)*Base_Irradiacao!$G$241*Config_Geracao!$C$3*(Config_Geracao!$D$3/100))))</f>
        <v>0</v>
      </c>
    </row>
    <row r="961" ht="15.0" customHeight="1">
      <c r="A961" s="28">
        <v>45667.9583333333</v>
      </c>
      <c r="B961" s="18">
        <v>23.0</v>
      </c>
      <c r="C961" s="18" t="s">
        <v>129</v>
      </c>
      <c r="D961" s="18" t="s">
        <v>122</v>
      </c>
      <c r="E961" s="18" t="s">
        <v>120</v>
      </c>
      <c r="F961" s="18">
        <f>MIN(Config_Geracao!$F$5,IF(Base_Irradiacao!$H$241*Config_Geracao!$C$5*(Config_Geracao!$D$5/100)&lt;Config_Geracao!$G$5,0,MAX(Config_Geracao!$G$5,Base_Irradiacao!$H$241*Config_Geracao!$C$5*(Config_Geracao!$D$5/100))))</f>
        <v>3.76884</v>
      </c>
    </row>
    <row r="962" ht="15.0" customHeight="1">
      <c r="A962" s="28">
        <v>45668.0</v>
      </c>
      <c r="B962" s="18">
        <v>0.0</v>
      </c>
      <c r="C962" s="18" t="s">
        <v>128</v>
      </c>
      <c r="D962" s="18" t="s">
        <v>115</v>
      </c>
      <c r="E962" s="18" t="s">
        <v>116</v>
      </c>
      <c r="F962" s="18">
        <f>MIN(Config_Geracao!$F$2,IF((Base_Irradiacao!$D$242/Config_Geracao!$E$2)*Base_Irradiacao!$G$242*Config_Geracao!$C$2*(Config_Geracao!$D$2/100)&lt;Config_Geracao!$G$2,0,MAX(Config_Geracao!$G$2,(Base_Irradiacao!$D$242/Config_Geracao!$E$2)*Base_Irradiacao!$G$242*Config_Geracao!$C$2*(Config_Geracao!$D$2/100))))</f>
        <v>0</v>
      </c>
    </row>
    <row r="963" ht="15.0" customHeight="1">
      <c r="A963" s="28">
        <v>45668.0</v>
      </c>
      <c r="B963" s="18">
        <v>0.0</v>
      </c>
      <c r="C963" s="18" t="s">
        <v>128</v>
      </c>
      <c r="D963" s="18" t="s">
        <v>119</v>
      </c>
      <c r="E963" s="18" t="s">
        <v>120</v>
      </c>
      <c r="F963" s="18">
        <f>MIN(Config_Geracao!$F$4,IF(Base_Irradiacao!$H$242*Config_Geracao!$C$4*(Config_Geracao!$D$4/100)&lt;Config_Geracao!$G$4,0,MAX(Config_Geracao!$G$4,Base_Irradiacao!$H$242*Config_Geracao!$C$4*(Config_Geracao!$D$4/100))))</f>
        <v>1.2524325</v>
      </c>
    </row>
    <row r="964" ht="15.0" customHeight="1">
      <c r="A964" s="28">
        <v>45668.0</v>
      </c>
      <c r="B964" s="18">
        <v>0.0</v>
      </c>
      <c r="C964" s="18" t="s">
        <v>129</v>
      </c>
      <c r="D964" s="18" t="s">
        <v>118</v>
      </c>
      <c r="E964" s="18" t="s">
        <v>116</v>
      </c>
      <c r="F964" s="18">
        <f>MIN(Config_Geracao!$F$3,IF((Base_Irradiacao!$D$242/Config_Geracao!$E$3)*Base_Irradiacao!$G$242*Config_Geracao!$C$3*(Config_Geracao!$D$3/100)&lt;Config_Geracao!$G$3,0,MAX(Config_Geracao!$G$3,(Base_Irradiacao!$D$242/Config_Geracao!$E$3)*Base_Irradiacao!$G$242*Config_Geracao!$C$3*(Config_Geracao!$D$3/100))))</f>
        <v>0</v>
      </c>
    </row>
    <row r="965" ht="15.0" customHeight="1">
      <c r="A965" s="28">
        <v>45668.0</v>
      </c>
      <c r="B965" s="18">
        <v>0.0</v>
      </c>
      <c r="C965" s="18" t="s">
        <v>129</v>
      </c>
      <c r="D965" s="18" t="s">
        <v>122</v>
      </c>
      <c r="E965" s="18" t="s">
        <v>120</v>
      </c>
      <c r="F965" s="18">
        <f>MIN(Config_Geracao!$F$5,IF(Base_Irradiacao!$H$242*Config_Geracao!$C$5*(Config_Geracao!$D$5/100)&lt;Config_Geracao!$G$5,0,MAX(Config_Geracao!$G$5,Base_Irradiacao!$H$242*Config_Geracao!$C$5*(Config_Geracao!$D$5/100))))</f>
        <v>4.273005</v>
      </c>
    </row>
    <row r="966" ht="15.0" customHeight="1">
      <c r="A966" s="28">
        <v>45668.0416666667</v>
      </c>
      <c r="B966" s="18">
        <v>1.0</v>
      </c>
      <c r="C966" s="18" t="s">
        <v>128</v>
      </c>
      <c r="D966" s="18" t="s">
        <v>115</v>
      </c>
      <c r="E966" s="18" t="s">
        <v>116</v>
      </c>
      <c r="F966" s="18">
        <f>MIN(Config_Geracao!$F$2,IF((Base_Irradiacao!$D$243/Config_Geracao!$E$2)*Base_Irradiacao!$G$243*Config_Geracao!$C$2*(Config_Geracao!$D$2/100)&lt;Config_Geracao!$G$2,0,MAX(Config_Geracao!$G$2,(Base_Irradiacao!$D$243/Config_Geracao!$E$2)*Base_Irradiacao!$G$243*Config_Geracao!$C$2*(Config_Geracao!$D$2/100))))</f>
        <v>0</v>
      </c>
    </row>
    <row r="967" ht="15.0" customHeight="1">
      <c r="A967" s="28">
        <v>45668.0416666667</v>
      </c>
      <c r="B967" s="18">
        <v>1.0</v>
      </c>
      <c r="C967" s="18" t="s">
        <v>128</v>
      </c>
      <c r="D967" s="18" t="s">
        <v>119</v>
      </c>
      <c r="E967" s="18" t="s">
        <v>120</v>
      </c>
      <c r="F967" s="18">
        <f>MIN(Config_Geracao!$F$4,IF(Base_Irradiacao!$H$243*Config_Geracao!$C$4*(Config_Geracao!$D$4/100)&lt;Config_Geracao!$G$4,0,MAX(Config_Geracao!$G$4,Base_Irradiacao!$H$243*Config_Geracao!$C$4*(Config_Geracao!$D$4/100))))</f>
        <v>0.95931</v>
      </c>
    </row>
    <row r="968" ht="15.0" customHeight="1">
      <c r="A968" s="28">
        <v>45668.0416666667</v>
      </c>
      <c r="B968" s="18">
        <v>1.0</v>
      </c>
      <c r="C968" s="18" t="s">
        <v>129</v>
      </c>
      <c r="D968" s="18" t="s">
        <v>118</v>
      </c>
      <c r="E968" s="18" t="s">
        <v>116</v>
      </c>
      <c r="F968" s="18">
        <f>MIN(Config_Geracao!$F$3,IF((Base_Irradiacao!$D$243/Config_Geracao!$E$3)*Base_Irradiacao!$G$243*Config_Geracao!$C$3*(Config_Geracao!$D$3/100)&lt;Config_Geracao!$G$3,0,MAX(Config_Geracao!$G$3,(Base_Irradiacao!$D$243/Config_Geracao!$E$3)*Base_Irradiacao!$G$243*Config_Geracao!$C$3*(Config_Geracao!$D$3/100))))</f>
        <v>0</v>
      </c>
    </row>
    <row r="969" ht="15.0" customHeight="1">
      <c r="A969" s="28">
        <v>45668.0416666667</v>
      </c>
      <c r="B969" s="18">
        <v>1.0</v>
      </c>
      <c r="C969" s="18" t="s">
        <v>129</v>
      </c>
      <c r="D969" s="18" t="s">
        <v>122</v>
      </c>
      <c r="E969" s="18" t="s">
        <v>120</v>
      </c>
      <c r="F969" s="18">
        <f>MIN(Config_Geracao!$F$5,IF(Base_Irradiacao!$H$243*Config_Geracao!$C$5*(Config_Geracao!$D$5/100)&lt;Config_Geracao!$G$5,0,MAX(Config_Geracao!$G$5,Base_Irradiacao!$H$243*Config_Geracao!$C$5*(Config_Geracao!$D$5/100))))</f>
        <v>3.27294</v>
      </c>
    </row>
    <row r="970" ht="15.0" customHeight="1">
      <c r="A970" s="28">
        <v>45668.0833333333</v>
      </c>
      <c r="B970" s="18">
        <v>2.0</v>
      </c>
      <c r="C970" s="18" t="s">
        <v>128</v>
      </c>
      <c r="D970" s="18" t="s">
        <v>115</v>
      </c>
      <c r="E970" s="18" t="s">
        <v>116</v>
      </c>
      <c r="F970" s="18">
        <f>MIN(Config_Geracao!$F$2,IF((Base_Irradiacao!$D$244/Config_Geracao!$E$2)*Base_Irradiacao!$G$244*Config_Geracao!$C$2*(Config_Geracao!$D$2/100)&lt;Config_Geracao!$G$2,0,MAX(Config_Geracao!$G$2,(Base_Irradiacao!$D$244/Config_Geracao!$E$2)*Base_Irradiacao!$G$244*Config_Geracao!$C$2*(Config_Geracao!$D$2/100))))</f>
        <v>0</v>
      </c>
    </row>
    <row r="971" ht="15.0" customHeight="1">
      <c r="A971" s="28">
        <v>45668.0833333333</v>
      </c>
      <c r="B971" s="18">
        <v>2.0</v>
      </c>
      <c r="C971" s="18" t="s">
        <v>128</v>
      </c>
      <c r="D971" s="18" t="s">
        <v>119</v>
      </c>
      <c r="E971" s="18" t="s">
        <v>120</v>
      </c>
      <c r="F971" s="18">
        <f>MIN(Config_Geracao!$F$4,IF(Base_Irradiacao!$H$244*Config_Geracao!$C$4*(Config_Geracao!$D$4/100)&lt;Config_Geracao!$G$4,0,MAX(Config_Geracao!$G$4,Base_Irradiacao!$H$244*Config_Geracao!$C$4*(Config_Geracao!$D$4/100))))</f>
        <v>1.40505</v>
      </c>
    </row>
    <row r="972" ht="15.0" customHeight="1">
      <c r="A972" s="28">
        <v>45668.0833333333</v>
      </c>
      <c r="B972" s="18">
        <v>2.0</v>
      </c>
      <c r="C972" s="18" t="s">
        <v>129</v>
      </c>
      <c r="D972" s="18" t="s">
        <v>118</v>
      </c>
      <c r="E972" s="18" t="s">
        <v>116</v>
      </c>
      <c r="F972" s="18">
        <f>MIN(Config_Geracao!$F$3,IF((Base_Irradiacao!$D$244/Config_Geracao!$E$3)*Base_Irradiacao!$G$244*Config_Geracao!$C$3*(Config_Geracao!$D$3/100)&lt;Config_Geracao!$G$3,0,MAX(Config_Geracao!$G$3,(Base_Irradiacao!$D$244/Config_Geracao!$E$3)*Base_Irradiacao!$G$244*Config_Geracao!$C$3*(Config_Geracao!$D$3/100))))</f>
        <v>0</v>
      </c>
    </row>
    <row r="973" ht="15.0" customHeight="1">
      <c r="A973" s="28">
        <v>45668.0833333333</v>
      </c>
      <c r="B973" s="18">
        <v>2.0</v>
      </c>
      <c r="C973" s="18" t="s">
        <v>129</v>
      </c>
      <c r="D973" s="18" t="s">
        <v>122</v>
      </c>
      <c r="E973" s="18" t="s">
        <v>120</v>
      </c>
      <c r="F973" s="18">
        <f>MIN(Config_Geracao!$F$5,IF(Base_Irradiacao!$H$244*Config_Geracao!$C$5*(Config_Geracao!$D$5/100)&lt;Config_Geracao!$G$5,0,MAX(Config_Geracao!$G$5,Base_Irradiacao!$H$244*Config_Geracao!$C$5*(Config_Geracao!$D$5/100))))</f>
        <v>4.7937</v>
      </c>
    </row>
    <row r="974" ht="15.0" customHeight="1">
      <c r="A974" s="28">
        <v>45668.125</v>
      </c>
      <c r="B974" s="18">
        <v>3.0</v>
      </c>
      <c r="C974" s="18" t="s">
        <v>128</v>
      </c>
      <c r="D974" s="18" t="s">
        <v>115</v>
      </c>
      <c r="E974" s="18" t="s">
        <v>116</v>
      </c>
      <c r="F974" s="18">
        <f>MIN(Config_Geracao!$F$2,IF((Base_Irradiacao!$D$245/Config_Geracao!$E$2)*Base_Irradiacao!$G$245*Config_Geracao!$C$2*(Config_Geracao!$D$2/100)&lt;Config_Geracao!$G$2,0,MAX(Config_Geracao!$G$2,(Base_Irradiacao!$D$245/Config_Geracao!$E$2)*Base_Irradiacao!$G$245*Config_Geracao!$C$2*(Config_Geracao!$D$2/100))))</f>
        <v>0</v>
      </c>
    </row>
    <row r="975" ht="15.0" customHeight="1">
      <c r="A975" s="28">
        <v>45668.125</v>
      </c>
      <c r="B975" s="18">
        <v>3.0</v>
      </c>
      <c r="C975" s="18" t="s">
        <v>128</v>
      </c>
      <c r="D975" s="18" t="s">
        <v>119</v>
      </c>
      <c r="E975" s="18" t="s">
        <v>120</v>
      </c>
      <c r="F975" s="18">
        <f>MIN(Config_Geracao!$F$4,IF(Base_Irradiacao!$H$245*Config_Geracao!$C$4*(Config_Geracao!$D$4/100)&lt;Config_Geracao!$G$4,0,MAX(Config_Geracao!$G$4,Base_Irradiacao!$H$245*Config_Geracao!$C$4*(Config_Geracao!$D$4/100))))</f>
        <v>1.11435</v>
      </c>
    </row>
    <row r="976" ht="15.0" customHeight="1">
      <c r="A976" s="28">
        <v>45668.125</v>
      </c>
      <c r="B976" s="18">
        <v>3.0</v>
      </c>
      <c r="C976" s="18" t="s">
        <v>129</v>
      </c>
      <c r="D976" s="18" t="s">
        <v>118</v>
      </c>
      <c r="E976" s="18" t="s">
        <v>116</v>
      </c>
      <c r="F976" s="18">
        <f>MIN(Config_Geracao!$F$3,IF((Base_Irradiacao!$D$245/Config_Geracao!$E$3)*Base_Irradiacao!$G$245*Config_Geracao!$C$3*(Config_Geracao!$D$3/100)&lt;Config_Geracao!$G$3,0,MAX(Config_Geracao!$G$3,(Base_Irradiacao!$D$245/Config_Geracao!$E$3)*Base_Irradiacao!$G$245*Config_Geracao!$C$3*(Config_Geracao!$D$3/100))))</f>
        <v>0</v>
      </c>
    </row>
    <row r="977" ht="15.0" customHeight="1">
      <c r="A977" s="28">
        <v>45668.125</v>
      </c>
      <c r="B977" s="18">
        <v>3.0</v>
      </c>
      <c r="C977" s="18" t="s">
        <v>129</v>
      </c>
      <c r="D977" s="18" t="s">
        <v>122</v>
      </c>
      <c r="E977" s="18" t="s">
        <v>120</v>
      </c>
      <c r="F977" s="18">
        <f>MIN(Config_Geracao!$F$5,IF(Base_Irradiacao!$H$245*Config_Geracao!$C$5*(Config_Geracao!$D$5/100)&lt;Config_Geracao!$G$5,0,MAX(Config_Geracao!$G$5,Base_Irradiacao!$H$245*Config_Geracao!$C$5*(Config_Geracao!$D$5/100))))</f>
        <v>3.8019</v>
      </c>
    </row>
    <row r="978" ht="15.0" customHeight="1">
      <c r="A978" s="28">
        <v>45668.1666666667</v>
      </c>
      <c r="B978" s="18">
        <v>4.0</v>
      </c>
      <c r="C978" s="18" t="s">
        <v>128</v>
      </c>
      <c r="D978" s="18" t="s">
        <v>115</v>
      </c>
      <c r="E978" s="18" t="s">
        <v>116</v>
      </c>
      <c r="F978" s="18">
        <f>MIN(Config_Geracao!$F$2,IF((Base_Irradiacao!$D$246/Config_Geracao!$E$2)*Base_Irradiacao!$G$246*Config_Geracao!$C$2*(Config_Geracao!$D$2/100)&lt;Config_Geracao!$G$2,0,MAX(Config_Geracao!$G$2,(Base_Irradiacao!$D$246/Config_Geracao!$E$2)*Base_Irradiacao!$G$246*Config_Geracao!$C$2*(Config_Geracao!$D$2/100))))</f>
        <v>0</v>
      </c>
    </row>
    <row r="979" ht="15.0" customHeight="1">
      <c r="A979" s="28">
        <v>45668.1666666667</v>
      </c>
      <c r="B979" s="18">
        <v>4.0</v>
      </c>
      <c r="C979" s="18" t="s">
        <v>128</v>
      </c>
      <c r="D979" s="18" t="s">
        <v>119</v>
      </c>
      <c r="E979" s="18" t="s">
        <v>120</v>
      </c>
      <c r="F979" s="18">
        <f>MIN(Config_Geracao!$F$4,IF(Base_Irradiacao!$H$246*Config_Geracao!$C$4*(Config_Geracao!$D$4/100)&lt;Config_Geracao!$G$4,0,MAX(Config_Geracao!$G$4,Base_Irradiacao!$H$246*Config_Geracao!$C$4*(Config_Geracao!$D$4/100))))</f>
        <v>0.8842125</v>
      </c>
    </row>
    <row r="980" ht="15.0" customHeight="1">
      <c r="A980" s="28">
        <v>45668.1666666667</v>
      </c>
      <c r="B980" s="18">
        <v>4.0</v>
      </c>
      <c r="C980" s="18" t="s">
        <v>129</v>
      </c>
      <c r="D980" s="18" t="s">
        <v>118</v>
      </c>
      <c r="E980" s="18" t="s">
        <v>116</v>
      </c>
      <c r="F980" s="18">
        <f>MIN(Config_Geracao!$F$3,IF((Base_Irradiacao!$D$246/Config_Geracao!$E$3)*Base_Irradiacao!$G$246*Config_Geracao!$C$3*(Config_Geracao!$D$3/100)&lt;Config_Geracao!$G$3,0,MAX(Config_Geracao!$G$3,(Base_Irradiacao!$D$246/Config_Geracao!$E$3)*Base_Irradiacao!$G$246*Config_Geracao!$C$3*(Config_Geracao!$D$3/100))))</f>
        <v>0</v>
      </c>
    </row>
    <row r="981" ht="15.0" customHeight="1">
      <c r="A981" s="28">
        <v>45668.1666666667</v>
      </c>
      <c r="B981" s="18">
        <v>4.0</v>
      </c>
      <c r="C981" s="18" t="s">
        <v>129</v>
      </c>
      <c r="D981" s="18" t="s">
        <v>122</v>
      </c>
      <c r="E981" s="18" t="s">
        <v>120</v>
      </c>
      <c r="F981" s="18">
        <f>MIN(Config_Geracao!$F$5,IF(Base_Irradiacao!$H$246*Config_Geracao!$C$5*(Config_Geracao!$D$5/100)&lt;Config_Geracao!$G$5,0,MAX(Config_Geracao!$G$5,Base_Irradiacao!$H$246*Config_Geracao!$C$5*(Config_Geracao!$D$5/100))))</f>
        <v>3.016725</v>
      </c>
    </row>
    <row r="982" ht="15.0" customHeight="1">
      <c r="A982" s="28">
        <v>45668.2083333333</v>
      </c>
      <c r="B982" s="18">
        <v>5.0</v>
      </c>
      <c r="C982" s="18" t="s">
        <v>128</v>
      </c>
      <c r="D982" s="18" t="s">
        <v>115</v>
      </c>
      <c r="E982" s="18" t="s">
        <v>116</v>
      </c>
      <c r="F982" s="18">
        <f>MIN(Config_Geracao!$F$2,IF((Base_Irradiacao!$D$247/Config_Geracao!$E$2)*Base_Irradiacao!$G$247*Config_Geracao!$C$2*(Config_Geracao!$D$2/100)&lt;Config_Geracao!$G$2,0,MAX(Config_Geracao!$G$2,(Base_Irradiacao!$D$247/Config_Geracao!$E$2)*Base_Irradiacao!$G$247*Config_Geracao!$C$2*(Config_Geracao!$D$2/100))))</f>
        <v>0</v>
      </c>
    </row>
    <row r="983" ht="15.0" customHeight="1">
      <c r="A983" s="28">
        <v>45668.2083333333</v>
      </c>
      <c r="B983" s="18">
        <v>5.0</v>
      </c>
      <c r="C983" s="18" t="s">
        <v>128</v>
      </c>
      <c r="D983" s="18" t="s">
        <v>119</v>
      </c>
      <c r="E983" s="18" t="s">
        <v>120</v>
      </c>
      <c r="F983" s="18">
        <f>MIN(Config_Geracao!$F$4,IF(Base_Irradiacao!$H$247*Config_Geracao!$C$4*(Config_Geracao!$D$4/100)&lt;Config_Geracao!$G$4,0,MAX(Config_Geracao!$G$4,Base_Irradiacao!$H$247*Config_Geracao!$C$4*(Config_Geracao!$D$4/100))))</f>
        <v>1.051365</v>
      </c>
    </row>
    <row r="984" ht="15.0" customHeight="1">
      <c r="A984" s="28">
        <v>45668.2083333333</v>
      </c>
      <c r="B984" s="18">
        <v>5.0</v>
      </c>
      <c r="C984" s="18" t="s">
        <v>129</v>
      </c>
      <c r="D984" s="18" t="s">
        <v>118</v>
      </c>
      <c r="E984" s="18" t="s">
        <v>116</v>
      </c>
      <c r="F984" s="18">
        <f>MIN(Config_Geracao!$F$3,IF((Base_Irradiacao!$D$247/Config_Geracao!$E$3)*Base_Irradiacao!$G$247*Config_Geracao!$C$3*(Config_Geracao!$D$3/100)&lt;Config_Geracao!$G$3,0,MAX(Config_Geracao!$G$3,(Base_Irradiacao!$D$247/Config_Geracao!$E$3)*Base_Irradiacao!$G$247*Config_Geracao!$C$3*(Config_Geracao!$D$3/100))))</f>
        <v>0</v>
      </c>
    </row>
    <row r="985" ht="15.0" customHeight="1">
      <c r="A985" s="28">
        <v>45668.2083333333</v>
      </c>
      <c r="B985" s="18">
        <v>5.0</v>
      </c>
      <c r="C985" s="18" t="s">
        <v>129</v>
      </c>
      <c r="D985" s="18" t="s">
        <v>122</v>
      </c>
      <c r="E985" s="18" t="s">
        <v>120</v>
      </c>
      <c r="F985" s="18">
        <f>MIN(Config_Geracao!$F$5,IF(Base_Irradiacao!$H$247*Config_Geracao!$C$5*(Config_Geracao!$D$5/100)&lt;Config_Geracao!$G$5,0,MAX(Config_Geracao!$G$5,Base_Irradiacao!$H$247*Config_Geracao!$C$5*(Config_Geracao!$D$5/100))))</f>
        <v>3.58701</v>
      </c>
    </row>
    <row r="986" ht="15.0" customHeight="1">
      <c r="A986" s="28">
        <v>45668.25</v>
      </c>
      <c r="B986" s="18">
        <v>6.0</v>
      </c>
      <c r="C986" s="18" t="s">
        <v>128</v>
      </c>
      <c r="D986" s="18" t="s">
        <v>115</v>
      </c>
      <c r="E986" s="18" t="s">
        <v>116</v>
      </c>
      <c r="F986" s="18">
        <f>MIN(Config_Geracao!$F$2,IF((Base_Irradiacao!$D$248/Config_Geracao!$E$2)*Base_Irradiacao!$G$248*Config_Geracao!$C$2*(Config_Geracao!$D$2/100)&lt;Config_Geracao!$G$2,0,MAX(Config_Geracao!$G$2,(Base_Irradiacao!$D$248/Config_Geracao!$E$2)*Base_Irradiacao!$G$248*Config_Geracao!$C$2*(Config_Geracao!$D$2/100))))</f>
        <v>0.847875</v>
      </c>
    </row>
    <row r="987" ht="15.0" customHeight="1">
      <c r="A987" s="28">
        <v>45668.25</v>
      </c>
      <c r="B987" s="18">
        <v>6.0</v>
      </c>
      <c r="C987" s="18" t="s">
        <v>128</v>
      </c>
      <c r="D987" s="18" t="s">
        <v>119</v>
      </c>
      <c r="E987" s="18" t="s">
        <v>120</v>
      </c>
      <c r="F987" s="18">
        <f>MIN(Config_Geracao!$F$4,IF(Base_Irradiacao!$H$248*Config_Geracao!$C$4*(Config_Geracao!$D$4/100)&lt;Config_Geracao!$G$4,0,MAX(Config_Geracao!$G$4,Base_Irradiacao!$H$248*Config_Geracao!$C$4*(Config_Geracao!$D$4/100))))</f>
        <v>0.5692875</v>
      </c>
    </row>
    <row r="988" ht="15.0" customHeight="1">
      <c r="A988" s="28">
        <v>45668.25</v>
      </c>
      <c r="B988" s="18">
        <v>6.0</v>
      </c>
      <c r="C988" s="18" t="s">
        <v>129</v>
      </c>
      <c r="D988" s="18" t="s">
        <v>118</v>
      </c>
      <c r="E988" s="18" t="s">
        <v>116</v>
      </c>
      <c r="F988" s="18">
        <f>MIN(Config_Geracao!$F$3,IF((Base_Irradiacao!$D$248/Config_Geracao!$E$3)*Base_Irradiacao!$G$248*Config_Geracao!$C$3*(Config_Geracao!$D$3/100)&lt;Config_Geracao!$G$3,0,MAX(Config_Geracao!$G$3,(Base_Irradiacao!$D$248/Config_Geracao!$E$3)*Base_Irradiacao!$G$248*Config_Geracao!$C$3*(Config_Geracao!$D$3/100))))</f>
        <v>3.4713</v>
      </c>
    </row>
    <row r="989" ht="15.0" customHeight="1">
      <c r="A989" s="28">
        <v>45668.25</v>
      </c>
      <c r="B989" s="18">
        <v>6.0</v>
      </c>
      <c r="C989" s="18" t="s">
        <v>129</v>
      </c>
      <c r="D989" s="18" t="s">
        <v>122</v>
      </c>
      <c r="E989" s="18" t="s">
        <v>120</v>
      </c>
      <c r="F989" s="18">
        <f>MIN(Config_Geracao!$F$5,IF(Base_Irradiacao!$H$248*Config_Geracao!$C$5*(Config_Geracao!$D$5/100)&lt;Config_Geracao!$G$5,0,MAX(Config_Geracao!$G$5,Base_Irradiacao!$H$248*Config_Geracao!$C$5*(Config_Geracao!$D$5/100))))</f>
        <v>1.942275</v>
      </c>
    </row>
    <row r="990" ht="15.0" customHeight="1">
      <c r="A990" s="28">
        <v>45668.2916666667</v>
      </c>
      <c r="B990" s="18">
        <v>7.0</v>
      </c>
      <c r="C990" s="18" t="s">
        <v>128</v>
      </c>
      <c r="D990" s="18" t="s">
        <v>115</v>
      </c>
      <c r="E990" s="18" t="s">
        <v>116</v>
      </c>
      <c r="F990" s="18">
        <f>MIN(Config_Geracao!$F$2,IF((Base_Irradiacao!$D$249/Config_Geracao!$E$2)*Base_Irradiacao!$G$249*Config_Geracao!$C$2*(Config_Geracao!$D$2/100)&lt;Config_Geracao!$G$2,0,MAX(Config_Geracao!$G$2,(Base_Irradiacao!$D$249/Config_Geracao!$E$2)*Base_Irradiacao!$G$249*Config_Geracao!$C$2*(Config_Geracao!$D$2/100))))</f>
        <v>2.135470455</v>
      </c>
    </row>
    <row r="991" ht="15.0" customHeight="1">
      <c r="A991" s="28">
        <v>45668.2916666667</v>
      </c>
      <c r="B991" s="18">
        <v>7.0</v>
      </c>
      <c r="C991" s="18" t="s">
        <v>128</v>
      </c>
      <c r="D991" s="18" t="s">
        <v>119</v>
      </c>
      <c r="E991" s="18" t="s">
        <v>120</v>
      </c>
      <c r="F991" s="18">
        <f>MIN(Config_Geracao!$F$4,IF(Base_Irradiacao!$H$249*Config_Geracao!$C$4*(Config_Geracao!$D$4/100)&lt;Config_Geracao!$G$4,0,MAX(Config_Geracao!$G$4,Base_Irradiacao!$H$249*Config_Geracao!$C$4*(Config_Geracao!$D$4/100))))</f>
        <v>0.760665</v>
      </c>
    </row>
    <row r="992" ht="15.0" customHeight="1">
      <c r="A992" s="28">
        <v>45668.2916666667</v>
      </c>
      <c r="B992" s="18">
        <v>7.0</v>
      </c>
      <c r="C992" s="18" t="s">
        <v>129</v>
      </c>
      <c r="D992" s="18" t="s">
        <v>118</v>
      </c>
      <c r="E992" s="18" t="s">
        <v>116</v>
      </c>
      <c r="F992" s="18">
        <f>MIN(Config_Geracao!$F$3,IF((Base_Irradiacao!$D$249/Config_Geracao!$E$3)*Base_Irradiacao!$G$249*Config_Geracao!$C$3*(Config_Geracao!$D$3/100)&lt;Config_Geracao!$G$3,0,MAX(Config_Geracao!$G$3,(Base_Irradiacao!$D$249/Config_Geracao!$E$3)*Base_Irradiacao!$G$249*Config_Geracao!$C$3*(Config_Geracao!$D$3/100))))</f>
        <v>8.742867273</v>
      </c>
    </row>
    <row r="993" ht="15.0" customHeight="1">
      <c r="A993" s="28">
        <v>45668.2916666667</v>
      </c>
      <c r="B993" s="18">
        <v>7.0</v>
      </c>
      <c r="C993" s="18" t="s">
        <v>129</v>
      </c>
      <c r="D993" s="18" t="s">
        <v>122</v>
      </c>
      <c r="E993" s="18" t="s">
        <v>120</v>
      </c>
      <c r="F993" s="18">
        <f>MIN(Config_Geracao!$F$5,IF(Base_Irradiacao!$H$249*Config_Geracao!$C$5*(Config_Geracao!$D$5/100)&lt;Config_Geracao!$G$5,0,MAX(Config_Geracao!$G$5,Base_Irradiacao!$H$249*Config_Geracao!$C$5*(Config_Geracao!$D$5/100))))</f>
        <v>2.59521</v>
      </c>
    </row>
    <row r="994" ht="15.0" customHeight="1">
      <c r="A994" s="28">
        <v>45668.3333333333</v>
      </c>
      <c r="B994" s="18">
        <v>8.0</v>
      </c>
      <c r="C994" s="18" t="s">
        <v>128</v>
      </c>
      <c r="D994" s="18" t="s">
        <v>115</v>
      </c>
      <c r="E994" s="18" t="s">
        <v>116</v>
      </c>
      <c r="F994" s="18">
        <f>MIN(Config_Geracao!$F$2,IF((Base_Irradiacao!$D$250/Config_Geracao!$E$2)*Base_Irradiacao!$G$250*Config_Geracao!$C$2*(Config_Geracao!$D$2/100)&lt;Config_Geracao!$G$2,0,MAX(Config_Geracao!$G$2,(Base_Irradiacao!$D$250/Config_Geracao!$E$2)*Base_Irradiacao!$G$250*Config_Geracao!$C$2*(Config_Geracao!$D$2/100))))</f>
        <v>0.9044</v>
      </c>
    </row>
    <row r="995" ht="15.0" customHeight="1">
      <c r="A995" s="28">
        <v>45668.3333333333</v>
      </c>
      <c r="B995" s="18">
        <v>8.0</v>
      </c>
      <c r="C995" s="18" t="s">
        <v>128</v>
      </c>
      <c r="D995" s="18" t="s">
        <v>119</v>
      </c>
      <c r="E995" s="18" t="s">
        <v>120</v>
      </c>
      <c r="F995" s="18">
        <f>MIN(Config_Geracao!$F$4,IF(Base_Irradiacao!$H$250*Config_Geracao!$C$4*(Config_Geracao!$D$4/100)&lt;Config_Geracao!$G$4,0,MAX(Config_Geracao!$G$4,Base_Irradiacao!$H$250*Config_Geracao!$C$4*(Config_Geracao!$D$4/100))))</f>
        <v>1.187025</v>
      </c>
    </row>
    <row r="996" ht="15.0" customHeight="1">
      <c r="A996" s="28">
        <v>45668.3333333333</v>
      </c>
      <c r="B996" s="18">
        <v>8.0</v>
      </c>
      <c r="C996" s="18" t="s">
        <v>129</v>
      </c>
      <c r="D996" s="18" t="s">
        <v>118</v>
      </c>
      <c r="E996" s="18" t="s">
        <v>116</v>
      </c>
      <c r="F996" s="18">
        <f>MIN(Config_Geracao!$F$3,IF((Base_Irradiacao!$D$250/Config_Geracao!$E$3)*Base_Irradiacao!$G$250*Config_Geracao!$C$3*(Config_Geracao!$D$3/100)&lt;Config_Geracao!$G$3,0,MAX(Config_Geracao!$G$3,(Base_Irradiacao!$D$250/Config_Geracao!$E$3)*Base_Irradiacao!$G$250*Config_Geracao!$C$3*(Config_Geracao!$D$3/100))))</f>
        <v>3.70272</v>
      </c>
    </row>
    <row r="997" ht="15.0" customHeight="1">
      <c r="A997" s="28">
        <v>45668.3333333333</v>
      </c>
      <c r="B997" s="18">
        <v>8.0</v>
      </c>
      <c r="C997" s="18" t="s">
        <v>129</v>
      </c>
      <c r="D997" s="18" t="s">
        <v>122</v>
      </c>
      <c r="E997" s="18" t="s">
        <v>120</v>
      </c>
      <c r="F997" s="18">
        <f>MIN(Config_Geracao!$F$5,IF(Base_Irradiacao!$H$250*Config_Geracao!$C$5*(Config_Geracao!$D$5/100)&lt;Config_Geracao!$G$5,0,MAX(Config_Geracao!$G$5,Base_Irradiacao!$H$250*Config_Geracao!$C$5*(Config_Geracao!$D$5/100))))</f>
        <v>4.04985</v>
      </c>
    </row>
    <row r="998" ht="15.0" customHeight="1">
      <c r="A998" s="28">
        <v>45668.375</v>
      </c>
      <c r="B998" s="18">
        <v>9.0</v>
      </c>
      <c r="C998" s="18" t="s">
        <v>128</v>
      </c>
      <c r="D998" s="18" t="s">
        <v>115</v>
      </c>
      <c r="E998" s="18" t="s">
        <v>116</v>
      </c>
      <c r="F998" s="18">
        <f>MIN(Config_Geracao!$F$2,IF((Base_Irradiacao!$D$251/Config_Geracao!$E$2)*Base_Irradiacao!$G$251*Config_Geracao!$C$2*(Config_Geracao!$D$2/100)&lt;Config_Geracao!$G$2,0,MAX(Config_Geracao!$G$2,(Base_Irradiacao!$D$251/Config_Geracao!$E$2)*Base_Irradiacao!$G$251*Config_Geracao!$C$2*(Config_Geracao!$D$2/100))))</f>
        <v>5.994586364</v>
      </c>
    </row>
    <row r="999" ht="15.0" customHeight="1">
      <c r="A999" s="28">
        <v>45668.375</v>
      </c>
      <c r="B999" s="18">
        <v>9.0</v>
      </c>
      <c r="C999" s="18" t="s">
        <v>128</v>
      </c>
      <c r="D999" s="18" t="s">
        <v>119</v>
      </c>
      <c r="E999" s="18" t="s">
        <v>120</v>
      </c>
      <c r="F999" s="18">
        <f>MIN(Config_Geracao!$F$4,IF(Base_Irradiacao!$H$251*Config_Geracao!$C$4*(Config_Geracao!$D$4/100)&lt;Config_Geracao!$G$4,0,MAX(Config_Geracao!$G$4,Base_Irradiacao!$H$251*Config_Geracao!$C$4*(Config_Geracao!$D$4/100))))</f>
        <v>0.65892</v>
      </c>
    </row>
    <row r="1000" ht="15.0" customHeight="1">
      <c r="A1000" s="28">
        <v>45668.375</v>
      </c>
      <c r="B1000" s="18">
        <v>9.0</v>
      </c>
      <c r="C1000" s="18" t="s">
        <v>129</v>
      </c>
      <c r="D1000" s="18" t="s">
        <v>118</v>
      </c>
      <c r="E1000" s="18" t="s">
        <v>116</v>
      </c>
      <c r="F1000" s="18">
        <f>MIN(Config_Geracao!$F$3,IF((Base_Irradiacao!$D$251/Config_Geracao!$E$3)*Base_Irradiacao!$G$251*Config_Geracao!$C$3*(Config_Geracao!$D$3/100)&lt;Config_Geracao!$G$3,0,MAX(Config_Geracao!$G$3,(Base_Irradiacao!$D$251/Config_Geracao!$E$3)*Base_Irradiacao!$G$251*Config_Geracao!$C$3*(Config_Geracao!$D$3/100))))</f>
        <v>24.54254182</v>
      </c>
    </row>
    <row r="1001" ht="15.0" customHeight="1">
      <c r="A1001" s="28">
        <v>45668.375</v>
      </c>
      <c r="B1001" s="18">
        <v>9.0</v>
      </c>
      <c r="C1001" s="18" t="s">
        <v>129</v>
      </c>
      <c r="D1001" s="18" t="s">
        <v>122</v>
      </c>
      <c r="E1001" s="18" t="s">
        <v>120</v>
      </c>
      <c r="F1001" s="18">
        <f>MIN(Config_Geracao!$F$5,IF(Base_Irradiacao!$H$251*Config_Geracao!$C$5*(Config_Geracao!$D$5/100)&lt;Config_Geracao!$G$5,0,MAX(Config_Geracao!$G$5,Base_Irradiacao!$H$251*Config_Geracao!$C$5*(Config_Geracao!$D$5/100))))</f>
        <v>2.24808</v>
      </c>
    </row>
    <row r="1002" ht="15.0" customHeight="1">
      <c r="A1002" s="28">
        <v>45668.4166666667</v>
      </c>
      <c r="B1002" s="18">
        <v>10.0</v>
      </c>
      <c r="C1002" s="18" t="s">
        <v>128</v>
      </c>
      <c r="D1002" s="18" t="s">
        <v>115</v>
      </c>
      <c r="E1002" s="18" t="s">
        <v>116</v>
      </c>
      <c r="F1002" s="18">
        <f>MIN(Config_Geracao!$F$2,IF((Base_Irradiacao!$D$252/Config_Geracao!$E$2)*Base_Irradiacao!$G$252*Config_Geracao!$C$2*(Config_Geracao!$D$2/100)&lt;Config_Geracao!$G$2,0,MAX(Config_Geracao!$G$2,(Base_Irradiacao!$D$252/Config_Geracao!$E$2)*Base_Irradiacao!$G$252*Config_Geracao!$C$2*(Config_Geracao!$D$2/100))))</f>
        <v>4.486029545</v>
      </c>
    </row>
    <row r="1003" ht="15.0" customHeight="1">
      <c r="A1003" s="28">
        <v>45668.4166666667</v>
      </c>
      <c r="B1003" s="18">
        <v>10.0</v>
      </c>
      <c r="C1003" s="18" t="s">
        <v>128</v>
      </c>
      <c r="D1003" s="18" t="s">
        <v>119</v>
      </c>
      <c r="E1003" s="18" t="s">
        <v>120</v>
      </c>
      <c r="F1003" s="18">
        <f>MIN(Config_Geracao!$F$4,IF(Base_Irradiacao!$H$252*Config_Geracao!$C$4*(Config_Geracao!$D$4/100)&lt;Config_Geracao!$G$4,0,MAX(Config_Geracao!$G$4,Base_Irradiacao!$H$252*Config_Geracao!$C$4*(Config_Geracao!$D$4/100))))</f>
        <v>0.8502975</v>
      </c>
    </row>
    <row r="1004" ht="15.0" customHeight="1">
      <c r="A1004" s="28">
        <v>45668.4166666667</v>
      </c>
      <c r="B1004" s="18">
        <v>10.0</v>
      </c>
      <c r="C1004" s="18" t="s">
        <v>129</v>
      </c>
      <c r="D1004" s="18" t="s">
        <v>118</v>
      </c>
      <c r="E1004" s="18" t="s">
        <v>116</v>
      </c>
      <c r="F1004" s="18">
        <f>MIN(Config_Geracao!$F$3,IF((Base_Irradiacao!$D$252/Config_Geracao!$E$3)*Base_Irradiacao!$G$252*Config_Geracao!$C$3*(Config_Geracao!$D$3/100)&lt;Config_Geracao!$G$3,0,MAX(Config_Geracao!$G$3,(Base_Irradiacao!$D$252/Config_Geracao!$E$3)*Base_Irradiacao!$G$252*Config_Geracao!$C$3*(Config_Geracao!$D$3/100))))</f>
        <v>18.36633273</v>
      </c>
    </row>
    <row r="1005" ht="15.0" customHeight="1">
      <c r="A1005" s="28">
        <v>45668.4166666667</v>
      </c>
      <c r="B1005" s="18">
        <v>10.0</v>
      </c>
      <c r="C1005" s="18" t="s">
        <v>129</v>
      </c>
      <c r="D1005" s="18" t="s">
        <v>122</v>
      </c>
      <c r="E1005" s="18" t="s">
        <v>120</v>
      </c>
      <c r="F1005" s="18">
        <f>MIN(Config_Geracao!$F$5,IF(Base_Irradiacao!$H$252*Config_Geracao!$C$5*(Config_Geracao!$D$5/100)&lt;Config_Geracao!$G$5,0,MAX(Config_Geracao!$G$5,Base_Irradiacao!$H$252*Config_Geracao!$C$5*(Config_Geracao!$D$5/100))))</f>
        <v>2.901015</v>
      </c>
    </row>
    <row r="1006" ht="15.0" customHeight="1">
      <c r="A1006" s="28">
        <v>45668.4583333333</v>
      </c>
      <c r="B1006" s="18">
        <v>11.0</v>
      </c>
      <c r="C1006" s="18" t="s">
        <v>128</v>
      </c>
      <c r="D1006" s="18" t="s">
        <v>115</v>
      </c>
      <c r="E1006" s="18" t="s">
        <v>116</v>
      </c>
      <c r="F1006" s="18">
        <f>MIN(Config_Geracao!$F$2,IF((Base_Irradiacao!$D$253/Config_Geracao!$E$2)*Base_Irradiacao!$G$253*Config_Geracao!$C$2*(Config_Geracao!$D$2/100)&lt;Config_Geracao!$G$2,0,MAX(Config_Geracao!$G$2,(Base_Irradiacao!$D$253/Config_Geracao!$E$2)*Base_Irradiacao!$G$253*Config_Geracao!$C$2*(Config_Geracao!$D$2/100))))</f>
        <v>4.961720455</v>
      </c>
    </row>
    <row r="1007" ht="15.0" customHeight="1">
      <c r="A1007" s="28">
        <v>45668.4583333333</v>
      </c>
      <c r="B1007" s="18">
        <v>11.0</v>
      </c>
      <c r="C1007" s="18" t="s">
        <v>128</v>
      </c>
      <c r="D1007" s="18" t="s">
        <v>119</v>
      </c>
      <c r="E1007" s="18" t="s">
        <v>120</v>
      </c>
      <c r="F1007" s="18">
        <f>MIN(Config_Geracao!$F$4,IF(Base_Irradiacao!$H$253*Config_Geracao!$C$4*(Config_Geracao!$D$4/100)&lt;Config_Geracao!$G$4,0,MAX(Config_Geracao!$G$4,Base_Irradiacao!$H$253*Config_Geracao!$C$4*(Config_Geracao!$D$4/100))))</f>
        <v>0.828495</v>
      </c>
    </row>
    <row r="1008" ht="15.0" customHeight="1">
      <c r="A1008" s="28">
        <v>45668.4583333333</v>
      </c>
      <c r="B1008" s="18">
        <v>11.0</v>
      </c>
      <c r="C1008" s="18" t="s">
        <v>129</v>
      </c>
      <c r="D1008" s="18" t="s">
        <v>118</v>
      </c>
      <c r="E1008" s="18" t="s">
        <v>116</v>
      </c>
      <c r="F1008" s="18">
        <f>MIN(Config_Geracao!$F$3,IF((Base_Irradiacao!$D$253/Config_Geracao!$E$3)*Base_Irradiacao!$G$253*Config_Geracao!$C$3*(Config_Geracao!$D$3/100)&lt;Config_Geracao!$G$3,0,MAX(Config_Geracao!$G$3,(Base_Irradiacao!$D$253/Config_Geracao!$E$3)*Base_Irradiacao!$G$253*Config_Geracao!$C$3*(Config_Geracao!$D$3/100))))</f>
        <v>20.31386727</v>
      </c>
    </row>
    <row r="1009" ht="15.0" customHeight="1">
      <c r="A1009" s="28">
        <v>45668.4583333333</v>
      </c>
      <c r="B1009" s="18">
        <v>11.0</v>
      </c>
      <c r="C1009" s="18" t="s">
        <v>129</v>
      </c>
      <c r="D1009" s="18" t="s">
        <v>122</v>
      </c>
      <c r="E1009" s="18" t="s">
        <v>120</v>
      </c>
      <c r="F1009" s="18">
        <f>MIN(Config_Geracao!$F$5,IF(Base_Irradiacao!$H$253*Config_Geracao!$C$5*(Config_Geracao!$D$5/100)&lt;Config_Geracao!$G$5,0,MAX(Config_Geracao!$G$5,Base_Irradiacao!$H$253*Config_Geracao!$C$5*(Config_Geracao!$D$5/100))))</f>
        <v>2.82663</v>
      </c>
    </row>
    <row r="1010" ht="15.0" customHeight="1">
      <c r="A1010" s="28">
        <v>45668.5</v>
      </c>
      <c r="B1010" s="18">
        <v>12.0</v>
      </c>
      <c r="C1010" s="18" t="s">
        <v>128</v>
      </c>
      <c r="D1010" s="18" t="s">
        <v>115</v>
      </c>
      <c r="E1010" s="18" t="s">
        <v>116</v>
      </c>
      <c r="F1010" s="18">
        <f>MIN(Config_Geracao!$F$2,IF((Base_Irradiacao!$D$254/Config_Geracao!$E$2)*Base_Irradiacao!$G$254*Config_Geracao!$C$2*(Config_Geracao!$D$2/100)&lt;Config_Geracao!$G$2,0,MAX(Config_Geracao!$G$2,(Base_Irradiacao!$D$254/Config_Geracao!$E$2)*Base_Irradiacao!$G$254*Config_Geracao!$C$2*(Config_Geracao!$D$2/100))))</f>
        <v>7.535443182</v>
      </c>
    </row>
    <row r="1011" ht="15.0" customHeight="1">
      <c r="A1011" s="28">
        <v>45668.5</v>
      </c>
      <c r="B1011" s="18">
        <v>12.0</v>
      </c>
      <c r="C1011" s="18" t="s">
        <v>128</v>
      </c>
      <c r="D1011" s="18" t="s">
        <v>119</v>
      </c>
      <c r="E1011" s="18" t="s">
        <v>120</v>
      </c>
      <c r="F1011" s="18">
        <f>MIN(Config_Geracao!$F$4,IF(Base_Irradiacao!$H$254*Config_Geracao!$C$4*(Config_Geracao!$D$4/100)&lt;Config_Geracao!$G$4,0,MAX(Config_Geracao!$G$4,Base_Irradiacao!$H$254*Config_Geracao!$C$4*(Config_Geracao!$D$4/100))))</f>
        <v>0.5450625</v>
      </c>
    </row>
    <row r="1012" ht="15.0" customHeight="1">
      <c r="A1012" s="28">
        <v>45668.5</v>
      </c>
      <c r="B1012" s="18">
        <v>12.0</v>
      </c>
      <c r="C1012" s="18" t="s">
        <v>129</v>
      </c>
      <c r="D1012" s="18" t="s">
        <v>118</v>
      </c>
      <c r="E1012" s="18" t="s">
        <v>116</v>
      </c>
      <c r="F1012" s="18">
        <f>MIN(Config_Geracao!$F$3,IF((Base_Irradiacao!$D$254/Config_Geracao!$E$3)*Base_Irradiacao!$G$254*Config_Geracao!$C$3*(Config_Geracao!$D$3/100)&lt;Config_Geracao!$G$3,0,MAX(Config_Geracao!$G$3,(Base_Irradiacao!$D$254/Config_Geracao!$E$3)*Base_Irradiacao!$G$254*Config_Geracao!$C$3*(Config_Geracao!$D$3/100))))</f>
        <v>30.85099091</v>
      </c>
    </row>
    <row r="1013" ht="15.0" customHeight="1">
      <c r="A1013" s="28">
        <v>45668.5</v>
      </c>
      <c r="B1013" s="18">
        <v>12.0</v>
      </c>
      <c r="C1013" s="18" t="s">
        <v>129</v>
      </c>
      <c r="D1013" s="18" t="s">
        <v>122</v>
      </c>
      <c r="E1013" s="18" t="s">
        <v>120</v>
      </c>
      <c r="F1013" s="18">
        <f>MIN(Config_Geracao!$F$5,IF(Base_Irradiacao!$H$254*Config_Geracao!$C$5*(Config_Geracao!$D$5/100)&lt;Config_Geracao!$G$5,0,MAX(Config_Geracao!$G$5,Base_Irradiacao!$H$254*Config_Geracao!$C$5*(Config_Geracao!$D$5/100))))</f>
        <v>1.859625</v>
      </c>
    </row>
    <row r="1014" ht="15.0" customHeight="1">
      <c r="A1014" s="28">
        <v>45668.5416666667</v>
      </c>
      <c r="B1014" s="18">
        <v>13.0</v>
      </c>
      <c r="C1014" s="18" t="s">
        <v>128</v>
      </c>
      <c r="D1014" s="18" t="s">
        <v>115</v>
      </c>
      <c r="E1014" s="18" t="s">
        <v>116</v>
      </c>
      <c r="F1014" s="18">
        <f>MIN(Config_Geracao!$F$2,IF((Base_Irradiacao!$D$255/Config_Geracao!$E$2)*Base_Irradiacao!$G$255*Config_Geracao!$C$2*(Config_Geracao!$D$2/100)&lt;Config_Geracao!$G$2,0,MAX(Config_Geracao!$G$2,(Base_Irradiacao!$D$255/Config_Geracao!$E$2)*Base_Irradiacao!$G$255*Config_Geracao!$C$2*(Config_Geracao!$D$2/100))))</f>
        <v>7.607384091</v>
      </c>
    </row>
    <row r="1015" ht="15.0" customHeight="1">
      <c r="A1015" s="28">
        <v>45668.5416666667</v>
      </c>
      <c r="B1015" s="18">
        <v>13.0</v>
      </c>
      <c r="C1015" s="18" t="s">
        <v>128</v>
      </c>
      <c r="D1015" s="18" t="s">
        <v>119</v>
      </c>
      <c r="E1015" s="18" t="s">
        <v>120</v>
      </c>
      <c r="F1015" s="18">
        <f>MIN(Config_Geracao!$F$4,IF(Base_Irradiacao!$H$255*Config_Geracao!$C$4*(Config_Geracao!$D$4/100)&lt;Config_Geracao!$G$4,0,MAX(Config_Geracao!$G$4,Base_Irradiacao!$H$255*Config_Geracao!$C$4*(Config_Geracao!$D$4/100))))</f>
        <v>0.993225</v>
      </c>
    </row>
    <row r="1016" ht="15.0" customHeight="1">
      <c r="A1016" s="28">
        <v>45668.5416666667</v>
      </c>
      <c r="B1016" s="18">
        <v>13.0</v>
      </c>
      <c r="C1016" s="18" t="s">
        <v>129</v>
      </c>
      <c r="D1016" s="18" t="s">
        <v>118</v>
      </c>
      <c r="E1016" s="18" t="s">
        <v>116</v>
      </c>
      <c r="F1016" s="18">
        <f>MIN(Config_Geracao!$F$3,IF((Base_Irradiacao!$D$255/Config_Geracao!$E$3)*Base_Irradiacao!$G$255*Config_Geracao!$C$3*(Config_Geracao!$D$3/100)&lt;Config_Geracao!$G$3,0,MAX(Config_Geracao!$G$3,(Base_Irradiacao!$D$255/Config_Geracao!$E$3)*Base_Irradiacao!$G$255*Config_Geracao!$C$3*(Config_Geracao!$D$3/100))))</f>
        <v>31.14552545</v>
      </c>
    </row>
    <row r="1017" ht="15.0" customHeight="1">
      <c r="A1017" s="28">
        <v>45668.5416666667</v>
      </c>
      <c r="B1017" s="18">
        <v>13.0</v>
      </c>
      <c r="C1017" s="18" t="s">
        <v>129</v>
      </c>
      <c r="D1017" s="18" t="s">
        <v>122</v>
      </c>
      <c r="E1017" s="18" t="s">
        <v>120</v>
      </c>
      <c r="F1017" s="18">
        <f>MIN(Config_Geracao!$F$5,IF(Base_Irradiacao!$H$255*Config_Geracao!$C$5*(Config_Geracao!$D$5/100)&lt;Config_Geracao!$G$5,0,MAX(Config_Geracao!$G$5,Base_Irradiacao!$H$255*Config_Geracao!$C$5*(Config_Geracao!$D$5/100))))</f>
        <v>3.38865</v>
      </c>
    </row>
    <row r="1018" ht="15.0" customHeight="1">
      <c r="A1018" s="28">
        <v>45668.5833333333</v>
      </c>
      <c r="B1018" s="18">
        <v>14.0</v>
      </c>
      <c r="C1018" s="18" t="s">
        <v>128</v>
      </c>
      <c r="D1018" s="18" t="s">
        <v>115</v>
      </c>
      <c r="E1018" s="18" t="s">
        <v>116</v>
      </c>
      <c r="F1018" s="18">
        <f>MIN(Config_Geracao!$F$2,IF((Base_Irradiacao!$D$256/Config_Geracao!$E$2)*Base_Irradiacao!$G$256*Config_Geracao!$C$2*(Config_Geracao!$D$2/100)&lt;Config_Geracao!$G$2,0,MAX(Config_Geracao!$G$2,(Base_Irradiacao!$D$256/Config_Geracao!$E$2)*Base_Irradiacao!$G$256*Config_Geracao!$C$2*(Config_Geracao!$D$2/100))))</f>
        <v>4.435377273</v>
      </c>
    </row>
    <row r="1019" ht="15.0" customHeight="1">
      <c r="A1019" s="28">
        <v>45668.5833333333</v>
      </c>
      <c r="B1019" s="18">
        <v>14.0</v>
      </c>
      <c r="C1019" s="18" t="s">
        <v>128</v>
      </c>
      <c r="D1019" s="18" t="s">
        <v>119</v>
      </c>
      <c r="E1019" s="18" t="s">
        <v>120</v>
      </c>
      <c r="F1019" s="18">
        <f>MIN(Config_Geracao!$F$4,IF(Base_Irradiacao!$H$256*Config_Geracao!$C$4*(Config_Geracao!$D$4/100)&lt;Config_Geracao!$G$4,0,MAX(Config_Geracao!$G$4,Base_Irradiacao!$H$256*Config_Geracao!$C$4*(Config_Geracao!$D$4/100))))</f>
        <v>0.741285</v>
      </c>
    </row>
    <row r="1020" ht="15.0" customHeight="1">
      <c r="A1020" s="28">
        <v>45668.5833333333</v>
      </c>
      <c r="B1020" s="18">
        <v>14.0</v>
      </c>
      <c r="C1020" s="18" t="s">
        <v>129</v>
      </c>
      <c r="D1020" s="18" t="s">
        <v>118</v>
      </c>
      <c r="E1020" s="18" t="s">
        <v>116</v>
      </c>
      <c r="F1020" s="18">
        <f>MIN(Config_Geracao!$F$3,IF((Base_Irradiacao!$D$256/Config_Geracao!$E$3)*Base_Irradiacao!$G$256*Config_Geracao!$C$3*(Config_Geracao!$D$3/100)&lt;Config_Geracao!$G$3,0,MAX(Config_Geracao!$G$3,(Base_Irradiacao!$D$256/Config_Geracao!$E$3)*Base_Irradiacao!$G$256*Config_Geracao!$C$3*(Config_Geracao!$D$3/100))))</f>
        <v>18.15895636</v>
      </c>
    </row>
    <row r="1021" ht="15.0" customHeight="1">
      <c r="A1021" s="28">
        <v>45668.5833333333</v>
      </c>
      <c r="B1021" s="18">
        <v>14.0</v>
      </c>
      <c r="C1021" s="18" t="s">
        <v>129</v>
      </c>
      <c r="D1021" s="18" t="s">
        <v>122</v>
      </c>
      <c r="E1021" s="18" t="s">
        <v>120</v>
      </c>
      <c r="F1021" s="18">
        <f>MIN(Config_Geracao!$F$5,IF(Base_Irradiacao!$H$256*Config_Geracao!$C$5*(Config_Geracao!$D$5/100)&lt;Config_Geracao!$G$5,0,MAX(Config_Geracao!$G$5,Base_Irradiacao!$H$256*Config_Geracao!$C$5*(Config_Geracao!$D$5/100))))</f>
        <v>2.52909</v>
      </c>
    </row>
    <row r="1022" ht="15.0" customHeight="1">
      <c r="A1022" s="28">
        <v>45668.625</v>
      </c>
      <c r="B1022" s="18">
        <v>15.0</v>
      </c>
      <c r="C1022" s="18" t="s">
        <v>128</v>
      </c>
      <c r="D1022" s="18" t="s">
        <v>115</v>
      </c>
      <c r="E1022" s="18" t="s">
        <v>116</v>
      </c>
      <c r="F1022" s="18">
        <f>MIN(Config_Geracao!$F$2,IF((Base_Irradiacao!$D$257/Config_Geracao!$E$2)*Base_Irradiacao!$G$257*Config_Geracao!$C$2*(Config_Geracao!$D$2/100)&lt;Config_Geracao!$G$2,0,MAX(Config_Geracao!$G$2,(Base_Irradiacao!$D$257/Config_Geracao!$E$2)*Base_Irradiacao!$G$257*Config_Geracao!$C$2*(Config_Geracao!$D$2/100))))</f>
        <v>6.075336364</v>
      </c>
    </row>
    <row r="1023" ht="15.0" customHeight="1">
      <c r="A1023" s="28">
        <v>45668.625</v>
      </c>
      <c r="B1023" s="18">
        <v>15.0</v>
      </c>
      <c r="C1023" s="18" t="s">
        <v>128</v>
      </c>
      <c r="D1023" s="18" t="s">
        <v>119</v>
      </c>
      <c r="E1023" s="18" t="s">
        <v>120</v>
      </c>
      <c r="F1023" s="18">
        <f>MIN(Config_Geracao!$F$4,IF(Base_Irradiacao!$H$257*Config_Geracao!$C$4*(Config_Geracao!$D$4/100)&lt;Config_Geracao!$G$4,0,MAX(Config_Geracao!$G$4,Base_Irradiacao!$H$257*Config_Geracao!$C$4*(Config_Geracao!$D$4/100))))</f>
        <v>0.557175</v>
      </c>
    </row>
    <row r="1024" ht="15.0" customHeight="1">
      <c r="A1024" s="28">
        <v>45668.625</v>
      </c>
      <c r="B1024" s="18">
        <v>15.0</v>
      </c>
      <c r="C1024" s="18" t="s">
        <v>129</v>
      </c>
      <c r="D1024" s="18" t="s">
        <v>118</v>
      </c>
      <c r="E1024" s="18" t="s">
        <v>116</v>
      </c>
      <c r="F1024" s="18">
        <f>MIN(Config_Geracao!$F$3,IF((Base_Irradiacao!$D$257/Config_Geracao!$E$3)*Base_Irradiacao!$G$257*Config_Geracao!$C$3*(Config_Geracao!$D$3/100)&lt;Config_Geracao!$G$3,0,MAX(Config_Geracao!$G$3,(Base_Irradiacao!$D$257/Config_Geracao!$E$3)*Base_Irradiacao!$G$257*Config_Geracao!$C$3*(Config_Geracao!$D$3/100))))</f>
        <v>24.87314182</v>
      </c>
    </row>
    <row r="1025" ht="15.0" customHeight="1">
      <c r="A1025" s="28">
        <v>45668.625</v>
      </c>
      <c r="B1025" s="18">
        <v>15.0</v>
      </c>
      <c r="C1025" s="18" t="s">
        <v>129</v>
      </c>
      <c r="D1025" s="18" t="s">
        <v>122</v>
      </c>
      <c r="E1025" s="18" t="s">
        <v>120</v>
      </c>
      <c r="F1025" s="18">
        <f>MIN(Config_Geracao!$F$5,IF(Base_Irradiacao!$H$257*Config_Geracao!$C$5*(Config_Geracao!$D$5/100)&lt;Config_Geracao!$G$5,0,MAX(Config_Geracao!$G$5,Base_Irradiacao!$H$257*Config_Geracao!$C$5*(Config_Geracao!$D$5/100))))</f>
        <v>1.90095</v>
      </c>
    </row>
    <row r="1026" ht="15.0" customHeight="1">
      <c r="A1026" s="28">
        <v>45668.6666666667</v>
      </c>
      <c r="B1026" s="18">
        <v>16.0</v>
      </c>
      <c r="C1026" s="18" t="s">
        <v>128</v>
      </c>
      <c r="D1026" s="18" t="s">
        <v>115</v>
      </c>
      <c r="E1026" s="18" t="s">
        <v>116</v>
      </c>
      <c r="F1026" s="18">
        <f>MIN(Config_Geracao!$F$2,IF((Base_Irradiacao!$D$258/Config_Geracao!$E$2)*Base_Irradiacao!$G$258*Config_Geracao!$C$2*(Config_Geracao!$D$2/100)&lt;Config_Geracao!$G$2,0,MAX(Config_Geracao!$G$2,(Base_Irradiacao!$D$258/Config_Geracao!$E$2)*Base_Irradiacao!$G$258*Config_Geracao!$C$2*(Config_Geracao!$D$2/100))))</f>
        <v>4.621102273</v>
      </c>
    </row>
    <row r="1027" ht="15.0" customHeight="1">
      <c r="A1027" s="28">
        <v>45668.6666666667</v>
      </c>
      <c r="B1027" s="18">
        <v>16.0</v>
      </c>
      <c r="C1027" s="18" t="s">
        <v>128</v>
      </c>
      <c r="D1027" s="18" t="s">
        <v>119</v>
      </c>
      <c r="E1027" s="18" t="s">
        <v>120</v>
      </c>
      <c r="F1027" s="18">
        <f>MIN(Config_Geracao!$F$4,IF(Base_Irradiacao!$H$258*Config_Geracao!$C$4*(Config_Geracao!$D$4/100)&lt;Config_Geracao!$G$4,0,MAX(Config_Geracao!$G$4,Base_Irradiacao!$H$258*Config_Geracao!$C$4*(Config_Geracao!$D$4/100))))</f>
        <v>0.9471975</v>
      </c>
    </row>
    <row r="1028" ht="15.0" customHeight="1">
      <c r="A1028" s="28">
        <v>45668.6666666667</v>
      </c>
      <c r="B1028" s="18">
        <v>16.0</v>
      </c>
      <c r="C1028" s="18" t="s">
        <v>129</v>
      </c>
      <c r="D1028" s="18" t="s">
        <v>118</v>
      </c>
      <c r="E1028" s="18" t="s">
        <v>116</v>
      </c>
      <c r="F1028" s="18">
        <f>MIN(Config_Geracao!$F$3,IF((Base_Irradiacao!$D$258/Config_Geracao!$E$3)*Base_Irradiacao!$G$258*Config_Geracao!$C$3*(Config_Geracao!$D$3/100)&lt;Config_Geracao!$G$3,0,MAX(Config_Geracao!$G$3,(Base_Irradiacao!$D$258/Config_Geracao!$E$3)*Base_Irradiacao!$G$258*Config_Geracao!$C$3*(Config_Geracao!$D$3/100))))</f>
        <v>18.91933636</v>
      </c>
    </row>
    <row r="1029" ht="15.0" customHeight="1">
      <c r="A1029" s="28">
        <v>45668.6666666667</v>
      </c>
      <c r="B1029" s="18">
        <v>16.0</v>
      </c>
      <c r="C1029" s="18" t="s">
        <v>129</v>
      </c>
      <c r="D1029" s="18" t="s">
        <v>122</v>
      </c>
      <c r="E1029" s="18" t="s">
        <v>120</v>
      </c>
      <c r="F1029" s="18">
        <f>MIN(Config_Geracao!$F$5,IF(Base_Irradiacao!$H$258*Config_Geracao!$C$5*(Config_Geracao!$D$5/100)&lt;Config_Geracao!$G$5,0,MAX(Config_Geracao!$G$5,Base_Irradiacao!$H$258*Config_Geracao!$C$5*(Config_Geracao!$D$5/100))))</f>
        <v>3.231615</v>
      </c>
    </row>
    <row r="1030" ht="15.0" customHeight="1">
      <c r="A1030" s="28">
        <v>45668.7083333333</v>
      </c>
      <c r="B1030" s="18">
        <v>17.0</v>
      </c>
      <c r="C1030" s="18" t="s">
        <v>128</v>
      </c>
      <c r="D1030" s="18" t="s">
        <v>115</v>
      </c>
      <c r="E1030" s="18" t="s">
        <v>116</v>
      </c>
      <c r="F1030" s="18">
        <f>MIN(Config_Geracao!$F$2,IF((Base_Irradiacao!$D$259/Config_Geracao!$E$2)*Base_Irradiacao!$G$259*Config_Geracao!$C$2*(Config_Geracao!$D$2/100)&lt;Config_Geracao!$G$2,0,MAX(Config_Geracao!$G$2,(Base_Irradiacao!$D$259/Config_Geracao!$E$2)*Base_Irradiacao!$G$259*Config_Geracao!$C$2*(Config_Geracao!$D$2/100))))</f>
        <v>3.377552273</v>
      </c>
    </row>
    <row r="1031" ht="15.0" customHeight="1">
      <c r="A1031" s="28">
        <v>45668.7083333333</v>
      </c>
      <c r="B1031" s="18">
        <v>17.0</v>
      </c>
      <c r="C1031" s="18" t="s">
        <v>128</v>
      </c>
      <c r="D1031" s="18" t="s">
        <v>119</v>
      </c>
      <c r="E1031" s="18" t="s">
        <v>120</v>
      </c>
      <c r="F1031" s="18">
        <f>MIN(Config_Geracao!$F$4,IF(Base_Irradiacao!$H$259*Config_Geracao!$C$4*(Config_Geracao!$D$4/100)&lt;Config_Geracao!$G$4,0,MAX(Config_Geracao!$G$4,Base_Irradiacao!$H$259*Config_Geracao!$C$4*(Config_Geracao!$D$4/100))))</f>
        <v>0.5886675</v>
      </c>
    </row>
    <row r="1032" ht="15.0" customHeight="1">
      <c r="A1032" s="28">
        <v>45668.7083333333</v>
      </c>
      <c r="B1032" s="18">
        <v>17.0</v>
      </c>
      <c r="C1032" s="18" t="s">
        <v>129</v>
      </c>
      <c r="D1032" s="18" t="s">
        <v>118</v>
      </c>
      <c r="E1032" s="18" t="s">
        <v>116</v>
      </c>
      <c r="F1032" s="18">
        <f>MIN(Config_Geracao!$F$3,IF((Base_Irradiacao!$D$259/Config_Geracao!$E$3)*Base_Irradiacao!$G$259*Config_Geracao!$C$3*(Config_Geracao!$D$3/100)&lt;Config_Geracao!$G$3,0,MAX(Config_Geracao!$G$3,(Base_Irradiacao!$D$259/Config_Geracao!$E$3)*Base_Irradiacao!$G$259*Config_Geracao!$C$3*(Config_Geracao!$D$3/100))))</f>
        <v>13.82809636</v>
      </c>
    </row>
    <row r="1033" ht="15.0" customHeight="1">
      <c r="A1033" s="28">
        <v>45668.7083333333</v>
      </c>
      <c r="B1033" s="18">
        <v>17.0</v>
      </c>
      <c r="C1033" s="18" t="s">
        <v>129</v>
      </c>
      <c r="D1033" s="18" t="s">
        <v>122</v>
      </c>
      <c r="E1033" s="18" t="s">
        <v>120</v>
      </c>
      <c r="F1033" s="18">
        <f>MIN(Config_Geracao!$F$5,IF(Base_Irradiacao!$H$259*Config_Geracao!$C$5*(Config_Geracao!$D$5/100)&lt;Config_Geracao!$G$5,0,MAX(Config_Geracao!$G$5,Base_Irradiacao!$H$259*Config_Geracao!$C$5*(Config_Geracao!$D$5/100))))</f>
        <v>2.008395</v>
      </c>
    </row>
    <row r="1034" ht="15.0" customHeight="1">
      <c r="A1034" s="28">
        <v>45668.75</v>
      </c>
      <c r="B1034" s="18">
        <v>18.0</v>
      </c>
      <c r="C1034" s="18" t="s">
        <v>128</v>
      </c>
      <c r="D1034" s="18" t="s">
        <v>115</v>
      </c>
      <c r="E1034" s="18" t="s">
        <v>116</v>
      </c>
      <c r="F1034" s="18">
        <f>MIN(Config_Geracao!$F$2,IF((Base_Irradiacao!$D$260/Config_Geracao!$E$2)*Base_Irradiacao!$G$260*Config_Geracao!$C$2*(Config_Geracao!$D$2/100)&lt;Config_Geracao!$G$2,0,MAX(Config_Geracao!$G$2,(Base_Irradiacao!$D$260/Config_Geracao!$E$2)*Base_Irradiacao!$G$260*Config_Geracao!$C$2*(Config_Geracao!$D$2/100))))</f>
        <v>1.765488636</v>
      </c>
    </row>
    <row r="1035" ht="15.0" customHeight="1">
      <c r="A1035" s="28">
        <v>45668.75</v>
      </c>
      <c r="B1035" s="18">
        <v>18.0</v>
      </c>
      <c r="C1035" s="18" t="s">
        <v>128</v>
      </c>
      <c r="D1035" s="18" t="s">
        <v>119</v>
      </c>
      <c r="E1035" s="18" t="s">
        <v>120</v>
      </c>
      <c r="F1035" s="18">
        <f>MIN(Config_Geracao!$F$4,IF(Base_Irradiacao!$H$260*Config_Geracao!$C$4*(Config_Geracao!$D$4/100)&lt;Config_Geracao!$G$4,0,MAX(Config_Geracao!$G$4,Base_Irradiacao!$H$260*Config_Geracao!$C$4*(Config_Geracao!$D$4/100))))</f>
        <v>0.8721</v>
      </c>
    </row>
    <row r="1036" ht="15.0" customHeight="1">
      <c r="A1036" s="28">
        <v>45668.75</v>
      </c>
      <c r="B1036" s="18">
        <v>18.0</v>
      </c>
      <c r="C1036" s="18" t="s">
        <v>129</v>
      </c>
      <c r="D1036" s="18" t="s">
        <v>118</v>
      </c>
      <c r="E1036" s="18" t="s">
        <v>116</v>
      </c>
      <c r="F1036" s="18">
        <f>MIN(Config_Geracao!$F$3,IF((Base_Irradiacao!$D$260/Config_Geracao!$E$3)*Base_Irradiacao!$G$260*Config_Geracao!$C$3*(Config_Geracao!$D$3/100)&lt;Config_Geracao!$G$3,0,MAX(Config_Geracao!$G$3,(Base_Irradiacao!$D$260/Config_Geracao!$E$3)*Base_Irradiacao!$G$260*Config_Geracao!$C$3*(Config_Geracao!$D$3/100))))</f>
        <v>7.228118182</v>
      </c>
    </row>
    <row r="1037" ht="15.0" customHeight="1">
      <c r="A1037" s="28">
        <v>45668.75</v>
      </c>
      <c r="B1037" s="18">
        <v>18.0</v>
      </c>
      <c r="C1037" s="18" t="s">
        <v>129</v>
      </c>
      <c r="D1037" s="18" t="s">
        <v>122</v>
      </c>
      <c r="E1037" s="18" t="s">
        <v>120</v>
      </c>
      <c r="F1037" s="18">
        <f>MIN(Config_Geracao!$F$5,IF(Base_Irradiacao!$H$260*Config_Geracao!$C$5*(Config_Geracao!$D$5/100)&lt;Config_Geracao!$G$5,0,MAX(Config_Geracao!$G$5,Base_Irradiacao!$H$260*Config_Geracao!$C$5*(Config_Geracao!$D$5/100))))</f>
        <v>2.9754</v>
      </c>
    </row>
    <row r="1038" ht="15.0" customHeight="1">
      <c r="A1038" s="28">
        <v>45668.7916666667</v>
      </c>
      <c r="B1038" s="18">
        <v>19.0</v>
      </c>
      <c r="C1038" s="18" t="s">
        <v>128</v>
      </c>
      <c r="D1038" s="18" t="s">
        <v>115</v>
      </c>
      <c r="E1038" s="18" t="s">
        <v>116</v>
      </c>
      <c r="F1038" s="18">
        <f>MIN(Config_Geracao!$F$2,IF((Base_Irradiacao!$D$261/Config_Geracao!$E$2)*Base_Irradiacao!$G$261*Config_Geracao!$C$2*(Config_Geracao!$D$2/100)&lt;Config_Geracao!$G$2,0,MAX(Config_Geracao!$G$2,(Base_Irradiacao!$D$261/Config_Geracao!$E$2)*Base_Irradiacao!$G$261*Config_Geracao!$C$2*(Config_Geracao!$D$2/100))))</f>
        <v>0</v>
      </c>
    </row>
    <row r="1039" ht="15.0" customHeight="1">
      <c r="A1039" s="28">
        <v>45668.7916666667</v>
      </c>
      <c r="B1039" s="18">
        <v>19.0</v>
      </c>
      <c r="C1039" s="18" t="s">
        <v>128</v>
      </c>
      <c r="D1039" s="18" t="s">
        <v>119</v>
      </c>
      <c r="E1039" s="18" t="s">
        <v>120</v>
      </c>
      <c r="F1039" s="18">
        <f>MIN(Config_Geracao!$F$4,IF(Base_Irradiacao!$H$261*Config_Geracao!$C$4*(Config_Geracao!$D$4/100)&lt;Config_Geracao!$G$4,0,MAX(Config_Geracao!$G$4,Base_Irradiacao!$H$261*Config_Geracao!$C$4*(Config_Geracao!$D$4/100))))</f>
        <v>0.9229725</v>
      </c>
    </row>
    <row r="1040" ht="15.0" customHeight="1">
      <c r="A1040" s="28">
        <v>45668.7916666667</v>
      </c>
      <c r="B1040" s="18">
        <v>19.0</v>
      </c>
      <c r="C1040" s="18" t="s">
        <v>129</v>
      </c>
      <c r="D1040" s="18" t="s">
        <v>118</v>
      </c>
      <c r="E1040" s="18" t="s">
        <v>116</v>
      </c>
      <c r="F1040" s="18">
        <f>MIN(Config_Geracao!$F$3,IF((Base_Irradiacao!$D$261/Config_Geracao!$E$3)*Base_Irradiacao!$G$261*Config_Geracao!$C$3*(Config_Geracao!$D$3/100)&lt;Config_Geracao!$G$3,0,MAX(Config_Geracao!$G$3,(Base_Irradiacao!$D$261/Config_Geracao!$E$3)*Base_Irradiacao!$G$261*Config_Geracao!$C$3*(Config_Geracao!$D$3/100))))</f>
        <v>0</v>
      </c>
    </row>
    <row r="1041" ht="15.0" customHeight="1">
      <c r="A1041" s="28">
        <v>45668.7916666667</v>
      </c>
      <c r="B1041" s="18">
        <v>19.0</v>
      </c>
      <c r="C1041" s="18" t="s">
        <v>129</v>
      </c>
      <c r="D1041" s="18" t="s">
        <v>122</v>
      </c>
      <c r="E1041" s="18" t="s">
        <v>120</v>
      </c>
      <c r="F1041" s="18">
        <f>MIN(Config_Geracao!$F$5,IF(Base_Irradiacao!$H$261*Config_Geracao!$C$5*(Config_Geracao!$D$5/100)&lt;Config_Geracao!$G$5,0,MAX(Config_Geracao!$G$5,Base_Irradiacao!$H$261*Config_Geracao!$C$5*(Config_Geracao!$D$5/100))))</f>
        <v>3.148965</v>
      </c>
    </row>
    <row r="1042" ht="15.0" customHeight="1">
      <c r="A1042" s="28">
        <v>45668.8333333333</v>
      </c>
      <c r="B1042" s="18">
        <v>20.0</v>
      </c>
      <c r="C1042" s="18" t="s">
        <v>128</v>
      </c>
      <c r="D1042" s="18" t="s">
        <v>115</v>
      </c>
      <c r="E1042" s="18" t="s">
        <v>116</v>
      </c>
      <c r="F1042" s="18">
        <f>MIN(Config_Geracao!$F$2,IF((Base_Irradiacao!$D$262/Config_Geracao!$E$2)*Base_Irradiacao!$G$262*Config_Geracao!$C$2*(Config_Geracao!$D$2/100)&lt;Config_Geracao!$G$2,0,MAX(Config_Geracao!$G$2,(Base_Irradiacao!$D$262/Config_Geracao!$E$2)*Base_Irradiacao!$G$262*Config_Geracao!$C$2*(Config_Geracao!$D$2/100))))</f>
        <v>0</v>
      </c>
    </row>
    <row r="1043" ht="15.0" customHeight="1">
      <c r="A1043" s="28">
        <v>45668.8333333333</v>
      </c>
      <c r="B1043" s="18">
        <v>20.0</v>
      </c>
      <c r="C1043" s="18" t="s">
        <v>128</v>
      </c>
      <c r="D1043" s="18" t="s">
        <v>119</v>
      </c>
      <c r="E1043" s="18" t="s">
        <v>120</v>
      </c>
      <c r="F1043" s="18">
        <f>MIN(Config_Geracao!$F$4,IF(Base_Irradiacao!$H$262*Config_Geracao!$C$4*(Config_Geracao!$D$4/100)&lt;Config_Geracao!$G$4,0,MAX(Config_Geracao!$G$4,Base_Irradiacao!$H$262*Config_Geracao!$C$4*(Config_Geracao!$D$4/100))))</f>
        <v>0.7752</v>
      </c>
    </row>
    <row r="1044" ht="15.0" customHeight="1">
      <c r="A1044" s="28">
        <v>45668.8333333333</v>
      </c>
      <c r="B1044" s="18">
        <v>20.0</v>
      </c>
      <c r="C1044" s="18" t="s">
        <v>129</v>
      </c>
      <c r="D1044" s="18" t="s">
        <v>118</v>
      </c>
      <c r="E1044" s="18" t="s">
        <v>116</v>
      </c>
      <c r="F1044" s="18">
        <f>MIN(Config_Geracao!$F$3,IF((Base_Irradiacao!$D$262/Config_Geracao!$E$3)*Base_Irradiacao!$G$262*Config_Geracao!$C$3*(Config_Geracao!$D$3/100)&lt;Config_Geracao!$G$3,0,MAX(Config_Geracao!$G$3,(Base_Irradiacao!$D$262/Config_Geracao!$E$3)*Base_Irradiacao!$G$262*Config_Geracao!$C$3*(Config_Geracao!$D$3/100))))</f>
        <v>0</v>
      </c>
    </row>
    <row r="1045" ht="15.0" customHeight="1">
      <c r="A1045" s="28">
        <v>45668.8333333333</v>
      </c>
      <c r="B1045" s="18">
        <v>20.0</v>
      </c>
      <c r="C1045" s="18" t="s">
        <v>129</v>
      </c>
      <c r="D1045" s="18" t="s">
        <v>122</v>
      </c>
      <c r="E1045" s="18" t="s">
        <v>120</v>
      </c>
      <c r="F1045" s="18">
        <f>MIN(Config_Geracao!$F$5,IF(Base_Irradiacao!$H$262*Config_Geracao!$C$5*(Config_Geracao!$D$5/100)&lt;Config_Geracao!$G$5,0,MAX(Config_Geracao!$G$5,Base_Irradiacao!$H$262*Config_Geracao!$C$5*(Config_Geracao!$D$5/100))))</f>
        <v>2.6448</v>
      </c>
    </row>
    <row r="1046" ht="15.0" customHeight="1">
      <c r="A1046" s="28">
        <v>45668.875</v>
      </c>
      <c r="B1046" s="18">
        <v>21.0</v>
      </c>
      <c r="C1046" s="18" t="s">
        <v>128</v>
      </c>
      <c r="D1046" s="18" t="s">
        <v>115</v>
      </c>
      <c r="E1046" s="18" t="s">
        <v>116</v>
      </c>
      <c r="F1046" s="18">
        <f>MIN(Config_Geracao!$F$2,IF((Base_Irradiacao!$D$263/Config_Geracao!$E$2)*Base_Irradiacao!$G$263*Config_Geracao!$C$2*(Config_Geracao!$D$2/100)&lt;Config_Geracao!$G$2,0,MAX(Config_Geracao!$G$2,(Base_Irradiacao!$D$263/Config_Geracao!$E$2)*Base_Irradiacao!$G$263*Config_Geracao!$C$2*(Config_Geracao!$D$2/100))))</f>
        <v>0</v>
      </c>
    </row>
    <row r="1047" ht="15.0" customHeight="1">
      <c r="A1047" s="28">
        <v>45668.875</v>
      </c>
      <c r="B1047" s="18">
        <v>21.0</v>
      </c>
      <c r="C1047" s="18" t="s">
        <v>128</v>
      </c>
      <c r="D1047" s="18" t="s">
        <v>119</v>
      </c>
      <c r="E1047" s="18" t="s">
        <v>120</v>
      </c>
      <c r="F1047" s="18">
        <f>MIN(Config_Geracao!$F$4,IF(Base_Irradiacao!$H$263*Config_Geracao!$C$4*(Config_Geracao!$D$4/100)&lt;Config_Geracao!$G$4,0,MAX(Config_Geracao!$G$4,Base_Irradiacao!$H$263*Config_Geracao!$C$4*(Config_Geracao!$D$4/100))))</f>
        <v>1.0659</v>
      </c>
    </row>
    <row r="1048" ht="15.0" customHeight="1">
      <c r="A1048" s="28">
        <v>45668.875</v>
      </c>
      <c r="B1048" s="18">
        <v>21.0</v>
      </c>
      <c r="C1048" s="18" t="s">
        <v>129</v>
      </c>
      <c r="D1048" s="18" t="s">
        <v>118</v>
      </c>
      <c r="E1048" s="18" t="s">
        <v>116</v>
      </c>
      <c r="F1048" s="18">
        <f>MIN(Config_Geracao!$F$3,IF((Base_Irradiacao!$D$263/Config_Geracao!$E$3)*Base_Irradiacao!$G$263*Config_Geracao!$C$3*(Config_Geracao!$D$3/100)&lt;Config_Geracao!$G$3,0,MAX(Config_Geracao!$G$3,(Base_Irradiacao!$D$263/Config_Geracao!$E$3)*Base_Irradiacao!$G$263*Config_Geracao!$C$3*(Config_Geracao!$D$3/100))))</f>
        <v>0</v>
      </c>
    </row>
    <row r="1049" ht="15.0" customHeight="1">
      <c r="A1049" s="28">
        <v>45668.875</v>
      </c>
      <c r="B1049" s="18">
        <v>21.0</v>
      </c>
      <c r="C1049" s="18" t="s">
        <v>129</v>
      </c>
      <c r="D1049" s="18" t="s">
        <v>122</v>
      </c>
      <c r="E1049" s="18" t="s">
        <v>120</v>
      </c>
      <c r="F1049" s="18">
        <f>MIN(Config_Geracao!$F$5,IF(Base_Irradiacao!$H$263*Config_Geracao!$C$5*(Config_Geracao!$D$5/100)&lt;Config_Geracao!$G$5,0,MAX(Config_Geracao!$G$5,Base_Irradiacao!$H$263*Config_Geracao!$C$5*(Config_Geracao!$D$5/100))))</f>
        <v>3.6366</v>
      </c>
    </row>
    <row r="1050" ht="15.0" customHeight="1">
      <c r="A1050" s="28">
        <v>45668.9166666667</v>
      </c>
      <c r="B1050" s="18">
        <v>22.0</v>
      </c>
      <c r="C1050" s="18" t="s">
        <v>128</v>
      </c>
      <c r="D1050" s="18" t="s">
        <v>115</v>
      </c>
      <c r="E1050" s="18" t="s">
        <v>116</v>
      </c>
      <c r="F1050" s="18">
        <f>MIN(Config_Geracao!$F$2,IF((Base_Irradiacao!$D$264/Config_Geracao!$E$2)*Base_Irradiacao!$G$264*Config_Geracao!$C$2*(Config_Geracao!$D$2/100)&lt;Config_Geracao!$G$2,0,MAX(Config_Geracao!$G$2,(Base_Irradiacao!$D$264/Config_Geracao!$E$2)*Base_Irradiacao!$G$264*Config_Geracao!$C$2*(Config_Geracao!$D$2/100))))</f>
        <v>0</v>
      </c>
    </row>
    <row r="1051" ht="15.0" customHeight="1">
      <c r="A1051" s="28">
        <v>45668.9166666667</v>
      </c>
      <c r="B1051" s="18">
        <v>22.0</v>
      </c>
      <c r="C1051" s="18" t="s">
        <v>128</v>
      </c>
      <c r="D1051" s="18" t="s">
        <v>119</v>
      </c>
      <c r="E1051" s="18" t="s">
        <v>120</v>
      </c>
      <c r="F1051" s="18">
        <f>MIN(Config_Geracao!$F$4,IF(Base_Irradiacao!$H$264*Config_Geracao!$C$4*(Config_Geracao!$D$4/100)&lt;Config_Geracao!$G$4,0,MAX(Config_Geracao!$G$4,Base_Irradiacao!$H$264*Config_Geracao!$C$4*(Config_Geracao!$D$4/100))))</f>
        <v>0.7679325</v>
      </c>
    </row>
    <row r="1052" ht="15.0" customHeight="1">
      <c r="A1052" s="28">
        <v>45668.9166666667</v>
      </c>
      <c r="B1052" s="18">
        <v>22.0</v>
      </c>
      <c r="C1052" s="18" t="s">
        <v>129</v>
      </c>
      <c r="D1052" s="18" t="s">
        <v>118</v>
      </c>
      <c r="E1052" s="18" t="s">
        <v>116</v>
      </c>
      <c r="F1052" s="18">
        <f>MIN(Config_Geracao!$F$3,IF((Base_Irradiacao!$D$264/Config_Geracao!$E$3)*Base_Irradiacao!$G$264*Config_Geracao!$C$3*(Config_Geracao!$D$3/100)&lt;Config_Geracao!$G$3,0,MAX(Config_Geracao!$G$3,(Base_Irradiacao!$D$264/Config_Geracao!$E$3)*Base_Irradiacao!$G$264*Config_Geracao!$C$3*(Config_Geracao!$D$3/100))))</f>
        <v>0</v>
      </c>
    </row>
    <row r="1053" ht="15.0" customHeight="1">
      <c r="A1053" s="28">
        <v>45668.9166666667</v>
      </c>
      <c r="B1053" s="18">
        <v>22.0</v>
      </c>
      <c r="C1053" s="18" t="s">
        <v>129</v>
      </c>
      <c r="D1053" s="18" t="s">
        <v>122</v>
      </c>
      <c r="E1053" s="18" t="s">
        <v>120</v>
      </c>
      <c r="F1053" s="18">
        <f>MIN(Config_Geracao!$F$5,IF(Base_Irradiacao!$H$264*Config_Geracao!$C$5*(Config_Geracao!$D$5/100)&lt;Config_Geracao!$G$5,0,MAX(Config_Geracao!$G$5,Base_Irradiacao!$H$264*Config_Geracao!$C$5*(Config_Geracao!$D$5/100))))</f>
        <v>2.620005</v>
      </c>
    </row>
    <row r="1054" ht="15.0" customHeight="1">
      <c r="A1054" s="28">
        <v>45668.9583333333</v>
      </c>
      <c r="B1054" s="18">
        <v>23.0</v>
      </c>
      <c r="C1054" s="18" t="s">
        <v>128</v>
      </c>
      <c r="D1054" s="18" t="s">
        <v>115</v>
      </c>
      <c r="E1054" s="18" t="s">
        <v>116</v>
      </c>
      <c r="F1054" s="18">
        <f>MIN(Config_Geracao!$F$2,IF((Base_Irradiacao!$D$265/Config_Geracao!$E$2)*Base_Irradiacao!$G$265*Config_Geracao!$C$2*(Config_Geracao!$D$2/100)&lt;Config_Geracao!$G$2,0,MAX(Config_Geracao!$G$2,(Base_Irradiacao!$D$265/Config_Geracao!$E$2)*Base_Irradiacao!$G$265*Config_Geracao!$C$2*(Config_Geracao!$D$2/100))))</f>
        <v>0</v>
      </c>
    </row>
    <row r="1055" ht="15.0" customHeight="1">
      <c r="A1055" s="28">
        <v>45668.9583333333</v>
      </c>
      <c r="B1055" s="18">
        <v>23.0</v>
      </c>
      <c r="C1055" s="18" t="s">
        <v>128</v>
      </c>
      <c r="D1055" s="18" t="s">
        <v>119</v>
      </c>
      <c r="E1055" s="18" t="s">
        <v>120</v>
      </c>
      <c r="F1055" s="18">
        <f>MIN(Config_Geracao!$F$4,IF(Base_Irradiacao!$H$265*Config_Geracao!$C$4*(Config_Geracao!$D$4/100)&lt;Config_Geracao!$G$4,0,MAX(Config_Geracao!$G$4,Base_Irradiacao!$H$265*Config_Geracao!$C$4*(Config_Geracao!$D$4/100))))</f>
        <v>1.05621</v>
      </c>
    </row>
    <row r="1056" ht="15.0" customHeight="1">
      <c r="A1056" s="28">
        <v>45668.9583333333</v>
      </c>
      <c r="B1056" s="18">
        <v>23.0</v>
      </c>
      <c r="C1056" s="18" t="s">
        <v>129</v>
      </c>
      <c r="D1056" s="18" t="s">
        <v>118</v>
      </c>
      <c r="E1056" s="18" t="s">
        <v>116</v>
      </c>
      <c r="F1056" s="18">
        <f>MIN(Config_Geracao!$F$3,IF((Base_Irradiacao!$D$265/Config_Geracao!$E$3)*Base_Irradiacao!$G$265*Config_Geracao!$C$3*(Config_Geracao!$D$3/100)&lt;Config_Geracao!$G$3,0,MAX(Config_Geracao!$G$3,(Base_Irradiacao!$D$265/Config_Geracao!$E$3)*Base_Irradiacao!$G$265*Config_Geracao!$C$3*(Config_Geracao!$D$3/100))))</f>
        <v>0</v>
      </c>
    </row>
    <row r="1057" ht="15.0" customHeight="1">
      <c r="A1057" s="28">
        <v>45668.9583333333</v>
      </c>
      <c r="B1057" s="18">
        <v>23.0</v>
      </c>
      <c r="C1057" s="18" t="s">
        <v>129</v>
      </c>
      <c r="D1057" s="18" t="s">
        <v>122</v>
      </c>
      <c r="E1057" s="18" t="s">
        <v>120</v>
      </c>
      <c r="F1057" s="18">
        <f>MIN(Config_Geracao!$F$5,IF(Base_Irradiacao!$H$265*Config_Geracao!$C$5*(Config_Geracao!$D$5/100)&lt;Config_Geracao!$G$5,0,MAX(Config_Geracao!$G$5,Base_Irradiacao!$H$265*Config_Geracao!$C$5*(Config_Geracao!$D$5/100))))</f>
        <v>3.60354</v>
      </c>
    </row>
    <row r="1058" ht="15.0" customHeight="1">
      <c r="A1058" s="28">
        <v>45669.0</v>
      </c>
      <c r="B1058" s="18">
        <v>0.0</v>
      </c>
      <c r="C1058" s="18" t="s">
        <v>128</v>
      </c>
      <c r="D1058" s="18" t="s">
        <v>115</v>
      </c>
      <c r="E1058" s="18" t="s">
        <v>116</v>
      </c>
      <c r="F1058" s="18">
        <f>MIN(Config_Geracao!$F$2,IF((Base_Irradiacao!$D$266/Config_Geracao!$E$2)*Base_Irradiacao!$G$266*Config_Geracao!$C$2*(Config_Geracao!$D$2/100)&lt;Config_Geracao!$G$2,0,MAX(Config_Geracao!$G$2,(Base_Irradiacao!$D$266/Config_Geracao!$E$2)*Base_Irradiacao!$G$266*Config_Geracao!$C$2*(Config_Geracao!$D$2/100))))</f>
        <v>0</v>
      </c>
    </row>
    <row r="1059" ht="15.0" customHeight="1">
      <c r="A1059" s="28">
        <v>45669.0</v>
      </c>
      <c r="B1059" s="18">
        <v>0.0</v>
      </c>
      <c r="C1059" s="18" t="s">
        <v>128</v>
      </c>
      <c r="D1059" s="18" t="s">
        <v>119</v>
      </c>
      <c r="E1059" s="18" t="s">
        <v>120</v>
      </c>
      <c r="F1059" s="18">
        <f>MIN(Config_Geracao!$F$4,IF(Base_Irradiacao!$H$266*Config_Geracao!$C$4*(Config_Geracao!$D$4/100)&lt;Config_Geracao!$G$4,0,MAX(Config_Geracao!$G$4,Base_Irradiacao!$H$266*Config_Geracao!$C$4*(Config_Geracao!$D$4/100))))</f>
        <v>0.770355</v>
      </c>
    </row>
    <row r="1060" ht="15.0" customHeight="1">
      <c r="A1060" s="28">
        <v>45669.0</v>
      </c>
      <c r="B1060" s="18">
        <v>0.0</v>
      </c>
      <c r="C1060" s="18" t="s">
        <v>129</v>
      </c>
      <c r="D1060" s="18" t="s">
        <v>118</v>
      </c>
      <c r="E1060" s="18" t="s">
        <v>116</v>
      </c>
      <c r="F1060" s="18">
        <f>MIN(Config_Geracao!$F$3,IF((Base_Irradiacao!$D$266/Config_Geracao!$E$3)*Base_Irradiacao!$G$266*Config_Geracao!$C$3*(Config_Geracao!$D$3/100)&lt;Config_Geracao!$G$3,0,MAX(Config_Geracao!$G$3,(Base_Irradiacao!$D$266/Config_Geracao!$E$3)*Base_Irradiacao!$G$266*Config_Geracao!$C$3*(Config_Geracao!$D$3/100))))</f>
        <v>0</v>
      </c>
    </row>
    <row r="1061" ht="15.0" customHeight="1">
      <c r="A1061" s="28">
        <v>45669.0</v>
      </c>
      <c r="B1061" s="18">
        <v>0.0</v>
      </c>
      <c r="C1061" s="18" t="s">
        <v>129</v>
      </c>
      <c r="D1061" s="18" t="s">
        <v>122</v>
      </c>
      <c r="E1061" s="18" t="s">
        <v>120</v>
      </c>
      <c r="F1061" s="18">
        <f>MIN(Config_Geracao!$F$5,IF(Base_Irradiacao!$H$266*Config_Geracao!$C$5*(Config_Geracao!$D$5/100)&lt;Config_Geracao!$G$5,0,MAX(Config_Geracao!$G$5,Base_Irradiacao!$H$266*Config_Geracao!$C$5*(Config_Geracao!$D$5/100))))</f>
        <v>2.62827</v>
      </c>
    </row>
    <row r="1062" ht="15.0" customHeight="1">
      <c r="A1062" s="28">
        <v>45669.0416666667</v>
      </c>
      <c r="B1062" s="18">
        <v>1.0</v>
      </c>
      <c r="C1062" s="18" t="s">
        <v>128</v>
      </c>
      <c r="D1062" s="18" t="s">
        <v>115</v>
      </c>
      <c r="E1062" s="18" t="s">
        <v>116</v>
      </c>
      <c r="F1062" s="18">
        <f>MIN(Config_Geracao!$F$2,IF((Base_Irradiacao!$D$267/Config_Geracao!$E$2)*Base_Irradiacao!$G$267*Config_Geracao!$C$2*(Config_Geracao!$D$2/100)&lt;Config_Geracao!$G$2,0,MAX(Config_Geracao!$G$2,(Base_Irradiacao!$D$267/Config_Geracao!$E$2)*Base_Irradiacao!$G$267*Config_Geracao!$C$2*(Config_Geracao!$D$2/100))))</f>
        <v>0</v>
      </c>
    </row>
    <row r="1063" ht="15.0" customHeight="1">
      <c r="A1063" s="28">
        <v>45669.0416666667</v>
      </c>
      <c r="B1063" s="18">
        <v>1.0</v>
      </c>
      <c r="C1063" s="18" t="s">
        <v>128</v>
      </c>
      <c r="D1063" s="18" t="s">
        <v>119</v>
      </c>
      <c r="E1063" s="18" t="s">
        <v>120</v>
      </c>
      <c r="F1063" s="18">
        <f>MIN(Config_Geracao!$F$4,IF(Base_Irradiacao!$H$267*Config_Geracao!$C$4*(Config_Geracao!$D$4/100)&lt;Config_Geracao!$G$4,0,MAX(Config_Geracao!$G$4,Base_Irradiacao!$H$267*Config_Geracao!$C$4*(Config_Geracao!$D$4/100))))</f>
        <v>0.8987475</v>
      </c>
    </row>
    <row r="1064" ht="15.0" customHeight="1">
      <c r="A1064" s="28">
        <v>45669.0416666667</v>
      </c>
      <c r="B1064" s="18">
        <v>1.0</v>
      </c>
      <c r="C1064" s="18" t="s">
        <v>129</v>
      </c>
      <c r="D1064" s="18" t="s">
        <v>118</v>
      </c>
      <c r="E1064" s="18" t="s">
        <v>116</v>
      </c>
      <c r="F1064" s="18">
        <f>MIN(Config_Geracao!$F$3,IF((Base_Irradiacao!$D$267/Config_Geracao!$E$3)*Base_Irradiacao!$G$267*Config_Geracao!$C$3*(Config_Geracao!$D$3/100)&lt;Config_Geracao!$G$3,0,MAX(Config_Geracao!$G$3,(Base_Irradiacao!$D$267/Config_Geracao!$E$3)*Base_Irradiacao!$G$267*Config_Geracao!$C$3*(Config_Geracao!$D$3/100))))</f>
        <v>0</v>
      </c>
    </row>
    <row r="1065" ht="15.0" customHeight="1">
      <c r="A1065" s="28">
        <v>45669.0416666667</v>
      </c>
      <c r="B1065" s="18">
        <v>1.0</v>
      </c>
      <c r="C1065" s="18" t="s">
        <v>129</v>
      </c>
      <c r="D1065" s="18" t="s">
        <v>122</v>
      </c>
      <c r="E1065" s="18" t="s">
        <v>120</v>
      </c>
      <c r="F1065" s="18">
        <f>MIN(Config_Geracao!$F$5,IF(Base_Irradiacao!$H$267*Config_Geracao!$C$5*(Config_Geracao!$D$5/100)&lt;Config_Geracao!$G$5,0,MAX(Config_Geracao!$G$5,Base_Irradiacao!$H$267*Config_Geracao!$C$5*(Config_Geracao!$D$5/100))))</f>
        <v>3.066315</v>
      </c>
    </row>
    <row r="1066" ht="15.0" customHeight="1">
      <c r="A1066" s="28">
        <v>45669.0833333333</v>
      </c>
      <c r="B1066" s="18">
        <v>2.0</v>
      </c>
      <c r="C1066" s="18" t="s">
        <v>128</v>
      </c>
      <c r="D1066" s="18" t="s">
        <v>115</v>
      </c>
      <c r="E1066" s="18" t="s">
        <v>116</v>
      </c>
      <c r="F1066" s="18">
        <f>MIN(Config_Geracao!$F$2,IF((Base_Irradiacao!$D$268/Config_Geracao!$E$2)*Base_Irradiacao!$G$268*Config_Geracao!$C$2*(Config_Geracao!$D$2/100)&lt;Config_Geracao!$G$2,0,MAX(Config_Geracao!$G$2,(Base_Irradiacao!$D$268/Config_Geracao!$E$2)*Base_Irradiacao!$G$268*Config_Geracao!$C$2*(Config_Geracao!$D$2/100))))</f>
        <v>0</v>
      </c>
    </row>
    <row r="1067" ht="15.0" customHeight="1">
      <c r="A1067" s="28">
        <v>45669.0833333333</v>
      </c>
      <c r="B1067" s="18">
        <v>2.0</v>
      </c>
      <c r="C1067" s="18" t="s">
        <v>128</v>
      </c>
      <c r="D1067" s="18" t="s">
        <v>119</v>
      </c>
      <c r="E1067" s="18" t="s">
        <v>120</v>
      </c>
      <c r="F1067" s="18">
        <f>MIN(Config_Geracao!$F$4,IF(Base_Irradiacao!$H$268*Config_Geracao!$C$4*(Config_Geracao!$D$4/100)&lt;Config_Geracao!$G$4,0,MAX(Config_Geracao!$G$4,Base_Irradiacao!$H$268*Config_Geracao!$C$4*(Config_Geracao!$D$4/100))))</f>
        <v>0.7291725</v>
      </c>
    </row>
    <row r="1068" ht="15.0" customHeight="1">
      <c r="A1068" s="28">
        <v>45669.0833333333</v>
      </c>
      <c r="B1068" s="18">
        <v>2.0</v>
      </c>
      <c r="C1068" s="18" t="s">
        <v>129</v>
      </c>
      <c r="D1068" s="18" t="s">
        <v>118</v>
      </c>
      <c r="E1068" s="18" t="s">
        <v>116</v>
      </c>
      <c r="F1068" s="18">
        <f>MIN(Config_Geracao!$F$3,IF((Base_Irradiacao!$D$268/Config_Geracao!$E$3)*Base_Irradiacao!$G$268*Config_Geracao!$C$3*(Config_Geracao!$D$3/100)&lt;Config_Geracao!$G$3,0,MAX(Config_Geracao!$G$3,(Base_Irradiacao!$D$268/Config_Geracao!$E$3)*Base_Irradiacao!$G$268*Config_Geracao!$C$3*(Config_Geracao!$D$3/100))))</f>
        <v>0</v>
      </c>
    </row>
    <row r="1069" ht="15.0" customHeight="1">
      <c r="A1069" s="28">
        <v>45669.0833333333</v>
      </c>
      <c r="B1069" s="18">
        <v>2.0</v>
      </c>
      <c r="C1069" s="18" t="s">
        <v>129</v>
      </c>
      <c r="D1069" s="18" t="s">
        <v>122</v>
      </c>
      <c r="E1069" s="18" t="s">
        <v>120</v>
      </c>
      <c r="F1069" s="18">
        <f>MIN(Config_Geracao!$F$5,IF(Base_Irradiacao!$H$268*Config_Geracao!$C$5*(Config_Geracao!$D$5/100)&lt;Config_Geracao!$G$5,0,MAX(Config_Geracao!$G$5,Base_Irradiacao!$H$268*Config_Geracao!$C$5*(Config_Geracao!$D$5/100))))</f>
        <v>2.487765</v>
      </c>
    </row>
    <row r="1070" ht="15.0" customHeight="1">
      <c r="A1070" s="28">
        <v>45669.125</v>
      </c>
      <c r="B1070" s="18">
        <v>3.0</v>
      </c>
      <c r="C1070" s="18" t="s">
        <v>128</v>
      </c>
      <c r="D1070" s="18" t="s">
        <v>115</v>
      </c>
      <c r="E1070" s="18" t="s">
        <v>116</v>
      </c>
      <c r="F1070" s="18">
        <f>MIN(Config_Geracao!$F$2,IF((Base_Irradiacao!$D$269/Config_Geracao!$E$2)*Base_Irradiacao!$G$269*Config_Geracao!$C$2*(Config_Geracao!$D$2/100)&lt;Config_Geracao!$G$2,0,MAX(Config_Geracao!$G$2,(Base_Irradiacao!$D$269/Config_Geracao!$E$2)*Base_Irradiacao!$G$269*Config_Geracao!$C$2*(Config_Geracao!$D$2/100))))</f>
        <v>0</v>
      </c>
    </row>
    <row r="1071" ht="15.0" customHeight="1">
      <c r="A1071" s="28">
        <v>45669.125</v>
      </c>
      <c r="B1071" s="18">
        <v>3.0</v>
      </c>
      <c r="C1071" s="18" t="s">
        <v>128</v>
      </c>
      <c r="D1071" s="18" t="s">
        <v>119</v>
      </c>
      <c r="E1071" s="18" t="s">
        <v>120</v>
      </c>
      <c r="F1071" s="18">
        <f>MIN(Config_Geracao!$F$4,IF(Base_Irradiacao!$H$269*Config_Geracao!$C$4*(Config_Geracao!$D$4/100)&lt;Config_Geracao!$G$4,0,MAX(Config_Geracao!$G$4,Base_Irradiacao!$H$269*Config_Geracao!$C$4*(Config_Geracao!$D$4/100))))</f>
        <v>1.6884825</v>
      </c>
    </row>
    <row r="1072" ht="15.0" customHeight="1">
      <c r="A1072" s="28">
        <v>45669.125</v>
      </c>
      <c r="B1072" s="18">
        <v>3.0</v>
      </c>
      <c r="C1072" s="18" t="s">
        <v>129</v>
      </c>
      <c r="D1072" s="18" t="s">
        <v>118</v>
      </c>
      <c r="E1072" s="18" t="s">
        <v>116</v>
      </c>
      <c r="F1072" s="18">
        <f>MIN(Config_Geracao!$F$3,IF((Base_Irradiacao!$D$269/Config_Geracao!$E$3)*Base_Irradiacao!$G$269*Config_Geracao!$C$3*(Config_Geracao!$D$3/100)&lt;Config_Geracao!$G$3,0,MAX(Config_Geracao!$G$3,(Base_Irradiacao!$D$269/Config_Geracao!$E$3)*Base_Irradiacao!$G$269*Config_Geracao!$C$3*(Config_Geracao!$D$3/100))))</f>
        <v>0</v>
      </c>
    </row>
    <row r="1073" ht="15.0" customHeight="1">
      <c r="A1073" s="28">
        <v>45669.125</v>
      </c>
      <c r="B1073" s="18">
        <v>3.0</v>
      </c>
      <c r="C1073" s="18" t="s">
        <v>129</v>
      </c>
      <c r="D1073" s="18" t="s">
        <v>122</v>
      </c>
      <c r="E1073" s="18" t="s">
        <v>120</v>
      </c>
      <c r="F1073" s="18">
        <f>MIN(Config_Geracao!$F$5,IF(Base_Irradiacao!$H$269*Config_Geracao!$C$5*(Config_Geracao!$D$5/100)&lt;Config_Geracao!$G$5,0,MAX(Config_Geracao!$G$5,Base_Irradiacao!$H$269*Config_Geracao!$C$5*(Config_Geracao!$D$5/100))))</f>
        <v>5.760705</v>
      </c>
    </row>
    <row r="1074" ht="15.0" customHeight="1">
      <c r="A1074" s="28">
        <v>45669.1666666667</v>
      </c>
      <c r="B1074" s="18">
        <v>4.0</v>
      </c>
      <c r="C1074" s="18" t="s">
        <v>128</v>
      </c>
      <c r="D1074" s="18" t="s">
        <v>115</v>
      </c>
      <c r="E1074" s="18" t="s">
        <v>116</v>
      </c>
      <c r="F1074" s="18">
        <f>MIN(Config_Geracao!$F$2,IF((Base_Irradiacao!$D$270/Config_Geracao!$E$2)*Base_Irradiacao!$G$270*Config_Geracao!$C$2*(Config_Geracao!$D$2/100)&lt;Config_Geracao!$G$2,0,MAX(Config_Geracao!$G$2,(Base_Irradiacao!$D$270/Config_Geracao!$E$2)*Base_Irradiacao!$G$270*Config_Geracao!$C$2*(Config_Geracao!$D$2/100))))</f>
        <v>0</v>
      </c>
    </row>
    <row r="1075" ht="15.0" customHeight="1">
      <c r="A1075" s="28">
        <v>45669.1666666667</v>
      </c>
      <c r="B1075" s="18">
        <v>4.0</v>
      </c>
      <c r="C1075" s="18" t="s">
        <v>128</v>
      </c>
      <c r="D1075" s="18" t="s">
        <v>119</v>
      </c>
      <c r="E1075" s="18" t="s">
        <v>120</v>
      </c>
      <c r="F1075" s="18">
        <f>MIN(Config_Geracao!$F$4,IF(Base_Irradiacao!$H$270*Config_Geracao!$C$4*(Config_Geracao!$D$4/100)&lt;Config_Geracao!$G$4,0,MAX(Config_Geracao!$G$4,Base_Irradiacao!$H$270*Config_Geracao!$C$4*(Config_Geracao!$D$4/100))))</f>
        <v>0.969</v>
      </c>
    </row>
    <row r="1076" ht="15.0" customHeight="1">
      <c r="A1076" s="28">
        <v>45669.1666666667</v>
      </c>
      <c r="B1076" s="18">
        <v>4.0</v>
      </c>
      <c r="C1076" s="18" t="s">
        <v>129</v>
      </c>
      <c r="D1076" s="18" t="s">
        <v>118</v>
      </c>
      <c r="E1076" s="18" t="s">
        <v>116</v>
      </c>
      <c r="F1076" s="18">
        <f>MIN(Config_Geracao!$F$3,IF((Base_Irradiacao!$D$270/Config_Geracao!$E$3)*Base_Irradiacao!$G$270*Config_Geracao!$C$3*(Config_Geracao!$D$3/100)&lt;Config_Geracao!$G$3,0,MAX(Config_Geracao!$G$3,(Base_Irradiacao!$D$270/Config_Geracao!$E$3)*Base_Irradiacao!$G$270*Config_Geracao!$C$3*(Config_Geracao!$D$3/100))))</f>
        <v>0</v>
      </c>
    </row>
    <row r="1077" ht="15.0" customHeight="1">
      <c r="A1077" s="28">
        <v>45669.1666666667</v>
      </c>
      <c r="B1077" s="18">
        <v>4.0</v>
      </c>
      <c r="C1077" s="18" t="s">
        <v>129</v>
      </c>
      <c r="D1077" s="18" t="s">
        <v>122</v>
      </c>
      <c r="E1077" s="18" t="s">
        <v>120</v>
      </c>
      <c r="F1077" s="18">
        <f>MIN(Config_Geracao!$F$5,IF(Base_Irradiacao!$H$270*Config_Geracao!$C$5*(Config_Geracao!$D$5/100)&lt;Config_Geracao!$G$5,0,MAX(Config_Geracao!$G$5,Base_Irradiacao!$H$270*Config_Geracao!$C$5*(Config_Geracao!$D$5/100))))</f>
        <v>3.306</v>
      </c>
    </row>
    <row r="1078" ht="15.0" customHeight="1">
      <c r="A1078" s="28">
        <v>45669.2083333333</v>
      </c>
      <c r="B1078" s="18">
        <v>5.0</v>
      </c>
      <c r="C1078" s="18" t="s">
        <v>128</v>
      </c>
      <c r="D1078" s="18" t="s">
        <v>115</v>
      </c>
      <c r="E1078" s="18" t="s">
        <v>116</v>
      </c>
      <c r="F1078" s="18">
        <f>MIN(Config_Geracao!$F$2,IF((Base_Irradiacao!$D$271/Config_Geracao!$E$2)*Base_Irradiacao!$G$271*Config_Geracao!$C$2*(Config_Geracao!$D$2/100)&lt;Config_Geracao!$G$2,0,MAX(Config_Geracao!$G$2,(Base_Irradiacao!$D$271/Config_Geracao!$E$2)*Base_Irradiacao!$G$271*Config_Geracao!$C$2*(Config_Geracao!$D$2/100))))</f>
        <v>0</v>
      </c>
    </row>
    <row r="1079" ht="15.0" customHeight="1">
      <c r="A1079" s="28">
        <v>45669.2083333333</v>
      </c>
      <c r="B1079" s="18">
        <v>5.0</v>
      </c>
      <c r="C1079" s="18" t="s">
        <v>128</v>
      </c>
      <c r="D1079" s="18" t="s">
        <v>119</v>
      </c>
      <c r="E1079" s="18" t="s">
        <v>120</v>
      </c>
      <c r="F1079" s="18">
        <f>MIN(Config_Geracao!$F$4,IF(Base_Irradiacao!$H$271*Config_Geracao!$C$4*(Config_Geracao!$D$4/100)&lt;Config_Geracao!$G$4,0,MAX(Config_Geracao!$G$4,Base_Irradiacao!$H$271*Config_Geracao!$C$4*(Config_Geracao!$D$4/100))))</f>
        <v>0.7533975</v>
      </c>
    </row>
    <row r="1080" ht="15.0" customHeight="1">
      <c r="A1080" s="28">
        <v>45669.2083333333</v>
      </c>
      <c r="B1080" s="18">
        <v>5.0</v>
      </c>
      <c r="C1080" s="18" t="s">
        <v>129</v>
      </c>
      <c r="D1080" s="18" t="s">
        <v>118</v>
      </c>
      <c r="E1080" s="18" t="s">
        <v>116</v>
      </c>
      <c r="F1080" s="18">
        <f>MIN(Config_Geracao!$F$3,IF((Base_Irradiacao!$D$271/Config_Geracao!$E$3)*Base_Irradiacao!$G$271*Config_Geracao!$C$3*(Config_Geracao!$D$3/100)&lt;Config_Geracao!$G$3,0,MAX(Config_Geracao!$G$3,(Base_Irradiacao!$D$271/Config_Geracao!$E$3)*Base_Irradiacao!$G$271*Config_Geracao!$C$3*(Config_Geracao!$D$3/100))))</f>
        <v>0</v>
      </c>
    </row>
    <row r="1081" ht="15.0" customHeight="1">
      <c r="A1081" s="28">
        <v>45669.2083333333</v>
      </c>
      <c r="B1081" s="18">
        <v>5.0</v>
      </c>
      <c r="C1081" s="18" t="s">
        <v>129</v>
      </c>
      <c r="D1081" s="18" t="s">
        <v>122</v>
      </c>
      <c r="E1081" s="18" t="s">
        <v>120</v>
      </c>
      <c r="F1081" s="18">
        <f>MIN(Config_Geracao!$F$5,IF(Base_Irradiacao!$H$271*Config_Geracao!$C$5*(Config_Geracao!$D$5/100)&lt;Config_Geracao!$G$5,0,MAX(Config_Geracao!$G$5,Base_Irradiacao!$H$271*Config_Geracao!$C$5*(Config_Geracao!$D$5/100))))</f>
        <v>2.570415</v>
      </c>
    </row>
    <row r="1082" ht="15.0" customHeight="1">
      <c r="A1082" s="28">
        <v>45669.25</v>
      </c>
      <c r="B1082" s="18">
        <v>6.0</v>
      </c>
      <c r="C1082" s="18" t="s">
        <v>128</v>
      </c>
      <c r="D1082" s="18" t="s">
        <v>115</v>
      </c>
      <c r="E1082" s="18" t="s">
        <v>116</v>
      </c>
      <c r="F1082" s="18">
        <f>MIN(Config_Geracao!$F$2,IF((Base_Irradiacao!$D$272/Config_Geracao!$E$2)*Base_Irradiacao!$G$272*Config_Geracao!$C$2*(Config_Geracao!$D$2/100)&lt;Config_Geracao!$G$2,0,MAX(Config_Geracao!$G$2,(Base_Irradiacao!$D$272/Config_Geracao!$E$2)*Base_Irradiacao!$G$272*Config_Geracao!$C$2*(Config_Geracao!$D$2/100))))</f>
        <v>1.700888636</v>
      </c>
    </row>
    <row r="1083" ht="15.0" customHeight="1">
      <c r="A1083" s="28">
        <v>45669.25</v>
      </c>
      <c r="B1083" s="18">
        <v>6.0</v>
      </c>
      <c r="C1083" s="18" t="s">
        <v>128</v>
      </c>
      <c r="D1083" s="18" t="s">
        <v>119</v>
      </c>
      <c r="E1083" s="18" t="s">
        <v>120</v>
      </c>
      <c r="F1083" s="18">
        <f>MIN(Config_Geracao!$F$4,IF(Base_Irradiacao!$H$272*Config_Geracao!$C$4*(Config_Geracao!$D$4/100)&lt;Config_Geracao!$G$4,0,MAX(Config_Geracao!$G$4,Base_Irradiacao!$H$272*Config_Geracao!$C$4*(Config_Geracao!$D$4/100))))</f>
        <v>0.72675</v>
      </c>
    </row>
    <row r="1084" ht="15.0" customHeight="1">
      <c r="A1084" s="28">
        <v>45669.25</v>
      </c>
      <c r="B1084" s="18">
        <v>6.0</v>
      </c>
      <c r="C1084" s="18" t="s">
        <v>129</v>
      </c>
      <c r="D1084" s="18" t="s">
        <v>118</v>
      </c>
      <c r="E1084" s="18" t="s">
        <v>116</v>
      </c>
      <c r="F1084" s="18">
        <f>MIN(Config_Geracao!$F$3,IF((Base_Irradiacao!$D$272/Config_Geracao!$E$3)*Base_Irradiacao!$G$272*Config_Geracao!$C$3*(Config_Geracao!$D$3/100)&lt;Config_Geracao!$G$3,0,MAX(Config_Geracao!$G$3,(Base_Irradiacao!$D$272/Config_Geracao!$E$3)*Base_Irradiacao!$G$272*Config_Geracao!$C$3*(Config_Geracao!$D$3/100))))</f>
        <v>6.963638182</v>
      </c>
    </row>
    <row r="1085" ht="15.0" customHeight="1">
      <c r="A1085" s="28">
        <v>45669.25</v>
      </c>
      <c r="B1085" s="18">
        <v>6.0</v>
      </c>
      <c r="C1085" s="18" t="s">
        <v>129</v>
      </c>
      <c r="D1085" s="18" t="s">
        <v>122</v>
      </c>
      <c r="E1085" s="18" t="s">
        <v>120</v>
      </c>
      <c r="F1085" s="18">
        <f>MIN(Config_Geracao!$F$5,IF(Base_Irradiacao!$H$272*Config_Geracao!$C$5*(Config_Geracao!$D$5/100)&lt;Config_Geracao!$G$5,0,MAX(Config_Geracao!$G$5,Base_Irradiacao!$H$272*Config_Geracao!$C$5*(Config_Geracao!$D$5/100))))</f>
        <v>2.4795</v>
      </c>
    </row>
    <row r="1086" ht="15.0" customHeight="1">
      <c r="A1086" s="28">
        <v>45669.2916666667</v>
      </c>
      <c r="B1086" s="18">
        <v>7.0</v>
      </c>
      <c r="C1086" s="18" t="s">
        <v>128</v>
      </c>
      <c r="D1086" s="18" t="s">
        <v>115</v>
      </c>
      <c r="E1086" s="18" t="s">
        <v>116</v>
      </c>
      <c r="F1086" s="18">
        <f>MIN(Config_Geracao!$F$2,IF((Base_Irradiacao!$D$273/Config_Geracao!$E$2)*Base_Irradiacao!$G$273*Config_Geracao!$C$2*(Config_Geracao!$D$2/100)&lt;Config_Geracao!$G$2,0,MAX(Config_Geracao!$G$2,(Base_Irradiacao!$D$273/Config_Geracao!$E$2)*Base_Irradiacao!$G$273*Config_Geracao!$C$2*(Config_Geracao!$D$2/100))))</f>
        <v>3.370211364</v>
      </c>
    </row>
    <row r="1087" ht="15.0" customHeight="1">
      <c r="A1087" s="28">
        <v>45669.2916666667</v>
      </c>
      <c r="B1087" s="18">
        <v>7.0</v>
      </c>
      <c r="C1087" s="18" t="s">
        <v>128</v>
      </c>
      <c r="D1087" s="18" t="s">
        <v>119</v>
      </c>
      <c r="E1087" s="18" t="s">
        <v>120</v>
      </c>
      <c r="F1087" s="18">
        <f>MIN(Config_Geracao!$F$4,IF(Base_Irradiacao!$H$273*Config_Geracao!$C$4*(Config_Geracao!$D$4/100)&lt;Config_Geracao!$G$4,0,MAX(Config_Geracao!$G$4,Base_Irradiacao!$H$273*Config_Geracao!$C$4*(Config_Geracao!$D$4/100))))</f>
        <v>0.5014575</v>
      </c>
    </row>
    <row r="1088" ht="15.0" customHeight="1">
      <c r="A1088" s="28">
        <v>45669.2916666667</v>
      </c>
      <c r="B1088" s="18">
        <v>7.0</v>
      </c>
      <c r="C1088" s="18" t="s">
        <v>129</v>
      </c>
      <c r="D1088" s="18" t="s">
        <v>118</v>
      </c>
      <c r="E1088" s="18" t="s">
        <v>116</v>
      </c>
      <c r="F1088" s="18">
        <f>MIN(Config_Geracao!$F$3,IF((Base_Irradiacao!$D$273/Config_Geracao!$E$3)*Base_Irradiacao!$G$273*Config_Geracao!$C$3*(Config_Geracao!$D$3/100)&lt;Config_Geracao!$G$3,0,MAX(Config_Geracao!$G$3,(Base_Irradiacao!$D$273/Config_Geracao!$E$3)*Base_Irradiacao!$G$273*Config_Geracao!$C$3*(Config_Geracao!$D$3/100))))</f>
        <v>13.79804182</v>
      </c>
    </row>
    <row r="1089" ht="15.0" customHeight="1">
      <c r="A1089" s="28">
        <v>45669.2916666667</v>
      </c>
      <c r="B1089" s="18">
        <v>7.0</v>
      </c>
      <c r="C1089" s="18" t="s">
        <v>129</v>
      </c>
      <c r="D1089" s="18" t="s">
        <v>122</v>
      </c>
      <c r="E1089" s="18" t="s">
        <v>120</v>
      </c>
      <c r="F1089" s="18">
        <f>MIN(Config_Geracao!$F$5,IF(Base_Irradiacao!$H$273*Config_Geracao!$C$5*(Config_Geracao!$D$5/100)&lt;Config_Geracao!$G$5,0,MAX(Config_Geracao!$G$5,Base_Irradiacao!$H$273*Config_Geracao!$C$5*(Config_Geracao!$D$5/100))))</f>
        <v>1.710855</v>
      </c>
    </row>
    <row r="1090" ht="15.0" customHeight="1">
      <c r="A1090" s="28">
        <v>45669.3333333333</v>
      </c>
      <c r="B1090" s="18">
        <v>8.0</v>
      </c>
      <c r="C1090" s="18" t="s">
        <v>128</v>
      </c>
      <c r="D1090" s="18" t="s">
        <v>115</v>
      </c>
      <c r="E1090" s="18" t="s">
        <v>116</v>
      </c>
      <c r="F1090" s="18">
        <f>MIN(Config_Geracao!$F$2,IF((Base_Irradiacao!$D$274/Config_Geracao!$E$2)*Base_Irradiacao!$G$274*Config_Geracao!$C$2*(Config_Geracao!$D$2/100)&lt;Config_Geracao!$G$2,0,MAX(Config_Geracao!$G$2,(Base_Irradiacao!$D$274/Config_Geracao!$E$2)*Base_Irradiacao!$G$274*Config_Geracao!$C$2*(Config_Geracao!$D$2/100))))</f>
        <v>1.681802273</v>
      </c>
    </row>
    <row r="1091" ht="15.0" customHeight="1">
      <c r="A1091" s="28">
        <v>45669.3333333333</v>
      </c>
      <c r="B1091" s="18">
        <v>8.0</v>
      </c>
      <c r="C1091" s="18" t="s">
        <v>128</v>
      </c>
      <c r="D1091" s="18" t="s">
        <v>119</v>
      </c>
      <c r="E1091" s="18" t="s">
        <v>120</v>
      </c>
      <c r="F1091" s="18">
        <f>MIN(Config_Geracao!$F$4,IF(Base_Irradiacao!$H$274*Config_Geracao!$C$4*(Config_Geracao!$D$4/100)&lt;Config_Geracao!$G$4,0,MAX(Config_Geracao!$G$4,Base_Irradiacao!$H$274*Config_Geracao!$C$4*(Config_Geracao!$D$4/100))))</f>
        <v>0.586245</v>
      </c>
    </row>
    <row r="1092" ht="15.0" customHeight="1">
      <c r="A1092" s="28">
        <v>45669.3333333333</v>
      </c>
      <c r="B1092" s="18">
        <v>8.0</v>
      </c>
      <c r="C1092" s="18" t="s">
        <v>129</v>
      </c>
      <c r="D1092" s="18" t="s">
        <v>118</v>
      </c>
      <c r="E1092" s="18" t="s">
        <v>116</v>
      </c>
      <c r="F1092" s="18">
        <f>MIN(Config_Geracao!$F$3,IF((Base_Irradiacao!$D$274/Config_Geracao!$E$3)*Base_Irradiacao!$G$274*Config_Geracao!$C$3*(Config_Geracao!$D$3/100)&lt;Config_Geracao!$G$3,0,MAX(Config_Geracao!$G$3,(Base_Irradiacao!$D$274/Config_Geracao!$E$3)*Base_Irradiacao!$G$274*Config_Geracao!$C$3*(Config_Geracao!$D$3/100))))</f>
        <v>6.885496364</v>
      </c>
    </row>
    <row r="1093" ht="15.0" customHeight="1">
      <c r="A1093" s="28">
        <v>45669.3333333333</v>
      </c>
      <c r="B1093" s="18">
        <v>8.0</v>
      </c>
      <c r="C1093" s="18" t="s">
        <v>129</v>
      </c>
      <c r="D1093" s="18" t="s">
        <v>122</v>
      </c>
      <c r="E1093" s="18" t="s">
        <v>120</v>
      </c>
      <c r="F1093" s="18">
        <f>MIN(Config_Geracao!$F$5,IF(Base_Irradiacao!$H$274*Config_Geracao!$C$5*(Config_Geracao!$D$5/100)&lt;Config_Geracao!$G$5,0,MAX(Config_Geracao!$G$5,Base_Irradiacao!$H$274*Config_Geracao!$C$5*(Config_Geracao!$D$5/100))))</f>
        <v>2.00013</v>
      </c>
    </row>
    <row r="1094" ht="15.0" customHeight="1">
      <c r="A1094" s="28">
        <v>45669.375</v>
      </c>
      <c r="B1094" s="18">
        <v>9.0</v>
      </c>
      <c r="C1094" s="18" t="s">
        <v>128</v>
      </c>
      <c r="D1094" s="18" t="s">
        <v>115</v>
      </c>
      <c r="E1094" s="18" t="s">
        <v>116</v>
      </c>
      <c r="F1094" s="18">
        <f>MIN(Config_Geracao!$F$2,IF((Base_Irradiacao!$D$275/Config_Geracao!$E$2)*Base_Irradiacao!$G$275*Config_Geracao!$C$2*(Config_Geracao!$D$2/100)&lt;Config_Geracao!$G$2,0,MAX(Config_Geracao!$G$2,(Base_Irradiacao!$D$275/Config_Geracao!$E$2)*Base_Irradiacao!$G$275*Config_Geracao!$C$2*(Config_Geracao!$D$2/100))))</f>
        <v>6.080475</v>
      </c>
    </row>
    <row r="1095" ht="15.0" customHeight="1">
      <c r="A1095" s="28">
        <v>45669.375</v>
      </c>
      <c r="B1095" s="18">
        <v>9.0</v>
      </c>
      <c r="C1095" s="18" t="s">
        <v>128</v>
      </c>
      <c r="D1095" s="18" t="s">
        <v>119</v>
      </c>
      <c r="E1095" s="18" t="s">
        <v>120</v>
      </c>
      <c r="F1095" s="18">
        <f>MIN(Config_Geracao!$F$4,IF(Base_Irradiacao!$H$275*Config_Geracao!$C$4*(Config_Geracao!$D$4/100)&lt;Config_Geracao!$G$4,0,MAX(Config_Geracao!$G$4,Base_Irradiacao!$H$275*Config_Geracao!$C$4*(Config_Geracao!$D$4/100))))</f>
        <v>0.489345</v>
      </c>
    </row>
    <row r="1096" ht="15.0" customHeight="1">
      <c r="A1096" s="28">
        <v>45669.375</v>
      </c>
      <c r="B1096" s="18">
        <v>9.0</v>
      </c>
      <c r="C1096" s="18" t="s">
        <v>129</v>
      </c>
      <c r="D1096" s="18" t="s">
        <v>118</v>
      </c>
      <c r="E1096" s="18" t="s">
        <v>116</v>
      </c>
      <c r="F1096" s="18">
        <f>MIN(Config_Geracao!$F$3,IF((Base_Irradiacao!$D$275/Config_Geracao!$E$3)*Base_Irradiacao!$G$275*Config_Geracao!$C$3*(Config_Geracao!$D$3/100)&lt;Config_Geracao!$G$3,0,MAX(Config_Geracao!$G$3,(Base_Irradiacao!$D$275/Config_Geracao!$E$3)*Base_Irradiacao!$G$275*Config_Geracao!$C$3*(Config_Geracao!$D$3/100))))</f>
        <v>24.89418</v>
      </c>
    </row>
    <row r="1097" ht="15.0" customHeight="1">
      <c r="A1097" s="28">
        <v>45669.375</v>
      </c>
      <c r="B1097" s="18">
        <v>9.0</v>
      </c>
      <c r="C1097" s="18" t="s">
        <v>129</v>
      </c>
      <c r="D1097" s="18" t="s">
        <v>122</v>
      </c>
      <c r="E1097" s="18" t="s">
        <v>120</v>
      </c>
      <c r="F1097" s="18">
        <f>MIN(Config_Geracao!$F$5,IF(Base_Irradiacao!$H$275*Config_Geracao!$C$5*(Config_Geracao!$D$5/100)&lt;Config_Geracao!$G$5,0,MAX(Config_Geracao!$G$5,Base_Irradiacao!$H$275*Config_Geracao!$C$5*(Config_Geracao!$D$5/100))))</f>
        <v>1.66953</v>
      </c>
    </row>
    <row r="1098" ht="15.0" customHeight="1">
      <c r="A1098" s="28">
        <v>45669.4166666667</v>
      </c>
      <c r="B1098" s="18">
        <v>10.0</v>
      </c>
      <c r="C1098" s="18" t="s">
        <v>128</v>
      </c>
      <c r="D1098" s="18" t="s">
        <v>115</v>
      </c>
      <c r="E1098" s="18" t="s">
        <v>116</v>
      </c>
      <c r="F1098" s="18">
        <f>MIN(Config_Geracao!$F$2,IF((Base_Irradiacao!$D$276/Config_Geracao!$E$2)*Base_Irradiacao!$G$276*Config_Geracao!$C$2*(Config_Geracao!$D$2/100)&lt;Config_Geracao!$G$2,0,MAX(Config_Geracao!$G$2,(Base_Irradiacao!$D$276/Config_Geracao!$E$2)*Base_Irradiacao!$G$276*Config_Geracao!$C$2*(Config_Geracao!$D$2/100))))</f>
        <v>3.967761364</v>
      </c>
    </row>
    <row r="1099" ht="15.0" customHeight="1">
      <c r="A1099" s="28">
        <v>45669.4166666667</v>
      </c>
      <c r="B1099" s="18">
        <v>10.0</v>
      </c>
      <c r="C1099" s="18" t="s">
        <v>128</v>
      </c>
      <c r="D1099" s="18" t="s">
        <v>119</v>
      </c>
      <c r="E1099" s="18" t="s">
        <v>120</v>
      </c>
      <c r="F1099" s="18">
        <f>MIN(Config_Geracao!$F$4,IF(Base_Irradiacao!$H$276*Config_Geracao!$C$4*(Config_Geracao!$D$4/100)&lt;Config_Geracao!$G$4,0,MAX(Config_Geracao!$G$4,Base_Irradiacao!$H$276*Config_Geracao!$C$4*(Config_Geracao!$D$4/100))))</f>
        <v>0.7630875</v>
      </c>
    </row>
    <row r="1100" ht="15.0" customHeight="1">
      <c r="A1100" s="28">
        <v>45669.4166666667</v>
      </c>
      <c r="B1100" s="18">
        <v>10.0</v>
      </c>
      <c r="C1100" s="18" t="s">
        <v>129</v>
      </c>
      <c r="D1100" s="18" t="s">
        <v>118</v>
      </c>
      <c r="E1100" s="18" t="s">
        <v>116</v>
      </c>
      <c r="F1100" s="18">
        <f>MIN(Config_Geracao!$F$3,IF((Base_Irradiacao!$D$276/Config_Geracao!$E$3)*Base_Irradiacao!$G$276*Config_Geracao!$C$3*(Config_Geracao!$D$3/100)&lt;Config_Geracao!$G$3,0,MAX(Config_Geracao!$G$3,(Base_Irradiacao!$D$276/Config_Geracao!$E$3)*Base_Irradiacao!$G$276*Config_Geracao!$C$3*(Config_Geracao!$D$3/100))))</f>
        <v>16.24448182</v>
      </c>
    </row>
    <row r="1101" ht="15.0" customHeight="1">
      <c r="A1101" s="28">
        <v>45669.4166666667</v>
      </c>
      <c r="B1101" s="18">
        <v>10.0</v>
      </c>
      <c r="C1101" s="18" t="s">
        <v>129</v>
      </c>
      <c r="D1101" s="18" t="s">
        <v>122</v>
      </c>
      <c r="E1101" s="18" t="s">
        <v>120</v>
      </c>
      <c r="F1101" s="18">
        <f>MIN(Config_Geracao!$F$5,IF(Base_Irradiacao!$H$276*Config_Geracao!$C$5*(Config_Geracao!$D$5/100)&lt;Config_Geracao!$G$5,0,MAX(Config_Geracao!$G$5,Base_Irradiacao!$H$276*Config_Geracao!$C$5*(Config_Geracao!$D$5/100))))</f>
        <v>2.603475</v>
      </c>
    </row>
    <row r="1102" ht="15.0" customHeight="1">
      <c r="A1102" s="28">
        <v>45669.4583333333</v>
      </c>
      <c r="B1102" s="18">
        <v>11.0</v>
      </c>
      <c r="C1102" s="18" t="s">
        <v>128</v>
      </c>
      <c r="D1102" s="18" t="s">
        <v>115</v>
      </c>
      <c r="E1102" s="18" t="s">
        <v>116</v>
      </c>
      <c r="F1102" s="18">
        <f>MIN(Config_Geracao!$F$2,IF((Base_Irradiacao!$D$277/Config_Geracao!$E$2)*Base_Irradiacao!$G$277*Config_Geracao!$C$2*(Config_Geracao!$D$2/100)&lt;Config_Geracao!$G$2,0,MAX(Config_Geracao!$G$2,(Base_Irradiacao!$D$277/Config_Geracao!$E$2)*Base_Irradiacao!$G$277*Config_Geracao!$C$2*(Config_Geracao!$D$2/100))))</f>
        <v>4.051447727</v>
      </c>
    </row>
    <row r="1103" ht="15.0" customHeight="1">
      <c r="A1103" s="28">
        <v>45669.4583333333</v>
      </c>
      <c r="B1103" s="18">
        <v>11.0</v>
      </c>
      <c r="C1103" s="18" t="s">
        <v>128</v>
      </c>
      <c r="D1103" s="18" t="s">
        <v>119</v>
      </c>
      <c r="E1103" s="18" t="s">
        <v>120</v>
      </c>
      <c r="F1103" s="18">
        <f>MIN(Config_Geracao!$F$4,IF(Base_Irradiacao!$H$277*Config_Geracao!$C$4*(Config_Geracao!$D$4/100)&lt;Config_Geracao!$G$4,0,MAX(Config_Geracao!$G$4,Base_Irradiacao!$H$277*Config_Geracao!$C$4*(Config_Geracao!$D$4/100))))</f>
        <v>0.867255</v>
      </c>
    </row>
    <row r="1104" ht="15.0" customHeight="1">
      <c r="A1104" s="28">
        <v>45669.4583333333</v>
      </c>
      <c r="B1104" s="18">
        <v>11.0</v>
      </c>
      <c r="C1104" s="18" t="s">
        <v>129</v>
      </c>
      <c r="D1104" s="18" t="s">
        <v>118</v>
      </c>
      <c r="E1104" s="18" t="s">
        <v>116</v>
      </c>
      <c r="F1104" s="18">
        <f>MIN(Config_Geracao!$F$3,IF((Base_Irradiacao!$D$277/Config_Geracao!$E$3)*Base_Irradiacao!$G$277*Config_Geracao!$C$3*(Config_Geracao!$D$3/100)&lt;Config_Geracao!$G$3,0,MAX(Config_Geracao!$G$3,(Base_Irradiacao!$D$277/Config_Geracao!$E$3)*Base_Irradiacao!$G$277*Config_Geracao!$C$3*(Config_Geracao!$D$3/100))))</f>
        <v>16.58710364</v>
      </c>
    </row>
    <row r="1105" ht="15.0" customHeight="1">
      <c r="A1105" s="28">
        <v>45669.4583333333</v>
      </c>
      <c r="B1105" s="18">
        <v>11.0</v>
      </c>
      <c r="C1105" s="18" t="s">
        <v>129</v>
      </c>
      <c r="D1105" s="18" t="s">
        <v>122</v>
      </c>
      <c r="E1105" s="18" t="s">
        <v>120</v>
      </c>
      <c r="F1105" s="18">
        <f>MIN(Config_Geracao!$F$5,IF(Base_Irradiacao!$H$277*Config_Geracao!$C$5*(Config_Geracao!$D$5/100)&lt;Config_Geracao!$G$5,0,MAX(Config_Geracao!$G$5,Base_Irradiacao!$H$277*Config_Geracao!$C$5*(Config_Geracao!$D$5/100))))</f>
        <v>2.95887</v>
      </c>
    </row>
    <row r="1106" ht="15.0" customHeight="1">
      <c r="A1106" s="28">
        <v>45669.5</v>
      </c>
      <c r="B1106" s="18">
        <v>12.0</v>
      </c>
      <c r="C1106" s="18" t="s">
        <v>128</v>
      </c>
      <c r="D1106" s="18" t="s">
        <v>115</v>
      </c>
      <c r="E1106" s="18" t="s">
        <v>116</v>
      </c>
      <c r="F1106" s="18">
        <f>MIN(Config_Geracao!$F$2,IF((Base_Irradiacao!$D$278/Config_Geracao!$E$2)*Base_Irradiacao!$G$278*Config_Geracao!$C$2*(Config_Geracao!$D$2/100)&lt;Config_Geracao!$G$2,0,MAX(Config_Geracao!$G$2,(Base_Irradiacao!$D$278/Config_Geracao!$E$2)*Base_Irradiacao!$G$278*Config_Geracao!$C$2*(Config_Geracao!$D$2/100))))</f>
        <v>7.743925</v>
      </c>
    </row>
    <row r="1107" ht="15.0" customHeight="1">
      <c r="A1107" s="28">
        <v>45669.5</v>
      </c>
      <c r="B1107" s="18">
        <v>12.0</v>
      </c>
      <c r="C1107" s="18" t="s">
        <v>128</v>
      </c>
      <c r="D1107" s="18" t="s">
        <v>119</v>
      </c>
      <c r="E1107" s="18" t="s">
        <v>120</v>
      </c>
      <c r="F1107" s="18">
        <f>MIN(Config_Geracao!$F$4,IF(Base_Irradiacao!$H$278*Config_Geracao!$C$4*(Config_Geracao!$D$4/100)&lt;Config_Geracao!$G$4,0,MAX(Config_Geracao!$G$4,Base_Irradiacao!$H$278*Config_Geracao!$C$4*(Config_Geracao!$D$4/100))))</f>
        <v>0.741285</v>
      </c>
    </row>
    <row r="1108" ht="15.0" customHeight="1">
      <c r="A1108" s="28">
        <v>45669.5</v>
      </c>
      <c r="B1108" s="18">
        <v>12.0</v>
      </c>
      <c r="C1108" s="18" t="s">
        <v>129</v>
      </c>
      <c r="D1108" s="18" t="s">
        <v>118</v>
      </c>
      <c r="E1108" s="18" t="s">
        <v>116</v>
      </c>
      <c r="F1108" s="18">
        <f>MIN(Config_Geracao!$F$3,IF((Base_Irradiacao!$D$278/Config_Geracao!$E$3)*Base_Irradiacao!$G$278*Config_Geracao!$C$3*(Config_Geracao!$D$3/100)&lt;Config_Geracao!$G$3,0,MAX(Config_Geracao!$G$3,(Base_Irradiacao!$D$278/Config_Geracao!$E$3)*Base_Irradiacao!$G$278*Config_Geracao!$C$3*(Config_Geracao!$D$3/100))))</f>
        <v>31.70454</v>
      </c>
    </row>
    <row r="1109" ht="15.0" customHeight="1">
      <c r="A1109" s="28">
        <v>45669.5</v>
      </c>
      <c r="B1109" s="18">
        <v>12.0</v>
      </c>
      <c r="C1109" s="18" t="s">
        <v>129</v>
      </c>
      <c r="D1109" s="18" t="s">
        <v>122</v>
      </c>
      <c r="E1109" s="18" t="s">
        <v>120</v>
      </c>
      <c r="F1109" s="18">
        <f>MIN(Config_Geracao!$F$5,IF(Base_Irradiacao!$H$278*Config_Geracao!$C$5*(Config_Geracao!$D$5/100)&lt;Config_Geracao!$G$5,0,MAX(Config_Geracao!$G$5,Base_Irradiacao!$H$278*Config_Geracao!$C$5*(Config_Geracao!$D$5/100))))</f>
        <v>2.52909</v>
      </c>
    </row>
    <row r="1110" ht="15.0" customHeight="1">
      <c r="A1110" s="28">
        <v>45669.5416666667</v>
      </c>
      <c r="B1110" s="18">
        <v>13.0</v>
      </c>
      <c r="C1110" s="18" t="s">
        <v>128</v>
      </c>
      <c r="D1110" s="18" t="s">
        <v>115</v>
      </c>
      <c r="E1110" s="18" t="s">
        <v>116</v>
      </c>
      <c r="F1110" s="18">
        <f>MIN(Config_Geracao!$F$2,IF((Base_Irradiacao!$D$279/Config_Geracao!$E$2)*Base_Irradiacao!$G$279*Config_Geracao!$C$2*(Config_Geracao!$D$2/100)&lt;Config_Geracao!$G$2,0,MAX(Config_Geracao!$G$2,(Base_Irradiacao!$D$279/Config_Geracao!$E$2)*Base_Irradiacao!$G$279*Config_Geracao!$C$2*(Config_Geracao!$D$2/100))))</f>
        <v>1.654640909</v>
      </c>
    </row>
    <row r="1111" ht="15.0" customHeight="1">
      <c r="A1111" s="28">
        <v>45669.5416666667</v>
      </c>
      <c r="B1111" s="18">
        <v>13.0</v>
      </c>
      <c r="C1111" s="18" t="s">
        <v>128</v>
      </c>
      <c r="D1111" s="18" t="s">
        <v>119</v>
      </c>
      <c r="E1111" s="18" t="s">
        <v>120</v>
      </c>
      <c r="F1111" s="18">
        <f>MIN(Config_Geracao!$F$4,IF(Base_Irradiacao!$H$279*Config_Geracao!$C$4*(Config_Geracao!$D$4/100)&lt;Config_Geracao!$G$4,0,MAX(Config_Geracao!$G$4,Base_Irradiacao!$H$279*Config_Geracao!$C$4*(Config_Geracao!$D$4/100))))</f>
        <v>1.18218</v>
      </c>
    </row>
    <row r="1112" ht="15.0" customHeight="1">
      <c r="A1112" s="28">
        <v>45669.5416666667</v>
      </c>
      <c r="B1112" s="18">
        <v>13.0</v>
      </c>
      <c r="C1112" s="18" t="s">
        <v>129</v>
      </c>
      <c r="D1112" s="18" t="s">
        <v>118</v>
      </c>
      <c r="E1112" s="18" t="s">
        <v>116</v>
      </c>
      <c r="F1112" s="18">
        <f>MIN(Config_Geracao!$F$3,IF((Base_Irradiacao!$D$279/Config_Geracao!$E$3)*Base_Irradiacao!$G$279*Config_Geracao!$C$3*(Config_Geracao!$D$3/100)&lt;Config_Geracao!$G$3,0,MAX(Config_Geracao!$G$3,(Base_Irradiacao!$D$279/Config_Geracao!$E$3)*Base_Irradiacao!$G$279*Config_Geracao!$C$3*(Config_Geracao!$D$3/100))))</f>
        <v>6.774294545</v>
      </c>
    </row>
    <row r="1113" ht="15.0" customHeight="1">
      <c r="A1113" s="28">
        <v>45669.5416666667</v>
      </c>
      <c r="B1113" s="18">
        <v>13.0</v>
      </c>
      <c r="C1113" s="18" t="s">
        <v>129</v>
      </c>
      <c r="D1113" s="18" t="s">
        <v>122</v>
      </c>
      <c r="E1113" s="18" t="s">
        <v>120</v>
      </c>
      <c r="F1113" s="18">
        <f>MIN(Config_Geracao!$F$5,IF(Base_Irradiacao!$H$279*Config_Geracao!$C$5*(Config_Geracao!$D$5/100)&lt;Config_Geracao!$G$5,0,MAX(Config_Geracao!$G$5,Base_Irradiacao!$H$279*Config_Geracao!$C$5*(Config_Geracao!$D$5/100))))</f>
        <v>4.03332</v>
      </c>
    </row>
    <row r="1114" ht="15.0" customHeight="1">
      <c r="A1114" s="28">
        <v>45669.5833333333</v>
      </c>
      <c r="B1114" s="18">
        <v>14.0</v>
      </c>
      <c r="C1114" s="18" t="s">
        <v>128</v>
      </c>
      <c r="D1114" s="18" t="s">
        <v>115</v>
      </c>
      <c r="E1114" s="18" t="s">
        <v>116</v>
      </c>
      <c r="F1114" s="18">
        <f>MIN(Config_Geracao!$F$2,IF((Base_Irradiacao!$D$280/Config_Geracao!$E$2)*Base_Irradiacao!$G$280*Config_Geracao!$C$2*(Config_Geracao!$D$2/100)&lt;Config_Geracao!$G$2,0,MAX(Config_Geracao!$G$2,(Base_Irradiacao!$D$280/Config_Geracao!$E$2)*Base_Irradiacao!$G$280*Config_Geracao!$C$2*(Config_Geracao!$D$2/100))))</f>
        <v>2.420297727</v>
      </c>
    </row>
    <row r="1115" ht="15.0" customHeight="1">
      <c r="A1115" s="28">
        <v>45669.5833333333</v>
      </c>
      <c r="B1115" s="18">
        <v>14.0</v>
      </c>
      <c r="C1115" s="18" t="s">
        <v>128</v>
      </c>
      <c r="D1115" s="18" t="s">
        <v>119</v>
      </c>
      <c r="E1115" s="18" t="s">
        <v>120</v>
      </c>
      <c r="F1115" s="18">
        <f>MIN(Config_Geracao!$F$4,IF(Base_Irradiacao!$H$280*Config_Geracao!$C$4*(Config_Geracao!$D$4/100)&lt;Config_Geracao!$G$4,0,MAX(Config_Geracao!$G$4,Base_Irradiacao!$H$280*Config_Geracao!$C$4*(Config_Geracao!$D$4/100))))</f>
        <v>1.4849925</v>
      </c>
    </row>
    <row r="1116" ht="15.0" customHeight="1">
      <c r="A1116" s="28">
        <v>45669.5833333333</v>
      </c>
      <c r="B1116" s="18">
        <v>14.0</v>
      </c>
      <c r="C1116" s="18" t="s">
        <v>129</v>
      </c>
      <c r="D1116" s="18" t="s">
        <v>118</v>
      </c>
      <c r="E1116" s="18" t="s">
        <v>116</v>
      </c>
      <c r="F1116" s="18">
        <f>MIN(Config_Geracao!$F$3,IF((Base_Irradiacao!$D$280/Config_Geracao!$E$3)*Base_Irradiacao!$G$280*Config_Geracao!$C$3*(Config_Geracao!$D$3/100)&lt;Config_Geracao!$G$3,0,MAX(Config_Geracao!$G$3,(Base_Irradiacao!$D$280/Config_Geracao!$E$3)*Base_Irradiacao!$G$280*Config_Geracao!$C$3*(Config_Geracao!$D$3/100))))</f>
        <v>9.908983636</v>
      </c>
    </row>
    <row r="1117" ht="15.0" customHeight="1">
      <c r="A1117" s="28">
        <v>45669.5833333333</v>
      </c>
      <c r="B1117" s="18">
        <v>14.0</v>
      </c>
      <c r="C1117" s="18" t="s">
        <v>129</v>
      </c>
      <c r="D1117" s="18" t="s">
        <v>122</v>
      </c>
      <c r="E1117" s="18" t="s">
        <v>120</v>
      </c>
      <c r="F1117" s="18">
        <f>MIN(Config_Geracao!$F$5,IF(Base_Irradiacao!$H$280*Config_Geracao!$C$5*(Config_Geracao!$D$5/100)&lt;Config_Geracao!$G$5,0,MAX(Config_Geracao!$G$5,Base_Irradiacao!$H$280*Config_Geracao!$C$5*(Config_Geracao!$D$5/100))))</f>
        <v>5.066445</v>
      </c>
    </row>
    <row r="1118" ht="15.0" customHeight="1">
      <c r="A1118" s="28">
        <v>45669.625</v>
      </c>
      <c r="B1118" s="18">
        <v>15.0</v>
      </c>
      <c r="C1118" s="18" t="s">
        <v>128</v>
      </c>
      <c r="D1118" s="18" t="s">
        <v>115</v>
      </c>
      <c r="E1118" s="18" t="s">
        <v>116</v>
      </c>
      <c r="F1118" s="18">
        <f>MIN(Config_Geracao!$F$2,IF((Base_Irradiacao!$D$281/Config_Geracao!$E$2)*Base_Irradiacao!$G$281*Config_Geracao!$C$2*(Config_Geracao!$D$2/100)&lt;Config_Geracao!$G$2,0,MAX(Config_Geracao!$G$2,(Base_Irradiacao!$D$281/Config_Geracao!$E$2)*Base_Irradiacao!$G$281*Config_Geracao!$C$2*(Config_Geracao!$D$2/100))))</f>
        <v>1.419731818</v>
      </c>
    </row>
    <row r="1119" ht="15.0" customHeight="1">
      <c r="A1119" s="28">
        <v>45669.625</v>
      </c>
      <c r="B1119" s="18">
        <v>15.0</v>
      </c>
      <c r="C1119" s="18" t="s">
        <v>128</v>
      </c>
      <c r="D1119" s="18" t="s">
        <v>119</v>
      </c>
      <c r="E1119" s="18" t="s">
        <v>120</v>
      </c>
      <c r="F1119" s="18">
        <f>MIN(Config_Geracao!$F$4,IF(Base_Irradiacao!$H$281*Config_Geracao!$C$4*(Config_Geracao!$D$4/100)&lt;Config_Geracao!$G$4,0,MAX(Config_Geracao!$G$4,Base_Irradiacao!$H$281*Config_Geracao!$C$4*(Config_Geracao!$D$4/100))))</f>
        <v>0.4917675</v>
      </c>
    </row>
    <row r="1120" ht="15.0" customHeight="1">
      <c r="A1120" s="28">
        <v>45669.625</v>
      </c>
      <c r="B1120" s="18">
        <v>15.0</v>
      </c>
      <c r="C1120" s="18" t="s">
        <v>129</v>
      </c>
      <c r="D1120" s="18" t="s">
        <v>118</v>
      </c>
      <c r="E1120" s="18" t="s">
        <v>116</v>
      </c>
      <c r="F1120" s="18">
        <f>MIN(Config_Geracao!$F$3,IF((Base_Irradiacao!$D$281/Config_Geracao!$E$3)*Base_Irradiacao!$G$281*Config_Geracao!$C$3*(Config_Geracao!$D$3/100)&lt;Config_Geracao!$G$3,0,MAX(Config_Geracao!$G$3,(Base_Irradiacao!$D$281/Config_Geracao!$E$3)*Base_Irradiacao!$G$281*Config_Geracao!$C$3*(Config_Geracao!$D$3/100))))</f>
        <v>5.812549091</v>
      </c>
    </row>
    <row r="1121" ht="15.0" customHeight="1">
      <c r="A1121" s="28">
        <v>45669.625</v>
      </c>
      <c r="B1121" s="18">
        <v>15.0</v>
      </c>
      <c r="C1121" s="18" t="s">
        <v>129</v>
      </c>
      <c r="D1121" s="18" t="s">
        <v>122</v>
      </c>
      <c r="E1121" s="18" t="s">
        <v>120</v>
      </c>
      <c r="F1121" s="18">
        <f>MIN(Config_Geracao!$F$5,IF(Base_Irradiacao!$H$281*Config_Geracao!$C$5*(Config_Geracao!$D$5/100)&lt;Config_Geracao!$G$5,0,MAX(Config_Geracao!$G$5,Base_Irradiacao!$H$281*Config_Geracao!$C$5*(Config_Geracao!$D$5/100))))</f>
        <v>1.677795</v>
      </c>
    </row>
    <row r="1122" ht="15.0" customHeight="1">
      <c r="A1122" s="28">
        <v>45669.6666666667</v>
      </c>
      <c r="B1122" s="18">
        <v>16.0</v>
      </c>
      <c r="C1122" s="18" t="s">
        <v>128</v>
      </c>
      <c r="D1122" s="18" t="s">
        <v>115</v>
      </c>
      <c r="E1122" s="18" t="s">
        <v>116</v>
      </c>
      <c r="F1122" s="18">
        <f>MIN(Config_Geracao!$F$2,IF((Base_Irradiacao!$D$282/Config_Geracao!$E$2)*Base_Irradiacao!$G$282*Config_Geracao!$C$2*(Config_Geracao!$D$2/100)&lt;Config_Geracao!$G$2,0,MAX(Config_Geracao!$G$2,(Base_Irradiacao!$D$282/Config_Geracao!$E$2)*Base_Irradiacao!$G$282*Config_Geracao!$C$2*(Config_Geracao!$D$2/100))))</f>
        <v>4.793613636</v>
      </c>
    </row>
    <row r="1123" ht="15.0" customHeight="1">
      <c r="A1123" s="28">
        <v>45669.6666666667</v>
      </c>
      <c r="B1123" s="18">
        <v>16.0</v>
      </c>
      <c r="C1123" s="18" t="s">
        <v>128</v>
      </c>
      <c r="D1123" s="18" t="s">
        <v>119</v>
      </c>
      <c r="E1123" s="18" t="s">
        <v>120</v>
      </c>
      <c r="F1123" s="18">
        <f>MIN(Config_Geracao!$F$4,IF(Base_Irradiacao!$H$282*Config_Geracao!$C$4*(Config_Geracao!$D$4/100)&lt;Config_Geracao!$G$4,0,MAX(Config_Geracao!$G$4,Base_Irradiacao!$H$282*Config_Geracao!$C$4*(Config_Geracao!$D$4/100))))</f>
        <v>1.3202625</v>
      </c>
    </row>
    <row r="1124" ht="15.0" customHeight="1">
      <c r="A1124" s="28">
        <v>45669.6666666667</v>
      </c>
      <c r="B1124" s="18">
        <v>16.0</v>
      </c>
      <c r="C1124" s="18" t="s">
        <v>129</v>
      </c>
      <c r="D1124" s="18" t="s">
        <v>118</v>
      </c>
      <c r="E1124" s="18" t="s">
        <v>116</v>
      </c>
      <c r="F1124" s="18">
        <f>MIN(Config_Geracao!$F$3,IF((Base_Irradiacao!$D$282/Config_Geracao!$E$3)*Base_Irradiacao!$G$282*Config_Geracao!$C$3*(Config_Geracao!$D$3/100)&lt;Config_Geracao!$G$3,0,MAX(Config_Geracao!$G$3,(Base_Irradiacao!$D$282/Config_Geracao!$E$3)*Base_Irradiacao!$G$282*Config_Geracao!$C$3*(Config_Geracao!$D$3/100))))</f>
        <v>19.62561818</v>
      </c>
    </row>
    <row r="1125" ht="15.0" customHeight="1">
      <c r="A1125" s="28">
        <v>45669.6666666667</v>
      </c>
      <c r="B1125" s="18">
        <v>16.0</v>
      </c>
      <c r="C1125" s="18" t="s">
        <v>129</v>
      </c>
      <c r="D1125" s="18" t="s">
        <v>122</v>
      </c>
      <c r="E1125" s="18" t="s">
        <v>120</v>
      </c>
      <c r="F1125" s="18">
        <f>MIN(Config_Geracao!$F$5,IF(Base_Irradiacao!$H$282*Config_Geracao!$C$5*(Config_Geracao!$D$5/100)&lt;Config_Geracao!$G$5,0,MAX(Config_Geracao!$G$5,Base_Irradiacao!$H$282*Config_Geracao!$C$5*(Config_Geracao!$D$5/100))))</f>
        <v>4.504425</v>
      </c>
    </row>
    <row r="1126" ht="15.0" customHeight="1">
      <c r="A1126" s="28">
        <v>45669.7083333333</v>
      </c>
      <c r="B1126" s="18">
        <v>17.0</v>
      </c>
      <c r="C1126" s="18" t="s">
        <v>128</v>
      </c>
      <c r="D1126" s="18" t="s">
        <v>115</v>
      </c>
      <c r="E1126" s="18" t="s">
        <v>116</v>
      </c>
      <c r="F1126" s="18">
        <f>MIN(Config_Geracao!$F$2,IF((Base_Irradiacao!$D$283/Config_Geracao!$E$2)*Base_Irradiacao!$G$283*Config_Geracao!$C$2*(Config_Geracao!$D$2/100)&lt;Config_Geracao!$G$2,0,MAX(Config_Geracao!$G$2,(Base_Irradiacao!$D$283/Config_Geracao!$E$2)*Base_Irradiacao!$G$283*Config_Geracao!$C$2*(Config_Geracao!$D$2/100))))</f>
        <v>0.9924909091</v>
      </c>
    </row>
    <row r="1127" ht="15.0" customHeight="1">
      <c r="A1127" s="28">
        <v>45669.7083333333</v>
      </c>
      <c r="B1127" s="18">
        <v>17.0</v>
      </c>
      <c r="C1127" s="18" t="s">
        <v>128</v>
      </c>
      <c r="D1127" s="18" t="s">
        <v>119</v>
      </c>
      <c r="E1127" s="18" t="s">
        <v>120</v>
      </c>
      <c r="F1127" s="18">
        <f>MIN(Config_Geracao!$F$4,IF(Base_Irradiacao!$H$283*Config_Geracao!$C$4*(Config_Geracao!$D$4/100)&lt;Config_Geracao!$G$4,0,MAX(Config_Geracao!$G$4,Base_Irradiacao!$H$283*Config_Geracao!$C$4*(Config_Geracao!$D$4/100))))</f>
        <v>0.935085</v>
      </c>
    </row>
    <row r="1128" ht="15.0" customHeight="1">
      <c r="A1128" s="28">
        <v>45669.7083333333</v>
      </c>
      <c r="B1128" s="18">
        <v>17.0</v>
      </c>
      <c r="C1128" s="18" t="s">
        <v>129</v>
      </c>
      <c r="D1128" s="18" t="s">
        <v>118</v>
      </c>
      <c r="E1128" s="18" t="s">
        <v>116</v>
      </c>
      <c r="F1128" s="18">
        <f>MIN(Config_Geracao!$F$3,IF((Base_Irradiacao!$D$283/Config_Geracao!$E$3)*Base_Irradiacao!$G$283*Config_Geracao!$C$3*(Config_Geracao!$D$3/100)&lt;Config_Geracao!$G$3,0,MAX(Config_Geracao!$G$3,(Base_Irradiacao!$D$283/Config_Geracao!$E$3)*Base_Irradiacao!$G$283*Config_Geracao!$C$3*(Config_Geracao!$D$3/100))))</f>
        <v>4.063374545</v>
      </c>
    </row>
    <row r="1129" ht="15.0" customHeight="1">
      <c r="A1129" s="28">
        <v>45669.7083333333</v>
      </c>
      <c r="B1129" s="18">
        <v>17.0</v>
      </c>
      <c r="C1129" s="18" t="s">
        <v>129</v>
      </c>
      <c r="D1129" s="18" t="s">
        <v>122</v>
      </c>
      <c r="E1129" s="18" t="s">
        <v>120</v>
      </c>
      <c r="F1129" s="18">
        <f>MIN(Config_Geracao!$F$5,IF(Base_Irradiacao!$H$283*Config_Geracao!$C$5*(Config_Geracao!$D$5/100)&lt;Config_Geracao!$G$5,0,MAX(Config_Geracao!$G$5,Base_Irradiacao!$H$283*Config_Geracao!$C$5*(Config_Geracao!$D$5/100))))</f>
        <v>3.19029</v>
      </c>
    </row>
    <row r="1130" ht="15.0" customHeight="1">
      <c r="A1130" s="28">
        <v>45669.75</v>
      </c>
      <c r="B1130" s="18">
        <v>18.0</v>
      </c>
      <c r="C1130" s="18" t="s">
        <v>128</v>
      </c>
      <c r="D1130" s="18" t="s">
        <v>115</v>
      </c>
      <c r="E1130" s="18" t="s">
        <v>116</v>
      </c>
      <c r="F1130" s="18">
        <f>MIN(Config_Geracao!$F$2,IF((Base_Irradiacao!$D$284/Config_Geracao!$E$2)*Base_Irradiacao!$G$284*Config_Geracao!$C$2*(Config_Geracao!$D$2/100)&lt;Config_Geracao!$G$2,0,MAX(Config_Geracao!$G$2,(Base_Irradiacao!$D$284/Config_Geracao!$E$2)*Base_Irradiacao!$G$284*Config_Geracao!$C$2*(Config_Geracao!$D$2/100))))</f>
        <v>1.7442</v>
      </c>
    </row>
    <row r="1131" ht="15.0" customHeight="1">
      <c r="A1131" s="28">
        <v>45669.75</v>
      </c>
      <c r="B1131" s="18">
        <v>18.0</v>
      </c>
      <c r="C1131" s="18" t="s">
        <v>128</v>
      </c>
      <c r="D1131" s="18" t="s">
        <v>119</v>
      </c>
      <c r="E1131" s="18" t="s">
        <v>120</v>
      </c>
      <c r="F1131" s="18">
        <f>MIN(Config_Geracao!$F$4,IF(Base_Irradiacao!$H$284*Config_Geracao!$C$4*(Config_Geracao!$D$4/100)&lt;Config_Geracao!$G$4,0,MAX(Config_Geracao!$G$4,Base_Irradiacao!$H$284*Config_Geracao!$C$4*(Config_Geracao!$D$4/100))))</f>
        <v>0.8696775</v>
      </c>
    </row>
    <row r="1132" ht="15.0" customHeight="1">
      <c r="A1132" s="28">
        <v>45669.75</v>
      </c>
      <c r="B1132" s="18">
        <v>18.0</v>
      </c>
      <c r="C1132" s="18" t="s">
        <v>129</v>
      </c>
      <c r="D1132" s="18" t="s">
        <v>118</v>
      </c>
      <c r="E1132" s="18" t="s">
        <v>116</v>
      </c>
      <c r="F1132" s="18">
        <f>MIN(Config_Geracao!$F$3,IF((Base_Irradiacao!$D$284/Config_Geracao!$E$3)*Base_Irradiacao!$G$284*Config_Geracao!$C$3*(Config_Geracao!$D$3/100)&lt;Config_Geracao!$G$3,0,MAX(Config_Geracao!$G$3,(Base_Irradiacao!$D$284/Config_Geracao!$E$3)*Base_Irradiacao!$G$284*Config_Geracao!$C$3*(Config_Geracao!$D$3/100))))</f>
        <v>7.14096</v>
      </c>
    </row>
    <row r="1133" ht="15.0" customHeight="1">
      <c r="A1133" s="28">
        <v>45669.75</v>
      </c>
      <c r="B1133" s="18">
        <v>18.0</v>
      </c>
      <c r="C1133" s="18" t="s">
        <v>129</v>
      </c>
      <c r="D1133" s="18" t="s">
        <v>122</v>
      </c>
      <c r="E1133" s="18" t="s">
        <v>120</v>
      </c>
      <c r="F1133" s="18">
        <f>MIN(Config_Geracao!$F$5,IF(Base_Irradiacao!$H$284*Config_Geracao!$C$5*(Config_Geracao!$D$5/100)&lt;Config_Geracao!$G$5,0,MAX(Config_Geracao!$G$5,Base_Irradiacao!$H$284*Config_Geracao!$C$5*(Config_Geracao!$D$5/100))))</f>
        <v>2.967135</v>
      </c>
    </row>
    <row r="1134" ht="15.0" customHeight="1">
      <c r="A1134" s="28">
        <v>45669.7916666667</v>
      </c>
      <c r="B1134" s="18">
        <v>19.0</v>
      </c>
      <c r="C1134" s="18" t="s">
        <v>128</v>
      </c>
      <c r="D1134" s="18" t="s">
        <v>115</v>
      </c>
      <c r="E1134" s="18" t="s">
        <v>116</v>
      </c>
      <c r="F1134" s="18">
        <f>MIN(Config_Geracao!$F$2,IF((Base_Irradiacao!$D$285/Config_Geracao!$E$2)*Base_Irradiacao!$G$285*Config_Geracao!$C$2*(Config_Geracao!$D$2/100)&lt;Config_Geracao!$G$2,0,MAX(Config_Geracao!$G$2,(Base_Irradiacao!$D$285/Config_Geracao!$E$2)*Base_Irradiacao!$G$285*Config_Geracao!$C$2*(Config_Geracao!$D$2/100))))</f>
        <v>0</v>
      </c>
    </row>
    <row r="1135" ht="15.0" customHeight="1">
      <c r="A1135" s="28">
        <v>45669.7916666667</v>
      </c>
      <c r="B1135" s="18">
        <v>19.0</v>
      </c>
      <c r="C1135" s="18" t="s">
        <v>128</v>
      </c>
      <c r="D1135" s="18" t="s">
        <v>119</v>
      </c>
      <c r="E1135" s="18" t="s">
        <v>120</v>
      </c>
      <c r="F1135" s="18">
        <f>MIN(Config_Geracao!$F$4,IF(Base_Irradiacao!$H$285*Config_Geracao!$C$4*(Config_Geracao!$D$4/100)&lt;Config_Geracao!$G$4,0,MAX(Config_Geracao!$G$4,Base_Irradiacao!$H$285*Config_Geracao!$C$4*(Config_Geracao!$D$4/100))))</f>
        <v>0.62016</v>
      </c>
    </row>
    <row r="1136" ht="15.0" customHeight="1">
      <c r="A1136" s="28">
        <v>45669.7916666667</v>
      </c>
      <c r="B1136" s="18">
        <v>19.0</v>
      </c>
      <c r="C1136" s="18" t="s">
        <v>129</v>
      </c>
      <c r="D1136" s="18" t="s">
        <v>118</v>
      </c>
      <c r="E1136" s="18" t="s">
        <v>116</v>
      </c>
      <c r="F1136" s="18">
        <f>MIN(Config_Geracao!$F$3,IF((Base_Irradiacao!$D$285/Config_Geracao!$E$3)*Base_Irradiacao!$G$285*Config_Geracao!$C$3*(Config_Geracao!$D$3/100)&lt;Config_Geracao!$G$3,0,MAX(Config_Geracao!$G$3,(Base_Irradiacao!$D$285/Config_Geracao!$E$3)*Base_Irradiacao!$G$285*Config_Geracao!$C$3*(Config_Geracao!$D$3/100))))</f>
        <v>0</v>
      </c>
    </row>
    <row r="1137" ht="15.0" customHeight="1">
      <c r="A1137" s="28">
        <v>45669.7916666667</v>
      </c>
      <c r="B1137" s="18">
        <v>19.0</v>
      </c>
      <c r="C1137" s="18" t="s">
        <v>129</v>
      </c>
      <c r="D1137" s="18" t="s">
        <v>122</v>
      </c>
      <c r="E1137" s="18" t="s">
        <v>120</v>
      </c>
      <c r="F1137" s="18">
        <f>MIN(Config_Geracao!$F$5,IF(Base_Irradiacao!$H$285*Config_Geracao!$C$5*(Config_Geracao!$D$5/100)&lt;Config_Geracao!$G$5,0,MAX(Config_Geracao!$G$5,Base_Irradiacao!$H$285*Config_Geracao!$C$5*(Config_Geracao!$D$5/100))))</f>
        <v>2.11584</v>
      </c>
    </row>
    <row r="1138" ht="15.0" customHeight="1">
      <c r="A1138" s="28">
        <v>45669.8333333333</v>
      </c>
      <c r="B1138" s="18">
        <v>20.0</v>
      </c>
      <c r="C1138" s="18" t="s">
        <v>128</v>
      </c>
      <c r="D1138" s="18" t="s">
        <v>115</v>
      </c>
      <c r="E1138" s="18" t="s">
        <v>116</v>
      </c>
      <c r="F1138" s="18">
        <f>MIN(Config_Geracao!$F$2,IF((Base_Irradiacao!$D$286/Config_Geracao!$E$2)*Base_Irradiacao!$G$286*Config_Geracao!$C$2*(Config_Geracao!$D$2/100)&lt;Config_Geracao!$G$2,0,MAX(Config_Geracao!$G$2,(Base_Irradiacao!$D$286/Config_Geracao!$E$2)*Base_Irradiacao!$G$286*Config_Geracao!$C$2*(Config_Geracao!$D$2/100))))</f>
        <v>0</v>
      </c>
    </row>
    <row r="1139" ht="15.0" customHeight="1">
      <c r="A1139" s="28">
        <v>45669.8333333333</v>
      </c>
      <c r="B1139" s="18">
        <v>20.0</v>
      </c>
      <c r="C1139" s="18" t="s">
        <v>128</v>
      </c>
      <c r="D1139" s="18" t="s">
        <v>119</v>
      </c>
      <c r="E1139" s="18" t="s">
        <v>120</v>
      </c>
      <c r="F1139" s="18">
        <f>MIN(Config_Geracao!$F$4,IF(Base_Irradiacao!$H$286*Config_Geracao!$C$4*(Config_Geracao!$D$4/100)&lt;Config_Geracao!$G$4,0,MAX(Config_Geracao!$G$4,Base_Irradiacao!$H$286*Config_Geracao!$C$4*(Config_Geracao!$D$4/100))))</f>
        <v>0.5014575</v>
      </c>
    </row>
    <row r="1140" ht="15.0" customHeight="1">
      <c r="A1140" s="28">
        <v>45669.8333333333</v>
      </c>
      <c r="B1140" s="18">
        <v>20.0</v>
      </c>
      <c r="C1140" s="18" t="s">
        <v>129</v>
      </c>
      <c r="D1140" s="18" t="s">
        <v>118</v>
      </c>
      <c r="E1140" s="18" t="s">
        <v>116</v>
      </c>
      <c r="F1140" s="18">
        <f>MIN(Config_Geracao!$F$3,IF((Base_Irradiacao!$D$286/Config_Geracao!$E$3)*Base_Irradiacao!$G$286*Config_Geracao!$C$3*(Config_Geracao!$D$3/100)&lt;Config_Geracao!$G$3,0,MAX(Config_Geracao!$G$3,(Base_Irradiacao!$D$286/Config_Geracao!$E$3)*Base_Irradiacao!$G$286*Config_Geracao!$C$3*(Config_Geracao!$D$3/100))))</f>
        <v>0</v>
      </c>
    </row>
    <row r="1141" ht="15.0" customHeight="1">
      <c r="A1141" s="28">
        <v>45669.8333333333</v>
      </c>
      <c r="B1141" s="18">
        <v>20.0</v>
      </c>
      <c r="C1141" s="18" t="s">
        <v>129</v>
      </c>
      <c r="D1141" s="18" t="s">
        <v>122</v>
      </c>
      <c r="E1141" s="18" t="s">
        <v>120</v>
      </c>
      <c r="F1141" s="18">
        <f>MIN(Config_Geracao!$F$5,IF(Base_Irradiacao!$H$286*Config_Geracao!$C$5*(Config_Geracao!$D$5/100)&lt;Config_Geracao!$G$5,0,MAX(Config_Geracao!$G$5,Base_Irradiacao!$H$286*Config_Geracao!$C$5*(Config_Geracao!$D$5/100))))</f>
        <v>1.710855</v>
      </c>
    </row>
    <row r="1142" ht="15.0" customHeight="1">
      <c r="A1142" s="28">
        <v>45669.875</v>
      </c>
      <c r="B1142" s="18">
        <v>21.0</v>
      </c>
      <c r="C1142" s="18" t="s">
        <v>128</v>
      </c>
      <c r="D1142" s="18" t="s">
        <v>115</v>
      </c>
      <c r="E1142" s="18" t="s">
        <v>116</v>
      </c>
      <c r="F1142" s="18">
        <f>MIN(Config_Geracao!$F$2,IF((Base_Irradiacao!$D$287/Config_Geracao!$E$2)*Base_Irradiacao!$G$287*Config_Geracao!$C$2*(Config_Geracao!$D$2/100)&lt;Config_Geracao!$G$2,0,MAX(Config_Geracao!$G$2,(Base_Irradiacao!$D$287/Config_Geracao!$E$2)*Base_Irradiacao!$G$287*Config_Geracao!$C$2*(Config_Geracao!$D$2/100))))</f>
        <v>0</v>
      </c>
    </row>
    <row r="1143" ht="15.0" customHeight="1">
      <c r="A1143" s="28">
        <v>45669.875</v>
      </c>
      <c r="B1143" s="18">
        <v>21.0</v>
      </c>
      <c r="C1143" s="18" t="s">
        <v>128</v>
      </c>
      <c r="D1143" s="18" t="s">
        <v>119</v>
      </c>
      <c r="E1143" s="18" t="s">
        <v>120</v>
      </c>
      <c r="F1143" s="18">
        <f>MIN(Config_Geracao!$F$4,IF(Base_Irradiacao!$H$287*Config_Geracao!$C$4*(Config_Geracao!$D$4/100)&lt;Config_Geracao!$G$4,0,MAX(Config_Geracao!$G$4,Base_Irradiacao!$H$287*Config_Geracao!$C$4*(Config_Geracao!$D$4/100))))</f>
        <v>0.9375075</v>
      </c>
    </row>
    <row r="1144" ht="15.0" customHeight="1">
      <c r="A1144" s="28">
        <v>45669.875</v>
      </c>
      <c r="B1144" s="18">
        <v>21.0</v>
      </c>
      <c r="C1144" s="18" t="s">
        <v>129</v>
      </c>
      <c r="D1144" s="18" t="s">
        <v>118</v>
      </c>
      <c r="E1144" s="18" t="s">
        <v>116</v>
      </c>
      <c r="F1144" s="18">
        <f>MIN(Config_Geracao!$F$3,IF((Base_Irradiacao!$D$287/Config_Geracao!$E$3)*Base_Irradiacao!$G$287*Config_Geracao!$C$3*(Config_Geracao!$D$3/100)&lt;Config_Geracao!$G$3,0,MAX(Config_Geracao!$G$3,(Base_Irradiacao!$D$287/Config_Geracao!$E$3)*Base_Irradiacao!$G$287*Config_Geracao!$C$3*(Config_Geracao!$D$3/100))))</f>
        <v>0</v>
      </c>
    </row>
    <row r="1145" ht="15.0" customHeight="1">
      <c r="A1145" s="28">
        <v>45669.875</v>
      </c>
      <c r="B1145" s="18">
        <v>21.0</v>
      </c>
      <c r="C1145" s="18" t="s">
        <v>129</v>
      </c>
      <c r="D1145" s="18" t="s">
        <v>122</v>
      </c>
      <c r="E1145" s="18" t="s">
        <v>120</v>
      </c>
      <c r="F1145" s="18">
        <f>MIN(Config_Geracao!$F$5,IF(Base_Irradiacao!$H$287*Config_Geracao!$C$5*(Config_Geracao!$D$5/100)&lt;Config_Geracao!$G$5,0,MAX(Config_Geracao!$G$5,Base_Irradiacao!$H$287*Config_Geracao!$C$5*(Config_Geracao!$D$5/100))))</f>
        <v>3.198555</v>
      </c>
    </row>
    <row r="1146" ht="15.0" customHeight="1">
      <c r="A1146" s="28">
        <v>45669.9166666667</v>
      </c>
      <c r="B1146" s="18">
        <v>22.0</v>
      </c>
      <c r="C1146" s="18" t="s">
        <v>128</v>
      </c>
      <c r="D1146" s="18" t="s">
        <v>115</v>
      </c>
      <c r="E1146" s="18" t="s">
        <v>116</v>
      </c>
      <c r="F1146" s="18">
        <f>MIN(Config_Geracao!$F$2,IF((Base_Irradiacao!$D$288/Config_Geracao!$E$2)*Base_Irradiacao!$G$288*Config_Geracao!$C$2*(Config_Geracao!$D$2/100)&lt;Config_Geracao!$G$2,0,MAX(Config_Geracao!$G$2,(Base_Irradiacao!$D$288/Config_Geracao!$E$2)*Base_Irradiacao!$G$288*Config_Geracao!$C$2*(Config_Geracao!$D$2/100))))</f>
        <v>0</v>
      </c>
    </row>
    <row r="1147" ht="15.0" customHeight="1">
      <c r="A1147" s="28">
        <v>45669.9166666667</v>
      </c>
      <c r="B1147" s="18">
        <v>22.0</v>
      </c>
      <c r="C1147" s="18" t="s">
        <v>128</v>
      </c>
      <c r="D1147" s="18" t="s">
        <v>119</v>
      </c>
      <c r="E1147" s="18" t="s">
        <v>120</v>
      </c>
      <c r="F1147" s="18">
        <f>MIN(Config_Geracao!$F$4,IF(Base_Irradiacao!$H$288*Config_Geracao!$C$4*(Config_Geracao!$D$4/100)&lt;Config_Geracao!$G$4,0,MAX(Config_Geracao!$G$4,Base_Irradiacao!$H$288*Config_Geracao!$C$4*(Config_Geracao!$D$4/100))))</f>
        <v>0.8163825</v>
      </c>
    </row>
    <row r="1148" ht="15.0" customHeight="1">
      <c r="A1148" s="28">
        <v>45669.9166666667</v>
      </c>
      <c r="B1148" s="18">
        <v>22.0</v>
      </c>
      <c r="C1148" s="18" t="s">
        <v>129</v>
      </c>
      <c r="D1148" s="18" t="s">
        <v>118</v>
      </c>
      <c r="E1148" s="18" t="s">
        <v>116</v>
      </c>
      <c r="F1148" s="18">
        <f>MIN(Config_Geracao!$F$3,IF((Base_Irradiacao!$D$288/Config_Geracao!$E$3)*Base_Irradiacao!$G$288*Config_Geracao!$C$3*(Config_Geracao!$D$3/100)&lt;Config_Geracao!$G$3,0,MAX(Config_Geracao!$G$3,(Base_Irradiacao!$D$288/Config_Geracao!$E$3)*Base_Irradiacao!$G$288*Config_Geracao!$C$3*(Config_Geracao!$D$3/100))))</f>
        <v>0</v>
      </c>
    </row>
    <row r="1149" ht="15.0" customHeight="1">
      <c r="A1149" s="28">
        <v>45669.9166666667</v>
      </c>
      <c r="B1149" s="18">
        <v>22.0</v>
      </c>
      <c r="C1149" s="18" t="s">
        <v>129</v>
      </c>
      <c r="D1149" s="18" t="s">
        <v>122</v>
      </c>
      <c r="E1149" s="18" t="s">
        <v>120</v>
      </c>
      <c r="F1149" s="18">
        <f>MIN(Config_Geracao!$F$5,IF(Base_Irradiacao!$H$288*Config_Geracao!$C$5*(Config_Geracao!$D$5/100)&lt;Config_Geracao!$G$5,0,MAX(Config_Geracao!$G$5,Base_Irradiacao!$H$288*Config_Geracao!$C$5*(Config_Geracao!$D$5/100))))</f>
        <v>2.785305</v>
      </c>
    </row>
    <row r="1150" ht="15.0" customHeight="1">
      <c r="A1150" s="28">
        <v>45669.9583333333</v>
      </c>
      <c r="B1150" s="18">
        <v>23.0</v>
      </c>
      <c r="C1150" s="18" t="s">
        <v>128</v>
      </c>
      <c r="D1150" s="18" t="s">
        <v>115</v>
      </c>
      <c r="E1150" s="18" t="s">
        <v>116</v>
      </c>
      <c r="F1150" s="18">
        <f>MIN(Config_Geracao!$F$2,IF((Base_Irradiacao!$D$289/Config_Geracao!$E$2)*Base_Irradiacao!$G$289*Config_Geracao!$C$2*(Config_Geracao!$D$2/100)&lt;Config_Geracao!$G$2,0,MAX(Config_Geracao!$G$2,(Base_Irradiacao!$D$289/Config_Geracao!$E$2)*Base_Irradiacao!$G$289*Config_Geracao!$C$2*(Config_Geracao!$D$2/100))))</f>
        <v>0</v>
      </c>
    </row>
    <row r="1151" ht="15.0" customHeight="1">
      <c r="A1151" s="28">
        <v>45669.9583333333</v>
      </c>
      <c r="B1151" s="18">
        <v>23.0</v>
      </c>
      <c r="C1151" s="18" t="s">
        <v>128</v>
      </c>
      <c r="D1151" s="18" t="s">
        <v>119</v>
      </c>
      <c r="E1151" s="18" t="s">
        <v>120</v>
      </c>
      <c r="F1151" s="18">
        <f>MIN(Config_Geracao!$F$4,IF(Base_Irradiacao!$H$289*Config_Geracao!$C$4*(Config_Geracao!$D$4/100)&lt;Config_Geracao!$G$4,0,MAX(Config_Geracao!$G$4,Base_Irradiacao!$H$289*Config_Geracao!$C$4*(Config_Geracao!$D$4/100))))</f>
        <v>0.8745225</v>
      </c>
    </row>
    <row r="1152" ht="15.0" customHeight="1">
      <c r="A1152" s="28">
        <v>45669.9583333333</v>
      </c>
      <c r="B1152" s="18">
        <v>23.0</v>
      </c>
      <c r="C1152" s="18" t="s">
        <v>129</v>
      </c>
      <c r="D1152" s="18" t="s">
        <v>118</v>
      </c>
      <c r="E1152" s="18" t="s">
        <v>116</v>
      </c>
      <c r="F1152" s="18">
        <f>MIN(Config_Geracao!$F$3,IF((Base_Irradiacao!$D$289/Config_Geracao!$E$3)*Base_Irradiacao!$G$289*Config_Geracao!$C$3*(Config_Geracao!$D$3/100)&lt;Config_Geracao!$G$3,0,MAX(Config_Geracao!$G$3,(Base_Irradiacao!$D$289/Config_Geracao!$E$3)*Base_Irradiacao!$G$289*Config_Geracao!$C$3*(Config_Geracao!$D$3/100))))</f>
        <v>0</v>
      </c>
    </row>
    <row r="1153" ht="15.0" customHeight="1">
      <c r="A1153" s="28">
        <v>45669.9583333333</v>
      </c>
      <c r="B1153" s="18">
        <v>23.0</v>
      </c>
      <c r="C1153" s="18" t="s">
        <v>129</v>
      </c>
      <c r="D1153" s="18" t="s">
        <v>122</v>
      </c>
      <c r="E1153" s="18" t="s">
        <v>120</v>
      </c>
      <c r="F1153" s="18">
        <f>MIN(Config_Geracao!$F$5,IF(Base_Irradiacao!$H$289*Config_Geracao!$C$5*(Config_Geracao!$D$5/100)&lt;Config_Geracao!$G$5,0,MAX(Config_Geracao!$G$5,Base_Irradiacao!$H$289*Config_Geracao!$C$5*(Config_Geracao!$D$5/100))))</f>
        <v>2.983665</v>
      </c>
    </row>
    <row r="1154" ht="15.0" customHeight="1">
      <c r="A1154" s="28">
        <v>45670.0</v>
      </c>
      <c r="B1154" s="18">
        <v>0.0</v>
      </c>
      <c r="C1154" s="18" t="s">
        <v>128</v>
      </c>
      <c r="D1154" s="18" t="s">
        <v>115</v>
      </c>
      <c r="E1154" s="18" t="s">
        <v>116</v>
      </c>
      <c r="F1154" s="18">
        <f>MIN(Config_Geracao!$F$2,IF((Base_Irradiacao!$D$290/Config_Geracao!$E$2)*Base_Irradiacao!$G$290*Config_Geracao!$C$2*(Config_Geracao!$D$2/100)&lt;Config_Geracao!$G$2,0,MAX(Config_Geracao!$G$2,(Base_Irradiacao!$D$290/Config_Geracao!$E$2)*Base_Irradiacao!$G$290*Config_Geracao!$C$2*(Config_Geracao!$D$2/100))))</f>
        <v>0</v>
      </c>
    </row>
    <row r="1155" ht="15.0" customHeight="1">
      <c r="A1155" s="28">
        <v>45670.0</v>
      </c>
      <c r="B1155" s="18">
        <v>0.0</v>
      </c>
      <c r="C1155" s="18" t="s">
        <v>128</v>
      </c>
      <c r="D1155" s="18" t="s">
        <v>119</v>
      </c>
      <c r="E1155" s="18" t="s">
        <v>120</v>
      </c>
      <c r="F1155" s="18">
        <f>MIN(Config_Geracao!$F$4,IF(Base_Irradiacao!$H$290*Config_Geracao!$C$4*(Config_Geracao!$D$4/100)&lt;Config_Geracao!$G$4,0,MAX(Config_Geracao!$G$4,Base_Irradiacao!$H$290*Config_Geracao!$C$4*(Config_Geracao!$D$4/100))))</f>
        <v>0.94962</v>
      </c>
    </row>
    <row r="1156" ht="15.0" customHeight="1">
      <c r="A1156" s="28">
        <v>45670.0</v>
      </c>
      <c r="B1156" s="18">
        <v>0.0</v>
      </c>
      <c r="C1156" s="18" t="s">
        <v>129</v>
      </c>
      <c r="D1156" s="18" t="s">
        <v>118</v>
      </c>
      <c r="E1156" s="18" t="s">
        <v>116</v>
      </c>
      <c r="F1156" s="18">
        <f>MIN(Config_Geracao!$F$3,IF((Base_Irradiacao!$D$290/Config_Geracao!$E$3)*Base_Irradiacao!$G$290*Config_Geracao!$C$3*(Config_Geracao!$D$3/100)&lt;Config_Geracao!$G$3,0,MAX(Config_Geracao!$G$3,(Base_Irradiacao!$D$290/Config_Geracao!$E$3)*Base_Irradiacao!$G$290*Config_Geracao!$C$3*(Config_Geracao!$D$3/100))))</f>
        <v>0</v>
      </c>
    </row>
    <row r="1157" ht="15.0" customHeight="1">
      <c r="A1157" s="28">
        <v>45670.0</v>
      </c>
      <c r="B1157" s="18">
        <v>0.0</v>
      </c>
      <c r="C1157" s="18" t="s">
        <v>129</v>
      </c>
      <c r="D1157" s="18" t="s">
        <v>122</v>
      </c>
      <c r="E1157" s="18" t="s">
        <v>120</v>
      </c>
      <c r="F1157" s="18">
        <f>MIN(Config_Geracao!$F$5,IF(Base_Irradiacao!$H$290*Config_Geracao!$C$5*(Config_Geracao!$D$5/100)&lt;Config_Geracao!$G$5,0,MAX(Config_Geracao!$G$5,Base_Irradiacao!$H$290*Config_Geracao!$C$5*(Config_Geracao!$D$5/100))))</f>
        <v>3.23988</v>
      </c>
    </row>
    <row r="1158" ht="15.0" customHeight="1">
      <c r="A1158" s="28">
        <v>45670.0416666667</v>
      </c>
      <c r="B1158" s="18">
        <v>1.0</v>
      </c>
      <c r="C1158" s="18" t="s">
        <v>128</v>
      </c>
      <c r="D1158" s="18" t="s">
        <v>115</v>
      </c>
      <c r="E1158" s="18" t="s">
        <v>116</v>
      </c>
      <c r="F1158" s="18">
        <f>MIN(Config_Geracao!$F$2,IF((Base_Irradiacao!$D$291/Config_Geracao!$E$2)*Base_Irradiacao!$G$291*Config_Geracao!$C$2*(Config_Geracao!$D$2/100)&lt;Config_Geracao!$G$2,0,MAX(Config_Geracao!$G$2,(Base_Irradiacao!$D$291/Config_Geracao!$E$2)*Base_Irradiacao!$G$291*Config_Geracao!$C$2*(Config_Geracao!$D$2/100))))</f>
        <v>0</v>
      </c>
    </row>
    <row r="1159" ht="15.0" customHeight="1">
      <c r="A1159" s="28">
        <v>45670.0416666667</v>
      </c>
      <c r="B1159" s="18">
        <v>1.0</v>
      </c>
      <c r="C1159" s="18" t="s">
        <v>128</v>
      </c>
      <c r="D1159" s="18" t="s">
        <v>119</v>
      </c>
      <c r="E1159" s="18" t="s">
        <v>120</v>
      </c>
      <c r="F1159" s="18">
        <f>MIN(Config_Geracao!$F$4,IF(Base_Irradiacao!$H$291*Config_Geracao!$C$4*(Config_Geracao!$D$4/100)&lt;Config_Geracao!$G$4,0,MAX(Config_Geracao!$G$4,Base_Irradiacao!$H$291*Config_Geracao!$C$4*(Config_Geracao!$D$4/100))))</f>
        <v>0.809115</v>
      </c>
    </row>
    <row r="1160" ht="15.0" customHeight="1">
      <c r="A1160" s="28">
        <v>45670.0416666667</v>
      </c>
      <c r="B1160" s="18">
        <v>1.0</v>
      </c>
      <c r="C1160" s="18" t="s">
        <v>129</v>
      </c>
      <c r="D1160" s="18" t="s">
        <v>118</v>
      </c>
      <c r="E1160" s="18" t="s">
        <v>116</v>
      </c>
      <c r="F1160" s="18">
        <f>MIN(Config_Geracao!$F$3,IF((Base_Irradiacao!$D$291/Config_Geracao!$E$3)*Base_Irradiacao!$G$291*Config_Geracao!$C$3*(Config_Geracao!$D$3/100)&lt;Config_Geracao!$G$3,0,MAX(Config_Geracao!$G$3,(Base_Irradiacao!$D$291/Config_Geracao!$E$3)*Base_Irradiacao!$G$291*Config_Geracao!$C$3*(Config_Geracao!$D$3/100))))</f>
        <v>0</v>
      </c>
    </row>
    <row r="1161" ht="15.0" customHeight="1">
      <c r="A1161" s="28">
        <v>45670.0416666667</v>
      </c>
      <c r="B1161" s="18">
        <v>1.0</v>
      </c>
      <c r="C1161" s="18" t="s">
        <v>129</v>
      </c>
      <c r="D1161" s="18" t="s">
        <v>122</v>
      </c>
      <c r="E1161" s="18" t="s">
        <v>120</v>
      </c>
      <c r="F1161" s="18">
        <f>MIN(Config_Geracao!$F$5,IF(Base_Irradiacao!$H$291*Config_Geracao!$C$5*(Config_Geracao!$D$5/100)&lt;Config_Geracao!$G$5,0,MAX(Config_Geracao!$G$5,Base_Irradiacao!$H$291*Config_Geracao!$C$5*(Config_Geracao!$D$5/100))))</f>
        <v>2.76051</v>
      </c>
    </row>
    <row r="1162" ht="15.0" customHeight="1">
      <c r="A1162" s="28">
        <v>45670.0833333333</v>
      </c>
      <c r="B1162" s="18">
        <v>2.0</v>
      </c>
      <c r="C1162" s="18" t="s">
        <v>128</v>
      </c>
      <c r="D1162" s="18" t="s">
        <v>115</v>
      </c>
      <c r="E1162" s="18" t="s">
        <v>116</v>
      </c>
      <c r="F1162" s="18">
        <f>MIN(Config_Geracao!$F$2,IF((Base_Irradiacao!$D$292/Config_Geracao!$E$2)*Base_Irradiacao!$G$292*Config_Geracao!$C$2*(Config_Geracao!$D$2/100)&lt;Config_Geracao!$G$2,0,MAX(Config_Geracao!$G$2,(Base_Irradiacao!$D$292/Config_Geracao!$E$2)*Base_Irradiacao!$G$292*Config_Geracao!$C$2*(Config_Geracao!$D$2/100))))</f>
        <v>0</v>
      </c>
    </row>
    <row r="1163" ht="15.0" customHeight="1">
      <c r="A1163" s="28">
        <v>45670.0833333333</v>
      </c>
      <c r="B1163" s="18">
        <v>2.0</v>
      </c>
      <c r="C1163" s="18" t="s">
        <v>128</v>
      </c>
      <c r="D1163" s="18" t="s">
        <v>119</v>
      </c>
      <c r="E1163" s="18" t="s">
        <v>120</v>
      </c>
      <c r="F1163" s="18">
        <f>MIN(Config_Geracao!$F$4,IF(Base_Irradiacao!$H$292*Config_Geracao!$C$4*(Config_Geracao!$D$4/100)&lt;Config_Geracao!$G$4,0,MAX(Config_Geracao!$G$4,Base_Irradiacao!$H$292*Config_Geracao!$C$4*(Config_Geracao!$D$4/100))))</f>
        <v>1.0925475</v>
      </c>
    </row>
    <row r="1164" ht="15.0" customHeight="1">
      <c r="A1164" s="28">
        <v>45670.0833333333</v>
      </c>
      <c r="B1164" s="18">
        <v>2.0</v>
      </c>
      <c r="C1164" s="18" t="s">
        <v>129</v>
      </c>
      <c r="D1164" s="18" t="s">
        <v>118</v>
      </c>
      <c r="E1164" s="18" t="s">
        <v>116</v>
      </c>
      <c r="F1164" s="18">
        <f>MIN(Config_Geracao!$F$3,IF((Base_Irradiacao!$D$292/Config_Geracao!$E$3)*Base_Irradiacao!$G$292*Config_Geracao!$C$3*(Config_Geracao!$D$3/100)&lt;Config_Geracao!$G$3,0,MAX(Config_Geracao!$G$3,(Base_Irradiacao!$D$292/Config_Geracao!$E$3)*Base_Irradiacao!$G$292*Config_Geracao!$C$3*(Config_Geracao!$D$3/100))))</f>
        <v>0</v>
      </c>
    </row>
    <row r="1165" ht="15.0" customHeight="1">
      <c r="A1165" s="28">
        <v>45670.0833333333</v>
      </c>
      <c r="B1165" s="18">
        <v>2.0</v>
      </c>
      <c r="C1165" s="18" t="s">
        <v>129</v>
      </c>
      <c r="D1165" s="18" t="s">
        <v>122</v>
      </c>
      <c r="E1165" s="18" t="s">
        <v>120</v>
      </c>
      <c r="F1165" s="18">
        <f>MIN(Config_Geracao!$F$5,IF(Base_Irradiacao!$H$292*Config_Geracao!$C$5*(Config_Geracao!$D$5/100)&lt;Config_Geracao!$G$5,0,MAX(Config_Geracao!$G$5,Base_Irradiacao!$H$292*Config_Geracao!$C$5*(Config_Geracao!$D$5/100))))</f>
        <v>3.727515</v>
      </c>
    </row>
    <row r="1166" ht="15.0" customHeight="1">
      <c r="A1166" s="28">
        <v>45670.125</v>
      </c>
      <c r="B1166" s="18">
        <v>3.0</v>
      </c>
      <c r="C1166" s="18" t="s">
        <v>128</v>
      </c>
      <c r="D1166" s="18" t="s">
        <v>115</v>
      </c>
      <c r="E1166" s="18" t="s">
        <v>116</v>
      </c>
      <c r="F1166" s="18">
        <f>MIN(Config_Geracao!$F$2,IF((Base_Irradiacao!$D$293/Config_Geracao!$E$2)*Base_Irradiacao!$G$293*Config_Geracao!$C$2*(Config_Geracao!$D$2/100)&lt;Config_Geracao!$G$2,0,MAX(Config_Geracao!$G$2,(Base_Irradiacao!$D$293/Config_Geracao!$E$2)*Base_Irradiacao!$G$293*Config_Geracao!$C$2*(Config_Geracao!$D$2/100))))</f>
        <v>0</v>
      </c>
    </row>
    <row r="1167" ht="15.0" customHeight="1">
      <c r="A1167" s="28">
        <v>45670.125</v>
      </c>
      <c r="B1167" s="18">
        <v>3.0</v>
      </c>
      <c r="C1167" s="18" t="s">
        <v>128</v>
      </c>
      <c r="D1167" s="18" t="s">
        <v>119</v>
      </c>
      <c r="E1167" s="18" t="s">
        <v>120</v>
      </c>
      <c r="F1167" s="18">
        <f>MIN(Config_Geracao!$F$4,IF(Base_Irradiacao!$H$293*Config_Geracao!$C$4*(Config_Geracao!$D$4/100)&lt;Config_Geracao!$G$4,0,MAX(Config_Geracao!$G$4,Base_Irradiacao!$H$293*Config_Geracao!$C$4*(Config_Geracao!$D$4/100))))</f>
        <v>0.73644</v>
      </c>
    </row>
    <row r="1168" ht="15.0" customHeight="1">
      <c r="A1168" s="28">
        <v>45670.125</v>
      </c>
      <c r="B1168" s="18">
        <v>3.0</v>
      </c>
      <c r="C1168" s="18" t="s">
        <v>129</v>
      </c>
      <c r="D1168" s="18" t="s">
        <v>118</v>
      </c>
      <c r="E1168" s="18" t="s">
        <v>116</v>
      </c>
      <c r="F1168" s="18">
        <f>MIN(Config_Geracao!$F$3,IF((Base_Irradiacao!$D$293/Config_Geracao!$E$3)*Base_Irradiacao!$G$293*Config_Geracao!$C$3*(Config_Geracao!$D$3/100)&lt;Config_Geracao!$G$3,0,MAX(Config_Geracao!$G$3,(Base_Irradiacao!$D$293/Config_Geracao!$E$3)*Base_Irradiacao!$G$293*Config_Geracao!$C$3*(Config_Geracao!$D$3/100))))</f>
        <v>0</v>
      </c>
    </row>
    <row r="1169" ht="15.0" customHeight="1">
      <c r="A1169" s="28">
        <v>45670.125</v>
      </c>
      <c r="B1169" s="18">
        <v>3.0</v>
      </c>
      <c r="C1169" s="18" t="s">
        <v>129</v>
      </c>
      <c r="D1169" s="18" t="s">
        <v>122</v>
      </c>
      <c r="E1169" s="18" t="s">
        <v>120</v>
      </c>
      <c r="F1169" s="18">
        <f>MIN(Config_Geracao!$F$5,IF(Base_Irradiacao!$H$293*Config_Geracao!$C$5*(Config_Geracao!$D$5/100)&lt;Config_Geracao!$G$5,0,MAX(Config_Geracao!$G$5,Base_Irradiacao!$H$293*Config_Geracao!$C$5*(Config_Geracao!$D$5/100))))</f>
        <v>2.51256</v>
      </c>
    </row>
    <row r="1170" ht="15.0" customHeight="1">
      <c r="A1170" s="28">
        <v>45670.1666666667</v>
      </c>
      <c r="B1170" s="18">
        <v>4.0</v>
      </c>
      <c r="C1170" s="18" t="s">
        <v>128</v>
      </c>
      <c r="D1170" s="18" t="s">
        <v>115</v>
      </c>
      <c r="E1170" s="18" t="s">
        <v>116</v>
      </c>
      <c r="F1170" s="18">
        <f>MIN(Config_Geracao!$F$2,IF((Base_Irradiacao!$D$294/Config_Geracao!$E$2)*Base_Irradiacao!$G$294*Config_Geracao!$C$2*(Config_Geracao!$D$2/100)&lt;Config_Geracao!$G$2,0,MAX(Config_Geracao!$G$2,(Base_Irradiacao!$D$294/Config_Geracao!$E$2)*Base_Irradiacao!$G$294*Config_Geracao!$C$2*(Config_Geracao!$D$2/100))))</f>
        <v>0</v>
      </c>
    </row>
    <row r="1171" ht="15.0" customHeight="1">
      <c r="A1171" s="28">
        <v>45670.1666666667</v>
      </c>
      <c r="B1171" s="18">
        <v>4.0</v>
      </c>
      <c r="C1171" s="18" t="s">
        <v>128</v>
      </c>
      <c r="D1171" s="18" t="s">
        <v>119</v>
      </c>
      <c r="E1171" s="18" t="s">
        <v>120</v>
      </c>
      <c r="F1171" s="18">
        <f>MIN(Config_Geracao!$F$4,IF(Base_Irradiacao!$H$294*Config_Geracao!$C$4*(Config_Geracao!$D$4/100)&lt;Config_Geracao!$G$4,0,MAX(Config_Geracao!$G$4,Base_Irradiacao!$H$294*Config_Geracao!$C$4*(Config_Geracao!$D$4/100))))</f>
        <v>0.79458</v>
      </c>
    </row>
    <row r="1172" ht="15.0" customHeight="1">
      <c r="A1172" s="28">
        <v>45670.1666666667</v>
      </c>
      <c r="B1172" s="18">
        <v>4.0</v>
      </c>
      <c r="C1172" s="18" t="s">
        <v>129</v>
      </c>
      <c r="D1172" s="18" t="s">
        <v>118</v>
      </c>
      <c r="E1172" s="18" t="s">
        <v>116</v>
      </c>
      <c r="F1172" s="18">
        <f>MIN(Config_Geracao!$F$3,IF((Base_Irradiacao!$D$294/Config_Geracao!$E$3)*Base_Irradiacao!$G$294*Config_Geracao!$C$3*(Config_Geracao!$D$3/100)&lt;Config_Geracao!$G$3,0,MAX(Config_Geracao!$G$3,(Base_Irradiacao!$D$294/Config_Geracao!$E$3)*Base_Irradiacao!$G$294*Config_Geracao!$C$3*(Config_Geracao!$D$3/100))))</f>
        <v>0</v>
      </c>
    </row>
    <row r="1173" ht="15.0" customHeight="1">
      <c r="A1173" s="28">
        <v>45670.1666666667</v>
      </c>
      <c r="B1173" s="18">
        <v>4.0</v>
      </c>
      <c r="C1173" s="18" t="s">
        <v>129</v>
      </c>
      <c r="D1173" s="18" t="s">
        <v>122</v>
      </c>
      <c r="E1173" s="18" t="s">
        <v>120</v>
      </c>
      <c r="F1173" s="18">
        <f>MIN(Config_Geracao!$F$5,IF(Base_Irradiacao!$H$294*Config_Geracao!$C$5*(Config_Geracao!$D$5/100)&lt;Config_Geracao!$G$5,0,MAX(Config_Geracao!$G$5,Base_Irradiacao!$H$294*Config_Geracao!$C$5*(Config_Geracao!$D$5/100))))</f>
        <v>2.71092</v>
      </c>
    </row>
    <row r="1174" ht="15.0" customHeight="1">
      <c r="A1174" s="28">
        <v>45670.2083333333</v>
      </c>
      <c r="B1174" s="18">
        <v>5.0</v>
      </c>
      <c r="C1174" s="18" t="s">
        <v>128</v>
      </c>
      <c r="D1174" s="18" t="s">
        <v>115</v>
      </c>
      <c r="E1174" s="18" t="s">
        <v>116</v>
      </c>
      <c r="F1174" s="18">
        <f>MIN(Config_Geracao!$F$2,IF((Base_Irradiacao!$D$295/Config_Geracao!$E$2)*Base_Irradiacao!$G$295*Config_Geracao!$C$2*(Config_Geracao!$D$2/100)&lt;Config_Geracao!$G$2,0,MAX(Config_Geracao!$G$2,(Base_Irradiacao!$D$295/Config_Geracao!$E$2)*Base_Irradiacao!$G$295*Config_Geracao!$C$2*(Config_Geracao!$D$2/100))))</f>
        <v>0</v>
      </c>
    </row>
    <row r="1175" ht="15.0" customHeight="1">
      <c r="A1175" s="28">
        <v>45670.2083333333</v>
      </c>
      <c r="B1175" s="18">
        <v>5.0</v>
      </c>
      <c r="C1175" s="18" t="s">
        <v>128</v>
      </c>
      <c r="D1175" s="18" t="s">
        <v>119</v>
      </c>
      <c r="E1175" s="18" t="s">
        <v>120</v>
      </c>
      <c r="F1175" s="18">
        <f>MIN(Config_Geracao!$F$4,IF(Base_Irradiacao!$H$295*Config_Geracao!$C$4*(Config_Geracao!$D$4/100)&lt;Config_Geracao!$G$4,0,MAX(Config_Geracao!$G$4,Base_Irradiacao!$H$295*Config_Geracao!$C$4*(Config_Geracao!$D$4/100))))</f>
        <v>1.0198725</v>
      </c>
    </row>
    <row r="1176" ht="15.0" customHeight="1">
      <c r="A1176" s="28">
        <v>45670.2083333333</v>
      </c>
      <c r="B1176" s="18">
        <v>5.0</v>
      </c>
      <c r="C1176" s="18" t="s">
        <v>129</v>
      </c>
      <c r="D1176" s="18" t="s">
        <v>118</v>
      </c>
      <c r="E1176" s="18" t="s">
        <v>116</v>
      </c>
      <c r="F1176" s="18">
        <f>MIN(Config_Geracao!$F$3,IF((Base_Irradiacao!$D$295/Config_Geracao!$E$3)*Base_Irradiacao!$G$295*Config_Geracao!$C$3*(Config_Geracao!$D$3/100)&lt;Config_Geracao!$G$3,0,MAX(Config_Geracao!$G$3,(Base_Irradiacao!$D$295/Config_Geracao!$E$3)*Base_Irradiacao!$G$295*Config_Geracao!$C$3*(Config_Geracao!$D$3/100))))</f>
        <v>0</v>
      </c>
    </row>
    <row r="1177" ht="15.0" customHeight="1">
      <c r="A1177" s="28">
        <v>45670.2083333333</v>
      </c>
      <c r="B1177" s="18">
        <v>5.0</v>
      </c>
      <c r="C1177" s="18" t="s">
        <v>129</v>
      </c>
      <c r="D1177" s="18" t="s">
        <v>122</v>
      </c>
      <c r="E1177" s="18" t="s">
        <v>120</v>
      </c>
      <c r="F1177" s="18">
        <f>MIN(Config_Geracao!$F$5,IF(Base_Irradiacao!$H$295*Config_Geracao!$C$5*(Config_Geracao!$D$5/100)&lt;Config_Geracao!$G$5,0,MAX(Config_Geracao!$G$5,Base_Irradiacao!$H$295*Config_Geracao!$C$5*(Config_Geracao!$D$5/100))))</f>
        <v>3.479565</v>
      </c>
    </row>
    <row r="1178" ht="15.0" customHeight="1">
      <c r="A1178" s="28">
        <v>45670.25</v>
      </c>
      <c r="B1178" s="18">
        <v>6.0</v>
      </c>
      <c r="C1178" s="18" t="s">
        <v>128</v>
      </c>
      <c r="D1178" s="18" t="s">
        <v>115</v>
      </c>
      <c r="E1178" s="18" t="s">
        <v>116</v>
      </c>
      <c r="F1178" s="18">
        <f>MIN(Config_Geracao!$F$2,IF((Base_Irradiacao!$D$296/Config_Geracao!$E$2)*Base_Irradiacao!$G$296*Config_Geracao!$C$2*(Config_Geracao!$D$2/100)&lt;Config_Geracao!$G$2,0,MAX(Config_Geracao!$G$2,(Base_Irradiacao!$D$296/Config_Geracao!$E$2)*Base_Irradiacao!$G$296*Config_Geracao!$C$2*(Config_Geracao!$D$2/100))))</f>
        <v>1.7119</v>
      </c>
    </row>
    <row r="1179" ht="15.0" customHeight="1">
      <c r="A1179" s="28">
        <v>45670.25</v>
      </c>
      <c r="B1179" s="18">
        <v>6.0</v>
      </c>
      <c r="C1179" s="18" t="s">
        <v>128</v>
      </c>
      <c r="D1179" s="18" t="s">
        <v>119</v>
      </c>
      <c r="E1179" s="18" t="s">
        <v>120</v>
      </c>
      <c r="F1179" s="18">
        <f>MIN(Config_Geracao!$F$4,IF(Base_Irradiacao!$H$296*Config_Geracao!$C$4*(Config_Geracao!$D$4/100)&lt;Config_Geracao!$G$4,0,MAX(Config_Geracao!$G$4,Base_Irradiacao!$H$296*Config_Geracao!$C$4*(Config_Geracao!$D$4/100))))</f>
        <v>0.5063025</v>
      </c>
    </row>
    <row r="1180" ht="15.0" customHeight="1">
      <c r="A1180" s="28">
        <v>45670.25</v>
      </c>
      <c r="B1180" s="18">
        <v>6.0</v>
      </c>
      <c r="C1180" s="18" t="s">
        <v>129</v>
      </c>
      <c r="D1180" s="18" t="s">
        <v>118</v>
      </c>
      <c r="E1180" s="18" t="s">
        <v>116</v>
      </c>
      <c r="F1180" s="18">
        <f>MIN(Config_Geracao!$F$3,IF((Base_Irradiacao!$D$296/Config_Geracao!$E$3)*Base_Irradiacao!$G$296*Config_Geracao!$C$3*(Config_Geracao!$D$3/100)&lt;Config_Geracao!$G$3,0,MAX(Config_Geracao!$G$3,(Base_Irradiacao!$D$296/Config_Geracao!$E$3)*Base_Irradiacao!$G$296*Config_Geracao!$C$3*(Config_Geracao!$D$3/100))))</f>
        <v>7.00872</v>
      </c>
    </row>
    <row r="1181" ht="15.0" customHeight="1">
      <c r="A1181" s="28">
        <v>45670.25</v>
      </c>
      <c r="B1181" s="18">
        <v>6.0</v>
      </c>
      <c r="C1181" s="18" t="s">
        <v>129</v>
      </c>
      <c r="D1181" s="18" t="s">
        <v>122</v>
      </c>
      <c r="E1181" s="18" t="s">
        <v>120</v>
      </c>
      <c r="F1181" s="18">
        <f>MIN(Config_Geracao!$F$5,IF(Base_Irradiacao!$H$296*Config_Geracao!$C$5*(Config_Geracao!$D$5/100)&lt;Config_Geracao!$G$5,0,MAX(Config_Geracao!$G$5,Base_Irradiacao!$H$296*Config_Geracao!$C$5*(Config_Geracao!$D$5/100))))</f>
        <v>1.727385</v>
      </c>
    </row>
    <row r="1182" ht="15.0" customHeight="1">
      <c r="A1182" s="28">
        <v>45670.2916666667</v>
      </c>
      <c r="B1182" s="18">
        <v>7.0</v>
      </c>
      <c r="C1182" s="18" t="s">
        <v>128</v>
      </c>
      <c r="D1182" s="18" t="s">
        <v>115</v>
      </c>
      <c r="E1182" s="18" t="s">
        <v>116</v>
      </c>
      <c r="F1182" s="18">
        <f>MIN(Config_Geracao!$F$2,IF((Base_Irradiacao!$D$297/Config_Geracao!$E$2)*Base_Irradiacao!$G$297*Config_Geracao!$C$2*(Config_Geracao!$D$2/100)&lt;Config_Geracao!$G$2,0,MAX(Config_Geracao!$G$2,(Base_Irradiacao!$D$297/Config_Geracao!$E$2)*Base_Irradiacao!$G$297*Config_Geracao!$C$2*(Config_Geracao!$D$2/100))))</f>
        <v>1.985715909</v>
      </c>
    </row>
    <row r="1183" ht="15.0" customHeight="1">
      <c r="A1183" s="28">
        <v>45670.2916666667</v>
      </c>
      <c r="B1183" s="18">
        <v>7.0</v>
      </c>
      <c r="C1183" s="18" t="s">
        <v>128</v>
      </c>
      <c r="D1183" s="18" t="s">
        <v>119</v>
      </c>
      <c r="E1183" s="18" t="s">
        <v>120</v>
      </c>
      <c r="F1183" s="18">
        <f>MIN(Config_Geracao!$F$4,IF(Base_Irradiacao!$H$297*Config_Geracao!$C$4*(Config_Geracao!$D$4/100)&lt;Config_Geracao!$G$4,0,MAX(Config_Geracao!$G$4,Base_Irradiacao!$H$297*Config_Geracao!$C$4*(Config_Geracao!$D$4/100))))</f>
        <v>0.518415</v>
      </c>
    </row>
    <row r="1184" ht="15.0" customHeight="1">
      <c r="A1184" s="28">
        <v>45670.2916666667</v>
      </c>
      <c r="B1184" s="18">
        <v>7.0</v>
      </c>
      <c r="C1184" s="18" t="s">
        <v>129</v>
      </c>
      <c r="D1184" s="18" t="s">
        <v>118</v>
      </c>
      <c r="E1184" s="18" t="s">
        <v>116</v>
      </c>
      <c r="F1184" s="18">
        <f>MIN(Config_Geracao!$F$3,IF((Base_Irradiacao!$D$297/Config_Geracao!$E$3)*Base_Irradiacao!$G$297*Config_Geracao!$C$3*(Config_Geracao!$D$3/100)&lt;Config_Geracao!$G$3,0,MAX(Config_Geracao!$G$3,(Base_Irradiacao!$D$297/Config_Geracao!$E$3)*Base_Irradiacao!$G$297*Config_Geracao!$C$3*(Config_Geracao!$D$3/100))))</f>
        <v>8.129754545</v>
      </c>
    </row>
    <row r="1185" ht="15.0" customHeight="1">
      <c r="A1185" s="28">
        <v>45670.2916666667</v>
      </c>
      <c r="B1185" s="18">
        <v>7.0</v>
      </c>
      <c r="C1185" s="18" t="s">
        <v>129</v>
      </c>
      <c r="D1185" s="18" t="s">
        <v>122</v>
      </c>
      <c r="E1185" s="18" t="s">
        <v>120</v>
      </c>
      <c r="F1185" s="18">
        <f>MIN(Config_Geracao!$F$5,IF(Base_Irradiacao!$H$297*Config_Geracao!$C$5*(Config_Geracao!$D$5/100)&lt;Config_Geracao!$G$5,0,MAX(Config_Geracao!$G$5,Base_Irradiacao!$H$297*Config_Geracao!$C$5*(Config_Geracao!$D$5/100))))</f>
        <v>1.76871</v>
      </c>
    </row>
    <row r="1186" ht="15.0" customHeight="1">
      <c r="A1186" s="28">
        <v>45670.3333333333</v>
      </c>
      <c r="B1186" s="18">
        <v>8.0</v>
      </c>
      <c r="C1186" s="18" t="s">
        <v>128</v>
      </c>
      <c r="D1186" s="18" t="s">
        <v>115</v>
      </c>
      <c r="E1186" s="18" t="s">
        <v>116</v>
      </c>
      <c r="F1186" s="18">
        <f>MIN(Config_Geracao!$F$2,IF((Base_Irradiacao!$D$298/Config_Geracao!$E$2)*Base_Irradiacao!$G$298*Config_Geracao!$C$2*(Config_Geracao!$D$2/100)&lt;Config_Geracao!$G$2,0,MAX(Config_Geracao!$G$2,(Base_Irradiacao!$D$298/Config_Geracao!$E$2)*Base_Irradiacao!$G$298*Config_Geracao!$C$2*(Config_Geracao!$D$2/100))))</f>
        <v>4.698181818</v>
      </c>
    </row>
    <row r="1187" ht="15.0" customHeight="1">
      <c r="A1187" s="28">
        <v>45670.3333333333</v>
      </c>
      <c r="B1187" s="18">
        <v>8.0</v>
      </c>
      <c r="C1187" s="18" t="s">
        <v>128</v>
      </c>
      <c r="D1187" s="18" t="s">
        <v>119</v>
      </c>
      <c r="E1187" s="18" t="s">
        <v>120</v>
      </c>
      <c r="F1187" s="18">
        <f>MIN(Config_Geracao!$F$4,IF(Base_Irradiacao!$H$298*Config_Geracao!$C$4*(Config_Geracao!$D$4/100)&lt;Config_Geracao!$G$4,0,MAX(Config_Geracao!$G$4,Base_Irradiacao!$H$298*Config_Geracao!$C$4*(Config_Geracao!$D$4/100))))</f>
        <v>0.528105</v>
      </c>
    </row>
    <row r="1188" ht="15.0" customHeight="1">
      <c r="A1188" s="28">
        <v>45670.3333333333</v>
      </c>
      <c r="B1188" s="18">
        <v>8.0</v>
      </c>
      <c r="C1188" s="18" t="s">
        <v>129</v>
      </c>
      <c r="D1188" s="18" t="s">
        <v>118</v>
      </c>
      <c r="E1188" s="18" t="s">
        <v>116</v>
      </c>
      <c r="F1188" s="18">
        <f>MIN(Config_Geracao!$F$3,IF((Base_Irradiacao!$D$298/Config_Geracao!$E$3)*Base_Irradiacao!$G$298*Config_Geracao!$C$3*(Config_Geracao!$D$3/100)&lt;Config_Geracao!$G$3,0,MAX(Config_Geracao!$G$3,(Base_Irradiacao!$D$298/Config_Geracao!$E$3)*Base_Irradiacao!$G$298*Config_Geracao!$C$3*(Config_Geracao!$D$3/100))))</f>
        <v>19.23490909</v>
      </c>
    </row>
    <row r="1189" ht="15.0" customHeight="1">
      <c r="A1189" s="28">
        <v>45670.3333333333</v>
      </c>
      <c r="B1189" s="18">
        <v>8.0</v>
      </c>
      <c r="C1189" s="18" t="s">
        <v>129</v>
      </c>
      <c r="D1189" s="18" t="s">
        <v>122</v>
      </c>
      <c r="E1189" s="18" t="s">
        <v>120</v>
      </c>
      <c r="F1189" s="18">
        <f>MIN(Config_Geracao!$F$5,IF(Base_Irradiacao!$H$298*Config_Geracao!$C$5*(Config_Geracao!$D$5/100)&lt;Config_Geracao!$G$5,0,MAX(Config_Geracao!$G$5,Base_Irradiacao!$H$298*Config_Geracao!$C$5*(Config_Geracao!$D$5/100))))</f>
        <v>1.80177</v>
      </c>
    </row>
    <row r="1190" ht="15.0" customHeight="1">
      <c r="A1190" s="28">
        <v>45670.375</v>
      </c>
      <c r="B1190" s="18">
        <v>9.0</v>
      </c>
      <c r="C1190" s="18" t="s">
        <v>128</v>
      </c>
      <c r="D1190" s="18" t="s">
        <v>115</v>
      </c>
      <c r="E1190" s="18" t="s">
        <v>116</v>
      </c>
      <c r="F1190" s="18">
        <f>MIN(Config_Geracao!$F$2,IF((Base_Irradiacao!$D$299/Config_Geracao!$E$2)*Base_Irradiacao!$G$299*Config_Geracao!$C$2*(Config_Geracao!$D$2/100)&lt;Config_Geracao!$G$2,0,MAX(Config_Geracao!$G$2,(Base_Irradiacao!$D$299/Config_Geracao!$E$2)*Base_Irradiacao!$G$299*Config_Geracao!$C$2*(Config_Geracao!$D$2/100))))</f>
        <v>2.385061364</v>
      </c>
    </row>
    <row r="1191" ht="15.0" customHeight="1">
      <c r="A1191" s="28">
        <v>45670.375</v>
      </c>
      <c r="B1191" s="18">
        <v>9.0</v>
      </c>
      <c r="C1191" s="18" t="s">
        <v>128</v>
      </c>
      <c r="D1191" s="18" t="s">
        <v>119</v>
      </c>
      <c r="E1191" s="18" t="s">
        <v>120</v>
      </c>
      <c r="F1191" s="18">
        <f>MIN(Config_Geracao!$F$4,IF(Base_Irradiacao!$H$299*Config_Geracao!$C$4*(Config_Geracao!$D$4/100)&lt;Config_Geracao!$G$4,0,MAX(Config_Geracao!$G$4,Base_Irradiacao!$H$299*Config_Geracao!$C$4*(Config_Geracao!$D$4/100))))</f>
        <v>0.9811125</v>
      </c>
    </row>
    <row r="1192" ht="15.0" customHeight="1">
      <c r="A1192" s="28">
        <v>45670.375</v>
      </c>
      <c r="B1192" s="18">
        <v>9.0</v>
      </c>
      <c r="C1192" s="18" t="s">
        <v>129</v>
      </c>
      <c r="D1192" s="18" t="s">
        <v>118</v>
      </c>
      <c r="E1192" s="18" t="s">
        <v>116</v>
      </c>
      <c r="F1192" s="18">
        <f>MIN(Config_Geracao!$F$3,IF((Base_Irradiacao!$D$299/Config_Geracao!$E$3)*Base_Irradiacao!$G$299*Config_Geracao!$C$3*(Config_Geracao!$D$3/100)&lt;Config_Geracao!$G$3,0,MAX(Config_Geracao!$G$3,(Base_Irradiacao!$D$299/Config_Geracao!$E$3)*Base_Irradiacao!$G$299*Config_Geracao!$C$3*(Config_Geracao!$D$3/100))))</f>
        <v>9.764721818</v>
      </c>
    </row>
    <row r="1193" ht="15.0" customHeight="1">
      <c r="A1193" s="28">
        <v>45670.375</v>
      </c>
      <c r="B1193" s="18">
        <v>9.0</v>
      </c>
      <c r="C1193" s="18" t="s">
        <v>129</v>
      </c>
      <c r="D1193" s="18" t="s">
        <v>122</v>
      </c>
      <c r="E1193" s="18" t="s">
        <v>120</v>
      </c>
      <c r="F1193" s="18">
        <f>MIN(Config_Geracao!$F$5,IF(Base_Irradiacao!$H$299*Config_Geracao!$C$5*(Config_Geracao!$D$5/100)&lt;Config_Geracao!$G$5,0,MAX(Config_Geracao!$G$5,Base_Irradiacao!$H$299*Config_Geracao!$C$5*(Config_Geracao!$D$5/100))))</f>
        <v>3.347325</v>
      </c>
    </row>
    <row r="1194" ht="15.0" customHeight="1">
      <c r="A1194" s="28">
        <v>45670.4166666667</v>
      </c>
      <c r="B1194" s="18">
        <v>10.0</v>
      </c>
      <c r="C1194" s="18" t="s">
        <v>128</v>
      </c>
      <c r="D1194" s="18" t="s">
        <v>115</v>
      </c>
      <c r="E1194" s="18" t="s">
        <v>116</v>
      </c>
      <c r="F1194" s="18">
        <f>MIN(Config_Geracao!$F$2,IF((Base_Irradiacao!$D$300/Config_Geracao!$E$2)*Base_Irradiacao!$G$300*Config_Geracao!$C$2*(Config_Geracao!$D$2/100)&lt;Config_Geracao!$G$2,0,MAX(Config_Geracao!$G$2,(Base_Irradiacao!$D$300/Config_Geracao!$E$2)*Base_Irradiacao!$G$300*Config_Geracao!$C$2*(Config_Geracao!$D$2/100))))</f>
        <v>6.997354545</v>
      </c>
    </row>
    <row r="1195" ht="15.0" customHeight="1">
      <c r="A1195" s="28">
        <v>45670.4166666667</v>
      </c>
      <c r="B1195" s="18">
        <v>10.0</v>
      </c>
      <c r="C1195" s="18" t="s">
        <v>128</v>
      </c>
      <c r="D1195" s="18" t="s">
        <v>119</v>
      </c>
      <c r="E1195" s="18" t="s">
        <v>120</v>
      </c>
      <c r="F1195" s="18">
        <f>MIN(Config_Geracao!$F$4,IF(Base_Irradiacao!$H$300*Config_Geracao!$C$4*(Config_Geracao!$D$4/100)&lt;Config_Geracao!$G$4,0,MAX(Config_Geracao!$G$4,Base_Irradiacao!$H$300*Config_Geracao!$C$4*(Config_Geracao!$D$4/100))))</f>
        <v>0.50388</v>
      </c>
    </row>
    <row r="1196" ht="15.0" customHeight="1">
      <c r="A1196" s="28">
        <v>45670.4166666667</v>
      </c>
      <c r="B1196" s="18">
        <v>10.0</v>
      </c>
      <c r="C1196" s="18" t="s">
        <v>129</v>
      </c>
      <c r="D1196" s="18" t="s">
        <v>118</v>
      </c>
      <c r="E1196" s="18" t="s">
        <v>116</v>
      </c>
      <c r="F1196" s="18">
        <f>MIN(Config_Geracao!$F$3,IF((Base_Irradiacao!$D$300/Config_Geracao!$E$3)*Base_Irradiacao!$G$300*Config_Geracao!$C$3*(Config_Geracao!$D$3/100)&lt;Config_Geracao!$G$3,0,MAX(Config_Geracao!$G$3,(Base_Irradiacao!$D$300/Config_Geracao!$E$3)*Base_Irradiacao!$G$300*Config_Geracao!$C$3*(Config_Geracao!$D$3/100))))</f>
        <v>28.64799273</v>
      </c>
    </row>
    <row r="1197" ht="15.0" customHeight="1">
      <c r="A1197" s="28">
        <v>45670.4166666667</v>
      </c>
      <c r="B1197" s="18">
        <v>10.0</v>
      </c>
      <c r="C1197" s="18" t="s">
        <v>129</v>
      </c>
      <c r="D1197" s="18" t="s">
        <v>122</v>
      </c>
      <c r="E1197" s="18" t="s">
        <v>120</v>
      </c>
      <c r="F1197" s="18">
        <f>MIN(Config_Geracao!$F$5,IF(Base_Irradiacao!$H$300*Config_Geracao!$C$5*(Config_Geracao!$D$5/100)&lt;Config_Geracao!$G$5,0,MAX(Config_Geracao!$G$5,Base_Irradiacao!$H$300*Config_Geracao!$C$5*(Config_Geracao!$D$5/100))))</f>
        <v>1.71912</v>
      </c>
    </row>
    <row r="1198" ht="15.0" customHeight="1">
      <c r="A1198" s="28">
        <v>45670.4583333333</v>
      </c>
      <c r="B1198" s="18">
        <v>11.0</v>
      </c>
      <c r="C1198" s="18" t="s">
        <v>128</v>
      </c>
      <c r="D1198" s="18" t="s">
        <v>115</v>
      </c>
      <c r="E1198" s="18" t="s">
        <v>116</v>
      </c>
      <c r="F1198" s="18">
        <f>MIN(Config_Geracao!$F$2,IF((Base_Irradiacao!$D$301/Config_Geracao!$E$2)*Base_Irradiacao!$G$301*Config_Geracao!$C$2*(Config_Geracao!$D$2/100)&lt;Config_Geracao!$G$2,0,MAX(Config_Geracao!$G$2,(Base_Irradiacao!$D$301/Config_Geracao!$E$2)*Base_Irradiacao!$G$301*Config_Geracao!$C$2*(Config_Geracao!$D$2/100))))</f>
        <v>7.436340909</v>
      </c>
    </row>
    <row r="1199" ht="15.0" customHeight="1">
      <c r="A1199" s="28">
        <v>45670.4583333333</v>
      </c>
      <c r="B1199" s="18">
        <v>11.0</v>
      </c>
      <c r="C1199" s="18" t="s">
        <v>128</v>
      </c>
      <c r="D1199" s="18" t="s">
        <v>119</v>
      </c>
      <c r="E1199" s="18" t="s">
        <v>120</v>
      </c>
      <c r="F1199" s="18">
        <f>MIN(Config_Geracao!$F$4,IF(Base_Irradiacao!$H$301*Config_Geracao!$C$4*(Config_Geracao!$D$4/100)&lt;Config_Geracao!$G$4,0,MAX(Config_Geracao!$G$4,Base_Irradiacao!$H$301*Config_Geracao!$C$4*(Config_Geracao!$D$4/100))))</f>
        <v>0.7340175</v>
      </c>
    </row>
    <row r="1200" ht="15.0" customHeight="1">
      <c r="A1200" s="28">
        <v>45670.4583333333</v>
      </c>
      <c r="B1200" s="18">
        <v>11.0</v>
      </c>
      <c r="C1200" s="18" t="s">
        <v>129</v>
      </c>
      <c r="D1200" s="18" t="s">
        <v>118</v>
      </c>
      <c r="E1200" s="18" t="s">
        <v>116</v>
      </c>
      <c r="F1200" s="18">
        <f>MIN(Config_Geracao!$F$3,IF((Base_Irradiacao!$D$301/Config_Geracao!$E$3)*Base_Irradiacao!$G$301*Config_Geracao!$C$3*(Config_Geracao!$D$3/100)&lt;Config_Geracao!$G$3,0,MAX(Config_Geracao!$G$3,(Base_Irradiacao!$D$301/Config_Geracao!$E$3)*Base_Irradiacao!$G$301*Config_Geracao!$C$3*(Config_Geracao!$D$3/100))))</f>
        <v>30.44525455</v>
      </c>
    </row>
    <row r="1201" ht="15.0" customHeight="1">
      <c r="A1201" s="28">
        <v>45670.4583333333</v>
      </c>
      <c r="B1201" s="18">
        <v>11.0</v>
      </c>
      <c r="C1201" s="18" t="s">
        <v>129</v>
      </c>
      <c r="D1201" s="18" t="s">
        <v>122</v>
      </c>
      <c r="E1201" s="18" t="s">
        <v>120</v>
      </c>
      <c r="F1201" s="18">
        <f>MIN(Config_Geracao!$F$5,IF(Base_Irradiacao!$H$301*Config_Geracao!$C$5*(Config_Geracao!$D$5/100)&lt;Config_Geracao!$G$5,0,MAX(Config_Geracao!$G$5,Base_Irradiacao!$H$301*Config_Geracao!$C$5*(Config_Geracao!$D$5/100))))</f>
        <v>2.504295</v>
      </c>
    </row>
    <row r="1202" ht="15.0" customHeight="1">
      <c r="A1202" s="28">
        <v>45670.5</v>
      </c>
      <c r="B1202" s="18">
        <v>12.0</v>
      </c>
      <c r="C1202" s="18" t="s">
        <v>128</v>
      </c>
      <c r="D1202" s="18" t="s">
        <v>115</v>
      </c>
      <c r="E1202" s="18" t="s">
        <v>116</v>
      </c>
      <c r="F1202" s="18">
        <f>MIN(Config_Geracao!$F$2,IF((Base_Irradiacao!$D$302/Config_Geracao!$E$2)*Base_Irradiacao!$G$302*Config_Geracao!$C$2*(Config_Geracao!$D$2/100)&lt;Config_Geracao!$G$2,0,MAX(Config_Geracao!$G$2,(Base_Irradiacao!$D$302/Config_Geracao!$E$2)*Base_Irradiacao!$G$302*Config_Geracao!$C$2*(Config_Geracao!$D$2/100))))</f>
        <v>7.901020455</v>
      </c>
    </row>
    <row r="1203" ht="15.0" customHeight="1">
      <c r="A1203" s="28">
        <v>45670.5</v>
      </c>
      <c r="B1203" s="18">
        <v>12.0</v>
      </c>
      <c r="C1203" s="18" t="s">
        <v>128</v>
      </c>
      <c r="D1203" s="18" t="s">
        <v>119</v>
      </c>
      <c r="E1203" s="18" t="s">
        <v>120</v>
      </c>
      <c r="F1203" s="18">
        <f>MIN(Config_Geracao!$F$4,IF(Base_Irradiacao!$H$302*Config_Geracao!$C$4*(Config_Geracao!$D$4/100)&lt;Config_Geracao!$G$4,0,MAX(Config_Geracao!$G$4,Base_Irradiacao!$H$302*Config_Geracao!$C$4*(Config_Geracao!$D$4/100))))</f>
        <v>0.9811125</v>
      </c>
    </row>
    <row r="1204" ht="15.0" customHeight="1">
      <c r="A1204" s="28">
        <v>45670.5</v>
      </c>
      <c r="B1204" s="18">
        <v>12.0</v>
      </c>
      <c r="C1204" s="18" t="s">
        <v>129</v>
      </c>
      <c r="D1204" s="18" t="s">
        <v>118</v>
      </c>
      <c r="E1204" s="18" t="s">
        <v>116</v>
      </c>
      <c r="F1204" s="18">
        <f>MIN(Config_Geracao!$F$3,IF((Base_Irradiacao!$D$302/Config_Geracao!$E$3)*Base_Irradiacao!$G$302*Config_Geracao!$C$3*(Config_Geracao!$D$3/100)&lt;Config_Geracao!$G$3,0,MAX(Config_Geracao!$G$3,(Base_Irradiacao!$D$302/Config_Geracao!$E$3)*Base_Irradiacao!$G$302*Config_Geracao!$C$3*(Config_Geracao!$D$3/100))))</f>
        <v>32.34770727</v>
      </c>
    </row>
    <row r="1205" ht="15.0" customHeight="1">
      <c r="A1205" s="28">
        <v>45670.5</v>
      </c>
      <c r="B1205" s="18">
        <v>12.0</v>
      </c>
      <c r="C1205" s="18" t="s">
        <v>129</v>
      </c>
      <c r="D1205" s="18" t="s">
        <v>122</v>
      </c>
      <c r="E1205" s="18" t="s">
        <v>120</v>
      </c>
      <c r="F1205" s="18">
        <f>MIN(Config_Geracao!$F$5,IF(Base_Irradiacao!$H$302*Config_Geracao!$C$5*(Config_Geracao!$D$5/100)&lt;Config_Geracao!$G$5,0,MAX(Config_Geracao!$G$5,Base_Irradiacao!$H$302*Config_Geracao!$C$5*(Config_Geracao!$D$5/100))))</f>
        <v>3.347325</v>
      </c>
    </row>
    <row r="1206" ht="15.0" customHeight="1">
      <c r="A1206" s="28">
        <v>45670.5416666667</v>
      </c>
      <c r="B1206" s="18">
        <v>13.0</v>
      </c>
      <c r="C1206" s="18" t="s">
        <v>128</v>
      </c>
      <c r="D1206" s="18" t="s">
        <v>115</v>
      </c>
      <c r="E1206" s="18" t="s">
        <v>116</v>
      </c>
      <c r="F1206" s="18">
        <f>MIN(Config_Geracao!$F$2,IF((Base_Irradiacao!$D$303/Config_Geracao!$E$2)*Base_Irradiacao!$G$303*Config_Geracao!$C$2*(Config_Geracao!$D$2/100)&lt;Config_Geracao!$G$2,0,MAX(Config_Geracao!$G$2,(Base_Irradiacao!$D$303/Config_Geracao!$E$2)*Base_Irradiacao!$G$303*Config_Geracao!$C$2*(Config_Geracao!$D$2/100))))</f>
        <v>1.522504545</v>
      </c>
    </row>
    <row r="1207" ht="15.0" customHeight="1">
      <c r="A1207" s="28">
        <v>45670.5416666667</v>
      </c>
      <c r="B1207" s="18">
        <v>13.0</v>
      </c>
      <c r="C1207" s="18" t="s">
        <v>128</v>
      </c>
      <c r="D1207" s="18" t="s">
        <v>119</v>
      </c>
      <c r="E1207" s="18" t="s">
        <v>120</v>
      </c>
      <c r="F1207" s="18">
        <f>MIN(Config_Geracao!$F$4,IF(Base_Irradiacao!$H$303*Config_Geracao!$C$4*(Config_Geracao!$D$4/100)&lt;Config_Geracao!$G$4,0,MAX(Config_Geracao!$G$4,Base_Irradiacao!$H$303*Config_Geracao!$C$4*(Config_Geracao!$D$4/100))))</f>
        <v>0.86241</v>
      </c>
    </row>
    <row r="1208" ht="15.0" customHeight="1">
      <c r="A1208" s="28">
        <v>45670.5416666667</v>
      </c>
      <c r="B1208" s="18">
        <v>13.0</v>
      </c>
      <c r="C1208" s="18" t="s">
        <v>129</v>
      </c>
      <c r="D1208" s="18" t="s">
        <v>118</v>
      </c>
      <c r="E1208" s="18" t="s">
        <v>116</v>
      </c>
      <c r="F1208" s="18">
        <f>MIN(Config_Geracao!$F$3,IF((Base_Irradiacao!$D$303/Config_Geracao!$E$3)*Base_Irradiacao!$G$303*Config_Geracao!$C$3*(Config_Geracao!$D$3/100)&lt;Config_Geracao!$G$3,0,MAX(Config_Geracao!$G$3,(Base_Irradiacao!$D$303/Config_Geracao!$E$3)*Base_Irradiacao!$G$303*Config_Geracao!$C$3*(Config_Geracao!$D$3/100))))</f>
        <v>6.233312727</v>
      </c>
    </row>
    <row r="1209" ht="15.0" customHeight="1">
      <c r="A1209" s="28">
        <v>45670.5416666667</v>
      </c>
      <c r="B1209" s="18">
        <v>13.0</v>
      </c>
      <c r="C1209" s="18" t="s">
        <v>129</v>
      </c>
      <c r="D1209" s="18" t="s">
        <v>122</v>
      </c>
      <c r="E1209" s="18" t="s">
        <v>120</v>
      </c>
      <c r="F1209" s="18">
        <f>MIN(Config_Geracao!$F$5,IF(Base_Irradiacao!$H$303*Config_Geracao!$C$5*(Config_Geracao!$D$5/100)&lt;Config_Geracao!$G$5,0,MAX(Config_Geracao!$G$5,Base_Irradiacao!$H$303*Config_Geracao!$C$5*(Config_Geracao!$D$5/100))))</f>
        <v>2.94234</v>
      </c>
    </row>
    <row r="1210" ht="15.0" customHeight="1">
      <c r="A1210" s="28">
        <v>45670.5833333333</v>
      </c>
      <c r="B1210" s="18">
        <v>14.0</v>
      </c>
      <c r="C1210" s="18" t="s">
        <v>128</v>
      </c>
      <c r="D1210" s="18" t="s">
        <v>115</v>
      </c>
      <c r="E1210" s="18" t="s">
        <v>116</v>
      </c>
      <c r="F1210" s="18">
        <f>MIN(Config_Geracao!$F$2,IF((Base_Irradiacao!$D$304/Config_Geracao!$E$2)*Base_Irradiacao!$G$304*Config_Geracao!$C$2*(Config_Geracao!$D$2/100)&lt;Config_Geracao!$G$2,0,MAX(Config_Geracao!$G$2,(Base_Irradiacao!$D$304/Config_Geracao!$E$2)*Base_Irradiacao!$G$304*Config_Geracao!$C$2*(Config_Geracao!$D$2/100))))</f>
        <v>6.866686364</v>
      </c>
    </row>
    <row r="1211" ht="15.0" customHeight="1">
      <c r="A1211" s="28">
        <v>45670.5833333333</v>
      </c>
      <c r="B1211" s="18">
        <v>14.0</v>
      </c>
      <c r="C1211" s="18" t="s">
        <v>128</v>
      </c>
      <c r="D1211" s="18" t="s">
        <v>119</v>
      </c>
      <c r="E1211" s="18" t="s">
        <v>120</v>
      </c>
      <c r="F1211" s="18">
        <f>MIN(Config_Geracao!$F$4,IF(Base_Irradiacao!$H$304*Config_Geracao!$C$4*(Config_Geracao!$D$4/100)&lt;Config_Geracao!$G$4,0,MAX(Config_Geracao!$G$4,Base_Irradiacao!$H$304*Config_Geracao!$C$4*(Config_Geracao!$D$4/100))))</f>
        <v>0.547485</v>
      </c>
    </row>
    <row r="1212" ht="15.0" customHeight="1">
      <c r="A1212" s="28">
        <v>45670.5833333333</v>
      </c>
      <c r="B1212" s="18">
        <v>14.0</v>
      </c>
      <c r="C1212" s="18" t="s">
        <v>129</v>
      </c>
      <c r="D1212" s="18" t="s">
        <v>118</v>
      </c>
      <c r="E1212" s="18" t="s">
        <v>116</v>
      </c>
      <c r="F1212" s="18">
        <f>MIN(Config_Geracao!$F$3,IF((Base_Irradiacao!$D$304/Config_Geracao!$E$3)*Base_Irradiacao!$G$304*Config_Geracao!$C$3*(Config_Geracao!$D$3/100)&lt;Config_Geracao!$G$3,0,MAX(Config_Geracao!$G$3,(Base_Irradiacao!$D$304/Config_Geracao!$E$3)*Base_Irradiacao!$G$304*Config_Geracao!$C$3*(Config_Geracao!$D$3/100))))</f>
        <v>28.11302182</v>
      </c>
    </row>
    <row r="1213" ht="15.0" customHeight="1">
      <c r="A1213" s="28">
        <v>45670.5833333333</v>
      </c>
      <c r="B1213" s="18">
        <v>14.0</v>
      </c>
      <c r="C1213" s="18" t="s">
        <v>129</v>
      </c>
      <c r="D1213" s="18" t="s">
        <v>122</v>
      </c>
      <c r="E1213" s="18" t="s">
        <v>120</v>
      </c>
      <c r="F1213" s="18">
        <f>MIN(Config_Geracao!$F$5,IF(Base_Irradiacao!$H$304*Config_Geracao!$C$5*(Config_Geracao!$D$5/100)&lt;Config_Geracao!$G$5,0,MAX(Config_Geracao!$G$5,Base_Irradiacao!$H$304*Config_Geracao!$C$5*(Config_Geracao!$D$5/100))))</f>
        <v>1.86789</v>
      </c>
    </row>
    <row r="1214" ht="15.0" customHeight="1">
      <c r="A1214" s="28">
        <v>45670.625</v>
      </c>
      <c r="B1214" s="18">
        <v>15.0</v>
      </c>
      <c r="C1214" s="18" t="s">
        <v>128</v>
      </c>
      <c r="D1214" s="18" t="s">
        <v>115</v>
      </c>
      <c r="E1214" s="18" t="s">
        <v>116</v>
      </c>
      <c r="F1214" s="18">
        <f>MIN(Config_Geracao!$F$2,IF((Base_Irradiacao!$D$305/Config_Geracao!$E$2)*Base_Irradiacao!$G$305*Config_Geracao!$C$2*(Config_Geracao!$D$2/100)&lt;Config_Geracao!$G$2,0,MAX(Config_Geracao!$G$2,(Base_Irradiacao!$D$305/Config_Geracao!$E$2)*Base_Irradiacao!$G$305*Config_Geracao!$C$2*(Config_Geracao!$D$2/100))))</f>
        <v>6.090018182</v>
      </c>
    </row>
    <row r="1215" ht="15.0" customHeight="1">
      <c r="A1215" s="28">
        <v>45670.625</v>
      </c>
      <c r="B1215" s="18">
        <v>15.0</v>
      </c>
      <c r="C1215" s="18" t="s">
        <v>128</v>
      </c>
      <c r="D1215" s="18" t="s">
        <v>119</v>
      </c>
      <c r="E1215" s="18" t="s">
        <v>120</v>
      </c>
      <c r="F1215" s="18">
        <f>MIN(Config_Geracao!$F$4,IF(Base_Irradiacao!$H$305*Config_Geracao!$C$4*(Config_Geracao!$D$4/100)&lt;Config_Geracao!$G$4,0,MAX(Config_Geracao!$G$4,Base_Irradiacao!$H$305*Config_Geracao!$C$4*(Config_Geracao!$D$4/100))))</f>
        <v>0.760665</v>
      </c>
    </row>
    <row r="1216" ht="15.0" customHeight="1">
      <c r="A1216" s="28">
        <v>45670.625</v>
      </c>
      <c r="B1216" s="18">
        <v>15.0</v>
      </c>
      <c r="C1216" s="18" t="s">
        <v>129</v>
      </c>
      <c r="D1216" s="18" t="s">
        <v>118</v>
      </c>
      <c r="E1216" s="18" t="s">
        <v>116</v>
      </c>
      <c r="F1216" s="18">
        <f>MIN(Config_Geracao!$F$3,IF((Base_Irradiacao!$D$305/Config_Geracao!$E$3)*Base_Irradiacao!$G$305*Config_Geracao!$C$3*(Config_Geracao!$D$3/100)&lt;Config_Geracao!$G$3,0,MAX(Config_Geracao!$G$3,(Base_Irradiacao!$D$305/Config_Geracao!$E$3)*Base_Irradiacao!$G$305*Config_Geracao!$C$3*(Config_Geracao!$D$3/100))))</f>
        <v>24.93325091</v>
      </c>
    </row>
    <row r="1217" ht="15.0" customHeight="1">
      <c r="A1217" s="28">
        <v>45670.625</v>
      </c>
      <c r="B1217" s="18">
        <v>15.0</v>
      </c>
      <c r="C1217" s="18" t="s">
        <v>129</v>
      </c>
      <c r="D1217" s="18" t="s">
        <v>122</v>
      </c>
      <c r="E1217" s="18" t="s">
        <v>120</v>
      </c>
      <c r="F1217" s="18">
        <f>MIN(Config_Geracao!$F$5,IF(Base_Irradiacao!$H$305*Config_Geracao!$C$5*(Config_Geracao!$D$5/100)&lt;Config_Geracao!$G$5,0,MAX(Config_Geracao!$G$5,Base_Irradiacao!$H$305*Config_Geracao!$C$5*(Config_Geracao!$D$5/100))))</f>
        <v>2.59521</v>
      </c>
    </row>
    <row r="1218" ht="15.0" customHeight="1">
      <c r="A1218" s="28">
        <v>45670.6666666667</v>
      </c>
      <c r="B1218" s="18">
        <v>16.0</v>
      </c>
      <c r="C1218" s="18" t="s">
        <v>128</v>
      </c>
      <c r="D1218" s="18" t="s">
        <v>115</v>
      </c>
      <c r="E1218" s="18" t="s">
        <v>116</v>
      </c>
      <c r="F1218" s="18">
        <f>MIN(Config_Geracao!$F$2,IF((Base_Irradiacao!$D$306/Config_Geracao!$E$2)*Base_Irradiacao!$G$306*Config_Geracao!$C$2*(Config_Geracao!$D$2/100)&lt;Config_Geracao!$G$2,0,MAX(Config_Geracao!$G$2,(Base_Irradiacao!$D$306/Config_Geracao!$E$2)*Base_Irradiacao!$G$306*Config_Geracao!$C$2*(Config_Geracao!$D$2/100))))</f>
        <v>3.373147727</v>
      </c>
    </row>
    <row r="1219" ht="15.0" customHeight="1">
      <c r="A1219" s="28">
        <v>45670.6666666667</v>
      </c>
      <c r="B1219" s="18">
        <v>16.0</v>
      </c>
      <c r="C1219" s="18" t="s">
        <v>128</v>
      </c>
      <c r="D1219" s="18" t="s">
        <v>119</v>
      </c>
      <c r="E1219" s="18" t="s">
        <v>120</v>
      </c>
      <c r="F1219" s="18">
        <f>MIN(Config_Geracao!$F$4,IF(Base_Irradiacao!$H$306*Config_Geracao!$C$4*(Config_Geracao!$D$4/100)&lt;Config_Geracao!$G$4,0,MAX(Config_Geracao!$G$4,Base_Irradiacao!$H$306*Config_Geracao!$C$4*(Config_Geracao!$D$4/100))))</f>
        <v>0.9762675</v>
      </c>
    </row>
    <row r="1220" ht="15.0" customHeight="1">
      <c r="A1220" s="28">
        <v>45670.6666666667</v>
      </c>
      <c r="B1220" s="18">
        <v>16.0</v>
      </c>
      <c r="C1220" s="18" t="s">
        <v>129</v>
      </c>
      <c r="D1220" s="18" t="s">
        <v>118</v>
      </c>
      <c r="E1220" s="18" t="s">
        <v>116</v>
      </c>
      <c r="F1220" s="18">
        <f>MIN(Config_Geracao!$F$3,IF((Base_Irradiacao!$D$306/Config_Geracao!$E$3)*Base_Irradiacao!$G$306*Config_Geracao!$C$3*(Config_Geracao!$D$3/100)&lt;Config_Geracao!$G$3,0,MAX(Config_Geracao!$G$3,(Base_Irradiacao!$D$306/Config_Geracao!$E$3)*Base_Irradiacao!$G$306*Config_Geracao!$C$3*(Config_Geracao!$D$3/100))))</f>
        <v>13.81006364</v>
      </c>
    </row>
    <row r="1221" ht="15.0" customHeight="1">
      <c r="A1221" s="28">
        <v>45670.6666666667</v>
      </c>
      <c r="B1221" s="18">
        <v>16.0</v>
      </c>
      <c r="C1221" s="18" t="s">
        <v>129</v>
      </c>
      <c r="D1221" s="18" t="s">
        <v>122</v>
      </c>
      <c r="E1221" s="18" t="s">
        <v>120</v>
      </c>
      <c r="F1221" s="18">
        <f>MIN(Config_Geracao!$F$5,IF(Base_Irradiacao!$H$306*Config_Geracao!$C$5*(Config_Geracao!$D$5/100)&lt;Config_Geracao!$G$5,0,MAX(Config_Geracao!$G$5,Base_Irradiacao!$H$306*Config_Geracao!$C$5*(Config_Geracao!$D$5/100))))</f>
        <v>3.330795</v>
      </c>
    </row>
    <row r="1222" ht="15.0" customHeight="1">
      <c r="A1222" s="28">
        <v>45670.7083333333</v>
      </c>
      <c r="B1222" s="18">
        <v>17.0</v>
      </c>
      <c r="C1222" s="18" t="s">
        <v>128</v>
      </c>
      <c r="D1222" s="18" t="s">
        <v>115</v>
      </c>
      <c r="E1222" s="18" t="s">
        <v>116</v>
      </c>
      <c r="F1222" s="18">
        <f>MIN(Config_Geracao!$F$2,IF((Base_Irradiacao!$D$307/Config_Geracao!$E$2)*Base_Irradiacao!$G$307*Config_Geracao!$C$2*(Config_Geracao!$D$2/100)&lt;Config_Geracao!$G$2,0,MAX(Config_Geracao!$G$2,(Base_Irradiacao!$D$307/Config_Geracao!$E$2)*Base_Irradiacao!$G$307*Config_Geracao!$C$2*(Config_Geracao!$D$2/100))))</f>
        <v>3.099331818</v>
      </c>
    </row>
    <row r="1223" ht="15.0" customHeight="1">
      <c r="A1223" s="28">
        <v>45670.7083333333</v>
      </c>
      <c r="B1223" s="18">
        <v>17.0</v>
      </c>
      <c r="C1223" s="18" t="s">
        <v>128</v>
      </c>
      <c r="D1223" s="18" t="s">
        <v>119</v>
      </c>
      <c r="E1223" s="18" t="s">
        <v>120</v>
      </c>
      <c r="F1223" s="18">
        <f>MIN(Config_Geracao!$F$4,IF(Base_Irradiacao!$H$307*Config_Geracao!$C$4*(Config_Geracao!$D$4/100)&lt;Config_Geracao!$G$4,0,MAX(Config_Geracao!$G$4,Base_Irradiacao!$H$307*Config_Geracao!$C$4*(Config_Geracao!$D$4/100))))</f>
        <v>0.595935</v>
      </c>
    </row>
    <row r="1224" ht="15.0" customHeight="1">
      <c r="A1224" s="28">
        <v>45670.7083333333</v>
      </c>
      <c r="B1224" s="18">
        <v>17.0</v>
      </c>
      <c r="C1224" s="18" t="s">
        <v>129</v>
      </c>
      <c r="D1224" s="18" t="s">
        <v>118</v>
      </c>
      <c r="E1224" s="18" t="s">
        <v>116</v>
      </c>
      <c r="F1224" s="18">
        <f>MIN(Config_Geracao!$F$3,IF((Base_Irradiacao!$D$307/Config_Geracao!$E$3)*Base_Irradiacao!$G$307*Config_Geracao!$C$3*(Config_Geracao!$D$3/100)&lt;Config_Geracao!$G$3,0,MAX(Config_Geracao!$G$3,(Base_Irradiacao!$D$307/Config_Geracao!$E$3)*Base_Irradiacao!$G$307*Config_Geracao!$C$3*(Config_Geracao!$D$3/100))))</f>
        <v>12.68902909</v>
      </c>
    </row>
    <row r="1225" ht="15.0" customHeight="1">
      <c r="A1225" s="28">
        <v>45670.7083333333</v>
      </c>
      <c r="B1225" s="18">
        <v>17.0</v>
      </c>
      <c r="C1225" s="18" t="s">
        <v>129</v>
      </c>
      <c r="D1225" s="18" t="s">
        <v>122</v>
      </c>
      <c r="E1225" s="18" t="s">
        <v>120</v>
      </c>
      <c r="F1225" s="18">
        <f>MIN(Config_Geracao!$F$5,IF(Base_Irradiacao!$H$307*Config_Geracao!$C$5*(Config_Geracao!$D$5/100)&lt;Config_Geracao!$G$5,0,MAX(Config_Geracao!$G$5,Base_Irradiacao!$H$307*Config_Geracao!$C$5*(Config_Geracao!$D$5/100))))</f>
        <v>2.03319</v>
      </c>
    </row>
    <row r="1226" ht="15.0" customHeight="1">
      <c r="A1226" s="28">
        <v>45670.75</v>
      </c>
      <c r="B1226" s="18">
        <v>18.0</v>
      </c>
      <c r="C1226" s="18" t="s">
        <v>128</v>
      </c>
      <c r="D1226" s="18" t="s">
        <v>115</v>
      </c>
      <c r="E1226" s="18" t="s">
        <v>116</v>
      </c>
      <c r="F1226" s="18">
        <f>MIN(Config_Geracao!$F$2,IF((Base_Irradiacao!$D$308/Config_Geracao!$E$2)*Base_Irradiacao!$G$308*Config_Geracao!$C$2*(Config_Geracao!$D$2/100)&lt;Config_Geracao!$G$2,0,MAX(Config_Geracao!$G$2,(Base_Irradiacao!$D$308/Config_Geracao!$E$2)*Base_Irradiacao!$G$308*Config_Geracao!$C$2*(Config_Geracao!$D$2/100))))</f>
        <v>1.5827</v>
      </c>
    </row>
    <row r="1227" ht="15.0" customHeight="1">
      <c r="A1227" s="28">
        <v>45670.75</v>
      </c>
      <c r="B1227" s="18">
        <v>18.0</v>
      </c>
      <c r="C1227" s="18" t="s">
        <v>128</v>
      </c>
      <c r="D1227" s="18" t="s">
        <v>119</v>
      </c>
      <c r="E1227" s="18" t="s">
        <v>120</v>
      </c>
      <c r="F1227" s="18">
        <f>MIN(Config_Geracao!$F$4,IF(Base_Irradiacao!$H$308*Config_Geracao!$C$4*(Config_Geracao!$D$4/100)&lt;Config_Geracao!$G$4,0,MAX(Config_Geracao!$G$4,Base_Irradiacao!$H$308*Config_Geracao!$C$4*(Config_Geracao!$D$4/100))))</f>
        <v>0.625005</v>
      </c>
    </row>
    <row r="1228" ht="15.0" customHeight="1">
      <c r="A1228" s="28">
        <v>45670.75</v>
      </c>
      <c r="B1228" s="18">
        <v>18.0</v>
      </c>
      <c r="C1228" s="18" t="s">
        <v>129</v>
      </c>
      <c r="D1228" s="18" t="s">
        <v>118</v>
      </c>
      <c r="E1228" s="18" t="s">
        <v>116</v>
      </c>
      <c r="F1228" s="18">
        <f>MIN(Config_Geracao!$F$3,IF((Base_Irradiacao!$D$308/Config_Geracao!$E$3)*Base_Irradiacao!$G$308*Config_Geracao!$C$3*(Config_Geracao!$D$3/100)&lt;Config_Geracao!$G$3,0,MAX(Config_Geracao!$G$3,(Base_Irradiacao!$D$308/Config_Geracao!$E$3)*Base_Irradiacao!$G$308*Config_Geracao!$C$3*(Config_Geracao!$D$3/100))))</f>
        <v>6.47976</v>
      </c>
    </row>
    <row r="1229" ht="15.0" customHeight="1">
      <c r="A1229" s="28">
        <v>45670.75</v>
      </c>
      <c r="B1229" s="18">
        <v>18.0</v>
      </c>
      <c r="C1229" s="18" t="s">
        <v>129</v>
      </c>
      <c r="D1229" s="18" t="s">
        <v>122</v>
      </c>
      <c r="E1229" s="18" t="s">
        <v>120</v>
      </c>
      <c r="F1229" s="18">
        <f>MIN(Config_Geracao!$F$5,IF(Base_Irradiacao!$H$308*Config_Geracao!$C$5*(Config_Geracao!$D$5/100)&lt;Config_Geracao!$G$5,0,MAX(Config_Geracao!$G$5,Base_Irradiacao!$H$308*Config_Geracao!$C$5*(Config_Geracao!$D$5/100))))</f>
        <v>2.13237</v>
      </c>
    </row>
    <row r="1230" ht="15.0" customHeight="1">
      <c r="A1230" s="28">
        <v>45670.7916666667</v>
      </c>
      <c r="B1230" s="18">
        <v>19.0</v>
      </c>
      <c r="C1230" s="18" t="s">
        <v>128</v>
      </c>
      <c r="D1230" s="18" t="s">
        <v>115</v>
      </c>
      <c r="E1230" s="18" t="s">
        <v>116</v>
      </c>
      <c r="F1230" s="18">
        <f>MIN(Config_Geracao!$F$2,IF((Base_Irradiacao!$D$309/Config_Geracao!$E$2)*Base_Irradiacao!$G$309*Config_Geracao!$C$2*(Config_Geracao!$D$2/100)&lt;Config_Geracao!$G$2,0,MAX(Config_Geracao!$G$2,(Base_Irradiacao!$D$309/Config_Geracao!$E$2)*Base_Irradiacao!$G$309*Config_Geracao!$C$2*(Config_Geracao!$D$2/100))))</f>
        <v>0</v>
      </c>
    </row>
    <row r="1231" ht="15.0" customHeight="1">
      <c r="A1231" s="28">
        <v>45670.7916666667</v>
      </c>
      <c r="B1231" s="18">
        <v>19.0</v>
      </c>
      <c r="C1231" s="18" t="s">
        <v>128</v>
      </c>
      <c r="D1231" s="18" t="s">
        <v>119</v>
      </c>
      <c r="E1231" s="18" t="s">
        <v>120</v>
      </c>
      <c r="F1231" s="18">
        <f>MIN(Config_Geracao!$F$4,IF(Base_Irradiacao!$H$309*Config_Geracao!$C$4*(Config_Geracao!$D$4/100)&lt;Config_Geracao!$G$4,0,MAX(Config_Geracao!$G$4,Base_Irradiacao!$H$309*Config_Geracao!$C$4*(Config_Geracao!$D$4/100))))</f>
        <v>0.702525</v>
      </c>
    </row>
    <row r="1232" ht="15.0" customHeight="1">
      <c r="A1232" s="28">
        <v>45670.7916666667</v>
      </c>
      <c r="B1232" s="18">
        <v>19.0</v>
      </c>
      <c r="C1232" s="18" t="s">
        <v>129</v>
      </c>
      <c r="D1232" s="18" t="s">
        <v>118</v>
      </c>
      <c r="E1232" s="18" t="s">
        <v>116</v>
      </c>
      <c r="F1232" s="18">
        <f>MIN(Config_Geracao!$F$3,IF((Base_Irradiacao!$D$309/Config_Geracao!$E$3)*Base_Irradiacao!$G$309*Config_Geracao!$C$3*(Config_Geracao!$D$3/100)&lt;Config_Geracao!$G$3,0,MAX(Config_Geracao!$G$3,(Base_Irradiacao!$D$309/Config_Geracao!$E$3)*Base_Irradiacao!$G$309*Config_Geracao!$C$3*(Config_Geracao!$D$3/100))))</f>
        <v>0</v>
      </c>
    </row>
    <row r="1233" ht="15.0" customHeight="1">
      <c r="A1233" s="28">
        <v>45670.7916666667</v>
      </c>
      <c r="B1233" s="18">
        <v>19.0</v>
      </c>
      <c r="C1233" s="18" t="s">
        <v>129</v>
      </c>
      <c r="D1233" s="18" t="s">
        <v>122</v>
      </c>
      <c r="E1233" s="18" t="s">
        <v>120</v>
      </c>
      <c r="F1233" s="18">
        <f>MIN(Config_Geracao!$F$5,IF(Base_Irradiacao!$H$309*Config_Geracao!$C$5*(Config_Geracao!$D$5/100)&lt;Config_Geracao!$G$5,0,MAX(Config_Geracao!$G$5,Base_Irradiacao!$H$309*Config_Geracao!$C$5*(Config_Geracao!$D$5/100))))</f>
        <v>2.39685</v>
      </c>
    </row>
    <row r="1234" ht="15.0" customHeight="1">
      <c r="A1234" s="28">
        <v>45670.8333333333</v>
      </c>
      <c r="B1234" s="18">
        <v>20.0</v>
      </c>
      <c r="C1234" s="18" t="s">
        <v>128</v>
      </c>
      <c r="D1234" s="18" t="s">
        <v>115</v>
      </c>
      <c r="E1234" s="18" t="s">
        <v>116</v>
      </c>
      <c r="F1234" s="18">
        <f>MIN(Config_Geracao!$F$2,IF((Base_Irradiacao!$D$310/Config_Geracao!$E$2)*Base_Irradiacao!$G$310*Config_Geracao!$C$2*(Config_Geracao!$D$2/100)&lt;Config_Geracao!$G$2,0,MAX(Config_Geracao!$G$2,(Base_Irradiacao!$D$310/Config_Geracao!$E$2)*Base_Irradiacao!$G$310*Config_Geracao!$C$2*(Config_Geracao!$D$2/100))))</f>
        <v>0</v>
      </c>
    </row>
    <row r="1235" ht="15.0" customHeight="1">
      <c r="A1235" s="28">
        <v>45670.8333333333</v>
      </c>
      <c r="B1235" s="18">
        <v>20.0</v>
      </c>
      <c r="C1235" s="18" t="s">
        <v>128</v>
      </c>
      <c r="D1235" s="18" t="s">
        <v>119</v>
      </c>
      <c r="E1235" s="18" t="s">
        <v>120</v>
      </c>
      <c r="F1235" s="18">
        <f>MIN(Config_Geracao!$F$4,IF(Base_Irradiacao!$H$310*Config_Geracao!$C$4*(Config_Geracao!$D$4/100)&lt;Config_Geracao!$G$4,0,MAX(Config_Geracao!$G$4,Base_Irradiacao!$H$310*Config_Geracao!$C$4*(Config_Geracao!$D$4/100))))</f>
        <v>1.0731675</v>
      </c>
    </row>
    <row r="1236" ht="15.0" customHeight="1">
      <c r="A1236" s="28">
        <v>45670.8333333333</v>
      </c>
      <c r="B1236" s="18">
        <v>20.0</v>
      </c>
      <c r="C1236" s="18" t="s">
        <v>129</v>
      </c>
      <c r="D1236" s="18" t="s">
        <v>118</v>
      </c>
      <c r="E1236" s="18" t="s">
        <v>116</v>
      </c>
      <c r="F1236" s="18">
        <f>MIN(Config_Geracao!$F$3,IF((Base_Irradiacao!$D$310/Config_Geracao!$E$3)*Base_Irradiacao!$G$310*Config_Geracao!$C$3*(Config_Geracao!$D$3/100)&lt;Config_Geracao!$G$3,0,MAX(Config_Geracao!$G$3,(Base_Irradiacao!$D$310/Config_Geracao!$E$3)*Base_Irradiacao!$G$310*Config_Geracao!$C$3*(Config_Geracao!$D$3/100))))</f>
        <v>0</v>
      </c>
    </row>
    <row r="1237" ht="15.0" customHeight="1">
      <c r="A1237" s="28">
        <v>45670.8333333333</v>
      </c>
      <c r="B1237" s="18">
        <v>20.0</v>
      </c>
      <c r="C1237" s="18" t="s">
        <v>129</v>
      </c>
      <c r="D1237" s="18" t="s">
        <v>122</v>
      </c>
      <c r="E1237" s="18" t="s">
        <v>120</v>
      </c>
      <c r="F1237" s="18">
        <f>MIN(Config_Geracao!$F$5,IF(Base_Irradiacao!$H$310*Config_Geracao!$C$5*(Config_Geracao!$D$5/100)&lt;Config_Geracao!$G$5,0,MAX(Config_Geracao!$G$5,Base_Irradiacao!$H$310*Config_Geracao!$C$5*(Config_Geracao!$D$5/100))))</f>
        <v>3.661395</v>
      </c>
    </row>
    <row r="1238" ht="15.0" customHeight="1">
      <c r="A1238" s="28">
        <v>45670.875</v>
      </c>
      <c r="B1238" s="18">
        <v>21.0</v>
      </c>
      <c r="C1238" s="18" t="s">
        <v>128</v>
      </c>
      <c r="D1238" s="18" t="s">
        <v>115</v>
      </c>
      <c r="E1238" s="18" t="s">
        <v>116</v>
      </c>
      <c r="F1238" s="18">
        <f>MIN(Config_Geracao!$F$2,IF((Base_Irradiacao!$D$311/Config_Geracao!$E$2)*Base_Irradiacao!$G$311*Config_Geracao!$C$2*(Config_Geracao!$D$2/100)&lt;Config_Geracao!$G$2,0,MAX(Config_Geracao!$G$2,(Base_Irradiacao!$D$311/Config_Geracao!$E$2)*Base_Irradiacao!$G$311*Config_Geracao!$C$2*(Config_Geracao!$D$2/100))))</f>
        <v>0</v>
      </c>
    </row>
    <row r="1239" ht="15.0" customHeight="1">
      <c r="A1239" s="28">
        <v>45670.875</v>
      </c>
      <c r="B1239" s="18">
        <v>21.0</v>
      </c>
      <c r="C1239" s="18" t="s">
        <v>128</v>
      </c>
      <c r="D1239" s="18" t="s">
        <v>119</v>
      </c>
      <c r="E1239" s="18" t="s">
        <v>120</v>
      </c>
      <c r="F1239" s="18">
        <f>MIN(Config_Geracao!$F$4,IF(Base_Irradiacao!$H$311*Config_Geracao!$C$4*(Config_Geracao!$D$4/100)&lt;Config_Geracao!$G$4,0,MAX(Config_Geracao!$G$4,Base_Irradiacao!$H$311*Config_Geracao!$C$4*(Config_Geracao!$D$4/100))))</f>
        <v>0.969</v>
      </c>
    </row>
    <row r="1240" ht="15.0" customHeight="1">
      <c r="A1240" s="28">
        <v>45670.875</v>
      </c>
      <c r="B1240" s="18">
        <v>21.0</v>
      </c>
      <c r="C1240" s="18" t="s">
        <v>129</v>
      </c>
      <c r="D1240" s="18" t="s">
        <v>118</v>
      </c>
      <c r="E1240" s="18" t="s">
        <v>116</v>
      </c>
      <c r="F1240" s="18">
        <f>MIN(Config_Geracao!$F$3,IF((Base_Irradiacao!$D$311/Config_Geracao!$E$3)*Base_Irradiacao!$G$311*Config_Geracao!$C$3*(Config_Geracao!$D$3/100)&lt;Config_Geracao!$G$3,0,MAX(Config_Geracao!$G$3,(Base_Irradiacao!$D$311/Config_Geracao!$E$3)*Base_Irradiacao!$G$311*Config_Geracao!$C$3*(Config_Geracao!$D$3/100))))</f>
        <v>0</v>
      </c>
    </row>
    <row r="1241" ht="15.0" customHeight="1">
      <c r="A1241" s="28">
        <v>45670.875</v>
      </c>
      <c r="B1241" s="18">
        <v>21.0</v>
      </c>
      <c r="C1241" s="18" t="s">
        <v>129</v>
      </c>
      <c r="D1241" s="18" t="s">
        <v>122</v>
      </c>
      <c r="E1241" s="18" t="s">
        <v>120</v>
      </c>
      <c r="F1241" s="18">
        <f>MIN(Config_Geracao!$F$5,IF(Base_Irradiacao!$H$311*Config_Geracao!$C$5*(Config_Geracao!$D$5/100)&lt;Config_Geracao!$G$5,0,MAX(Config_Geracao!$G$5,Base_Irradiacao!$H$311*Config_Geracao!$C$5*(Config_Geracao!$D$5/100))))</f>
        <v>3.306</v>
      </c>
    </row>
    <row r="1242" ht="15.0" customHeight="1">
      <c r="A1242" s="28">
        <v>45670.9166666667</v>
      </c>
      <c r="B1242" s="18">
        <v>22.0</v>
      </c>
      <c r="C1242" s="18" t="s">
        <v>128</v>
      </c>
      <c r="D1242" s="18" t="s">
        <v>115</v>
      </c>
      <c r="E1242" s="18" t="s">
        <v>116</v>
      </c>
      <c r="F1242" s="18">
        <f>MIN(Config_Geracao!$F$2,IF((Base_Irradiacao!$D$312/Config_Geracao!$E$2)*Base_Irradiacao!$G$312*Config_Geracao!$C$2*(Config_Geracao!$D$2/100)&lt;Config_Geracao!$G$2,0,MAX(Config_Geracao!$G$2,(Base_Irradiacao!$D$312/Config_Geracao!$E$2)*Base_Irradiacao!$G$312*Config_Geracao!$C$2*(Config_Geracao!$D$2/100))))</f>
        <v>0</v>
      </c>
    </row>
    <row r="1243" ht="15.0" customHeight="1">
      <c r="A1243" s="28">
        <v>45670.9166666667</v>
      </c>
      <c r="B1243" s="18">
        <v>22.0</v>
      </c>
      <c r="C1243" s="18" t="s">
        <v>128</v>
      </c>
      <c r="D1243" s="18" t="s">
        <v>119</v>
      </c>
      <c r="E1243" s="18" t="s">
        <v>120</v>
      </c>
      <c r="F1243" s="18">
        <f>MIN(Config_Geracao!$F$4,IF(Base_Irradiacao!$H$312*Config_Geracao!$C$4*(Config_Geracao!$D$4/100)&lt;Config_Geracao!$G$4,0,MAX(Config_Geracao!$G$4,Base_Irradiacao!$H$312*Config_Geracao!$C$4*(Config_Geracao!$D$4/100))))</f>
        <v>1.04652</v>
      </c>
    </row>
    <row r="1244" ht="15.0" customHeight="1">
      <c r="A1244" s="28">
        <v>45670.9166666667</v>
      </c>
      <c r="B1244" s="18">
        <v>22.0</v>
      </c>
      <c r="C1244" s="18" t="s">
        <v>129</v>
      </c>
      <c r="D1244" s="18" t="s">
        <v>118</v>
      </c>
      <c r="E1244" s="18" t="s">
        <v>116</v>
      </c>
      <c r="F1244" s="18">
        <f>MIN(Config_Geracao!$F$3,IF((Base_Irradiacao!$D$312/Config_Geracao!$E$3)*Base_Irradiacao!$G$312*Config_Geracao!$C$3*(Config_Geracao!$D$3/100)&lt;Config_Geracao!$G$3,0,MAX(Config_Geracao!$G$3,(Base_Irradiacao!$D$312/Config_Geracao!$E$3)*Base_Irradiacao!$G$312*Config_Geracao!$C$3*(Config_Geracao!$D$3/100))))</f>
        <v>0</v>
      </c>
    </row>
    <row r="1245" ht="15.0" customHeight="1">
      <c r="A1245" s="28">
        <v>45670.9166666667</v>
      </c>
      <c r="B1245" s="18">
        <v>22.0</v>
      </c>
      <c r="C1245" s="18" t="s">
        <v>129</v>
      </c>
      <c r="D1245" s="18" t="s">
        <v>122</v>
      </c>
      <c r="E1245" s="18" t="s">
        <v>120</v>
      </c>
      <c r="F1245" s="18">
        <f>MIN(Config_Geracao!$F$5,IF(Base_Irradiacao!$H$312*Config_Geracao!$C$5*(Config_Geracao!$D$5/100)&lt;Config_Geracao!$G$5,0,MAX(Config_Geracao!$G$5,Base_Irradiacao!$H$312*Config_Geracao!$C$5*(Config_Geracao!$D$5/100))))</f>
        <v>3.57048</v>
      </c>
    </row>
    <row r="1246" ht="15.0" customHeight="1">
      <c r="A1246" s="28">
        <v>45670.9583333333</v>
      </c>
      <c r="B1246" s="18">
        <v>23.0</v>
      </c>
      <c r="C1246" s="18" t="s">
        <v>128</v>
      </c>
      <c r="D1246" s="18" t="s">
        <v>115</v>
      </c>
      <c r="E1246" s="18" t="s">
        <v>116</v>
      </c>
      <c r="F1246" s="18">
        <f>MIN(Config_Geracao!$F$2,IF((Base_Irradiacao!$D$313/Config_Geracao!$E$2)*Base_Irradiacao!$G$313*Config_Geracao!$C$2*(Config_Geracao!$D$2/100)&lt;Config_Geracao!$G$2,0,MAX(Config_Geracao!$G$2,(Base_Irradiacao!$D$313/Config_Geracao!$E$2)*Base_Irradiacao!$G$313*Config_Geracao!$C$2*(Config_Geracao!$D$2/100))))</f>
        <v>0</v>
      </c>
    </row>
    <row r="1247" ht="15.0" customHeight="1">
      <c r="A1247" s="28">
        <v>45670.9583333333</v>
      </c>
      <c r="B1247" s="18">
        <v>23.0</v>
      </c>
      <c r="C1247" s="18" t="s">
        <v>128</v>
      </c>
      <c r="D1247" s="18" t="s">
        <v>119</v>
      </c>
      <c r="E1247" s="18" t="s">
        <v>120</v>
      </c>
      <c r="F1247" s="18">
        <f>MIN(Config_Geracao!$F$4,IF(Base_Irradiacao!$H$313*Config_Geracao!$C$4*(Config_Geracao!$D$4/100)&lt;Config_Geracao!$G$4,0,MAX(Config_Geracao!$G$4,Base_Irradiacao!$H$313*Config_Geracao!$C$4*(Config_Geracao!$D$4/100))))</f>
        <v>1.30815</v>
      </c>
    </row>
    <row r="1248" ht="15.0" customHeight="1">
      <c r="A1248" s="28">
        <v>45670.9583333333</v>
      </c>
      <c r="B1248" s="18">
        <v>23.0</v>
      </c>
      <c r="C1248" s="18" t="s">
        <v>129</v>
      </c>
      <c r="D1248" s="18" t="s">
        <v>118</v>
      </c>
      <c r="E1248" s="18" t="s">
        <v>116</v>
      </c>
      <c r="F1248" s="18">
        <f>MIN(Config_Geracao!$F$3,IF((Base_Irradiacao!$D$313/Config_Geracao!$E$3)*Base_Irradiacao!$G$313*Config_Geracao!$C$3*(Config_Geracao!$D$3/100)&lt;Config_Geracao!$G$3,0,MAX(Config_Geracao!$G$3,(Base_Irradiacao!$D$313/Config_Geracao!$E$3)*Base_Irradiacao!$G$313*Config_Geracao!$C$3*(Config_Geracao!$D$3/100))))</f>
        <v>0</v>
      </c>
    </row>
    <row r="1249" ht="15.0" customHeight="1">
      <c r="A1249" s="28">
        <v>45670.9583333333</v>
      </c>
      <c r="B1249" s="18">
        <v>23.0</v>
      </c>
      <c r="C1249" s="18" t="s">
        <v>129</v>
      </c>
      <c r="D1249" s="18" t="s">
        <v>122</v>
      </c>
      <c r="E1249" s="18" t="s">
        <v>120</v>
      </c>
      <c r="F1249" s="18">
        <f>MIN(Config_Geracao!$F$5,IF(Base_Irradiacao!$H$313*Config_Geracao!$C$5*(Config_Geracao!$D$5/100)&lt;Config_Geracao!$G$5,0,MAX(Config_Geracao!$G$5,Base_Irradiacao!$H$313*Config_Geracao!$C$5*(Config_Geracao!$D$5/100))))</f>
        <v>4.4631</v>
      </c>
    </row>
    <row r="1250" ht="15.0" customHeight="1">
      <c r="A1250" s="28">
        <v>45671.0</v>
      </c>
      <c r="B1250" s="18">
        <v>0.0</v>
      </c>
      <c r="C1250" s="18" t="s">
        <v>128</v>
      </c>
      <c r="D1250" s="18" t="s">
        <v>115</v>
      </c>
      <c r="E1250" s="18" t="s">
        <v>116</v>
      </c>
      <c r="F1250" s="18">
        <f>MIN(Config_Geracao!$F$2,IF((Base_Irradiacao!$D$314/Config_Geracao!$E$2)*Base_Irradiacao!$G$314*Config_Geracao!$C$2*(Config_Geracao!$D$2/100)&lt;Config_Geracao!$G$2,0,MAX(Config_Geracao!$G$2,(Base_Irradiacao!$D$314/Config_Geracao!$E$2)*Base_Irradiacao!$G$314*Config_Geracao!$C$2*(Config_Geracao!$D$2/100))))</f>
        <v>0</v>
      </c>
    </row>
    <row r="1251" ht="15.0" customHeight="1">
      <c r="A1251" s="28">
        <v>45671.0</v>
      </c>
      <c r="B1251" s="18">
        <v>0.0</v>
      </c>
      <c r="C1251" s="18" t="s">
        <v>128</v>
      </c>
      <c r="D1251" s="18" t="s">
        <v>119</v>
      </c>
      <c r="E1251" s="18" t="s">
        <v>120</v>
      </c>
      <c r="F1251" s="18">
        <f>MIN(Config_Geracao!$F$4,IF(Base_Irradiacao!$H$314*Config_Geracao!$C$4*(Config_Geracao!$D$4/100)&lt;Config_Geracao!$G$4,0,MAX(Config_Geracao!$G$4,Base_Irradiacao!$H$314*Config_Geracao!$C$4*(Config_Geracao!$D$4/100))))</f>
        <v>0.7752</v>
      </c>
    </row>
    <row r="1252" ht="15.0" customHeight="1">
      <c r="A1252" s="28">
        <v>45671.0</v>
      </c>
      <c r="B1252" s="18">
        <v>0.0</v>
      </c>
      <c r="C1252" s="18" t="s">
        <v>129</v>
      </c>
      <c r="D1252" s="18" t="s">
        <v>118</v>
      </c>
      <c r="E1252" s="18" t="s">
        <v>116</v>
      </c>
      <c r="F1252" s="18">
        <f>MIN(Config_Geracao!$F$3,IF((Base_Irradiacao!$D$314/Config_Geracao!$E$3)*Base_Irradiacao!$G$314*Config_Geracao!$C$3*(Config_Geracao!$D$3/100)&lt;Config_Geracao!$G$3,0,MAX(Config_Geracao!$G$3,(Base_Irradiacao!$D$314/Config_Geracao!$E$3)*Base_Irradiacao!$G$314*Config_Geracao!$C$3*(Config_Geracao!$D$3/100))))</f>
        <v>0</v>
      </c>
    </row>
    <row r="1253" ht="15.0" customHeight="1">
      <c r="A1253" s="28">
        <v>45671.0</v>
      </c>
      <c r="B1253" s="18">
        <v>0.0</v>
      </c>
      <c r="C1253" s="18" t="s">
        <v>129</v>
      </c>
      <c r="D1253" s="18" t="s">
        <v>122</v>
      </c>
      <c r="E1253" s="18" t="s">
        <v>120</v>
      </c>
      <c r="F1253" s="18">
        <f>MIN(Config_Geracao!$F$5,IF(Base_Irradiacao!$H$314*Config_Geracao!$C$5*(Config_Geracao!$D$5/100)&lt;Config_Geracao!$G$5,0,MAX(Config_Geracao!$G$5,Base_Irradiacao!$H$314*Config_Geracao!$C$5*(Config_Geracao!$D$5/100))))</f>
        <v>2.6448</v>
      </c>
    </row>
    <row r="1254" ht="15.0" customHeight="1">
      <c r="A1254" s="28">
        <v>45671.0416666667</v>
      </c>
      <c r="B1254" s="18">
        <v>1.0</v>
      </c>
      <c r="C1254" s="18" t="s">
        <v>128</v>
      </c>
      <c r="D1254" s="18" t="s">
        <v>115</v>
      </c>
      <c r="E1254" s="18" t="s">
        <v>116</v>
      </c>
      <c r="F1254" s="18">
        <f>MIN(Config_Geracao!$F$2,IF((Base_Irradiacao!$D$315/Config_Geracao!$E$2)*Base_Irradiacao!$G$315*Config_Geracao!$C$2*(Config_Geracao!$D$2/100)&lt;Config_Geracao!$G$2,0,MAX(Config_Geracao!$G$2,(Base_Irradiacao!$D$315/Config_Geracao!$E$2)*Base_Irradiacao!$G$315*Config_Geracao!$C$2*(Config_Geracao!$D$2/100))))</f>
        <v>0</v>
      </c>
    </row>
    <row r="1255" ht="15.0" customHeight="1">
      <c r="A1255" s="28">
        <v>45671.0416666667</v>
      </c>
      <c r="B1255" s="18">
        <v>1.0</v>
      </c>
      <c r="C1255" s="18" t="s">
        <v>128</v>
      </c>
      <c r="D1255" s="18" t="s">
        <v>119</v>
      </c>
      <c r="E1255" s="18" t="s">
        <v>120</v>
      </c>
      <c r="F1255" s="18">
        <f>MIN(Config_Geracao!$F$4,IF(Base_Irradiacao!$H$315*Config_Geracao!$C$4*(Config_Geracao!$D$4/100)&lt;Config_Geracao!$G$4,0,MAX(Config_Geracao!$G$4,Base_Irradiacao!$H$315*Config_Geracao!$C$4*(Config_Geracao!$D$4/100))))</f>
        <v>0.89148</v>
      </c>
    </row>
    <row r="1256" ht="15.0" customHeight="1">
      <c r="A1256" s="28">
        <v>45671.0416666667</v>
      </c>
      <c r="B1256" s="18">
        <v>1.0</v>
      </c>
      <c r="C1256" s="18" t="s">
        <v>129</v>
      </c>
      <c r="D1256" s="18" t="s">
        <v>118</v>
      </c>
      <c r="E1256" s="18" t="s">
        <v>116</v>
      </c>
      <c r="F1256" s="18">
        <f>MIN(Config_Geracao!$F$3,IF((Base_Irradiacao!$D$315/Config_Geracao!$E$3)*Base_Irradiacao!$G$315*Config_Geracao!$C$3*(Config_Geracao!$D$3/100)&lt;Config_Geracao!$G$3,0,MAX(Config_Geracao!$G$3,(Base_Irradiacao!$D$315/Config_Geracao!$E$3)*Base_Irradiacao!$G$315*Config_Geracao!$C$3*(Config_Geracao!$D$3/100))))</f>
        <v>0</v>
      </c>
    </row>
    <row r="1257" ht="15.0" customHeight="1">
      <c r="A1257" s="28">
        <v>45671.0416666667</v>
      </c>
      <c r="B1257" s="18">
        <v>1.0</v>
      </c>
      <c r="C1257" s="18" t="s">
        <v>129</v>
      </c>
      <c r="D1257" s="18" t="s">
        <v>122</v>
      </c>
      <c r="E1257" s="18" t="s">
        <v>120</v>
      </c>
      <c r="F1257" s="18">
        <f>MIN(Config_Geracao!$F$5,IF(Base_Irradiacao!$H$315*Config_Geracao!$C$5*(Config_Geracao!$D$5/100)&lt;Config_Geracao!$G$5,0,MAX(Config_Geracao!$G$5,Base_Irradiacao!$H$315*Config_Geracao!$C$5*(Config_Geracao!$D$5/100))))</f>
        <v>3.04152</v>
      </c>
    </row>
    <row r="1258" ht="15.0" customHeight="1">
      <c r="A1258" s="28">
        <v>45671.0833333333</v>
      </c>
      <c r="B1258" s="18">
        <v>2.0</v>
      </c>
      <c r="C1258" s="18" t="s">
        <v>128</v>
      </c>
      <c r="D1258" s="18" t="s">
        <v>115</v>
      </c>
      <c r="E1258" s="18" t="s">
        <v>116</v>
      </c>
      <c r="F1258" s="18">
        <f>MIN(Config_Geracao!$F$2,IF((Base_Irradiacao!$D$316/Config_Geracao!$E$2)*Base_Irradiacao!$G$316*Config_Geracao!$C$2*(Config_Geracao!$D$2/100)&lt;Config_Geracao!$G$2,0,MAX(Config_Geracao!$G$2,(Base_Irradiacao!$D$316/Config_Geracao!$E$2)*Base_Irradiacao!$G$316*Config_Geracao!$C$2*(Config_Geracao!$D$2/100))))</f>
        <v>0</v>
      </c>
    </row>
    <row r="1259" ht="15.0" customHeight="1">
      <c r="A1259" s="28">
        <v>45671.0833333333</v>
      </c>
      <c r="B1259" s="18">
        <v>2.0</v>
      </c>
      <c r="C1259" s="18" t="s">
        <v>128</v>
      </c>
      <c r="D1259" s="18" t="s">
        <v>119</v>
      </c>
      <c r="E1259" s="18" t="s">
        <v>120</v>
      </c>
      <c r="F1259" s="18">
        <f>MIN(Config_Geracao!$F$4,IF(Base_Irradiacao!$H$316*Config_Geracao!$C$4*(Config_Geracao!$D$4/100)&lt;Config_Geracao!$G$4,0,MAX(Config_Geracao!$G$4,Base_Irradiacao!$H$316*Config_Geracao!$C$4*(Config_Geracao!$D$4/100))))</f>
        <v>0.79458</v>
      </c>
    </row>
    <row r="1260" ht="15.0" customHeight="1">
      <c r="A1260" s="28">
        <v>45671.0833333333</v>
      </c>
      <c r="B1260" s="18">
        <v>2.0</v>
      </c>
      <c r="C1260" s="18" t="s">
        <v>129</v>
      </c>
      <c r="D1260" s="18" t="s">
        <v>118</v>
      </c>
      <c r="E1260" s="18" t="s">
        <v>116</v>
      </c>
      <c r="F1260" s="18">
        <f>MIN(Config_Geracao!$F$3,IF((Base_Irradiacao!$D$316/Config_Geracao!$E$3)*Base_Irradiacao!$G$316*Config_Geracao!$C$3*(Config_Geracao!$D$3/100)&lt;Config_Geracao!$G$3,0,MAX(Config_Geracao!$G$3,(Base_Irradiacao!$D$316/Config_Geracao!$E$3)*Base_Irradiacao!$G$316*Config_Geracao!$C$3*(Config_Geracao!$D$3/100))))</f>
        <v>0</v>
      </c>
    </row>
    <row r="1261" ht="15.0" customHeight="1">
      <c r="A1261" s="28">
        <v>45671.0833333333</v>
      </c>
      <c r="B1261" s="18">
        <v>2.0</v>
      </c>
      <c r="C1261" s="18" t="s">
        <v>129</v>
      </c>
      <c r="D1261" s="18" t="s">
        <v>122</v>
      </c>
      <c r="E1261" s="18" t="s">
        <v>120</v>
      </c>
      <c r="F1261" s="18">
        <f>MIN(Config_Geracao!$F$5,IF(Base_Irradiacao!$H$316*Config_Geracao!$C$5*(Config_Geracao!$D$5/100)&lt;Config_Geracao!$G$5,0,MAX(Config_Geracao!$G$5,Base_Irradiacao!$H$316*Config_Geracao!$C$5*(Config_Geracao!$D$5/100))))</f>
        <v>2.71092</v>
      </c>
    </row>
    <row r="1262" ht="15.0" customHeight="1">
      <c r="A1262" s="28">
        <v>45671.125</v>
      </c>
      <c r="B1262" s="18">
        <v>3.0</v>
      </c>
      <c r="C1262" s="18" t="s">
        <v>128</v>
      </c>
      <c r="D1262" s="18" t="s">
        <v>115</v>
      </c>
      <c r="E1262" s="18" t="s">
        <v>116</v>
      </c>
      <c r="F1262" s="18">
        <f>MIN(Config_Geracao!$F$2,IF((Base_Irradiacao!$D$317/Config_Geracao!$E$2)*Base_Irradiacao!$G$317*Config_Geracao!$C$2*(Config_Geracao!$D$2/100)&lt;Config_Geracao!$G$2,0,MAX(Config_Geracao!$G$2,(Base_Irradiacao!$D$317/Config_Geracao!$E$2)*Base_Irradiacao!$G$317*Config_Geracao!$C$2*(Config_Geracao!$D$2/100))))</f>
        <v>0</v>
      </c>
    </row>
    <row r="1263" ht="15.0" customHeight="1">
      <c r="A1263" s="28">
        <v>45671.125</v>
      </c>
      <c r="B1263" s="18">
        <v>3.0</v>
      </c>
      <c r="C1263" s="18" t="s">
        <v>128</v>
      </c>
      <c r="D1263" s="18" t="s">
        <v>119</v>
      </c>
      <c r="E1263" s="18" t="s">
        <v>120</v>
      </c>
      <c r="F1263" s="18">
        <f>MIN(Config_Geracao!$F$4,IF(Base_Irradiacao!$H$317*Config_Geracao!$C$4*(Config_Geracao!$D$4/100)&lt;Config_Geracao!$G$4,0,MAX(Config_Geracao!$G$4,Base_Irradiacao!$H$317*Config_Geracao!$C$4*(Config_Geracao!$D$4/100))))</f>
        <v>0.90117</v>
      </c>
    </row>
    <row r="1264" ht="15.0" customHeight="1">
      <c r="A1264" s="28">
        <v>45671.125</v>
      </c>
      <c r="B1264" s="18">
        <v>3.0</v>
      </c>
      <c r="C1264" s="18" t="s">
        <v>129</v>
      </c>
      <c r="D1264" s="18" t="s">
        <v>118</v>
      </c>
      <c r="E1264" s="18" t="s">
        <v>116</v>
      </c>
      <c r="F1264" s="18">
        <f>MIN(Config_Geracao!$F$3,IF((Base_Irradiacao!$D$317/Config_Geracao!$E$3)*Base_Irradiacao!$G$317*Config_Geracao!$C$3*(Config_Geracao!$D$3/100)&lt;Config_Geracao!$G$3,0,MAX(Config_Geracao!$G$3,(Base_Irradiacao!$D$317/Config_Geracao!$E$3)*Base_Irradiacao!$G$317*Config_Geracao!$C$3*(Config_Geracao!$D$3/100))))</f>
        <v>0</v>
      </c>
    </row>
    <row r="1265" ht="15.0" customHeight="1">
      <c r="A1265" s="28">
        <v>45671.125</v>
      </c>
      <c r="B1265" s="18">
        <v>3.0</v>
      </c>
      <c r="C1265" s="18" t="s">
        <v>129</v>
      </c>
      <c r="D1265" s="18" t="s">
        <v>122</v>
      </c>
      <c r="E1265" s="18" t="s">
        <v>120</v>
      </c>
      <c r="F1265" s="18">
        <f>MIN(Config_Geracao!$F$5,IF(Base_Irradiacao!$H$317*Config_Geracao!$C$5*(Config_Geracao!$D$5/100)&lt;Config_Geracao!$G$5,0,MAX(Config_Geracao!$G$5,Base_Irradiacao!$H$317*Config_Geracao!$C$5*(Config_Geracao!$D$5/100))))</f>
        <v>3.07458</v>
      </c>
    </row>
    <row r="1266" ht="15.0" customHeight="1">
      <c r="A1266" s="28">
        <v>45671.1666666667</v>
      </c>
      <c r="B1266" s="18">
        <v>4.0</v>
      </c>
      <c r="C1266" s="18" t="s">
        <v>128</v>
      </c>
      <c r="D1266" s="18" t="s">
        <v>115</v>
      </c>
      <c r="E1266" s="18" t="s">
        <v>116</v>
      </c>
      <c r="F1266" s="18">
        <f>MIN(Config_Geracao!$F$2,IF((Base_Irradiacao!$D$318/Config_Geracao!$E$2)*Base_Irradiacao!$G$318*Config_Geracao!$C$2*(Config_Geracao!$D$2/100)&lt;Config_Geracao!$G$2,0,MAX(Config_Geracao!$G$2,(Base_Irradiacao!$D$318/Config_Geracao!$E$2)*Base_Irradiacao!$G$318*Config_Geracao!$C$2*(Config_Geracao!$D$2/100))))</f>
        <v>0</v>
      </c>
    </row>
    <row r="1267" ht="15.0" customHeight="1">
      <c r="A1267" s="28">
        <v>45671.1666666667</v>
      </c>
      <c r="B1267" s="18">
        <v>4.0</v>
      </c>
      <c r="C1267" s="18" t="s">
        <v>128</v>
      </c>
      <c r="D1267" s="18" t="s">
        <v>119</v>
      </c>
      <c r="E1267" s="18" t="s">
        <v>120</v>
      </c>
      <c r="F1267" s="18">
        <f>MIN(Config_Geracao!$F$4,IF(Base_Irradiacao!$H$318*Config_Geracao!$C$4*(Config_Geracao!$D$4/100)&lt;Config_Geracao!$G$4,0,MAX(Config_Geracao!$G$4,Base_Irradiacao!$H$318*Config_Geracao!$C$4*(Config_Geracao!$D$4/100))))</f>
        <v>0.8357625</v>
      </c>
    </row>
    <row r="1268" ht="15.0" customHeight="1">
      <c r="A1268" s="28">
        <v>45671.1666666667</v>
      </c>
      <c r="B1268" s="18">
        <v>4.0</v>
      </c>
      <c r="C1268" s="18" t="s">
        <v>129</v>
      </c>
      <c r="D1268" s="18" t="s">
        <v>118</v>
      </c>
      <c r="E1268" s="18" t="s">
        <v>116</v>
      </c>
      <c r="F1268" s="18">
        <f>MIN(Config_Geracao!$F$3,IF((Base_Irradiacao!$D$318/Config_Geracao!$E$3)*Base_Irradiacao!$G$318*Config_Geracao!$C$3*(Config_Geracao!$D$3/100)&lt;Config_Geracao!$G$3,0,MAX(Config_Geracao!$G$3,(Base_Irradiacao!$D$318/Config_Geracao!$E$3)*Base_Irradiacao!$G$318*Config_Geracao!$C$3*(Config_Geracao!$D$3/100))))</f>
        <v>0</v>
      </c>
    </row>
    <row r="1269" ht="15.0" customHeight="1">
      <c r="A1269" s="28">
        <v>45671.1666666667</v>
      </c>
      <c r="B1269" s="18">
        <v>4.0</v>
      </c>
      <c r="C1269" s="18" t="s">
        <v>129</v>
      </c>
      <c r="D1269" s="18" t="s">
        <v>122</v>
      </c>
      <c r="E1269" s="18" t="s">
        <v>120</v>
      </c>
      <c r="F1269" s="18">
        <f>MIN(Config_Geracao!$F$5,IF(Base_Irradiacao!$H$318*Config_Geracao!$C$5*(Config_Geracao!$D$5/100)&lt;Config_Geracao!$G$5,0,MAX(Config_Geracao!$G$5,Base_Irradiacao!$H$318*Config_Geracao!$C$5*(Config_Geracao!$D$5/100))))</f>
        <v>2.851425</v>
      </c>
    </row>
    <row r="1270" ht="15.0" customHeight="1">
      <c r="A1270" s="28">
        <v>45671.2083333333</v>
      </c>
      <c r="B1270" s="18">
        <v>5.0</v>
      </c>
      <c r="C1270" s="18" t="s">
        <v>128</v>
      </c>
      <c r="D1270" s="18" t="s">
        <v>115</v>
      </c>
      <c r="E1270" s="18" t="s">
        <v>116</v>
      </c>
      <c r="F1270" s="18">
        <f>MIN(Config_Geracao!$F$2,IF((Base_Irradiacao!$D$319/Config_Geracao!$E$2)*Base_Irradiacao!$G$319*Config_Geracao!$C$2*(Config_Geracao!$D$2/100)&lt;Config_Geracao!$G$2,0,MAX(Config_Geracao!$G$2,(Base_Irradiacao!$D$319/Config_Geracao!$E$2)*Base_Irradiacao!$G$319*Config_Geracao!$C$2*(Config_Geracao!$D$2/100))))</f>
        <v>0</v>
      </c>
    </row>
    <row r="1271" ht="15.0" customHeight="1">
      <c r="A1271" s="28">
        <v>45671.2083333333</v>
      </c>
      <c r="B1271" s="18">
        <v>5.0</v>
      </c>
      <c r="C1271" s="18" t="s">
        <v>128</v>
      </c>
      <c r="D1271" s="18" t="s">
        <v>119</v>
      </c>
      <c r="E1271" s="18" t="s">
        <v>120</v>
      </c>
      <c r="F1271" s="18">
        <f>MIN(Config_Geracao!$F$4,IF(Base_Irradiacao!$H$319*Config_Geracao!$C$4*(Config_Geracao!$D$4/100)&lt;Config_Geracao!$G$4,0,MAX(Config_Geracao!$G$4,Base_Irradiacao!$H$319*Config_Geracao!$C$4*(Config_Geracao!$D$4/100))))</f>
        <v>0.799425</v>
      </c>
    </row>
    <row r="1272" ht="15.0" customHeight="1">
      <c r="A1272" s="28">
        <v>45671.2083333333</v>
      </c>
      <c r="B1272" s="18">
        <v>5.0</v>
      </c>
      <c r="C1272" s="18" t="s">
        <v>129</v>
      </c>
      <c r="D1272" s="18" t="s">
        <v>118</v>
      </c>
      <c r="E1272" s="18" t="s">
        <v>116</v>
      </c>
      <c r="F1272" s="18">
        <f>MIN(Config_Geracao!$F$3,IF((Base_Irradiacao!$D$319/Config_Geracao!$E$3)*Base_Irradiacao!$G$319*Config_Geracao!$C$3*(Config_Geracao!$D$3/100)&lt;Config_Geracao!$G$3,0,MAX(Config_Geracao!$G$3,(Base_Irradiacao!$D$319/Config_Geracao!$E$3)*Base_Irradiacao!$G$319*Config_Geracao!$C$3*(Config_Geracao!$D$3/100))))</f>
        <v>0</v>
      </c>
    </row>
    <row r="1273" ht="15.0" customHeight="1">
      <c r="A1273" s="28">
        <v>45671.2083333333</v>
      </c>
      <c r="B1273" s="18">
        <v>5.0</v>
      </c>
      <c r="C1273" s="18" t="s">
        <v>129</v>
      </c>
      <c r="D1273" s="18" t="s">
        <v>122</v>
      </c>
      <c r="E1273" s="18" t="s">
        <v>120</v>
      </c>
      <c r="F1273" s="18">
        <f>MIN(Config_Geracao!$F$5,IF(Base_Irradiacao!$H$319*Config_Geracao!$C$5*(Config_Geracao!$D$5/100)&lt;Config_Geracao!$G$5,0,MAX(Config_Geracao!$G$5,Base_Irradiacao!$H$319*Config_Geracao!$C$5*(Config_Geracao!$D$5/100))))</f>
        <v>2.72745</v>
      </c>
    </row>
    <row r="1274" ht="15.0" customHeight="1">
      <c r="A1274" s="28">
        <v>45671.25</v>
      </c>
      <c r="B1274" s="18">
        <v>6.0</v>
      </c>
      <c r="C1274" s="18" t="s">
        <v>128</v>
      </c>
      <c r="D1274" s="18" t="s">
        <v>115</v>
      </c>
      <c r="E1274" s="18" t="s">
        <v>116</v>
      </c>
      <c r="F1274" s="18">
        <f>MIN(Config_Geracao!$F$2,IF((Base_Irradiacao!$D$320/Config_Geracao!$E$2)*Base_Irradiacao!$G$320*Config_Geracao!$C$2*(Config_Geracao!$D$2/100)&lt;Config_Geracao!$G$2,0,MAX(Config_Geracao!$G$2,(Base_Irradiacao!$D$320/Config_Geracao!$E$2)*Base_Irradiacao!$G$320*Config_Geracao!$C$2*(Config_Geracao!$D$2/100))))</f>
        <v>1.646565909</v>
      </c>
    </row>
    <row r="1275" ht="15.0" customHeight="1">
      <c r="A1275" s="28">
        <v>45671.25</v>
      </c>
      <c r="B1275" s="18">
        <v>6.0</v>
      </c>
      <c r="C1275" s="18" t="s">
        <v>128</v>
      </c>
      <c r="D1275" s="18" t="s">
        <v>119</v>
      </c>
      <c r="E1275" s="18" t="s">
        <v>120</v>
      </c>
      <c r="F1275" s="18">
        <f>MIN(Config_Geracao!$F$4,IF(Base_Irradiacao!$H$320*Config_Geracao!$C$4*(Config_Geracao!$D$4/100)&lt;Config_Geracao!$G$4,0,MAX(Config_Geracao!$G$4,Base_Irradiacao!$H$320*Config_Geracao!$C$4*(Config_Geracao!$D$4/100))))</f>
        <v>1.332375</v>
      </c>
    </row>
    <row r="1276" ht="15.0" customHeight="1">
      <c r="A1276" s="28">
        <v>45671.25</v>
      </c>
      <c r="B1276" s="18">
        <v>6.0</v>
      </c>
      <c r="C1276" s="18" t="s">
        <v>129</v>
      </c>
      <c r="D1276" s="18" t="s">
        <v>118</v>
      </c>
      <c r="E1276" s="18" t="s">
        <v>116</v>
      </c>
      <c r="F1276" s="18">
        <f>MIN(Config_Geracao!$F$3,IF((Base_Irradiacao!$D$320/Config_Geracao!$E$3)*Base_Irradiacao!$G$320*Config_Geracao!$C$3*(Config_Geracao!$D$3/100)&lt;Config_Geracao!$G$3,0,MAX(Config_Geracao!$G$3,(Base_Irradiacao!$D$320/Config_Geracao!$E$3)*Base_Irradiacao!$G$320*Config_Geracao!$C$3*(Config_Geracao!$D$3/100))))</f>
        <v>6.741234545</v>
      </c>
    </row>
    <row r="1277" ht="15.0" customHeight="1">
      <c r="A1277" s="28">
        <v>45671.25</v>
      </c>
      <c r="B1277" s="18">
        <v>6.0</v>
      </c>
      <c r="C1277" s="18" t="s">
        <v>129</v>
      </c>
      <c r="D1277" s="18" t="s">
        <v>122</v>
      </c>
      <c r="E1277" s="18" t="s">
        <v>120</v>
      </c>
      <c r="F1277" s="18">
        <f>MIN(Config_Geracao!$F$5,IF(Base_Irradiacao!$H$320*Config_Geracao!$C$5*(Config_Geracao!$D$5/100)&lt;Config_Geracao!$G$5,0,MAX(Config_Geracao!$G$5,Base_Irradiacao!$H$320*Config_Geracao!$C$5*(Config_Geracao!$D$5/100))))</f>
        <v>4.54575</v>
      </c>
    </row>
    <row r="1278" ht="15.0" customHeight="1">
      <c r="A1278" s="28">
        <v>45671.2916666667</v>
      </c>
      <c r="B1278" s="18">
        <v>7.0</v>
      </c>
      <c r="C1278" s="18" t="s">
        <v>128</v>
      </c>
      <c r="D1278" s="18" t="s">
        <v>115</v>
      </c>
      <c r="E1278" s="18" t="s">
        <v>116</v>
      </c>
      <c r="F1278" s="18">
        <f>MIN(Config_Geracao!$F$2,IF((Base_Irradiacao!$D$321/Config_Geracao!$E$2)*Base_Irradiacao!$G$321*Config_Geracao!$C$2*(Config_Geracao!$D$2/100)&lt;Config_Geracao!$G$2,0,MAX(Config_Geracao!$G$2,(Base_Irradiacao!$D$321/Config_Geracao!$E$2)*Base_Irradiacao!$G$321*Config_Geracao!$C$2*(Config_Geracao!$D$2/100))))</f>
        <v>3.036934091</v>
      </c>
    </row>
    <row r="1279" ht="15.0" customHeight="1">
      <c r="A1279" s="28">
        <v>45671.2916666667</v>
      </c>
      <c r="B1279" s="18">
        <v>7.0</v>
      </c>
      <c r="C1279" s="18" t="s">
        <v>128</v>
      </c>
      <c r="D1279" s="18" t="s">
        <v>119</v>
      </c>
      <c r="E1279" s="18" t="s">
        <v>120</v>
      </c>
      <c r="F1279" s="18">
        <f>MIN(Config_Geracao!$F$4,IF(Base_Irradiacao!$H$321*Config_Geracao!$C$4*(Config_Geracao!$D$4/100)&lt;Config_Geracao!$G$4,0,MAX(Config_Geracao!$G$4,Base_Irradiacao!$H$321*Config_Geracao!$C$4*(Config_Geracao!$D$4/100))))</f>
        <v>0.9132825</v>
      </c>
    </row>
    <row r="1280" ht="15.0" customHeight="1">
      <c r="A1280" s="28">
        <v>45671.2916666667</v>
      </c>
      <c r="B1280" s="18">
        <v>7.0</v>
      </c>
      <c r="C1280" s="18" t="s">
        <v>129</v>
      </c>
      <c r="D1280" s="18" t="s">
        <v>118</v>
      </c>
      <c r="E1280" s="18" t="s">
        <v>116</v>
      </c>
      <c r="F1280" s="18">
        <f>MIN(Config_Geracao!$F$3,IF((Base_Irradiacao!$D$321/Config_Geracao!$E$3)*Base_Irradiacao!$G$321*Config_Geracao!$C$3*(Config_Geracao!$D$3/100)&lt;Config_Geracao!$G$3,0,MAX(Config_Geracao!$G$3,(Base_Irradiacao!$D$321/Config_Geracao!$E$3)*Base_Irradiacao!$G$321*Config_Geracao!$C$3*(Config_Geracao!$D$3/100))))</f>
        <v>12.43356545</v>
      </c>
    </row>
    <row r="1281" ht="15.0" customHeight="1">
      <c r="A1281" s="28">
        <v>45671.2916666667</v>
      </c>
      <c r="B1281" s="18">
        <v>7.0</v>
      </c>
      <c r="C1281" s="18" t="s">
        <v>129</v>
      </c>
      <c r="D1281" s="18" t="s">
        <v>122</v>
      </c>
      <c r="E1281" s="18" t="s">
        <v>120</v>
      </c>
      <c r="F1281" s="18">
        <f>MIN(Config_Geracao!$F$5,IF(Base_Irradiacao!$H$321*Config_Geracao!$C$5*(Config_Geracao!$D$5/100)&lt;Config_Geracao!$G$5,0,MAX(Config_Geracao!$G$5,Base_Irradiacao!$H$321*Config_Geracao!$C$5*(Config_Geracao!$D$5/100))))</f>
        <v>3.115905</v>
      </c>
    </row>
    <row r="1282" ht="15.0" customHeight="1">
      <c r="A1282" s="28">
        <v>45671.3333333333</v>
      </c>
      <c r="B1282" s="18">
        <v>8.0</v>
      </c>
      <c r="C1282" s="18" t="s">
        <v>128</v>
      </c>
      <c r="D1282" s="18" t="s">
        <v>115</v>
      </c>
      <c r="E1282" s="18" t="s">
        <v>116</v>
      </c>
      <c r="F1282" s="18">
        <f>MIN(Config_Geracao!$F$2,IF((Base_Irradiacao!$D$322/Config_Geracao!$E$2)*Base_Irradiacao!$G$322*Config_Geracao!$C$2*(Config_Geracao!$D$2/100)&lt;Config_Geracao!$G$2,0,MAX(Config_Geracao!$G$2,(Base_Irradiacao!$D$322/Config_Geracao!$E$2)*Base_Irradiacao!$G$322*Config_Geracao!$C$2*(Config_Geracao!$D$2/100))))</f>
        <v>2.987015909</v>
      </c>
    </row>
    <row r="1283" ht="15.0" customHeight="1">
      <c r="A1283" s="28">
        <v>45671.3333333333</v>
      </c>
      <c r="B1283" s="18">
        <v>8.0</v>
      </c>
      <c r="C1283" s="18" t="s">
        <v>128</v>
      </c>
      <c r="D1283" s="18" t="s">
        <v>119</v>
      </c>
      <c r="E1283" s="18" t="s">
        <v>120</v>
      </c>
      <c r="F1283" s="18">
        <f>MIN(Config_Geracao!$F$4,IF(Base_Irradiacao!$H$322*Config_Geracao!$C$4*(Config_Geracao!$D$4/100)&lt;Config_Geracao!$G$4,0,MAX(Config_Geracao!$G$4,Base_Irradiacao!$H$322*Config_Geracao!$C$4*(Config_Geracao!$D$4/100))))</f>
        <v>0.528105</v>
      </c>
    </row>
    <row r="1284" ht="15.0" customHeight="1">
      <c r="A1284" s="28">
        <v>45671.3333333333</v>
      </c>
      <c r="B1284" s="18">
        <v>8.0</v>
      </c>
      <c r="C1284" s="18" t="s">
        <v>129</v>
      </c>
      <c r="D1284" s="18" t="s">
        <v>118</v>
      </c>
      <c r="E1284" s="18" t="s">
        <v>116</v>
      </c>
      <c r="F1284" s="18">
        <f>MIN(Config_Geracao!$F$3,IF((Base_Irradiacao!$D$322/Config_Geracao!$E$3)*Base_Irradiacao!$G$322*Config_Geracao!$C$3*(Config_Geracao!$D$3/100)&lt;Config_Geracao!$G$3,0,MAX(Config_Geracao!$G$3,(Base_Irradiacao!$D$322/Config_Geracao!$E$3)*Base_Irradiacao!$G$322*Config_Geracao!$C$3*(Config_Geracao!$D$3/100))))</f>
        <v>12.22919455</v>
      </c>
    </row>
    <row r="1285" ht="15.0" customHeight="1">
      <c r="A1285" s="28">
        <v>45671.3333333333</v>
      </c>
      <c r="B1285" s="18">
        <v>8.0</v>
      </c>
      <c r="C1285" s="18" t="s">
        <v>129</v>
      </c>
      <c r="D1285" s="18" t="s">
        <v>122</v>
      </c>
      <c r="E1285" s="18" t="s">
        <v>120</v>
      </c>
      <c r="F1285" s="18">
        <f>MIN(Config_Geracao!$F$5,IF(Base_Irradiacao!$H$322*Config_Geracao!$C$5*(Config_Geracao!$D$5/100)&lt;Config_Geracao!$G$5,0,MAX(Config_Geracao!$G$5,Base_Irradiacao!$H$322*Config_Geracao!$C$5*(Config_Geracao!$D$5/100))))</f>
        <v>1.80177</v>
      </c>
    </row>
    <row r="1286" ht="15.0" customHeight="1">
      <c r="A1286" s="28">
        <v>45671.375</v>
      </c>
      <c r="B1286" s="18">
        <v>9.0</v>
      </c>
      <c r="C1286" s="18" t="s">
        <v>128</v>
      </c>
      <c r="D1286" s="18" t="s">
        <v>115</v>
      </c>
      <c r="E1286" s="18" t="s">
        <v>116</v>
      </c>
      <c r="F1286" s="18">
        <f>MIN(Config_Geracao!$F$2,IF((Base_Irradiacao!$D$323/Config_Geracao!$E$2)*Base_Irradiacao!$G$323*Config_Geracao!$C$2*(Config_Geracao!$D$2/100)&lt;Config_Geracao!$G$2,0,MAX(Config_Geracao!$G$2,(Base_Irradiacao!$D$323/Config_Geracao!$E$2)*Base_Irradiacao!$G$323*Config_Geracao!$C$2*(Config_Geracao!$D$2/100))))</f>
        <v>4.232034091</v>
      </c>
    </row>
    <row r="1287" ht="15.0" customHeight="1">
      <c r="A1287" s="28">
        <v>45671.375</v>
      </c>
      <c r="B1287" s="18">
        <v>9.0</v>
      </c>
      <c r="C1287" s="18" t="s">
        <v>128</v>
      </c>
      <c r="D1287" s="18" t="s">
        <v>119</v>
      </c>
      <c r="E1287" s="18" t="s">
        <v>120</v>
      </c>
      <c r="F1287" s="18">
        <f>MIN(Config_Geracao!$F$4,IF(Base_Irradiacao!$H$323*Config_Geracao!$C$4*(Config_Geracao!$D$4/100)&lt;Config_Geracao!$G$4,0,MAX(Config_Geracao!$G$4,Base_Irradiacao!$H$323*Config_Geracao!$C$4*(Config_Geracao!$D$4/100))))</f>
        <v>0.63954</v>
      </c>
    </row>
    <row r="1288" ht="15.0" customHeight="1">
      <c r="A1288" s="28">
        <v>45671.375</v>
      </c>
      <c r="B1288" s="18">
        <v>9.0</v>
      </c>
      <c r="C1288" s="18" t="s">
        <v>129</v>
      </c>
      <c r="D1288" s="18" t="s">
        <v>118</v>
      </c>
      <c r="E1288" s="18" t="s">
        <v>116</v>
      </c>
      <c r="F1288" s="18">
        <f>MIN(Config_Geracao!$F$3,IF((Base_Irradiacao!$D$323/Config_Geracao!$E$3)*Base_Irradiacao!$G$323*Config_Geracao!$C$3*(Config_Geracao!$D$3/100)&lt;Config_Geracao!$G$3,0,MAX(Config_Geracao!$G$3,(Base_Irradiacao!$D$323/Config_Geracao!$E$3)*Base_Irradiacao!$G$323*Config_Geracao!$C$3*(Config_Geracao!$D$3/100))))</f>
        <v>17.32644545</v>
      </c>
    </row>
    <row r="1289" ht="15.0" customHeight="1">
      <c r="A1289" s="28">
        <v>45671.375</v>
      </c>
      <c r="B1289" s="18">
        <v>9.0</v>
      </c>
      <c r="C1289" s="18" t="s">
        <v>129</v>
      </c>
      <c r="D1289" s="18" t="s">
        <v>122</v>
      </c>
      <c r="E1289" s="18" t="s">
        <v>120</v>
      </c>
      <c r="F1289" s="18">
        <f>MIN(Config_Geracao!$F$5,IF(Base_Irradiacao!$H$323*Config_Geracao!$C$5*(Config_Geracao!$D$5/100)&lt;Config_Geracao!$G$5,0,MAX(Config_Geracao!$G$5,Base_Irradiacao!$H$323*Config_Geracao!$C$5*(Config_Geracao!$D$5/100))))</f>
        <v>2.18196</v>
      </c>
    </row>
    <row r="1290" ht="15.0" customHeight="1">
      <c r="A1290" s="28">
        <v>45671.4166666667</v>
      </c>
      <c r="B1290" s="18">
        <v>10.0</v>
      </c>
      <c r="C1290" s="18" t="s">
        <v>128</v>
      </c>
      <c r="D1290" s="18" t="s">
        <v>115</v>
      </c>
      <c r="E1290" s="18" t="s">
        <v>116</v>
      </c>
      <c r="F1290" s="18">
        <f>MIN(Config_Geracao!$F$2,IF((Base_Irradiacao!$D$324/Config_Geracao!$E$2)*Base_Irradiacao!$G$324*Config_Geracao!$C$2*(Config_Geracao!$D$2/100)&lt;Config_Geracao!$G$2,0,MAX(Config_Geracao!$G$2,(Base_Irradiacao!$D$324/Config_Geracao!$E$2)*Base_Irradiacao!$G$324*Config_Geracao!$C$2*(Config_Geracao!$D$2/100))))</f>
        <v>7.095722727</v>
      </c>
    </row>
    <row r="1291" ht="15.0" customHeight="1">
      <c r="A1291" s="28">
        <v>45671.4166666667</v>
      </c>
      <c r="B1291" s="18">
        <v>10.0</v>
      </c>
      <c r="C1291" s="18" t="s">
        <v>128</v>
      </c>
      <c r="D1291" s="18" t="s">
        <v>119</v>
      </c>
      <c r="E1291" s="18" t="s">
        <v>120</v>
      </c>
      <c r="F1291" s="18">
        <f>MIN(Config_Geracao!$F$4,IF(Base_Irradiacao!$H$324*Config_Geracao!$C$4*(Config_Geracao!$D$4/100)&lt;Config_Geracao!$G$4,0,MAX(Config_Geracao!$G$4,Base_Irradiacao!$H$324*Config_Geracao!$C$4*(Config_Geracao!$D$4/100))))</f>
        <v>0.5402175</v>
      </c>
    </row>
    <row r="1292" ht="15.0" customHeight="1">
      <c r="A1292" s="28">
        <v>45671.4166666667</v>
      </c>
      <c r="B1292" s="18">
        <v>10.0</v>
      </c>
      <c r="C1292" s="18" t="s">
        <v>129</v>
      </c>
      <c r="D1292" s="18" t="s">
        <v>118</v>
      </c>
      <c r="E1292" s="18" t="s">
        <v>116</v>
      </c>
      <c r="F1292" s="18">
        <f>MIN(Config_Geracao!$F$3,IF((Base_Irradiacao!$D$324/Config_Geracao!$E$3)*Base_Irradiacao!$G$324*Config_Geracao!$C$3*(Config_Geracao!$D$3/100)&lt;Config_Geracao!$G$3,0,MAX(Config_Geracao!$G$3,(Base_Irradiacao!$D$324/Config_Geracao!$E$3)*Base_Irradiacao!$G$324*Config_Geracao!$C$3*(Config_Geracao!$D$3/100))))</f>
        <v>29.05072364</v>
      </c>
    </row>
    <row r="1293" ht="15.0" customHeight="1">
      <c r="A1293" s="28">
        <v>45671.4166666667</v>
      </c>
      <c r="B1293" s="18">
        <v>10.0</v>
      </c>
      <c r="C1293" s="18" t="s">
        <v>129</v>
      </c>
      <c r="D1293" s="18" t="s">
        <v>122</v>
      </c>
      <c r="E1293" s="18" t="s">
        <v>120</v>
      </c>
      <c r="F1293" s="18">
        <f>MIN(Config_Geracao!$F$5,IF(Base_Irradiacao!$H$324*Config_Geracao!$C$5*(Config_Geracao!$D$5/100)&lt;Config_Geracao!$G$5,0,MAX(Config_Geracao!$G$5,Base_Irradiacao!$H$324*Config_Geracao!$C$5*(Config_Geracao!$D$5/100))))</f>
        <v>1.843095</v>
      </c>
    </row>
    <row r="1294" ht="15.0" customHeight="1">
      <c r="A1294" s="28">
        <v>45671.4583333333</v>
      </c>
      <c r="B1294" s="18">
        <v>11.0</v>
      </c>
      <c r="C1294" s="18" t="s">
        <v>128</v>
      </c>
      <c r="D1294" s="18" t="s">
        <v>115</v>
      </c>
      <c r="E1294" s="18" t="s">
        <v>116</v>
      </c>
      <c r="F1294" s="18">
        <f>MIN(Config_Geracao!$F$2,IF((Base_Irradiacao!$D$325/Config_Geracao!$E$2)*Base_Irradiacao!$G$325*Config_Geracao!$C$2*(Config_Geracao!$D$2/100)&lt;Config_Geracao!$G$2,0,MAX(Config_Geracao!$G$2,(Base_Irradiacao!$D$325/Config_Geracao!$E$2)*Base_Irradiacao!$G$325*Config_Geracao!$C$2*(Config_Geracao!$D$2/100))))</f>
        <v>4.254056818</v>
      </c>
    </row>
    <row r="1295" ht="15.0" customHeight="1">
      <c r="A1295" s="28">
        <v>45671.4583333333</v>
      </c>
      <c r="B1295" s="18">
        <v>11.0</v>
      </c>
      <c r="C1295" s="18" t="s">
        <v>128</v>
      </c>
      <c r="D1295" s="18" t="s">
        <v>119</v>
      </c>
      <c r="E1295" s="18" t="s">
        <v>120</v>
      </c>
      <c r="F1295" s="18">
        <f>MIN(Config_Geracao!$F$4,IF(Base_Irradiacao!$H$325*Config_Geracao!$C$4*(Config_Geracao!$D$4/100)&lt;Config_Geracao!$G$4,0,MAX(Config_Geracao!$G$4,Base_Irradiacao!$H$325*Config_Geracao!$C$4*(Config_Geracao!$D$4/100))))</f>
        <v>1.15311</v>
      </c>
    </row>
    <row r="1296" ht="15.0" customHeight="1">
      <c r="A1296" s="28">
        <v>45671.4583333333</v>
      </c>
      <c r="B1296" s="18">
        <v>11.0</v>
      </c>
      <c r="C1296" s="18" t="s">
        <v>129</v>
      </c>
      <c r="D1296" s="18" t="s">
        <v>118</v>
      </c>
      <c r="E1296" s="18" t="s">
        <v>116</v>
      </c>
      <c r="F1296" s="18">
        <f>MIN(Config_Geracao!$F$3,IF((Base_Irradiacao!$D$325/Config_Geracao!$E$3)*Base_Irradiacao!$G$325*Config_Geracao!$C$3*(Config_Geracao!$D$3/100)&lt;Config_Geracao!$G$3,0,MAX(Config_Geracao!$G$3,(Base_Irradiacao!$D$325/Config_Geracao!$E$3)*Base_Irradiacao!$G$325*Config_Geracao!$C$3*(Config_Geracao!$D$3/100))))</f>
        <v>17.41660909</v>
      </c>
    </row>
    <row r="1297" ht="15.0" customHeight="1">
      <c r="A1297" s="28">
        <v>45671.4583333333</v>
      </c>
      <c r="B1297" s="18">
        <v>11.0</v>
      </c>
      <c r="C1297" s="18" t="s">
        <v>129</v>
      </c>
      <c r="D1297" s="18" t="s">
        <v>122</v>
      </c>
      <c r="E1297" s="18" t="s">
        <v>120</v>
      </c>
      <c r="F1297" s="18">
        <f>MIN(Config_Geracao!$F$5,IF(Base_Irradiacao!$H$325*Config_Geracao!$C$5*(Config_Geracao!$D$5/100)&lt;Config_Geracao!$G$5,0,MAX(Config_Geracao!$G$5,Base_Irradiacao!$H$325*Config_Geracao!$C$5*(Config_Geracao!$D$5/100))))</f>
        <v>3.93414</v>
      </c>
    </row>
    <row r="1298" ht="15.0" customHeight="1">
      <c r="A1298" s="28">
        <v>45671.5</v>
      </c>
      <c r="B1298" s="18">
        <v>12.0</v>
      </c>
      <c r="C1298" s="18" t="s">
        <v>128</v>
      </c>
      <c r="D1298" s="18" t="s">
        <v>115</v>
      </c>
      <c r="E1298" s="18" t="s">
        <v>116</v>
      </c>
      <c r="F1298" s="18">
        <f>MIN(Config_Geracao!$F$2,IF((Base_Irradiacao!$D$326/Config_Geracao!$E$2)*Base_Irradiacao!$G$326*Config_Geracao!$C$2*(Config_Geracao!$D$2/100)&lt;Config_Geracao!$G$2,0,MAX(Config_Geracao!$G$2,(Base_Irradiacao!$D$326/Config_Geracao!$E$2)*Base_Irradiacao!$G$326*Config_Geracao!$C$2*(Config_Geracao!$D$2/100))))</f>
        <v>5.032193182</v>
      </c>
    </row>
    <row r="1299" ht="15.0" customHeight="1">
      <c r="A1299" s="28">
        <v>45671.5</v>
      </c>
      <c r="B1299" s="18">
        <v>12.0</v>
      </c>
      <c r="C1299" s="18" t="s">
        <v>128</v>
      </c>
      <c r="D1299" s="18" t="s">
        <v>119</v>
      </c>
      <c r="E1299" s="18" t="s">
        <v>120</v>
      </c>
      <c r="F1299" s="18">
        <f>MIN(Config_Geracao!$F$4,IF(Base_Irradiacao!$H$326*Config_Geracao!$C$4*(Config_Geracao!$D$4/100)&lt;Config_Geracao!$G$4,0,MAX(Config_Geracao!$G$4,Base_Irradiacao!$H$326*Config_Geracao!$C$4*(Config_Geracao!$D$4/100))))</f>
        <v>0.576555</v>
      </c>
    </row>
    <row r="1300" ht="15.0" customHeight="1">
      <c r="A1300" s="28">
        <v>45671.5</v>
      </c>
      <c r="B1300" s="18">
        <v>12.0</v>
      </c>
      <c r="C1300" s="18" t="s">
        <v>129</v>
      </c>
      <c r="D1300" s="18" t="s">
        <v>118</v>
      </c>
      <c r="E1300" s="18" t="s">
        <v>116</v>
      </c>
      <c r="F1300" s="18">
        <f>MIN(Config_Geracao!$F$3,IF((Base_Irradiacao!$D$326/Config_Geracao!$E$3)*Base_Irradiacao!$G$326*Config_Geracao!$C$3*(Config_Geracao!$D$3/100)&lt;Config_Geracao!$G$3,0,MAX(Config_Geracao!$G$3,(Base_Irradiacao!$D$326/Config_Geracao!$E$3)*Base_Irradiacao!$G$326*Config_Geracao!$C$3*(Config_Geracao!$D$3/100))))</f>
        <v>20.60239091</v>
      </c>
    </row>
    <row r="1301" ht="15.0" customHeight="1">
      <c r="A1301" s="28">
        <v>45671.5</v>
      </c>
      <c r="B1301" s="18">
        <v>12.0</v>
      </c>
      <c r="C1301" s="18" t="s">
        <v>129</v>
      </c>
      <c r="D1301" s="18" t="s">
        <v>122</v>
      </c>
      <c r="E1301" s="18" t="s">
        <v>120</v>
      </c>
      <c r="F1301" s="18">
        <f>MIN(Config_Geracao!$F$5,IF(Base_Irradiacao!$H$326*Config_Geracao!$C$5*(Config_Geracao!$D$5/100)&lt;Config_Geracao!$G$5,0,MAX(Config_Geracao!$G$5,Base_Irradiacao!$H$326*Config_Geracao!$C$5*(Config_Geracao!$D$5/100))))</f>
        <v>1.96707</v>
      </c>
    </row>
    <row r="1302" ht="15.0" customHeight="1">
      <c r="A1302" s="28">
        <v>45671.5416666667</v>
      </c>
      <c r="B1302" s="18">
        <v>13.0</v>
      </c>
      <c r="C1302" s="18" t="s">
        <v>128</v>
      </c>
      <c r="D1302" s="18" t="s">
        <v>115</v>
      </c>
      <c r="E1302" s="18" t="s">
        <v>116</v>
      </c>
      <c r="F1302" s="18">
        <f>MIN(Config_Geracao!$F$2,IF((Base_Irradiacao!$D$327/Config_Geracao!$E$2)*Base_Irradiacao!$G$327*Config_Geracao!$C$2*(Config_Geracao!$D$2/100)&lt;Config_Geracao!$G$2,0,MAX(Config_Geracao!$G$2,(Base_Irradiacao!$D$327/Config_Geracao!$E$2)*Base_Irradiacao!$G$327*Config_Geracao!$C$2*(Config_Geracao!$D$2/100))))</f>
        <v>7.535443182</v>
      </c>
    </row>
    <row r="1303" ht="15.0" customHeight="1">
      <c r="A1303" s="28">
        <v>45671.5416666667</v>
      </c>
      <c r="B1303" s="18">
        <v>13.0</v>
      </c>
      <c r="C1303" s="18" t="s">
        <v>128</v>
      </c>
      <c r="D1303" s="18" t="s">
        <v>119</v>
      </c>
      <c r="E1303" s="18" t="s">
        <v>120</v>
      </c>
      <c r="F1303" s="18">
        <f>MIN(Config_Geracao!$F$4,IF(Base_Irradiacao!$H$327*Config_Geracao!$C$4*(Config_Geracao!$D$4/100)&lt;Config_Geracao!$G$4,0,MAX(Config_Geracao!$G$4,Base_Irradiacao!$H$327*Config_Geracao!$C$4*(Config_Geracao!$D$4/100))))</f>
        <v>0.973845</v>
      </c>
    </row>
    <row r="1304" ht="15.0" customHeight="1">
      <c r="A1304" s="28">
        <v>45671.5416666667</v>
      </c>
      <c r="B1304" s="18">
        <v>13.0</v>
      </c>
      <c r="C1304" s="18" t="s">
        <v>129</v>
      </c>
      <c r="D1304" s="18" t="s">
        <v>118</v>
      </c>
      <c r="E1304" s="18" t="s">
        <v>116</v>
      </c>
      <c r="F1304" s="18">
        <f>MIN(Config_Geracao!$F$3,IF((Base_Irradiacao!$D$327/Config_Geracao!$E$3)*Base_Irradiacao!$G$327*Config_Geracao!$C$3*(Config_Geracao!$D$3/100)&lt;Config_Geracao!$G$3,0,MAX(Config_Geracao!$G$3,(Base_Irradiacao!$D$327/Config_Geracao!$E$3)*Base_Irradiacao!$G$327*Config_Geracao!$C$3*(Config_Geracao!$D$3/100))))</f>
        <v>30.85099091</v>
      </c>
    </row>
    <row r="1305" ht="15.0" customHeight="1">
      <c r="A1305" s="28">
        <v>45671.5416666667</v>
      </c>
      <c r="B1305" s="18">
        <v>13.0</v>
      </c>
      <c r="C1305" s="18" t="s">
        <v>129</v>
      </c>
      <c r="D1305" s="18" t="s">
        <v>122</v>
      </c>
      <c r="E1305" s="18" t="s">
        <v>120</v>
      </c>
      <c r="F1305" s="18">
        <f>MIN(Config_Geracao!$F$5,IF(Base_Irradiacao!$H$327*Config_Geracao!$C$5*(Config_Geracao!$D$5/100)&lt;Config_Geracao!$G$5,0,MAX(Config_Geracao!$G$5,Base_Irradiacao!$H$327*Config_Geracao!$C$5*(Config_Geracao!$D$5/100))))</f>
        <v>3.32253</v>
      </c>
    </row>
    <row r="1306" ht="15.0" customHeight="1">
      <c r="A1306" s="28">
        <v>45671.5833333333</v>
      </c>
      <c r="B1306" s="18">
        <v>14.0</v>
      </c>
      <c r="C1306" s="18" t="s">
        <v>128</v>
      </c>
      <c r="D1306" s="18" t="s">
        <v>115</v>
      </c>
      <c r="E1306" s="18" t="s">
        <v>116</v>
      </c>
      <c r="F1306" s="18">
        <f>MIN(Config_Geracao!$F$2,IF((Base_Irradiacao!$D$328/Config_Geracao!$E$2)*Base_Irradiacao!$G$328*Config_Geracao!$C$2*(Config_Geracao!$D$2/100)&lt;Config_Geracao!$G$2,0,MAX(Config_Geracao!$G$2,(Base_Irradiacao!$D$328/Config_Geracao!$E$2)*Base_Irradiacao!$G$328*Config_Geracao!$C$2*(Config_Geracao!$D$2/100))))</f>
        <v>7.25135</v>
      </c>
    </row>
    <row r="1307" ht="15.0" customHeight="1">
      <c r="A1307" s="28">
        <v>45671.5833333333</v>
      </c>
      <c r="B1307" s="18">
        <v>14.0</v>
      </c>
      <c r="C1307" s="18" t="s">
        <v>128</v>
      </c>
      <c r="D1307" s="18" t="s">
        <v>119</v>
      </c>
      <c r="E1307" s="18" t="s">
        <v>120</v>
      </c>
      <c r="F1307" s="18">
        <f>MIN(Config_Geracao!$F$4,IF(Base_Irradiacao!$H$328*Config_Geracao!$C$4*(Config_Geracao!$D$4/100)&lt;Config_Geracao!$G$4,0,MAX(Config_Geracao!$G$4,Base_Irradiacao!$H$328*Config_Geracao!$C$4*(Config_Geracao!$D$4/100))))</f>
        <v>0.5208375</v>
      </c>
    </row>
    <row r="1308" ht="15.0" customHeight="1">
      <c r="A1308" s="28">
        <v>45671.5833333333</v>
      </c>
      <c r="B1308" s="18">
        <v>14.0</v>
      </c>
      <c r="C1308" s="18" t="s">
        <v>129</v>
      </c>
      <c r="D1308" s="18" t="s">
        <v>118</v>
      </c>
      <c r="E1308" s="18" t="s">
        <v>116</v>
      </c>
      <c r="F1308" s="18">
        <f>MIN(Config_Geracao!$F$3,IF((Base_Irradiacao!$D$328/Config_Geracao!$E$3)*Base_Irradiacao!$G$328*Config_Geracao!$C$3*(Config_Geracao!$D$3/100)&lt;Config_Geracao!$G$3,0,MAX(Config_Geracao!$G$3,(Base_Irradiacao!$D$328/Config_Geracao!$E$3)*Base_Irradiacao!$G$328*Config_Geracao!$C$3*(Config_Geracao!$D$3/100))))</f>
        <v>29.68788</v>
      </c>
    </row>
    <row r="1309" ht="15.0" customHeight="1">
      <c r="A1309" s="28">
        <v>45671.5833333333</v>
      </c>
      <c r="B1309" s="18">
        <v>14.0</v>
      </c>
      <c r="C1309" s="18" t="s">
        <v>129</v>
      </c>
      <c r="D1309" s="18" t="s">
        <v>122</v>
      </c>
      <c r="E1309" s="18" t="s">
        <v>120</v>
      </c>
      <c r="F1309" s="18">
        <f>MIN(Config_Geracao!$F$5,IF(Base_Irradiacao!$H$328*Config_Geracao!$C$5*(Config_Geracao!$D$5/100)&lt;Config_Geracao!$G$5,0,MAX(Config_Geracao!$G$5,Base_Irradiacao!$H$328*Config_Geracao!$C$5*(Config_Geracao!$D$5/100))))</f>
        <v>1.776975</v>
      </c>
    </row>
    <row r="1310" ht="15.0" customHeight="1">
      <c r="A1310" s="28">
        <v>45671.625</v>
      </c>
      <c r="B1310" s="18">
        <v>15.0</v>
      </c>
      <c r="C1310" s="18" t="s">
        <v>128</v>
      </c>
      <c r="D1310" s="18" t="s">
        <v>115</v>
      </c>
      <c r="E1310" s="18" t="s">
        <v>116</v>
      </c>
      <c r="F1310" s="18">
        <f>MIN(Config_Geracao!$F$2,IF((Base_Irradiacao!$D$329/Config_Geracao!$E$2)*Base_Irradiacao!$G$329*Config_Geracao!$C$2*(Config_Geracao!$D$2/100)&lt;Config_Geracao!$G$2,0,MAX(Config_Geracao!$G$2,(Base_Irradiacao!$D$329/Config_Geracao!$E$2)*Base_Irradiacao!$G$329*Config_Geracao!$C$2*(Config_Geracao!$D$2/100))))</f>
        <v>3.152920455</v>
      </c>
    </row>
    <row r="1311" ht="15.0" customHeight="1">
      <c r="A1311" s="28">
        <v>45671.625</v>
      </c>
      <c r="B1311" s="18">
        <v>15.0</v>
      </c>
      <c r="C1311" s="18" t="s">
        <v>128</v>
      </c>
      <c r="D1311" s="18" t="s">
        <v>119</v>
      </c>
      <c r="E1311" s="18" t="s">
        <v>120</v>
      </c>
      <c r="F1311" s="18">
        <f>MIN(Config_Geracao!$F$4,IF(Base_Irradiacao!$H$329*Config_Geracao!$C$4*(Config_Geracao!$D$4/100)&lt;Config_Geracao!$G$4,0,MAX(Config_Geracao!$G$4,Base_Irradiacao!$H$329*Config_Geracao!$C$4*(Config_Geracao!$D$4/100))))</f>
        <v>0.75582</v>
      </c>
    </row>
    <row r="1312" ht="15.0" customHeight="1">
      <c r="A1312" s="28">
        <v>45671.625</v>
      </c>
      <c r="B1312" s="18">
        <v>15.0</v>
      </c>
      <c r="C1312" s="18" t="s">
        <v>129</v>
      </c>
      <c r="D1312" s="18" t="s">
        <v>118</v>
      </c>
      <c r="E1312" s="18" t="s">
        <v>116</v>
      </c>
      <c r="F1312" s="18">
        <f>MIN(Config_Geracao!$F$3,IF((Base_Irradiacao!$D$329/Config_Geracao!$E$3)*Base_Irradiacao!$G$329*Config_Geracao!$C$3*(Config_Geracao!$D$3/100)&lt;Config_Geracao!$G$3,0,MAX(Config_Geracao!$G$3,(Base_Irradiacao!$D$329/Config_Geracao!$E$3)*Base_Irradiacao!$G$329*Config_Geracao!$C$3*(Config_Geracao!$D$3/100))))</f>
        <v>12.90842727</v>
      </c>
    </row>
    <row r="1313" ht="15.0" customHeight="1">
      <c r="A1313" s="28">
        <v>45671.625</v>
      </c>
      <c r="B1313" s="18">
        <v>15.0</v>
      </c>
      <c r="C1313" s="18" t="s">
        <v>129</v>
      </c>
      <c r="D1313" s="18" t="s">
        <v>122</v>
      </c>
      <c r="E1313" s="18" t="s">
        <v>120</v>
      </c>
      <c r="F1313" s="18">
        <f>MIN(Config_Geracao!$F$5,IF(Base_Irradiacao!$H$329*Config_Geracao!$C$5*(Config_Geracao!$D$5/100)&lt;Config_Geracao!$G$5,0,MAX(Config_Geracao!$G$5,Base_Irradiacao!$H$329*Config_Geracao!$C$5*(Config_Geracao!$D$5/100))))</f>
        <v>2.57868</v>
      </c>
    </row>
    <row r="1314" ht="15.0" customHeight="1">
      <c r="A1314" s="28">
        <v>45671.6666666667</v>
      </c>
      <c r="B1314" s="18">
        <v>16.0</v>
      </c>
      <c r="C1314" s="18" t="s">
        <v>128</v>
      </c>
      <c r="D1314" s="18" t="s">
        <v>115</v>
      </c>
      <c r="E1314" s="18" t="s">
        <v>116</v>
      </c>
      <c r="F1314" s="18">
        <f>MIN(Config_Geracao!$F$2,IF((Base_Irradiacao!$D$330/Config_Geracao!$E$2)*Base_Irradiacao!$G$330*Config_Geracao!$C$2*(Config_Geracao!$D$2/100)&lt;Config_Geracao!$G$2,0,MAX(Config_Geracao!$G$2,(Base_Irradiacao!$D$330/Config_Geracao!$E$2)*Base_Irradiacao!$G$330*Config_Geracao!$C$2*(Config_Geracao!$D$2/100))))</f>
        <v>4.714331818</v>
      </c>
    </row>
    <row r="1315" ht="15.0" customHeight="1">
      <c r="A1315" s="28">
        <v>45671.6666666667</v>
      </c>
      <c r="B1315" s="18">
        <v>16.0</v>
      </c>
      <c r="C1315" s="18" t="s">
        <v>128</v>
      </c>
      <c r="D1315" s="18" t="s">
        <v>119</v>
      </c>
      <c r="E1315" s="18" t="s">
        <v>120</v>
      </c>
      <c r="F1315" s="18">
        <f>MIN(Config_Geracao!$F$4,IF(Base_Irradiacao!$H$330*Config_Geracao!$C$4*(Config_Geracao!$D$4/100)&lt;Config_Geracao!$G$4,0,MAX(Config_Geracao!$G$4,Base_Irradiacao!$H$330*Config_Geracao!$C$4*(Config_Geracao!$D$4/100))))</f>
        <v>0.9762675</v>
      </c>
    </row>
    <row r="1316" ht="15.0" customHeight="1">
      <c r="A1316" s="28">
        <v>45671.6666666667</v>
      </c>
      <c r="B1316" s="18">
        <v>16.0</v>
      </c>
      <c r="C1316" s="18" t="s">
        <v>129</v>
      </c>
      <c r="D1316" s="18" t="s">
        <v>118</v>
      </c>
      <c r="E1316" s="18" t="s">
        <v>116</v>
      </c>
      <c r="F1316" s="18">
        <f>MIN(Config_Geracao!$F$3,IF((Base_Irradiacao!$D$330/Config_Geracao!$E$3)*Base_Irradiacao!$G$330*Config_Geracao!$C$3*(Config_Geracao!$D$3/100)&lt;Config_Geracao!$G$3,0,MAX(Config_Geracao!$G$3,(Base_Irradiacao!$D$330/Config_Geracao!$E$3)*Base_Irradiacao!$G$330*Config_Geracao!$C$3*(Config_Geracao!$D$3/100))))</f>
        <v>19.30102909</v>
      </c>
    </row>
    <row r="1317" ht="15.0" customHeight="1">
      <c r="A1317" s="28">
        <v>45671.6666666667</v>
      </c>
      <c r="B1317" s="18">
        <v>16.0</v>
      </c>
      <c r="C1317" s="18" t="s">
        <v>129</v>
      </c>
      <c r="D1317" s="18" t="s">
        <v>122</v>
      </c>
      <c r="E1317" s="18" t="s">
        <v>120</v>
      </c>
      <c r="F1317" s="18">
        <f>MIN(Config_Geracao!$F$5,IF(Base_Irradiacao!$H$330*Config_Geracao!$C$5*(Config_Geracao!$D$5/100)&lt;Config_Geracao!$G$5,0,MAX(Config_Geracao!$G$5,Base_Irradiacao!$H$330*Config_Geracao!$C$5*(Config_Geracao!$D$5/100))))</f>
        <v>3.330795</v>
      </c>
    </row>
    <row r="1318" ht="15.0" customHeight="1">
      <c r="A1318" s="28">
        <v>45671.7083333333</v>
      </c>
      <c r="B1318" s="18">
        <v>17.0</v>
      </c>
      <c r="C1318" s="18" t="s">
        <v>128</v>
      </c>
      <c r="D1318" s="18" t="s">
        <v>115</v>
      </c>
      <c r="E1318" s="18" t="s">
        <v>116</v>
      </c>
      <c r="F1318" s="18">
        <f>MIN(Config_Geracao!$F$2,IF((Base_Irradiacao!$D$331/Config_Geracao!$E$2)*Base_Irradiacao!$G$331*Config_Geracao!$C$2*(Config_Geracao!$D$2/100)&lt;Config_Geracao!$G$2,0,MAX(Config_Geracao!$G$2,(Base_Irradiacao!$D$331/Config_Geracao!$E$2)*Base_Irradiacao!$G$331*Config_Geracao!$C$2*(Config_Geracao!$D$2/100))))</f>
        <v>1.178215909</v>
      </c>
    </row>
    <row r="1319" ht="15.0" customHeight="1">
      <c r="A1319" s="28">
        <v>45671.7083333333</v>
      </c>
      <c r="B1319" s="18">
        <v>17.0</v>
      </c>
      <c r="C1319" s="18" t="s">
        <v>128</v>
      </c>
      <c r="D1319" s="18" t="s">
        <v>119</v>
      </c>
      <c r="E1319" s="18" t="s">
        <v>120</v>
      </c>
      <c r="F1319" s="18">
        <f>MIN(Config_Geracao!$F$4,IF(Base_Irradiacao!$H$331*Config_Geracao!$C$4*(Config_Geracao!$D$4/100)&lt;Config_Geracao!$G$4,0,MAX(Config_Geracao!$G$4,Base_Irradiacao!$H$331*Config_Geracao!$C$4*(Config_Geracao!$D$4/100))))</f>
        <v>0.71706</v>
      </c>
    </row>
    <row r="1320" ht="15.0" customHeight="1">
      <c r="A1320" s="28">
        <v>45671.7083333333</v>
      </c>
      <c r="B1320" s="18">
        <v>17.0</v>
      </c>
      <c r="C1320" s="18" t="s">
        <v>129</v>
      </c>
      <c r="D1320" s="18" t="s">
        <v>118</v>
      </c>
      <c r="E1320" s="18" t="s">
        <v>116</v>
      </c>
      <c r="F1320" s="18">
        <f>MIN(Config_Geracao!$F$3,IF((Base_Irradiacao!$D$331/Config_Geracao!$E$3)*Base_Irradiacao!$G$331*Config_Geracao!$C$3*(Config_Geracao!$D$3/100)&lt;Config_Geracao!$G$3,0,MAX(Config_Geracao!$G$3,(Base_Irradiacao!$D$331/Config_Geracao!$E$3)*Base_Irradiacao!$G$331*Config_Geracao!$C$3*(Config_Geracao!$D$3/100))))</f>
        <v>4.823754545</v>
      </c>
    </row>
    <row r="1321" ht="15.0" customHeight="1">
      <c r="A1321" s="28">
        <v>45671.7083333333</v>
      </c>
      <c r="B1321" s="18">
        <v>17.0</v>
      </c>
      <c r="C1321" s="18" t="s">
        <v>129</v>
      </c>
      <c r="D1321" s="18" t="s">
        <v>122</v>
      </c>
      <c r="E1321" s="18" t="s">
        <v>120</v>
      </c>
      <c r="F1321" s="18">
        <f>MIN(Config_Geracao!$F$5,IF(Base_Irradiacao!$H$331*Config_Geracao!$C$5*(Config_Geracao!$D$5/100)&lt;Config_Geracao!$G$5,0,MAX(Config_Geracao!$G$5,Base_Irradiacao!$H$331*Config_Geracao!$C$5*(Config_Geracao!$D$5/100))))</f>
        <v>2.44644</v>
      </c>
    </row>
    <row r="1322" ht="15.0" customHeight="1">
      <c r="A1322" s="28">
        <v>45671.75</v>
      </c>
      <c r="B1322" s="18">
        <v>18.0</v>
      </c>
      <c r="C1322" s="18" t="s">
        <v>128</v>
      </c>
      <c r="D1322" s="18" t="s">
        <v>115</v>
      </c>
      <c r="E1322" s="18" t="s">
        <v>116</v>
      </c>
      <c r="F1322" s="18">
        <f>MIN(Config_Geracao!$F$2,IF((Base_Irradiacao!$D$332/Config_Geracao!$E$2)*Base_Irradiacao!$G$332*Config_Geracao!$C$2*(Config_Geracao!$D$2/100)&lt;Config_Geracao!$G$2,0,MAX(Config_Geracao!$G$2,(Base_Irradiacao!$D$332/Config_Geracao!$E$2)*Base_Irradiacao!$G$332*Config_Geracao!$C$2*(Config_Geracao!$D$2/100))))</f>
        <v>1.877804545</v>
      </c>
    </row>
    <row r="1323" ht="15.0" customHeight="1">
      <c r="A1323" s="28">
        <v>45671.75</v>
      </c>
      <c r="B1323" s="18">
        <v>18.0</v>
      </c>
      <c r="C1323" s="18" t="s">
        <v>128</v>
      </c>
      <c r="D1323" s="18" t="s">
        <v>119</v>
      </c>
      <c r="E1323" s="18" t="s">
        <v>120</v>
      </c>
      <c r="F1323" s="18">
        <f>MIN(Config_Geracao!$F$4,IF(Base_Irradiacao!$H$332*Config_Geracao!$C$4*(Config_Geracao!$D$4/100)&lt;Config_Geracao!$G$4,0,MAX(Config_Geracao!$G$4,Base_Irradiacao!$H$332*Config_Geracao!$C$4*(Config_Geracao!$D$4/100))))</f>
        <v>0.54264</v>
      </c>
    </row>
    <row r="1324" ht="15.0" customHeight="1">
      <c r="A1324" s="28">
        <v>45671.75</v>
      </c>
      <c r="B1324" s="18">
        <v>18.0</v>
      </c>
      <c r="C1324" s="18" t="s">
        <v>129</v>
      </c>
      <c r="D1324" s="18" t="s">
        <v>118</v>
      </c>
      <c r="E1324" s="18" t="s">
        <v>116</v>
      </c>
      <c r="F1324" s="18">
        <f>MIN(Config_Geracao!$F$3,IF((Base_Irradiacao!$D$332/Config_Geracao!$E$3)*Base_Irradiacao!$G$332*Config_Geracao!$C$3*(Config_Geracao!$D$3/100)&lt;Config_Geracao!$G$3,0,MAX(Config_Geracao!$G$3,(Base_Irradiacao!$D$332/Config_Geracao!$E$3)*Base_Irradiacao!$G$332*Config_Geracao!$C$3*(Config_Geracao!$D$3/100))))</f>
        <v>7.687952727</v>
      </c>
    </row>
    <row r="1325" ht="15.0" customHeight="1">
      <c r="A1325" s="28">
        <v>45671.75</v>
      </c>
      <c r="B1325" s="18">
        <v>18.0</v>
      </c>
      <c r="C1325" s="18" t="s">
        <v>129</v>
      </c>
      <c r="D1325" s="18" t="s">
        <v>122</v>
      </c>
      <c r="E1325" s="18" t="s">
        <v>120</v>
      </c>
      <c r="F1325" s="18">
        <f>MIN(Config_Geracao!$F$5,IF(Base_Irradiacao!$H$332*Config_Geracao!$C$5*(Config_Geracao!$D$5/100)&lt;Config_Geracao!$G$5,0,MAX(Config_Geracao!$G$5,Base_Irradiacao!$H$332*Config_Geracao!$C$5*(Config_Geracao!$D$5/100))))</f>
        <v>1.85136</v>
      </c>
    </row>
    <row r="1326" ht="15.0" customHeight="1">
      <c r="A1326" s="28">
        <v>45671.7916666667</v>
      </c>
      <c r="B1326" s="18">
        <v>19.0</v>
      </c>
      <c r="C1326" s="18" t="s">
        <v>128</v>
      </c>
      <c r="D1326" s="18" t="s">
        <v>115</v>
      </c>
      <c r="E1326" s="18" t="s">
        <v>116</v>
      </c>
      <c r="F1326" s="18">
        <f>MIN(Config_Geracao!$F$2,IF((Base_Irradiacao!$D$333/Config_Geracao!$E$2)*Base_Irradiacao!$G$333*Config_Geracao!$C$2*(Config_Geracao!$D$2/100)&lt;Config_Geracao!$G$2,0,MAX(Config_Geracao!$G$2,(Base_Irradiacao!$D$333/Config_Geracao!$E$2)*Base_Irradiacao!$G$333*Config_Geracao!$C$2*(Config_Geracao!$D$2/100))))</f>
        <v>0</v>
      </c>
    </row>
    <row r="1327" ht="15.0" customHeight="1">
      <c r="A1327" s="28">
        <v>45671.7916666667</v>
      </c>
      <c r="B1327" s="18">
        <v>19.0</v>
      </c>
      <c r="C1327" s="18" t="s">
        <v>128</v>
      </c>
      <c r="D1327" s="18" t="s">
        <v>119</v>
      </c>
      <c r="E1327" s="18" t="s">
        <v>120</v>
      </c>
      <c r="F1327" s="18">
        <f>MIN(Config_Geracao!$F$4,IF(Base_Irradiacao!$H$333*Config_Geracao!$C$4*(Config_Geracao!$D$4/100)&lt;Config_Geracao!$G$4,0,MAX(Config_Geracao!$G$4,Base_Irradiacao!$H$333*Config_Geracao!$C$4*(Config_Geracao!$D$4/100))))</f>
        <v>0.7437075</v>
      </c>
    </row>
    <row r="1328" ht="15.0" customHeight="1">
      <c r="A1328" s="28">
        <v>45671.7916666667</v>
      </c>
      <c r="B1328" s="18">
        <v>19.0</v>
      </c>
      <c r="C1328" s="18" t="s">
        <v>129</v>
      </c>
      <c r="D1328" s="18" t="s">
        <v>118</v>
      </c>
      <c r="E1328" s="18" t="s">
        <v>116</v>
      </c>
      <c r="F1328" s="18">
        <f>MIN(Config_Geracao!$F$3,IF((Base_Irradiacao!$D$333/Config_Geracao!$E$3)*Base_Irradiacao!$G$333*Config_Geracao!$C$3*(Config_Geracao!$D$3/100)&lt;Config_Geracao!$G$3,0,MAX(Config_Geracao!$G$3,(Base_Irradiacao!$D$333/Config_Geracao!$E$3)*Base_Irradiacao!$G$333*Config_Geracao!$C$3*(Config_Geracao!$D$3/100))))</f>
        <v>0</v>
      </c>
    </row>
    <row r="1329" ht="15.0" customHeight="1">
      <c r="A1329" s="28">
        <v>45671.7916666667</v>
      </c>
      <c r="B1329" s="18">
        <v>19.0</v>
      </c>
      <c r="C1329" s="18" t="s">
        <v>129</v>
      </c>
      <c r="D1329" s="18" t="s">
        <v>122</v>
      </c>
      <c r="E1329" s="18" t="s">
        <v>120</v>
      </c>
      <c r="F1329" s="18">
        <f>MIN(Config_Geracao!$F$5,IF(Base_Irradiacao!$H$333*Config_Geracao!$C$5*(Config_Geracao!$D$5/100)&lt;Config_Geracao!$G$5,0,MAX(Config_Geracao!$G$5,Base_Irradiacao!$H$333*Config_Geracao!$C$5*(Config_Geracao!$D$5/100))))</f>
        <v>2.537355</v>
      </c>
    </row>
    <row r="1330" ht="15.0" customHeight="1">
      <c r="A1330" s="28">
        <v>45671.8333333333</v>
      </c>
      <c r="B1330" s="18">
        <v>20.0</v>
      </c>
      <c r="C1330" s="18" t="s">
        <v>128</v>
      </c>
      <c r="D1330" s="18" t="s">
        <v>115</v>
      </c>
      <c r="E1330" s="18" t="s">
        <v>116</v>
      </c>
      <c r="F1330" s="18">
        <f>MIN(Config_Geracao!$F$2,IF((Base_Irradiacao!$D$334/Config_Geracao!$E$2)*Base_Irradiacao!$G$334*Config_Geracao!$C$2*(Config_Geracao!$D$2/100)&lt;Config_Geracao!$G$2,0,MAX(Config_Geracao!$G$2,(Base_Irradiacao!$D$334/Config_Geracao!$E$2)*Base_Irradiacao!$G$334*Config_Geracao!$C$2*(Config_Geracao!$D$2/100))))</f>
        <v>0</v>
      </c>
    </row>
    <row r="1331" ht="15.0" customHeight="1">
      <c r="A1331" s="28">
        <v>45671.8333333333</v>
      </c>
      <c r="B1331" s="18">
        <v>20.0</v>
      </c>
      <c r="C1331" s="18" t="s">
        <v>128</v>
      </c>
      <c r="D1331" s="18" t="s">
        <v>119</v>
      </c>
      <c r="E1331" s="18" t="s">
        <v>120</v>
      </c>
      <c r="F1331" s="18">
        <f>MIN(Config_Geracao!$F$4,IF(Base_Irradiacao!$H$334*Config_Geracao!$C$4*(Config_Geracao!$D$4/100)&lt;Config_Geracao!$G$4,0,MAX(Config_Geracao!$G$4,Base_Irradiacao!$H$334*Config_Geracao!$C$4*(Config_Geracao!$D$4/100))))</f>
        <v>0.9811125</v>
      </c>
    </row>
    <row r="1332" ht="15.0" customHeight="1">
      <c r="A1332" s="28">
        <v>45671.8333333333</v>
      </c>
      <c r="B1332" s="18">
        <v>20.0</v>
      </c>
      <c r="C1332" s="18" t="s">
        <v>129</v>
      </c>
      <c r="D1332" s="18" t="s">
        <v>118</v>
      </c>
      <c r="E1332" s="18" t="s">
        <v>116</v>
      </c>
      <c r="F1332" s="18">
        <f>MIN(Config_Geracao!$F$3,IF((Base_Irradiacao!$D$334/Config_Geracao!$E$3)*Base_Irradiacao!$G$334*Config_Geracao!$C$3*(Config_Geracao!$D$3/100)&lt;Config_Geracao!$G$3,0,MAX(Config_Geracao!$G$3,(Base_Irradiacao!$D$334/Config_Geracao!$E$3)*Base_Irradiacao!$G$334*Config_Geracao!$C$3*(Config_Geracao!$D$3/100))))</f>
        <v>0</v>
      </c>
    </row>
    <row r="1333" ht="15.0" customHeight="1">
      <c r="A1333" s="28">
        <v>45671.8333333333</v>
      </c>
      <c r="B1333" s="18">
        <v>20.0</v>
      </c>
      <c r="C1333" s="18" t="s">
        <v>129</v>
      </c>
      <c r="D1333" s="18" t="s">
        <v>122</v>
      </c>
      <c r="E1333" s="18" t="s">
        <v>120</v>
      </c>
      <c r="F1333" s="18">
        <f>MIN(Config_Geracao!$F$5,IF(Base_Irradiacao!$H$334*Config_Geracao!$C$5*(Config_Geracao!$D$5/100)&lt;Config_Geracao!$G$5,0,MAX(Config_Geracao!$G$5,Base_Irradiacao!$H$334*Config_Geracao!$C$5*(Config_Geracao!$D$5/100))))</f>
        <v>3.347325</v>
      </c>
    </row>
    <row r="1334" ht="15.0" customHeight="1">
      <c r="A1334" s="28">
        <v>45671.875</v>
      </c>
      <c r="B1334" s="18">
        <v>21.0</v>
      </c>
      <c r="C1334" s="18" t="s">
        <v>128</v>
      </c>
      <c r="D1334" s="18" t="s">
        <v>115</v>
      </c>
      <c r="E1334" s="18" t="s">
        <v>116</v>
      </c>
      <c r="F1334" s="18">
        <f>MIN(Config_Geracao!$F$2,IF((Base_Irradiacao!$D$335/Config_Geracao!$E$2)*Base_Irradiacao!$G$335*Config_Geracao!$C$2*(Config_Geracao!$D$2/100)&lt;Config_Geracao!$G$2,0,MAX(Config_Geracao!$G$2,(Base_Irradiacao!$D$335/Config_Geracao!$E$2)*Base_Irradiacao!$G$335*Config_Geracao!$C$2*(Config_Geracao!$D$2/100))))</f>
        <v>0</v>
      </c>
    </row>
    <row r="1335" ht="15.0" customHeight="1">
      <c r="A1335" s="28">
        <v>45671.875</v>
      </c>
      <c r="B1335" s="18">
        <v>21.0</v>
      </c>
      <c r="C1335" s="18" t="s">
        <v>128</v>
      </c>
      <c r="D1335" s="18" t="s">
        <v>119</v>
      </c>
      <c r="E1335" s="18" t="s">
        <v>120</v>
      </c>
      <c r="F1335" s="18">
        <f>MIN(Config_Geracao!$F$4,IF(Base_Irradiacao!$H$335*Config_Geracao!$C$4*(Config_Geracao!$D$4/100)&lt;Config_Geracao!$G$4,0,MAX(Config_Geracao!$G$4,Base_Irradiacao!$H$335*Config_Geracao!$C$4*(Config_Geracao!$D$4/100))))</f>
        <v>1.0973925</v>
      </c>
    </row>
    <row r="1336" ht="15.0" customHeight="1">
      <c r="A1336" s="28">
        <v>45671.875</v>
      </c>
      <c r="B1336" s="18">
        <v>21.0</v>
      </c>
      <c r="C1336" s="18" t="s">
        <v>129</v>
      </c>
      <c r="D1336" s="18" t="s">
        <v>118</v>
      </c>
      <c r="E1336" s="18" t="s">
        <v>116</v>
      </c>
      <c r="F1336" s="18">
        <f>MIN(Config_Geracao!$F$3,IF((Base_Irradiacao!$D$335/Config_Geracao!$E$3)*Base_Irradiacao!$G$335*Config_Geracao!$C$3*(Config_Geracao!$D$3/100)&lt;Config_Geracao!$G$3,0,MAX(Config_Geracao!$G$3,(Base_Irradiacao!$D$335/Config_Geracao!$E$3)*Base_Irradiacao!$G$335*Config_Geracao!$C$3*(Config_Geracao!$D$3/100))))</f>
        <v>0</v>
      </c>
    </row>
    <row r="1337" ht="15.0" customHeight="1">
      <c r="A1337" s="28">
        <v>45671.875</v>
      </c>
      <c r="B1337" s="18">
        <v>21.0</v>
      </c>
      <c r="C1337" s="18" t="s">
        <v>129</v>
      </c>
      <c r="D1337" s="18" t="s">
        <v>122</v>
      </c>
      <c r="E1337" s="18" t="s">
        <v>120</v>
      </c>
      <c r="F1337" s="18">
        <f>MIN(Config_Geracao!$F$5,IF(Base_Irradiacao!$H$335*Config_Geracao!$C$5*(Config_Geracao!$D$5/100)&lt;Config_Geracao!$G$5,0,MAX(Config_Geracao!$G$5,Base_Irradiacao!$H$335*Config_Geracao!$C$5*(Config_Geracao!$D$5/100))))</f>
        <v>3.744045</v>
      </c>
    </row>
    <row r="1338" ht="15.0" customHeight="1">
      <c r="A1338" s="28">
        <v>45671.9166666667</v>
      </c>
      <c r="B1338" s="18">
        <v>22.0</v>
      </c>
      <c r="C1338" s="18" t="s">
        <v>128</v>
      </c>
      <c r="D1338" s="18" t="s">
        <v>115</v>
      </c>
      <c r="E1338" s="18" t="s">
        <v>116</v>
      </c>
      <c r="F1338" s="18">
        <f>MIN(Config_Geracao!$F$2,IF((Base_Irradiacao!$D$336/Config_Geracao!$E$2)*Base_Irradiacao!$G$336*Config_Geracao!$C$2*(Config_Geracao!$D$2/100)&lt;Config_Geracao!$G$2,0,MAX(Config_Geracao!$G$2,(Base_Irradiacao!$D$336/Config_Geracao!$E$2)*Base_Irradiacao!$G$336*Config_Geracao!$C$2*(Config_Geracao!$D$2/100))))</f>
        <v>0</v>
      </c>
    </row>
    <row r="1339" ht="15.0" customHeight="1">
      <c r="A1339" s="28">
        <v>45671.9166666667</v>
      </c>
      <c r="B1339" s="18">
        <v>22.0</v>
      </c>
      <c r="C1339" s="18" t="s">
        <v>128</v>
      </c>
      <c r="D1339" s="18" t="s">
        <v>119</v>
      </c>
      <c r="E1339" s="18" t="s">
        <v>120</v>
      </c>
      <c r="F1339" s="18">
        <f>MIN(Config_Geracao!$F$4,IF(Base_Irradiacao!$H$336*Config_Geracao!$C$4*(Config_Geracao!$D$4/100)&lt;Config_Geracao!$G$4,0,MAX(Config_Geracao!$G$4,Base_Irradiacao!$H$336*Config_Geracao!$C$4*(Config_Geracao!$D$4/100))))</f>
        <v>1.2378975</v>
      </c>
    </row>
    <row r="1340" ht="15.0" customHeight="1">
      <c r="A1340" s="28">
        <v>45671.9166666667</v>
      </c>
      <c r="B1340" s="18">
        <v>22.0</v>
      </c>
      <c r="C1340" s="18" t="s">
        <v>129</v>
      </c>
      <c r="D1340" s="18" t="s">
        <v>118</v>
      </c>
      <c r="E1340" s="18" t="s">
        <v>116</v>
      </c>
      <c r="F1340" s="18">
        <f>MIN(Config_Geracao!$F$3,IF((Base_Irradiacao!$D$336/Config_Geracao!$E$3)*Base_Irradiacao!$G$336*Config_Geracao!$C$3*(Config_Geracao!$D$3/100)&lt;Config_Geracao!$G$3,0,MAX(Config_Geracao!$G$3,(Base_Irradiacao!$D$336/Config_Geracao!$E$3)*Base_Irradiacao!$G$336*Config_Geracao!$C$3*(Config_Geracao!$D$3/100))))</f>
        <v>0</v>
      </c>
    </row>
    <row r="1341" ht="15.0" customHeight="1">
      <c r="A1341" s="28">
        <v>45671.9166666667</v>
      </c>
      <c r="B1341" s="18">
        <v>22.0</v>
      </c>
      <c r="C1341" s="18" t="s">
        <v>129</v>
      </c>
      <c r="D1341" s="18" t="s">
        <v>122</v>
      </c>
      <c r="E1341" s="18" t="s">
        <v>120</v>
      </c>
      <c r="F1341" s="18">
        <f>MIN(Config_Geracao!$F$5,IF(Base_Irradiacao!$H$336*Config_Geracao!$C$5*(Config_Geracao!$D$5/100)&lt;Config_Geracao!$G$5,0,MAX(Config_Geracao!$G$5,Base_Irradiacao!$H$336*Config_Geracao!$C$5*(Config_Geracao!$D$5/100))))</f>
        <v>4.223415</v>
      </c>
    </row>
    <row r="1342" ht="15.0" customHeight="1">
      <c r="A1342" s="28">
        <v>45671.9583333333</v>
      </c>
      <c r="B1342" s="18">
        <v>23.0</v>
      </c>
      <c r="C1342" s="18" t="s">
        <v>128</v>
      </c>
      <c r="D1342" s="18" t="s">
        <v>115</v>
      </c>
      <c r="E1342" s="18" t="s">
        <v>116</v>
      </c>
      <c r="F1342" s="18">
        <f>MIN(Config_Geracao!$F$2,IF((Base_Irradiacao!$D$337/Config_Geracao!$E$2)*Base_Irradiacao!$G$337*Config_Geracao!$C$2*(Config_Geracao!$D$2/100)&lt;Config_Geracao!$G$2,0,MAX(Config_Geracao!$G$2,(Base_Irradiacao!$D$337/Config_Geracao!$E$2)*Base_Irradiacao!$G$337*Config_Geracao!$C$2*(Config_Geracao!$D$2/100))))</f>
        <v>0</v>
      </c>
    </row>
    <row r="1343" ht="15.0" customHeight="1">
      <c r="A1343" s="28">
        <v>45671.9583333333</v>
      </c>
      <c r="B1343" s="18">
        <v>23.0</v>
      </c>
      <c r="C1343" s="18" t="s">
        <v>128</v>
      </c>
      <c r="D1343" s="18" t="s">
        <v>119</v>
      </c>
      <c r="E1343" s="18" t="s">
        <v>120</v>
      </c>
      <c r="F1343" s="18">
        <f>MIN(Config_Geracao!$F$4,IF(Base_Irradiacao!$H$337*Config_Geracao!$C$4*(Config_Geracao!$D$4/100)&lt;Config_Geracao!$G$4,0,MAX(Config_Geracao!$G$4,Base_Irradiacao!$H$337*Config_Geracao!$C$4*(Config_Geracao!$D$4/100))))</f>
        <v>0.85272</v>
      </c>
    </row>
    <row r="1344" ht="15.0" customHeight="1">
      <c r="A1344" s="28">
        <v>45671.9583333333</v>
      </c>
      <c r="B1344" s="18">
        <v>23.0</v>
      </c>
      <c r="C1344" s="18" t="s">
        <v>129</v>
      </c>
      <c r="D1344" s="18" t="s">
        <v>118</v>
      </c>
      <c r="E1344" s="18" t="s">
        <v>116</v>
      </c>
      <c r="F1344" s="18">
        <f>MIN(Config_Geracao!$F$3,IF((Base_Irradiacao!$D$337/Config_Geracao!$E$3)*Base_Irradiacao!$G$337*Config_Geracao!$C$3*(Config_Geracao!$D$3/100)&lt;Config_Geracao!$G$3,0,MAX(Config_Geracao!$G$3,(Base_Irradiacao!$D$337/Config_Geracao!$E$3)*Base_Irradiacao!$G$337*Config_Geracao!$C$3*(Config_Geracao!$D$3/100))))</f>
        <v>0</v>
      </c>
    </row>
    <row r="1345" ht="15.0" customHeight="1">
      <c r="A1345" s="28">
        <v>45671.9583333333</v>
      </c>
      <c r="B1345" s="18">
        <v>23.0</v>
      </c>
      <c r="C1345" s="18" t="s">
        <v>129</v>
      </c>
      <c r="D1345" s="18" t="s">
        <v>122</v>
      </c>
      <c r="E1345" s="18" t="s">
        <v>120</v>
      </c>
      <c r="F1345" s="18">
        <f>MIN(Config_Geracao!$F$5,IF(Base_Irradiacao!$H$337*Config_Geracao!$C$5*(Config_Geracao!$D$5/100)&lt;Config_Geracao!$G$5,0,MAX(Config_Geracao!$G$5,Base_Irradiacao!$H$337*Config_Geracao!$C$5*(Config_Geracao!$D$5/100))))</f>
        <v>2.90928</v>
      </c>
    </row>
    <row r="1346" ht="15.0" customHeight="1">
      <c r="A1346" s="28">
        <v>45672.0</v>
      </c>
      <c r="B1346" s="18">
        <v>0.0</v>
      </c>
      <c r="C1346" s="18" t="s">
        <v>128</v>
      </c>
      <c r="D1346" s="18" t="s">
        <v>115</v>
      </c>
      <c r="E1346" s="18" t="s">
        <v>116</v>
      </c>
      <c r="F1346" s="18">
        <f>MIN(Config_Geracao!$F$2,IF((Base_Irradiacao!$D$338/Config_Geracao!$E$2)*Base_Irradiacao!$G$338*Config_Geracao!$C$2*(Config_Geracao!$D$2/100)&lt;Config_Geracao!$G$2,0,MAX(Config_Geracao!$G$2,(Base_Irradiacao!$D$338/Config_Geracao!$E$2)*Base_Irradiacao!$G$338*Config_Geracao!$C$2*(Config_Geracao!$D$2/100))))</f>
        <v>0</v>
      </c>
    </row>
    <row r="1347" ht="15.0" customHeight="1">
      <c r="A1347" s="28">
        <v>45672.0</v>
      </c>
      <c r="B1347" s="18">
        <v>0.0</v>
      </c>
      <c r="C1347" s="18" t="s">
        <v>128</v>
      </c>
      <c r="D1347" s="18" t="s">
        <v>119</v>
      </c>
      <c r="E1347" s="18" t="s">
        <v>120</v>
      </c>
      <c r="F1347" s="18">
        <f>MIN(Config_Geracao!$F$4,IF(Base_Irradiacao!$H$338*Config_Geracao!$C$4*(Config_Geracao!$D$4/100)&lt;Config_Geracao!$G$4,0,MAX(Config_Geracao!$G$4,Base_Irradiacao!$H$338*Config_Geracao!$C$4*(Config_Geracao!$D$4/100))))</f>
        <v>1.1264625</v>
      </c>
    </row>
    <row r="1348" ht="15.0" customHeight="1">
      <c r="A1348" s="28">
        <v>45672.0</v>
      </c>
      <c r="B1348" s="18">
        <v>0.0</v>
      </c>
      <c r="C1348" s="18" t="s">
        <v>129</v>
      </c>
      <c r="D1348" s="18" t="s">
        <v>118</v>
      </c>
      <c r="E1348" s="18" t="s">
        <v>116</v>
      </c>
      <c r="F1348" s="18">
        <f>MIN(Config_Geracao!$F$3,IF((Base_Irradiacao!$D$338/Config_Geracao!$E$3)*Base_Irradiacao!$G$338*Config_Geracao!$C$3*(Config_Geracao!$D$3/100)&lt;Config_Geracao!$G$3,0,MAX(Config_Geracao!$G$3,(Base_Irradiacao!$D$338/Config_Geracao!$E$3)*Base_Irradiacao!$G$338*Config_Geracao!$C$3*(Config_Geracao!$D$3/100))))</f>
        <v>0</v>
      </c>
    </row>
    <row r="1349" ht="15.0" customHeight="1">
      <c r="A1349" s="28">
        <v>45672.0</v>
      </c>
      <c r="B1349" s="18">
        <v>0.0</v>
      </c>
      <c r="C1349" s="18" t="s">
        <v>129</v>
      </c>
      <c r="D1349" s="18" t="s">
        <v>122</v>
      </c>
      <c r="E1349" s="18" t="s">
        <v>120</v>
      </c>
      <c r="F1349" s="18">
        <f>MIN(Config_Geracao!$F$5,IF(Base_Irradiacao!$H$338*Config_Geracao!$C$5*(Config_Geracao!$D$5/100)&lt;Config_Geracao!$G$5,0,MAX(Config_Geracao!$G$5,Base_Irradiacao!$H$338*Config_Geracao!$C$5*(Config_Geracao!$D$5/100))))</f>
        <v>3.843225</v>
      </c>
    </row>
    <row r="1350" ht="15.0" customHeight="1">
      <c r="A1350" s="28">
        <v>45672.0416666667</v>
      </c>
      <c r="B1350" s="18">
        <v>1.0</v>
      </c>
      <c r="C1350" s="18" t="s">
        <v>128</v>
      </c>
      <c r="D1350" s="18" t="s">
        <v>115</v>
      </c>
      <c r="E1350" s="18" t="s">
        <v>116</v>
      </c>
      <c r="F1350" s="18">
        <f>MIN(Config_Geracao!$F$2,IF((Base_Irradiacao!$D$339/Config_Geracao!$E$2)*Base_Irradiacao!$G$339*Config_Geracao!$C$2*(Config_Geracao!$D$2/100)&lt;Config_Geracao!$G$2,0,MAX(Config_Geracao!$G$2,(Base_Irradiacao!$D$339/Config_Geracao!$E$2)*Base_Irradiacao!$G$339*Config_Geracao!$C$2*(Config_Geracao!$D$2/100))))</f>
        <v>0</v>
      </c>
    </row>
    <row r="1351" ht="15.0" customHeight="1">
      <c r="A1351" s="28">
        <v>45672.0416666667</v>
      </c>
      <c r="B1351" s="18">
        <v>1.0</v>
      </c>
      <c r="C1351" s="18" t="s">
        <v>128</v>
      </c>
      <c r="D1351" s="18" t="s">
        <v>119</v>
      </c>
      <c r="E1351" s="18" t="s">
        <v>120</v>
      </c>
      <c r="F1351" s="18">
        <f>MIN(Config_Geracao!$F$4,IF(Base_Irradiacao!$H$339*Config_Geracao!$C$4*(Config_Geracao!$D$4/100)&lt;Config_Geracao!$G$4,0,MAX(Config_Geracao!$G$4,Base_Irradiacao!$H$339*Config_Geracao!$C$4*(Config_Geracao!$D$4/100))))</f>
        <v>1.07559</v>
      </c>
    </row>
    <row r="1352" ht="15.0" customHeight="1">
      <c r="A1352" s="28">
        <v>45672.0416666667</v>
      </c>
      <c r="B1352" s="18">
        <v>1.0</v>
      </c>
      <c r="C1352" s="18" t="s">
        <v>129</v>
      </c>
      <c r="D1352" s="18" t="s">
        <v>118</v>
      </c>
      <c r="E1352" s="18" t="s">
        <v>116</v>
      </c>
      <c r="F1352" s="18">
        <f>MIN(Config_Geracao!$F$3,IF((Base_Irradiacao!$D$339/Config_Geracao!$E$3)*Base_Irradiacao!$G$339*Config_Geracao!$C$3*(Config_Geracao!$D$3/100)&lt;Config_Geracao!$G$3,0,MAX(Config_Geracao!$G$3,(Base_Irradiacao!$D$339/Config_Geracao!$E$3)*Base_Irradiacao!$G$339*Config_Geracao!$C$3*(Config_Geracao!$D$3/100))))</f>
        <v>0</v>
      </c>
    </row>
    <row r="1353" ht="15.0" customHeight="1">
      <c r="A1353" s="28">
        <v>45672.0416666667</v>
      </c>
      <c r="B1353" s="18">
        <v>1.0</v>
      </c>
      <c r="C1353" s="18" t="s">
        <v>129</v>
      </c>
      <c r="D1353" s="18" t="s">
        <v>122</v>
      </c>
      <c r="E1353" s="18" t="s">
        <v>120</v>
      </c>
      <c r="F1353" s="18">
        <f>MIN(Config_Geracao!$F$5,IF(Base_Irradiacao!$H$339*Config_Geracao!$C$5*(Config_Geracao!$D$5/100)&lt;Config_Geracao!$G$5,0,MAX(Config_Geracao!$G$5,Base_Irradiacao!$H$339*Config_Geracao!$C$5*(Config_Geracao!$D$5/100))))</f>
        <v>3.66966</v>
      </c>
    </row>
    <row r="1354" ht="15.0" customHeight="1">
      <c r="A1354" s="28">
        <v>45672.0833333333</v>
      </c>
      <c r="B1354" s="18">
        <v>2.0</v>
      </c>
      <c r="C1354" s="18" t="s">
        <v>128</v>
      </c>
      <c r="D1354" s="18" t="s">
        <v>115</v>
      </c>
      <c r="E1354" s="18" t="s">
        <v>116</v>
      </c>
      <c r="F1354" s="18">
        <f>MIN(Config_Geracao!$F$2,IF((Base_Irradiacao!$D$340/Config_Geracao!$E$2)*Base_Irradiacao!$G$340*Config_Geracao!$C$2*(Config_Geracao!$D$2/100)&lt;Config_Geracao!$G$2,0,MAX(Config_Geracao!$G$2,(Base_Irradiacao!$D$340/Config_Geracao!$E$2)*Base_Irradiacao!$G$340*Config_Geracao!$C$2*(Config_Geracao!$D$2/100))))</f>
        <v>0</v>
      </c>
    </row>
    <row r="1355" ht="15.0" customHeight="1">
      <c r="A1355" s="28">
        <v>45672.0833333333</v>
      </c>
      <c r="B1355" s="18">
        <v>2.0</v>
      </c>
      <c r="C1355" s="18" t="s">
        <v>128</v>
      </c>
      <c r="D1355" s="18" t="s">
        <v>119</v>
      </c>
      <c r="E1355" s="18" t="s">
        <v>120</v>
      </c>
      <c r="F1355" s="18">
        <f>MIN(Config_Geracao!$F$4,IF(Base_Irradiacao!$H$340*Config_Geracao!$C$4*(Config_Geracao!$D$4/100)&lt;Config_Geracao!$G$4,0,MAX(Config_Geracao!$G$4,Base_Irradiacao!$H$340*Config_Geracao!$C$4*(Config_Geracao!$D$4/100))))</f>
        <v>1.138575</v>
      </c>
    </row>
    <row r="1356" ht="15.0" customHeight="1">
      <c r="A1356" s="28">
        <v>45672.0833333333</v>
      </c>
      <c r="B1356" s="18">
        <v>2.0</v>
      </c>
      <c r="C1356" s="18" t="s">
        <v>129</v>
      </c>
      <c r="D1356" s="18" t="s">
        <v>118</v>
      </c>
      <c r="E1356" s="18" t="s">
        <v>116</v>
      </c>
      <c r="F1356" s="18">
        <f>MIN(Config_Geracao!$F$3,IF((Base_Irradiacao!$D$340/Config_Geracao!$E$3)*Base_Irradiacao!$G$340*Config_Geracao!$C$3*(Config_Geracao!$D$3/100)&lt;Config_Geracao!$G$3,0,MAX(Config_Geracao!$G$3,(Base_Irradiacao!$D$340/Config_Geracao!$E$3)*Base_Irradiacao!$G$340*Config_Geracao!$C$3*(Config_Geracao!$D$3/100))))</f>
        <v>0</v>
      </c>
    </row>
    <row r="1357" ht="15.0" customHeight="1">
      <c r="A1357" s="28">
        <v>45672.0833333333</v>
      </c>
      <c r="B1357" s="18">
        <v>2.0</v>
      </c>
      <c r="C1357" s="18" t="s">
        <v>129</v>
      </c>
      <c r="D1357" s="18" t="s">
        <v>122</v>
      </c>
      <c r="E1357" s="18" t="s">
        <v>120</v>
      </c>
      <c r="F1357" s="18">
        <f>MIN(Config_Geracao!$F$5,IF(Base_Irradiacao!$H$340*Config_Geracao!$C$5*(Config_Geracao!$D$5/100)&lt;Config_Geracao!$G$5,0,MAX(Config_Geracao!$G$5,Base_Irradiacao!$H$340*Config_Geracao!$C$5*(Config_Geracao!$D$5/100))))</f>
        <v>3.88455</v>
      </c>
    </row>
    <row r="1358" ht="15.0" customHeight="1">
      <c r="A1358" s="28">
        <v>45672.125</v>
      </c>
      <c r="B1358" s="18">
        <v>3.0</v>
      </c>
      <c r="C1358" s="18" t="s">
        <v>128</v>
      </c>
      <c r="D1358" s="18" t="s">
        <v>115</v>
      </c>
      <c r="E1358" s="18" t="s">
        <v>116</v>
      </c>
      <c r="F1358" s="18">
        <f>MIN(Config_Geracao!$F$2,IF((Base_Irradiacao!$D$341/Config_Geracao!$E$2)*Base_Irradiacao!$G$341*Config_Geracao!$C$2*(Config_Geracao!$D$2/100)&lt;Config_Geracao!$G$2,0,MAX(Config_Geracao!$G$2,(Base_Irradiacao!$D$341/Config_Geracao!$E$2)*Base_Irradiacao!$G$341*Config_Geracao!$C$2*(Config_Geracao!$D$2/100))))</f>
        <v>0</v>
      </c>
    </row>
    <row r="1359" ht="15.0" customHeight="1">
      <c r="A1359" s="28">
        <v>45672.125</v>
      </c>
      <c r="B1359" s="18">
        <v>3.0</v>
      </c>
      <c r="C1359" s="18" t="s">
        <v>128</v>
      </c>
      <c r="D1359" s="18" t="s">
        <v>119</v>
      </c>
      <c r="E1359" s="18" t="s">
        <v>120</v>
      </c>
      <c r="F1359" s="18">
        <f>MIN(Config_Geracao!$F$4,IF(Base_Irradiacao!$H$341*Config_Geracao!$C$4*(Config_Geracao!$D$4/100)&lt;Config_Geracao!$G$4,0,MAX(Config_Geracao!$G$4,Base_Irradiacao!$H$341*Config_Geracao!$C$4*(Config_Geracao!$D$4/100))))</f>
        <v>0.7582425</v>
      </c>
    </row>
    <row r="1360" ht="15.0" customHeight="1">
      <c r="A1360" s="28">
        <v>45672.125</v>
      </c>
      <c r="B1360" s="18">
        <v>3.0</v>
      </c>
      <c r="C1360" s="18" t="s">
        <v>129</v>
      </c>
      <c r="D1360" s="18" t="s">
        <v>118</v>
      </c>
      <c r="E1360" s="18" t="s">
        <v>116</v>
      </c>
      <c r="F1360" s="18">
        <f>MIN(Config_Geracao!$F$3,IF((Base_Irradiacao!$D$341/Config_Geracao!$E$3)*Base_Irradiacao!$G$341*Config_Geracao!$C$3*(Config_Geracao!$D$3/100)&lt;Config_Geracao!$G$3,0,MAX(Config_Geracao!$G$3,(Base_Irradiacao!$D$341/Config_Geracao!$E$3)*Base_Irradiacao!$G$341*Config_Geracao!$C$3*(Config_Geracao!$D$3/100))))</f>
        <v>0</v>
      </c>
    </row>
    <row r="1361" ht="15.0" customHeight="1">
      <c r="A1361" s="28">
        <v>45672.125</v>
      </c>
      <c r="B1361" s="18">
        <v>3.0</v>
      </c>
      <c r="C1361" s="18" t="s">
        <v>129</v>
      </c>
      <c r="D1361" s="18" t="s">
        <v>122</v>
      </c>
      <c r="E1361" s="18" t="s">
        <v>120</v>
      </c>
      <c r="F1361" s="18">
        <f>MIN(Config_Geracao!$F$5,IF(Base_Irradiacao!$H$341*Config_Geracao!$C$5*(Config_Geracao!$D$5/100)&lt;Config_Geracao!$G$5,0,MAX(Config_Geracao!$G$5,Base_Irradiacao!$H$341*Config_Geracao!$C$5*(Config_Geracao!$D$5/100))))</f>
        <v>2.586945</v>
      </c>
    </row>
    <row r="1362" ht="15.0" customHeight="1">
      <c r="A1362" s="28">
        <v>45672.1666666667</v>
      </c>
      <c r="B1362" s="18">
        <v>4.0</v>
      </c>
      <c r="C1362" s="18" t="s">
        <v>128</v>
      </c>
      <c r="D1362" s="18" t="s">
        <v>115</v>
      </c>
      <c r="E1362" s="18" t="s">
        <v>116</v>
      </c>
      <c r="F1362" s="18">
        <f>MIN(Config_Geracao!$F$2,IF((Base_Irradiacao!$D$342/Config_Geracao!$E$2)*Base_Irradiacao!$G$342*Config_Geracao!$C$2*(Config_Geracao!$D$2/100)&lt;Config_Geracao!$G$2,0,MAX(Config_Geracao!$G$2,(Base_Irradiacao!$D$342/Config_Geracao!$E$2)*Base_Irradiacao!$G$342*Config_Geracao!$C$2*(Config_Geracao!$D$2/100))))</f>
        <v>0</v>
      </c>
    </row>
    <row r="1363" ht="15.0" customHeight="1">
      <c r="A1363" s="28">
        <v>45672.1666666667</v>
      </c>
      <c r="B1363" s="18">
        <v>4.0</v>
      </c>
      <c r="C1363" s="18" t="s">
        <v>128</v>
      </c>
      <c r="D1363" s="18" t="s">
        <v>119</v>
      </c>
      <c r="E1363" s="18" t="s">
        <v>120</v>
      </c>
      <c r="F1363" s="18">
        <f>MIN(Config_Geracao!$F$4,IF(Base_Irradiacao!$H$342*Config_Geracao!$C$4*(Config_Geracao!$D$4/100)&lt;Config_Geracao!$G$4,0,MAX(Config_Geracao!$G$4,Base_Irradiacao!$H$342*Config_Geracao!$C$4*(Config_Geracao!$D$4/100))))</f>
        <v>0.8212275</v>
      </c>
    </row>
    <row r="1364" ht="15.0" customHeight="1">
      <c r="A1364" s="28">
        <v>45672.1666666667</v>
      </c>
      <c r="B1364" s="18">
        <v>4.0</v>
      </c>
      <c r="C1364" s="18" t="s">
        <v>129</v>
      </c>
      <c r="D1364" s="18" t="s">
        <v>118</v>
      </c>
      <c r="E1364" s="18" t="s">
        <v>116</v>
      </c>
      <c r="F1364" s="18">
        <f>MIN(Config_Geracao!$F$3,IF((Base_Irradiacao!$D$342/Config_Geracao!$E$3)*Base_Irradiacao!$G$342*Config_Geracao!$C$3*(Config_Geracao!$D$3/100)&lt;Config_Geracao!$G$3,0,MAX(Config_Geracao!$G$3,(Base_Irradiacao!$D$342/Config_Geracao!$E$3)*Base_Irradiacao!$G$342*Config_Geracao!$C$3*(Config_Geracao!$D$3/100))))</f>
        <v>0</v>
      </c>
    </row>
    <row r="1365" ht="15.0" customHeight="1">
      <c r="A1365" s="28">
        <v>45672.1666666667</v>
      </c>
      <c r="B1365" s="18">
        <v>4.0</v>
      </c>
      <c r="C1365" s="18" t="s">
        <v>129</v>
      </c>
      <c r="D1365" s="18" t="s">
        <v>122</v>
      </c>
      <c r="E1365" s="18" t="s">
        <v>120</v>
      </c>
      <c r="F1365" s="18">
        <f>MIN(Config_Geracao!$F$5,IF(Base_Irradiacao!$H$342*Config_Geracao!$C$5*(Config_Geracao!$D$5/100)&lt;Config_Geracao!$G$5,0,MAX(Config_Geracao!$G$5,Base_Irradiacao!$H$342*Config_Geracao!$C$5*(Config_Geracao!$D$5/100))))</f>
        <v>2.801835</v>
      </c>
    </row>
    <row r="1366" ht="15.0" customHeight="1">
      <c r="A1366" s="28">
        <v>45672.2083333333</v>
      </c>
      <c r="B1366" s="18">
        <v>5.0</v>
      </c>
      <c r="C1366" s="18" t="s">
        <v>128</v>
      </c>
      <c r="D1366" s="18" t="s">
        <v>115</v>
      </c>
      <c r="E1366" s="18" t="s">
        <v>116</v>
      </c>
      <c r="F1366" s="18">
        <f>MIN(Config_Geracao!$F$2,IF((Base_Irradiacao!$D$343/Config_Geracao!$E$2)*Base_Irradiacao!$G$343*Config_Geracao!$C$2*(Config_Geracao!$D$2/100)&lt;Config_Geracao!$G$2,0,MAX(Config_Geracao!$G$2,(Base_Irradiacao!$D$343/Config_Geracao!$E$2)*Base_Irradiacao!$G$343*Config_Geracao!$C$2*(Config_Geracao!$D$2/100))))</f>
        <v>0</v>
      </c>
    </row>
    <row r="1367" ht="15.0" customHeight="1">
      <c r="A1367" s="28">
        <v>45672.2083333333</v>
      </c>
      <c r="B1367" s="18">
        <v>5.0</v>
      </c>
      <c r="C1367" s="18" t="s">
        <v>128</v>
      </c>
      <c r="D1367" s="18" t="s">
        <v>119</v>
      </c>
      <c r="E1367" s="18" t="s">
        <v>120</v>
      </c>
      <c r="F1367" s="18">
        <f>MIN(Config_Geracao!$F$4,IF(Base_Irradiacao!$H$343*Config_Geracao!$C$4*(Config_Geracao!$D$4/100)&lt;Config_Geracao!$G$4,0,MAX(Config_Geracao!$G$4,Base_Irradiacao!$H$343*Config_Geracao!$C$4*(Config_Geracao!$D$4/100))))</f>
        <v>0.8721</v>
      </c>
    </row>
    <row r="1368" ht="15.0" customHeight="1">
      <c r="A1368" s="28">
        <v>45672.2083333333</v>
      </c>
      <c r="B1368" s="18">
        <v>5.0</v>
      </c>
      <c r="C1368" s="18" t="s">
        <v>129</v>
      </c>
      <c r="D1368" s="18" t="s">
        <v>118</v>
      </c>
      <c r="E1368" s="18" t="s">
        <v>116</v>
      </c>
      <c r="F1368" s="18">
        <f>MIN(Config_Geracao!$F$3,IF((Base_Irradiacao!$D$343/Config_Geracao!$E$3)*Base_Irradiacao!$G$343*Config_Geracao!$C$3*(Config_Geracao!$D$3/100)&lt;Config_Geracao!$G$3,0,MAX(Config_Geracao!$G$3,(Base_Irradiacao!$D$343/Config_Geracao!$E$3)*Base_Irradiacao!$G$343*Config_Geracao!$C$3*(Config_Geracao!$D$3/100))))</f>
        <v>0</v>
      </c>
    </row>
    <row r="1369" ht="15.0" customHeight="1">
      <c r="A1369" s="28">
        <v>45672.2083333333</v>
      </c>
      <c r="B1369" s="18">
        <v>5.0</v>
      </c>
      <c r="C1369" s="18" t="s">
        <v>129</v>
      </c>
      <c r="D1369" s="18" t="s">
        <v>122</v>
      </c>
      <c r="E1369" s="18" t="s">
        <v>120</v>
      </c>
      <c r="F1369" s="18">
        <f>MIN(Config_Geracao!$F$5,IF(Base_Irradiacao!$H$343*Config_Geracao!$C$5*(Config_Geracao!$D$5/100)&lt;Config_Geracao!$G$5,0,MAX(Config_Geracao!$G$5,Base_Irradiacao!$H$343*Config_Geracao!$C$5*(Config_Geracao!$D$5/100))))</f>
        <v>2.9754</v>
      </c>
    </row>
    <row r="1370" ht="15.0" customHeight="1">
      <c r="A1370" s="28">
        <v>45672.25</v>
      </c>
      <c r="B1370" s="18">
        <v>6.0</v>
      </c>
      <c r="C1370" s="18" t="s">
        <v>128</v>
      </c>
      <c r="D1370" s="18" t="s">
        <v>115</v>
      </c>
      <c r="E1370" s="18" t="s">
        <v>116</v>
      </c>
      <c r="F1370" s="18">
        <f>MIN(Config_Geracao!$F$2,IF((Base_Irradiacao!$D$344/Config_Geracao!$E$2)*Base_Irradiacao!$G$344*Config_Geracao!$C$2*(Config_Geracao!$D$2/100)&lt;Config_Geracao!$G$2,0,MAX(Config_Geracao!$G$2,(Base_Irradiacao!$D$344/Config_Geracao!$E$2)*Base_Irradiacao!$G$344*Config_Geracao!$C$2*(Config_Geracao!$D$2/100))))</f>
        <v>1.108477273</v>
      </c>
    </row>
    <row r="1371" ht="15.0" customHeight="1">
      <c r="A1371" s="28">
        <v>45672.25</v>
      </c>
      <c r="B1371" s="18">
        <v>6.0</v>
      </c>
      <c r="C1371" s="18" t="s">
        <v>128</v>
      </c>
      <c r="D1371" s="18" t="s">
        <v>119</v>
      </c>
      <c r="E1371" s="18" t="s">
        <v>120</v>
      </c>
      <c r="F1371" s="18">
        <f>MIN(Config_Geracao!$F$4,IF(Base_Irradiacao!$H$344*Config_Geracao!$C$4*(Config_Geracao!$D$4/100)&lt;Config_Geracao!$G$4,0,MAX(Config_Geracao!$G$4,Base_Irradiacao!$H$344*Config_Geracao!$C$4*(Config_Geracao!$D$4/100))))</f>
        <v>0.7194825</v>
      </c>
    </row>
    <row r="1372" ht="15.0" customHeight="1">
      <c r="A1372" s="28">
        <v>45672.25</v>
      </c>
      <c r="B1372" s="18">
        <v>6.0</v>
      </c>
      <c r="C1372" s="18" t="s">
        <v>129</v>
      </c>
      <c r="D1372" s="18" t="s">
        <v>118</v>
      </c>
      <c r="E1372" s="18" t="s">
        <v>116</v>
      </c>
      <c r="F1372" s="18">
        <f>MIN(Config_Geracao!$F$3,IF((Base_Irradiacao!$D$344/Config_Geracao!$E$3)*Base_Irradiacao!$G$344*Config_Geracao!$C$3*(Config_Geracao!$D$3/100)&lt;Config_Geracao!$G$3,0,MAX(Config_Geracao!$G$3,(Base_Irradiacao!$D$344/Config_Geracao!$E$3)*Base_Irradiacao!$G$344*Config_Geracao!$C$3*(Config_Geracao!$D$3/100))))</f>
        <v>4.538236364</v>
      </c>
    </row>
    <row r="1373" ht="15.0" customHeight="1">
      <c r="A1373" s="28">
        <v>45672.25</v>
      </c>
      <c r="B1373" s="18">
        <v>6.0</v>
      </c>
      <c r="C1373" s="18" t="s">
        <v>129</v>
      </c>
      <c r="D1373" s="18" t="s">
        <v>122</v>
      </c>
      <c r="E1373" s="18" t="s">
        <v>120</v>
      </c>
      <c r="F1373" s="18">
        <f>MIN(Config_Geracao!$F$5,IF(Base_Irradiacao!$H$344*Config_Geracao!$C$5*(Config_Geracao!$D$5/100)&lt;Config_Geracao!$G$5,0,MAX(Config_Geracao!$G$5,Base_Irradiacao!$H$344*Config_Geracao!$C$5*(Config_Geracao!$D$5/100))))</f>
        <v>2.454705</v>
      </c>
    </row>
    <row r="1374" ht="15.0" customHeight="1">
      <c r="A1374" s="28">
        <v>45672.2916666667</v>
      </c>
      <c r="B1374" s="18">
        <v>7.0</v>
      </c>
      <c r="C1374" s="18" t="s">
        <v>128</v>
      </c>
      <c r="D1374" s="18" t="s">
        <v>115</v>
      </c>
      <c r="E1374" s="18" t="s">
        <v>116</v>
      </c>
      <c r="F1374" s="18">
        <f>MIN(Config_Geracao!$F$2,IF((Base_Irradiacao!$D$345/Config_Geracao!$E$2)*Base_Irradiacao!$G$345*Config_Geracao!$C$2*(Config_Geracao!$D$2/100)&lt;Config_Geracao!$G$2,0,MAX(Config_Geracao!$G$2,(Base_Irradiacao!$D$345/Config_Geracao!$E$2)*Base_Irradiacao!$G$345*Config_Geracao!$C$2*(Config_Geracao!$D$2/100))))</f>
        <v>3.492804545</v>
      </c>
    </row>
    <row r="1375" ht="15.0" customHeight="1">
      <c r="A1375" s="28">
        <v>45672.2916666667</v>
      </c>
      <c r="B1375" s="18">
        <v>7.0</v>
      </c>
      <c r="C1375" s="18" t="s">
        <v>128</v>
      </c>
      <c r="D1375" s="18" t="s">
        <v>119</v>
      </c>
      <c r="E1375" s="18" t="s">
        <v>120</v>
      </c>
      <c r="F1375" s="18">
        <f>MIN(Config_Geracao!$F$4,IF(Base_Irradiacao!$H$345*Config_Geracao!$C$4*(Config_Geracao!$D$4/100)&lt;Config_Geracao!$G$4,0,MAX(Config_Geracao!$G$4,Base_Irradiacao!$H$345*Config_Geracao!$C$4*(Config_Geracao!$D$4/100))))</f>
        <v>0.6419625</v>
      </c>
    </row>
    <row r="1376" ht="15.0" customHeight="1">
      <c r="A1376" s="28">
        <v>45672.2916666667</v>
      </c>
      <c r="B1376" s="18">
        <v>7.0</v>
      </c>
      <c r="C1376" s="18" t="s">
        <v>129</v>
      </c>
      <c r="D1376" s="18" t="s">
        <v>118</v>
      </c>
      <c r="E1376" s="18" t="s">
        <v>116</v>
      </c>
      <c r="F1376" s="18">
        <f>MIN(Config_Geracao!$F$3,IF((Base_Irradiacao!$D$345/Config_Geracao!$E$3)*Base_Irradiacao!$G$345*Config_Geracao!$C$3*(Config_Geracao!$D$3/100)&lt;Config_Geracao!$G$3,0,MAX(Config_Geracao!$G$3,(Base_Irradiacao!$D$345/Config_Geracao!$E$3)*Base_Irradiacao!$G$345*Config_Geracao!$C$3*(Config_Geracao!$D$3/100))))</f>
        <v>14.29995273</v>
      </c>
    </row>
    <row r="1377" ht="15.0" customHeight="1">
      <c r="A1377" s="28">
        <v>45672.2916666667</v>
      </c>
      <c r="B1377" s="18">
        <v>7.0</v>
      </c>
      <c r="C1377" s="18" t="s">
        <v>129</v>
      </c>
      <c r="D1377" s="18" t="s">
        <v>122</v>
      </c>
      <c r="E1377" s="18" t="s">
        <v>120</v>
      </c>
      <c r="F1377" s="18">
        <f>MIN(Config_Geracao!$F$5,IF(Base_Irradiacao!$H$345*Config_Geracao!$C$5*(Config_Geracao!$D$5/100)&lt;Config_Geracao!$G$5,0,MAX(Config_Geracao!$G$5,Base_Irradiacao!$H$345*Config_Geracao!$C$5*(Config_Geracao!$D$5/100))))</f>
        <v>2.190225</v>
      </c>
    </row>
    <row r="1378" ht="15.0" customHeight="1">
      <c r="A1378" s="28">
        <v>45672.3333333333</v>
      </c>
      <c r="B1378" s="18">
        <v>8.0</v>
      </c>
      <c r="C1378" s="18" t="s">
        <v>128</v>
      </c>
      <c r="D1378" s="18" t="s">
        <v>115</v>
      </c>
      <c r="E1378" s="18" t="s">
        <v>116</v>
      </c>
      <c r="F1378" s="18">
        <f>MIN(Config_Geracao!$F$2,IF((Base_Irradiacao!$D$346/Config_Geracao!$E$2)*Base_Irradiacao!$G$346*Config_Geracao!$C$2*(Config_Geracao!$D$2/100)&lt;Config_Geracao!$G$2,0,MAX(Config_Geracao!$G$2,(Base_Irradiacao!$D$346/Config_Geracao!$E$2)*Base_Irradiacao!$G$346*Config_Geracao!$C$2*(Config_Geracao!$D$2/100))))</f>
        <v>2.709529545</v>
      </c>
    </row>
    <row r="1379" ht="15.0" customHeight="1">
      <c r="A1379" s="28">
        <v>45672.3333333333</v>
      </c>
      <c r="B1379" s="18">
        <v>8.0</v>
      </c>
      <c r="C1379" s="18" t="s">
        <v>128</v>
      </c>
      <c r="D1379" s="18" t="s">
        <v>119</v>
      </c>
      <c r="E1379" s="18" t="s">
        <v>120</v>
      </c>
      <c r="F1379" s="18">
        <f>MIN(Config_Geracao!$F$4,IF(Base_Irradiacao!$H$346*Config_Geracao!$C$4*(Config_Geracao!$D$4/100)&lt;Config_Geracao!$G$4,0,MAX(Config_Geracao!$G$4,Base_Irradiacao!$H$346*Config_Geracao!$C$4*(Config_Geracao!$D$4/100))))</f>
        <v>0.6952575</v>
      </c>
    </row>
    <row r="1380" ht="15.0" customHeight="1">
      <c r="A1380" s="28">
        <v>45672.3333333333</v>
      </c>
      <c r="B1380" s="18">
        <v>8.0</v>
      </c>
      <c r="C1380" s="18" t="s">
        <v>129</v>
      </c>
      <c r="D1380" s="18" t="s">
        <v>118</v>
      </c>
      <c r="E1380" s="18" t="s">
        <v>116</v>
      </c>
      <c r="F1380" s="18">
        <f>MIN(Config_Geracao!$F$3,IF((Base_Irradiacao!$D$346/Config_Geracao!$E$3)*Base_Irradiacao!$G$346*Config_Geracao!$C$3*(Config_Geracao!$D$3/100)&lt;Config_Geracao!$G$3,0,MAX(Config_Geracao!$G$3,(Base_Irradiacao!$D$346/Config_Geracao!$E$3)*Base_Irradiacao!$G$346*Config_Geracao!$C$3*(Config_Geracao!$D$3/100))))</f>
        <v>11.09313273</v>
      </c>
    </row>
    <row r="1381" ht="15.0" customHeight="1">
      <c r="A1381" s="28">
        <v>45672.3333333333</v>
      </c>
      <c r="B1381" s="18">
        <v>8.0</v>
      </c>
      <c r="C1381" s="18" t="s">
        <v>129</v>
      </c>
      <c r="D1381" s="18" t="s">
        <v>122</v>
      </c>
      <c r="E1381" s="18" t="s">
        <v>120</v>
      </c>
      <c r="F1381" s="18">
        <f>MIN(Config_Geracao!$F$5,IF(Base_Irradiacao!$H$346*Config_Geracao!$C$5*(Config_Geracao!$D$5/100)&lt;Config_Geracao!$G$5,0,MAX(Config_Geracao!$G$5,Base_Irradiacao!$H$346*Config_Geracao!$C$5*(Config_Geracao!$D$5/100))))</f>
        <v>2.372055</v>
      </c>
    </row>
    <row r="1382" ht="15.0" customHeight="1">
      <c r="A1382" s="28">
        <v>45672.375</v>
      </c>
      <c r="B1382" s="18">
        <v>9.0</v>
      </c>
      <c r="C1382" s="18" t="s">
        <v>128</v>
      </c>
      <c r="D1382" s="18" t="s">
        <v>115</v>
      </c>
      <c r="E1382" s="18" t="s">
        <v>116</v>
      </c>
      <c r="F1382" s="18">
        <f>MIN(Config_Geracao!$F$2,IF((Base_Irradiacao!$D$347/Config_Geracao!$E$2)*Base_Irradiacao!$G$347*Config_Geracao!$C$2*(Config_Geracao!$D$2/100)&lt;Config_Geracao!$G$2,0,MAX(Config_Geracao!$G$2,(Base_Irradiacao!$D$347/Config_Geracao!$E$2)*Base_Irradiacao!$G$347*Config_Geracao!$C$2*(Config_Geracao!$D$2/100))))</f>
        <v>5.784636364</v>
      </c>
    </row>
    <row r="1383" ht="15.0" customHeight="1">
      <c r="A1383" s="28">
        <v>45672.375</v>
      </c>
      <c r="B1383" s="18">
        <v>9.0</v>
      </c>
      <c r="C1383" s="18" t="s">
        <v>128</v>
      </c>
      <c r="D1383" s="18" t="s">
        <v>119</v>
      </c>
      <c r="E1383" s="18" t="s">
        <v>120</v>
      </c>
      <c r="F1383" s="18">
        <f>MIN(Config_Geracao!$F$4,IF(Base_Irradiacao!$H$347*Config_Geracao!$C$4*(Config_Geracao!$D$4/100)&lt;Config_Geracao!$G$4,0,MAX(Config_Geracao!$G$4,Base_Irradiacao!$H$347*Config_Geracao!$C$4*(Config_Geracao!$D$4/100))))</f>
        <v>0.7921575</v>
      </c>
    </row>
    <row r="1384" ht="15.0" customHeight="1">
      <c r="A1384" s="28">
        <v>45672.375</v>
      </c>
      <c r="B1384" s="18">
        <v>9.0</v>
      </c>
      <c r="C1384" s="18" t="s">
        <v>129</v>
      </c>
      <c r="D1384" s="18" t="s">
        <v>118</v>
      </c>
      <c r="E1384" s="18" t="s">
        <v>116</v>
      </c>
      <c r="F1384" s="18">
        <f>MIN(Config_Geracao!$F$3,IF((Base_Irradiacao!$D$347/Config_Geracao!$E$3)*Base_Irradiacao!$G$347*Config_Geracao!$C$3*(Config_Geracao!$D$3/100)&lt;Config_Geracao!$G$3,0,MAX(Config_Geracao!$G$3,(Base_Irradiacao!$D$347/Config_Geracao!$E$3)*Base_Irradiacao!$G$347*Config_Geracao!$C$3*(Config_Geracao!$D$3/100))))</f>
        <v>23.68298182</v>
      </c>
    </row>
    <row r="1385" ht="15.0" customHeight="1">
      <c r="A1385" s="28">
        <v>45672.375</v>
      </c>
      <c r="B1385" s="18">
        <v>9.0</v>
      </c>
      <c r="C1385" s="18" t="s">
        <v>129</v>
      </c>
      <c r="D1385" s="18" t="s">
        <v>122</v>
      </c>
      <c r="E1385" s="18" t="s">
        <v>120</v>
      </c>
      <c r="F1385" s="18">
        <f>MIN(Config_Geracao!$F$5,IF(Base_Irradiacao!$H$347*Config_Geracao!$C$5*(Config_Geracao!$D$5/100)&lt;Config_Geracao!$G$5,0,MAX(Config_Geracao!$G$5,Base_Irradiacao!$H$347*Config_Geracao!$C$5*(Config_Geracao!$D$5/100))))</f>
        <v>2.702655</v>
      </c>
    </row>
    <row r="1386" ht="15.0" customHeight="1">
      <c r="A1386" s="28">
        <v>45672.4166666667</v>
      </c>
      <c r="B1386" s="18">
        <v>10.0</v>
      </c>
      <c r="C1386" s="18" t="s">
        <v>128</v>
      </c>
      <c r="D1386" s="18" t="s">
        <v>115</v>
      </c>
      <c r="E1386" s="18" t="s">
        <v>116</v>
      </c>
      <c r="F1386" s="18">
        <f>MIN(Config_Geracao!$F$2,IF((Base_Irradiacao!$D$348/Config_Geracao!$E$2)*Base_Irradiacao!$G$348*Config_Geracao!$C$2*(Config_Geracao!$D$2/100)&lt;Config_Geracao!$G$2,0,MAX(Config_Geracao!$G$2,(Base_Irradiacao!$D$348/Config_Geracao!$E$2)*Base_Irradiacao!$G$348*Config_Geracao!$C$2*(Config_Geracao!$D$2/100))))</f>
        <v>7.028920455</v>
      </c>
    </row>
    <row r="1387" ht="15.0" customHeight="1">
      <c r="A1387" s="28">
        <v>45672.4166666667</v>
      </c>
      <c r="B1387" s="18">
        <v>10.0</v>
      </c>
      <c r="C1387" s="18" t="s">
        <v>128</v>
      </c>
      <c r="D1387" s="18" t="s">
        <v>119</v>
      </c>
      <c r="E1387" s="18" t="s">
        <v>120</v>
      </c>
      <c r="F1387" s="18">
        <f>MIN(Config_Geracao!$F$4,IF(Base_Irradiacao!$H$348*Config_Geracao!$C$4*(Config_Geracao!$D$4/100)&lt;Config_Geracao!$G$4,0,MAX(Config_Geracao!$G$4,Base_Irradiacao!$H$348*Config_Geracao!$C$4*(Config_Geracao!$D$4/100))))</f>
        <v>0.55233</v>
      </c>
    </row>
    <row r="1388" ht="15.0" customHeight="1">
      <c r="A1388" s="28">
        <v>45672.4166666667</v>
      </c>
      <c r="B1388" s="18">
        <v>10.0</v>
      </c>
      <c r="C1388" s="18" t="s">
        <v>129</v>
      </c>
      <c r="D1388" s="18" t="s">
        <v>118</v>
      </c>
      <c r="E1388" s="18" t="s">
        <v>116</v>
      </c>
      <c r="F1388" s="18">
        <f>MIN(Config_Geracao!$F$3,IF((Base_Irradiacao!$D$348/Config_Geracao!$E$3)*Base_Irradiacao!$G$348*Config_Geracao!$C$3*(Config_Geracao!$D$3/100)&lt;Config_Geracao!$G$3,0,MAX(Config_Geracao!$G$3,(Base_Irradiacao!$D$348/Config_Geracao!$E$3)*Base_Irradiacao!$G$348*Config_Geracao!$C$3*(Config_Geracao!$D$3/100))))</f>
        <v>28.77722727</v>
      </c>
    </row>
    <row r="1389" ht="15.0" customHeight="1">
      <c r="A1389" s="28">
        <v>45672.4166666667</v>
      </c>
      <c r="B1389" s="18">
        <v>10.0</v>
      </c>
      <c r="C1389" s="18" t="s">
        <v>129</v>
      </c>
      <c r="D1389" s="18" t="s">
        <v>122</v>
      </c>
      <c r="E1389" s="18" t="s">
        <v>120</v>
      </c>
      <c r="F1389" s="18">
        <f>MIN(Config_Geracao!$F$5,IF(Base_Irradiacao!$H$348*Config_Geracao!$C$5*(Config_Geracao!$D$5/100)&lt;Config_Geracao!$G$5,0,MAX(Config_Geracao!$G$5,Base_Irradiacao!$H$348*Config_Geracao!$C$5*(Config_Geracao!$D$5/100))))</f>
        <v>1.88442</v>
      </c>
    </row>
    <row r="1390" ht="15.0" customHeight="1">
      <c r="A1390" s="28">
        <v>45672.4583333333</v>
      </c>
      <c r="B1390" s="18">
        <v>11.0</v>
      </c>
      <c r="C1390" s="18" t="s">
        <v>128</v>
      </c>
      <c r="D1390" s="18" t="s">
        <v>115</v>
      </c>
      <c r="E1390" s="18" t="s">
        <v>116</v>
      </c>
      <c r="F1390" s="18">
        <f>MIN(Config_Geracao!$F$2,IF((Base_Irradiacao!$D$349/Config_Geracao!$E$2)*Base_Irradiacao!$G$349*Config_Geracao!$C$2*(Config_Geracao!$D$2/100)&lt;Config_Geracao!$G$2,0,MAX(Config_Geracao!$G$2,(Base_Irradiacao!$D$349/Config_Geracao!$E$2)*Base_Irradiacao!$G$349*Config_Geracao!$C$2*(Config_Geracao!$D$2/100))))</f>
        <v>7.555997727</v>
      </c>
    </row>
    <row r="1391" ht="15.0" customHeight="1">
      <c r="A1391" s="28">
        <v>45672.4583333333</v>
      </c>
      <c r="B1391" s="18">
        <v>11.0</v>
      </c>
      <c r="C1391" s="18" t="s">
        <v>128</v>
      </c>
      <c r="D1391" s="18" t="s">
        <v>119</v>
      </c>
      <c r="E1391" s="18" t="s">
        <v>120</v>
      </c>
      <c r="F1391" s="18">
        <f>MIN(Config_Geracao!$F$4,IF(Base_Irradiacao!$H$349*Config_Geracao!$C$4*(Config_Geracao!$D$4/100)&lt;Config_Geracao!$G$4,0,MAX(Config_Geracao!$G$4,Base_Irradiacao!$H$349*Config_Geracao!$C$4*(Config_Geracao!$D$4/100))))</f>
        <v>0.5111475</v>
      </c>
    </row>
    <row r="1392" ht="15.0" customHeight="1">
      <c r="A1392" s="28">
        <v>45672.4583333333</v>
      </c>
      <c r="B1392" s="18">
        <v>11.0</v>
      </c>
      <c r="C1392" s="18" t="s">
        <v>129</v>
      </c>
      <c r="D1392" s="18" t="s">
        <v>118</v>
      </c>
      <c r="E1392" s="18" t="s">
        <v>116</v>
      </c>
      <c r="F1392" s="18">
        <f>MIN(Config_Geracao!$F$3,IF((Base_Irradiacao!$D$349/Config_Geracao!$E$3)*Base_Irradiacao!$G$349*Config_Geracao!$C$3*(Config_Geracao!$D$3/100)&lt;Config_Geracao!$G$3,0,MAX(Config_Geracao!$G$3,(Base_Irradiacao!$D$349/Config_Geracao!$E$3)*Base_Irradiacao!$G$349*Config_Geracao!$C$3*(Config_Geracao!$D$3/100))))</f>
        <v>30.93514364</v>
      </c>
    </row>
    <row r="1393" ht="15.0" customHeight="1">
      <c r="A1393" s="28">
        <v>45672.4583333333</v>
      </c>
      <c r="B1393" s="18">
        <v>11.0</v>
      </c>
      <c r="C1393" s="18" t="s">
        <v>129</v>
      </c>
      <c r="D1393" s="18" t="s">
        <v>122</v>
      </c>
      <c r="E1393" s="18" t="s">
        <v>120</v>
      </c>
      <c r="F1393" s="18">
        <f>MIN(Config_Geracao!$F$5,IF(Base_Irradiacao!$H$349*Config_Geracao!$C$5*(Config_Geracao!$D$5/100)&lt;Config_Geracao!$G$5,0,MAX(Config_Geracao!$G$5,Base_Irradiacao!$H$349*Config_Geracao!$C$5*(Config_Geracao!$D$5/100))))</f>
        <v>1.743915</v>
      </c>
    </row>
    <row r="1394" ht="15.0" customHeight="1">
      <c r="A1394" s="28">
        <v>45672.5</v>
      </c>
      <c r="B1394" s="18">
        <v>12.0</v>
      </c>
      <c r="C1394" s="18" t="s">
        <v>128</v>
      </c>
      <c r="D1394" s="18" t="s">
        <v>115</v>
      </c>
      <c r="E1394" s="18" t="s">
        <v>116</v>
      </c>
      <c r="F1394" s="18">
        <f>MIN(Config_Geracao!$F$2,IF((Base_Irradiacao!$D$350/Config_Geracao!$E$2)*Base_Irradiacao!$G$350*Config_Geracao!$C$2*(Config_Geracao!$D$2/100)&lt;Config_Geracao!$G$2,0,MAX(Config_Geracao!$G$2,(Base_Irradiacao!$D$350/Config_Geracao!$E$2)*Base_Irradiacao!$G$350*Config_Geracao!$C$2*(Config_Geracao!$D$2/100))))</f>
        <v>7.789438636</v>
      </c>
    </row>
    <row r="1395" ht="15.0" customHeight="1">
      <c r="A1395" s="28">
        <v>45672.5</v>
      </c>
      <c r="B1395" s="18">
        <v>12.0</v>
      </c>
      <c r="C1395" s="18" t="s">
        <v>128</v>
      </c>
      <c r="D1395" s="18" t="s">
        <v>119</v>
      </c>
      <c r="E1395" s="18" t="s">
        <v>120</v>
      </c>
      <c r="F1395" s="18">
        <f>MIN(Config_Geracao!$F$4,IF(Base_Irradiacao!$H$350*Config_Geracao!$C$4*(Config_Geracao!$D$4/100)&lt;Config_Geracao!$G$4,0,MAX(Config_Geracao!$G$4,Base_Irradiacao!$H$350*Config_Geracao!$C$4*(Config_Geracao!$D$4/100))))</f>
        <v>0.876945</v>
      </c>
    </row>
    <row r="1396" ht="15.0" customHeight="1">
      <c r="A1396" s="28">
        <v>45672.5</v>
      </c>
      <c r="B1396" s="18">
        <v>12.0</v>
      </c>
      <c r="C1396" s="18" t="s">
        <v>129</v>
      </c>
      <c r="D1396" s="18" t="s">
        <v>118</v>
      </c>
      <c r="E1396" s="18" t="s">
        <v>116</v>
      </c>
      <c r="F1396" s="18">
        <f>MIN(Config_Geracao!$F$3,IF((Base_Irradiacao!$D$350/Config_Geracao!$E$3)*Base_Irradiacao!$G$350*Config_Geracao!$C$3*(Config_Geracao!$D$3/100)&lt;Config_Geracao!$G$3,0,MAX(Config_Geracao!$G$3,(Base_Irradiacao!$D$350/Config_Geracao!$E$3)*Base_Irradiacao!$G$350*Config_Geracao!$C$3*(Config_Geracao!$D$3/100))))</f>
        <v>31.89087818</v>
      </c>
    </row>
    <row r="1397" ht="15.0" customHeight="1">
      <c r="A1397" s="28">
        <v>45672.5</v>
      </c>
      <c r="B1397" s="18">
        <v>12.0</v>
      </c>
      <c r="C1397" s="18" t="s">
        <v>129</v>
      </c>
      <c r="D1397" s="18" t="s">
        <v>122</v>
      </c>
      <c r="E1397" s="18" t="s">
        <v>120</v>
      </c>
      <c r="F1397" s="18">
        <f>MIN(Config_Geracao!$F$5,IF(Base_Irradiacao!$H$350*Config_Geracao!$C$5*(Config_Geracao!$D$5/100)&lt;Config_Geracao!$G$5,0,MAX(Config_Geracao!$G$5,Base_Irradiacao!$H$350*Config_Geracao!$C$5*(Config_Geracao!$D$5/100))))</f>
        <v>2.99193</v>
      </c>
    </row>
    <row r="1398" ht="15.0" customHeight="1">
      <c r="A1398" s="28">
        <v>45672.5416666667</v>
      </c>
      <c r="B1398" s="18">
        <v>13.0</v>
      </c>
      <c r="C1398" s="18" t="s">
        <v>128</v>
      </c>
      <c r="D1398" s="18" t="s">
        <v>115</v>
      </c>
      <c r="E1398" s="18" t="s">
        <v>116</v>
      </c>
      <c r="F1398" s="18">
        <f>MIN(Config_Geracao!$F$2,IF((Base_Irradiacao!$D$351/Config_Geracao!$E$2)*Base_Irradiacao!$G$351*Config_Geracao!$C$2*(Config_Geracao!$D$2/100)&lt;Config_Geracao!$G$2,0,MAX(Config_Geracao!$G$2,(Base_Irradiacao!$D$351/Config_Geracao!$E$2)*Base_Irradiacao!$G$351*Config_Geracao!$C$2*(Config_Geracao!$D$2/100))))</f>
        <v>7.352654545</v>
      </c>
    </row>
    <row r="1399" ht="15.0" customHeight="1">
      <c r="A1399" s="28">
        <v>45672.5416666667</v>
      </c>
      <c r="B1399" s="18">
        <v>13.0</v>
      </c>
      <c r="C1399" s="18" t="s">
        <v>128</v>
      </c>
      <c r="D1399" s="18" t="s">
        <v>119</v>
      </c>
      <c r="E1399" s="18" t="s">
        <v>120</v>
      </c>
      <c r="F1399" s="18">
        <f>MIN(Config_Geracao!$F$4,IF(Base_Irradiacao!$H$351*Config_Geracao!$C$4*(Config_Geracao!$D$4/100)&lt;Config_Geracao!$G$4,0,MAX(Config_Geracao!$G$4,Base_Irradiacao!$H$351*Config_Geracao!$C$4*(Config_Geracao!$D$4/100))))</f>
        <v>0.56202</v>
      </c>
    </row>
    <row r="1400" ht="15.0" customHeight="1">
      <c r="A1400" s="28">
        <v>45672.5416666667</v>
      </c>
      <c r="B1400" s="18">
        <v>13.0</v>
      </c>
      <c r="C1400" s="18" t="s">
        <v>129</v>
      </c>
      <c r="D1400" s="18" t="s">
        <v>118</v>
      </c>
      <c r="E1400" s="18" t="s">
        <v>116</v>
      </c>
      <c r="F1400" s="18">
        <f>MIN(Config_Geracao!$F$3,IF((Base_Irradiacao!$D$351/Config_Geracao!$E$3)*Base_Irradiacao!$G$351*Config_Geracao!$C$3*(Config_Geracao!$D$3/100)&lt;Config_Geracao!$G$3,0,MAX(Config_Geracao!$G$3,(Base_Irradiacao!$D$351/Config_Geracao!$E$3)*Base_Irradiacao!$G$351*Config_Geracao!$C$3*(Config_Geracao!$D$3/100))))</f>
        <v>30.10263273</v>
      </c>
    </row>
    <row r="1401" ht="15.0" customHeight="1">
      <c r="A1401" s="28">
        <v>45672.5416666667</v>
      </c>
      <c r="B1401" s="18">
        <v>13.0</v>
      </c>
      <c r="C1401" s="18" t="s">
        <v>129</v>
      </c>
      <c r="D1401" s="18" t="s">
        <v>122</v>
      </c>
      <c r="E1401" s="18" t="s">
        <v>120</v>
      </c>
      <c r="F1401" s="18">
        <f>MIN(Config_Geracao!$F$5,IF(Base_Irradiacao!$H$351*Config_Geracao!$C$5*(Config_Geracao!$D$5/100)&lt;Config_Geracao!$G$5,0,MAX(Config_Geracao!$G$5,Base_Irradiacao!$H$351*Config_Geracao!$C$5*(Config_Geracao!$D$5/100))))</f>
        <v>1.91748</v>
      </c>
    </row>
    <row r="1402" ht="15.0" customHeight="1">
      <c r="A1402" s="28">
        <v>45672.5833333333</v>
      </c>
      <c r="B1402" s="18">
        <v>14.0</v>
      </c>
      <c r="C1402" s="18" t="s">
        <v>128</v>
      </c>
      <c r="D1402" s="18" t="s">
        <v>115</v>
      </c>
      <c r="E1402" s="18" t="s">
        <v>116</v>
      </c>
      <c r="F1402" s="18">
        <f>MIN(Config_Geracao!$F$2,IF((Base_Irradiacao!$D$352/Config_Geracao!$E$2)*Base_Irradiacao!$G$352*Config_Geracao!$C$2*(Config_Geracao!$D$2/100)&lt;Config_Geracao!$G$2,0,MAX(Config_Geracao!$G$2,(Base_Irradiacao!$D$352/Config_Geracao!$E$2)*Base_Irradiacao!$G$352*Config_Geracao!$C$2*(Config_Geracao!$D$2/100))))</f>
        <v>4.551363636</v>
      </c>
    </row>
    <row r="1403" ht="15.0" customHeight="1">
      <c r="A1403" s="28">
        <v>45672.5833333333</v>
      </c>
      <c r="B1403" s="18">
        <v>14.0</v>
      </c>
      <c r="C1403" s="18" t="s">
        <v>128</v>
      </c>
      <c r="D1403" s="18" t="s">
        <v>119</v>
      </c>
      <c r="E1403" s="18" t="s">
        <v>120</v>
      </c>
      <c r="F1403" s="18">
        <f>MIN(Config_Geracao!$F$4,IF(Base_Irradiacao!$H$352*Config_Geracao!$C$4*(Config_Geracao!$D$4/100)&lt;Config_Geracao!$G$4,0,MAX(Config_Geracao!$G$4,Base_Irradiacao!$H$352*Config_Geracao!$C$4*(Config_Geracao!$D$4/100))))</f>
        <v>0.53295</v>
      </c>
    </row>
    <row r="1404" ht="15.0" customHeight="1">
      <c r="A1404" s="28">
        <v>45672.5833333333</v>
      </c>
      <c r="B1404" s="18">
        <v>14.0</v>
      </c>
      <c r="C1404" s="18" t="s">
        <v>129</v>
      </c>
      <c r="D1404" s="18" t="s">
        <v>118</v>
      </c>
      <c r="E1404" s="18" t="s">
        <v>116</v>
      </c>
      <c r="F1404" s="18">
        <f>MIN(Config_Geracao!$F$3,IF((Base_Irradiacao!$D$352/Config_Geracao!$E$3)*Base_Irradiacao!$G$352*Config_Geracao!$C$3*(Config_Geracao!$D$3/100)&lt;Config_Geracao!$G$3,0,MAX(Config_Geracao!$G$3,(Base_Irradiacao!$D$352/Config_Geracao!$E$3)*Base_Irradiacao!$G$352*Config_Geracao!$C$3*(Config_Geracao!$D$3/100))))</f>
        <v>18.63381818</v>
      </c>
    </row>
    <row r="1405" ht="15.0" customHeight="1">
      <c r="A1405" s="28">
        <v>45672.5833333333</v>
      </c>
      <c r="B1405" s="18">
        <v>14.0</v>
      </c>
      <c r="C1405" s="18" t="s">
        <v>129</v>
      </c>
      <c r="D1405" s="18" t="s">
        <v>122</v>
      </c>
      <c r="E1405" s="18" t="s">
        <v>120</v>
      </c>
      <c r="F1405" s="18">
        <f>MIN(Config_Geracao!$F$5,IF(Base_Irradiacao!$H$352*Config_Geracao!$C$5*(Config_Geracao!$D$5/100)&lt;Config_Geracao!$G$5,0,MAX(Config_Geracao!$G$5,Base_Irradiacao!$H$352*Config_Geracao!$C$5*(Config_Geracao!$D$5/100))))</f>
        <v>1.8183</v>
      </c>
    </row>
    <row r="1406" ht="15.0" customHeight="1">
      <c r="A1406" s="28">
        <v>45672.625</v>
      </c>
      <c r="B1406" s="18">
        <v>15.0</v>
      </c>
      <c r="C1406" s="18" t="s">
        <v>128</v>
      </c>
      <c r="D1406" s="18" t="s">
        <v>115</v>
      </c>
      <c r="E1406" s="18" t="s">
        <v>116</v>
      </c>
      <c r="F1406" s="18">
        <f>MIN(Config_Geracao!$F$2,IF((Base_Irradiacao!$D$353/Config_Geracao!$E$2)*Base_Irradiacao!$G$353*Config_Geracao!$C$2*(Config_Geracao!$D$2/100)&lt;Config_Geracao!$G$2,0,MAX(Config_Geracao!$G$2,(Base_Irradiacao!$D$353/Config_Geracao!$E$2)*Base_Irradiacao!$G$353*Config_Geracao!$C$2*(Config_Geracao!$D$2/100))))</f>
        <v>5.884472727</v>
      </c>
    </row>
    <row r="1407" ht="15.0" customHeight="1">
      <c r="A1407" s="28">
        <v>45672.625</v>
      </c>
      <c r="B1407" s="18">
        <v>15.0</v>
      </c>
      <c r="C1407" s="18" t="s">
        <v>128</v>
      </c>
      <c r="D1407" s="18" t="s">
        <v>119</v>
      </c>
      <c r="E1407" s="18" t="s">
        <v>120</v>
      </c>
      <c r="F1407" s="18">
        <f>MIN(Config_Geracao!$F$4,IF(Base_Irradiacao!$H$353*Config_Geracao!$C$4*(Config_Geracao!$D$4/100)&lt;Config_Geracao!$G$4,0,MAX(Config_Geracao!$G$4,Base_Irradiacao!$H$353*Config_Geracao!$C$4*(Config_Geracao!$D$4/100))))</f>
        <v>0.557175</v>
      </c>
    </row>
    <row r="1408" ht="15.0" customHeight="1">
      <c r="A1408" s="28">
        <v>45672.625</v>
      </c>
      <c r="B1408" s="18">
        <v>15.0</v>
      </c>
      <c r="C1408" s="18" t="s">
        <v>129</v>
      </c>
      <c r="D1408" s="18" t="s">
        <v>118</v>
      </c>
      <c r="E1408" s="18" t="s">
        <v>116</v>
      </c>
      <c r="F1408" s="18">
        <f>MIN(Config_Geracao!$F$3,IF((Base_Irradiacao!$D$353/Config_Geracao!$E$3)*Base_Irradiacao!$G$353*Config_Geracao!$C$3*(Config_Geracao!$D$3/100)&lt;Config_Geracao!$G$3,0,MAX(Config_Geracao!$G$3,(Base_Irradiacao!$D$353/Config_Geracao!$E$3)*Base_Irradiacao!$G$353*Config_Geracao!$C$3*(Config_Geracao!$D$3/100))))</f>
        <v>24.09172364</v>
      </c>
    </row>
    <row r="1409" ht="15.0" customHeight="1">
      <c r="A1409" s="28">
        <v>45672.625</v>
      </c>
      <c r="B1409" s="18">
        <v>15.0</v>
      </c>
      <c r="C1409" s="18" t="s">
        <v>129</v>
      </c>
      <c r="D1409" s="18" t="s">
        <v>122</v>
      </c>
      <c r="E1409" s="18" t="s">
        <v>120</v>
      </c>
      <c r="F1409" s="18">
        <f>MIN(Config_Geracao!$F$5,IF(Base_Irradiacao!$H$353*Config_Geracao!$C$5*(Config_Geracao!$D$5/100)&lt;Config_Geracao!$G$5,0,MAX(Config_Geracao!$G$5,Base_Irradiacao!$H$353*Config_Geracao!$C$5*(Config_Geracao!$D$5/100))))</f>
        <v>1.90095</v>
      </c>
    </row>
    <row r="1410" ht="15.0" customHeight="1">
      <c r="A1410" s="28">
        <v>45672.6666666667</v>
      </c>
      <c r="B1410" s="18">
        <v>16.0</v>
      </c>
      <c r="C1410" s="18" t="s">
        <v>128</v>
      </c>
      <c r="D1410" s="18" t="s">
        <v>115</v>
      </c>
      <c r="E1410" s="18" t="s">
        <v>116</v>
      </c>
      <c r="F1410" s="18">
        <f>MIN(Config_Geracao!$F$2,IF((Base_Irradiacao!$D$354/Config_Geracao!$E$2)*Base_Irradiacao!$G$354*Config_Geracao!$C$2*(Config_Geracao!$D$2/100)&lt;Config_Geracao!$G$2,0,MAX(Config_Geracao!$G$2,(Base_Irradiacao!$D$354/Config_Geracao!$E$2)*Base_Irradiacao!$G$354*Config_Geracao!$C$2*(Config_Geracao!$D$2/100))))</f>
        <v>4.668084091</v>
      </c>
    </row>
    <row r="1411" ht="15.0" customHeight="1">
      <c r="A1411" s="28">
        <v>45672.6666666667</v>
      </c>
      <c r="B1411" s="18">
        <v>16.0</v>
      </c>
      <c r="C1411" s="18" t="s">
        <v>128</v>
      </c>
      <c r="D1411" s="18" t="s">
        <v>119</v>
      </c>
      <c r="E1411" s="18" t="s">
        <v>120</v>
      </c>
      <c r="F1411" s="18">
        <f>MIN(Config_Geracao!$F$4,IF(Base_Irradiacao!$H$354*Config_Geracao!$C$4*(Config_Geracao!$D$4/100)&lt;Config_Geracao!$G$4,0,MAX(Config_Geracao!$G$4,Base_Irradiacao!$H$354*Config_Geracao!$C$4*(Config_Geracao!$D$4/100))))</f>
        <v>0.49419</v>
      </c>
    </row>
    <row r="1412" ht="15.0" customHeight="1">
      <c r="A1412" s="28">
        <v>45672.6666666667</v>
      </c>
      <c r="B1412" s="18">
        <v>16.0</v>
      </c>
      <c r="C1412" s="18" t="s">
        <v>129</v>
      </c>
      <c r="D1412" s="18" t="s">
        <v>118</v>
      </c>
      <c r="E1412" s="18" t="s">
        <v>116</v>
      </c>
      <c r="F1412" s="18">
        <f>MIN(Config_Geracao!$F$3,IF((Base_Irradiacao!$D$354/Config_Geracao!$E$3)*Base_Irradiacao!$G$354*Config_Geracao!$C$3*(Config_Geracao!$D$3/100)&lt;Config_Geracao!$G$3,0,MAX(Config_Geracao!$G$3,(Base_Irradiacao!$D$354/Config_Geracao!$E$3)*Base_Irradiacao!$G$354*Config_Geracao!$C$3*(Config_Geracao!$D$3/100))))</f>
        <v>19.11168545</v>
      </c>
    </row>
    <row r="1413" ht="15.0" customHeight="1">
      <c r="A1413" s="28">
        <v>45672.6666666667</v>
      </c>
      <c r="B1413" s="18">
        <v>16.0</v>
      </c>
      <c r="C1413" s="18" t="s">
        <v>129</v>
      </c>
      <c r="D1413" s="18" t="s">
        <v>122</v>
      </c>
      <c r="E1413" s="18" t="s">
        <v>120</v>
      </c>
      <c r="F1413" s="18">
        <f>MIN(Config_Geracao!$F$5,IF(Base_Irradiacao!$H$354*Config_Geracao!$C$5*(Config_Geracao!$D$5/100)&lt;Config_Geracao!$G$5,0,MAX(Config_Geracao!$G$5,Base_Irradiacao!$H$354*Config_Geracao!$C$5*(Config_Geracao!$D$5/100))))</f>
        <v>1.68606</v>
      </c>
    </row>
    <row r="1414" ht="15.0" customHeight="1">
      <c r="A1414" s="28">
        <v>45672.7083333333</v>
      </c>
      <c r="B1414" s="18">
        <v>17.0</v>
      </c>
      <c r="C1414" s="18" t="s">
        <v>128</v>
      </c>
      <c r="D1414" s="18" t="s">
        <v>115</v>
      </c>
      <c r="E1414" s="18" t="s">
        <v>116</v>
      </c>
      <c r="F1414" s="18">
        <f>MIN(Config_Geracao!$F$2,IF((Base_Irradiacao!$D$355/Config_Geracao!$E$2)*Base_Irradiacao!$G$355*Config_Geracao!$C$2*(Config_Geracao!$D$2/100)&lt;Config_Geracao!$G$2,0,MAX(Config_Geracao!$G$2,(Base_Irradiacao!$D$355/Config_Geracao!$E$2)*Base_Irradiacao!$G$355*Config_Geracao!$C$2*(Config_Geracao!$D$2/100))))</f>
        <v>3.544925</v>
      </c>
    </row>
    <row r="1415" ht="15.0" customHeight="1">
      <c r="A1415" s="28">
        <v>45672.7083333333</v>
      </c>
      <c r="B1415" s="18">
        <v>17.0</v>
      </c>
      <c r="C1415" s="18" t="s">
        <v>128</v>
      </c>
      <c r="D1415" s="18" t="s">
        <v>119</v>
      </c>
      <c r="E1415" s="18" t="s">
        <v>120</v>
      </c>
      <c r="F1415" s="18">
        <f>MIN(Config_Geracao!$F$4,IF(Base_Irradiacao!$H$355*Config_Geracao!$C$4*(Config_Geracao!$D$4/100)&lt;Config_Geracao!$G$4,0,MAX(Config_Geracao!$G$4,Base_Irradiacao!$H$355*Config_Geracao!$C$4*(Config_Geracao!$D$4/100))))</f>
        <v>1.00776</v>
      </c>
    </row>
    <row r="1416" ht="15.0" customHeight="1">
      <c r="A1416" s="28">
        <v>45672.7083333333</v>
      </c>
      <c r="B1416" s="18">
        <v>17.0</v>
      </c>
      <c r="C1416" s="18" t="s">
        <v>129</v>
      </c>
      <c r="D1416" s="18" t="s">
        <v>118</v>
      </c>
      <c r="E1416" s="18" t="s">
        <v>116</v>
      </c>
      <c r="F1416" s="18">
        <f>MIN(Config_Geracao!$F$3,IF((Base_Irradiacao!$D$355/Config_Geracao!$E$3)*Base_Irradiacao!$G$355*Config_Geracao!$C$3*(Config_Geracao!$D$3/100)&lt;Config_Geracao!$G$3,0,MAX(Config_Geracao!$G$3,(Base_Irradiacao!$D$355/Config_Geracao!$E$3)*Base_Irradiacao!$G$355*Config_Geracao!$C$3*(Config_Geracao!$D$3/100))))</f>
        <v>14.51334</v>
      </c>
    </row>
    <row r="1417" ht="15.0" customHeight="1">
      <c r="A1417" s="28">
        <v>45672.7083333333</v>
      </c>
      <c r="B1417" s="18">
        <v>17.0</v>
      </c>
      <c r="C1417" s="18" t="s">
        <v>129</v>
      </c>
      <c r="D1417" s="18" t="s">
        <v>122</v>
      </c>
      <c r="E1417" s="18" t="s">
        <v>120</v>
      </c>
      <c r="F1417" s="18">
        <f>MIN(Config_Geracao!$F$5,IF(Base_Irradiacao!$H$355*Config_Geracao!$C$5*(Config_Geracao!$D$5/100)&lt;Config_Geracao!$G$5,0,MAX(Config_Geracao!$G$5,Base_Irradiacao!$H$355*Config_Geracao!$C$5*(Config_Geracao!$D$5/100))))</f>
        <v>3.43824</v>
      </c>
    </row>
    <row r="1418" ht="15.0" customHeight="1">
      <c r="A1418" s="28">
        <v>45672.75</v>
      </c>
      <c r="B1418" s="18">
        <v>18.0</v>
      </c>
      <c r="C1418" s="18" t="s">
        <v>128</v>
      </c>
      <c r="D1418" s="18" t="s">
        <v>115</v>
      </c>
      <c r="E1418" s="18" t="s">
        <v>116</v>
      </c>
      <c r="F1418" s="18">
        <f>MIN(Config_Geracao!$F$2,IF((Base_Irradiacao!$D$356/Config_Geracao!$E$2)*Base_Irradiacao!$G$356*Config_Geracao!$C$2*(Config_Geracao!$D$2/100)&lt;Config_Geracao!$G$2,0,MAX(Config_Geracao!$G$2,(Base_Irradiacao!$D$356/Config_Geracao!$E$2)*Base_Irradiacao!$G$356*Config_Geracao!$C$2*(Config_Geracao!$D$2/100))))</f>
        <v>1.075443182</v>
      </c>
    </row>
    <row r="1419" ht="15.0" customHeight="1">
      <c r="A1419" s="28">
        <v>45672.75</v>
      </c>
      <c r="B1419" s="18">
        <v>18.0</v>
      </c>
      <c r="C1419" s="18" t="s">
        <v>128</v>
      </c>
      <c r="D1419" s="18" t="s">
        <v>119</v>
      </c>
      <c r="E1419" s="18" t="s">
        <v>120</v>
      </c>
      <c r="F1419" s="18">
        <f>MIN(Config_Geracao!$F$4,IF(Base_Irradiacao!$H$356*Config_Geracao!$C$4*(Config_Geracao!$D$4/100)&lt;Config_Geracao!$G$4,0,MAX(Config_Geracao!$G$4,Base_Irradiacao!$H$356*Config_Geracao!$C$4*(Config_Geracao!$D$4/100))))</f>
        <v>0.9278175</v>
      </c>
    </row>
    <row r="1420" ht="15.0" customHeight="1">
      <c r="A1420" s="28">
        <v>45672.75</v>
      </c>
      <c r="B1420" s="18">
        <v>18.0</v>
      </c>
      <c r="C1420" s="18" t="s">
        <v>129</v>
      </c>
      <c r="D1420" s="18" t="s">
        <v>118</v>
      </c>
      <c r="E1420" s="18" t="s">
        <v>116</v>
      </c>
      <c r="F1420" s="18">
        <f>MIN(Config_Geracao!$F$3,IF((Base_Irradiacao!$D$356/Config_Geracao!$E$3)*Base_Irradiacao!$G$356*Config_Geracao!$C$3*(Config_Geracao!$D$3/100)&lt;Config_Geracao!$G$3,0,MAX(Config_Geracao!$G$3,(Base_Irradiacao!$D$356/Config_Geracao!$E$3)*Base_Irradiacao!$G$356*Config_Geracao!$C$3*(Config_Geracao!$D$3/100))))</f>
        <v>4.402990909</v>
      </c>
    </row>
    <row r="1421" ht="15.0" customHeight="1">
      <c r="A1421" s="28">
        <v>45672.75</v>
      </c>
      <c r="B1421" s="18">
        <v>18.0</v>
      </c>
      <c r="C1421" s="18" t="s">
        <v>129</v>
      </c>
      <c r="D1421" s="18" t="s">
        <v>122</v>
      </c>
      <c r="E1421" s="18" t="s">
        <v>120</v>
      </c>
      <c r="F1421" s="18">
        <f>MIN(Config_Geracao!$F$5,IF(Base_Irradiacao!$H$356*Config_Geracao!$C$5*(Config_Geracao!$D$5/100)&lt;Config_Geracao!$G$5,0,MAX(Config_Geracao!$G$5,Base_Irradiacao!$H$356*Config_Geracao!$C$5*(Config_Geracao!$D$5/100))))</f>
        <v>3.165495</v>
      </c>
    </row>
    <row r="1422" ht="15.0" customHeight="1">
      <c r="A1422" s="28">
        <v>45672.7916666667</v>
      </c>
      <c r="B1422" s="18">
        <v>19.0</v>
      </c>
      <c r="C1422" s="18" t="s">
        <v>128</v>
      </c>
      <c r="D1422" s="18" t="s">
        <v>115</v>
      </c>
      <c r="E1422" s="18" t="s">
        <v>116</v>
      </c>
      <c r="F1422" s="18">
        <f>MIN(Config_Geracao!$F$2,IF((Base_Irradiacao!$D$357/Config_Geracao!$E$2)*Base_Irradiacao!$G$357*Config_Geracao!$C$2*(Config_Geracao!$D$2/100)&lt;Config_Geracao!$G$2,0,MAX(Config_Geracao!$G$2,(Base_Irradiacao!$D$357/Config_Geracao!$E$2)*Base_Irradiacao!$G$357*Config_Geracao!$C$2*(Config_Geracao!$D$2/100))))</f>
        <v>0</v>
      </c>
    </row>
    <row r="1423" ht="15.0" customHeight="1">
      <c r="A1423" s="28">
        <v>45672.7916666667</v>
      </c>
      <c r="B1423" s="18">
        <v>19.0</v>
      </c>
      <c r="C1423" s="18" t="s">
        <v>128</v>
      </c>
      <c r="D1423" s="18" t="s">
        <v>119</v>
      </c>
      <c r="E1423" s="18" t="s">
        <v>120</v>
      </c>
      <c r="F1423" s="18">
        <f>MIN(Config_Geracao!$F$4,IF(Base_Irradiacao!$H$357*Config_Geracao!$C$4*(Config_Geracao!$D$4/100)&lt;Config_Geracao!$G$4,0,MAX(Config_Geracao!$G$4,Base_Irradiacao!$H$357*Config_Geracao!$C$4*(Config_Geracao!$D$4/100))))</f>
        <v>0.56202</v>
      </c>
    </row>
    <row r="1424" ht="15.0" customHeight="1">
      <c r="A1424" s="28">
        <v>45672.7916666667</v>
      </c>
      <c r="B1424" s="18">
        <v>19.0</v>
      </c>
      <c r="C1424" s="18" t="s">
        <v>129</v>
      </c>
      <c r="D1424" s="18" t="s">
        <v>118</v>
      </c>
      <c r="E1424" s="18" t="s">
        <v>116</v>
      </c>
      <c r="F1424" s="18">
        <f>MIN(Config_Geracao!$F$3,IF((Base_Irradiacao!$D$357/Config_Geracao!$E$3)*Base_Irradiacao!$G$357*Config_Geracao!$C$3*(Config_Geracao!$D$3/100)&lt;Config_Geracao!$G$3,0,MAX(Config_Geracao!$G$3,(Base_Irradiacao!$D$357/Config_Geracao!$E$3)*Base_Irradiacao!$G$357*Config_Geracao!$C$3*(Config_Geracao!$D$3/100))))</f>
        <v>0</v>
      </c>
    </row>
    <row r="1425" ht="15.0" customHeight="1">
      <c r="A1425" s="28">
        <v>45672.7916666667</v>
      </c>
      <c r="B1425" s="18">
        <v>19.0</v>
      </c>
      <c r="C1425" s="18" t="s">
        <v>129</v>
      </c>
      <c r="D1425" s="18" t="s">
        <v>122</v>
      </c>
      <c r="E1425" s="18" t="s">
        <v>120</v>
      </c>
      <c r="F1425" s="18">
        <f>MIN(Config_Geracao!$F$5,IF(Base_Irradiacao!$H$357*Config_Geracao!$C$5*(Config_Geracao!$D$5/100)&lt;Config_Geracao!$G$5,0,MAX(Config_Geracao!$G$5,Base_Irradiacao!$H$357*Config_Geracao!$C$5*(Config_Geracao!$D$5/100))))</f>
        <v>1.91748</v>
      </c>
    </row>
    <row r="1426" ht="15.0" customHeight="1">
      <c r="A1426" s="28">
        <v>45672.8333333333</v>
      </c>
      <c r="B1426" s="18">
        <v>20.0</v>
      </c>
      <c r="C1426" s="18" t="s">
        <v>128</v>
      </c>
      <c r="D1426" s="18" t="s">
        <v>115</v>
      </c>
      <c r="E1426" s="18" t="s">
        <v>116</v>
      </c>
      <c r="F1426" s="18">
        <f>MIN(Config_Geracao!$F$2,IF((Base_Irradiacao!$D$358/Config_Geracao!$E$2)*Base_Irradiacao!$G$358*Config_Geracao!$C$2*(Config_Geracao!$D$2/100)&lt;Config_Geracao!$G$2,0,MAX(Config_Geracao!$G$2,(Base_Irradiacao!$D$358/Config_Geracao!$E$2)*Base_Irradiacao!$G$358*Config_Geracao!$C$2*(Config_Geracao!$D$2/100))))</f>
        <v>0</v>
      </c>
    </row>
    <row r="1427" ht="15.0" customHeight="1">
      <c r="A1427" s="28">
        <v>45672.8333333333</v>
      </c>
      <c r="B1427" s="18">
        <v>20.0</v>
      </c>
      <c r="C1427" s="18" t="s">
        <v>128</v>
      </c>
      <c r="D1427" s="18" t="s">
        <v>119</v>
      </c>
      <c r="E1427" s="18" t="s">
        <v>120</v>
      </c>
      <c r="F1427" s="18">
        <f>MIN(Config_Geracao!$F$4,IF(Base_Irradiacao!$H$358*Config_Geracao!$C$4*(Config_Geracao!$D$4/100)&lt;Config_Geracao!$G$4,0,MAX(Config_Geracao!$G$4,Base_Irradiacao!$H$358*Config_Geracao!$C$4*(Config_Geracao!$D$4/100))))</f>
        <v>0.9035925</v>
      </c>
    </row>
    <row r="1428" ht="15.0" customHeight="1">
      <c r="A1428" s="28">
        <v>45672.8333333333</v>
      </c>
      <c r="B1428" s="18">
        <v>20.0</v>
      </c>
      <c r="C1428" s="18" t="s">
        <v>129</v>
      </c>
      <c r="D1428" s="18" t="s">
        <v>118</v>
      </c>
      <c r="E1428" s="18" t="s">
        <v>116</v>
      </c>
      <c r="F1428" s="18">
        <f>MIN(Config_Geracao!$F$3,IF((Base_Irradiacao!$D$358/Config_Geracao!$E$3)*Base_Irradiacao!$G$358*Config_Geracao!$C$3*(Config_Geracao!$D$3/100)&lt;Config_Geracao!$G$3,0,MAX(Config_Geracao!$G$3,(Base_Irradiacao!$D$358/Config_Geracao!$E$3)*Base_Irradiacao!$G$358*Config_Geracao!$C$3*(Config_Geracao!$D$3/100))))</f>
        <v>0</v>
      </c>
    </row>
    <row r="1429" ht="15.0" customHeight="1">
      <c r="A1429" s="28">
        <v>45672.8333333333</v>
      </c>
      <c r="B1429" s="18">
        <v>20.0</v>
      </c>
      <c r="C1429" s="18" t="s">
        <v>129</v>
      </c>
      <c r="D1429" s="18" t="s">
        <v>122</v>
      </c>
      <c r="E1429" s="18" t="s">
        <v>120</v>
      </c>
      <c r="F1429" s="18">
        <f>MIN(Config_Geracao!$F$5,IF(Base_Irradiacao!$H$358*Config_Geracao!$C$5*(Config_Geracao!$D$5/100)&lt;Config_Geracao!$G$5,0,MAX(Config_Geracao!$G$5,Base_Irradiacao!$H$358*Config_Geracao!$C$5*(Config_Geracao!$D$5/100))))</f>
        <v>3.082845</v>
      </c>
    </row>
    <row r="1430" ht="15.0" customHeight="1">
      <c r="A1430" s="28">
        <v>45672.875</v>
      </c>
      <c r="B1430" s="18">
        <v>21.0</v>
      </c>
      <c r="C1430" s="18" t="s">
        <v>128</v>
      </c>
      <c r="D1430" s="18" t="s">
        <v>115</v>
      </c>
      <c r="E1430" s="18" t="s">
        <v>116</v>
      </c>
      <c r="F1430" s="18">
        <f>MIN(Config_Geracao!$F$2,IF((Base_Irradiacao!$D$359/Config_Geracao!$E$2)*Base_Irradiacao!$G$359*Config_Geracao!$C$2*(Config_Geracao!$D$2/100)&lt;Config_Geracao!$G$2,0,MAX(Config_Geracao!$G$2,(Base_Irradiacao!$D$359/Config_Geracao!$E$2)*Base_Irradiacao!$G$359*Config_Geracao!$C$2*(Config_Geracao!$D$2/100))))</f>
        <v>0</v>
      </c>
    </row>
    <row r="1431" ht="15.0" customHeight="1">
      <c r="A1431" s="28">
        <v>45672.875</v>
      </c>
      <c r="B1431" s="18">
        <v>21.0</v>
      </c>
      <c r="C1431" s="18" t="s">
        <v>128</v>
      </c>
      <c r="D1431" s="18" t="s">
        <v>119</v>
      </c>
      <c r="E1431" s="18" t="s">
        <v>120</v>
      </c>
      <c r="F1431" s="18">
        <f>MIN(Config_Geracao!$F$4,IF(Base_Irradiacao!$H$359*Config_Geracao!$C$4*(Config_Geracao!$D$4/100)&lt;Config_Geracao!$G$4,0,MAX(Config_Geracao!$G$4,Base_Irradiacao!$H$359*Config_Geracao!$C$4*(Config_Geracao!$D$4/100))))</f>
        <v>0.750975</v>
      </c>
    </row>
    <row r="1432" ht="15.0" customHeight="1">
      <c r="A1432" s="28">
        <v>45672.875</v>
      </c>
      <c r="B1432" s="18">
        <v>21.0</v>
      </c>
      <c r="C1432" s="18" t="s">
        <v>129</v>
      </c>
      <c r="D1432" s="18" t="s">
        <v>118</v>
      </c>
      <c r="E1432" s="18" t="s">
        <v>116</v>
      </c>
      <c r="F1432" s="18">
        <f>MIN(Config_Geracao!$F$3,IF((Base_Irradiacao!$D$359/Config_Geracao!$E$3)*Base_Irradiacao!$G$359*Config_Geracao!$C$3*(Config_Geracao!$D$3/100)&lt;Config_Geracao!$G$3,0,MAX(Config_Geracao!$G$3,(Base_Irradiacao!$D$359/Config_Geracao!$E$3)*Base_Irradiacao!$G$359*Config_Geracao!$C$3*(Config_Geracao!$D$3/100))))</f>
        <v>0</v>
      </c>
    </row>
    <row r="1433" ht="15.0" customHeight="1">
      <c r="A1433" s="28">
        <v>45672.875</v>
      </c>
      <c r="B1433" s="18">
        <v>21.0</v>
      </c>
      <c r="C1433" s="18" t="s">
        <v>129</v>
      </c>
      <c r="D1433" s="18" t="s">
        <v>122</v>
      </c>
      <c r="E1433" s="18" t="s">
        <v>120</v>
      </c>
      <c r="F1433" s="18">
        <f>MIN(Config_Geracao!$F$5,IF(Base_Irradiacao!$H$359*Config_Geracao!$C$5*(Config_Geracao!$D$5/100)&lt;Config_Geracao!$G$5,0,MAX(Config_Geracao!$G$5,Base_Irradiacao!$H$359*Config_Geracao!$C$5*(Config_Geracao!$D$5/100))))</f>
        <v>2.56215</v>
      </c>
    </row>
    <row r="1434" ht="15.0" customHeight="1">
      <c r="A1434" s="28">
        <v>45672.9166666667</v>
      </c>
      <c r="B1434" s="18">
        <v>22.0</v>
      </c>
      <c r="C1434" s="18" t="s">
        <v>128</v>
      </c>
      <c r="D1434" s="18" t="s">
        <v>115</v>
      </c>
      <c r="E1434" s="18" t="s">
        <v>116</v>
      </c>
      <c r="F1434" s="18">
        <f>MIN(Config_Geracao!$F$2,IF((Base_Irradiacao!$D$360/Config_Geracao!$E$2)*Base_Irradiacao!$G$360*Config_Geracao!$C$2*(Config_Geracao!$D$2/100)&lt;Config_Geracao!$G$2,0,MAX(Config_Geracao!$G$2,(Base_Irradiacao!$D$360/Config_Geracao!$E$2)*Base_Irradiacao!$G$360*Config_Geracao!$C$2*(Config_Geracao!$D$2/100))))</f>
        <v>0</v>
      </c>
    </row>
    <row r="1435" ht="15.0" customHeight="1">
      <c r="A1435" s="28">
        <v>45672.9166666667</v>
      </c>
      <c r="B1435" s="18">
        <v>22.0</v>
      </c>
      <c r="C1435" s="18" t="s">
        <v>128</v>
      </c>
      <c r="D1435" s="18" t="s">
        <v>119</v>
      </c>
      <c r="E1435" s="18" t="s">
        <v>120</v>
      </c>
      <c r="F1435" s="18">
        <f>MIN(Config_Geracao!$F$4,IF(Base_Irradiacao!$H$360*Config_Geracao!$C$4*(Config_Geracao!$D$4/100)&lt;Config_Geracao!$G$4,0,MAX(Config_Geracao!$G$4,Base_Irradiacao!$H$360*Config_Geracao!$C$4*(Config_Geracao!$D$4/100))))</f>
        <v>0.964155</v>
      </c>
    </row>
    <row r="1436" ht="15.0" customHeight="1">
      <c r="A1436" s="28">
        <v>45672.9166666667</v>
      </c>
      <c r="B1436" s="18">
        <v>22.0</v>
      </c>
      <c r="C1436" s="18" t="s">
        <v>129</v>
      </c>
      <c r="D1436" s="18" t="s">
        <v>118</v>
      </c>
      <c r="E1436" s="18" t="s">
        <v>116</v>
      </c>
      <c r="F1436" s="18">
        <f>MIN(Config_Geracao!$F$3,IF((Base_Irradiacao!$D$360/Config_Geracao!$E$3)*Base_Irradiacao!$G$360*Config_Geracao!$C$3*(Config_Geracao!$D$3/100)&lt;Config_Geracao!$G$3,0,MAX(Config_Geracao!$G$3,(Base_Irradiacao!$D$360/Config_Geracao!$E$3)*Base_Irradiacao!$G$360*Config_Geracao!$C$3*(Config_Geracao!$D$3/100))))</f>
        <v>0</v>
      </c>
    </row>
    <row r="1437" ht="15.0" customHeight="1">
      <c r="A1437" s="28">
        <v>45672.9166666667</v>
      </c>
      <c r="B1437" s="18">
        <v>22.0</v>
      </c>
      <c r="C1437" s="18" t="s">
        <v>129</v>
      </c>
      <c r="D1437" s="18" t="s">
        <v>122</v>
      </c>
      <c r="E1437" s="18" t="s">
        <v>120</v>
      </c>
      <c r="F1437" s="18">
        <f>MIN(Config_Geracao!$F$5,IF(Base_Irradiacao!$H$360*Config_Geracao!$C$5*(Config_Geracao!$D$5/100)&lt;Config_Geracao!$G$5,0,MAX(Config_Geracao!$G$5,Base_Irradiacao!$H$360*Config_Geracao!$C$5*(Config_Geracao!$D$5/100))))</f>
        <v>3.28947</v>
      </c>
    </row>
    <row r="1438" ht="15.0" customHeight="1">
      <c r="A1438" s="28">
        <v>45672.9583333333</v>
      </c>
      <c r="B1438" s="18">
        <v>23.0</v>
      </c>
      <c r="C1438" s="18" t="s">
        <v>128</v>
      </c>
      <c r="D1438" s="18" t="s">
        <v>115</v>
      </c>
      <c r="E1438" s="18" t="s">
        <v>116</v>
      </c>
      <c r="F1438" s="18">
        <f>MIN(Config_Geracao!$F$2,IF((Base_Irradiacao!$D$361/Config_Geracao!$E$2)*Base_Irradiacao!$G$361*Config_Geracao!$C$2*(Config_Geracao!$D$2/100)&lt;Config_Geracao!$G$2,0,MAX(Config_Geracao!$G$2,(Base_Irradiacao!$D$361/Config_Geracao!$E$2)*Base_Irradiacao!$G$361*Config_Geracao!$C$2*(Config_Geracao!$D$2/100))))</f>
        <v>0</v>
      </c>
    </row>
    <row r="1439" ht="15.0" customHeight="1">
      <c r="A1439" s="28">
        <v>45672.9583333333</v>
      </c>
      <c r="B1439" s="18">
        <v>23.0</v>
      </c>
      <c r="C1439" s="18" t="s">
        <v>128</v>
      </c>
      <c r="D1439" s="18" t="s">
        <v>119</v>
      </c>
      <c r="E1439" s="18" t="s">
        <v>120</v>
      </c>
      <c r="F1439" s="18">
        <f>MIN(Config_Geracao!$F$4,IF(Base_Irradiacao!$H$361*Config_Geracao!$C$4*(Config_Geracao!$D$4/100)&lt;Config_Geracao!$G$4,0,MAX(Config_Geracao!$G$4,Base_Irradiacao!$H$361*Config_Geracao!$C$4*(Config_Geracao!$D$4/100))))</f>
        <v>0.770355</v>
      </c>
    </row>
    <row r="1440" ht="15.0" customHeight="1">
      <c r="A1440" s="28">
        <v>45672.9583333333</v>
      </c>
      <c r="B1440" s="18">
        <v>23.0</v>
      </c>
      <c r="C1440" s="18" t="s">
        <v>129</v>
      </c>
      <c r="D1440" s="18" t="s">
        <v>118</v>
      </c>
      <c r="E1440" s="18" t="s">
        <v>116</v>
      </c>
      <c r="F1440" s="18">
        <f>MIN(Config_Geracao!$F$3,IF((Base_Irradiacao!$D$361/Config_Geracao!$E$3)*Base_Irradiacao!$G$361*Config_Geracao!$C$3*(Config_Geracao!$D$3/100)&lt;Config_Geracao!$G$3,0,MAX(Config_Geracao!$G$3,(Base_Irradiacao!$D$361/Config_Geracao!$E$3)*Base_Irradiacao!$G$361*Config_Geracao!$C$3*(Config_Geracao!$D$3/100))))</f>
        <v>0</v>
      </c>
    </row>
    <row r="1441" ht="15.0" customHeight="1">
      <c r="A1441" s="28">
        <v>45672.9583333333</v>
      </c>
      <c r="B1441" s="18">
        <v>23.0</v>
      </c>
      <c r="C1441" s="18" t="s">
        <v>129</v>
      </c>
      <c r="D1441" s="18" t="s">
        <v>122</v>
      </c>
      <c r="E1441" s="18" t="s">
        <v>120</v>
      </c>
      <c r="F1441" s="18">
        <f>MIN(Config_Geracao!$F$5,IF(Base_Irradiacao!$H$361*Config_Geracao!$C$5*(Config_Geracao!$D$5/100)&lt;Config_Geracao!$G$5,0,MAX(Config_Geracao!$G$5,Base_Irradiacao!$H$361*Config_Geracao!$C$5*(Config_Geracao!$D$5/100))))</f>
        <v>2.62827</v>
      </c>
    </row>
    <row r="1442" ht="15.0" customHeight="1">
      <c r="A1442" s="28">
        <v>45673.0</v>
      </c>
      <c r="B1442" s="18">
        <v>0.0</v>
      </c>
      <c r="C1442" s="18" t="s">
        <v>128</v>
      </c>
      <c r="D1442" s="18" t="s">
        <v>115</v>
      </c>
      <c r="E1442" s="18" t="s">
        <v>116</v>
      </c>
      <c r="F1442" s="18">
        <f>MIN(Config_Geracao!$F$2,IF((Base_Irradiacao!$D$362/Config_Geracao!$E$2)*Base_Irradiacao!$G$362*Config_Geracao!$C$2*(Config_Geracao!$D$2/100)&lt;Config_Geracao!$G$2,0,MAX(Config_Geracao!$G$2,(Base_Irradiacao!$D$362/Config_Geracao!$E$2)*Base_Irradiacao!$G$362*Config_Geracao!$C$2*(Config_Geracao!$D$2/100))))</f>
        <v>0</v>
      </c>
    </row>
    <row r="1443" ht="15.0" customHeight="1">
      <c r="A1443" s="28">
        <v>45673.0</v>
      </c>
      <c r="B1443" s="18">
        <v>0.0</v>
      </c>
      <c r="C1443" s="18" t="s">
        <v>128</v>
      </c>
      <c r="D1443" s="18" t="s">
        <v>119</v>
      </c>
      <c r="E1443" s="18" t="s">
        <v>120</v>
      </c>
      <c r="F1443" s="18">
        <f>MIN(Config_Geracao!$F$4,IF(Base_Irradiacao!$H$362*Config_Geracao!$C$4*(Config_Geracao!$D$4/100)&lt;Config_Geracao!$G$4,0,MAX(Config_Geracao!$G$4,Base_Irradiacao!$H$362*Config_Geracao!$C$4*(Config_Geracao!$D$4/100))))</f>
        <v>1.051365</v>
      </c>
    </row>
    <row r="1444" ht="15.0" customHeight="1">
      <c r="A1444" s="28">
        <v>45673.0</v>
      </c>
      <c r="B1444" s="18">
        <v>0.0</v>
      </c>
      <c r="C1444" s="18" t="s">
        <v>129</v>
      </c>
      <c r="D1444" s="18" t="s">
        <v>118</v>
      </c>
      <c r="E1444" s="18" t="s">
        <v>116</v>
      </c>
      <c r="F1444" s="18">
        <f>MIN(Config_Geracao!$F$3,IF((Base_Irradiacao!$D$362/Config_Geracao!$E$3)*Base_Irradiacao!$G$362*Config_Geracao!$C$3*(Config_Geracao!$D$3/100)&lt;Config_Geracao!$G$3,0,MAX(Config_Geracao!$G$3,(Base_Irradiacao!$D$362/Config_Geracao!$E$3)*Base_Irradiacao!$G$362*Config_Geracao!$C$3*(Config_Geracao!$D$3/100))))</f>
        <v>0</v>
      </c>
    </row>
    <row r="1445" ht="15.0" customHeight="1">
      <c r="A1445" s="28">
        <v>45673.0</v>
      </c>
      <c r="B1445" s="18">
        <v>0.0</v>
      </c>
      <c r="C1445" s="18" t="s">
        <v>129</v>
      </c>
      <c r="D1445" s="18" t="s">
        <v>122</v>
      </c>
      <c r="E1445" s="18" t="s">
        <v>120</v>
      </c>
      <c r="F1445" s="18">
        <f>MIN(Config_Geracao!$F$5,IF(Base_Irradiacao!$H$362*Config_Geracao!$C$5*(Config_Geracao!$D$5/100)&lt;Config_Geracao!$G$5,0,MAX(Config_Geracao!$G$5,Base_Irradiacao!$H$362*Config_Geracao!$C$5*(Config_Geracao!$D$5/100))))</f>
        <v>3.58701</v>
      </c>
    </row>
    <row r="1446" ht="15.0" customHeight="1">
      <c r="A1446" s="28">
        <v>45673.0416666667</v>
      </c>
      <c r="B1446" s="18">
        <v>1.0</v>
      </c>
      <c r="C1446" s="18" t="s">
        <v>128</v>
      </c>
      <c r="D1446" s="18" t="s">
        <v>115</v>
      </c>
      <c r="E1446" s="18" t="s">
        <v>116</v>
      </c>
      <c r="F1446" s="18">
        <f>MIN(Config_Geracao!$F$2,IF((Base_Irradiacao!$D$363/Config_Geracao!$E$2)*Base_Irradiacao!$G$363*Config_Geracao!$C$2*(Config_Geracao!$D$2/100)&lt;Config_Geracao!$G$2,0,MAX(Config_Geracao!$G$2,(Base_Irradiacao!$D$363/Config_Geracao!$E$2)*Base_Irradiacao!$G$363*Config_Geracao!$C$2*(Config_Geracao!$D$2/100))))</f>
        <v>0</v>
      </c>
    </row>
    <row r="1447" ht="15.0" customHeight="1">
      <c r="A1447" s="28">
        <v>45673.0416666667</v>
      </c>
      <c r="B1447" s="18">
        <v>1.0</v>
      </c>
      <c r="C1447" s="18" t="s">
        <v>128</v>
      </c>
      <c r="D1447" s="18" t="s">
        <v>119</v>
      </c>
      <c r="E1447" s="18" t="s">
        <v>120</v>
      </c>
      <c r="F1447" s="18">
        <f>MIN(Config_Geracao!$F$4,IF(Base_Irradiacao!$H$363*Config_Geracao!$C$4*(Config_Geracao!$D$4/100)&lt;Config_Geracao!$G$4,0,MAX(Config_Geracao!$G$4,Base_Irradiacao!$H$363*Config_Geracao!$C$4*(Config_Geracao!$D$4/100))))</f>
        <v>0.750975</v>
      </c>
    </row>
    <row r="1448" ht="15.0" customHeight="1">
      <c r="A1448" s="28">
        <v>45673.0416666667</v>
      </c>
      <c r="B1448" s="18">
        <v>1.0</v>
      </c>
      <c r="C1448" s="18" t="s">
        <v>129</v>
      </c>
      <c r="D1448" s="18" t="s">
        <v>118</v>
      </c>
      <c r="E1448" s="18" t="s">
        <v>116</v>
      </c>
      <c r="F1448" s="18">
        <f>MIN(Config_Geracao!$F$3,IF((Base_Irradiacao!$D$363/Config_Geracao!$E$3)*Base_Irradiacao!$G$363*Config_Geracao!$C$3*(Config_Geracao!$D$3/100)&lt;Config_Geracao!$G$3,0,MAX(Config_Geracao!$G$3,(Base_Irradiacao!$D$363/Config_Geracao!$E$3)*Base_Irradiacao!$G$363*Config_Geracao!$C$3*(Config_Geracao!$D$3/100))))</f>
        <v>0</v>
      </c>
    </row>
    <row r="1449" ht="15.0" customHeight="1">
      <c r="A1449" s="28">
        <v>45673.0416666667</v>
      </c>
      <c r="B1449" s="18">
        <v>1.0</v>
      </c>
      <c r="C1449" s="18" t="s">
        <v>129</v>
      </c>
      <c r="D1449" s="18" t="s">
        <v>122</v>
      </c>
      <c r="E1449" s="18" t="s">
        <v>120</v>
      </c>
      <c r="F1449" s="18">
        <f>MIN(Config_Geracao!$F$5,IF(Base_Irradiacao!$H$363*Config_Geracao!$C$5*(Config_Geracao!$D$5/100)&lt;Config_Geracao!$G$5,0,MAX(Config_Geracao!$G$5,Base_Irradiacao!$H$363*Config_Geracao!$C$5*(Config_Geracao!$D$5/100))))</f>
        <v>2.56215</v>
      </c>
    </row>
    <row r="1450" ht="15.0" customHeight="1">
      <c r="A1450" s="28">
        <v>45673.0833333333</v>
      </c>
      <c r="B1450" s="18">
        <v>2.0</v>
      </c>
      <c r="C1450" s="18" t="s">
        <v>128</v>
      </c>
      <c r="D1450" s="18" t="s">
        <v>115</v>
      </c>
      <c r="E1450" s="18" t="s">
        <v>116</v>
      </c>
      <c r="F1450" s="18">
        <f>MIN(Config_Geracao!$F$2,IF((Base_Irradiacao!$D$364/Config_Geracao!$E$2)*Base_Irradiacao!$G$364*Config_Geracao!$C$2*(Config_Geracao!$D$2/100)&lt;Config_Geracao!$G$2,0,MAX(Config_Geracao!$G$2,(Base_Irradiacao!$D$364/Config_Geracao!$E$2)*Base_Irradiacao!$G$364*Config_Geracao!$C$2*(Config_Geracao!$D$2/100))))</f>
        <v>0</v>
      </c>
    </row>
    <row r="1451" ht="15.0" customHeight="1">
      <c r="A1451" s="28">
        <v>45673.0833333333</v>
      </c>
      <c r="B1451" s="18">
        <v>2.0</v>
      </c>
      <c r="C1451" s="18" t="s">
        <v>128</v>
      </c>
      <c r="D1451" s="18" t="s">
        <v>119</v>
      </c>
      <c r="E1451" s="18" t="s">
        <v>120</v>
      </c>
      <c r="F1451" s="18">
        <f>MIN(Config_Geracao!$F$4,IF(Base_Irradiacao!$H$364*Config_Geracao!$C$4*(Config_Geracao!$D$4/100)&lt;Config_Geracao!$G$4,0,MAX(Config_Geracao!$G$4,Base_Irradiacao!$H$364*Config_Geracao!$C$4*(Config_Geracao!$D$4/100))))</f>
        <v>0.731595</v>
      </c>
    </row>
    <row r="1452" ht="15.0" customHeight="1">
      <c r="A1452" s="28">
        <v>45673.0833333333</v>
      </c>
      <c r="B1452" s="18">
        <v>2.0</v>
      </c>
      <c r="C1452" s="18" t="s">
        <v>129</v>
      </c>
      <c r="D1452" s="18" t="s">
        <v>118</v>
      </c>
      <c r="E1452" s="18" t="s">
        <v>116</v>
      </c>
      <c r="F1452" s="18">
        <f>MIN(Config_Geracao!$F$3,IF((Base_Irradiacao!$D$364/Config_Geracao!$E$3)*Base_Irradiacao!$G$364*Config_Geracao!$C$3*(Config_Geracao!$D$3/100)&lt;Config_Geracao!$G$3,0,MAX(Config_Geracao!$G$3,(Base_Irradiacao!$D$364/Config_Geracao!$E$3)*Base_Irradiacao!$G$364*Config_Geracao!$C$3*(Config_Geracao!$D$3/100))))</f>
        <v>0</v>
      </c>
    </row>
    <row r="1453" ht="15.0" customHeight="1">
      <c r="A1453" s="28">
        <v>45673.0833333333</v>
      </c>
      <c r="B1453" s="18">
        <v>2.0</v>
      </c>
      <c r="C1453" s="18" t="s">
        <v>129</v>
      </c>
      <c r="D1453" s="18" t="s">
        <v>122</v>
      </c>
      <c r="E1453" s="18" t="s">
        <v>120</v>
      </c>
      <c r="F1453" s="18">
        <f>MIN(Config_Geracao!$F$5,IF(Base_Irradiacao!$H$364*Config_Geracao!$C$5*(Config_Geracao!$D$5/100)&lt;Config_Geracao!$G$5,0,MAX(Config_Geracao!$G$5,Base_Irradiacao!$H$364*Config_Geracao!$C$5*(Config_Geracao!$D$5/100))))</f>
        <v>2.49603</v>
      </c>
    </row>
    <row r="1454" ht="15.0" customHeight="1">
      <c r="A1454" s="28">
        <v>45673.125</v>
      </c>
      <c r="B1454" s="18">
        <v>3.0</v>
      </c>
      <c r="C1454" s="18" t="s">
        <v>128</v>
      </c>
      <c r="D1454" s="18" t="s">
        <v>115</v>
      </c>
      <c r="E1454" s="18" t="s">
        <v>116</v>
      </c>
      <c r="F1454" s="18">
        <f>MIN(Config_Geracao!$F$2,IF((Base_Irradiacao!$D$365/Config_Geracao!$E$2)*Base_Irradiacao!$G$365*Config_Geracao!$C$2*(Config_Geracao!$D$2/100)&lt;Config_Geracao!$G$2,0,MAX(Config_Geracao!$G$2,(Base_Irradiacao!$D$365/Config_Geracao!$E$2)*Base_Irradiacao!$G$365*Config_Geracao!$C$2*(Config_Geracao!$D$2/100))))</f>
        <v>0</v>
      </c>
    </row>
    <row r="1455" ht="15.0" customHeight="1">
      <c r="A1455" s="28">
        <v>45673.125</v>
      </c>
      <c r="B1455" s="18">
        <v>3.0</v>
      </c>
      <c r="C1455" s="18" t="s">
        <v>128</v>
      </c>
      <c r="D1455" s="18" t="s">
        <v>119</v>
      </c>
      <c r="E1455" s="18" t="s">
        <v>120</v>
      </c>
      <c r="F1455" s="18">
        <f>MIN(Config_Geracao!$F$4,IF(Base_Irradiacao!$H$365*Config_Geracao!$C$4*(Config_Geracao!$D$4/100)&lt;Config_Geracao!$G$4,0,MAX(Config_Geracao!$G$4,Base_Irradiacao!$H$365*Config_Geracao!$C$4*(Config_Geracao!$D$4/100))))</f>
        <v>0.9181275</v>
      </c>
    </row>
    <row r="1456" ht="15.0" customHeight="1">
      <c r="A1456" s="28">
        <v>45673.125</v>
      </c>
      <c r="B1456" s="18">
        <v>3.0</v>
      </c>
      <c r="C1456" s="18" t="s">
        <v>129</v>
      </c>
      <c r="D1456" s="18" t="s">
        <v>118</v>
      </c>
      <c r="E1456" s="18" t="s">
        <v>116</v>
      </c>
      <c r="F1456" s="18">
        <f>MIN(Config_Geracao!$F$3,IF((Base_Irradiacao!$D$365/Config_Geracao!$E$3)*Base_Irradiacao!$G$365*Config_Geracao!$C$3*(Config_Geracao!$D$3/100)&lt;Config_Geracao!$G$3,0,MAX(Config_Geracao!$G$3,(Base_Irradiacao!$D$365/Config_Geracao!$E$3)*Base_Irradiacao!$G$365*Config_Geracao!$C$3*(Config_Geracao!$D$3/100))))</f>
        <v>0</v>
      </c>
    </row>
    <row r="1457" ht="15.0" customHeight="1">
      <c r="A1457" s="28">
        <v>45673.125</v>
      </c>
      <c r="B1457" s="18">
        <v>3.0</v>
      </c>
      <c r="C1457" s="18" t="s">
        <v>129</v>
      </c>
      <c r="D1457" s="18" t="s">
        <v>122</v>
      </c>
      <c r="E1457" s="18" t="s">
        <v>120</v>
      </c>
      <c r="F1457" s="18">
        <f>MIN(Config_Geracao!$F$5,IF(Base_Irradiacao!$H$365*Config_Geracao!$C$5*(Config_Geracao!$D$5/100)&lt;Config_Geracao!$G$5,0,MAX(Config_Geracao!$G$5,Base_Irradiacao!$H$365*Config_Geracao!$C$5*(Config_Geracao!$D$5/100))))</f>
        <v>3.132435</v>
      </c>
    </row>
    <row r="1458" ht="15.0" customHeight="1">
      <c r="A1458" s="28">
        <v>45673.1666666667</v>
      </c>
      <c r="B1458" s="18">
        <v>4.0</v>
      </c>
      <c r="C1458" s="18" t="s">
        <v>128</v>
      </c>
      <c r="D1458" s="18" t="s">
        <v>115</v>
      </c>
      <c r="E1458" s="18" t="s">
        <v>116</v>
      </c>
      <c r="F1458" s="18">
        <f>MIN(Config_Geracao!$F$2,IF((Base_Irradiacao!$D$366/Config_Geracao!$E$2)*Base_Irradiacao!$G$366*Config_Geracao!$C$2*(Config_Geracao!$D$2/100)&lt;Config_Geracao!$G$2,0,MAX(Config_Geracao!$G$2,(Base_Irradiacao!$D$366/Config_Geracao!$E$2)*Base_Irradiacao!$G$366*Config_Geracao!$C$2*(Config_Geracao!$D$2/100))))</f>
        <v>0</v>
      </c>
    </row>
    <row r="1459" ht="15.0" customHeight="1">
      <c r="A1459" s="28">
        <v>45673.1666666667</v>
      </c>
      <c r="B1459" s="18">
        <v>4.0</v>
      </c>
      <c r="C1459" s="18" t="s">
        <v>128</v>
      </c>
      <c r="D1459" s="18" t="s">
        <v>119</v>
      </c>
      <c r="E1459" s="18" t="s">
        <v>120</v>
      </c>
      <c r="F1459" s="18">
        <f>MIN(Config_Geracao!$F$4,IF(Base_Irradiacao!$H$366*Config_Geracao!$C$4*(Config_Geracao!$D$4/100)&lt;Config_Geracao!$G$4,0,MAX(Config_Geracao!$G$4,Base_Irradiacao!$H$366*Config_Geracao!$C$4*(Config_Geracao!$D$4/100))))</f>
        <v>0.789735</v>
      </c>
    </row>
    <row r="1460" ht="15.0" customHeight="1">
      <c r="A1460" s="28">
        <v>45673.1666666667</v>
      </c>
      <c r="B1460" s="18">
        <v>4.0</v>
      </c>
      <c r="C1460" s="18" t="s">
        <v>129</v>
      </c>
      <c r="D1460" s="18" t="s">
        <v>118</v>
      </c>
      <c r="E1460" s="18" t="s">
        <v>116</v>
      </c>
      <c r="F1460" s="18">
        <f>MIN(Config_Geracao!$F$3,IF((Base_Irradiacao!$D$366/Config_Geracao!$E$3)*Base_Irradiacao!$G$366*Config_Geracao!$C$3*(Config_Geracao!$D$3/100)&lt;Config_Geracao!$G$3,0,MAX(Config_Geracao!$G$3,(Base_Irradiacao!$D$366/Config_Geracao!$E$3)*Base_Irradiacao!$G$366*Config_Geracao!$C$3*(Config_Geracao!$D$3/100))))</f>
        <v>0</v>
      </c>
    </row>
    <row r="1461" ht="15.0" customHeight="1">
      <c r="A1461" s="28">
        <v>45673.1666666667</v>
      </c>
      <c r="B1461" s="18">
        <v>4.0</v>
      </c>
      <c r="C1461" s="18" t="s">
        <v>129</v>
      </c>
      <c r="D1461" s="18" t="s">
        <v>122</v>
      </c>
      <c r="E1461" s="18" t="s">
        <v>120</v>
      </c>
      <c r="F1461" s="18">
        <f>MIN(Config_Geracao!$F$5,IF(Base_Irradiacao!$H$366*Config_Geracao!$C$5*(Config_Geracao!$D$5/100)&lt;Config_Geracao!$G$5,0,MAX(Config_Geracao!$G$5,Base_Irradiacao!$H$366*Config_Geracao!$C$5*(Config_Geracao!$D$5/100))))</f>
        <v>2.69439</v>
      </c>
    </row>
    <row r="1462" ht="15.0" customHeight="1">
      <c r="A1462" s="28">
        <v>45673.2083333333</v>
      </c>
      <c r="B1462" s="18">
        <v>5.0</v>
      </c>
      <c r="C1462" s="18" t="s">
        <v>128</v>
      </c>
      <c r="D1462" s="18" t="s">
        <v>115</v>
      </c>
      <c r="E1462" s="18" t="s">
        <v>116</v>
      </c>
      <c r="F1462" s="18">
        <f>MIN(Config_Geracao!$F$2,IF((Base_Irradiacao!$D$367/Config_Geracao!$E$2)*Base_Irradiacao!$G$367*Config_Geracao!$C$2*(Config_Geracao!$D$2/100)&lt;Config_Geracao!$G$2,0,MAX(Config_Geracao!$G$2,(Base_Irradiacao!$D$367/Config_Geracao!$E$2)*Base_Irradiacao!$G$367*Config_Geracao!$C$2*(Config_Geracao!$D$2/100))))</f>
        <v>0</v>
      </c>
    </row>
    <row r="1463" ht="15.0" customHeight="1">
      <c r="A1463" s="28">
        <v>45673.2083333333</v>
      </c>
      <c r="B1463" s="18">
        <v>5.0</v>
      </c>
      <c r="C1463" s="18" t="s">
        <v>128</v>
      </c>
      <c r="D1463" s="18" t="s">
        <v>119</v>
      </c>
      <c r="E1463" s="18" t="s">
        <v>120</v>
      </c>
      <c r="F1463" s="18">
        <f>MIN(Config_Geracao!$F$4,IF(Base_Irradiacao!$H$367*Config_Geracao!$C$4*(Config_Geracao!$D$4/100)&lt;Config_Geracao!$G$4,0,MAX(Config_Geracao!$G$4,Base_Irradiacao!$H$367*Config_Geracao!$C$4*(Config_Geracao!$D$4/100))))</f>
        <v>0.7630875</v>
      </c>
    </row>
    <row r="1464" ht="15.0" customHeight="1">
      <c r="A1464" s="28">
        <v>45673.2083333333</v>
      </c>
      <c r="B1464" s="18">
        <v>5.0</v>
      </c>
      <c r="C1464" s="18" t="s">
        <v>129</v>
      </c>
      <c r="D1464" s="18" t="s">
        <v>118</v>
      </c>
      <c r="E1464" s="18" t="s">
        <v>116</v>
      </c>
      <c r="F1464" s="18">
        <f>MIN(Config_Geracao!$F$3,IF((Base_Irradiacao!$D$367/Config_Geracao!$E$3)*Base_Irradiacao!$G$367*Config_Geracao!$C$3*(Config_Geracao!$D$3/100)&lt;Config_Geracao!$G$3,0,MAX(Config_Geracao!$G$3,(Base_Irradiacao!$D$367/Config_Geracao!$E$3)*Base_Irradiacao!$G$367*Config_Geracao!$C$3*(Config_Geracao!$D$3/100))))</f>
        <v>0</v>
      </c>
    </row>
    <row r="1465" ht="15.0" customHeight="1">
      <c r="A1465" s="28">
        <v>45673.2083333333</v>
      </c>
      <c r="B1465" s="18">
        <v>5.0</v>
      </c>
      <c r="C1465" s="18" t="s">
        <v>129</v>
      </c>
      <c r="D1465" s="18" t="s">
        <v>122</v>
      </c>
      <c r="E1465" s="18" t="s">
        <v>120</v>
      </c>
      <c r="F1465" s="18">
        <f>MIN(Config_Geracao!$F$5,IF(Base_Irradiacao!$H$367*Config_Geracao!$C$5*(Config_Geracao!$D$5/100)&lt;Config_Geracao!$G$5,0,MAX(Config_Geracao!$G$5,Base_Irradiacao!$H$367*Config_Geracao!$C$5*(Config_Geracao!$D$5/100))))</f>
        <v>2.603475</v>
      </c>
    </row>
    <row r="1466" ht="15.0" customHeight="1">
      <c r="A1466" s="28">
        <v>45673.25</v>
      </c>
      <c r="B1466" s="18">
        <v>6.0</v>
      </c>
      <c r="C1466" s="18" t="s">
        <v>128</v>
      </c>
      <c r="D1466" s="18" t="s">
        <v>115</v>
      </c>
      <c r="E1466" s="18" t="s">
        <v>116</v>
      </c>
      <c r="F1466" s="18">
        <f>MIN(Config_Geracao!$F$2,IF((Base_Irradiacao!$D$368/Config_Geracao!$E$2)*Base_Irradiacao!$G$368*Config_Geracao!$C$2*(Config_Geracao!$D$2/100)&lt;Config_Geracao!$G$2,0,MAX(Config_Geracao!$G$2,(Base_Irradiacao!$D$368/Config_Geracao!$E$2)*Base_Irradiacao!$G$368*Config_Geracao!$C$2*(Config_Geracao!$D$2/100))))</f>
        <v>1.961490909</v>
      </c>
    </row>
    <row r="1467" ht="15.0" customHeight="1">
      <c r="A1467" s="28">
        <v>45673.25</v>
      </c>
      <c r="B1467" s="18">
        <v>6.0</v>
      </c>
      <c r="C1467" s="18" t="s">
        <v>128</v>
      </c>
      <c r="D1467" s="18" t="s">
        <v>119</v>
      </c>
      <c r="E1467" s="18" t="s">
        <v>120</v>
      </c>
      <c r="F1467" s="18">
        <f>MIN(Config_Geracao!$F$4,IF(Base_Irradiacao!$H$368*Config_Geracao!$C$4*(Config_Geracao!$D$4/100)&lt;Config_Geracao!$G$4,0,MAX(Config_Geracao!$G$4,Base_Irradiacao!$H$368*Config_Geracao!$C$4*(Config_Geracao!$D$4/100))))</f>
        <v>0.770355</v>
      </c>
    </row>
    <row r="1468" ht="15.0" customHeight="1">
      <c r="A1468" s="28">
        <v>45673.25</v>
      </c>
      <c r="B1468" s="18">
        <v>6.0</v>
      </c>
      <c r="C1468" s="18" t="s">
        <v>129</v>
      </c>
      <c r="D1468" s="18" t="s">
        <v>118</v>
      </c>
      <c r="E1468" s="18" t="s">
        <v>116</v>
      </c>
      <c r="F1468" s="18">
        <f>MIN(Config_Geracao!$F$3,IF((Base_Irradiacao!$D$368/Config_Geracao!$E$3)*Base_Irradiacao!$G$368*Config_Geracao!$C$3*(Config_Geracao!$D$3/100)&lt;Config_Geracao!$G$3,0,MAX(Config_Geracao!$G$3,(Base_Irradiacao!$D$368/Config_Geracao!$E$3)*Base_Irradiacao!$G$368*Config_Geracao!$C$3*(Config_Geracao!$D$3/100))))</f>
        <v>8.030574545</v>
      </c>
    </row>
    <row r="1469" ht="15.0" customHeight="1">
      <c r="A1469" s="28">
        <v>45673.25</v>
      </c>
      <c r="B1469" s="18">
        <v>6.0</v>
      </c>
      <c r="C1469" s="18" t="s">
        <v>129</v>
      </c>
      <c r="D1469" s="18" t="s">
        <v>122</v>
      </c>
      <c r="E1469" s="18" t="s">
        <v>120</v>
      </c>
      <c r="F1469" s="18">
        <f>MIN(Config_Geracao!$F$5,IF(Base_Irradiacao!$H$368*Config_Geracao!$C$5*(Config_Geracao!$D$5/100)&lt;Config_Geracao!$G$5,0,MAX(Config_Geracao!$G$5,Base_Irradiacao!$H$368*Config_Geracao!$C$5*(Config_Geracao!$D$5/100))))</f>
        <v>2.62827</v>
      </c>
    </row>
    <row r="1470" ht="15.0" customHeight="1">
      <c r="A1470" s="28">
        <v>45673.2916666667</v>
      </c>
      <c r="B1470" s="18">
        <v>7.0</v>
      </c>
      <c r="C1470" s="18" t="s">
        <v>128</v>
      </c>
      <c r="D1470" s="18" t="s">
        <v>115</v>
      </c>
      <c r="E1470" s="18" t="s">
        <v>116</v>
      </c>
      <c r="F1470" s="18">
        <f>MIN(Config_Geracao!$F$2,IF((Base_Irradiacao!$D$369/Config_Geracao!$E$2)*Base_Irradiacao!$G$369*Config_Geracao!$C$2*(Config_Geracao!$D$2/100)&lt;Config_Geracao!$G$2,0,MAX(Config_Geracao!$G$2,(Base_Irradiacao!$D$369/Config_Geracao!$E$2)*Base_Irradiacao!$G$369*Config_Geracao!$C$2*(Config_Geracao!$D$2/100))))</f>
        <v>3.388563636</v>
      </c>
    </row>
    <row r="1471" ht="15.0" customHeight="1">
      <c r="A1471" s="28">
        <v>45673.2916666667</v>
      </c>
      <c r="B1471" s="18">
        <v>7.0</v>
      </c>
      <c r="C1471" s="18" t="s">
        <v>128</v>
      </c>
      <c r="D1471" s="18" t="s">
        <v>119</v>
      </c>
      <c r="E1471" s="18" t="s">
        <v>120</v>
      </c>
      <c r="F1471" s="18">
        <f>MIN(Config_Geracao!$F$4,IF(Base_Irradiacao!$H$369*Config_Geracao!$C$4*(Config_Geracao!$D$4/100)&lt;Config_Geracao!$G$4,0,MAX(Config_Geracao!$G$4,Base_Irradiacao!$H$369*Config_Geracao!$C$4*(Config_Geracao!$D$4/100))))</f>
        <v>0.692835</v>
      </c>
    </row>
    <row r="1472" ht="15.0" customHeight="1">
      <c r="A1472" s="28">
        <v>45673.2916666667</v>
      </c>
      <c r="B1472" s="18">
        <v>7.0</v>
      </c>
      <c r="C1472" s="18" t="s">
        <v>129</v>
      </c>
      <c r="D1472" s="18" t="s">
        <v>118</v>
      </c>
      <c r="E1472" s="18" t="s">
        <v>116</v>
      </c>
      <c r="F1472" s="18">
        <f>MIN(Config_Geracao!$F$3,IF((Base_Irradiacao!$D$369/Config_Geracao!$E$3)*Base_Irradiacao!$G$369*Config_Geracao!$C$3*(Config_Geracao!$D$3/100)&lt;Config_Geracao!$G$3,0,MAX(Config_Geracao!$G$3,(Base_Irradiacao!$D$369/Config_Geracao!$E$3)*Base_Irradiacao!$G$369*Config_Geracao!$C$3*(Config_Geracao!$D$3/100))))</f>
        <v>13.87317818</v>
      </c>
    </row>
    <row r="1473" ht="15.0" customHeight="1">
      <c r="A1473" s="28">
        <v>45673.2916666667</v>
      </c>
      <c r="B1473" s="18">
        <v>7.0</v>
      </c>
      <c r="C1473" s="18" t="s">
        <v>129</v>
      </c>
      <c r="D1473" s="18" t="s">
        <v>122</v>
      </c>
      <c r="E1473" s="18" t="s">
        <v>120</v>
      </c>
      <c r="F1473" s="18">
        <f>MIN(Config_Geracao!$F$5,IF(Base_Irradiacao!$H$369*Config_Geracao!$C$5*(Config_Geracao!$D$5/100)&lt;Config_Geracao!$G$5,0,MAX(Config_Geracao!$G$5,Base_Irradiacao!$H$369*Config_Geracao!$C$5*(Config_Geracao!$D$5/100))))</f>
        <v>2.36379</v>
      </c>
    </row>
    <row r="1474" ht="15.0" customHeight="1">
      <c r="A1474" s="28">
        <v>45673.3333333333</v>
      </c>
      <c r="B1474" s="18">
        <v>8.0</v>
      </c>
      <c r="C1474" s="18" t="s">
        <v>128</v>
      </c>
      <c r="D1474" s="18" t="s">
        <v>115</v>
      </c>
      <c r="E1474" s="18" t="s">
        <v>116</v>
      </c>
      <c r="F1474" s="18">
        <f>MIN(Config_Geracao!$F$2,IF((Base_Irradiacao!$D$370/Config_Geracao!$E$2)*Base_Irradiacao!$G$370*Config_Geracao!$C$2*(Config_Geracao!$D$2/100)&lt;Config_Geracao!$G$2,0,MAX(Config_Geracao!$G$2,(Base_Irradiacao!$D$370/Config_Geracao!$E$2)*Base_Irradiacao!$G$370*Config_Geracao!$C$2*(Config_Geracao!$D$2/100))))</f>
        <v>3.087586364</v>
      </c>
    </row>
    <row r="1475" ht="15.0" customHeight="1">
      <c r="A1475" s="28">
        <v>45673.3333333333</v>
      </c>
      <c r="B1475" s="18">
        <v>8.0</v>
      </c>
      <c r="C1475" s="18" t="s">
        <v>128</v>
      </c>
      <c r="D1475" s="18" t="s">
        <v>119</v>
      </c>
      <c r="E1475" s="18" t="s">
        <v>120</v>
      </c>
      <c r="F1475" s="18">
        <f>MIN(Config_Geracao!$F$4,IF(Base_Irradiacao!$H$370*Config_Geracao!$C$4*(Config_Geracao!$D$4/100)&lt;Config_Geracao!$G$4,0,MAX(Config_Geracao!$G$4,Base_Irradiacao!$H$370*Config_Geracao!$C$4*(Config_Geracao!$D$4/100))))</f>
        <v>0.547485</v>
      </c>
    </row>
    <row r="1476" ht="15.0" customHeight="1">
      <c r="A1476" s="28">
        <v>45673.3333333333</v>
      </c>
      <c r="B1476" s="18">
        <v>8.0</v>
      </c>
      <c r="C1476" s="18" t="s">
        <v>129</v>
      </c>
      <c r="D1476" s="18" t="s">
        <v>118</v>
      </c>
      <c r="E1476" s="18" t="s">
        <v>116</v>
      </c>
      <c r="F1476" s="18">
        <f>MIN(Config_Geracao!$F$3,IF((Base_Irradiacao!$D$370/Config_Geracao!$E$3)*Base_Irradiacao!$G$370*Config_Geracao!$C$3*(Config_Geracao!$D$3/100)&lt;Config_Geracao!$G$3,0,MAX(Config_Geracao!$G$3,(Base_Irradiacao!$D$370/Config_Geracao!$E$3)*Base_Irradiacao!$G$370*Config_Geracao!$C$3*(Config_Geracao!$D$3/100))))</f>
        <v>12.64094182</v>
      </c>
    </row>
    <row r="1477" ht="15.0" customHeight="1">
      <c r="A1477" s="28">
        <v>45673.3333333333</v>
      </c>
      <c r="B1477" s="18">
        <v>8.0</v>
      </c>
      <c r="C1477" s="18" t="s">
        <v>129</v>
      </c>
      <c r="D1477" s="18" t="s">
        <v>122</v>
      </c>
      <c r="E1477" s="18" t="s">
        <v>120</v>
      </c>
      <c r="F1477" s="18">
        <f>MIN(Config_Geracao!$F$5,IF(Base_Irradiacao!$H$370*Config_Geracao!$C$5*(Config_Geracao!$D$5/100)&lt;Config_Geracao!$G$5,0,MAX(Config_Geracao!$G$5,Base_Irradiacao!$H$370*Config_Geracao!$C$5*(Config_Geracao!$D$5/100))))</f>
        <v>1.86789</v>
      </c>
    </row>
    <row r="1478" ht="15.0" customHeight="1">
      <c r="A1478" s="28">
        <v>45673.375</v>
      </c>
      <c r="B1478" s="18">
        <v>9.0</v>
      </c>
      <c r="C1478" s="18" t="s">
        <v>128</v>
      </c>
      <c r="D1478" s="18" t="s">
        <v>115</v>
      </c>
      <c r="E1478" s="18" t="s">
        <v>116</v>
      </c>
      <c r="F1478" s="18">
        <f>MIN(Config_Geracao!$F$2,IF((Base_Irradiacao!$D$371/Config_Geracao!$E$2)*Base_Irradiacao!$G$371*Config_Geracao!$C$2*(Config_Geracao!$D$2/100)&lt;Config_Geracao!$G$2,0,MAX(Config_Geracao!$G$2,(Base_Irradiacao!$D$371/Config_Geracao!$E$2)*Base_Irradiacao!$G$371*Config_Geracao!$C$2*(Config_Geracao!$D$2/100))))</f>
        <v>3.898022727</v>
      </c>
    </row>
    <row r="1479" ht="15.0" customHeight="1">
      <c r="A1479" s="28">
        <v>45673.375</v>
      </c>
      <c r="B1479" s="18">
        <v>9.0</v>
      </c>
      <c r="C1479" s="18" t="s">
        <v>128</v>
      </c>
      <c r="D1479" s="18" t="s">
        <v>119</v>
      </c>
      <c r="E1479" s="18" t="s">
        <v>120</v>
      </c>
      <c r="F1479" s="18">
        <f>MIN(Config_Geracao!$F$4,IF(Base_Irradiacao!$H$371*Config_Geracao!$C$4*(Config_Geracao!$D$4/100)&lt;Config_Geracao!$G$4,0,MAX(Config_Geracao!$G$4,Base_Irradiacao!$H$371*Config_Geracao!$C$4*(Config_Geracao!$D$4/100))))</f>
        <v>0.8745225</v>
      </c>
    </row>
    <row r="1480" ht="15.0" customHeight="1">
      <c r="A1480" s="28">
        <v>45673.375</v>
      </c>
      <c r="B1480" s="18">
        <v>9.0</v>
      </c>
      <c r="C1480" s="18" t="s">
        <v>129</v>
      </c>
      <c r="D1480" s="18" t="s">
        <v>118</v>
      </c>
      <c r="E1480" s="18" t="s">
        <v>116</v>
      </c>
      <c r="F1480" s="18">
        <f>MIN(Config_Geracao!$F$3,IF((Base_Irradiacao!$D$371/Config_Geracao!$E$3)*Base_Irradiacao!$G$371*Config_Geracao!$C$3*(Config_Geracao!$D$3/100)&lt;Config_Geracao!$G$3,0,MAX(Config_Geracao!$G$3,(Base_Irradiacao!$D$371/Config_Geracao!$E$3)*Base_Irradiacao!$G$371*Config_Geracao!$C$3*(Config_Geracao!$D$3/100))))</f>
        <v>15.95896364</v>
      </c>
    </row>
    <row r="1481" ht="15.0" customHeight="1">
      <c r="A1481" s="28">
        <v>45673.375</v>
      </c>
      <c r="B1481" s="18">
        <v>9.0</v>
      </c>
      <c r="C1481" s="18" t="s">
        <v>129</v>
      </c>
      <c r="D1481" s="18" t="s">
        <v>122</v>
      </c>
      <c r="E1481" s="18" t="s">
        <v>120</v>
      </c>
      <c r="F1481" s="18">
        <f>MIN(Config_Geracao!$F$5,IF(Base_Irradiacao!$H$371*Config_Geracao!$C$5*(Config_Geracao!$D$5/100)&lt;Config_Geracao!$G$5,0,MAX(Config_Geracao!$G$5,Base_Irradiacao!$H$371*Config_Geracao!$C$5*(Config_Geracao!$D$5/100))))</f>
        <v>2.983665</v>
      </c>
    </row>
    <row r="1482" ht="15.0" customHeight="1">
      <c r="A1482" s="28">
        <v>45673.4166666667</v>
      </c>
      <c r="B1482" s="18">
        <v>10.0</v>
      </c>
      <c r="C1482" s="18" t="s">
        <v>128</v>
      </c>
      <c r="D1482" s="18" t="s">
        <v>115</v>
      </c>
      <c r="E1482" s="18" t="s">
        <v>116</v>
      </c>
      <c r="F1482" s="18">
        <f>MIN(Config_Geracao!$F$2,IF((Base_Irradiacao!$D$372/Config_Geracao!$E$2)*Base_Irradiacao!$G$372*Config_Geracao!$C$2*(Config_Geracao!$D$2/100)&lt;Config_Geracao!$G$2,0,MAX(Config_Geracao!$G$2,(Base_Irradiacao!$D$372/Config_Geracao!$E$2)*Base_Irradiacao!$G$372*Config_Geracao!$C$2*(Config_Geracao!$D$2/100))))</f>
        <v>3.034731818</v>
      </c>
    </row>
    <row r="1483" ht="15.0" customHeight="1">
      <c r="A1483" s="28">
        <v>45673.4166666667</v>
      </c>
      <c r="B1483" s="18">
        <v>10.0</v>
      </c>
      <c r="C1483" s="18" t="s">
        <v>128</v>
      </c>
      <c r="D1483" s="18" t="s">
        <v>119</v>
      </c>
      <c r="E1483" s="18" t="s">
        <v>120</v>
      </c>
      <c r="F1483" s="18">
        <f>MIN(Config_Geracao!$F$4,IF(Base_Irradiacao!$H$372*Config_Geracao!$C$4*(Config_Geracao!$D$4/100)&lt;Config_Geracao!$G$4,0,MAX(Config_Geracao!$G$4,Base_Irradiacao!$H$372*Config_Geracao!$C$4*(Config_Geracao!$D$4/100))))</f>
        <v>0.66861</v>
      </c>
    </row>
    <row r="1484" ht="15.0" customHeight="1">
      <c r="A1484" s="28">
        <v>45673.4166666667</v>
      </c>
      <c r="B1484" s="18">
        <v>10.0</v>
      </c>
      <c r="C1484" s="18" t="s">
        <v>129</v>
      </c>
      <c r="D1484" s="18" t="s">
        <v>118</v>
      </c>
      <c r="E1484" s="18" t="s">
        <v>116</v>
      </c>
      <c r="F1484" s="18">
        <f>MIN(Config_Geracao!$F$3,IF((Base_Irradiacao!$D$372/Config_Geracao!$E$3)*Base_Irradiacao!$G$372*Config_Geracao!$C$3*(Config_Geracao!$D$3/100)&lt;Config_Geracao!$G$3,0,MAX(Config_Geracao!$G$3,(Base_Irradiacao!$D$372/Config_Geracao!$E$3)*Base_Irradiacao!$G$372*Config_Geracao!$C$3*(Config_Geracao!$D$3/100))))</f>
        <v>12.42454909</v>
      </c>
    </row>
    <row r="1485" ht="15.0" customHeight="1">
      <c r="A1485" s="28">
        <v>45673.4166666667</v>
      </c>
      <c r="B1485" s="18">
        <v>10.0</v>
      </c>
      <c r="C1485" s="18" t="s">
        <v>129</v>
      </c>
      <c r="D1485" s="18" t="s">
        <v>122</v>
      </c>
      <c r="E1485" s="18" t="s">
        <v>120</v>
      </c>
      <c r="F1485" s="18">
        <f>MIN(Config_Geracao!$F$5,IF(Base_Irradiacao!$H$372*Config_Geracao!$C$5*(Config_Geracao!$D$5/100)&lt;Config_Geracao!$G$5,0,MAX(Config_Geracao!$G$5,Base_Irradiacao!$H$372*Config_Geracao!$C$5*(Config_Geracao!$D$5/100))))</f>
        <v>2.28114</v>
      </c>
    </row>
    <row r="1486" ht="15.0" customHeight="1">
      <c r="A1486" s="28">
        <v>45673.4583333333</v>
      </c>
      <c r="B1486" s="18">
        <v>11.0</v>
      </c>
      <c r="C1486" s="18" t="s">
        <v>128</v>
      </c>
      <c r="D1486" s="18" t="s">
        <v>115</v>
      </c>
      <c r="E1486" s="18" t="s">
        <v>116</v>
      </c>
      <c r="F1486" s="18">
        <f>MIN(Config_Geracao!$F$2,IF((Base_Irradiacao!$D$373/Config_Geracao!$E$2)*Base_Irradiacao!$G$373*Config_Geracao!$C$2*(Config_Geracao!$D$2/100)&lt;Config_Geracao!$G$2,0,MAX(Config_Geracao!$G$2,(Base_Irradiacao!$D$373/Config_Geracao!$E$2)*Base_Irradiacao!$G$373*Config_Geracao!$C$2*(Config_Geracao!$D$2/100))))</f>
        <v>4.110909091</v>
      </c>
    </row>
    <row r="1487" ht="15.0" customHeight="1">
      <c r="A1487" s="28">
        <v>45673.4583333333</v>
      </c>
      <c r="B1487" s="18">
        <v>11.0</v>
      </c>
      <c r="C1487" s="18" t="s">
        <v>128</v>
      </c>
      <c r="D1487" s="18" t="s">
        <v>119</v>
      </c>
      <c r="E1487" s="18" t="s">
        <v>120</v>
      </c>
      <c r="F1487" s="18">
        <f>MIN(Config_Geracao!$F$4,IF(Base_Irradiacao!$H$373*Config_Geracao!$C$4*(Config_Geracao!$D$4/100)&lt;Config_Geracao!$G$4,0,MAX(Config_Geracao!$G$4,Base_Irradiacao!$H$373*Config_Geracao!$C$4*(Config_Geracao!$D$4/100))))</f>
        <v>0.8018475</v>
      </c>
    </row>
    <row r="1488" ht="15.0" customHeight="1">
      <c r="A1488" s="28">
        <v>45673.4583333333</v>
      </c>
      <c r="B1488" s="18">
        <v>11.0</v>
      </c>
      <c r="C1488" s="18" t="s">
        <v>129</v>
      </c>
      <c r="D1488" s="18" t="s">
        <v>118</v>
      </c>
      <c r="E1488" s="18" t="s">
        <v>116</v>
      </c>
      <c r="F1488" s="18">
        <f>MIN(Config_Geracao!$F$3,IF((Base_Irradiacao!$D$373/Config_Geracao!$E$3)*Base_Irradiacao!$G$373*Config_Geracao!$C$3*(Config_Geracao!$D$3/100)&lt;Config_Geracao!$G$3,0,MAX(Config_Geracao!$G$3,(Base_Irradiacao!$D$373/Config_Geracao!$E$3)*Base_Irradiacao!$G$373*Config_Geracao!$C$3*(Config_Geracao!$D$3/100))))</f>
        <v>16.83054545</v>
      </c>
    </row>
    <row r="1489" ht="15.0" customHeight="1">
      <c r="A1489" s="28">
        <v>45673.4583333333</v>
      </c>
      <c r="B1489" s="18">
        <v>11.0</v>
      </c>
      <c r="C1489" s="18" t="s">
        <v>129</v>
      </c>
      <c r="D1489" s="18" t="s">
        <v>122</v>
      </c>
      <c r="E1489" s="18" t="s">
        <v>120</v>
      </c>
      <c r="F1489" s="18">
        <f>MIN(Config_Geracao!$F$5,IF(Base_Irradiacao!$H$373*Config_Geracao!$C$5*(Config_Geracao!$D$5/100)&lt;Config_Geracao!$G$5,0,MAX(Config_Geracao!$G$5,Base_Irradiacao!$H$373*Config_Geracao!$C$5*(Config_Geracao!$D$5/100))))</f>
        <v>2.735715</v>
      </c>
    </row>
    <row r="1490" ht="15.0" customHeight="1">
      <c r="A1490" s="28">
        <v>45673.5</v>
      </c>
      <c r="B1490" s="18">
        <v>12.0</v>
      </c>
      <c r="C1490" s="18" t="s">
        <v>128</v>
      </c>
      <c r="D1490" s="18" t="s">
        <v>115</v>
      </c>
      <c r="E1490" s="18" t="s">
        <v>116</v>
      </c>
      <c r="F1490" s="18">
        <f>MIN(Config_Geracao!$F$2,IF((Base_Irradiacao!$D$374/Config_Geracao!$E$2)*Base_Irradiacao!$G$374*Config_Geracao!$C$2*(Config_Geracao!$D$2/100)&lt;Config_Geracao!$G$2,0,MAX(Config_Geracao!$G$2,(Base_Irradiacao!$D$374/Config_Geracao!$E$2)*Base_Irradiacao!$G$374*Config_Geracao!$C$2*(Config_Geracao!$D$2/100))))</f>
        <v>7.790172727</v>
      </c>
    </row>
    <row r="1491" ht="15.0" customHeight="1">
      <c r="A1491" s="28">
        <v>45673.5</v>
      </c>
      <c r="B1491" s="18">
        <v>12.0</v>
      </c>
      <c r="C1491" s="18" t="s">
        <v>128</v>
      </c>
      <c r="D1491" s="18" t="s">
        <v>119</v>
      </c>
      <c r="E1491" s="18" t="s">
        <v>120</v>
      </c>
      <c r="F1491" s="18">
        <f>MIN(Config_Geracao!$F$4,IF(Base_Irradiacao!$H$374*Config_Geracao!$C$4*(Config_Geracao!$D$4/100)&lt;Config_Geracao!$G$4,0,MAX(Config_Geracao!$G$4,Base_Irradiacao!$H$374*Config_Geracao!$C$4*(Config_Geracao!$D$4/100))))</f>
        <v>0.5305275</v>
      </c>
    </row>
    <row r="1492" ht="15.0" customHeight="1">
      <c r="A1492" s="28">
        <v>45673.5</v>
      </c>
      <c r="B1492" s="18">
        <v>12.0</v>
      </c>
      <c r="C1492" s="18" t="s">
        <v>129</v>
      </c>
      <c r="D1492" s="18" t="s">
        <v>118</v>
      </c>
      <c r="E1492" s="18" t="s">
        <v>116</v>
      </c>
      <c r="F1492" s="18">
        <f>MIN(Config_Geracao!$F$3,IF((Base_Irradiacao!$D$374/Config_Geracao!$E$3)*Base_Irradiacao!$G$374*Config_Geracao!$C$3*(Config_Geracao!$D$3/100)&lt;Config_Geracao!$G$3,0,MAX(Config_Geracao!$G$3,(Base_Irradiacao!$D$374/Config_Geracao!$E$3)*Base_Irradiacao!$G$374*Config_Geracao!$C$3*(Config_Geracao!$D$3/100))))</f>
        <v>31.89388364</v>
      </c>
    </row>
    <row r="1493" ht="15.0" customHeight="1">
      <c r="A1493" s="28">
        <v>45673.5</v>
      </c>
      <c r="B1493" s="18">
        <v>12.0</v>
      </c>
      <c r="C1493" s="18" t="s">
        <v>129</v>
      </c>
      <c r="D1493" s="18" t="s">
        <v>122</v>
      </c>
      <c r="E1493" s="18" t="s">
        <v>120</v>
      </c>
      <c r="F1493" s="18">
        <f>MIN(Config_Geracao!$F$5,IF(Base_Irradiacao!$H$374*Config_Geracao!$C$5*(Config_Geracao!$D$5/100)&lt;Config_Geracao!$G$5,0,MAX(Config_Geracao!$G$5,Base_Irradiacao!$H$374*Config_Geracao!$C$5*(Config_Geracao!$D$5/100))))</f>
        <v>1.810035</v>
      </c>
    </row>
    <row r="1494" ht="15.0" customHeight="1">
      <c r="A1494" s="28">
        <v>45673.5416666667</v>
      </c>
      <c r="B1494" s="18">
        <v>13.0</v>
      </c>
      <c r="C1494" s="18" t="s">
        <v>128</v>
      </c>
      <c r="D1494" s="18" t="s">
        <v>115</v>
      </c>
      <c r="E1494" s="18" t="s">
        <v>116</v>
      </c>
      <c r="F1494" s="18">
        <f>MIN(Config_Geracao!$F$2,IF((Base_Irradiacao!$D$375/Config_Geracao!$E$2)*Base_Irradiacao!$G$375*Config_Geracao!$C$2*(Config_Geracao!$D$2/100)&lt;Config_Geracao!$G$2,0,MAX(Config_Geracao!$G$2,(Base_Irradiacao!$D$375/Config_Geracao!$E$2)*Base_Irradiacao!$G$375*Config_Geracao!$C$2*(Config_Geracao!$D$2/100))))</f>
        <v>7.38055</v>
      </c>
    </row>
    <row r="1495" ht="15.0" customHeight="1">
      <c r="A1495" s="28">
        <v>45673.5416666667</v>
      </c>
      <c r="B1495" s="18">
        <v>13.0</v>
      </c>
      <c r="C1495" s="18" t="s">
        <v>128</v>
      </c>
      <c r="D1495" s="18" t="s">
        <v>119</v>
      </c>
      <c r="E1495" s="18" t="s">
        <v>120</v>
      </c>
      <c r="F1495" s="18">
        <f>MIN(Config_Geracao!$F$4,IF(Base_Irradiacao!$H$375*Config_Geracao!$C$4*(Config_Geracao!$D$4/100)&lt;Config_Geracao!$G$4,0,MAX(Config_Geracao!$G$4,Base_Irradiacao!$H$375*Config_Geracao!$C$4*(Config_Geracao!$D$4/100))))</f>
        <v>0.62985</v>
      </c>
    </row>
    <row r="1496" ht="15.0" customHeight="1">
      <c r="A1496" s="28">
        <v>45673.5416666667</v>
      </c>
      <c r="B1496" s="18">
        <v>13.0</v>
      </c>
      <c r="C1496" s="18" t="s">
        <v>129</v>
      </c>
      <c r="D1496" s="18" t="s">
        <v>118</v>
      </c>
      <c r="E1496" s="18" t="s">
        <v>116</v>
      </c>
      <c r="F1496" s="18">
        <f>MIN(Config_Geracao!$F$3,IF((Base_Irradiacao!$D$375/Config_Geracao!$E$3)*Base_Irradiacao!$G$375*Config_Geracao!$C$3*(Config_Geracao!$D$3/100)&lt;Config_Geracao!$G$3,0,MAX(Config_Geracao!$G$3,(Base_Irradiacao!$D$375/Config_Geracao!$E$3)*Base_Irradiacao!$G$375*Config_Geracao!$C$3*(Config_Geracao!$D$3/100))))</f>
        <v>30.21684</v>
      </c>
    </row>
    <row r="1497" ht="15.0" customHeight="1">
      <c r="A1497" s="28">
        <v>45673.5416666667</v>
      </c>
      <c r="B1497" s="18">
        <v>13.0</v>
      </c>
      <c r="C1497" s="18" t="s">
        <v>129</v>
      </c>
      <c r="D1497" s="18" t="s">
        <v>122</v>
      </c>
      <c r="E1497" s="18" t="s">
        <v>120</v>
      </c>
      <c r="F1497" s="18">
        <f>MIN(Config_Geracao!$F$5,IF(Base_Irradiacao!$H$375*Config_Geracao!$C$5*(Config_Geracao!$D$5/100)&lt;Config_Geracao!$G$5,0,MAX(Config_Geracao!$G$5,Base_Irradiacao!$H$375*Config_Geracao!$C$5*(Config_Geracao!$D$5/100))))</f>
        <v>2.1489</v>
      </c>
    </row>
    <row r="1498" ht="15.0" customHeight="1">
      <c r="A1498" s="28">
        <v>45673.5833333333</v>
      </c>
      <c r="B1498" s="18">
        <v>14.0</v>
      </c>
      <c r="C1498" s="18" t="s">
        <v>128</v>
      </c>
      <c r="D1498" s="18" t="s">
        <v>115</v>
      </c>
      <c r="E1498" s="18" t="s">
        <v>116</v>
      </c>
      <c r="F1498" s="18">
        <f>MIN(Config_Geracao!$F$2,IF((Base_Irradiacao!$D$376/Config_Geracao!$E$2)*Base_Irradiacao!$G$376*Config_Geracao!$C$2*(Config_Geracao!$D$2/100)&lt;Config_Geracao!$G$2,0,MAX(Config_Geracao!$G$2,(Base_Irradiacao!$D$376/Config_Geracao!$E$2)*Base_Irradiacao!$G$376*Config_Geracao!$C$2*(Config_Geracao!$D$2/100))))</f>
        <v>7.104531818</v>
      </c>
    </row>
    <row r="1499" ht="15.0" customHeight="1">
      <c r="A1499" s="28">
        <v>45673.5833333333</v>
      </c>
      <c r="B1499" s="18">
        <v>14.0</v>
      </c>
      <c r="C1499" s="18" t="s">
        <v>128</v>
      </c>
      <c r="D1499" s="18" t="s">
        <v>119</v>
      </c>
      <c r="E1499" s="18" t="s">
        <v>120</v>
      </c>
      <c r="F1499" s="18">
        <f>MIN(Config_Geracao!$F$4,IF(Base_Irradiacao!$H$376*Config_Geracao!$C$4*(Config_Geracao!$D$4/100)&lt;Config_Geracao!$G$4,0,MAX(Config_Geracao!$G$4,Base_Irradiacao!$H$376*Config_Geracao!$C$4*(Config_Geracao!$D$4/100))))</f>
        <v>1.119195</v>
      </c>
    </row>
    <row r="1500" ht="15.0" customHeight="1">
      <c r="A1500" s="28">
        <v>45673.5833333333</v>
      </c>
      <c r="B1500" s="18">
        <v>14.0</v>
      </c>
      <c r="C1500" s="18" t="s">
        <v>129</v>
      </c>
      <c r="D1500" s="18" t="s">
        <v>118</v>
      </c>
      <c r="E1500" s="18" t="s">
        <v>116</v>
      </c>
      <c r="F1500" s="18">
        <f>MIN(Config_Geracao!$F$3,IF((Base_Irradiacao!$D$376/Config_Geracao!$E$3)*Base_Irradiacao!$G$376*Config_Geracao!$C$3*(Config_Geracao!$D$3/100)&lt;Config_Geracao!$G$3,0,MAX(Config_Geracao!$G$3,(Base_Irradiacao!$D$376/Config_Geracao!$E$3)*Base_Irradiacao!$G$376*Config_Geracao!$C$3*(Config_Geracao!$D$3/100))))</f>
        <v>29.08678909</v>
      </c>
    </row>
    <row r="1501" ht="15.0" customHeight="1">
      <c r="A1501" s="28">
        <v>45673.5833333333</v>
      </c>
      <c r="B1501" s="18">
        <v>14.0</v>
      </c>
      <c r="C1501" s="18" t="s">
        <v>129</v>
      </c>
      <c r="D1501" s="18" t="s">
        <v>122</v>
      </c>
      <c r="E1501" s="18" t="s">
        <v>120</v>
      </c>
      <c r="F1501" s="18">
        <f>MIN(Config_Geracao!$F$5,IF(Base_Irradiacao!$H$376*Config_Geracao!$C$5*(Config_Geracao!$D$5/100)&lt;Config_Geracao!$G$5,0,MAX(Config_Geracao!$G$5,Base_Irradiacao!$H$376*Config_Geracao!$C$5*(Config_Geracao!$D$5/100))))</f>
        <v>3.81843</v>
      </c>
    </row>
    <row r="1502" ht="15.0" customHeight="1">
      <c r="A1502" s="28">
        <v>45673.625</v>
      </c>
      <c r="B1502" s="18">
        <v>15.0</v>
      </c>
      <c r="C1502" s="18" t="s">
        <v>128</v>
      </c>
      <c r="D1502" s="18" t="s">
        <v>115</v>
      </c>
      <c r="E1502" s="18" t="s">
        <v>116</v>
      </c>
      <c r="F1502" s="18">
        <f>MIN(Config_Geracao!$F$2,IF((Base_Irradiacao!$D$377/Config_Geracao!$E$2)*Base_Irradiacao!$G$377*Config_Geracao!$C$2*(Config_Geracao!$D$2/100)&lt;Config_Geracao!$G$2,0,MAX(Config_Geracao!$G$2,(Base_Irradiacao!$D$377/Config_Geracao!$E$2)*Base_Irradiacao!$G$377*Config_Geracao!$C$2*(Config_Geracao!$D$2/100))))</f>
        <v>3.025922727</v>
      </c>
    </row>
    <row r="1503" ht="15.0" customHeight="1">
      <c r="A1503" s="28">
        <v>45673.625</v>
      </c>
      <c r="B1503" s="18">
        <v>15.0</v>
      </c>
      <c r="C1503" s="18" t="s">
        <v>128</v>
      </c>
      <c r="D1503" s="18" t="s">
        <v>119</v>
      </c>
      <c r="E1503" s="18" t="s">
        <v>120</v>
      </c>
      <c r="F1503" s="18">
        <f>MIN(Config_Geracao!$F$4,IF(Base_Irradiacao!$H$377*Config_Geracao!$C$4*(Config_Geracao!$D$4/100)&lt;Config_Geracao!$G$4,0,MAX(Config_Geracao!$G$4,Base_Irradiacao!$H$377*Config_Geracao!$C$4*(Config_Geracao!$D$4/100))))</f>
        <v>0.9326625</v>
      </c>
    </row>
    <row r="1504" ht="15.0" customHeight="1">
      <c r="A1504" s="28">
        <v>45673.625</v>
      </c>
      <c r="B1504" s="18">
        <v>15.0</v>
      </c>
      <c r="C1504" s="18" t="s">
        <v>129</v>
      </c>
      <c r="D1504" s="18" t="s">
        <v>118</v>
      </c>
      <c r="E1504" s="18" t="s">
        <v>116</v>
      </c>
      <c r="F1504" s="18">
        <f>MIN(Config_Geracao!$F$3,IF((Base_Irradiacao!$D$377/Config_Geracao!$E$3)*Base_Irradiacao!$G$377*Config_Geracao!$C$3*(Config_Geracao!$D$3/100)&lt;Config_Geracao!$G$3,0,MAX(Config_Geracao!$G$3,(Base_Irradiacao!$D$377/Config_Geracao!$E$3)*Base_Irradiacao!$G$377*Config_Geracao!$C$3*(Config_Geracao!$D$3/100))))</f>
        <v>12.38848364</v>
      </c>
    </row>
    <row r="1505" ht="15.0" customHeight="1">
      <c r="A1505" s="28">
        <v>45673.625</v>
      </c>
      <c r="B1505" s="18">
        <v>15.0</v>
      </c>
      <c r="C1505" s="18" t="s">
        <v>129</v>
      </c>
      <c r="D1505" s="18" t="s">
        <v>122</v>
      </c>
      <c r="E1505" s="18" t="s">
        <v>120</v>
      </c>
      <c r="F1505" s="18">
        <f>MIN(Config_Geracao!$F$5,IF(Base_Irradiacao!$H$377*Config_Geracao!$C$5*(Config_Geracao!$D$5/100)&lt;Config_Geracao!$G$5,0,MAX(Config_Geracao!$G$5,Base_Irradiacao!$H$377*Config_Geracao!$C$5*(Config_Geracao!$D$5/100))))</f>
        <v>3.182025</v>
      </c>
    </row>
    <row r="1506" ht="15.0" customHeight="1">
      <c r="A1506" s="28">
        <v>45673.6666666667</v>
      </c>
      <c r="B1506" s="18">
        <v>16.0</v>
      </c>
      <c r="C1506" s="18" t="s">
        <v>128</v>
      </c>
      <c r="D1506" s="18" t="s">
        <v>115</v>
      </c>
      <c r="E1506" s="18" t="s">
        <v>116</v>
      </c>
      <c r="F1506" s="18">
        <f>MIN(Config_Geracao!$F$2,IF((Base_Irradiacao!$D$378/Config_Geracao!$E$2)*Base_Irradiacao!$G$378*Config_Geracao!$C$2*(Config_Geracao!$D$2/100)&lt;Config_Geracao!$G$2,0,MAX(Config_Geracao!$G$2,(Base_Irradiacao!$D$378/Config_Geracao!$E$2)*Base_Irradiacao!$G$378*Config_Geracao!$C$2*(Config_Geracao!$D$2/100))))</f>
        <v>4.833988636</v>
      </c>
    </row>
    <row r="1507" ht="15.0" customHeight="1">
      <c r="A1507" s="28">
        <v>45673.6666666667</v>
      </c>
      <c r="B1507" s="18">
        <v>16.0</v>
      </c>
      <c r="C1507" s="18" t="s">
        <v>128</v>
      </c>
      <c r="D1507" s="18" t="s">
        <v>119</v>
      </c>
      <c r="E1507" s="18" t="s">
        <v>120</v>
      </c>
      <c r="F1507" s="18">
        <f>MIN(Config_Geracao!$F$4,IF(Base_Irradiacao!$H$378*Config_Geracao!$C$4*(Config_Geracao!$D$4/100)&lt;Config_Geracao!$G$4,0,MAX(Config_Geracao!$G$4,Base_Irradiacao!$H$378*Config_Geracao!$C$4*(Config_Geracao!$D$4/100))))</f>
        <v>0.518415</v>
      </c>
    </row>
    <row r="1508" ht="15.0" customHeight="1">
      <c r="A1508" s="28">
        <v>45673.6666666667</v>
      </c>
      <c r="B1508" s="18">
        <v>16.0</v>
      </c>
      <c r="C1508" s="18" t="s">
        <v>129</v>
      </c>
      <c r="D1508" s="18" t="s">
        <v>118</v>
      </c>
      <c r="E1508" s="18" t="s">
        <v>116</v>
      </c>
      <c r="F1508" s="18">
        <f>MIN(Config_Geracao!$F$3,IF((Base_Irradiacao!$D$378/Config_Geracao!$E$3)*Base_Irradiacao!$G$378*Config_Geracao!$C$3*(Config_Geracao!$D$3/100)&lt;Config_Geracao!$G$3,0,MAX(Config_Geracao!$G$3,(Base_Irradiacao!$D$378/Config_Geracao!$E$3)*Base_Irradiacao!$G$378*Config_Geracao!$C$3*(Config_Geracao!$D$3/100))))</f>
        <v>19.79091818</v>
      </c>
    </row>
    <row r="1509" ht="15.0" customHeight="1">
      <c r="A1509" s="28">
        <v>45673.6666666667</v>
      </c>
      <c r="B1509" s="18">
        <v>16.0</v>
      </c>
      <c r="C1509" s="18" t="s">
        <v>129</v>
      </c>
      <c r="D1509" s="18" t="s">
        <v>122</v>
      </c>
      <c r="E1509" s="18" t="s">
        <v>120</v>
      </c>
      <c r="F1509" s="18">
        <f>MIN(Config_Geracao!$F$5,IF(Base_Irradiacao!$H$378*Config_Geracao!$C$5*(Config_Geracao!$D$5/100)&lt;Config_Geracao!$G$5,0,MAX(Config_Geracao!$G$5,Base_Irradiacao!$H$378*Config_Geracao!$C$5*(Config_Geracao!$D$5/100))))</f>
        <v>1.76871</v>
      </c>
    </row>
    <row r="1510" ht="15.0" customHeight="1">
      <c r="A1510" s="28">
        <v>45673.7083333333</v>
      </c>
      <c r="B1510" s="18">
        <v>17.0</v>
      </c>
      <c r="C1510" s="18" t="s">
        <v>128</v>
      </c>
      <c r="D1510" s="18" t="s">
        <v>115</v>
      </c>
      <c r="E1510" s="18" t="s">
        <v>116</v>
      </c>
      <c r="F1510" s="18">
        <f>MIN(Config_Geracao!$F$2,IF((Base_Irradiacao!$D$379/Config_Geracao!$E$2)*Base_Irradiacao!$G$379*Config_Geracao!$C$2*(Config_Geracao!$D$2/100)&lt;Config_Geracao!$G$2,0,MAX(Config_Geracao!$G$2,(Base_Irradiacao!$D$379/Config_Geracao!$E$2)*Base_Irradiacao!$G$379*Config_Geracao!$C$2*(Config_Geracao!$D$2/100))))</f>
        <v>3.187422727</v>
      </c>
    </row>
    <row r="1511" ht="15.0" customHeight="1">
      <c r="A1511" s="28">
        <v>45673.7083333333</v>
      </c>
      <c r="B1511" s="18">
        <v>17.0</v>
      </c>
      <c r="C1511" s="18" t="s">
        <v>128</v>
      </c>
      <c r="D1511" s="18" t="s">
        <v>119</v>
      </c>
      <c r="E1511" s="18" t="s">
        <v>120</v>
      </c>
      <c r="F1511" s="18">
        <f>MIN(Config_Geracao!$F$4,IF(Base_Irradiacao!$H$379*Config_Geracao!$C$4*(Config_Geracao!$D$4/100)&lt;Config_Geracao!$G$4,0,MAX(Config_Geracao!$G$4,Base_Irradiacao!$H$379*Config_Geracao!$C$4*(Config_Geracao!$D$4/100))))</f>
        <v>0.5935125</v>
      </c>
    </row>
    <row r="1512" ht="15.0" customHeight="1">
      <c r="A1512" s="28">
        <v>45673.7083333333</v>
      </c>
      <c r="B1512" s="18">
        <v>17.0</v>
      </c>
      <c r="C1512" s="18" t="s">
        <v>129</v>
      </c>
      <c r="D1512" s="18" t="s">
        <v>118</v>
      </c>
      <c r="E1512" s="18" t="s">
        <v>116</v>
      </c>
      <c r="F1512" s="18">
        <f>MIN(Config_Geracao!$F$3,IF((Base_Irradiacao!$D$379/Config_Geracao!$E$3)*Base_Irradiacao!$G$379*Config_Geracao!$C$3*(Config_Geracao!$D$3/100)&lt;Config_Geracao!$G$3,0,MAX(Config_Geracao!$G$3,(Base_Irradiacao!$D$379/Config_Geracao!$E$3)*Base_Irradiacao!$G$379*Config_Geracao!$C$3*(Config_Geracao!$D$3/100))))</f>
        <v>13.04968364</v>
      </c>
    </row>
    <row r="1513" ht="15.0" customHeight="1">
      <c r="A1513" s="28">
        <v>45673.7083333333</v>
      </c>
      <c r="B1513" s="18">
        <v>17.0</v>
      </c>
      <c r="C1513" s="18" t="s">
        <v>129</v>
      </c>
      <c r="D1513" s="18" t="s">
        <v>122</v>
      </c>
      <c r="E1513" s="18" t="s">
        <v>120</v>
      </c>
      <c r="F1513" s="18">
        <f>MIN(Config_Geracao!$F$5,IF(Base_Irradiacao!$H$379*Config_Geracao!$C$5*(Config_Geracao!$D$5/100)&lt;Config_Geracao!$G$5,0,MAX(Config_Geracao!$G$5,Base_Irradiacao!$H$379*Config_Geracao!$C$5*(Config_Geracao!$D$5/100))))</f>
        <v>2.024925</v>
      </c>
    </row>
    <row r="1514" ht="15.0" customHeight="1">
      <c r="A1514" s="28">
        <v>45673.75</v>
      </c>
      <c r="B1514" s="18">
        <v>18.0</v>
      </c>
      <c r="C1514" s="18" t="s">
        <v>128</v>
      </c>
      <c r="D1514" s="18" t="s">
        <v>115</v>
      </c>
      <c r="E1514" s="18" t="s">
        <v>116</v>
      </c>
      <c r="F1514" s="18">
        <f>MIN(Config_Geracao!$F$2,IF((Base_Irradiacao!$D$380/Config_Geracao!$E$2)*Base_Irradiacao!$G$380*Config_Geracao!$C$2*(Config_Geracao!$D$2/100)&lt;Config_Geracao!$G$2,0,MAX(Config_Geracao!$G$2,(Base_Irradiacao!$D$380/Config_Geracao!$E$2)*Base_Irradiacao!$G$380*Config_Geracao!$C$2*(Config_Geracao!$D$2/100))))</f>
        <v>0</v>
      </c>
    </row>
    <row r="1515" ht="15.0" customHeight="1">
      <c r="A1515" s="28">
        <v>45673.75</v>
      </c>
      <c r="B1515" s="18">
        <v>18.0</v>
      </c>
      <c r="C1515" s="18" t="s">
        <v>128</v>
      </c>
      <c r="D1515" s="18" t="s">
        <v>119</v>
      </c>
      <c r="E1515" s="18" t="s">
        <v>120</v>
      </c>
      <c r="F1515" s="18">
        <f>MIN(Config_Geracao!$F$4,IF(Base_Irradiacao!$H$380*Config_Geracao!$C$4*(Config_Geracao!$D$4/100)&lt;Config_Geracao!$G$4,0,MAX(Config_Geracao!$G$4,Base_Irradiacao!$H$380*Config_Geracao!$C$4*(Config_Geracao!$D$4/100))))</f>
        <v>0.6080475</v>
      </c>
    </row>
    <row r="1516" ht="15.0" customHeight="1">
      <c r="A1516" s="28">
        <v>45673.75</v>
      </c>
      <c r="B1516" s="18">
        <v>18.0</v>
      </c>
      <c r="C1516" s="18" t="s">
        <v>129</v>
      </c>
      <c r="D1516" s="18" t="s">
        <v>118</v>
      </c>
      <c r="E1516" s="18" t="s">
        <v>116</v>
      </c>
      <c r="F1516" s="18">
        <f>MIN(Config_Geracao!$F$3,IF((Base_Irradiacao!$D$380/Config_Geracao!$E$3)*Base_Irradiacao!$G$380*Config_Geracao!$C$3*(Config_Geracao!$D$3/100)&lt;Config_Geracao!$G$3,0,MAX(Config_Geracao!$G$3,(Base_Irradiacao!$D$380/Config_Geracao!$E$3)*Base_Irradiacao!$G$380*Config_Geracao!$C$3*(Config_Geracao!$D$3/100))))</f>
        <v>0</v>
      </c>
    </row>
    <row r="1517" ht="15.0" customHeight="1">
      <c r="A1517" s="28">
        <v>45673.75</v>
      </c>
      <c r="B1517" s="18">
        <v>18.0</v>
      </c>
      <c r="C1517" s="18" t="s">
        <v>129</v>
      </c>
      <c r="D1517" s="18" t="s">
        <v>122</v>
      </c>
      <c r="E1517" s="18" t="s">
        <v>120</v>
      </c>
      <c r="F1517" s="18">
        <f>MIN(Config_Geracao!$F$5,IF(Base_Irradiacao!$H$380*Config_Geracao!$C$5*(Config_Geracao!$D$5/100)&lt;Config_Geracao!$G$5,0,MAX(Config_Geracao!$G$5,Base_Irradiacao!$H$380*Config_Geracao!$C$5*(Config_Geracao!$D$5/100))))</f>
        <v>2.074515</v>
      </c>
    </row>
    <row r="1518" ht="15.0" customHeight="1">
      <c r="A1518" s="28">
        <v>45673.7916666667</v>
      </c>
      <c r="B1518" s="18">
        <v>19.0</v>
      </c>
      <c r="C1518" s="18" t="s">
        <v>128</v>
      </c>
      <c r="D1518" s="18" t="s">
        <v>115</v>
      </c>
      <c r="E1518" s="18" t="s">
        <v>116</v>
      </c>
      <c r="F1518" s="18">
        <f>MIN(Config_Geracao!$F$2,IF((Base_Irradiacao!$D$381/Config_Geracao!$E$2)*Base_Irradiacao!$G$381*Config_Geracao!$C$2*(Config_Geracao!$D$2/100)&lt;Config_Geracao!$G$2,0,MAX(Config_Geracao!$G$2,(Base_Irradiacao!$D$381/Config_Geracao!$E$2)*Base_Irradiacao!$G$381*Config_Geracao!$C$2*(Config_Geracao!$D$2/100))))</f>
        <v>0</v>
      </c>
    </row>
    <row r="1519" ht="15.0" customHeight="1">
      <c r="A1519" s="28">
        <v>45673.7916666667</v>
      </c>
      <c r="B1519" s="18">
        <v>19.0</v>
      </c>
      <c r="C1519" s="18" t="s">
        <v>128</v>
      </c>
      <c r="D1519" s="18" t="s">
        <v>119</v>
      </c>
      <c r="E1519" s="18" t="s">
        <v>120</v>
      </c>
      <c r="F1519" s="18">
        <f>MIN(Config_Geracao!$F$4,IF(Base_Irradiacao!$H$381*Config_Geracao!$C$4*(Config_Geracao!$D$4/100)&lt;Config_Geracao!$G$4,0,MAX(Config_Geracao!$G$4,Base_Irradiacao!$H$381*Config_Geracao!$C$4*(Config_Geracao!$D$4/100))))</f>
        <v>0.6516525</v>
      </c>
    </row>
    <row r="1520" ht="15.0" customHeight="1">
      <c r="A1520" s="28">
        <v>45673.7916666667</v>
      </c>
      <c r="B1520" s="18">
        <v>19.0</v>
      </c>
      <c r="C1520" s="18" t="s">
        <v>129</v>
      </c>
      <c r="D1520" s="18" t="s">
        <v>118</v>
      </c>
      <c r="E1520" s="18" t="s">
        <v>116</v>
      </c>
      <c r="F1520" s="18">
        <f>MIN(Config_Geracao!$F$3,IF((Base_Irradiacao!$D$381/Config_Geracao!$E$3)*Base_Irradiacao!$G$381*Config_Geracao!$C$3*(Config_Geracao!$D$3/100)&lt;Config_Geracao!$G$3,0,MAX(Config_Geracao!$G$3,(Base_Irradiacao!$D$381/Config_Geracao!$E$3)*Base_Irradiacao!$G$381*Config_Geracao!$C$3*(Config_Geracao!$D$3/100))))</f>
        <v>0</v>
      </c>
    </row>
    <row r="1521" ht="15.0" customHeight="1">
      <c r="A1521" s="28">
        <v>45673.7916666667</v>
      </c>
      <c r="B1521" s="18">
        <v>19.0</v>
      </c>
      <c r="C1521" s="18" t="s">
        <v>129</v>
      </c>
      <c r="D1521" s="18" t="s">
        <v>122</v>
      </c>
      <c r="E1521" s="18" t="s">
        <v>120</v>
      </c>
      <c r="F1521" s="18">
        <f>MIN(Config_Geracao!$F$5,IF(Base_Irradiacao!$H$381*Config_Geracao!$C$5*(Config_Geracao!$D$5/100)&lt;Config_Geracao!$G$5,0,MAX(Config_Geracao!$G$5,Base_Irradiacao!$H$381*Config_Geracao!$C$5*(Config_Geracao!$D$5/100))))</f>
        <v>2.223285</v>
      </c>
    </row>
    <row r="1522" ht="15.0" customHeight="1">
      <c r="A1522" s="28">
        <v>45673.8333333333</v>
      </c>
      <c r="B1522" s="18">
        <v>20.0</v>
      </c>
      <c r="C1522" s="18" t="s">
        <v>128</v>
      </c>
      <c r="D1522" s="18" t="s">
        <v>115</v>
      </c>
      <c r="E1522" s="18" t="s">
        <v>116</v>
      </c>
      <c r="F1522" s="18">
        <f>MIN(Config_Geracao!$F$2,IF((Base_Irradiacao!$D$382/Config_Geracao!$E$2)*Base_Irradiacao!$G$382*Config_Geracao!$C$2*(Config_Geracao!$D$2/100)&lt;Config_Geracao!$G$2,0,MAX(Config_Geracao!$G$2,(Base_Irradiacao!$D$382/Config_Geracao!$E$2)*Base_Irradiacao!$G$382*Config_Geracao!$C$2*(Config_Geracao!$D$2/100))))</f>
        <v>0</v>
      </c>
    </row>
    <row r="1523" ht="15.0" customHeight="1">
      <c r="A1523" s="28">
        <v>45673.8333333333</v>
      </c>
      <c r="B1523" s="18">
        <v>20.0</v>
      </c>
      <c r="C1523" s="18" t="s">
        <v>128</v>
      </c>
      <c r="D1523" s="18" t="s">
        <v>119</v>
      </c>
      <c r="E1523" s="18" t="s">
        <v>120</v>
      </c>
      <c r="F1523" s="18">
        <f>MIN(Config_Geracao!$F$4,IF(Base_Irradiacao!$H$382*Config_Geracao!$C$4*(Config_Geracao!$D$4/100)&lt;Config_Geracao!$G$4,0,MAX(Config_Geracao!$G$4,Base_Irradiacao!$H$382*Config_Geracao!$C$4*(Config_Geracao!$D$4/100))))</f>
        <v>0.60078</v>
      </c>
    </row>
    <row r="1524" ht="15.0" customHeight="1">
      <c r="A1524" s="28">
        <v>45673.8333333333</v>
      </c>
      <c r="B1524" s="18">
        <v>20.0</v>
      </c>
      <c r="C1524" s="18" t="s">
        <v>129</v>
      </c>
      <c r="D1524" s="18" t="s">
        <v>118</v>
      </c>
      <c r="E1524" s="18" t="s">
        <v>116</v>
      </c>
      <c r="F1524" s="18">
        <f>MIN(Config_Geracao!$F$3,IF((Base_Irradiacao!$D$382/Config_Geracao!$E$3)*Base_Irradiacao!$G$382*Config_Geracao!$C$3*(Config_Geracao!$D$3/100)&lt;Config_Geracao!$G$3,0,MAX(Config_Geracao!$G$3,(Base_Irradiacao!$D$382/Config_Geracao!$E$3)*Base_Irradiacao!$G$382*Config_Geracao!$C$3*(Config_Geracao!$D$3/100))))</f>
        <v>0</v>
      </c>
    </row>
    <row r="1525" ht="15.0" customHeight="1">
      <c r="A1525" s="28">
        <v>45673.8333333333</v>
      </c>
      <c r="B1525" s="18">
        <v>20.0</v>
      </c>
      <c r="C1525" s="18" t="s">
        <v>129</v>
      </c>
      <c r="D1525" s="18" t="s">
        <v>122</v>
      </c>
      <c r="E1525" s="18" t="s">
        <v>120</v>
      </c>
      <c r="F1525" s="18">
        <f>MIN(Config_Geracao!$F$5,IF(Base_Irradiacao!$H$382*Config_Geracao!$C$5*(Config_Geracao!$D$5/100)&lt;Config_Geracao!$G$5,0,MAX(Config_Geracao!$G$5,Base_Irradiacao!$H$382*Config_Geracao!$C$5*(Config_Geracao!$D$5/100))))</f>
        <v>2.04972</v>
      </c>
    </row>
    <row r="1526" ht="15.0" customHeight="1">
      <c r="A1526" s="28">
        <v>45673.875</v>
      </c>
      <c r="B1526" s="18">
        <v>21.0</v>
      </c>
      <c r="C1526" s="18" t="s">
        <v>128</v>
      </c>
      <c r="D1526" s="18" t="s">
        <v>115</v>
      </c>
      <c r="E1526" s="18" t="s">
        <v>116</v>
      </c>
      <c r="F1526" s="18">
        <f>MIN(Config_Geracao!$F$2,IF((Base_Irradiacao!$D$383/Config_Geracao!$E$2)*Base_Irradiacao!$G$383*Config_Geracao!$C$2*(Config_Geracao!$D$2/100)&lt;Config_Geracao!$G$2,0,MAX(Config_Geracao!$G$2,(Base_Irradiacao!$D$383/Config_Geracao!$E$2)*Base_Irradiacao!$G$383*Config_Geracao!$C$2*(Config_Geracao!$D$2/100))))</f>
        <v>0</v>
      </c>
    </row>
    <row r="1527" ht="15.0" customHeight="1">
      <c r="A1527" s="28">
        <v>45673.875</v>
      </c>
      <c r="B1527" s="18">
        <v>21.0</v>
      </c>
      <c r="C1527" s="18" t="s">
        <v>128</v>
      </c>
      <c r="D1527" s="18" t="s">
        <v>119</v>
      </c>
      <c r="E1527" s="18" t="s">
        <v>120</v>
      </c>
      <c r="F1527" s="18">
        <f>MIN(Config_Geracao!$F$4,IF(Base_Irradiacao!$H$383*Config_Geracao!$C$4*(Config_Geracao!$D$4/100)&lt;Config_Geracao!$G$4,0,MAX(Config_Geracao!$G$4,Base_Irradiacao!$H$383*Config_Geracao!$C$4*(Config_Geracao!$D$4/100))))</f>
        <v>1.235475</v>
      </c>
    </row>
    <row r="1528" ht="15.0" customHeight="1">
      <c r="A1528" s="28">
        <v>45673.875</v>
      </c>
      <c r="B1528" s="18">
        <v>21.0</v>
      </c>
      <c r="C1528" s="18" t="s">
        <v>129</v>
      </c>
      <c r="D1528" s="18" t="s">
        <v>118</v>
      </c>
      <c r="E1528" s="18" t="s">
        <v>116</v>
      </c>
      <c r="F1528" s="18">
        <f>MIN(Config_Geracao!$F$3,IF((Base_Irradiacao!$D$383/Config_Geracao!$E$3)*Base_Irradiacao!$G$383*Config_Geracao!$C$3*(Config_Geracao!$D$3/100)&lt;Config_Geracao!$G$3,0,MAX(Config_Geracao!$G$3,(Base_Irradiacao!$D$383/Config_Geracao!$E$3)*Base_Irradiacao!$G$383*Config_Geracao!$C$3*(Config_Geracao!$D$3/100))))</f>
        <v>0</v>
      </c>
    </row>
    <row r="1529" ht="15.0" customHeight="1">
      <c r="A1529" s="28">
        <v>45673.875</v>
      </c>
      <c r="B1529" s="18">
        <v>21.0</v>
      </c>
      <c r="C1529" s="18" t="s">
        <v>129</v>
      </c>
      <c r="D1529" s="18" t="s">
        <v>122</v>
      </c>
      <c r="E1529" s="18" t="s">
        <v>120</v>
      </c>
      <c r="F1529" s="18">
        <f>MIN(Config_Geracao!$F$5,IF(Base_Irradiacao!$H$383*Config_Geracao!$C$5*(Config_Geracao!$D$5/100)&lt;Config_Geracao!$G$5,0,MAX(Config_Geracao!$G$5,Base_Irradiacao!$H$383*Config_Geracao!$C$5*(Config_Geracao!$D$5/100))))</f>
        <v>4.21515</v>
      </c>
    </row>
    <row r="1530" ht="15.0" customHeight="1">
      <c r="A1530" s="28">
        <v>45673.9166666667</v>
      </c>
      <c r="B1530" s="18">
        <v>22.0</v>
      </c>
      <c r="C1530" s="18" t="s">
        <v>128</v>
      </c>
      <c r="D1530" s="18" t="s">
        <v>115</v>
      </c>
      <c r="E1530" s="18" t="s">
        <v>116</v>
      </c>
      <c r="F1530" s="18">
        <f>MIN(Config_Geracao!$F$2,IF((Base_Irradiacao!$D$384/Config_Geracao!$E$2)*Base_Irradiacao!$G$384*Config_Geracao!$C$2*(Config_Geracao!$D$2/100)&lt;Config_Geracao!$G$2,0,MAX(Config_Geracao!$G$2,(Base_Irradiacao!$D$384/Config_Geracao!$E$2)*Base_Irradiacao!$G$384*Config_Geracao!$C$2*(Config_Geracao!$D$2/100))))</f>
        <v>0</v>
      </c>
    </row>
    <row r="1531" ht="15.0" customHeight="1">
      <c r="A1531" s="28">
        <v>45673.9166666667</v>
      </c>
      <c r="B1531" s="18">
        <v>22.0</v>
      </c>
      <c r="C1531" s="18" t="s">
        <v>128</v>
      </c>
      <c r="D1531" s="18" t="s">
        <v>119</v>
      </c>
      <c r="E1531" s="18" t="s">
        <v>120</v>
      </c>
      <c r="F1531" s="18">
        <f>MIN(Config_Geracao!$F$4,IF(Base_Irradiacao!$H$384*Config_Geracao!$C$4*(Config_Geracao!$D$4/100)&lt;Config_Geracao!$G$4,0,MAX(Config_Geracao!$G$4,Base_Irradiacao!$H$384*Config_Geracao!$C$4*(Config_Geracao!$D$4/100))))</f>
        <v>1.10466</v>
      </c>
    </row>
    <row r="1532" ht="15.0" customHeight="1">
      <c r="A1532" s="28">
        <v>45673.9166666667</v>
      </c>
      <c r="B1532" s="18">
        <v>22.0</v>
      </c>
      <c r="C1532" s="18" t="s">
        <v>129</v>
      </c>
      <c r="D1532" s="18" t="s">
        <v>118</v>
      </c>
      <c r="E1532" s="18" t="s">
        <v>116</v>
      </c>
      <c r="F1532" s="18">
        <f>MIN(Config_Geracao!$F$3,IF((Base_Irradiacao!$D$384/Config_Geracao!$E$3)*Base_Irradiacao!$G$384*Config_Geracao!$C$3*(Config_Geracao!$D$3/100)&lt;Config_Geracao!$G$3,0,MAX(Config_Geracao!$G$3,(Base_Irradiacao!$D$384/Config_Geracao!$E$3)*Base_Irradiacao!$G$384*Config_Geracao!$C$3*(Config_Geracao!$D$3/100))))</f>
        <v>0</v>
      </c>
    </row>
    <row r="1533" ht="15.0" customHeight="1">
      <c r="A1533" s="28">
        <v>45673.9166666667</v>
      </c>
      <c r="B1533" s="18">
        <v>22.0</v>
      </c>
      <c r="C1533" s="18" t="s">
        <v>129</v>
      </c>
      <c r="D1533" s="18" t="s">
        <v>122</v>
      </c>
      <c r="E1533" s="18" t="s">
        <v>120</v>
      </c>
      <c r="F1533" s="18">
        <f>MIN(Config_Geracao!$F$5,IF(Base_Irradiacao!$H$384*Config_Geracao!$C$5*(Config_Geracao!$D$5/100)&lt;Config_Geracao!$G$5,0,MAX(Config_Geracao!$G$5,Base_Irradiacao!$H$384*Config_Geracao!$C$5*(Config_Geracao!$D$5/100))))</f>
        <v>3.76884</v>
      </c>
    </row>
    <row r="1534" ht="15.0" customHeight="1">
      <c r="A1534" s="28">
        <v>45673.9583333333</v>
      </c>
      <c r="B1534" s="18">
        <v>23.0</v>
      </c>
      <c r="C1534" s="18" t="s">
        <v>128</v>
      </c>
      <c r="D1534" s="18" t="s">
        <v>115</v>
      </c>
      <c r="E1534" s="18" t="s">
        <v>116</v>
      </c>
      <c r="F1534" s="18">
        <f>MIN(Config_Geracao!$F$2,IF((Base_Irradiacao!$D$385/Config_Geracao!$E$2)*Base_Irradiacao!$G$385*Config_Geracao!$C$2*(Config_Geracao!$D$2/100)&lt;Config_Geracao!$G$2,0,MAX(Config_Geracao!$G$2,(Base_Irradiacao!$D$385/Config_Geracao!$E$2)*Base_Irradiacao!$G$385*Config_Geracao!$C$2*(Config_Geracao!$D$2/100))))</f>
        <v>0</v>
      </c>
    </row>
    <row r="1535" ht="15.0" customHeight="1">
      <c r="A1535" s="28">
        <v>45673.9583333333</v>
      </c>
      <c r="B1535" s="18">
        <v>23.0</v>
      </c>
      <c r="C1535" s="18" t="s">
        <v>128</v>
      </c>
      <c r="D1535" s="18" t="s">
        <v>119</v>
      </c>
      <c r="E1535" s="18" t="s">
        <v>120</v>
      </c>
      <c r="F1535" s="18">
        <f>MIN(Config_Geracao!$F$4,IF(Base_Irradiacao!$H$385*Config_Geracao!$C$4*(Config_Geracao!$D$4/100)&lt;Config_Geracao!$G$4,0,MAX(Config_Geracao!$G$4,Base_Irradiacao!$H$385*Config_Geracao!$C$4*(Config_Geracao!$D$4/100))))</f>
        <v>0.81396</v>
      </c>
    </row>
    <row r="1536" ht="15.0" customHeight="1">
      <c r="A1536" s="28">
        <v>45673.9583333333</v>
      </c>
      <c r="B1536" s="18">
        <v>23.0</v>
      </c>
      <c r="C1536" s="18" t="s">
        <v>129</v>
      </c>
      <c r="D1536" s="18" t="s">
        <v>118</v>
      </c>
      <c r="E1536" s="18" t="s">
        <v>116</v>
      </c>
      <c r="F1536" s="18">
        <f>MIN(Config_Geracao!$F$3,IF((Base_Irradiacao!$D$385/Config_Geracao!$E$3)*Base_Irradiacao!$G$385*Config_Geracao!$C$3*(Config_Geracao!$D$3/100)&lt;Config_Geracao!$G$3,0,MAX(Config_Geracao!$G$3,(Base_Irradiacao!$D$385/Config_Geracao!$E$3)*Base_Irradiacao!$G$385*Config_Geracao!$C$3*(Config_Geracao!$D$3/100))))</f>
        <v>0</v>
      </c>
    </row>
    <row r="1537" ht="15.0" customHeight="1">
      <c r="A1537" s="28">
        <v>45673.9583333333</v>
      </c>
      <c r="B1537" s="18">
        <v>23.0</v>
      </c>
      <c r="C1537" s="18" t="s">
        <v>129</v>
      </c>
      <c r="D1537" s="18" t="s">
        <v>122</v>
      </c>
      <c r="E1537" s="18" t="s">
        <v>120</v>
      </c>
      <c r="F1537" s="18">
        <f>MIN(Config_Geracao!$F$5,IF(Base_Irradiacao!$H$385*Config_Geracao!$C$5*(Config_Geracao!$D$5/100)&lt;Config_Geracao!$G$5,0,MAX(Config_Geracao!$G$5,Base_Irradiacao!$H$385*Config_Geracao!$C$5*(Config_Geracao!$D$5/100))))</f>
        <v>2.77704</v>
      </c>
    </row>
    <row r="1538" ht="15.0" customHeight="1">
      <c r="A1538" s="28">
        <v>45674.0</v>
      </c>
      <c r="B1538" s="18">
        <v>0.0</v>
      </c>
      <c r="C1538" s="18" t="s">
        <v>128</v>
      </c>
      <c r="D1538" s="18" t="s">
        <v>115</v>
      </c>
      <c r="E1538" s="18" t="s">
        <v>116</v>
      </c>
      <c r="F1538" s="18">
        <f>MIN(Config_Geracao!$F$2,IF((Base_Irradiacao!$D$386/Config_Geracao!$E$2)*Base_Irradiacao!$G$386*Config_Geracao!$C$2*(Config_Geracao!$D$2/100)&lt;Config_Geracao!$G$2,0,MAX(Config_Geracao!$G$2,(Base_Irradiacao!$D$386/Config_Geracao!$E$2)*Base_Irradiacao!$G$386*Config_Geracao!$C$2*(Config_Geracao!$D$2/100))))</f>
        <v>0</v>
      </c>
    </row>
    <row r="1539" ht="15.0" customHeight="1">
      <c r="A1539" s="28">
        <v>45674.0</v>
      </c>
      <c r="B1539" s="18">
        <v>0.0</v>
      </c>
      <c r="C1539" s="18" t="s">
        <v>128</v>
      </c>
      <c r="D1539" s="18" t="s">
        <v>119</v>
      </c>
      <c r="E1539" s="18" t="s">
        <v>120</v>
      </c>
      <c r="F1539" s="18">
        <f>MIN(Config_Geracao!$F$4,IF(Base_Irradiacao!$H$386*Config_Geracao!$C$4*(Config_Geracao!$D$4/100)&lt;Config_Geracao!$G$4,0,MAX(Config_Geracao!$G$4,Base_Irradiacao!$H$386*Config_Geracao!$C$4*(Config_Geracao!$D$4/100))))</f>
        <v>0.7727775</v>
      </c>
    </row>
    <row r="1540" ht="15.0" customHeight="1">
      <c r="A1540" s="28">
        <v>45674.0</v>
      </c>
      <c r="B1540" s="18">
        <v>0.0</v>
      </c>
      <c r="C1540" s="18" t="s">
        <v>129</v>
      </c>
      <c r="D1540" s="18" t="s">
        <v>118</v>
      </c>
      <c r="E1540" s="18" t="s">
        <v>116</v>
      </c>
      <c r="F1540" s="18">
        <f>MIN(Config_Geracao!$F$3,IF((Base_Irradiacao!$D$386/Config_Geracao!$E$3)*Base_Irradiacao!$G$386*Config_Geracao!$C$3*(Config_Geracao!$D$3/100)&lt;Config_Geracao!$G$3,0,MAX(Config_Geracao!$G$3,(Base_Irradiacao!$D$386/Config_Geracao!$E$3)*Base_Irradiacao!$G$386*Config_Geracao!$C$3*(Config_Geracao!$D$3/100))))</f>
        <v>0</v>
      </c>
    </row>
    <row r="1541" ht="15.0" customHeight="1">
      <c r="A1541" s="28">
        <v>45674.0</v>
      </c>
      <c r="B1541" s="18">
        <v>0.0</v>
      </c>
      <c r="C1541" s="18" t="s">
        <v>129</v>
      </c>
      <c r="D1541" s="18" t="s">
        <v>122</v>
      </c>
      <c r="E1541" s="18" t="s">
        <v>120</v>
      </c>
      <c r="F1541" s="18">
        <f>MIN(Config_Geracao!$F$5,IF(Base_Irradiacao!$H$386*Config_Geracao!$C$5*(Config_Geracao!$D$5/100)&lt;Config_Geracao!$G$5,0,MAX(Config_Geracao!$G$5,Base_Irradiacao!$H$386*Config_Geracao!$C$5*(Config_Geracao!$D$5/100))))</f>
        <v>2.636535</v>
      </c>
    </row>
    <row r="1542" ht="15.0" customHeight="1">
      <c r="A1542" s="28">
        <v>45674.0416666667</v>
      </c>
      <c r="B1542" s="18">
        <v>1.0</v>
      </c>
      <c r="C1542" s="18" t="s">
        <v>128</v>
      </c>
      <c r="D1542" s="18" t="s">
        <v>115</v>
      </c>
      <c r="E1542" s="18" t="s">
        <v>116</v>
      </c>
      <c r="F1542" s="18">
        <f>MIN(Config_Geracao!$F$2,IF((Base_Irradiacao!$D$387/Config_Geracao!$E$2)*Base_Irradiacao!$G$387*Config_Geracao!$C$2*(Config_Geracao!$D$2/100)&lt;Config_Geracao!$G$2,0,MAX(Config_Geracao!$G$2,(Base_Irradiacao!$D$387/Config_Geracao!$E$2)*Base_Irradiacao!$G$387*Config_Geracao!$C$2*(Config_Geracao!$D$2/100))))</f>
        <v>0</v>
      </c>
    </row>
    <row r="1543" ht="15.0" customHeight="1">
      <c r="A1543" s="28">
        <v>45674.0416666667</v>
      </c>
      <c r="B1543" s="18">
        <v>1.0</v>
      </c>
      <c r="C1543" s="18" t="s">
        <v>128</v>
      </c>
      <c r="D1543" s="18" t="s">
        <v>119</v>
      </c>
      <c r="E1543" s="18" t="s">
        <v>120</v>
      </c>
      <c r="F1543" s="18">
        <f>MIN(Config_Geracao!$F$4,IF(Base_Irradiacao!$H$387*Config_Geracao!$C$4*(Config_Geracao!$D$4/100)&lt;Config_Geracao!$G$4,0,MAX(Config_Geracao!$G$4,Base_Irradiacao!$H$387*Config_Geracao!$C$4*(Config_Geracao!$D$4/100))))</f>
        <v>1.0150275</v>
      </c>
    </row>
    <row r="1544" ht="15.0" customHeight="1">
      <c r="A1544" s="28">
        <v>45674.0416666667</v>
      </c>
      <c r="B1544" s="18">
        <v>1.0</v>
      </c>
      <c r="C1544" s="18" t="s">
        <v>129</v>
      </c>
      <c r="D1544" s="18" t="s">
        <v>118</v>
      </c>
      <c r="E1544" s="18" t="s">
        <v>116</v>
      </c>
      <c r="F1544" s="18">
        <f>MIN(Config_Geracao!$F$3,IF((Base_Irradiacao!$D$387/Config_Geracao!$E$3)*Base_Irradiacao!$G$387*Config_Geracao!$C$3*(Config_Geracao!$D$3/100)&lt;Config_Geracao!$G$3,0,MAX(Config_Geracao!$G$3,(Base_Irradiacao!$D$387/Config_Geracao!$E$3)*Base_Irradiacao!$G$387*Config_Geracao!$C$3*(Config_Geracao!$D$3/100))))</f>
        <v>0</v>
      </c>
    </row>
    <row r="1545" ht="15.0" customHeight="1">
      <c r="A1545" s="28">
        <v>45674.0416666667</v>
      </c>
      <c r="B1545" s="18">
        <v>1.0</v>
      </c>
      <c r="C1545" s="18" t="s">
        <v>129</v>
      </c>
      <c r="D1545" s="18" t="s">
        <v>122</v>
      </c>
      <c r="E1545" s="18" t="s">
        <v>120</v>
      </c>
      <c r="F1545" s="18">
        <f>MIN(Config_Geracao!$F$5,IF(Base_Irradiacao!$H$387*Config_Geracao!$C$5*(Config_Geracao!$D$5/100)&lt;Config_Geracao!$G$5,0,MAX(Config_Geracao!$G$5,Base_Irradiacao!$H$387*Config_Geracao!$C$5*(Config_Geracao!$D$5/100))))</f>
        <v>3.463035</v>
      </c>
    </row>
    <row r="1546" ht="15.0" customHeight="1">
      <c r="A1546" s="28">
        <v>45674.0833333333</v>
      </c>
      <c r="B1546" s="18">
        <v>2.0</v>
      </c>
      <c r="C1546" s="18" t="s">
        <v>128</v>
      </c>
      <c r="D1546" s="18" t="s">
        <v>115</v>
      </c>
      <c r="E1546" s="18" t="s">
        <v>116</v>
      </c>
      <c r="F1546" s="18">
        <f>MIN(Config_Geracao!$F$2,IF((Base_Irradiacao!$D$388/Config_Geracao!$E$2)*Base_Irradiacao!$G$388*Config_Geracao!$C$2*(Config_Geracao!$D$2/100)&lt;Config_Geracao!$G$2,0,MAX(Config_Geracao!$G$2,(Base_Irradiacao!$D$388/Config_Geracao!$E$2)*Base_Irradiacao!$G$388*Config_Geracao!$C$2*(Config_Geracao!$D$2/100))))</f>
        <v>0</v>
      </c>
    </row>
    <row r="1547" ht="15.0" customHeight="1">
      <c r="A1547" s="28">
        <v>45674.0833333333</v>
      </c>
      <c r="B1547" s="18">
        <v>2.0</v>
      </c>
      <c r="C1547" s="18" t="s">
        <v>128</v>
      </c>
      <c r="D1547" s="18" t="s">
        <v>119</v>
      </c>
      <c r="E1547" s="18" t="s">
        <v>120</v>
      </c>
      <c r="F1547" s="18">
        <f>MIN(Config_Geracao!$F$4,IF(Base_Irradiacao!$H$388*Config_Geracao!$C$4*(Config_Geracao!$D$4/100)&lt;Config_Geracao!$G$4,0,MAX(Config_Geracao!$G$4,Base_Irradiacao!$H$388*Config_Geracao!$C$4*(Config_Geracao!$D$4/100))))</f>
        <v>0.973845</v>
      </c>
    </row>
    <row r="1548" ht="15.0" customHeight="1">
      <c r="A1548" s="28">
        <v>45674.0833333333</v>
      </c>
      <c r="B1548" s="18">
        <v>2.0</v>
      </c>
      <c r="C1548" s="18" t="s">
        <v>129</v>
      </c>
      <c r="D1548" s="18" t="s">
        <v>118</v>
      </c>
      <c r="E1548" s="18" t="s">
        <v>116</v>
      </c>
      <c r="F1548" s="18">
        <f>MIN(Config_Geracao!$F$3,IF((Base_Irradiacao!$D$388/Config_Geracao!$E$3)*Base_Irradiacao!$G$388*Config_Geracao!$C$3*(Config_Geracao!$D$3/100)&lt;Config_Geracao!$G$3,0,MAX(Config_Geracao!$G$3,(Base_Irradiacao!$D$388/Config_Geracao!$E$3)*Base_Irradiacao!$G$388*Config_Geracao!$C$3*(Config_Geracao!$D$3/100))))</f>
        <v>0</v>
      </c>
    </row>
    <row r="1549" ht="15.0" customHeight="1">
      <c r="A1549" s="28">
        <v>45674.0833333333</v>
      </c>
      <c r="B1549" s="18">
        <v>2.0</v>
      </c>
      <c r="C1549" s="18" t="s">
        <v>129</v>
      </c>
      <c r="D1549" s="18" t="s">
        <v>122</v>
      </c>
      <c r="E1549" s="18" t="s">
        <v>120</v>
      </c>
      <c r="F1549" s="18">
        <f>MIN(Config_Geracao!$F$5,IF(Base_Irradiacao!$H$388*Config_Geracao!$C$5*(Config_Geracao!$D$5/100)&lt;Config_Geracao!$G$5,0,MAX(Config_Geracao!$G$5,Base_Irradiacao!$H$388*Config_Geracao!$C$5*(Config_Geracao!$D$5/100))))</f>
        <v>3.32253</v>
      </c>
    </row>
    <row r="1550" ht="15.0" customHeight="1">
      <c r="A1550" s="28">
        <v>45674.125</v>
      </c>
      <c r="B1550" s="18">
        <v>3.0</v>
      </c>
      <c r="C1550" s="18" t="s">
        <v>128</v>
      </c>
      <c r="D1550" s="18" t="s">
        <v>115</v>
      </c>
      <c r="E1550" s="18" t="s">
        <v>116</v>
      </c>
      <c r="F1550" s="18">
        <f>MIN(Config_Geracao!$F$2,IF((Base_Irradiacao!$D$389/Config_Geracao!$E$2)*Base_Irradiacao!$G$389*Config_Geracao!$C$2*(Config_Geracao!$D$2/100)&lt;Config_Geracao!$G$2,0,MAX(Config_Geracao!$G$2,(Base_Irradiacao!$D$389/Config_Geracao!$E$2)*Base_Irradiacao!$G$389*Config_Geracao!$C$2*(Config_Geracao!$D$2/100))))</f>
        <v>0</v>
      </c>
    </row>
    <row r="1551" ht="15.0" customHeight="1">
      <c r="A1551" s="28">
        <v>45674.125</v>
      </c>
      <c r="B1551" s="18">
        <v>3.0</v>
      </c>
      <c r="C1551" s="18" t="s">
        <v>128</v>
      </c>
      <c r="D1551" s="18" t="s">
        <v>119</v>
      </c>
      <c r="E1551" s="18" t="s">
        <v>120</v>
      </c>
      <c r="F1551" s="18">
        <f>MIN(Config_Geracao!$F$4,IF(Base_Irradiacao!$H$389*Config_Geracao!$C$4*(Config_Geracao!$D$4/100)&lt;Config_Geracao!$G$4,0,MAX(Config_Geracao!$G$4,Base_Irradiacao!$H$389*Config_Geracao!$C$4*(Config_Geracao!$D$4/100))))</f>
        <v>1.1458425</v>
      </c>
    </row>
    <row r="1552" ht="15.0" customHeight="1">
      <c r="A1552" s="28">
        <v>45674.125</v>
      </c>
      <c r="B1552" s="18">
        <v>3.0</v>
      </c>
      <c r="C1552" s="18" t="s">
        <v>129</v>
      </c>
      <c r="D1552" s="18" t="s">
        <v>118</v>
      </c>
      <c r="E1552" s="18" t="s">
        <v>116</v>
      </c>
      <c r="F1552" s="18">
        <f>MIN(Config_Geracao!$F$3,IF((Base_Irradiacao!$D$389/Config_Geracao!$E$3)*Base_Irradiacao!$G$389*Config_Geracao!$C$3*(Config_Geracao!$D$3/100)&lt;Config_Geracao!$G$3,0,MAX(Config_Geracao!$G$3,(Base_Irradiacao!$D$389/Config_Geracao!$E$3)*Base_Irradiacao!$G$389*Config_Geracao!$C$3*(Config_Geracao!$D$3/100))))</f>
        <v>0</v>
      </c>
    </row>
    <row r="1553" ht="15.0" customHeight="1">
      <c r="A1553" s="28">
        <v>45674.125</v>
      </c>
      <c r="B1553" s="18">
        <v>3.0</v>
      </c>
      <c r="C1553" s="18" t="s">
        <v>129</v>
      </c>
      <c r="D1553" s="18" t="s">
        <v>122</v>
      </c>
      <c r="E1553" s="18" t="s">
        <v>120</v>
      </c>
      <c r="F1553" s="18">
        <f>MIN(Config_Geracao!$F$5,IF(Base_Irradiacao!$H$389*Config_Geracao!$C$5*(Config_Geracao!$D$5/100)&lt;Config_Geracao!$G$5,0,MAX(Config_Geracao!$G$5,Base_Irradiacao!$H$389*Config_Geracao!$C$5*(Config_Geracao!$D$5/100))))</f>
        <v>3.909345</v>
      </c>
    </row>
    <row r="1554" ht="15.0" customHeight="1">
      <c r="A1554" s="28">
        <v>45674.1666666667</v>
      </c>
      <c r="B1554" s="18">
        <v>4.0</v>
      </c>
      <c r="C1554" s="18" t="s">
        <v>128</v>
      </c>
      <c r="D1554" s="18" t="s">
        <v>115</v>
      </c>
      <c r="E1554" s="18" t="s">
        <v>116</v>
      </c>
      <c r="F1554" s="18">
        <f>MIN(Config_Geracao!$F$2,IF((Base_Irradiacao!$D$390/Config_Geracao!$E$2)*Base_Irradiacao!$G$390*Config_Geracao!$C$2*(Config_Geracao!$D$2/100)&lt;Config_Geracao!$G$2,0,MAX(Config_Geracao!$G$2,(Base_Irradiacao!$D$390/Config_Geracao!$E$2)*Base_Irradiacao!$G$390*Config_Geracao!$C$2*(Config_Geracao!$D$2/100))))</f>
        <v>0</v>
      </c>
    </row>
    <row r="1555" ht="15.0" customHeight="1">
      <c r="A1555" s="28">
        <v>45674.1666666667</v>
      </c>
      <c r="B1555" s="18">
        <v>4.0</v>
      </c>
      <c r="C1555" s="18" t="s">
        <v>128</v>
      </c>
      <c r="D1555" s="18" t="s">
        <v>119</v>
      </c>
      <c r="E1555" s="18" t="s">
        <v>120</v>
      </c>
      <c r="F1555" s="18">
        <f>MIN(Config_Geracao!$F$4,IF(Base_Irradiacao!$H$390*Config_Geracao!$C$4*(Config_Geracao!$D$4/100)&lt;Config_Geracao!$G$4,0,MAX(Config_Geracao!$G$4,Base_Irradiacao!$H$390*Config_Geracao!$C$4*(Config_Geracao!$D$4/100))))</f>
        <v>0.9520425</v>
      </c>
    </row>
    <row r="1556" ht="15.0" customHeight="1">
      <c r="A1556" s="28">
        <v>45674.1666666667</v>
      </c>
      <c r="B1556" s="18">
        <v>4.0</v>
      </c>
      <c r="C1556" s="18" t="s">
        <v>129</v>
      </c>
      <c r="D1556" s="18" t="s">
        <v>118</v>
      </c>
      <c r="E1556" s="18" t="s">
        <v>116</v>
      </c>
      <c r="F1556" s="18">
        <f>MIN(Config_Geracao!$F$3,IF((Base_Irradiacao!$D$390/Config_Geracao!$E$3)*Base_Irradiacao!$G$390*Config_Geracao!$C$3*(Config_Geracao!$D$3/100)&lt;Config_Geracao!$G$3,0,MAX(Config_Geracao!$G$3,(Base_Irradiacao!$D$390/Config_Geracao!$E$3)*Base_Irradiacao!$G$390*Config_Geracao!$C$3*(Config_Geracao!$D$3/100))))</f>
        <v>0</v>
      </c>
    </row>
    <row r="1557" ht="15.0" customHeight="1">
      <c r="A1557" s="28">
        <v>45674.1666666667</v>
      </c>
      <c r="B1557" s="18">
        <v>4.0</v>
      </c>
      <c r="C1557" s="18" t="s">
        <v>129</v>
      </c>
      <c r="D1557" s="18" t="s">
        <v>122</v>
      </c>
      <c r="E1557" s="18" t="s">
        <v>120</v>
      </c>
      <c r="F1557" s="18">
        <f>MIN(Config_Geracao!$F$5,IF(Base_Irradiacao!$H$390*Config_Geracao!$C$5*(Config_Geracao!$D$5/100)&lt;Config_Geracao!$G$5,0,MAX(Config_Geracao!$G$5,Base_Irradiacao!$H$390*Config_Geracao!$C$5*(Config_Geracao!$D$5/100))))</f>
        <v>3.248145</v>
      </c>
    </row>
    <row r="1558" ht="15.0" customHeight="1">
      <c r="A1558" s="28">
        <v>45674.2083333333</v>
      </c>
      <c r="B1558" s="18">
        <v>5.0</v>
      </c>
      <c r="C1558" s="18" t="s">
        <v>128</v>
      </c>
      <c r="D1558" s="18" t="s">
        <v>115</v>
      </c>
      <c r="E1558" s="18" t="s">
        <v>116</v>
      </c>
      <c r="F1558" s="18">
        <f>MIN(Config_Geracao!$F$2,IF((Base_Irradiacao!$D$391/Config_Geracao!$E$2)*Base_Irradiacao!$G$391*Config_Geracao!$C$2*(Config_Geracao!$D$2/100)&lt;Config_Geracao!$G$2,0,MAX(Config_Geracao!$G$2,(Base_Irradiacao!$D$391/Config_Geracao!$E$2)*Base_Irradiacao!$G$391*Config_Geracao!$C$2*(Config_Geracao!$D$2/100))))</f>
        <v>0</v>
      </c>
    </row>
    <row r="1559" ht="15.0" customHeight="1">
      <c r="A1559" s="28">
        <v>45674.2083333333</v>
      </c>
      <c r="B1559" s="18">
        <v>5.0</v>
      </c>
      <c r="C1559" s="18" t="s">
        <v>128</v>
      </c>
      <c r="D1559" s="18" t="s">
        <v>119</v>
      </c>
      <c r="E1559" s="18" t="s">
        <v>120</v>
      </c>
      <c r="F1559" s="18">
        <f>MIN(Config_Geracao!$F$4,IF(Base_Irradiacao!$H$391*Config_Geracao!$C$4*(Config_Geracao!$D$4/100)&lt;Config_Geracao!$G$4,0,MAX(Config_Geracao!$G$4,Base_Irradiacao!$H$391*Config_Geracao!$C$4*(Config_Geracao!$D$4/100))))</f>
        <v>0.76551</v>
      </c>
    </row>
    <row r="1560" ht="15.0" customHeight="1">
      <c r="A1560" s="28">
        <v>45674.2083333333</v>
      </c>
      <c r="B1560" s="18">
        <v>5.0</v>
      </c>
      <c r="C1560" s="18" t="s">
        <v>129</v>
      </c>
      <c r="D1560" s="18" t="s">
        <v>118</v>
      </c>
      <c r="E1560" s="18" t="s">
        <v>116</v>
      </c>
      <c r="F1560" s="18">
        <f>MIN(Config_Geracao!$F$3,IF((Base_Irradiacao!$D$391/Config_Geracao!$E$3)*Base_Irradiacao!$G$391*Config_Geracao!$C$3*(Config_Geracao!$D$3/100)&lt;Config_Geracao!$G$3,0,MAX(Config_Geracao!$G$3,(Base_Irradiacao!$D$391/Config_Geracao!$E$3)*Base_Irradiacao!$G$391*Config_Geracao!$C$3*(Config_Geracao!$D$3/100))))</f>
        <v>0</v>
      </c>
    </row>
    <row r="1561" ht="15.0" customHeight="1">
      <c r="A1561" s="28">
        <v>45674.2083333333</v>
      </c>
      <c r="B1561" s="18">
        <v>5.0</v>
      </c>
      <c r="C1561" s="18" t="s">
        <v>129</v>
      </c>
      <c r="D1561" s="18" t="s">
        <v>122</v>
      </c>
      <c r="E1561" s="18" t="s">
        <v>120</v>
      </c>
      <c r="F1561" s="18">
        <f>MIN(Config_Geracao!$F$5,IF(Base_Irradiacao!$H$391*Config_Geracao!$C$5*(Config_Geracao!$D$5/100)&lt;Config_Geracao!$G$5,0,MAX(Config_Geracao!$G$5,Base_Irradiacao!$H$391*Config_Geracao!$C$5*(Config_Geracao!$D$5/100))))</f>
        <v>2.61174</v>
      </c>
    </row>
    <row r="1562" ht="15.0" customHeight="1">
      <c r="A1562" s="28">
        <v>45674.25</v>
      </c>
      <c r="B1562" s="18">
        <v>6.0</v>
      </c>
      <c r="C1562" s="18" t="s">
        <v>128</v>
      </c>
      <c r="D1562" s="18" t="s">
        <v>115</v>
      </c>
      <c r="E1562" s="18" t="s">
        <v>116</v>
      </c>
      <c r="F1562" s="18">
        <f>MIN(Config_Geracao!$F$2,IF((Base_Irradiacao!$D$392/Config_Geracao!$E$2)*Base_Irradiacao!$G$392*Config_Geracao!$C$2*(Config_Geracao!$D$2/100)&lt;Config_Geracao!$G$2,0,MAX(Config_Geracao!$G$2,(Base_Irradiacao!$D$392/Config_Geracao!$E$2)*Base_Irradiacao!$G$392*Config_Geracao!$C$2*(Config_Geracao!$D$2/100))))</f>
        <v>1.151788636</v>
      </c>
    </row>
    <row r="1563" ht="15.0" customHeight="1">
      <c r="A1563" s="28">
        <v>45674.25</v>
      </c>
      <c r="B1563" s="18">
        <v>6.0</v>
      </c>
      <c r="C1563" s="18" t="s">
        <v>128</v>
      </c>
      <c r="D1563" s="18" t="s">
        <v>119</v>
      </c>
      <c r="E1563" s="18" t="s">
        <v>120</v>
      </c>
      <c r="F1563" s="18">
        <f>MIN(Config_Geracao!$F$4,IF(Base_Irradiacao!$H$392*Config_Geracao!$C$4*(Config_Geracao!$D$4/100)&lt;Config_Geracao!$G$4,0,MAX(Config_Geracao!$G$4,Base_Irradiacao!$H$392*Config_Geracao!$C$4*(Config_Geracao!$D$4/100))))</f>
        <v>1.303305</v>
      </c>
    </row>
    <row r="1564" ht="15.0" customHeight="1">
      <c r="A1564" s="28">
        <v>45674.25</v>
      </c>
      <c r="B1564" s="18">
        <v>6.0</v>
      </c>
      <c r="C1564" s="18" t="s">
        <v>129</v>
      </c>
      <c r="D1564" s="18" t="s">
        <v>118</v>
      </c>
      <c r="E1564" s="18" t="s">
        <v>116</v>
      </c>
      <c r="F1564" s="18">
        <f>MIN(Config_Geracao!$F$3,IF((Base_Irradiacao!$D$392/Config_Geracao!$E$3)*Base_Irradiacao!$G$392*Config_Geracao!$C$3*(Config_Geracao!$D$3/100)&lt;Config_Geracao!$G$3,0,MAX(Config_Geracao!$G$3,(Base_Irradiacao!$D$392/Config_Geracao!$E$3)*Base_Irradiacao!$G$392*Config_Geracao!$C$3*(Config_Geracao!$D$3/100))))</f>
        <v>4.715558182</v>
      </c>
    </row>
    <row r="1565" ht="15.0" customHeight="1">
      <c r="A1565" s="28">
        <v>45674.25</v>
      </c>
      <c r="B1565" s="18">
        <v>6.0</v>
      </c>
      <c r="C1565" s="18" t="s">
        <v>129</v>
      </c>
      <c r="D1565" s="18" t="s">
        <v>122</v>
      </c>
      <c r="E1565" s="18" t="s">
        <v>120</v>
      </c>
      <c r="F1565" s="18">
        <f>MIN(Config_Geracao!$F$5,IF(Base_Irradiacao!$H$392*Config_Geracao!$C$5*(Config_Geracao!$D$5/100)&lt;Config_Geracao!$G$5,0,MAX(Config_Geracao!$G$5,Base_Irradiacao!$H$392*Config_Geracao!$C$5*(Config_Geracao!$D$5/100))))</f>
        <v>4.44657</v>
      </c>
    </row>
    <row r="1566" ht="15.0" customHeight="1">
      <c r="A1566" s="28">
        <v>45674.2916666667</v>
      </c>
      <c r="B1566" s="18">
        <v>7.0</v>
      </c>
      <c r="C1566" s="18" t="s">
        <v>128</v>
      </c>
      <c r="D1566" s="18" t="s">
        <v>115</v>
      </c>
      <c r="E1566" s="18" t="s">
        <v>116</v>
      </c>
      <c r="F1566" s="18">
        <f>MIN(Config_Geracao!$F$2,IF((Base_Irradiacao!$D$393/Config_Geracao!$E$2)*Base_Irradiacao!$G$393*Config_Geracao!$C$2*(Config_Geracao!$D$2/100)&lt;Config_Geracao!$G$2,0,MAX(Config_Geracao!$G$2,(Base_Irradiacao!$D$393/Config_Geracao!$E$2)*Base_Irradiacao!$G$393*Config_Geracao!$C$2*(Config_Geracao!$D$2/100))))</f>
        <v>1.897625</v>
      </c>
    </row>
    <row r="1567" ht="15.0" customHeight="1">
      <c r="A1567" s="28">
        <v>45674.2916666667</v>
      </c>
      <c r="B1567" s="18">
        <v>7.0</v>
      </c>
      <c r="C1567" s="18" t="s">
        <v>128</v>
      </c>
      <c r="D1567" s="18" t="s">
        <v>119</v>
      </c>
      <c r="E1567" s="18" t="s">
        <v>120</v>
      </c>
      <c r="F1567" s="18">
        <f>MIN(Config_Geracao!$F$4,IF(Base_Irradiacao!$H$393*Config_Geracao!$C$4*(Config_Geracao!$D$4/100)&lt;Config_Geracao!$G$4,0,MAX(Config_Geracao!$G$4,Base_Irradiacao!$H$393*Config_Geracao!$C$4*(Config_Geracao!$D$4/100))))</f>
        <v>0.5111475</v>
      </c>
    </row>
    <row r="1568" ht="15.0" customHeight="1">
      <c r="A1568" s="28">
        <v>45674.2916666667</v>
      </c>
      <c r="B1568" s="18">
        <v>7.0</v>
      </c>
      <c r="C1568" s="18" t="s">
        <v>129</v>
      </c>
      <c r="D1568" s="18" t="s">
        <v>118</v>
      </c>
      <c r="E1568" s="18" t="s">
        <v>116</v>
      </c>
      <c r="F1568" s="18">
        <f>MIN(Config_Geracao!$F$3,IF((Base_Irradiacao!$D$393/Config_Geracao!$E$3)*Base_Irradiacao!$G$393*Config_Geracao!$C$3*(Config_Geracao!$D$3/100)&lt;Config_Geracao!$G$3,0,MAX(Config_Geracao!$G$3,(Base_Irradiacao!$D$393/Config_Geracao!$E$3)*Base_Irradiacao!$G$393*Config_Geracao!$C$3*(Config_Geracao!$D$3/100))))</f>
        <v>7.7691</v>
      </c>
    </row>
    <row r="1569" ht="15.0" customHeight="1">
      <c r="A1569" s="28">
        <v>45674.2916666667</v>
      </c>
      <c r="B1569" s="18">
        <v>7.0</v>
      </c>
      <c r="C1569" s="18" t="s">
        <v>129</v>
      </c>
      <c r="D1569" s="18" t="s">
        <v>122</v>
      </c>
      <c r="E1569" s="18" t="s">
        <v>120</v>
      </c>
      <c r="F1569" s="18">
        <f>MIN(Config_Geracao!$F$5,IF(Base_Irradiacao!$H$393*Config_Geracao!$C$5*(Config_Geracao!$D$5/100)&lt;Config_Geracao!$G$5,0,MAX(Config_Geracao!$G$5,Base_Irradiacao!$H$393*Config_Geracao!$C$5*(Config_Geracao!$D$5/100))))</f>
        <v>1.743915</v>
      </c>
    </row>
    <row r="1570" ht="15.0" customHeight="1">
      <c r="A1570" s="28">
        <v>45674.3333333333</v>
      </c>
      <c r="B1570" s="18">
        <v>8.0</v>
      </c>
      <c r="C1570" s="18" t="s">
        <v>128</v>
      </c>
      <c r="D1570" s="18" t="s">
        <v>115</v>
      </c>
      <c r="E1570" s="18" t="s">
        <v>116</v>
      </c>
      <c r="F1570" s="18">
        <f>MIN(Config_Geracao!$F$2,IF((Base_Irradiacao!$D$394/Config_Geracao!$E$2)*Base_Irradiacao!$G$394*Config_Geracao!$C$2*(Config_Geracao!$D$2/100)&lt;Config_Geracao!$G$2,0,MAX(Config_Geracao!$G$2,(Base_Irradiacao!$D$394/Config_Geracao!$E$2)*Base_Irradiacao!$G$394*Config_Geracao!$C$2*(Config_Geracao!$D$2/100))))</f>
        <v>4.848670455</v>
      </c>
    </row>
    <row r="1571" ht="15.0" customHeight="1">
      <c r="A1571" s="28">
        <v>45674.3333333333</v>
      </c>
      <c r="B1571" s="18">
        <v>8.0</v>
      </c>
      <c r="C1571" s="18" t="s">
        <v>128</v>
      </c>
      <c r="D1571" s="18" t="s">
        <v>119</v>
      </c>
      <c r="E1571" s="18" t="s">
        <v>120</v>
      </c>
      <c r="F1571" s="18">
        <f>MIN(Config_Geracao!$F$4,IF(Base_Irradiacao!$H$394*Config_Geracao!$C$4*(Config_Geracao!$D$4/100)&lt;Config_Geracao!$G$4,0,MAX(Config_Geracao!$G$4,Base_Irradiacao!$H$394*Config_Geracao!$C$4*(Config_Geracao!$D$4/100))))</f>
        <v>0.52326</v>
      </c>
    </row>
    <row r="1572" ht="15.0" customHeight="1">
      <c r="A1572" s="28">
        <v>45674.3333333333</v>
      </c>
      <c r="B1572" s="18">
        <v>8.0</v>
      </c>
      <c r="C1572" s="18" t="s">
        <v>129</v>
      </c>
      <c r="D1572" s="18" t="s">
        <v>118</v>
      </c>
      <c r="E1572" s="18" t="s">
        <v>116</v>
      </c>
      <c r="F1572" s="18">
        <f>MIN(Config_Geracao!$F$3,IF((Base_Irradiacao!$D$394/Config_Geracao!$E$3)*Base_Irradiacao!$G$394*Config_Geracao!$C$3*(Config_Geracao!$D$3/100)&lt;Config_Geracao!$G$3,0,MAX(Config_Geracao!$G$3,(Base_Irradiacao!$D$394/Config_Geracao!$E$3)*Base_Irradiacao!$G$394*Config_Geracao!$C$3*(Config_Geracao!$D$3/100))))</f>
        <v>19.85102727</v>
      </c>
    </row>
    <row r="1573" ht="15.0" customHeight="1">
      <c r="A1573" s="28">
        <v>45674.3333333333</v>
      </c>
      <c r="B1573" s="18">
        <v>8.0</v>
      </c>
      <c r="C1573" s="18" t="s">
        <v>129</v>
      </c>
      <c r="D1573" s="18" t="s">
        <v>122</v>
      </c>
      <c r="E1573" s="18" t="s">
        <v>120</v>
      </c>
      <c r="F1573" s="18">
        <f>MIN(Config_Geracao!$F$5,IF(Base_Irradiacao!$H$394*Config_Geracao!$C$5*(Config_Geracao!$D$5/100)&lt;Config_Geracao!$G$5,0,MAX(Config_Geracao!$G$5,Base_Irradiacao!$H$394*Config_Geracao!$C$5*(Config_Geracao!$D$5/100))))</f>
        <v>1.78524</v>
      </c>
    </row>
    <row r="1574" ht="15.0" customHeight="1">
      <c r="A1574" s="28">
        <v>45674.375</v>
      </c>
      <c r="B1574" s="18">
        <v>9.0</v>
      </c>
      <c r="C1574" s="18" t="s">
        <v>128</v>
      </c>
      <c r="D1574" s="18" t="s">
        <v>115</v>
      </c>
      <c r="E1574" s="18" t="s">
        <v>116</v>
      </c>
      <c r="F1574" s="18">
        <f>MIN(Config_Geracao!$F$2,IF((Base_Irradiacao!$D$395/Config_Geracao!$E$2)*Base_Irradiacao!$G$395*Config_Geracao!$C$2*(Config_Geracao!$D$2/100)&lt;Config_Geracao!$G$2,0,MAX(Config_Geracao!$G$2,(Base_Irradiacao!$D$395/Config_Geracao!$E$2)*Base_Irradiacao!$G$395*Config_Geracao!$C$2*(Config_Geracao!$D$2/100))))</f>
        <v>2.044443182</v>
      </c>
    </row>
    <row r="1575" ht="15.0" customHeight="1">
      <c r="A1575" s="28">
        <v>45674.375</v>
      </c>
      <c r="B1575" s="18">
        <v>9.0</v>
      </c>
      <c r="C1575" s="18" t="s">
        <v>128</v>
      </c>
      <c r="D1575" s="18" t="s">
        <v>119</v>
      </c>
      <c r="E1575" s="18" t="s">
        <v>120</v>
      </c>
      <c r="F1575" s="18">
        <f>MIN(Config_Geracao!$F$4,IF(Base_Irradiacao!$H$395*Config_Geracao!$C$4*(Config_Geracao!$D$4/100)&lt;Config_Geracao!$G$4,0,MAX(Config_Geracao!$G$4,Base_Irradiacao!$H$395*Config_Geracao!$C$4*(Config_Geracao!$D$4/100))))</f>
        <v>1.7611575</v>
      </c>
    </row>
    <row r="1576" ht="15.0" customHeight="1">
      <c r="A1576" s="28">
        <v>45674.375</v>
      </c>
      <c r="B1576" s="18">
        <v>9.0</v>
      </c>
      <c r="C1576" s="18" t="s">
        <v>129</v>
      </c>
      <c r="D1576" s="18" t="s">
        <v>118</v>
      </c>
      <c r="E1576" s="18" t="s">
        <v>116</v>
      </c>
      <c r="F1576" s="18">
        <f>MIN(Config_Geracao!$F$3,IF((Base_Irradiacao!$D$395/Config_Geracao!$E$3)*Base_Irradiacao!$G$395*Config_Geracao!$C$3*(Config_Geracao!$D$3/100)&lt;Config_Geracao!$G$3,0,MAX(Config_Geracao!$G$3,(Base_Irradiacao!$D$395/Config_Geracao!$E$3)*Base_Irradiacao!$G$395*Config_Geracao!$C$3*(Config_Geracao!$D$3/100))))</f>
        <v>8.370190909</v>
      </c>
    </row>
    <row r="1577" ht="15.0" customHeight="1">
      <c r="A1577" s="28">
        <v>45674.375</v>
      </c>
      <c r="B1577" s="18">
        <v>9.0</v>
      </c>
      <c r="C1577" s="18" t="s">
        <v>129</v>
      </c>
      <c r="D1577" s="18" t="s">
        <v>122</v>
      </c>
      <c r="E1577" s="18" t="s">
        <v>120</v>
      </c>
      <c r="F1577" s="18">
        <f>MIN(Config_Geracao!$F$5,IF(Base_Irradiacao!$H$395*Config_Geracao!$C$5*(Config_Geracao!$D$5/100)&lt;Config_Geracao!$G$5,0,MAX(Config_Geracao!$G$5,Base_Irradiacao!$H$395*Config_Geracao!$C$5*(Config_Geracao!$D$5/100))))</f>
        <v>6.008655</v>
      </c>
    </row>
    <row r="1578" ht="15.0" customHeight="1">
      <c r="A1578" s="28">
        <v>45674.4166666667</v>
      </c>
      <c r="B1578" s="18">
        <v>10.0</v>
      </c>
      <c r="C1578" s="18" t="s">
        <v>128</v>
      </c>
      <c r="D1578" s="18" t="s">
        <v>115</v>
      </c>
      <c r="E1578" s="18" t="s">
        <v>116</v>
      </c>
      <c r="F1578" s="18">
        <f>MIN(Config_Geracao!$F$2,IF((Base_Irradiacao!$D$396/Config_Geracao!$E$2)*Base_Irradiacao!$G$396*Config_Geracao!$C$2*(Config_Geracao!$D$2/100)&lt;Config_Geracao!$G$2,0,MAX(Config_Geracao!$G$2,(Base_Irradiacao!$D$396/Config_Geracao!$E$2)*Base_Irradiacao!$G$396*Config_Geracao!$C$2*(Config_Geracao!$D$2/100))))</f>
        <v>2.43865</v>
      </c>
    </row>
    <row r="1579" ht="15.0" customHeight="1">
      <c r="A1579" s="28">
        <v>45674.4166666667</v>
      </c>
      <c r="B1579" s="18">
        <v>10.0</v>
      </c>
      <c r="C1579" s="18" t="s">
        <v>128</v>
      </c>
      <c r="D1579" s="18" t="s">
        <v>119</v>
      </c>
      <c r="E1579" s="18" t="s">
        <v>120</v>
      </c>
      <c r="F1579" s="18">
        <f>MIN(Config_Geracao!$F$4,IF(Base_Irradiacao!$H$396*Config_Geracao!$C$4*(Config_Geracao!$D$4/100)&lt;Config_Geracao!$G$4,0,MAX(Config_Geracao!$G$4,Base_Irradiacao!$H$396*Config_Geracao!$C$4*(Config_Geracao!$D$4/100))))</f>
        <v>0.770355</v>
      </c>
    </row>
    <row r="1580" ht="15.0" customHeight="1">
      <c r="A1580" s="28">
        <v>45674.4166666667</v>
      </c>
      <c r="B1580" s="18">
        <v>10.0</v>
      </c>
      <c r="C1580" s="18" t="s">
        <v>129</v>
      </c>
      <c r="D1580" s="18" t="s">
        <v>118</v>
      </c>
      <c r="E1580" s="18" t="s">
        <v>116</v>
      </c>
      <c r="F1580" s="18">
        <f>MIN(Config_Geracao!$F$3,IF((Base_Irradiacao!$D$396/Config_Geracao!$E$3)*Base_Irradiacao!$G$396*Config_Geracao!$C$3*(Config_Geracao!$D$3/100)&lt;Config_Geracao!$G$3,0,MAX(Config_Geracao!$G$3,(Base_Irradiacao!$D$396/Config_Geracao!$E$3)*Base_Irradiacao!$G$396*Config_Geracao!$C$3*(Config_Geracao!$D$3/100))))</f>
        <v>9.98412</v>
      </c>
    </row>
    <row r="1581" ht="15.0" customHeight="1">
      <c r="A1581" s="28">
        <v>45674.4166666667</v>
      </c>
      <c r="B1581" s="18">
        <v>10.0</v>
      </c>
      <c r="C1581" s="18" t="s">
        <v>129</v>
      </c>
      <c r="D1581" s="18" t="s">
        <v>122</v>
      </c>
      <c r="E1581" s="18" t="s">
        <v>120</v>
      </c>
      <c r="F1581" s="18">
        <f>MIN(Config_Geracao!$F$5,IF(Base_Irradiacao!$H$396*Config_Geracao!$C$5*(Config_Geracao!$D$5/100)&lt;Config_Geracao!$G$5,0,MAX(Config_Geracao!$G$5,Base_Irradiacao!$H$396*Config_Geracao!$C$5*(Config_Geracao!$D$5/100))))</f>
        <v>2.62827</v>
      </c>
    </row>
    <row r="1582" ht="15.0" customHeight="1">
      <c r="A1582" s="28">
        <v>45674.4583333333</v>
      </c>
      <c r="B1582" s="18">
        <v>11.0</v>
      </c>
      <c r="C1582" s="18" t="s">
        <v>128</v>
      </c>
      <c r="D1582" s="18" t="s">
        <v>115</v>
      </c>
      <c r="E1582" s="18" t="s">
        <v>116</v>
      </c>
      <c r="F1582" s="18">
        <f>MIN(Config_Geracao!$F$2,IF((Base_Irradiacao!$D$397/Config_Geracao!$E$2)*Base_Irradiacao!$G$397*Config_Geracao!$C$2*(Config_Geracao!$D$2/100)&lt;Config_Geracao!$G$2,0,MAX(Config_Geracao!$G$2,(Base_Irradiacao!$D$397/Config_Geracao!$E$2)*Base_Irradiacao!$G$397*Config_Geracao!$C$2*(Config_Geracao!$D$2/100))))</f>
        <v>3.301940909</v>
      </c>
    </row>
    <row r="1583" ht="15.0" customHeight="1">
      <c r="A1583" s="28">
        <v>45674.4583333333</v>
      </c>
      <c r="B1583" s="18">
        <v>11.0</v>
      </c>
      <c r="C1583" s="18" t="s">
        <v>128</v>
      </c>
      <c r="D1583" s="18" t="s">
        <v>119</v>
      </c>
      <c r="E1583" s="18" t="s">
        <v>120</v>
      </c>
      <c r="F1583" s="18">
        <f>MIN(Config_Geracao!$F$4,IF(Base_Irradiacao!$H$397*Config_Geracao!$C$4*(Config_Geracao!$D$4/100)&lt;Config_Geracao!$G$4,0,MAX(Config_Geracao!$G$4,Base_Irradiacao!$H$397*Config_Geracao!$C$4*(Config_Geracao!$D$4/100))))</f>
        <v>0.721905</v>
      </c>
    </row>
    <row r="1584" ht="15.0" customHeight="1">
      <c r="A1584" s="28">
        <v>45674.4583333333</v>
      </c>
      <c r="B1584" s="18">
        <v>11.0</v>
      </c>
      <c r="C1584" s="18" t="s">
        <v>129</v>
      </c>
      <c r="D1584" s="18" t="s">
        <v>118</v>
      </c>
      <c r="E1584" s="18" t="s">
        <v>116</v>
      </c>
      <c r="F1584" s="18">
        <f>MIN(Config_Geracao!$F$3,IF((Base_Irradiacao!$D$397/Config_Geracao!$E$3)*Base_Irradiacao!$G$397*Config_Geracao!$C$3*(Config_Geracao!$D$3/100)&lt;Config_Geracao!$G$3,0,MAX(Config_Geracao!$G$3,(Base_Irradiacao!$D$397/Config_Geracao!$E$3)*Base_Irradiacao!$G$397*Config_Geracao!$C$3*(Config_Geracao!$D$3/100))))</f>
        <v>13.51853455</v>
      </c>
    </row>
    <row r="1585" ht="15.0" customHeight="1">
      <c r="A1585" s="28">
        <v>45674.4583333333</v>
      </c>
      <c r="B1585" s="18">
        <v>11.0</v>
      </c>
      <c r="C1585" s="18" t="s">
        <v>129</v>
      </c>
      <c r="D1585" s="18" t="s">
        <v>122</v>
      </c>
      <c r="E1585" s="18" t="s">
        <v>120</v>
      </c>
      <c r="F1585" s="18">
        <f>MIN(Config_Geracao!$F$5,IF(Base_Irradiacao!$H$397*Config_Geracao!$C$5*(Config_Geracao!$D$5/100)&lt;Config_Geracao!$G$5,0,MAX(Config_Geracao!$G$5,Base_Irradiacao!$H$397*Config_Geracao!$C$5*(Config_Geracao!$D$5/100))))</f>
        <v>2.46297</v>
      </c>
    </row>
    <row r="1586" ht="15.0" customHeight="1">
      <c r="A1586" s="28">
        <v>45674.5</v>
      </c>
      <c r="B1586" s="18">
        <v>12.0</v>
      </c>
      <c r="C1586" s="18" t="s">
        <v>128</v>
      </c>
      <c r="D1586" s="18" t="s">
        <v>115</v>
      </c>
      <c r="E1586" s="18" t="s">
        <v>116</v>
      </c>
      <c r="F1586" s="18">
        <f>MIN(Config_Geracao!$F$2,IF((Base_Irradiacao!$D$398/Config_Geracao!$E$2)*Base_Irradiacao!$G$398*Config_Geracao!$C$2*(Config_Geracao!$D$2/100)&lt;Config_Geracao!$G$2,0,MAX(Config_Geracao!$G$2,(Base_Irradiacao!$D$398/Config_Geracao!$E$2)*Base_Irradiacao!$G$398*Config_Geracao!$C$2*(Config_Geracao!$D$2/100))))</f>
        <v>7.841559091</v>
      </c>
    </row>
    <row r="1587" ht="15.0" customHeight="1">
      <c r="A1587" s="28">
        <v>45674.5</v>
      </c>
      <c r="B1587" s="18">
        <v>12.0</v>
      </c>
      <c r="C1587" s="18" t="s">
        <v>128</v>
      </c>
      <c r="D1587" s="18" t="s">
        <v>119</v>
      </c>
      <c r="E1587" s="18" t="s">
        <v>120</v>
      </c>
      <c r="F1587" s="18">
        <f>MIN(Config_Geracao!$F$4,IF(Base_Irradiacao!$H$398*Config_Geracao!$C$4*(Config_Geracao!$D$4/100)&lt;Config_Geracao!$G$4,0,MAX(Config_Geracao!$G$4,Base_Irradiacao!$H$398*Config_Geracao!$C$4*(Config_Geracao!$D$4/100))))</f>
        <v>0.595935</v>
      </c>
    </row>
    <row r="1588" ht="15.0" customHeight="1">
      <c r="A1588" s="28">
        <v>45674.5</v>
      </c>
      <c r="B1588" s="18">
        <v>12.0</v>
      </c>
      <c r="C1588" s="18" t="s">
        <v>129</v>
      </c>
      <c r="D1588" s="18" t="s">
        <v>118</v>
      </c>
      <c r="E1588" s="18" t="s">
        <v>116</v>
      </c>
      <c r="F1588" s="18">
        <f>MIN(Config_Geracao!$F$3,IF((Base_Irradiacao!$D$398/Config_Geracao!$E$3)*Base_Irradiacao!$G$398*Config_Geracao!$C$3*(Config_Geracao!$D$3/100)&lt;Config_Geracao!$G$3,0,MAX(Config_Geracao!$G$3,(Base_Irradiacao!$D$398/Config_Geracao!$E$3)*Base_Irradiacao!$G$398*Config_Geracao!$C$3*(Config_Geracao!$D$3/100))))</f>
        <v>32.10426545</v>
      </c>
    </row>
    <row r="1589" ht="15.0" customHeight="1">
      <c r="A1589" s="28">
        <v>45674.5</v>
      </c>
      <c r="B1589" s="18">
        <v>12.0</v>
      </c>
      <c r="C1589" s="18" t="s">
        <v>129</v>
      </c>
      <c r="D1589" s="18" t="s">
        <v>122</v>
      </c>
      <c r="E1589" s="18" t="s">
        <v>120</v>
      </c>
      <c r="F1589" s="18">
        <f>MIN(Config_Geracao!$F$5,IF(Base_Irradiacao!$H$398*Config_Geracao!$C$5*(Config_Geracao!$D$5/100)&lt;Config_Geracao!$G$5,0,MAX(Config_Geracao!$G$5,Base_Irradiacao!$H$398*Config_Geracao!$C$5*(Config_Geracao!$D$5/100))))</f>
        <v>2.03319</v>
      </c>
    </row>
    <row r="1590" ht="15.0" customHeight="1">
      <c r="A1590" s="28">
        <v>45674.5416666667</v>
      </c>
      <c r="B1590" s="18">
        <v>13.0</v>
      </c>
      <c r="C1590" s="18" t="s">
        <v>128</v>
      </c>
      <c r="D1590" s="18" t="s">
        <v>115</v>
      </c>
      <c r="E1590" s="18" t="s">
        <v>116</v>
      </c>
      <c r="F1590" s="18">
        <f>MIN(Config_Geracao!$F$2,IF((Base_Irradiacao!$D$399/Config_Geracao!$E$2)*Base_Irradiacao!$G$399*Config_Geracao!$C$2*(Config_Geracao!$D$2/100)&lt;Config_Geracao!$G$2,0,MAX(Config_Geracao!$G$2,(Base_Irradiacao!$D$399/Config_Geracao!$E$2)*Base_Irradiacao!$G$399*Config_Geracao!$C$2*(Config_Geracao!$D$2/100))))</f>
        <v>2.117852273</v>
      </c>
    </row>
    <row r="1591" ht="15.0" customHeight="1">
      <c r="A1591" s="28">
        <v>45674.5416666667</v>
      </c>
      <c r="B1591" s="18">
        <v>13.0</v>
      </c>
      <c r="C1591" s="18" t="s">
        <v>128</v>
      </c>
      <c r="D1591" s="18" t="s">
        <v>119</v>
      </c>
      <c r="E1591" s="18" t="s">
        <v>120</v>
      </c>
      <c r="F1591" s="18">
        <f>MIN(Config_Geracao!$F$4,IF(Base_Irradiacao!$H$399*Config_Geracao!$C$4*(Config_Geracao!$D$4/100)&lt;Config_Geracao!$G$4,0,MAX(Config_Geracao!$G$4,Base_Irradiacao!$H$399*Config_Geracao!$C$4*(Config_Geracao!$D$4/100))))</f>
        <v>0.4869225</v>
      </c>
    </row>
    <row r="1592" ht="15.0" customHeight="1">
      <c r="A1592" s="28">
        <v>45674.5416666667</v>
      </c>
      <c r="B1592" s="18">
        <v>13.0</v>
      </c>
      <c r="C1592" s="18" t="s">
        <v>129</v>
      </c>
      <c r="D1592" s="18" t="s">
        <v>118</v>
      </c>
      <c r="E1592" s="18" t="s">
        <v>116</v>
      </c>
      <c r="F1592" s="18">
        <f>MIN(Config_Geracao!$F$3,IF((Base_Irradiacao!$D$399/Config_Geracao!$E$3)*Base_Irradiacao!$G$399*Config_Geracao!$C$3*(Config_Geracao!$D$3/100)&lt;Config_Geracao!$G$3,0,MAX(Config_Geracao!$G$3,(Base_Irradiacao!$D$399/Config_Geracao!$E$3)*Base_Irradiacao!$G$399*Config_Geracao!$C$3*(Config_Geracao!$D$3/100))))</f>
        <v>8.670736364</v>
      </c>
    </row>
    <row r="1593" ht="15.0" customHeight="1">
      <c r="A1593" s="28">
        <v>45674.5416666667</v>
      </c>
      <c r="B1593" s="18">
        <v>13.0</v>
      </c>
      <c r="C1593" s="18" t="s">
        <v>129</v>
      </c>
      <c r="D1593" s="18" t="s">
        <v>122</v>
      </c>
      <c r="E1593" s="18" t="s">
        <v>120</v>
      </c>
      <c r="F1593" s="18">
        <f>MIN(Config_Geracao!$F$5,IF(Base_Irradiacao!$H$399*Config_Geracao!$C$5*(Config_Geracao!$D$5/100)&lt;Config_Geracao!$G$5,0,MAX(Config_Geracao!$G$5,Base_Irradiacao!$H$399*Config_Geracao!$C$5*(Config_Geracao!$D$5/100))))</f>
        <v>1.661265</v>
      </c>
    </row>
    <row r="1594" ht="15.0" customHeight="1">
      <c r="A1594" s="28">
        <v>45674.5833333333</v>
      </c>
      <c r="B1594" s="18">
        <v>14.0</v>
      </c>
      <c r="C1594" s="18" t="s">
        <v>128</v>
      </c>
      <c r="D1594" s="18" t="s">
        <v>115</v>
      </c>
      <c r="E1594" s="18" t="s">
        <v>116</v>
      </c>
      <c r="F1594" s="18">
        <f>MIN(Config_Geracao!$F$2,IF((Base_Irradiacao!$D$400/Config_Geracao!$E$2)*Base_Irradiacao!$G$400*Config_Geracao!$C$2*(Config_Geracao!$D$2/100)&lt;Config_Geracao!$G$2,0,MAX(Config_Geracao!$G$2,(Base_Irradiacao!$D$400/Config_Geracao!$E$2)*Base_Irradiacao!$G$400*Config_Geracao!$C$2*(Config_Geracao!$D$2/100))))</f>
        <v>3.301940909</v>
      </c>
    </row>
    <row r="1595" ht="15.0" customHeight="1">
      <c r="A1595" s="28">
        <v>45674.5833333333</v>
      </c>
      <c r="B1595" s="18">
        <v>14.0</v>
      </c>
      <c r="C1595" s="18" t="s">
        <v>128</v>
      </c>
      <c r="D1595" s="18" t="s">
        <v>119</v>
      </c>
      <c r="E1595" s="18" t="s">
        <v>120</v>
      </c>
      <c r="F1595" s="18">
        <f>MIN(Config_Geracao!$F$4,IF(Base_Irradiacao!$H$400*Config_Geracao!$C$4*(Config_Geracao!$D$4/100)&lt;Config_Geracao!$G$4,0,MAX(Config_Geracao!$G$4,Base_Irradiacao!$H$400*Config_Geracao!$C$4*(Config_Geracao!$D$4/100))))</f>
        <v>0.6710325</v>
      </c>
    </row>
    <row r="1596" ht="15.0" customHeight="1">
      <c r="A1596" s="28">
        <v>45674.5833333333</v>
      </c>
      <c r="B1596" s="18">
        <v>14.0</v>
      </c>
      <c r="C1596" s="18" t="s">
        <v>129</v>
      </c>
      <c r="D1596" s="18" t="s">
        <v>118</v>
      </c>
      <c r="E1596" s="18" t="s">
        <v>116</v>
      </c>
      <c r="F1596" s="18">
        <f>MIN(Config_Geracao!$F$3,IF((Base_Irradiacao!$D$400/Config_Geracao!$E$3)*Base_Irradiacao!$G$400*Config_Geracao!$C$3*(Config_Geracao!$D$3/100)&lt;Config_Geracao!$G$3,0,MAX(Config_Geracao!$G$3,(Base_Irradiacao!$D$400/Config_Geracao!$E$3)*Base_Irradiacao!$G$400*Config_Geracao!$C$3*(Config_Geracao!$D$3/100))))</f>
        <v>13.51853455</v>
      </c>
    </row>
    <row r="1597" ht="15.0" customHeight="1">
      <c r="A1597" s="28">
        <v>45674.5833333333</v>
      </c>
      <c r="B1597" s="18">
        <v>14.0</v>
      </c>
      <c r="C1597" s="18" t="s">
        <v>129</v>
      </c>
      <c r="D1597" s="18" t="s">
        <v>122</v>
      </c>
      <c r="E1597" s="18" t="s">
        <v>120</v>
      </c>
      <c r="F1597" s="18">
        <f>MIN(Config_Geracao!$F$5,IF(Base_Irradiacao!$H$400*Config_Geracao!$C$5*(Config_Geracao!$D$5/100)&lt;Config_Geracao!$G$5,0,MAX(Config_Geracao!$G$5,Base_Irradiacao!$H$400*Config_Geracao!$C$5*(Config_Geracao!$D$5/100))))</f>
        <v>2.289405</v>
      </c>
    </row>
    <row r="1598" ht="15.0" customHeight="1">
      <c r="A1598" s="28">
        <v>45674.625</v>
      </c>
      <c r="B1598" s="18">
        <v>15.0</v>
      </c>
      <c r="C1598" s="18" t="s">
        <v>128</v>
      </c>
      <c r="D1598" s="18" t="s">
        <v>115</v>
      </c>
      <c r="E1598" s="18" t="s">
        <v>116</v>
      </c>
      <c r="F1598" s="18">
        <f>MIN(Config_Geracao!$F$2,IF((Base_Irradiacao!$D$401/Config_Geracao!$E$2)*Base_Irradiacao!$G$401*Config_Geracao!$C$2*(Config_Geracao!$D$2/100)&lt;Config_Geracao!$G$2,0,MAX(Config_Geracao!$G$2,(Base_Irradiacao!$D$401/Config_Geracao!$E$2)*Base_Irradiacao!$G$401*Config_Geracao!$C$2*(Config_Geracao!$D$2/100))))</f>
        <v>4.239375</v>
      </c>
    </row>
    <row r="1599" ht="15.0" customHeight="1">
      <c r="A1599" s="28">
        <v>45674.625</v>
      </c>
      <c r="B1599" s="18">
        <v>15.0</v>
      </c>
      <c r="C1599" s="18" t="s">
        <v>128</v>
      </c>
      <c r="D1599" s="18" t="s">
        <v>119</v>
      </c>
      <c r="E1599" s="18" t="s">
        <v>120</v>
      </c>
      <c r="F1599" s="18">
        <f>MIN(Config_Geracao!$F$4,IF(Base_Irradiacao!$H$401*Config_Geracao!$C$4*(Config_Geracao!$D$4/100)&lt;Config_Geracao!$G$4,0,MAX(Config_Geracao!$G$4,Base_Irradiacao!$H$401*Config_Geracao!$C$4*(Config_Geracao!$D$4/100))))</f>
        <v>0.6758775</v>
      </c>
    </row>
    <row r="1600" ht="15.0" customHeight="1">
      <c r="A1600" s="28">
        <v>45674.625</v>
      </c>
      <c r="B1600" s="18">
        <v>15.0</v>
      </c>
      <c r="C1600" s="18" t="s">
        <v>129</v>
      </c>
      <c r="D1600" s="18" t="s">
        <v>118</v>
      </c>
      <c r="E1600" s="18" t="s">
        <v>116</v>
      </c>
      <c r="F1600" s="18">
        <f>MIN(Config_Geracao!$F$3,IF((Base_Irradiacao!$D$401/Config_Geracao!$E$3)*Base_Irradiacao!$G$401*Config_Geracao!$C$3*(Config_Geracao!$D$3/100)&lt;Config_Geracao!$G$3,0,MAX(Config_Geracao!$G$3,(Base_Irradiacao!$D$401/Config_Geracao!$E$3)*Base_Irradiacao!$G$401*Config_Geracao!$C$3*(Config_Geracao!$D$3/100))))</f>
        <v>17.3565</v>
      </c>
    </row>
    <row r="1601" ht="15.0" customHeight="1">
      <c r="A1601" s="28">
        <v>45674.625</v>
      </c>
      <c r="B1601" s="18">
        <v>15.0</v>
      </c>
      <c r="C1601" s="18" t="s">
        <v>129</v>
      </c>
      <c r="D1601" s="18" t="s">
        <v>122</v>
      </c>
      <c r="E1601" s="18" t="s">
        <v>120</v>
      </c>
      <c r="F1601" s="18">
        <f>MIN(Config_Geracao!$F$5,IF(Base_Irradiacao!$H$401*Config_Geracao!$C$5*(Config_Geracao!$D$5/100)&lt;Config_Geracao!$G$5,0,MAX(Config_Geracao!$G$5,Base_Irradiacao!$H$401*Config_Geracao!$C$5*(Config_Geracao!$D$5/100))))</f>
        <v>2.305935</v>
      </c>
    </row>
    <row r="1602" ht="15.0" customHeight="1">
      <c r="A1602" s="28">
        <v>45674.6666666667</v>
      </c>
      <c r="B1602" s="18">
        <v>16.0</v>
      </c>
      <c r="C1602" s="18" t="s">
        <v>128</v>
      </c>
      <c r="D1602" s="18" t="s">
        <v>115</v>
      </c>
      <c r="E1602" s="18" t="s">
        <v>116</v>
      </c>
      <c r="F1602" s="18">
        <f>MIN(Config_Geracao!$F$2,IF((Base_Irradiacao!$D$402/Config_Geracao!$E$2)*Base_Irradiacao!$G$402*Config_Geracao!$C$2*(Config_Geracao!$D$2/100)&lt;Config_Geracao!$G$2,0,MAX(Config_Geracao!$G$2,(Base_Irradiacao!$D$402/Config_Geracao!$E$2)*Base_Irradiacao!$G$402*Config_Geracao!$C$2*(Config_Geracao!$D$2/100))))</f>
        <v>4.800954545</v>
      </c>
    </row>
    <row r="1603" ht="15.0" customHeight="1">
      <c r="A1603" s="28">
        <v>45674.6666666667</v>
      </c>
      <c r="B1603" s="18">
        <v>16.0</v>
      </c>
      <c r="C1603" s="18" t="s">
        <v>128</v>
      </c>
      <c r="D1603" s="18" t="s">
        <v>119</v>
      </c>
      <c r="E1603" s="18" t="s">
        <v>120</v>
      </c>
      <c r="F1603" s="18">
        <f>MIN(Config_Geracao!$F$4,IF(Base_Irradiacao!$H$402*Config_Geracao!$C$4*(Config_Geracao!$D$4/100)&lt;Config_Geracao!$G$4,0,MAX(Config_Geracao!$G$4,Base_Irradiacao!$H$402*Config_Geracao!$C$4*(Config_Geracao!$D$4/100))))</f>
        <v>0.52326</v>
      </c>
    </row>
    <row r="1604" ht="15.0" customHeight="1">
      <c r="A1604" s="28">
        <v>45674.6666666667</v>
      </c>
      <c r="B1604" s="18">
        <v>16.0</v>
      </c>
      <c r="C1604" s="18" t="s">
        <v>129</v>
      </c>
      <c r="D1604" s="18" t="s">
        <v>118</v>
      </c>
      <c r="E1604" s="18" t="s">
        <v>116</v>
      </c>
      <c r="F1604" s="18">
        <f>MIN(Config_Geracao!$F$3,IF((Base_Irradiacao!$D$402/Config_Geracao!$E$3)*Base_Irradiacao!$G$402*Config_Geracao!$C$3*(Config_Geracao!$D$3/100)&lt;Config_Geracao!$G$3,0,MAX(Config_Geracao!$G$3,(Base_Irradiacao!$D$402/Config_Geracao!$E$3)*Base_Irradiacao!$G$402*Config_Geracao!$C$3*(Config_Geracao!$D$3/100))))</f>
        <v>19.65567273</v>
      </c>
    </row>
    <row r="1605" ht="15.0" customHeight="1">
      <c r="A1605" s="28">
        <v>45674.6666666667</v>
      </c>
      <c r="B1605" s="18">
        <v>16.0</v>
      </c>
      <c r="C1605" s="18" t="s">
        <v>129</v>
      </c>
      <c r="D1605" s="18" t="s">
        <v>122</v>
      </c>
      <c r="E1605" s="18" t="s">
        <v>120</v>
      </c>
      <c r="F1605" s="18">
        <f>MIN(Config_Geracao!$F$5,IF(Base_Irradiacao!$H$402*Config_Geracao!$C$5*(Config_Geracao!$D$5/100)&lt;Config_Geracao!$G$5,0,MAX(Config_Geracao!$G$5,Base_Irradiacao!$H$402*Config_Geracao!$C$5*(Config_Geracao!$D$5/100))))</f>
        <v>1.78524</v>
      </c>
    </row>
    <row r="1606" ht="15.0" customHeight="1">
      <c r="A1606" s="28">
        <v>45674.7083333333</v>
      </c>
      <c r="B1606" s="18">
        <v>17.0</v>
      </c>
      <c r="C1606" s="18" t="s">
        <v>128</v>
      </c>
      <c r="D1606" s="18" t="s">
        <v>115</v>
      </c>
      <c r="E1606" s="18" t="s">
        <v>116</v>
      </c>
      <c r="F1606" s="18">
        <f>MIN(Config_Geracao!$F$2,IF((Base_Irradiacao!$D$403/Config_Geracao!$E$2)*Base_Irradiacao!$G$403*Config_Geracao!$C$2*(Config_Geracao!$D$2/100)&lt;Config_Geracao!$G$2,0,MAX(Config_Geracao!$G$2,(Base_Irradiacao!$D$403/Config_Geracao!$E$2)*Base_Irradiacao!$G$403*Config_Geracao!$C$2*(Config_Geracao!$D$2/100))))</f>
        <v>0.9712022727</v>
      </c>
    </row>
    <row r="1607" ht="15.0" customHeight="1">
      <c r="A1607" s="28">
        <v>45674.7083333333</v>
      </c>
      <c r="B1607" s="18">
        <v>17.0</v>
      </c>
      <c r="C1607" s="18" t="s">
        <v>128</v>
      </c>
      <c r="D1607" s="18" t="s">
        <v>119</v>
      </c>
      <c r="E1607" s="18" t="s">
        <v>120</v>
      </c>
      <c r="F1607" s="18">
        <f>MIN(Config_Geracao!$F$4,IF(Base_Irradiacao!$H$403*Config_Geracao!$C$4*(Config_Geracao!$D$4/100)&lt;Config_Geracao!$G$4,0,MAX(Config_Geracao!$G$4,Base_Irradiacao!$H$403*Config_Geracao!$C$4*(Config_Geracao!$D$4/100))))</f>
        <v>0.605625</v>
      </c>
    </row>
    <row r="1608" ht="15.0" customHeight="1">
      <c r="A1608" s="28">
        <v>45674.7083333333</v>
      </c>
      <c r="B1608" s="18">
        <v>17.0</v>
      </c>
      <c r="C1608" s="18" t="s">
        <v>129</v>
      </c>
      <c r="D1608" s="18" t="s">
        <v>118</v>
      </c>
      <c r="E1608" s="18" t="s">
        <v>116</v>
      </c>
      <c r="F1608" s="18">
        <f>MIN(Config_Geracao!$F$3,IF((Base_Irradiacao!$D$403/Config_Geracao!$E$3)*Base_Irradiacao!$G$403*Config_Geracao!$C$3*(Config_Geracao!$D$3/100)&lt;Config_Geracao!$G$3,0,MAX(Config_Geracao!$G$3,(Base_Irradiacao!$D$403/Config_Geracao!$E$3)*Base_Irradiacao!$G$403*Config_Geracao!$C$3*(Config_Geracao!$D$3/100))))</f>
        <v>3.976216364</v>
      </c>
    </row>
    <row r="1609" ht="15.0" customHeight="1">
      <c r="A1609" s="28">
        <v>45674.7083333333</v>
      </c>
      <c r="B1609" s="18">
        <v>17.0</v>
      </c>
      <c r="C1609" s="18" t="s">
        <v>129</v>
      </c>
      <c r="D1609" s="18" t="s">
        <v>122</v>
      </c>
      <c r="E1609" s="18" t="s">
        <v>120</v>
      </c>
      <c r="F1609" s="18">
        <f>MIN(Config_Geracao!$F$5,IF(Base_Irradiacao!$H$403*Config_Geracao!$C$5*(Config_Geracao!$D$5/100)&lt;Config_Geracao!$G$5,0,MAX(Config_Geracao!$G$5,Base_Irradiacao!$H$403*Config_Geracao!$C$5*(Config_Geracao!$D$5/100))))</f>
        <v>2.06625</v>
      </c>
    </row>
    <row r="1610" ht="15.0" customHeight="1">
      <c r="A1610" s="28">
        <v>45674.75</v>
      </c>
      <c r="B1610" s="18">
        <v>18.0</v>
      </c>
      <c r="C1610" s="18" t="s">
        <v>128</v>
      </c>
      <c r="D1610" s="18" t="s">
        <v>115</v>
      </c>
      <c r="E1610" s="18" t="s">
        <v>116</v>
      </c>
      <c r="F1610" s="18">
        <f>MIN(Config_Geracao!$F$2,IF((Base_Irradiacao!$D$404/Config_Geracao!$E$2)*Base_Irradiacao!$G$404*Config_Geracao!$C$2*(Config_Geracao!$D$2/100)&lt;Config_Geracao!$G$2,0,MAX(Config_Geracao!$G$2,(Base_Irradiacao!$D$404/Config_Geracao!$E$2)*Base_Irradiacao!$G$404*Config_Geracao!$C$2*(Config_Geracao!$D$2/100))))</f>
        <v>1.649502273</v>
      </c>
    </row>
    <row r="1611" ht="15.0" customHeight="1">
      <c r="A1611" s="28">
        <v>45674.75</v>
      </c>
      <c r="B1611" s="18">
        <v>18.0</v>
      </c>
      <c r="C1611" s="18" t="s">
        <v>128</v>
      </c>
      <c r="D1611" s="18" t="s">
        <v>119</v>
      </c>
      <c r="E1611" s="18" t="s">
        <v>120</v>
      </c>
      <c r="F1611" s="18">
        <f>MIN(Config_Geracao!$F$4,IF(Base_Irradiacao!$H$404*Config_Geracao!$C$4*(Config_Geracao!$D$4/100)&lt;Config_Geracao!$G$4,0,MAX(Config_Geracao!$G$4,Base_Irradiacao!$H$404*Config_Geracao!$C$4*(Config_Geracao!$D$4/100))))</f>
        <v>0.7679325</v>
      </c>
    </row>
    <row r="1612" ht="15.0" customHeight="1">
      <c r="A1612" s="28">
        <v>45674.75</v>
      </c>
      <c r="B1612" s="18">
        <v>18.0</v>
      </c>
      <c r="C1612" s="18" t="s">
        <v>129</v>
      </c>
      <c r="D1612" s="18" t="s">
        <v>118</v>
      </c>
      <c r="E1612" s="18" t="s">
        <v>116</v>
      </c>
      <c r="F1612" s="18">
        <f>MIN(Config_Geracao!$F$3,IF((Base_Irradiacao!$D$404/Config_Geracao!$E$3)*Base_Irradiacao!$G$404*Config_Geracao!$C$3*(Config_Geracao!$D$3/100)&lt;Config_Geracao!$G$3,0,MAX(Config_Geracao!$G$3,(Base_Irradiacao!$D$404/Config_Geracao!$E$3)*Base_Irradiacao!$G$404*Config_Geracao!$C$3*(Config_Geracao!$D$3/100))))</f>
        <v>6.753256364</v>
      </c>
    </row>
    <row r="1613" ht="15.0" customHeight="1">
      <c r="A1613" s="28">
        <v>45674.75</v>
      </c>
      <c r="B1613" s="18">
        <v>18.0</v>
      </c>
      <c r="C1613" s="18" t="s">
        <v>129</v>
      </c>
      <c r="D1613" s="18" t="s">
        <v>122</v>
      </c>
      <c r="E1613" s="18" t="s">
        <v>120</v>
      </c>
      <c r="F1613" s="18">
        <f>MIN(Config_Geracao!$F$5,IF(Base_Irradiacao!$H$404*Config_Geracao!$C$5*(Config_Geracao!$D$5/100)&lt;Config_Geracao!$G$5,0,MAX(Config_Geracao!$G$5,Base_Irradiacao!$H$404*Config_Geracao!$C$5*(Config_Geracao!$D$5/100))))</f>
        <v>2.620005</v>
      </c>
    </row>
    <row r="1614" ht="15.0" customHeight="1">
      <c r="A1614" s="28">
        <v>45674.7916666667</v>
      </c>
      <c r="B1614" s="18">
        <v>19.0</v>
      </c>
      <c r="C1614" s="18" t="s">
        <v>128</v>
      </c>
      <c r="D1614" s="18" t="s">
        <v>115</v>
      </c>
      <c r="E1614" s="18" t="s">
        <v>116</v>
      </c>
      <c r="F1614" s="18">
        <f>MIN(Config_Geracao!$F$2,IF((Base_Irradiacao!$D$405/Config_Geracao!$E$2)*Base_Irradiacao!$G$405*Config_Geracao!$C$2*(Config_Geracao!$D$2/100)&lt;Config_Geracao!$G$2,0,MAX(Config_Geracao!$G$2,(Base_Irradiacao!$D$405/Config_Geracao!$E$2)*Base_Irradiacao!$G$405*Config_Geracao!$C$2*(Config_Geracao!$D$2/100))))</f>
        <v>0</v>
      </c>
    </row>
    <row r="1615" ht="15.0" customHeight="1">
      <c r="A1615" s="28">
        <v>45674.7916666667</v>
      </c>
      <c r="B1615" s="18">
        <v>19.0</v>
      </c>
      <c r="C1615" s="18" t="s">
        <v>128</v>
      </c>
      <c r="D1615" s="18" t="s">
        <v>119</v>
      </c>
      <c r="E1615" s="18" t="s">
        <v>120</v>
      </c>
      <c r="F1615" s="18">
        <f>MIN(Config_Geracao!$F$4,IF(Base_Irradiacao!$H$405*Config_Geracao!$C$4*(Config_Geracao!$D$4/100)&lt;Config_Geracao!$G$4,0,MAX(Config_Geracao!$G$4,Base_Irradiacao!$H$405*Config_Geracao!$C$4*(Config_Geracao!$D$4/100))))</f>
        <v>0.7291725</v>
      </c>
    </row>
    <row r="1616" ht="15.0" customHeight="1">
      <c r="A1616" s="28">
        <v>45674.7916666667</v>
      </c>
      <c r="B1616" s="18">
        <v>19.0</v>
      </c>
      <c r="C1616" s="18" t="s">
        <v>129</v>
      </c>
      <c r="D1616" s="18" t="s">
        <v>118</v>
      </c>
      <c r="E1616" s="18" t="s">
        <v>116</v>
      </c>
      <c r="F1616" s="18">
        <f>MIN(Config_Geracao!$F$3,IF((Base_Irradiacao!$D$405/Config_Geracao!$E$3)*Base_Irradiacao!$G$405*Config_Geracao!$C$3*(Config_Geracao!$D$3/100)&lt;Config_Geracao!$G$3,0,MAX(Config_Geracao!$G$3,(Base_Irradiacao!$D$405/Config_Geracao!$E$3)*Base_Irradiacao!$G$405*Config_Geracao!$C$3*(Config_Geracao!$D$3/100))))</f>
        <v>0</v>
      </c>
    </row>
    <row r="1617" ht="15.0" customHeight="1">
      <c r="A1617" s="28">
        <v>45674.7916666667</v>
      </c>
      <c r="B1617" s="18">
        <v>19.0</v>
      </c>
      <c r="C1617" s="18" t="s">
        <v>129</v>
      </c>
      <c r="D1617" s="18" t="s">
        <v>122</v>
      </c>
      <c r="E1617" s="18" t="s">
        <v>120</v>
      </c>
      <c r="F1617" s="18">
        <f>MIN(Config_Geracao!$F$5,IF(Base_Irradiacao!$H$405*Config_Geracao!$C$5*(Config_Geracao!$D$5/100)&lt;Config_Geracao!$G$5,0,MAX(Config_Geracao!$G$5,Base_Irradiacao!$H$405*Config_Geracao!$C$5*(Config_Geracao!$D$5/100))))</f>
        <v>2.487765</v>
      </c>
    </row>
    <row r="1618" ht="15.0" customHeight="1">
      <c r="A1618" s="28">
        <v>45674.8333333333</v>
      </c>
      <c r="B1618" s="18">
        <v>20.0</v>
      </c>
      <c r="C1618" s="18" t="s">
        <v>128</v>
      </c>
      <c r="D1618" s="18" t="s">
        <v>115</v>
      </c>
      <c r="E1618" s="18" t="s">
        <v>116</v>
      </c>
      <c r="F1618" s="18">
        <f>MIN(Config_Geracao!$F$2,IF((Base_Irradiacao!$D$406/Config_Geracao!$E$2)*Base_Irradiacao!$G$406*Config_Geracao!$C$2*(Config_Geracao!$D$2/100)&lt;Config_Geracao!$G$2,0,MAX(Config_Geracao!$G$2,(Base_Irradiacao!$D$406/Config_Geracao!$E$2)*Base_Irradiacao!$G$406*Config_Geracao!$C$2*(Config_Geracao!$D$2/100))))</f>
        <v>0</v>
      </c>
    </row>
    <row r="1619" ht="15.0" customHeight="1">
      <c r="A1619" s="28">
        <v>45674.8333333333</v>
      </c>
      <c r="B1619" s="18">
        <v>20.0</v>
      </c>
      <c r="C1619" s="18" t="s">
        <v>128</v>
      </c>
      <c r="D1619" s="18" t="s">
        <v>119</v>
      </c>
      <c r="E1619" s="18" t="s">
        <v>120</v>
      </c>
      <c r="F1619" s="18">
        <f>MIN(Config_Geracao!$F$4,IF(Base_Irradiacao!$H$406*Config_Geracao!$C$4*(Config_Geracao!$D$4/100)&lt;Config_Geracao!$G$4,0,MAX(Config_Geracao!$G$4,Base_Irradiacao!$H$406*Config_Geracao!$C$4*(Config_Geracao!$D$4/100))))</f>
        <v>0.74613</v>
      </c>
    </row>
    <row r="1620" ht="15.0" customHeight="1">
      <c r="A1620" s="28">
        <v>45674.8333333333</v>
      </c>
      <c r="B1620" s="18">
        <v>20.0</v>
      </c>
      <c r="C1620" s="18" t="s">
        <v>129</v>
      </c>
      <c r="D1620" s="18" t="s">
        <v>118</v>
      </c>
      <c r="E1620" s="18" t="s">
        <v>116</v>
      </c>
      <c r="F1620" s="18">
        <f>MIN(Config_Geracao!$F$3,IF((Base_Irradiacao!$D$406/Config_Geracao!$E$3)*Base_Irradiacao!$G$406*Config_Geracao!$C$3*(Config_Geracao!$D$3/100)&lt;Config_Geracao!$G$3,0,MAX(Config_Geracao!$G$3,(Base_Irradiacao!$D$406/Config_Geracao!$E$3)*Base_Irradiacao!$G$406*Config_Geracao!$C$3*(Config_Geracao!$D$3/100))))</f>
        <v>0</v>
      </c>
    </row>
    <row r="1621" ht="15.0" customHeight="1">
      <c r="A1621" s="28">
        <v>45674.8333333333</v>
      </c>
      <c r="B1621" s="18">
        <v>20.0</v>
      </c>
      <c r="C1621" s="18" t="s">
        <v>129</v>
      </c>
      <c r="D1621" s="18" t="s">
        <v>122</v>
      </c>
      <c r="E1621" s="18" t="s">
        <v>120</v>
      </c>
      <c r="F1621" s="18">
        <f>MIN(Config_Geracao!$F$5,IF(Base_Irradiacao!$H$406*Config_Geracao!$C$5*(Config_Geracao!$D$5/100)&lt;Config_Geracao!$G$5,0,MAX(Config_Geracao!$G$5,Base_Irradiacao!$H$406*Config_Geracao!$C$5*(Config_Geracao!$D$5/100))))</f>
        <v>2.54562</v>
      </c>
    </row>
    <row r="1622" ht="15.0" customHeight="1">
      <c r="A1622" s="28">
        <v>45674.875</v>
      </c>
      <c r="B1622" s="18">
        <v>21.0</v>
      </c>
      <c r="C1622" s="18" t="s">
        <v>128</v>
      </c>
      <c r="D1622" s="18" t="s">
        <v>115</v>
      </c>
      <c r="E1622" s="18" t="s">
        <v>116</v>
      </c>
      <c r="F1622" s="18">
        <f>MIN(Config_Geracao!$F$2,IF((Base_Irradiacao!$D$407/Config_Geracao!$E$2)*Base_Irradiacao!$G$407*Config_Geracao!$C$2*(Config_Geracao!$D$2/100)&lt;Config_Geracao!$G$2,0,MAX(Config_Geracao!$G$2,(Base_Irradiacao!$D$407/Config_Geracao!$E$2)*Base_Irradiacao!$G$407*Config_Geracao!$C$2*(Config_Geracao!$D$2/100))))</f>
        <v>0</v>
      </c>
    </row>
    <row r="1623" ht="15.0" customHeight="1">
      <c r="A1623" s="28">
        <v>45674.875</v>
      </c>
      <c r="B1623" s="18">
        <v>21.0</v>
      </c>
      <c r="C1623" s="18" t="s">
        <v>128</v>
      </c>
      <c r="D1623" s="18" t="s">
        <v>119</v>
      </c>
      <c r="E1623" s="18" t="s">
        <v>120</v>
      </c>
      <c r="F1623" s="18">
        <f>MIN(Config_Geracao!$F$4,IF(Base_Irradiacao!$H$407*Config_Geracao!$C$4*(Config_Geracao!$D$4/100)&lt;Config_Geracao!$G$4,0,MAX(Config_Geracao!$G$4,Base_Irradiacao!$H$407*Config_Geracao!$C$4*(Config_Geracao!$D$4/100))))</f>
        <v>0.9568875</v>
      </c>
    </row>
    <row r="1624" ht="15.0" customHeight="1">
      <c r="A1624" s="28">
        <v>45674.875</v>
      </c>
      <c r="B1624" s="18">
        <v>21.0</v>
      </c>
      <c r="C1624" s="18" t="s">
        <v>129</v>
      </c>
      <c r="D1624" s="18" t="s">
        <v>118</v>
      </c>
      <c r="E1624" s="18" t="s">
        <v>116</v>
      </c>
      <c r="F1624" s="18">
        <f>MIN(Config_Geracao!$F$3,IF((Base_Irradiacao!$D$407/Config_Geracao!$E$3)*Base_Irradiacao!$G$407*Config_Geracao!$C$3*(Config_Geracao!$D$3/100)&lt;Config_Geracao!$G$3,0,MAX(Config_Geracao!$G$3,(Base_Irradiacao!$D$407/Config_Geracao!$E$3)*Base_Irradiacao!$G$407*Config_Geracao!$C$3*(Config_Geracao!$D$3/100))))</f>
        <v>0</v>
      </c>
    </row>
    <row r="1625" ht="15.0" customHeight="1">
      <c r="A1625" s="28">
        <v>45674.875</v>
      </c>
      <c r="B1625" s="18">
        <v>21.0</v>
      </c>
      <c r="C1625" s="18" t="s">
        <v>129</v>
      </c>
      <c r="D1625" s="18" t="s">
        <v>122</v>
      </c>
      <c r="E1625" s="18" t="s">
        <v>120</v>
      </c>
      <c r="F1625" s="18">
        <f>MIN(Config_Geracao!$F$5,IF(Base_Irradiacao!$H$407*Config_Geracao!$C$5*(Config_Geracao!$D$5/100)&lt;Config_Geracao!$G$5,0,MAX(Config_Geracao!$G$5,Base_Irradiacao!$H$407*Config_Geracao!$C$5*(Config_Geracao!$D$5/100))))</f>
        <v>3.264675</v>
      </c>
    </row>
    <row r="1626" ht="15.0" customHeight="1">
      <c r="A1626" s="28">
        <v>45674.9166666667</v>
      </c>
      <c r="B1626" s="18">
        <v>22.0</v>
      </c>
      <c r="C1626" s="18" t="s">
        <v>128</v>
      </c>
      <c r="D1626" s="18" t="s">
        <v>115</v>
      </c>
      <c r="E1626" s="18" t="s">
        <v>116</v>
      </c>
      <c r="F1626" s="18">
        <f>MIN(Config_Geracao!$F$2,IF((Base_Irradiacao!$D$408/Config_Geracao!$E$2)*Base_Irradiacao!$G$408*Config_Geracao!$C$2*(Config_Geracao!$D$2/100)&lt;Config_Geracao!$G$2,0,MAX(Config_Geracao!$G$2,(Base_Irradiacao!$D$408/Config_Geracao!$E$2)*Base_Irradiacao!$G$408*Config_Geracao!$C$2*(Config_Geracao!$D$2/100))))</f>
        <v>0</v>
      </c>
    </row>
    <row r="1627" ht="15.0" customHeight="1">
      <c r="A1627" s="28">
        <v>45674.9166666667</v>
      </c>
      <c r="B1627" s="18">
        <v>22.0</v>
      </c>
      <c r="C1627" s="18" t="s">
        <v>128</v>
      </c>
      <c r="D1627" s="18" t="s">
        <v>119</v>
      </c>
      <c r="E1627" s="18" t="s">
        <v>120</v>
      </c>
      <c r="F1627" s="18">
        <f>MIN(Config_Geracao!$F$4,IF(Base_Irradiacao!$H$408*Config_Geracao!$C$4*(Config_Geracao!$D$4/100)&lt;Config_Geracao!$G$4,0,MAX(Config_Geracao!$G$4,Base_Irradiacao!$H$408*Config_Geracao!$C$4*(Config_Geracao!$D$4/100))))</f>
        <v>0.7437075</v>
      </c>
    </row>
    <row r="1628" ht="15.0" customHeight="1">
      <c r="A1628" s="28">
        <v>45674.9166666667</v>
      </c>
      <c r="B1628" s="18">
        <v>22.0</v>
      </c>
      <c r="C1628" s="18" t="s">
        <v>129</v>
      </c>
      <c r="D1628" s="18" t="s">
        <v>118</v>
      </c>
      <c r="E1628" s="18" t="s">
        <v>116</v>
      </c>
      <c r="F1628" s="18">
        <f>MIN(Config_Geracao!$F$3,IF((Base_Irradiacao!$D$408/Config_Geracao!$E$3)*Base_Irradiacao!$G$408*Config_Geracao!$C$3*(Config_Geracao!$D$3/100)&lt;Config_Geracao!$G$3,0,MAX(Config_Geracao!$G$3,(Base_Irradiacao!$D$408/Config_Geracao!$E$3)*Base_Irradiacao!$G$408*Config_Geracao!$C$3*(Config_Geracao!$D$3/100))))</f>
        <v>0</v>
      </c>
    </row>
    <row r="1629" ht="15.0" customHeight="1">
      <c r="A1629" s="28">
        <v>45674.9166666667</v>
      </c>
      <c r="B1629" s="18">
        <v>22.0</v>
      </c>
      <c r="C1629" s="18" t="s">
        <v>129</v>
      </c>
      <c r="D1629" s="18" t="s">
        <v>122</v>
      </c>
      <c r="E1629" s="18" t="s">
        <v>120</v>
      </c>
      <c r="F1629" s="18">
        <f>MIN(Config_Geracao!$F$5,IF(Base_Irradiacao!$H$408*Config_Geracao!$C$5*(Config_Geracao!$D$5/100)&lt;Config_Geracao!$G$5,0,MAX(Config_Geracao!$G$5,Base_Irradiacao!$H$408*Config_Geracao!$C$5*(Config_Geracao!$D$5/100))))</f>
        <v>2.537355</v>
      </c>
    </row>
    <row r="1630" ht="15.0" customHeight="1">
      <c r="A1630" s="28">
        <v>45674.9583333333</v>
      </c>
      <c r="B1630" s="18">
        <v>23.0</v>
      </c>
      <c r="C1630" s="18" t="s">
        <v>128</v>
      </c>
      <c r="D1630" s="18" t="s">
        <v>115</v>
      </c>
      <c r="E1630" s="18" t="s">
        <v>116</v>
      </c>
      <c r="F1630" s="18">
        <f>MIN(Config_Geracao!$F$2,IF((Base_Irradiacao!$D$409/Config_Geracao!$E$2)*Base_Irradiacao!$G$409*Config_Geracao!$C$2*(Config_Geracao!$D$2/100)&lt;Config_Geracao!$G$2,0,MAX(Config_Geracao!$G$2,(Base_Irradiacao!$D$409/Config_Geracao!$E$2)*Base_Irradiacao!$G$409*Config_Geracao!$C$2*(Config_Geracao!$D$2/100))))</f>
        <v>0</v>
      </c>
    </row>
    <row r="1631" ht="15.0" customHeight="1">
      <c r="A1631" s="28">
        <v>45674.9583333333</v>
      </c>
      <c r="B1631" s="18">
        <v>23.0</v>
      </c>
      <c r="C1631" s="18" t="s">
        <v>128</v>
      </c>
      <c r="D1631" s="18" t="s">
        <v>119</v>
      </c>
      <c r="E1631" s="18" t="s">
        <v>120</v>
      </c>
      <c r="F1631" s="18">
        <f>MIN(Config_Geracao!$F$4,IF(Base_Irradiacao!$H$409*Config_Geracao!$C$4*(Config_Geracao!$D$4/100)&lt;Config_Geracao!$G$4,0,MAX(Config_Geracao!$G$4,Base_Irradiacao!$H$409*Config_Geracao!$C$4*(Config_Geracao!$D$4/100))))</f>
        <v>1.051365</v>
      </c>
    </row>
    <row r="1632" ht="15.0" customHeight="1">
      <c r="A1632" s="28">
        <v>45674.9583333333</v>
      </c>
      <c r="B1632" s="18">
        <v>23.0</v>
      </c>
      <c r="C1632" s="18" t="s">
        <v>129</v>
      </c>
      <c r="D1632" s="18" t="s">
        <v>118</v>
      </c>
      <c r="E1632" s="18" t="s">
        <v>116</v>
      </c>
      <c r="F1632" s="18">
        <f>MIN(Config_Geracao!$F$3,IF((Base_Irradiacao!$D$409/Config_Geracao!$E$3)*Base_Irradiacao!$G$409*Config_Geracao!$C$3*(Config_Geracao!$D$3/100)&lt;Config_Geracao!$G$3,0,MAX(Config_Geracao!$G$3,(Base_Irradiacao!$D$409/Config_Geracao!$E$3)*Base_Irradiacao!$G$409*Config_Geracao!$C$3*(Config_Geracao!$D$3/100))))</f>
        <v>0</v>
      </c>
    </row>
    <row r="1633" ht="15.0" customHeight="1">
      <c r="A1633" s="28">
        <v>45674.9583333333</v>
      </c>
      <c r="B1633" s="18">
        <v>23.0</v>
      </c>
      <c r="C1633" s="18" t="s">
        <v>129</v>
      </c>
      <c r="D1633" s="18" t="s">
        <v>122</v>
      </c>
      <c r="E1633" s="18" t="s">
        <v>120</v>
      </c>
      <c r="F1633" s="18">
        <f>MIN(Config_Geracao!$F$5,IF(Base_Irradiacao!$H$409*Config_Geracao!$C$5*(Config_Geracao!$D$5/100)&lt;Config_Geracao!$G$5,0,MAX(Config_Geracao!$G$5,Base_Irradiacao!$H$409*Config_Geracao!$C$5*(Config_Geracao!$D$5/100))))</f>
        <v>3.58701</v>
      </c>
    </row>
    <row r="1634" ht="15.0" customHeight="1">
      <c r="A1634" s="28">
        <v>45675.0</v>
      </c>
      <c r="B1634" s="18">
        <v>0.0</v>
      </c>
      <c r="C1634" s="18" t="s">
        <v>128</v>
      </c>
      <c r="D1634" s="18" t="s">
        <v>115</v>
      </c>
      <c r="E1634" s="18" t="s">
        <v>116</v>
      </c>
      <c r="F1634" s="18">
        <f>MIN(Config_Geracao!$F$2,IF((Base_Irradiacao!$D$410/Config_Geracao!$E$2)*Base_Irradiacao!$G$410*Config_Geracao!$C$2*(Config_Geracao!$D$2/100)&lt;Config_Geracao!$G$2,0,MAX(Config_Geracao!$G$2,(Base_Irradiacao!$D$410/Config_Geracao!$E$2)*Base_Irradiacao!$G$410*Config_Geracao!$C$2*(Config_Geracao!$D$2/100))))</f>
        <v>0</v>
      </c>
    </row>
    <row r="1635" ht="15.0" customHeight="1">
      <c r="A1635" s="28">
        <v>45675.0</v>
      </c>
      <c r="B1635" s="18">
        <v>0.0</v>
      </c>
      <c r="C1635" s="18" t="s">
        <v>128</v>
      </c>
      <c r="D1635" s="18" t="s">
        <v>119</v>
      </c>
      <c r="E1635" s="18" t="s">
        <v>120</v>
      </c>
      <c r="F1635" s="18">
        <f>MIN(Config_Geracao!$F$4,IF(Base_Irradiacao!$H$410*Config_Geracao!$C$4*(Config_Geracao!$D$4/100)&lt;Config_Geracao!$G$4,0,MAX(Config_Geracao!$G$4,Base_Irradiacao!$H$410*Config_Geracao!$C$4*(Config_Geracao!$D$4/100))))</f>
        <v>0.90117</v>
      </c>
    </row>
    <row r="1636" ht="15.0" customHeight="1">
      <c r="A1636" s="28">
        <v>45675.0</v>
      </c>
      <c r="B1636" s="18">
        <v>0.0</v>
      </c>
      <c r="C1636" s="18" t="s">
        <v>129</v>
      </c>
      <c r="D1636" s="18" t="s">
        <v>118</v>
      </c>
      <c r="E1636" s="18" t="s">
        <v>116</v>
      </c>
      <c r="F1636" s="18">
        <f>MIN(Config_Geracao!$F$3,IF((Base_Irradiacao!$D$410/Config_Geracao!$E$3)*Base_Irradiacao!$G$410*Config_Geracao!$C$3*(Config_Geracao!$D$3/100)&lt;Config_Geracao!$G$3,0,MAX(Config_Geracao!$G$3,(Base_Irradiacao!$D$410/Config_Geracao!$E$3)*Base_Irradiacao!$G$410*Config_Geracao!$C$3*(Config_Geracao!$D$3/100))))</f>
        <v>0</v>
      </c>
    </row>
    <row r="1637" ht="15.0" customHeight="1">
      <c r="A1637" s="28">
        <v>45675.0</v>
      </c>
      <c r="B1637" s="18">
        <v>0.0</v>
      </c>
      <c r="C1637" s="18" t="s">
        <v>129</v>
      </c>
      <c r="D1637" s="18" t="s">
        <v>122</v>
      </c>
      <c r="E1637" s="18" t="s">
        <v>120</v>
      </c>
      <c r="F1637" s="18">
        <f>MIN(Config_Geracao!$F$5,IF(Base_Irradiacao!$H$410*Config_Geracao!$C$5*(Config_Geracao!$D$5/100)&lt;Config_Geracao!$G$5,0,MAX(Config_Geracao!$G$5,Base_Irradiacao!$H$410*Config_Geracao!$C$5*(Config_Geracao!$D$5/100))))</f>
        <v>3.07458</v>
      </c>
    </row>
    <row r="1638" ht="15.0" customHeight="1">
      <c r="A1638" s="28">
        <v>45675.0416666667</v>
      </c>
      <c r="B1638" s="18">
        <v>1.0</v>
      </c>
      <c r="C1638" s="18" t="s">
        <v>128</v>
      </c>
      <c r="D1638" s="18" t="s">
        <v>115</v>
      </c>
      <c r="E1638" s="18" t="s">
        <v>116</v>
      </c>
      <c r="F1638" s="18">
        <f>MIN(Config_Geracao!$F$2,IF((Base_Irradiacao!$D$411/Config_Geracao!$E$2)*Base_Irradiacao!$G$411*Config_Geracao!$C$2*(Config_Geracao!$D$2/100)&lt;Config_Geracao!$G$2,0,MAX(Config_Geracao!$G$2,(Base_Irradiacao!$D$411/Config_Geracao!$E$2)*Base_Irradiacao!$G$411*Config_Geracao!$C$2*(Config_Geracao!$D$2/100))))</f>
        <v>0</v>
      </c>
    </row>
    <row r="1639" ht="15.0" customHeight="1">
      <c r="A1639" s="28">
        <v>45675.0416666667</v>
      </c>
      <c r="B1639" s="18">
        <v>1.0</v>
      </c>
      <c r="C1639" s="18" t="s">
        <v>128</v>
      </c>
      <c r="D1639" s="18" t="s">
        <v>119</v>
      </c>
      <c r="E1639" s="18" t="s">
        <v>120</v>
      </c>
      <c r="F1639" s="18">
        <f>MIN(Config_Geracao!$F$4,IF(Base_Irradiacao!$H$411*Config_Geracao!$C$4*(Config_Geracao!$D$4/100)&lt;Config_Geracao!$G$4,0,MAX(Config_Geracao!$G$4,Base_Irradiacao!$H$411*Config_Geracao!$C$4*(Config_Geracao!$D$4/100))))</f>
        <v>0.7485525</v>
      </c>
    </row>
    <row r="1640" ht="15.0" customHeight="1">
      <c r="A1640" s="28">
        <v>45675.0416666667</v>
      </c>
      <c r="B1640" s="18">
        <v>1.0</v>
      </c>
      <c r="C1640" s="18" t="s">
        <v>129</v>
      </c>
      <c r="D1640" s="18" t="s">
        <v>118</v>
      </c>
      <c r="E1640" s="18" t="s">
        <v>116</v>
      </c>
      <c r="F1640" s="18">
        <f>MIN(Config_Geracao!$F$3,IF((Base_Irradiacao!$D$411/Config_Geracao!$E$3)*Base_Irradiacao!$G$411*Config_Geracao!$C$3*(Config_Geracao!$D$3/100)&lt;Config_Geracao!$G$3,0,MAX(Config_Geracao!$G$3,(Base_Irradiacao!$D$411/Config_Geracao!$E$3)*Base_Irradiacao!$G$411*Config_Geracao!$C$3*(Config_Geracao!$D$3/100))))</f>
        <v>0</v>
      </c>
    </row>
    <row r="1641" ht="15.0" customHeight="1">
      <c r="A1641" s="28">
        <v>45675.0416666667</v>
      </c>
      <c r="B1641" s="18">
        <v>1.0</v>
      </c>
      <c r="C1641" s="18" t="s">
        <v>129</v>
      </c>
      <c r="D1641" s="18" t="s">
        <v>122</v>
      </c>
      <c r="E1641" s="18" t="s">
        <v>120</v>
      </c>
      <c r="F1641" s="18">
        <f>MIN(Config_Geracao!$F$5,IF(Base_Irradiacao!$H$411*Config_Geracao!$C$5*(Config_Geracao!$D$5/100)&lt;Config_Geracao!$G$5,0,MAX(Config_Geracao!$G$5,Base_Irradiacao!$H$411*Config_Geracao!$C$5*(Config_Geracao!$D$5/100))))</f>
        <v>2.553885</v>
      </c>
    </row>
    <row r="1642" ht="15.0" customHeight="1">
      <c r="A1642" s="28">
        <v>45675.0833333333</v>
      </c>
      <c r="B1642" s="18">
        <v>2.0</v>
      </c>
      <c r="C1642" s="18" t="s">
        <v>128</v>
      </c>
      <c r="D1642" s="18" t="s">
        <v>115</v>
      </c>
      <c r="E1642" s="18" t="s">
        <v>116</v>
      </c>
      <c r="F1642" s="18">
        <f>MIN(Config_Geracao!$F$2,IF((Base_Irradiacao!$D$412/Config_Geracao!$E$2)*Base_Irradiacao!$G$412*Config_Geracao!$C$2*(Config_Geracao!$D$2/100)&lt;Config_Geracao!$G$2,0,MAX(Config_Geracao!$G$2,(Base_Irradiacao!$D$412/Config_Geracao!$E$2)*Base_Irradiacao!$G$412*Config_Geracao!$C$2*(Config_Geracao!$D$2/100))))</f>
        <v>0</v>
      </c>
    </row>
    <row r="1643" ht="15.0" customHeight="1">
      <c r="A1643" s="28">
        <v>45675.0833333333</v>
      </c>
      <c r="B1643" s="18">
        <v>2.0</v>
      </c>
      <c r="C1643" s="18" t="s">
        <v>128</v>
      </c>
      <c r="D1643" s="18" t="s">
        <v>119</v>
      </c>
      <c r="E1643" s="18" t="s">
        <v>120</v>
      </c>
      <c r="F1643" s="18">
        <f>MIN(Config_Geracao!$F$4,IF(Base_Irradiacao!$H$412*Config_Geracao!$C$4*(Config_Geracao!$D$4/100)&lt;Config_Geracao!$G$4,0,MAX(Config_Geracao!$G$4,Base_Irradiacao!$H$412*Config_Geracao!$C$4*(Config_Geracao!$D$4/100))))</f>
        <v>1.031985</v>
      </c>
    </row>
    <row r="1644" ht="15.0" customHeight="1">
      <c r="A1644" s="28">
        <v>45675.0833333333</v>
      </c>
      <c r="B1644" s="18">
        <v>2.0</v>
      </c>
      <c r="C1644" s="18" t="s">
        <v>129</v>
      </c>
      <c r="D1644" s="18" t="s">
        <v>118</v>
      </c>
      <c r="E1644" s="18" t="s">
        <v>116</v>
      </c>
      <c r="F1644" s="18">
        <f>MIN(Config_Geracao!$F$3,IF((Base_Irradiacao!$D$412/Config_Geracao!$E$3)*Base_Irradiacao!$G$412*Config_Geracao!$C$3*(Config_Geracao!$D$3/100)&lt;Config_Geracao!$G$3,0,MAX(Config_Geracao!$G$3,(Base_Irradiacao!$D$412/Config_Geracao!$E$3)*Base_Irradiacao!$G$412*Config_Geracao!$C$3*(Config_Geracao!$D$3/100))))</f>
        <v>0</v>
      </c>
    </row>
    <row r="1645" ht="15.0" customHeight="1">
      <c r="A1645" s="28">
        <v>45675.0833333333</v>
      </c>
      <c r="B1645" s="18">
        <v>2.0</v>
      </c>
      <c r="C1645" s="18" t="s">
        <v>129</v>
      </c>
      <c r="D1645" s="18" t="s">
        <v>122</v>
      </c>
      <c r="E1645" s="18" t="s">
        <v>120</v>
      </c>
      <c r="F1645" s="18">
        <f>MIN(Config_Geracao!$F$5,IF(Base_Irradiacao!$H$412*Config_Geracao!$C$5*(Config_Geracao!$D$5/100)&lt;Config_Geracao!$G$5,0,MAX(Config_Geracao!$G$5,Base_Irradiacao!$H$412*Config_Geracao!$C$5*(Config_Geracao!$D$5/100))))</f>
        <v>3.52089</v>
      </c>
    </row>
    <row r="1646" ht="15.0" customHeight="1">
      <c r="A1646" s="28">
        <v>45675.125</v>
      </c>
      <c r="B1646" s="18">
        <v>3.0</v>
      </c>
      <c r="C1646" s="18" t="s">
        <v>128</v>
      </c>
      <c r="D1646" s="18" t="s">
        <v>115</v>
      </c>
      <c r="E1646" s="18" t="s">
        <v>116</v>
      </c>
      <c r="F1646" s="18">
        <f>MIN(Config_Geracao!$F$2,IF((Base_Irradiacao!$D$413/Config_Geracao!$E$2)*Base_Irradiacao!$G$413*Config_Geracao!$C$2*(Config_Geracao!$D$2/100)&lt;Config_Geracao!$G$2,0,MAX(Config_Geracao!$G$2,(Base_Irradiacao!$D$413/Config_Geracao!$E$2)*Base_Irradiacao!$G$413*Config_Geracao!$C$2*(Config_Geracao!$D$2/100))))</f>
        <v>0</v>
      </c>
    </row>
    <row r="1647" ht="15.0" customHeight="1">
      <c r="A1647" s="28">
        <v>45675.125</v>
      </c>
      <c r="B1647" s="18">
        <v>3.0</v>
      </c>
      <c r="C1647" s="18" t="s">
        <v>128</v>
      </c>
      <c r="D1647" s="18" t="s">
        <v>119</v>
      </c>
      <c r="E1647" s="18" t="s">
        <v>120</v>
      </c>
      <c r="F1647" s="18">
        <f>MIN(Config_Geracao!$F$4,IF(Base_Irradiacao!$H$413*Config_Geracao!$C$4*(Config_Geracao!$D$4/100)&lt;Config_Geracao!$G$4,0,MAX(Config_Geracao!$G$4,Base_Irradiacao!$H$413*Config_Geracao!$C$4*(Config_Geracao!$D$4/100))))</f>
        <v>0.8115375</v>
      </c>
    </row>
    <row r="1648" ht="15.0" customHeight="1">
      <c r="A1648" s="28">
        <v>45675.125</v>
      </c>
      <c r="B1648" s="18">
        <v>3.0</v>
      </c>
      <c r="C1648" s="18" t="s">
        <v>129</v>
      </c>
      <c r="D1648" s="18" t="s">
        <v>118</v>
      </c>
      <c r="E1648" s="18" t="s">
        <v>116</v>
      </c>
      <c r="F1648" s="18">
        <f>MIN(Config_Geracao!$F$3,IF((Base_Irradiacao!$D$413/Config_Geracao!$E$3)*Base_Irradiacao!$G$413*Config_Geracao!$C$3*(Config_Geracao!$D$3/100)&lt;Config_Geracao!$G$3,0,MAX(Config_Geracao!$G$3,(Base_Irradiacao!$D$413/Config_Geracao!$E$3)*Base_Irradiacao!$G$413*Config_Geracao!$C$3*(Config_Geracao!$D$3/100))))</f>
        <v>0</v>
      </c>
    </row>
    <row r="1649" ht="15.0" customHeight="1">
      <c r="A1649" s="28">
        <v>45675.125</v>
      </c>
      <c r="B1649" s="18">
        <v>3.0</v>
      </c>
      <c r="C1649" s="18" t="s">
        <v>129</v>
      </c>
      <c r="D1649" s="18" t="s">
        <v>122</v>
      </c>
      <c r="E1649" s="18" t="s">
        <v>120</v>
      </c>
      <c r="F1649" s="18">
        <f>MIN(Config_Geracao!$F$5,IF(Base_Irradiacao!$H$413*Config_Geracao!$C$5*(Config_Geracao!$D$5/100)&lt;Config_Geracao!$G$5,0,MAX(Config_Geracao!$G$5,Base_Irradiacao!$H$413*Config_Geracao!$C$5*(Config_Geracao!$D$5/100))))</f>
        <v>2.768775</v>
      </c>
    </row>
    <row r="1650" ht="15.0" customHeight="1">
      <c r="A1650" s="28">
        <v>45675.1666666667</v>
      </c>
      <c r="B1650" s="18">
        <v>4.0</v>
      </c>
      <c r="C1650" s="18" t="s">
        <v>128</v>
      </c>
      <c r="D1650" s="18" t="s">
        <v>115</v>
      </c>
      <c r="E1650" s="18" t="s">
        <v>116</v>
      </c>
      <c r="F1650" s="18">
        <f>MIN(Config_Geracao!$F$2,IF((Base_Irradiacao!$D$414/Config_Geracao!$E$2)*Base_Irradiacao!$G$414*Config_Geracao!$C$2*(Config_Geracao!$D$2/100)&lt;Config_Geracao!$G$2,0,MAX(Config_Geracao!$G$2,(Base_Irradiacao!$D$414/Config_Geracao!$E$2)*Base_Irradiacao!$G$414*Config_Geracao!$C$2*(Config_Geracao!$D$2/100))))</f>
        <v>0</v>
      </c>
    </row>
    <row r="1651" ht="15.0" customHeight="1">
      <c r="A1651" s="28">
        <v>45675.1666666667</v>
      </c>
      <c r="B1651" s="18">
        <v>4.0</v>
      </c>
      <c r="C1651" s="18" t="s">
        <v>128</v>
      </c>
      <c r="D1651" s="18" t="s">
        <v>119</v>
      </c>
      <c r="E1651" s="18" t="s">
        <v>120</v>
      </c>
      <c r="F1651" s="18">
        <f>MIN(Config_Geracao!$F$4,IF(Base_Irradiacao!$H$414*Config_Geracao!$C$4*(Config_Geracao!$D$4/100)&lt;Config_Geracao!$G$4,0,MAX(Config_Geracao!$G$4,Base_Irradiacao!$H$414*Config_Geracao!$C$4*(Config_Geracao!$D$4/100))))</f>
        <v>0.8309175</v>
      </c>
    </row>
    <row r="1652" ht="15.0" customHeight="1">
      <c r="A1652" s="28">
        <v>45675.1666666667</v>
      </c>
      <c r="B1652" s="18">
        <v>4.0</v>
      </c>
      <c r="C1652" s="18" t="s">
        <v>129</v>
      </c>
      <c r="D1652" s="18" t="s">
        <v>118</v>
      </c>
      <c r="E1652" s="18" t="s">
        <v>116</v>
      </c>
      <c r="F1652" s="18">
        <f>MIN(Config_Geracao!$F$3,IF((Base_Irradiacao!$D$414/Config_Geracao!$E$3)*Base_Irradiacao!$G$414*Config_Geracao!$C$3*(Config_Geracao!$D$3/100)&lt;Config_Geracao!$G$3,0,MAX(Config_Geracao!$G$3,(Base_Irradiacao!$D$414/Config_Geracao!$E$3)*Base_Irradiacao!$G$414*Config_Geracao!$C$3*(Config_Geracao!$D$3/100))))</f>
        <v>0</v>
      </c>
    </row>
    <row r="1653" ht="15.0" customHeight="1">
      <c r="A1653" s="28">
        <v>45675.1666666667</v>
      </c>
      <c r="B1653" s="18">
        <v>4.0</v>
      </c>
      <c r="C1653" s="18" t="s">
        <v>129</v>
      </c>
      <c r="D1653" s="18" t="s">
        <v>122</v>
      </c>
      <c r="E1653" s="18" t="s">
        <v>120</v>
      </c>
      <c r="F1653" s="18">
        <f>MIN(Config_Geracao!$F$5,IF(Base_Irradiacao!$H$414*Config_Geracao!$C$5*(Config_Geracao!$D$5/100)&lt;Config_Geracao!$G$5,0,MAX(Config_Geracao!$G$5,Base_Irradiacao!$H$414*Config_Geracao!$C$5*(Config_Geracao!$D$5/100))))</f>
        <v>2.834895</v>
      </c>
    </row>
    <row r="1654" ht="15.0" customHeight="1">
      <c r="A1654" s="28">
        <v>45675.2083333333</v>
      </c>
      <c r="B1654" s="18">
        <v>5.0</v>
      </c>
      <c r="C1654" s="18" t="s">
        <v>128</v>
      </c>
      <c r="D1654" s="18" t="s">
        <v>115</v>
      </c>
      <c r="E1654" s="18" t="s">
        <v>116</v>
      </c>
      <c r="F1654" s="18">
        <f>MIN(Config_Geracao!$F$2,IF((Base_Irradiacao!$D$415/Config_Geracao!$E$2)*Base_Irradiacao!$G$415*Config_Geracao!$C$2*(Config_Geracao!$D$2/100)&lt;Config_Geracao!$G$2,0,MAX(Config_Geracao!$G$2,(Base_Irradiacao!$D$415/Config_Geracao!$E$2)*Base_Irradiacao!$G$415*Config_Geracao!$C$2*(Config_Geracao!$D$2/100))))</f>
        <v>0</v>
      </c>
    </row>
    <row r="1655" ht="15.0" customHeight="1">
      <c r="A1655" s="28">
        <v>45675.2083333333</v>
      </c>
      <c r="B1655" s="18">
        <v>5.0</v>
      </c>
      <c r="C1655" s="18" t="s">
        <v>128</v>
      </c>
      <c r="D1655" s="18" t="s">
        <v>119</v>
      </c>
      <c r="E1655" s="18" t="s">
        <v>120</v>
      </c>
      <c r="F1655" s="18">
        <f>MIN(Config_Geracao!$F$4,IF(Base_Irradiacao!$H$415*Config_Geracao!$C$4*(Config_Geracao!$D$4/100)&lt;Config_Geracao!$G$4,0,MAX(Config_Geracao!$G$4,Base_Irradiacao!$H$415*Config_Geracao!$C$4*(Config_Geracao!$D$4/100))))</f>
        <v>0.750975</v>
      </c>
    </row>
    <row r="1656" ht="15.0" customHeight="1">
      <c r="A1656" s="28">
        <v>45675.2083333333</v>
      </c>
      <c r="B1656" s="18">
        <v>5.0</v>
      </c>
      <c r="C1656" s="18" t="s">
        <v>129</v>
      </c>
      <c r="D1656" s="18" t="s">
        <v>118</v>
      </c>
      <c r="E1656" s="18" t="s">
        <v>116</v>
      </c>
      <c r="F1656" s="18">
        <f>MIN(Config_Geracao!$F$3,IF((Base_Irradiacao!$D$415/Config_Geracao!$E$3)*Base_Irradiacao!$G$415*Config_Geracao!$C$3*(Config_Geracao!$D$3/100)&lt;Config_Geracao!$G$3,0,MAX(Config_Geracao!$G$3,(Base_Irradiacao!$D$415/Config_Geracao!$E$3)*Base_Irradiacao!$G$415*Config_Geracao!$C$3*(Config_Geracao!$D$3/100))))</f>
        <v>0</v>
      </c>
    </row>
    <row r="1657" ht="15.0" customHeight="1">
      <c r="A1657" s="28">
        <v>45675.2083333333</v>
      </c>
      <c r="B1657" s="18">
        <v>5.0</v>
      </c>
      <c r="C1657" s="18" t="s">
        <v>129</v>
      </c>
      <c r="D1657" s="18" t="s">
        <v>122</v>
      </c>
      <c r="E1657" s="18" t="s">
        <v>120</v>
      </c>
      <c r="F1657" s="18">
        <f>MIN(Config_Geracao!$F$5,IF(Base_Irradiacao!$H$415*Config_Geracao!$C$5*(Config_Geracao!$D$5/100)&lt;Config_Geracao!$G$5,0,MAX(Config_Geracao!$G$5,Base_Irradiacao!$H$415*Config_Geracao!$C$5*(Config_Geracao!$D$5/100))))</f>
        <v>2.56215</v>
      </c>
    </row>
    <row r="1658" ht="15.0" customHeight="1">
      <c r="A1658" s="28">
        <v>45675.25</v>
      </c>
      <c r="B1658" s="18">
        <v>6.0</v>
      </c>
      <c r="C1658" s="18" t="s">
        <v>128</v>
      </c>
      <c r="D1658" s="18" t="s">
        <v>115</v>
      </c>
      <c r="E1658" s="18" t="s">
        <v>116</v>
      </c>
      <c r="F1658" s="18">
        <f>MIN(Config_Geracao!$F$2,IF((Base_Irradiacao!$D$416/Config_Geracao!$E$2)*Base_Irradiacao!$G$416*Config_Geracao!$C$2*(Config_Geracao!$D$2/100)&lt;Config_Geracao!$G$2,0,MAX(Config_Geracao!$G$2,(Base_Irradiacao!$D$416/Config_Geracao!$E$2)*Base_Irradiacao!$G$416*Config_Geracao!$C$2*(Config_Geracao!$D$2/100))))</f>
        <v>1.861654545</v>
      </c>
    </row>
    <row r="1659" ht="15.0" customHeight="1">
      <c r="A1659" s="28">
        <v>45675.25</v>
      </c>
      <c r="B1659" s="18">
        <v>6.0</v>
      </c>
      <c r="C1659" s="18" t="s">
        <v>128</v>
      </c>
      <c r="D1659" s="18" t="s">
        <v>119</v>
      </c>
      <c r="E1659" s="18" t="s">
        <v>120</v>
      </c>
      <c r="F1659" s="18">
        <f>MIN(Config_Geracao!$F$4,IF(Base_Irradiacao!$H$416*Config_Geracao!$C$4*(Config_Geracao!$D$4/100)&lt;Config_Geracao!$G$4,0,MAX(Config_Geracao!$G$4,Base_Irradiacao!$H$416*Config_Geracao!$C$4*(Config_Geracao!$D$4/100))))</f>
        <v>0.721905</v>
      </c>
    </row>
    <row r="1660" ht="15.0" customHeight="1">
      <c r="A1660" s="28">
        <v>45675.25</v>
      </c>
      <c r="B1660" s="18">
        <v>6.0</v>
      </c>
      <c r="C1660" s="18" t="s">
        <v>129</v>
      </c>
      <c r="D1660" s="18" t="s">
        <v>118</v>
      </c>
      <c r="E1660" s="18" t="s">
        <v>116</v>
      </c>
      <c r="F1660" s="18">
        <f>MIN(Config_Geracao!$F$3,IF((Base_Irradiacao!$D$416/Config_Geracao!$E$3)*Base_Irradiacao!$G$416*Config_Geracao!$C$3*(Config_Geracao!$D$3/100)&lt;Config_Geracao!$G$3,0,MAX(Config_Geracao!$G$3,(Base_Irradiacao!$D$416/Config_Geracao!$E$3)*Base_Irradiacao!$G$416*Config_Geracao!$C$3*(Config_Geracao!$D$3/100))))</f>
        <v>7.621832727</v>
      </c>
    </row>
    <row r="1661" ht="15.0" customHeight="1">
      <c r="A1661" s="28">
        <v>45675.25</v>
      </c>
      <c r="B1661" s="18">
        <v>6.0</v>
      </c>
      <c r="C1661" s="18" t="s">
        <v>129</v>
      </c>
      <c r="D1661" s="18" t="s">
        <v>122</v>
      </c>
      <c r="E1661" s="18" t="s">
        <v>120</v>
      </c>
      <c r="F1661" s="18">
        <f>MIN(Config_Geracao!$F$5,IF(Base_Irradiacao!$H$416*Config_Geracao!$C$5*(Config_Geracao!$D$5/100)&lt;Config_Geracao!$G$5,0,MAX(Config_Geracao!$G$5,Base_Irradiacao!$H$416*Config_Geracao!$C$5*(Config_Geracao!$D$5/100))))</f>
        <v>2.46297</v>
      </c>
    </row>
    <row r="1662" ht="15.0" customHeight="1">
      <c r="A1662" s="28">
        <v>45675.2916666667</v>
      </c>
      <c r="B1662" s="18">
        <v>7.0</v>
      </c>
      <c r="C1662" s="18" t="s">
        <v>128</v>
      </c>
      <c r="D1662" s="18" t="s">
        <v>115</v>
      </c>
      <c r="E1662" s="18" t="s">
        <v>116</v>
      </c>
      <c r="F1662" s="18">
        <f>MIN(Config_Geracao!$F$2,IF((Base_Irradiacao!$D$417/Config_Geracao!$E$2)*Base_Irradiacao!$G$417*Config_Geracao!$C$2*(Config_Geracao!$D$2/100)&lt;Config_Geracao!$G$2,0,MAX(Config_Geracao!$G$2,(Base_Irradiacao!$D$417/Config_Geracao!$E$2)*Base_Irradiacao!$G$417*Config_Geracao!$C$2*(Config_Geracao!$D$2/100))))</f>
        <v>2.038570455</v>
      </c>
    </row>
    <row r="1663" ht="15.0" customHeight="1">
      <c r="A1663" s="28">
        <v>45675.2916666667</v>
      </c>
      <c r="B1663" s="18">
        <v>7.0</v>
      </c>
      <c r="C1663" s="18" t="s">
        <v>128</v>
      </c>
      <c r="D1663" s="18" t="s">
        <v>119</v>
      </c>
      <c r="E1663" s="18" t="s">
        <v>120</v>
      </c>
      <c r="F1663" s="18">
        <f>MIN(Config_Geracao!$F$4,IF(Base_Irradiacao!$H$417*Config_Geracao!$C$4*(Config_Geracao!$D$4/100)&lt;Config_Geracao!$G$4,0,MAX(Config_Geracao!$G$4,Base_Irradiacao!$H$417*Config_Geracao!$C$4*(Config_Geracao!$D$4/100))))</f>
        <v>0.8454525</v>
      </c>
    </row>
    <row r="1664" ht="15.0" customHeight="1">
      <c r="A1664" s="28">
        <v>45675.2916666667</v>
      </c>
      <c r="B1664" s="18">
        <v>7.0</v>
      </c>
      <c r="C1664" s="18" t="s">
        <v>129</v>
      </c>
      <c r="D1664" s="18" t="s">
        <v>118</v>
      </c>
      <c r="E1664" s="18" t="s">
        <v>116</v>
      </c>
      <c r="F1664" s="18">
        <f>MIN(Config_Geracao!$F$3,IF((Base_Irradiacao!$D$417/Config_Geracao!$E$3)*Base_Irradiacao!$G$417*Config_Geracao!$C$3*(Config_Geracao!$D$3/100)&lt;Config_Geracao!$G$3,0,MAX(Config_Geracao!$G$3,(Base_Irradiacao!$D$417/Config_Geracao!$E$3)*Base_Irradiacao!$G$417*Config_Geracao!$C$3*(Config_Geracao!$D$3/100))))</f>
        <v>8.346147273</v>
      </c>
    </row>
    <row r="1665" ht="15.0" customHeight="1">
      <c r="A1665" s="28">
        <v>45675.2916666667</v>
      </c>
      <c r="B1665" s="18">
        <v>7.0</v>
      </c>
      <c r="C1665" s="18" t="s">
        <v>129</v>
      </c>
      <c r="D1665" s="18" t="s">
        <v>122</v>
      </c>
      <c r="E1665" s="18" t="s">
        <v>120</v>
      </c>
      <c r="F1665" s="18">
        <f>MIN(Config_Geracao!$F$5,IF(Base_Irradiacao!$H$417*Config_Geracao!$C$5*(Config_Geracao!$D$5/100)&lt;Config_Geracao!$G$5,0,MAX(Config_Geracao!$G$5,Base_Irradiacao!$H$417*Config_Geracao!$C$5*(Config_Geracao!$D$5/100))))</f>
        <v>2.884485</v>
      </c>
    </row>
    <row r="1666" ht="15.0" customHeight="1">
      <c r="A1666" s="28">
        <v>45675.3333333333</v>
      </c>
      <c r="B1666" s="18">
        <v>8.0</v>
      </c>
      <c r="C1666" s="18" t="s">
        <v>128</v>
      </c>
      <c r="D1666" s="18" t="s">
        <v>115</v>
      </c>
      <c r="E1666" s="18" t="s">
        <v>116</v>
      </c>
      <c r="F1666" s="18">
        <f>MIN(Config_Geracao!$F$2,IF((Base_Irradiacao!$D$418/Config_Geracao!$E$2)*Base_Irradiacao!$G$418*Config_Geracao!$C$2*(Config_Geracao!$D$2/100)&lt;Config_Geracao!$G$2,0,MAX(Config_Geracao!$G$2,(Base_Irradiacao!$D$418/Config_Geracao!$E$2)*Base_Irradiacao!$G$418*Config_Geracao!$C$2*(Config_Geracao!$D$2/100))))</f>
        <v>4.711395455</v>
      </c>
    </row>
    <row r="1667" ht="15.0" customHeight="1">
      <c r="A1667" s="28">
        <v>45675.3333333333</v>
      </c>
      <c r="B1667" s="18">
        <v>8.0</v>
      </c>
      <c r="C1667" s="18" t="s">
        <v>128</v>
      </c>
      <c r="D1667" s="18" t="s">
        <v>119</v>
      </c>
      <c r="E1667" s="18" t="s">
        <v>120</v>
      </c>
      <c r="F1667" s="18">
        <f>MIN(Config_Geracao!$F$4,IF(Base_Irradiacao!$H$418*Config_Geracao!$C$4*(Config_Geracao!$D$4/100)&lt;Config_Geracao!$G$4,0,MAX(Config_Geracao!$G$4,Base_Irradiacao!$H$418*Config_Geracao!$C$4*(Config_Geracao!$D$4/100))))</f>
        <v>1.4316975</v>
      </c>
    </row>
    <row r="1668" ht="15.0" customHeight="1">
      <c r="A1668" s="28">
        <v>45675.3333333333</v>
      </c>
      <c r="B1668" s="18">
        <v>8.0</v>
      </c>
      <c r="C1668" s="18" t="s">
        <v>129</v>
      </c>
      <c r="D1668" s="18" t="s">
        <v>118</v>
      </c>
      <c r="E1668" s="18" t="s">
        <v>116</v>
      </c>
      <c r="F1668" s="18">
        <f>MIN(Config_Geracao!$F$3,IF((Base_Irradiacao!$D$418/Config_Geracao!$E$3)*Base_Irradiacao!$G$418*Config_Geracao!$C$3*(Config_Geracao!$D$3/100)&lt;Config_Geracao!$G$3,0,MAX(Config_Geracao!$G$3,(Base_Irradiacao!$D$418/Config_Geracao!$E$3)*Base_Irradiacao!$G$418*Config_Geracao!$C$3*(Config_Geracao!$D$3/100))))</f>
        <v>19.28900727</v>
      </c>
    </row>
    <row r="1669" ht="15.0" customHeight="1">
      <c r="A1669" s="28">
        <v>45675.3333333333</v>
      </c>
      <c r="B1669" s="18">
        <v>8.0</v>
      </c>
      <c r="C1669" s="18" t="s">
        <v>129</v>
      </c>
      <c r="D1669" s="18" t="s">
        <v>122</v>
      </c>
      <c r="E1669" s="18" t="s">
        <v>120</v>
      </c>
      <c r="F1669" s="18">
        <f>MIN(Config_Geracao!$F$5,IF(Base_Irradiacao!$H$418*Config_Geracao!$C$5*(Config_Geracao!$D$5/100)&lt;Config_Geracao!$G$5,0,MAX(Config_Geracao!$G$5,Base_Irradiacao!$H$418*Config_Geracao!$C$5*(Config_Geracao!$D$5/100))))</f>
        <v>4.884615</v>
      </c>
    </row>
    <row r="1670" ht="15.0" customHeight="1">
      <c r="A1670" s="28">
        <v>45675.375</v>
      </c>
      <c r="B1670" s="18">
        <v>9.0</v>
      </c>
      <c r="C1670" s="18" t="s">
        <v>128</v>
      </c>
      <c r="D1670" s="18" t="s">
        <v>115</v>
      </c>
      <c r="E1670" s="18" t="s">
        <v>116</v>
      </c>
      <c r="F1670" s="18">
        <f>MIN(Config_Geracao!$F$2,IF((Base_Irradiacao!$D$419/Config_Geracao!$E$2)*Base_Irradiacao!$G$419*Config_Geracao!$C$2*(Config_Geracao!$D$2/100)&lt;Config_Geracao!$G$2,0,MAX(Config_Geracao!$G$2,(Base_Irradiacao!$D$419/Config_Geracao!$E$2)*Base_Irradiacao!$G$419*Config_Geracao!$C$2*(Config_Geracao!$D$2/100))))</f>
        <v>6.135531818</v>
      </c>
    </row>
    <row r="1671" ht="15.0" customHeight="1">
      <c r="A1671" s="28">
        <v>45675.375</v>
      </c>
      <c r="B1671" s="18">
        <v>9.0</v>
      </c>
      <c r="C1671" s="18" t="s">
        <v>128</v>
      </c>
      <c r="D1671" s="18" t="s">
        <v>119</v>
      </c>
      <c r="E1671" s="18" t="s">
        <v>120</v>
      </c>
      <c r="F1671" s="18">
        <f>MIN(Config_Geracao!$F$4,IF(Base_Irradiacao!$H$419*Config_Geracao!$C$4*(Config_Geracao!$D$4/100)&lt;Config_Geracao!$G$4,0,MAX(Config_Geracao!$G$4,Base_Irradiacao!$H$419*Config_Geracao!$C$4*(Config_Geracao!$D$4/100))))</f>
        <v>0.7437075</v>
      </c>
    </row>
    <row r="1672" ht="15.0" customHeight="1">
      <c r="A1672" s="28">
        <v>45675.375</v>
      </c>
      <c r="B1672" s="18">
        <v>9.0</v>
      </c>
      <c r="C1672" s="18" t="s">
        <v>129</v>
      </c>
      <c r="D1672" s="18" t="s">
        <v>118</v>
      </c>
      <c r="E1672" s="18" t="s">
        <v>116</v>
      </c>
      <c r="F1672" s="18">
        <f>MIN(Config_Geracao!$F$3,IF((Base_Irradiacao!$D$419/Config_Geracao!$E$3)*Base_Irradiacao!$G$419*Config_Geracao!$C$3*(Config_Geracao!$D$3/100)&lt;Config_Geracao!$G$3,0,MAX(Config_Geracao!$G$3,(Base_Irradiacao!$D$419/Config_Geracao!$E$3)*Base_Irradiacao!$G$419*Config_Geracao!$C$3*(Config_Geracao!$D$3/100))))</f>
        <v>25.11958909</v>
      </c>
    </row>
    <row r="1673" ht="15.0" customHeight="1">
      <c r="A1673" s="28">
        <v>45675.375</v>
      </c>
      <c r="B1673" s="18">
        <v>9.0</v>
      </c>
      <c r="C1673" s="18" t="s">
        <v>129</v>
      </c>
      <c r="D1673" s="18" t="s">
        <v>122</v>
      </c>
      <c r="E1673" s="18" t="s">
        <v>120</v>
      </c>
      <c r="F1673" s="18">
        <f>MIN(Config_Geracao!$F$5,IF(Base_Irradiacao!$H$419*Config_Geracao!$C$5*(Config_Geracao!$D$5/100)&lt;Config_Geracao!$G$5,0,MAX(Config_Geracao!$G$5,Base_Irradiacao!$H$419*Config_Geracao!$C$5*(Config_Geracao!$D$5/100))))</f>
        <v>2.537355</v>
      </c>
    </row>
    <row r="1674" ht="15.0" customHeight="1">
      <c r="A1674" s="28">
        <v>45675.4166666667</v>
      </c>
      <c r="B1674" s="18">
        <v>10.0</v>
      </c>
      <c r="C1674" s="18" t="s">
        <v>128</v>
      </c>
      <c r="D1674" s="18" t="s">
        <v>115</v>
      </c>
      <c r="E1674" s="18" t="s">
        <v>116</v>
      </c>
      <c r="F1674" s="18">
        <f>MIN(Config_Geracao!$F$2,IF((Base_Irradiacao!$D$420/Config_Geracao!$E$2)*Base_Irradiacao!$G$420*Config_Geracao!$C$2*(Config_Geracao!$D$2/100)&lt;Config_Geracao!$G$2,0,MAX(Config_Geracao!$G$2,(Base_Irradiacao!$D$420/Config_Geracao!$E$2)*Base_Irradiacao!$G$420*Config_Geracao!$C$2*(Config_Geracao!$D$2/100))))</f>
        <v>3.533179545</v>
      </c>
    </row>
    <row r="1675" ht="15.0" customHeight="1">
      <c r="A1675" s="28">
        <v>45675.4166666667</v>
      </c>
      <c r="B1675" s="18">
        <v>10.0</v>
      </c>
      <c r="C1675" s="18" t="s">
        <v>128</v>
      </c>
      <c r="D1675" s="18" t="s">
        <v>119</v>
      </c>
      <c r="E1675" s="18" t="s">
        <v>120</v>
      </c>
      <c r="F1675" s="18">
        <f>MIN(Config_Geracao!$F$4,IF(Base_Irradiacao!$H$420*Config_Geracao!$C$4*(Config_Geracao!$D$4/100)&lt;Config_Geracao!$G$4,0,MAX(Config_Geracao!$G$4,Base_Irradiacao!$H$420*Config_Geracao!$C$4*(Config_Geracao!$D$4/100))))</f>
        <v>0.625005</v>
      </c>
    </row>
    <row r="1676" ht="15.0" customHeight="1">
      <c r="A1676" s="28">
        <v>45675.4166666667</v>
      </c>
      <c r="B1676" s="18">
        <v>10.0</v>
      </c>
      <c r="C1676" s="18" t="s">
        <v>129</v>
      </c>
      <c r="D1676" s="18" t="s">
        <v>118</v>
      </c>
      <c r="E1676" s="18" t="s">
        <v>116</v>
      </c>
      <c r="F1676" s="18">
        <f>MIN(Config_Geracao!$F$3,IF((Base_Irradiacao!$D$420/Config_Geracao!$E$3)*Base_Irradiacao!$G$420*Config_Geracao!$C$3*(Config_Geracao!$D$3/100)&lt;Config_Geracao!$G$3,0,MAX(Config_Geracao!$G$3,(Base_Irradiacao!$D$420/Config_Geracao!$E$3)*Base_Irradiacao!$G$420*Config_Geracao!$C$3*(Config_Geracao!$D$3/100))))</f>
        <v>14.46525273</v>
      </c>
    </row>
    <row r="1677" ht="15.0" customHeight="1">
      <c r="A1677" s="28">
        <v>45675.4166666667</v>
      </c>
      <c r="B1677" s="18">
        <v>10.0</v>
      </c>
      <c r="C1677" s="18" t="s">
        <v>129</v>
      </c>
      <c r="D1677" s="18" t="s">
        <v>122</v>
      </c>
      <c r="E1677" s="18" t="s">
        <v>120</v>
      </c>
      <c r="F1677" s="18">
        <f>MIN(Config_Geracao!$F$5,IF(Base_Irradiacao!$H$420*Config_Geracao!$C$5*(Config_Geracao!$D$5/100)&lt;Config_Geracao!$G$5,0,MAX(Config_Geracao!$G$5,Base_Irradiacao!$H$420*Config_Geracao!$C$5*(Config_Geracao!$D$5/100))))</f>
        <v>2.13237</v>
      </c>
    </row>
    <row r="1678" ht="15.0" customHeight="1">
      <c r="A1678" s="28">
        <v>45675.4583333333</v>
      </c>
      <c r="B1678" s="18">
        <v>11.0</v>
      </c>
      <c r="C1678" s="18" t="s">
        <v>128</v>
      </c>
      <c r="D1678" s="18" t="s">
        <v>115</v>
      </c>
      <c r="E1678" s="18" t="s">
        <v>116</v>
      </c>
      <c r="F1678" s="18">
        <f>MIN(Config_Geracao!$F$2,IF((Base_Irradiacao!$D$421/Config_Geracao!$E$2)*Base_Irradiacao!$G$421*Config_Geracao!$C$2*(Config_Geracao!$D$2/100)&lt;Config_Geracao!$G$2,0,MAX(Config_Geracao!$G$2,(Base_Irradiacao!$D$421/Config_Geracao!$E$2)*Base_Irradiacao!$G$421*Config_Geracao!$C$2*(Config_Geracao!$D$2/100))))</f>
        <v>7.443681818</v>
      </c>
    </row>
    <row r="1679" ht="15.0" customHeight="1">
      <c r="A1679" s="28">
        <v>45675.4583333333</v>
      </c>
      <c r="B1679" s="18">
        <v>11.0</v>
      </c>
      <c r="C1679" s="18" t="s">
        <v>128</v>
      </c>
      <c r="D1679" s="18" t="s">
        <v>119</v>
      </c>
      <c r="E1679" s="18" t="s">
        <v>120</v>
      </c>
      <c r="F1679" s="18">
        <f>MIN(Config_Geracao!$F$4,IF(Base_Irradiacao!$H$421*Config_Geracao!$C$4*(Config_Geracao!$D$4/100)&lt;Config_Geracao!$G$4,0,MAX(Config_Geracao!$G$4,Base_Irradiacao!$H$421*Config_Geracao!$C$4*(Config_Geracao!$D$4/100))))</f>
        <v>0.537795</v>
      </c>
    </row>
    <row r="1680" ht="15.0" customHeight="1">
      <c r="A1680" s="28">
        <v>45675.4583333333</v>
      </c>
      <c r="B1680" s="18">
        <v>11.0</v>
      </c>
      <c r="C1680" s="18" t="s">
        <v>129</v>
      </c>
      <c r="D1680" s="18" t="s">
        <v>118</v>
      </c>
      <c r="E1680" s="18" t="s">
        <v>116</v>
      </c>
      <c r="F1680" s="18">
        <f>MIN(Config_Geracao!$F$3,IF((Base_Irradiacao!$D$421/Config_Geracao!$E$3)*Base_Irradiacao!$G$421*Config_Geracao!$C$3*(Config_Geracao!$D$3/100)&lt;Config_Geracao!$G$3,0,MAX(Config_Geracao!$G$3,(Base_Irradiacao!$D$421/Config_Geracao!$E$3)*Base_Irradiacao!$G$421*Config_Geracao!$C$3*(Config_Geracao!$D$3/100))))</f>
        <v>30.47530909</v>
      </c>
    </row>
    <row r="1681" ht="15.0" customHeight="1">
      <c r="A1681" s="28">
        <v>45675.4583333333</v>
      </c>
      <c r="B1681" s="18">
        <v>11.0</v>
      </c>
      <c r="C1681" s="18" t="s">
        <v>129</v>
      </c>
      <c r="D1681" s="18" t="s">
        <v>122</v>
      </c>
      <c r="E1681" s="18" t="s">
        <v>120</v>
      </c>
      <c r="F1681" s="18">
        <f>MIN(Config_Geracao!$F$5,IF(Base_Irradiacao!$H$421*Config_Geracao!$C$5*(Config_Geracao!$D$5/100)&lt;Config_Geracao!$G$5,0,MAX(Config_Geracao!$G$5,Base_Irradiacao!$H$421*Config_Geracao!$C$5*(Config_Geracao!$D$5/100))))</f>
        <v>1.83483</v>
      </c>
    </row>
    <row r="1682" ht="15.0" customHeight="1">
      <c r="A1682" s="28">
        <v>45675.5</v>
      </c>
      <c r="B1682" s="18">
        <v>12.0</v>
      </c>
      <c r="C1682" s="18" t="s">
        <v>128</v>
      </c>
      <c r="D1682" s="18" t="s">
        <v>115</v>
      </c>
      <c r="E1682" s="18" t="s">
        <v>116</v>
      </c>
      <c r="F1682" s="18">
        <f>MIN(Config_Geracao!$F$2,IF((Base_Irradiacao!$D$422/Config_Geracao!$E$2)*Base_Irradiacao!$G$422*Config_Geracao!$C$2*(Config_Geracao!$D$2/100)&lt;Config_Geracao!$G$2,0,MAX(Config_Geracao!$G$2,(Base_Irradiacao!$D$422/Config_Geracao!$E$2)*Base_Irradiacao!$G$422*Config_Geracao!$C$2*(Config_Geracao!$D$2/100))))</f>
        <v>7.834218182</v>
      </c>
    </row>
    <row r="1683" ht="15.0" customHeight="1">
      <c r="A1683" s="28">
        <v>45675.5</v>
      </c>
      <c r="B1683" s="18">
        <v>12.0</v>
      </c>
      <c r="C1683" s="18" t="s">
        <v>128</v>
      </c>
      <c r="D1683" s="18" t="s">
        <v>119</v>
      </c>
      <c r="E1683" s="18" t="s">
        <v>120</v>
      </c>
      <c r="F1683" s="18">
        <f>MIN(Config_Geracao!$F$4,IF(Base_Irradiacao!$H$422*Config_Geracao!$C$4*(Config_Geracao!$D$4/100)&lt;Config_Geracao!$G$4,0,MAX(Config_Geracao!$G$4,Base_Irradiacao!$H$422*Config_Geracao!$C$4*(Config_Geracao!$D$4/100))))</f>
        <v>0.964155</v>
      </c>
    </row>
    <row r="1684" ht="15.0" customHeight="1">
      <c r="A1684" s="28">
        <v>45675.5</v>
      </c>
      <c r="B1684" s="18">
        <v>12.0</v>
      </c>
      <c r="C1684" s="18" t="s">
        <v>129</v>
      </c>
      <c r="D1684" s="18" t="s">
        <v>118</v>
      </c>
      <c r="E1684" s="18" t="s">
        <v>116</v>
      </c>
      <c r="F1684" s="18">
        <f>MIN(Config_Geracao!$F$3,IF((Base_Irradiacao!$D$422/Config_Geracao!$E$3)*Base_Irradiacao!$G$422*Config_Geracao!$C$3*(Config_Geracao!$D$3/100)&lt;Config_Geracao!$G$3,0,MAX(Config_Geracao!$G$3,(Base_Irradiacao!$D$422/Config_Geracao!$E$3)*Base_Irradiacao!$G$422*Config_Geracao!$C$3*(Config_Geracao!$D$3/100))))</f>
        <v>32.07421091</v>
      </c>
    </row>
    <row r="1685" ht="15.0" customHeight="1">
      <c r="A1685" s="28">
        <v>45675.5</v>
      </c>
      <c r="B1685" s="18">
        <v>12.0</v>
      </c>
      <c r="C1685" s="18" t="s">
        <v>129</v>
      </c>
      <c r="D1685" s="18" t="s">
        <v>122</v>
      </c>
      <c r="E1685" s="18" t="s">
        <v>120</v>
      </c>
      <c r="F1685" s="18">
        <f>MIN(Config_Geracao!$F$5,IF(Base_Irradiacao!$H$422*Config_Geracao!$C$5*(Config_Geracao!$D$5/100)&lt;Config_Geracao!$G$5,0,MAX(Config_Geracao!$G$5,Base_Irradiacao!$H$422*Config_Geracao!$C$5*(Config_Geracao!$D$5/100))))</f>
        <v>3.28947</v>
      </c>
    </row>
    <row r="1686" ht="15.0" customHeight="1">
      <c r="A1686" s="28">
        <v>45675.5416666667</v>
      </c>
      <c r="B1686" s="18">
        <v>13.0</v>
      </c>
      <c r="C1686" s="18" t="s">
        <v>128</v>
      </c>
      <c r="D1686" s="18" t="s">
        <v>115</v>
      </c>
      <c r="E1686" s="18" t="s">
        <v>116</v>
      </c>
      <c r="F1686" s="18">
        <f>MIN(Config_Geracao!$F$2,IF((Base_Irradiacao!$D$423/Config_Geracao!$E$2)*Base_Irradiacao!$G$423*Config_Geracao!$C$2*(Config_Geracao!$D$2/100)&lt;Config_Geracao!$G$2,0,MAX(Config_Geracao!$G$2,(Base_Irradiacao!$D$423/Config_Geracao!$E$2)*Base_Irradiacao!$G$423*Config_Geracao!$C$2*(Config_Geracao!$D$2/100))))</f>
        <v>7.637481818</v>
      </c>
    </row>
    <row r="1687" ht="15.0" customHeight="1">
      <c r="A1687" s="28">
        <v>45675.5416666667</v>
      </c>
      <c r="B1687" s="18">
        <v>13.0</v>
      </c>
      <c r="C1687" s="18" t="s">
        <v>128</v>
      </c>
      <c r="D1687" s="18" t="s">
        <v>119</v>
      </c>
      <c r="E1687" s="18" t="s">
        <v>120</v>
      </c>
      <c r="F1687" s="18">
        <f>MIN(Config_Geracao!$F$4,IF(Base_Irradiacao!$H$423*Config_Geracao!$C$4*(Config_Geracao!$D$4/100)&lt;Config_Geracao!$G$4,0,MAX(Config_Geracao!$G$4,Base_Irradiacao!$H$423*Config_Geracao!$C$4*(Config_Geracao!$D$4/100))))</f>
        <v>0.634695</v>
      </c>
    </row>
    <row r="1688" ht="15.0" customHeight="1">
      <c r="A1688" s="28">
        <v>45675.5416666667</v>
      </c>
      <c r="B1688" s="18">
        <v>13.0</v>
      </c>
      <c r="C1688" s="18" t="s">
        <v>129</v>
      </c>
      <c r="D1688" s="18" t="s">
        <v>118</v>
      </c>
      <c r="E1688" s="18" t="s">
        <v>116</v>
      </c>
      <c r="F1688" s="18">
        <f>MIN(Config_Geracao!$F$3,IF((Base_Irradiacao!$D$423/Config_Geracao!$E$3)*Base_Irradiacao!$G$423*Config_Geracao!$C$3*(Config_Geracao!$D$3/100)&lt;Config_Geracao!$G$3,0,MAX(Config_Geracao!$G$3,(Base_Irradiacao!$D$423/Config_Geracao!$E$3)*Base_Irradiacao!$G$423*Config_Geracao!$C$3*(Config_Geracao!$D$3/100))))</f>
        <v>31.26874909</v>
      </c>
    </row>
    <row r="1689" ht="15.0" customHeight="1">
      <c r="A1689" s="28">
        <v>45675.5416666667</v>
      </c>
      <c r="B1689" s="18">
        <v>13.0</v>
      </c>
      <c r="C1689" s="18" t="s">
        <v>129</v>
      </c>
      <c r="D1689" s="18" t="s">
        <v>122</v>
      </c>
      <c r="E1689" s="18" t="s">
        <v>120</v>
      </c>
      <c r="F1689" s="18">
        <f>MIN(Config_Geracao!$F$5,IF(Base_Irradiacao!$H$423*Config_Geracao!$C$5*(Config_Geracao!$D$5/100)&lt;Config_Geracao!$G$5,0,MAX(Config_Geracao!$G$5,Base_Irradiacao!$H$423*Config_Geracao!$C$5*(Config_Geracao!$D$5/100))))</f>
        <v>2.16543</v>
      </c>
    </row>
    <row r="1690" ht="15.0" customHeight="1">
      <c r="A1690" s="28">
        <v>45675.5833333333</v>
      </c>
      <c r="B1690" s="18">
        <v>14.0</v>
      </c>
      <c r="C1690" s="18" t="s">
        <v>128</v>
      </c>
      <c r="D1690" s="18" t="s">
        <v>115</v>
      </c>
      <c r="E1690" s="18" t="s">
        <v>116</v>
      </c>
      <c r="F1690" s="18">
        <f>MIN(Config_Geracao!$F$2,IF((Base_Irradiacao!$D$424/Config_Geracao!$E$2)*Base_Irradiacao!$G$424*Config_Geracao!$C$2*(Config_Geracao!$D$2/100)&lt;Config_Geracao!$G$2,0,MAX(Config_Geracao!$G$2,(Base_Irradiacao!$D$424/Config_Geracao!$E$2)*Base_Irradiacao!$G$424*Config_Geracao!$C$2*(Config_Geracao!$D$2/100))))</f>
        <v>7.042134091</v>
      </c>
    </row>
    <row r="1691" ht="15.0" customHeight="1">
      <c r="A1691" s="28">
        <v>45675.5833333333</v>
      </c>
      <c r="B1691" s="18">
        <v>14.0</v>
      </c>
      <c r="C1691" s="18" t="s">
        <v>128</v>
      </c>
      <c r="D1691" s="18" t="s">
        <v>119</v>
      </c>
      <c r="E1691" s="18" t="s">
        <v>120</v>
      </c>
      <c r="F1691" s="18">
        <f>MIN(Config_Geracao!$F$4,IF(Base_Irradiacao!$H$424*Config_Geracao!$C$4*(Config_Geracao!$D$4/100)&lt;Config_Geracao!$G$4,0,MAX(Config_Geracao!$G$4,Base_Irradiacao!$H$424*Config_Geracao!$C$4*(Config_Geracao!$D$4/100))))</f>
        <v>0.53295</v>
      </c>
    </row>
    <row r="1692" ht="15.0" customHeight="1">
      <c r="A1692" s="28">
        <v>45675.5833333333</v>
      </c>
      <c r="B1692" s="18">
        <v>14.0</v>
      </c>
      <c r="C1692" s="18" t="s">
        <v>129</v>
      </c>
      <c r="D1692" s="18" t="s">
        <v>118</v>
      </c>
      <c r="E1692" s="18" t="s">
        <v>116</v>
      </c>
      <c r="F1692" s="18">
        <f>MIN(Config_Geracao!$F$3,IF((Base_Irradiacao!$D$424/Config_Geracao!$E$3)*Base_Irradiacao!$G$424*Config_Geracao!$C$3*(Config_Geracao!$D$3/100)&lt;Config_Geracao!$G$3,0,MAX(Config_Geracao!$G$3,(Base_Irradiacao!$D$424/Config_Geracao!$E$3)*Base_Irradiacao!$G$424*Config_Geracao!$C$3*(Config_Geracao!$D$3/100))))</f>
        <v>28.83132545</v>
      </c>
    </row>
    <row r="1693" ht="15.0" customHeight="1">
      <c r="A1693" s="28">
        <v>45675.5833333333</v>
      </c>
      <c r="B1693" s="18">
        <v>14.0</v>
      </c>
      <c r="C1693" s="18" t="s">
        <v>129</v>
      </c>
      <c r="D1693" s="18" t="s">
        <v>122</v>
      </c>
      <c r="E1693" s="18" t="s">
        <v>120</v>
      </c>
      <c r="F1693" s="18">
        <f>MIN(Config_Geracao!$F$5,IF(Base_Irradiacao!$H$424*Config_Geracao!$C$5*(Config_Geracao!$D$5/100)&lt;Config_Geracao!$G$5,0,MAX(Config_Geracao!$G$5,Base_Irradiacao!$H$424*Config_Geracao!$C$5*(Config_Geracao!$D$5/100))))</f>
        <v>1.8183</v>
      </c>
    </row>
    <row r="1694" ht="15.0" customHeight="1">
      <c r="A1694" s="28">
        <v>45675.625</v>
      </c>
      <c r="B1694" s="18">
        <v>15.0</v>
      </c>
      <c r="C1694" s="18" t="s">
        <v>128</v>
      </c>
      <c r="D1694" s="18" t="s">
        <v>115</v>
      </c>
      <c r="E1694" s="18" t="s">
        <v>116</v>
      </c>
      <c r="F1694" s="18">
        <f>MIN(Config_Geracao!$F$2,IF((Base_Irradiacao!$D$425/Config_Geracao!$E$2)*Base_Irradiacao!$G$425*Config_Geracao!$C$2*(Config_Geracao!$D$2/100)&lt;Config_Geracao!$G$2,0,MAX(Config_Geracao!$G$2,(Base_Irradiacao!$D$425/Config_Geracao!$E$2)*Base_Irradiacao!$G$425*Config_Geracao!$C$2*(Config_Geracao!$D$2/100))))</f>
        <v>6.012204545</v>
      </c>
    </row>
    <row r="1695" ht="15.0" customHeight="1">
      <c r="A1695" s="28">
        <v>45675.625</v>
      </c>
      <c r="B1695" s="18">
        <v>15.0</v>
      </c>
      <c r="C1695" s="18" t="s">
        <v>128</v>
      </c>
      <c r="D1695" s="18" t="s">
        <v>119</v>
      </c>
      <c r="E1695" s="18" t="s">
        <v>120</v>
      </c>
      <c r="F1695" s="18">
        <f>MIN(Config_Geracao!$F$4,IF(Base_Irradiacao!$H$425*Config_Geracao!$C$4*(Config_Geracao!$D$4/100)&lt;Config_Geracao!$G$4,0,MAX(Config_Geracao!$G$4,Base_Irradiacao!$H$425*Config_Geracao!$C$4*(Config_Geracao!$D$4/100))))</f>
        <v>0.7970025</v>
      </c>
    </row>
    <row r="1696" ht="15.0" customHeight="1">
      <c r="A1696" s="28">
        <v>45675.625</v>
      </c>
      <c r="B1696" s="18">
        <v>15.0</v>
      </c>
      <c r="C1696" s="18" t="s">
        <v>129</v>
      </c>
      <c r="D1696" s="18" t="s">
        <v>118</v>
      </c>
      <c r="E1696" s="18" t="s">
        <v>116</v>
      </c>
      <c r="F1696" s="18">
        <f>MIN(Config_Geracao!$F$3,IF((Base_Irradiacao!$D$425/Config_Geracao!$E$3)*Base_Irradiacao!$G$425*Config_Geracao!$C$3*(Config_Geracao!$D$3/100)&lt;Config_Geracao!$G$3,0,MAX(Config_Geracao!$G$3,(Base_Irradiacao!$D$425/Config_Geracao!$E$3)*Base_Irradiacao!$G$425*Config_Geracao!$C$3*(Config_Geracao!$D$3/100))))</f>
        <v>24.61467273</v>
      </c>
    </row>
    <row r="1697" ht="15.0" customHeight="1">
      <c r="A1697" s="28">
        <v>45675.625</v>
      </c>
      <c r="B1697" s="18">
        <v>15.0</v>
      </c>
      <c r="C1697" s="18" t="s">
        <v>129</v>
      </c>
      <c r="D1697" s="18" t="s">
        <v>122</v>
      </c>
      <c r="E1697" s="18" t="s">
        <v>120</v>
      </c>
      <c r="F1697" s="18">
        <f>MIN(Config_Geracao!$F$5,IF(Base_Irradiacao!$H$425*Config_Geracao!$C$5*(Config_Geracao!$D$5/100)&lt;Config_Geracao!$G$5,0,MAX(Config_Geracao!$G$5,Base_Irradiacao!$H$425*Config_Geracao!$C$5*(Config_Geracao!$D$5/100))))</f>
        <v>2.719185</v>
      </c>
    </row>
    <row r="1698" ht="15.0" customHeight="1">
      <c r="A1698" s="28">
        <v>45675.6666666667</v>
      </c>
      <c r="B1698" s="18">
        <v>16.0</v>
      </c>
      <c r="C1698" s="18" t="s">
        <v>128</v>
      </c>
      <c r="D1698" s="18" t="s">
        <v>115</v>
      </c>
      <c r="E1698" s="18" t="s">
        <v>116</v>
      </c>
      <c r="F1698" s="18">
        <f>MIN(Config_Geracao!$F$2,IF((Base_Irradiacao!$D$426/Config_Geracao!$E$2)*Base_Irradiacao!$G$426*Config_Geracao!$C$2*(Config_Geracao!$D$2/100)&lt;Config_Geracao!$G$2,0,MAX(Config_Geracao!$G$2,(Base_Irradiacao!$D$426/Config_Geracao!$E$2)*Base_Irradiacao!$G$426*Config_Geracao!$C$2*(Config_Geracao!$D$2/100))))</f>
        <v>4.987413636</v>
      </c>
    </row>
    <row r="1699" ht="15.0" customHeight="1">
      <c r="A1699" s="28">
        <v>45675.6666666667</v>
      </c>
      <c r="B1699" s="18">
        <v>16.0</v>
      </c>
      <c r="C1699" s="18" t="s">
        <v>128</v>
      </c>
      <c r="D1699" s="18" t="s">
        <v>119</v>
      </c>
      <c r="E1699" s="18" t="s">
        <v>120</v>
      </c>
      <c r="F1699" s="18">
        <f>MIN(Config_Geracao!$F$4,IF(Base_Irradiacao!$H$426*Config_Geracao!$C$4*(Config_Geracao!$D$4/100)&lt;Config_Geracao!$G$4,0,MAX(Config_Geracao!$G$4,Base_Irradiacao!$H$426*Config_Geracao!$C$4*(Config_Geracao!$D$4/100))))</f>
        <v>0.80427</v>
      </c>
    </row>
    <row r="1700" ht="15.0" customHeight="1">
      <c r="A1700" s="28">
        <v>45675.6666666667</v>
      </c>
      <c r="B1700" s="18">
        <v>16.0</v>
      </c>
      <c r="C1700" s="18" t="s">
        <v>129</v>
      </c>
      <c r="D1700" s="18" t="s">
        <v>118</v>
      </c>
      <c r="E1700" s="18" t="s">
        <v>116</v>
      </c>
      <c r="F1700" s="18">
        <f>MIN(Config_Geracao!$F$3,IF((Base_Irradiacao!$D$426/Config_Geracao!$E$3)*Base_Irradiacao!$G$426*Config_Geracao!$C$3*(Config_Geracao!$D$3/100)&lt;Config_Geracao!$G$3,0,MAX(Config_Geracao!$G$3,(Base_Irradiacao!$D$426/Config_Geracao!$E$3)*Base_Irradiacao!$G$426*Config_Geracao!$C$3*(Config_Geracao!$D$3/100))))</f>
        <v>20.41905818</v>
      </c>
    </row>
    <row r="1701" ht="15.0" customHeight="1">
      <c r="A1701" s="28">
        <v>45675.6666666667</v>
      </c>
      <c r="B1701" s="18">
        <v>16.0</v>
      </c>
      <c r="C1701" s="18" t="s">
        <v>129</v>
      </c>
      <c r="D1701" s="18" t="s">
        <v>122</v>
      </c>
      <c r="E1701" s="18" t="s">
        <v>120</v>
      </c>
      <c r="F1701" s="18">
        <f>MIN(Config_Geracao!$F$5,IF(Base_Irradiacao!$H$426*Config_Geracao!$C$5*(Config_Geracao!$D$5/100)&lt;Config_Geracao!$G$5,0,MAX(Config_Geracao!$G$5,Base_Irradiacao!$H$426*Config_Geracao!$C$5*(Config_Geracao!$D$5/100))))</f>
        <v>2.74398</v>
      </c>
    </row>
    <row r="1702" ht="15.0" customHeight="1">
      <c r="A1702" s="28">
        <v>45675.7083333333</v>
      </c>
      <c r="B1702" s="18">
        <v>17.0</v>
      </c>
      <c r="C1702" s="18" t="s">
        <v>128</v>
      </c>
      <c r="D1702" s="18" t="s">
        <v>115</v>
      </c>
      <c r="E1702" s="18" t="s">
        <v>116</v>
      </c>
      <c r="F1702" s="18">
        <f>MIN(Config_Geracao!$F$2,IF((Base_Irradiacao!$D$427/Config_Geracao!$E$2)*Base_Irradiacao!$G$427*Config_Geracao!$C$2*(Config_Geracao!$D$2/100)&lt;Config_Geracao!$G$2,0,MAX(Config_Geracao!$G$2,(Base_Irradiacao!$D$427/Config_Geracao!$E$2)*Base_Irradiacao!$G$427*Config_Geracao!$C$2*(Config_Geracao!$D$2/100))))</f>
        <v>3.065563636</v>
      </c>
    </row>
    <row r="1703" ht="15.0" customHeight="1">
      <c r="A1703" s="28">
        <v>45675.7083333333</v>
      </c>
      <c r="B1703" s="18">
        <v>17.0</v>
      </c>
      <c r="C1703" s="18" t="s">
        <v>128</v>
      </c>
      <c r="D1703" s="18" t="s">
        <v>119</v>
      </c>
      <c r="E1703" s="18" t="s">
        <v>120</v>
      </c>
      <c r="F1703" s="18">
        <f>MIN(Config_Geracao!$F$4,IF(Base_Irradiacao!$H$427*Config_Geracao!$C$4*(Config_Geracao!$D$4/100)&lt;Config_Geracao!$G$4,0,MAX(Config_Geracao!$G$4,Base_Irradiacao!$H$427*Config_Geracao!$C$4*(Config_Geracao!$D$4/100))))</f>
        <v>0.6855675</v>
      </c>
    </row>
    <row r="1704" ht="15.0" customHeight="1">
      <c r="A1704" s="28">
        <v>45675.7083333333</v>
      </c>
      <c r="B1704" s="18">
        <v>17.0</v>
      </c>
      <c r="C1704" s="18" t="s">
        <v>129</v>
      </c>
      <c r="D1704" s="18" t="s">
        <v>118</v>
      </c>
      <c r="E1704" s="18" t="s">
        <v>116</v>
      </c>
      <c r="F1704" s="18">
        <f>MIN(Config_Geracao!$F$3,IF((Base_Irradiacao!$D$427/Config_Geracao!$E$3)*Base_Irradiacao!$G$427*Config_Geracao!$C$3*(Config_Geracao!$D$3/100)&lt;Config_Geracao!$G$3,0,MAX(Config_Geracao!$G$3,(Base_Irradiacao!$D$427/Config_Geracao!$E$3)*Base_Irradiacao!$G$427*Config_Geracao!$C$3*(Config_Geracao!$D$3/100))))</f>
        <v>12.55077818</v>
      </c>
    </row>
    <row r="1705" ht="15.0" customHeight="1">
      <c r="A1705" s="28">
        <v>45675.7083333333</v>
      </c>
      <c r="B1705" s="18">
        <v>17.0</v>
      </c>
      <c r="C1705" s="18" t="s">
        <v>129</v>
      </c>
      <c r="D1705" s="18" t="s">
        <v>122</v>
      </c>
      <c r="E1705" s="18" t="s">
        <v>120</v>
      </c>
      <c r="F1705" s="18">
        <f>MIN(Config_Geracao!$F$5,IF(Base_Irradiacao!$H$427*Config_Geracao!$C$5*(Config_Geracao!$D$5/100)&lt;Config_Geracao!$G$5,0,MAX(Config_Geracao!$G$5,Base_Irradiacao!$H$427*Config_Geracao!$C$5*(Config_Geracao!$D$5/100))))</f>
        <v>2.338995</v>
      </c>
    </row>
    <row r="1706" ht="15.0" customHeight="1">
      <c r="A1706" s="28">
        <v>45675.75</v>
      </c>
      <c r="B1706" s="18">
        <v>18.0</v>
      </c>
      <c r="C1706" s="18" t="s">
        <v>128</v>
      </c>
      <c r="D1706" s="18" t="s">
        <v>115</v>
      </c>
      <c r="E1706" s="18" t="s">
        <v>116</v>
      </c>
      <c r="F1706" s="18">
        <f>MIN(Config_Geracao!$F$2,IF((Base_Irradiacao!$D$428/Config_Geracao!$E$2)*Base_Irradiacao!$G$428*Config_Geracao!$C$2*(Config_Geracao!$D$2/100)&lt;Config_Geracao!$G$2,0,MAX(Config_Geracao!$G$2,(Base_Irradiacao!$D$428/Config_Geracao!$E$2)*Base_Irradiacao!$G$428*Config_Geracao!$C$2*(Config_Geracao!$D$2/100))))</f>
        <v>1.904231818</v>
      </c>
    </row>
    <row r="1707" ht="15.0" customHeight="1">
      <c r="A1707" s="28">
        <v>45675.75</v>
      </c>
      <c r="B1707" s="18">
        <v>18.0</v>
      </c>
      <c r="C1707" s="18" t="s">
        <v>128</v>
      </c>
      <c r="D1707" s="18" t="s">
        <v>119</v>
      </c>
      <c r="E1707" s="18" t="s">
        <v>120</v>
      </c>
      <c r="F1707" s="18">
        <f>MIN(Config_Geracao!$F$4,IF(Base_Irradiacao!$H$428*Config_Geracao!$C$4*(Config_Geracao!$D$4/100)&lt;Config_Geracao!$G$4,0,MAX(Config_Geracao!$G$4,Base_Irradiacao!$H$428*Config_Geracao!$C$4*(Config_Geracao!$D$4/100))))</f>
        <v>0.5256825</v>
      </c>
    </row>
    <row r="1708" ht="15.0" customHeight="1">
      <c r="A1708" s="28">
        <v>45675.75</v>
      </c>
      <c r="B1708" s="18">
        <v>18.0</v>
      </c>
      <c r="C1708" s="18" t="s">
        <v>129</v>
      </c>
      <c r="D1708" s="18" t="s">
        <v>118</v>
      </c>
      <c r="E1708" s="18" t="s">
        <v>116</v>
      </c>
      <c r="F1708" s="18">
        <f>MIN(Config_Geracao!$F$3,IF((Base_Irradiacao!$D$428/Config_Geracao!$E$3)*Base_Irradiacao!$G$428*Config_Geracao!$C$3*(Config_Geracao!$D$3/100)&lt;Config_Geracao!$G$3,0,MAX(Config_Geracao!$G$3,(Base_Irradiacao!$D$428/Config_Geracao!$E$3)*Base_Irradiacao!$G$428*Config_Geracao!$C$3*(Config_Geracao!$D$3/100))))</f>
        <v>7.796149091</v>
      </c>
    </row>
    <row r="1709" ht="15.0" customHeight="1">
      <c r="A1709" s="28">
        <v>45675.75</v>
      </c>
      <c r="B1709" s="18">
        <v>18.0</v>
      </c>
      <c r="C1709" s="18" t="s">
        <v>129</v>
      </c>
      <c r="D1709" s="18" t="s">
        <v>122</v>
      </c>
      <c r="E1709" s="18" t="s">
        <v>120</v>
      </c>
      <c r="F1709" s="18">
        <f>MIN(Config_Geracao!$F$5,IF(Base_Irradiacao!$H$428*Config_Geracao!$C$5*(Config_Geracao!$D$5/100)&lt;Config_Geracao!$G$5,0,MAX(Config_Geracao!$G$5,Base_Irradiacao!$H$428*Config_Geracao!$C$5*(Config_Geracao!$D$5/100))))</f>
        <v>1.793505</v>
      </c>
    </row>
    <row r="1710" ht="15.0" customHeight="1">
      <c r="A1710" s="28">
        <v>45675.7916666667</v>
      </c>
      <c r="B1710" s="18">
        <v>19.0</v>
      </c>
      <c r="C1710" s="18" t="s">
        <v>128</v>
      </c>
      <c r="D1710" s="18" t="s">
        <v>115</v>
      </c>
      <c r="E1710" s="18" t="s">
        <v>116</v>
      </c>
      <c r="F1710" s="18">
        <f>MIN(Config_Geracao!$F$2,IF((Base_Irradiacao!$D$429/Config_Geracao!$E$2)*Base_Irradiacao!$G$429*Config_Geracao!$C$2*(Config_Geracao!$D$2/100)&lt;Config_Geracao!$G$2,0,MAX(Config_Geracao!$G$2,(Base_Irradiacao!$D$429/Config_Geracao!$E$2)*Base_Irradiacao!$G$429*Config_Geracao!$C$2*(Config_Geracao!$D$2/100))))</f>
        <v>0</v>
      </c>
    </row>
    <row r="1711" ht="15.0" customHeight="1">
      <c r="A1711" s="28">
        <v>45675.7916666667</v>
      </c>
      <c r="B1711" s="18">
        <v>19.0</v>
      </c>
      <c r="C1711" s="18" t="s">
        <v>128</v>
      </c>
      <c r="D1711" s="18" t="s">
        <v>119</v>
      </c>
      <c r="E1711" s="18" t="s">
        <v>120</v>
      </c>
      <c r="F1711" s="18">
        <f>MIN(Config_Geracao!$F$4,IF(Base_Irradiacao!$H$429*Config_Geracao!$C$4*(Config_Geracao!$D$4/100)&lt;Config_Geracao!$G$4,0,MAX(Config_Geracao!$G$4,Base_Irradiacao!$H$429*Config_Geracao!$C$4*(Config_Geracao!$D$4/100))))</f>
        <v>1.6473</v>
      </c>
    </row>
    <row r="1712" ht="15.0" customHeight="1">
      <c r="A1712" s="28">
        <v>45675.7916666667</v>
      </c>
      <c r="B1712" s="18">
        <v>19.0</v>
      </c>
      <c r="C1712" s="18" t="s">
        <v>129</v>
      </c>
      <c r="D1712" s="18" t="s">
        <v>118</v>
      </c>
      <c r="E1712" s="18" t="s">
        <v>116</v>
      </c>
      <c r="F1712" s="18">
        <f>MIN(Config_Geracao!$F$3,IF((Base_Irradiacao!$D$429/Config_Geracao!$E$3)*Base_Irradiacao!$G$429*Config_Geracao!$C$3*(Config_Geracao!$D$3/100)&lt;Config_Geracao!$G$3,0,MAX(Config_Geracao!$G$3,(Base_Irradiacao!$D$429/Config_Geracao!$E$3)*Base_Irradiacao!$G$429*Config_Geracao!$C$3*(Config_Geracao!$D$3/100))))</f>
        <v>0</v>
      </c>
    </row>
    <row r="1713" ht="15.0" customHeight="1">
      <c r="A1713" s="28">
        <v>45675.7916666667</v>
      </c>
      <c r="B1713" s="18">
        <v>19.0</v>
      </c>
      <c r="C1713" s="18" t="s">
        <v>129</v>
      </c>
      <c r="D1713" s="18" t="s">
        <v>122</v>
      </c>
      <c r="E1713" s="18" t="s">
        <v>120</v>
      </c>
      <c r="F1713" s="18">
        <f>MIN(Config_Geracao!$F$5,IF(Base_Irradiacao!$H$429*Config_Geracao!$C$5*(Config_Geracao!$D$5/100)&lt;Config_Geracao!$G$5,0,MAX(Config_Geracao!$G$5,Base_Irradiacao!$H$429*Config_Geracao!$C$5*(Config_Geracao!$D$5/100))))</f>
        <v>5.6202</v>
      </c>
    </row>
    <row r="1714" ht="15.0" customHeight="1">
      <c r="A1714" s="28">
        <v>45675.8333333333</v>
      </c>
      <c r="B1714" s="18">
        <v>20.0</v>
      </c>
      <c r="C1714" s="18" t="s">
        <v>128</v>
      </c>
      <c r="D1714" s="18" t="s">
        <v>115</v>
      </c>
      <c r="E1714" s="18" t="s">
        <v>116</v>
      </c>
      <c r="F1714" s="18">
        <f>MIN(Config_Geracao!$F$2,IF((Base_Irradiacao!$D$430/Config_Geracao!$E$2)*Base_Irradiacao!$G$430*Config_Geracao!$C$2*(Config_Geracao!$D$2/100)&lt;Config_Geracao!$G$2,0,MAX(Config_Geracao!$G$2,(Base_Irradiacao!$D$430/Config_Geracao!$E$2)*Base_Irradiacao!$G$430*Config_Geracao!$C$2*(Config_Geracao!$D$2/100))))</f>
        <v>0</v>
      </c>
    </row>
    <row r="1715" ht="15.0" customHeight="1">
      <c r="A1715" s="28">
        <v>45675.8333333333</v>
      </c>
      <c r="B1715" s="18">
        <v>20.0</v>
      </c>
      <c r="C1715" s="18" t="s">
        <v>128</v>
      </c>
      <c r="D1715" s="18" t="s">
        <v>119</v>
      </c>
      <c r="E1715" s="18" t="s">
        <v>120</v>
      </c>
      <c r="F1715" s="18">
        <f>MIN(Config_Geracao!$F$4,IF(Base_Irradiacao!$H$430*Config_Geracao!$C$4*(Config_Geracao!$D$4/100)&lt;Config_Geracao!$G$4,0,MAX(Config_Geracao!$G$4,Base_Irradiacao!$H$430*Config_Geracao!$C$4*(Config_Geracao!$D$4/100))))</f>
        <v>0.8745225</v>
      </c>
    </row>
    <row r="1716" ht="15.0" customHeight="1">
      <c r="A1716" s="28">
        <v>45675.8333333333</v>
      </c>
      <c r="B1716" s="18">
        <v>20.0</v>
      </c>
      <c r="C1716" s="18" t="s">
        <v>129</v>
      </c>
      <c r="D1716" s="18" t="s">
        <v>118</v>
      </c>
      <c r="E1716" s="18" t="s">
        <v>116</v>
      </c>
      <c r="F1716" s="18">
        <f>MIN(Config_Geracao!$F$3,IF((Base_Irradiacao!$D$430/Config_Geracao!$E$3)*Base_Irradiacao!$G$430*Config_Geracao!$C$3*(Config_Geracao!$D$3/100)&lt;Config_Geracao!$G$3,0,MAX(Config_Geracao!$G$3,(Base_Irradiacao!$D$430/Config_Geracao!$E$3)*Base_Irradiacao!$G$430*Config_Geracao!$C$3*(Config_Geracao!$D$3/100))))</f>
        <v>0</v>
      </c>
    </row>
    <row r="1717" ht="15.0" customHeight="1">
      <c r="A1717" s="28">
        <v>45675.8333333333</v>
      </c>
      <c r="B1717" s="18">
        <v>20.0</v>
      </c>
      <c r="C1717" s="18" t="s">
        <v>129</v>
      </c>
      <c r="D1717" s="18" t="s">
        <v>122</v>
      </c>
      <c r="E1717" s="18" t="s">
        <v>120</v>
      </c>
      <c r="F1717" s="18">
        <f>MIN(Config_Geracao!$F$5,IF(Base_Irradiacao!$H$430*Config_Geracao!$C$5*(Config_Geracao!$D$5/100)&lt;Config_Geracao!$G$5,0,MAX(Config_Geracao!$G$5,Base_Irradiacao!$H$430*Config_Geracao!$C$5*(Config_Geracao!$D$5/100))))</f>
        <v>2.983665</v>
      </c>
    </row>
    <row r="1718" ht="15.0" customHeight="1">
      <c r="A1718" s="28">
        <v>45675.875</v>
      </c>
      <c r="B1718" s="18">
        <v>21.0</v>
      </c>
      <c r="C1718" s="18" t="s">
        <v>128</v>
      </c>
      <c r="D1718" s="18" t="s">
        <v>115</v>
      </c>
      <c r="E1718" s="18" t="s">
        <v>116</v>
      </c>
      <c r="F1718" s="18">
        <f>MIN(Config_Geracao!$F$2,IF((Base_Irradiacao!$D$431/Config_Geracao!$E$2)*Base_Irradiacao!$G$431*Config_Geracao!$C$2*(Config_Geracao!$D$2/100)&lt;Config_Geracao!$G$2,0,MAX(Config_Geracao!$G$2,(Base_Irradiacao!$D$431/Config_Geracao!$E$2)*Base_Irradiacao!$G$431*Config_Geracao!$C$2*(Config_Geracao!$D$2/100))))</f>
        <v>0</v>
      </c>
    </row>
    <row r="1719" ht="15.0" customHeight="1">
      <c r="A1719" s="28">
        <v>45675.875</v>
      </c>
      <c r="B1719" s="18">
        <v>21.0</v>
      </c>
      <c r="C1719" s="18" t="s">
        <v>128</v>
      </c>
      <c r="D1719" s="18" t="s">
        <v>119</v>
      </c>
      <c r="E1719" s="18" t="s">
        <v>120</v>
      </c>
      <c r="F1719" s="18">
        <f>MIN(Config_Geracao!$F$4,IF(Base_Irradiacao!$H$431*Config_Geracao!$C$4*(Config_Geracao!$D$4/100)&lt;Config_Geracao!$G$4,0,MAX(Config_Geracao!$G$4,Base_Irradiacao!$H$431*Config_Geracao!$C$4*(Config_Geracao!$D$4/100))))</f>
        <v>0.7824675</v>
      </c>
    </row>
    <row r="1720" ht="15.0" customHeight="1">
      <c r="A1720" s="28">
        <v>45675.875</v>
      </c>
      <c r="B1720" s="18">
        <v>21.0</v>
      </c>
      <c r="C1720" s="18" t="s">
        <v>129</v>
      </c>
      <c r="D1720" s="18" t="s">
        <v>118</v>
      </c>
      <c r="E1720" s="18" t="s">
        <v>116</v>
      </c>
      <c r="F1720" s="18">
        <f>MIN(Config_Geracao!$F$3,IF((Base_Irradiacao!$D$431/Config_Geracao!$E$3)*Base_Irradiacao!$G$431*Config_Geracao!$C$3*(Config_Geracao!$D$3/100)&lt;Config_Geracao!$G$3,0,MAX(Config_Geracao!$G$3,(Base_Irradiacao!$D$431/Config_Geracao!$E$3)*Base_Irradiacao!$G$431*Config_Geracao!$C$3*(Config_Geracao!$D$3/100))))</f>
        <v>0</v>
      </c>
    </row>
    <row r="1721" ht="15.0" customHeight="1">
      <c r="A1721" s="28">
        <v>45675.875</v>
      </c>
      <c r="B1721" s="18">
        <v>21.0</v>
      </c>
      <c r="C1721" s="18" t="s">
        <v>129</v>
      </c>
      <c r="D1721" s="18" t="s">
        <v>122</v>
      </c>
      <c r="E1721" s="18" t="s">
        <v>120</v>
      </c>
      <c r="F1721" s="18">
        <f>MIN(Config_Geracao!$F$5,IF(Base_Irradiacao!$H$431*Config_Geracao!$C$5*(Config_Geracao!$D$5/100)&lt;Config_Geracao!$G$5,0,MAX(Config_Geracao!$G$5,Base_Irradiacao!$H$431*Config_Geracao!$C$5*(Config_Geracao!$D$5/100))))</f>
        <v>2.669595</v>
      </c>
    </row>
    <row r="1722" ht="15.0" customHeight="1">
      <c r="A1722" s="28">
        <v>45675.9166666667</v>
      </c>
      <c r="B1722" s="18">
        <v>22.0</v>
      </c>
      <c r="C1722" s="18" t="s">
        <v>128</v>
      </c>
      <c r="D1722" s="18" t="s">
        <v>115</v>
      </c>
      <c r="E1722" s="18" t="s">
        <v>116</v>
      </c>
      <c r="F1722" s="18">
        <f>MIN(Config_Geracao!$F$2,IF((Base_Irradiacao!$D$432/Config_Geracao!$E$2)*Base_Irradiacao!$G$432*Config_Geracao!$C$2*(Config_Geracao!$D$2/100)&lt;Config_Geracao!$G$2,0,MAX(Config_Geracao!$G$2,(Base_Irradiacao!$D$432/Config_Geracao!$E$2)*Base_Irradiacao!$G$432*Config_Geracao!$C$2*(Config_Geracao!$D$2/100))))</f>
        <v>0</v>
      </c>
    </row>
    <row r="1723" ht="15.0" customHeight="1">
      <c r="A1723" s="28">
        <v>45675.9166666667</v>
      </c>
      <c r="B1723" s="18">
        <v>22.0</v>
      </c>
      <c r="C1723" s="18" t="s">
        <v>128</v>
      </c>
      <c r="D1723" s="18" t="s">
        <v>119</v>
      </c>
      <c r="E1723" s="18" t="s">
        <v>120</v>
      </c>
      <c r="F1723" s="18">
        <f>MIN(Config_Geracao!$F$4,IF(Base_Irradiacao!$H$432*Config_Geracao!$C$4*(Config_Geracao!$D$4/100)&lt;Config_Geracao!$G$4,0,MAX(Config_Geracao!$G$4,Base_Irradiacao!$H$432*Config_Geracao!$C$4*(Config_Geracao!$D$4/100))))</f>
        <v>0.95931</v>
      </c>
    </row>
    <row r="1724" ht="15.0" customHeight="1">
      <c r="A1724" s="28">
        <v>45675.9166666667</v>
      </c>
      <c r="B1724" s="18">
        <v>22.0</v>
      </c>
      <c r="C1724" s="18" t="s">
        <v>129</v>
      </c>
      <c r="D1724" s="18" t="s">
        <v>118</v>
      </c>
      <c r="E1724" s="18" t="s">
        <v>116</v>
      </c>
      <c r="F1724" s="18">
        <f>MIN(Config_Geracao!$F$3,IF((Base_Irradiacao!$D$432/Config_Geracao!$E$3)*Base_Irradiacao!$G$432*Config_Geracao!$C$3*(Config_Geracao!$D$3/100)&lt;Config_Geracao!$G$3,0,MAX(Config_Geracao!$G$3,(Base_Irradiacao!$D$432/Config_Geracao!$E$3)*Base_Irradiacao!$G$432*Config_Geracao!$C$3*(Config_Geracao!$D$3/100))))</f>
        <v>0</v>
      </c>
    </row>
    <row r="1725" ht="15.0" customHeight="1">
      <c r="A1725" s="28">
        <v>45675.9166666667</v>
      </c>
      <c r="B1725" s="18">
        <v>22.0</v>
      </c>
      <c r="C1725" s="18" t="s">
        <v>129</v>
      </c>
      <c r="D1725" s="18" t="s">
        <v>122</v>
      </c>
      <c r="E1725" s="18" t="s">
        <v>120</v>
      </c>
      <c r="F1725" s="18">
        <f>MIN(Config_Geracao!$F$5,IF(Base_Irradiacao!$H$432*Config_Geracao!$C$5*(Config_Geracao!$D$5/100)&lt;Config_Geracao!$G$5,0,MAX(Config_Geracao!$G$5,Base_Irradiacao!$H$432*Config_Geracao!$C$5*(Config_Geracao!$D$5/100))))</f>
        <v>3.27294</v>
      </c>
    </row>
    <row r="1726" ht="15.0" customHeight="1">
      <c r="A1726" s="28">
        <v>45675.9583333333</v>
      </c>
      <c r="B1726" s="18">
        <v>23.0</v>
      </c>
      <c r="C1726" s="18" t="s">
        <v>128</v>
      </c>
      <c r="D1726" s="18" t="s">
        <v>115</v>
      </c>
      <c r="E1726" s="18" t="s">
        <v>116</v>
      </c>
      <c r="F1726" s="18">
        <f>MIN(Config_Geracao!$F$2,IF((Base_Irradiacao!$D$433/Config_Geracao!$E$2)*Base_Irradiacao!$G$433*Config_Geracao!$C$2*(Config_Geracao!$D$2/100)&lt;Config_Geracao!$G$2,0,MAX(Config_Geracao!$G$2,(Base_Irradiacao!$D$433/Config_Geracao!$E$2)*Base_Irradiacao!$G$433*Config_Geracao!$C$2*(Config_Geracao!$D$2/100))))</f>
        <v>0</v>
      </c>
    </row>
    <row r="1727" ht="15.0" customHeight="1">
      <c r="A1727" s="28">
        <v>45675.9583333333</v>
      </c>
      <c r="B1727" s="18">
        <v>23.0</v>
      </c>
      <c r="C1727" s="18" t="s">
        <v>128</v>
      </c>
      <c r="D1727" s="18" t="s">
        <v>119</v>
      </c>
      <c r="E1727" s="18" t="s">
        <v>120</v>
      </c>
      <c r="F1727" s="18">
        <f>MIN(Config_Geracao!$F$4,IF(Base_Irradiacao!$H$433*Config_Geracao!$C$4*(Config_Geracao!$D$4/100)&lt;Config_Geracao!$G$4,0,MAX(Config_Geracao!$G$4,Base_Irradiacao!$H$433*Config_Geracao!$C$4*(Config_Geracao!$D$4/100))))</f>
        <v>0.7776225</v>
      </c>
    </row>
    <row r="1728" ht="15.0" customHeight="1">
      <c r="A1728" s="28">
        <v>45675.9583333333</v>
      </c>
      <c r="B1728" s="18">
        <v>23.0</v>
      </c>
      <c r="C1728" s="18" t="s">
        <v>129</v>
      </c>
      <c r="D1728" s="18" t="s">
        <v>118</v>
      </c>
      <c r="E1728" s="18" t="s">
        <v>116</v>
      </c>
      <c r="F1728" s="18">
        <f>MIN(Config_Geracao!$F$3,IF((Base_Irradiacao!$D$433/Config_Geracao!$E$3)*Base_Irradiacao!$G$433*Config_Geracao!$C$3*(Config_Geracao!$D$3/100)&lt;Config_Geracao!$G$3,0,MAX(Config_Geracao!$G$3,(Base_Irradiacao!$D$433/Config_Geracao!$E$3)*Base_Irradiacao!$G$433*Config_Geracao!$C$3*(Config_Geracao!$D$3/100))))</f>
        <v>0</v>
      </c>
    </row>
    <row r="1729" ht="15.0" customHeight="1">
      <c r="A1729" s="28">
        <v>45675.9583333333</v>
      </c>
      <c r="B1729" s="18">
        <v>23.0</v>
      </c>
      <c r="C1729" s="18" t="s">
        <v>129</v>
      </c>
      <c r="D1729" s="18" t="s">
        <v>122</v>
      </c>
      <c r="E1729" s="18" t="s">
        <v>120</v>
      </c>
      <c r="F1729" s="18">
        <f>MIN(Config_Geracao!$F$5,IF(Base_Irradiacao!$H$433*Config_Geracao!$C$5*(Config_Geracao!$D$5/100)&lt;Config_Geracao!$G$5,0,MAX(Config_Geracao!$G$5,Base_Irradiacao!$H$433*Config_Geracao!$C$5*(Config_Geracao!$D$5/100))))</f>
        <v>2.653065</v>
      </c>
    </row>
    <row r="1730" ht="15.0" customHeight="1">
      <c r="A1730" s="28">
        <v>45676.0</v>
      </c>
      <c r="B1730" s="18">
        <v>0.0</v>
      </c>
      <c r="C1730" s="18" t="s">
        <v>128</v>
      </c>
      <c r="D1730" s="18" t="s">
        <v>115</v>
      </c>
      <c r="E1730" s="18" t="s">
        <v>116</v>
      </c>
      <c r="F1730" s="18">
        <f>MIN(Config_Geracao!$F$2,IF((Base_Irradiacao!$D$434/Config_Geracao!$E$2)*Base_Irradiacao!$G$434*Config_Geracao!$C$2*(Config_Geracao!$D$2/100)&lt;Config_Geracao!$G$2,0,MAX(Config_Geracao!$G$2,(Base_Irradiacao!$D$434/Config_Geracao!$E$2)*Base_Irradiacao!$G$434*Config_Geracao!$C$2*(Config_Geracao!$D$2/100))))</f>
        <v>0</v>
      </c>
    </row>
    <row r="1731" ht="15.0" customHeight="1">
      <c r="A1731" s="28">
        <v>45676.0</v>
      </c>
      <c r="B1731" s="18">
        <v>0.0</v>
      </c>
      <c r="C1731" s="18" t="s">
        <v>128</v>
      </c>
      <c r="D1731" s="18" t="s">
        <v>119</v>
      </c>
      <c r="E1731" s="18" t="s">
        <v>120</v>
      </c>
      <c r="F1731" s="18">
        <f>MIN(Config_Geracao!$F$4,IF(Base_Irradiacao!$H$434*Config_Geracao!$C$4*(Config_Geracao!$D$4/100)&lt;Config_Geracao!$G$4,0,MAX(Config_Geracao!$G$4,Base_Irradiacao!$H$434*Config_Geracao!$C$4*(Config_Geracao!$D$4/100))))</f>
        <v>0.9229725</v>
      </c>
    </row>
    <row r="1732" ht="15.0" customHeight="1">
      <c r="A1732" s="28">
        <v>45676.0</v>
      </c>
      <c r="B1732" s="18">
        <v>0.0</v>
      </c>
      <c r="C1732" s="18" t="s">
        <v>129</v>
      </c>
      <c r="D1732" s="18" t="s">
        <v>118</v>
      </c>
      <c r="E1732" s="18" t="s">
        <v>116</v>
      </c>
      <c r="F1732" s="18">
        <f>MIN(Config_Geracao!$F$3,IF((Base_Irradiacao!$D$434/Config_Geracao!$E$3)*Base_Irradiacao!$G$434*Config_Geracao!$C$3*(Config_Geracao!$D$3/100)&lt;Config_Geracao!$G$3,0,MAX(Config_Geracao!$G$3,(Base_Irradiacao!$D$434/Config_Geracao!$E$3)*Base_Irradiacao!$G$434*Config_Geracao!$C$3*(Config_Geracao!$D$3/100))))</f>
        <v>0</v>
      </c>
    </row>
    <row r="1733" ht="15.0" customHeight="1">
      <c r="A1733" s="28">
        <v>45676.0</v>
      </c>
      <c r="B1733" s="18">
        <v>0.0</v>
      </c>
      <c r="C1733" s="18" t="s">
        <v>129</v>
      </c>
      <c r="D1733" s="18" t="s">
        <v>122</v>
      </c>
      <c r="E1733" s="18" t="s">
        <v>120</v>
      </c>
      <c r="F1733" s="18">
        <f>MIN(Config_Geracao!$F$5,IF(Base_Irradiacao!$H$434*Config_Geracao!$C$5*(Config_Geracao!$D$5/100)&lt;Config_Geracao!$G$5,0,MAX(Config_Geracao!$G$5,Base_Irradiacao!$H$434*Config_Geracao!$C$5*(Config_Geracao!$D$5/100))))</f>
        <v>3.148965</v>
      </c>
    </row>
    <row r="1734" ht="15.0" customHeight="1">
      <c r="A1734" s="28">
        <v>45676.0416666667</v>
      </c>
      <c r="B1734" s="18">
        <v>1.0</v>
      </c>
      <c r="C1734" s="18" t="s">
        <v>128</v>
      </c>
      <c r="D1734" s="18" t="s">
        <v>115</v>
      </c>
      <c r="E1734" s="18" t="s">
        <v>116</v>
      </c>
      <c r="F1734" s="18">
        <f>MIN(Config_Geracao!$F$2,IF((Base_Irradiacao!$D$435/Config_Geracao!$E$2)*Base_Irradiacao!$G$435*Config_Geracao!$C$2*(Config_Geracao!$D$2/100)&lt;Config_Geracao!$G$2,0,MAX(Config_Geracao!$G$2,(Base_Irradiacao!$D$435/Config_Geracao!$E$2)*Base_Irradiacao!$G$435*Config_Geracao!$C$2*(Config_Geracao!$D$2/100))))</f>
        <v>0</v>
      </c>
    </row>
    <row r="1735" ht="15.0" customHeight="1">
      <c r="A1735" s="28">
        <v>45676.0416666667</v>
      </c>
      <c r="B1735" s="18">
        <v>1.0</v>
      </c>
      <c r="C1735" s="18" t="s">
        <v>128</v>
      </c>
      <c r="D1735" s="18" t="s">
        <v>119</v>
      </c>
      <c r="E1735" s="18" t="s">
        <v>120</v>
      </c>
      <c r="F1735" s="18">
        <f>MIN(Config_Geracao!$F$4,IF(Base_Irradiacao!$H$435*Config_Geracao!$C$4*(Config_Geracao!$D$4/100)&lt;Config_Geracao!$G$4,0,MAX(Config_Geracao!$G$4,Base_Irradiacao!$H$435*Config_Geracao!$C$4*(Config_Geracao!$D$4/100))))</f>
        <v>0.7291725</v>
      </c>
    </row>
    <row r="1736" ht="15.0" customHeight="1">
      <c r="A1736" s="28">
        <v>45676.0416666667</v>
      </c>
      <c r="B1736" s="18">
        <v>1.0</v>
      </c>
      <c r="C1736" s="18" t="s">
        <v>129</v>
      </c>
      <c r="D1736" s="18" t="s">
        <v>118</v>
      </c>
      <c r="E1736" s="18" t="s">
        <v>116</v>
      </c>
      <c r="F1736" s="18">
        <f>MIN(Config_Geracao!$F$3,IF((Base_Irradiacao!$D$435/Config_Geracao!$E$3)*Base_Irradiacao!$G$435*Config_Geracao!$C$3*(Config_Geracao!$D$3/100)&lt;Config_Geracao!$G$3,0,MAX(Config_Geracao!$G$3,(Base_Irradiacao!$D$435/Config_Geracao!$E$3)*Base_Irradiacao!$G$435*Config_Geracao!$C$3*(Config_Geracao!$D$3/100))))</f>
        <v>0</v>
      </c>
    </row>
    <row r="1737" ht="15.0" customHeight="1">
      <c r="A1737" s="28">
        <v>45676.0416666667</v>
      </c>
      <c r="B1737" s="18">
        <v>1.0</v>
      </c>
      <c r="C1737" s="18" t="s">
        <v>129</v>
      </c>
      <c r="D1737" s="18" t="s">
        <v>122</v>
      </c>
      <c r="E1737" s="18" t="s">
        <v>120</v>
      </c>
      <c r="F1737" s="18">
        <f>MIN(Config_Geracao!$F$5,IF(Base_Irradiacao!$H$435*Config_Geracao!$C$5*(Config_Geracao!$D$5/100)&lt;Config_Geracao!$G$5,0,MAX(Config_Geracao!$G$5,Base_Irradiacao!$H$435*Config_Geracao!$C$5*(Config_Geracao!$D$5/100))))</f>
        <v>2.487765</v>
      </c>
    </row>
    <row r="1738" ht="15.0" customHeight="1">
      <c r="A1738" s="28">
        <v>45676.0833333333</v>
      </c>
      <c r="B1738" s="18">
        <v>2.0</v>
      </c>
      <c r="C1738" s="18" t="s">
        <v>128</v>
      </c>
      <c r="D1738" s="18" t="s">
        <v>115</v>
      </c>
      <c r="E1738" s="18" t="s">
        <v>116</v>
      </c>
      <c r="F1738" s="18">
        <f>MIN(Config_Geracao!$F$2,IF((Base_Irradiacao!$D$436/Config_Geracao!$E$2)*Base_Irradiacao!$G$436*Config_Geracao!$C$2*(Config_Geracao!$D$2/100)&lt;Config_Geracao!$G$2,0,MAX(Config_Geracao!$G$2,(Base_Irradiacao!$D$436/Config_Geracao!$E$2)*Base_Irradiacao!$G$436*Config_Geracao!$C$2*(Config_Geracao!$D$2/100))))</f>
        <v>0</v>
      </c>
    </row>
    <row r="1739" ht="15.0" customHeight="1">
      <c r="A1739" s="28">
        <v>45676.0833333333</v>
      </c>
      <c r="B1739" s="18">
        <v>2.0</v>
      </c>
      <c r="C1739" s="18" t="s">
        <v>128</v>
      </c>
      <c r="D1739" s="18" t="s">
        <v>119</v>
      </c>
      <c r="E1739" s="18" t="s">
        <v>120</v>
      </c>
      <c r="F1739" s="18">
        <f>MIN(Config_Geracao!$F$4,IF(Base_Irradiacao!$H$436*Config_Geracao!$C$4*(Config_Geracao!$D$4/100)&lt;Config_Geracao!$G$4,0,MAX(Config_Geracao!$G$4,Base_Irradiacao!$H$436*Config_Geracao!$C$4*(Config_Geracao!$D$4/100))))</f>
        <v>1.4946825</v>
      </c>
    </row>
    <row r="1740" ht="15.0" customHeight="1">
      <c r="A1740" s="28">
        <v>45676.0833333333</v>
      </c>
      <c r="B1740" s="18">
        <v>2.0</v>
      </c>
      <c r="C1740" s="18" t="s">
        <v>129</v>
      </c>
      <c r="D1740" s="18" t="s">
        <v>118</v>
      </c>
      <c r="E1740" s="18" t="s">
        <v>116</v>
      </c>
      <c r="F1740" s="18">
        <f>MIN(Config_Geracao!$F$3,IF((Base_Irradiacao!$D$436/Config_Geracao!$E$3)*Base_Irradiacao!$G$436*Config_Geracao!$C$3*(Config_Geracao!$D$3/100)&lt;Config_Geracao!$G$3,0,MAX(Config_Geracao!$G$3,(Base_Irradiacao!$D$436/Config_Geracao!$E$3)*Base_Irradiacao!$G$436*Config_Geracao!$C$3*(Config_Geracao!$D$3/100))))</f>
        <v>0</v>
      </c>
    </row>
    <row r="1741" ht="15.0" customHeight="1">
      <c r="A1741" s="28">
        <v>45676.0833333333</v>
      </c>
      <c r="B1741" s="18">
        <v>2.0</v>
      </c>
      <c r="C1741" s="18" t="s">
        <v>129</v>
      </c>
      <c r="D1741" s="18" t="s">
        <v>122</v>
      </c>
      <c r="E1741" s="18" t="s">
        <v>120</v>
      </c>
      <c r="F1741" s="18">
        <f>MIN(Config_Geracao!$F$5,IF(Base_Irradiacao!$H$436*Config_Geracao!$C$5*(Config_Geracao!$D$5/100)&lt;Config_Geracao!$G$5,0,MAX(Config_Geracao!$G$5,Base_Irradiacao!$H$436*Config_Geracao!$C$5*(Config_Geracao!$D$5/100))))</f>
        <v>5.099505</v>
      </c>
    </row>
    <row r="1742" ht="15.0" customHeight="1">
      <c r="A1742" s="28">
        <v>45676.125</v>
      </c>
      <c r="B1742" s="18">
        <v>3.0</v>
      </c>
      <c r="C1742" s="18" t="s">
        <v>128</v>
      </c>
      <c r="D1742" s="18" t="s">
        <v>115</v>
      </c>
      <c r="E1742" s="18" t="s">
        <v>116</v>
      </c>
      <c r="F1742" s="18">
        <f>MIN(Config_Geracao!$F$2,IF((Base_Irradiacao!$D$437/Config_Geracao!$E$2)*Base_Irradiacao!$G$437*Config_Geracao!$C$2*(Config_Geracao!$D$2/100)&lt;Config_Geracao!$G$2,0,MAX(Config_Geracao!$G$2,(Base_Irradiacao!$D$437/Config_Geracao!$E$2)*Base_Irradiacao!$G$437*Config_Geracao!$C$2*(Config_Geracao!$D$2/100))))</f>
        <v>0</v>
      </c>
    </row>
    <row r="1743" ht="15.0" customHeight="1">
      <c r="A1743" s="28">
        <v>45676.125</v>
      </c>
      <c r="B1743" s="18">
        <v>3.0</v>
      </c>
      <c r="C1743" s="18" t="s">
        <v>128</v>
      </c>
      <c r="D1743" s="18" t="s">
        <v>119</v>
      </c>
      <c r="E1743" s="18" t="s">
        <v>120</v>
      </c>
      <c r="F1743" s="18">
        <f>MIN(Config_Geracao!$F$4,IF(Base_Irradiacao!$H$437*Config_Geracao!$C$4*(Config_Geracao!$D$4/100)&lt;Config_Geracao!$G$4,0,MAX(Config_Geracao!$G$4,Base_Irradiacao!$H$437*Config_Geracao!$C$4*(Config_Geracao!$D$4/100))))</f>
        <v>0.838185</v>
      </c>
    </row>
    <row r="1744" ht="15.0" customHeight="1">
      <c r="A1744" s="28">
        <v>45676.125</v>
      </c>
      <c r="B1744" s="18">
        <v>3.0</v>
      </c>
      <c r="C1744" s="18" t="s">
        <v>129</v>
      </c>
      <c r="D1744" s="18" t="s">
        <v>118</v>
      </c>
      <c r="E1744" s="18" t="s">
        <v>116</v>
      </c>
      <c r="F1744" s="18">
        <f>MIN(Config_Geracao!$F$3,IF((Base_Irradiacao!$D$437/Config_Geracao!$E$3)*Base_Irradiacao!$G$437*Config_Geracao!$C$3*(Config_Geracao!$D$3/100)&lt;Config_Geracao!$G$3,0,MAX(Config_Geracao!$G$3,(Base_Irradiacao!$D$437/Config_Geracao!$E$3)*Base_Irradiacao!$G$437*Config_Geracao!$C$3*(Config_Geracao!$D$3/100))))</f>
        <v>0</v>
      </c>
    </row>
    <row r="1745" ht="15.0" customHeight="1">
      <c r="A1745" s="28">
        <v>45676.125</v>
      </c>
      <c r="B1745" s="18">
        <v>3.0</v>
      </c>
      <c r="C1745" s="18" t="s">
        <v>129</v>
      </c>
      <c r="D1745" s="18" t="s">
        <v>122</v>
      </c>
      <c r="E1745" s="18" t="s">
        <v>120</v>
      </c>
      <c r="F1745" s="18">
        <f>MIN(Config_Geracao!$F$5,IF(Base_Irradiacao!$H$437*Config_Geracao!$C$5*(Config_Geracao!$D$5/100)&lt;Config_Geracao!$G$5,0,MAX(Config_Geracao!$G$5,Base_Irradiacao!$H$437*Config_Geracao!$C$5*(Config_Geracao!$D$5/100))))</f>
        <v>2.85969</v>
      </c>
    </row>
    <row r="1746" ht="15.0" customHeight="1">
      <c r="A1746" s="28">
        <v>45676.1666666667</v>
      </c>
      <c r="B1746" s="18">
        <v>4.0</v>
      </c>
      <c r="C1746" s="18" t="s">
        <v>128</v>
      </c>
      <c r="D1746" s="18" t="s">
        <v>115</v>
      </c>
      <c r="E1746" s="18" t="s">
        <v>116</v>
      </c>
      <c r="F1746" s="18">
        <f>MIN(Config_Geracao!$F$2,IF((Base_Irradiacao!$D$438/Config_Geracao!$E$2)*Base_Irradiacao!$G$438*Config_Geracao!$C$2*(Config_Geracao!$D$2/100)&lt;Config_Geracao!$G$2,0,MAX(Config_Geracao!$G$2,(Base_Irradiacao!$D$438/Config_Geracao!$E$2)*Base_Irradiacao!$G$438*Config_Geracao!$C$2*(Config_Geracao!$D$2/100))))</f>
        <v>0</v>
      </c>
    </row>
    <row r="1747" ht="15.0" customHeight="1">
      <c r="A1747" s="28">
        <v>45676.1666666667</v>
      </c>
      <c r="B1747" s="18">
        <v>4.0</v>
      </c>
      <c r="C1747" s="18" t="s">
        <v>128</v>
      </c>
      <c r="D1747" s="18" t="s">
        <v>119</v>
      </c>
      <c r="E1747" s="18" t="s">
        <v>120</v>
      </c>
      <c r="F1747" s="18">
        <f>MIN(Config_Geracao!$F$4,IF(Base_Irradiacao!$H$438*Config_Geracao!$C$4*(Config_Geracao!$D$4/100)&lt;Config_Geracao!$G$4,0,MAX(Config_Geracao!$G$4,Base_Irradiacao!$H$438*Config_Geracao!$C$4*(Config_Geracao!$D$4/100))))</f>
        <v>0.81396</v>
      </c>
    </row>
    <row r="1748" ht="15.0" customHeight="1">
      <c r="A1748" s="28">
        <v>45676.1666666667</v>
      </c>
      <c r="B1748" s="18">
        <v>4.0</v>
      </c>
      <c r="C1748" s="18" t="s">
        <v>129</v>
      </c>
      <c r="D1748" s="18" t="s">
        <v>118</v>
      </c>
      <c r="E1748" s="18" t="s">
        <v>116</v>
      </c>
      <c r="F1748" s="18">
        <f>MIN(Config_Geracao!$F$3,IF((Base_Irradiacao!$D$438/Config_Geracao!$E$3)*Base_Irradiacao!$G$438*Config_Geracao!$C$3*(Config_Geracao!$D$3/100)&lt;Config_Geracao!$G$3,0,MAX(Config_Geracao!$G$3,(Base_Irradiacao!$D$438/Config_Geracao!$E$3)*Base_Irradiacao!$G$438*Config_Geracao!$C$3*(Config_Geracao!$D$3/100))))</f>
        <v>0</v>
      </c>
    </row>
    <row r="1749" ht="15.0" customHeight="1">
      <c r="A1749" s="28">
        <v>45676.1666666667</v>
      </c>
      <c r="B1749" s="18">
        <v>4.0</v>
      </c>
      <c r="C1749" s="18" t="s">
        <v>129</v>
      </c>
      <c r="D1749" s="18" t="s">
        <v>122</v>
      </c>
      <c r="E1749" s="18" t="s">
        <v>120</v>
      </c>
      <c r="F1749" s="18">
        <f>MIN(Config_Geracao!$F$5,IF(Base_Irradiacao!$H$438*Config_Geracao!$C$5*(Config_Geracao!$D$5/100)&lt;Config_Geracao!$G$5,0,MAX(Config_Geracao!$G$5,Base_Irradiacao!$H$438*Config_Geracao!$C$5*(Config_Geracao!$D$5/100))))</f>
        <v>2.77704</v>
      </c>
    </row>
    <row r="1750" ht="15.0" customHeight="1">
      <c r="A1750" s="28">
        <v>45676.2083333333</v>
      </c>
      <c r="B1750" s="18">
        <v>5.0</v>
      </c>
      <c r="C1750" s="18" t="s">
        <v>128</v>
      </c>
      <c r="D1750" s="18" t="s">
        <v>115</v>
      </c>
      <c r="E1750" s="18" t="s">
        <v>116</v>
      </c>
      <c r="F1750" s="18">
        <f>MIN(Config_Geracao!$F$2,IF((Base_Irradiacao!$D$439/Config_Geracao!$E$2)*Base_Irradiacao!$G$439*Config_Geracao!$C$2*(Config_Geracao!$D$2/100)&lt;Config_Geracao!$G$2,0,MAX(Config_Geracao!$G$2,(Base_Irradiacao!$D$439/Config_Geracao!$E$2)*Base_Irradiacao!$G$439*Config_Geracao!$C$2*(Config_Geracao!$D$2/100))))</f>
        <v>0</v>
      </c>
    </row>
    <row r="1751" ht="15.0" customHeight="1">
      <c r="A1751" s="28">
        <v>45676.2083333333</v>
      </c>
      <c r="B1751" s="18">
        <v>5.0</v>
      </c>
      <c r="C1751" s="18" t="s">
        <v>128</v>
      </c>
      <c r="D1751" s="18" t="s">
        <v>119</v>
      </c>
      <c r="E1751" s="18" t="s">
        <v>120</v>
      </c>
      <c r="F1751" s="18">
        <f>MIN(Config_Geracao!$F$4,IF(Base_Irradiacao!$H$439*Config_Geracao!$C$4*(Config_Geracao!$D$4/100)&lt;Config_Geracao!$G$4,0,MAX(Config_Geracao!$G$4,Base_Irradiacao!$H$439*Config_Geracao!$C$4*(Config_Geracao!$D$4/100))))</f>
        <v>1.03683</v>
      </c>
    </row>
    <row r="1752" ht="15.0" customHeight="1">
      <c r="A1752" s="28">
        <v>45676.2083333333</v>
      </c>
      <c r="B1752" s="18">
        <v>5.0</v>
      </c>
      <c r="C1752" s="18" t="s">
        <v>129</v>
      </c>
      <c r="D1752" s="18" t="s">
        <v>118</v>
      </c>
      <c r="E1752" s="18" t="s">
        <v>116</v>
      </c>
      <c r="F1752" s="18">
        <f>MIN(Config_Geracao!$F$3,IF((Base_Irradiacao!$D$439/Config_Geracao!$E$3)*Base_Irradiacao!$G$439*Config_Geracao!$C$3*(Config_Geracao!$D$3/100)&lt;Config_Geracao!$G$3,0,MAX(Config_Geracao!$G$3,(Base_Irradiacao!$D$439/Config_Geracao!$E$3)*Base_Irradiacao!$G$439*Config_Geracao!$C$3*(Config_Geracao!$D$3/100))))</f>
        <v>0</v>
      </c>
    </row>
    <row r="1753" ht="15.0" customHeight="1">
      <c r="A1753" s="28">
        <v>45676.2083333333</v>
      </c>
      <c r="B1753" s="18">
        <v>5.0</v>
      </c>
      <c r="C1753" s="18" t="s">
        <v>129</v>
      </c>
      <c r="D1753" s="18" t="s">
        <v>122</v>
      </c>
      <c r="E1753" s="18" t="s">
        <v>120</v>
      </c>
      <c r="F1753" s="18">
        <f>MIN(Config_Geracao!$F$5,IF(Base_Irradiacao!$H$439*Config_Geracao!$C$5*(Config_Geracao!$D$5/100)&lt;Config_Geracao!$G$5,0,MAX(Config_Geracao!$G$5,Base_Irradiacao!$H$439*Config_Geracao!$C$5*(Config_Geracao!$D$5/100))))</f>
        <v>3.53742</v>
      </c>
    </row>
    <row r="1754" ht="15.0" customHeight="1">
      <c r="A1754" s="28">
        <v>45676.25</v>
      </c>
      <c r="B1754" s="18">
        <v>6.0</v>
      </c>
      <c r="C1754" s="18" t="s">
        <v>128</v>
      </c>
      <c r="D1754" s="18" t="s">
        <v>115</v>
      </c>
      <c r="E1754" s="18" t="s">
        <v>116</v>
      </c>
      <c r="F1754" s="18">
        <f>MIN(Config_Geracao!$F$2,IF((Base_Irradiacao!$D$440/Config_Geracao!$E$2)*Base_Irradiacao!$G$440*Config_Geracao!$C$2*(Config_Geracao!$D$2/100)&lt;Config_Geracao!$G$2,0,MAX(Config_Geracao!$G$2,(Base_Irradiacao!$D$440/Config_Geracao!$E$2)*Base_Irradiacao!$G$440*Config_Geracao!$C$2*(Config_Geracao!$D$2/100))))</f>
        <v>1.407986364</v>
      </c>
    </row>
    <row r="1755" ht="15.0" customHeight="1">
      <c r="A1755" s="28">
        <v>45676.25</v>
      </c>
      <c r="B1755" s="18">
        <v>6.0</v>
      </c>
      <c r="C1755" s="18" t="s">
        <v>128</v>
      </c>
      <c r="D1755" s="18" t="s">
        <v>119</v>
      </c>
      <c r="E1755" s="18" t="s">
        <v>120</v>
      </c>
      <c r="F1755" s="18">
        <f>MIN(Config_Geracao!$F$4,IF(Base_Irradiacao!$H$440*Config_Geracao!$C$4*(Config_Geracao!$D$4/100)&lt;Config_Geracao!$G$4,0,MAX(Config_Geracao!$G$4,Base_Irradiacao!$H$440*Config_Geracao!$C$4*(Config_Geracao!$D$4/100))))</f>
        <v>0.7727775</v>
      </c>
    </row>
    <row r="1756" ht="15.0" customHeight="1">
      <c r="A1756" s="28">
        <v>45676.25</v>
      </c>
      <c r="B1756" s="18">
        <v>6.0</v>
      </c>
      <c r="C1756" s="18" t="s">
        <v>129</v>
      </c>
      <c r="D1756" s="18" t="s">
        <v>118</v>
      </c>
      <c r="E1756" s="18" t="s">
        <v>116</v>
      </c>
      <c r="F1756" s="18">
        <f>MIN(Config_Geracao!$F$3,IF((Base_Irradiacao!$D$440/Config_Geracao!$E$3)*Base_Irradiacao!$G$440*Config_Geracao!$C$3*(Config_Geracao!$D$3/100)&lt;Config_Geracao!$G$3,0,MAX(Config_Geracao!$G$3,(Base_Irradiacao!$D$440/Config_Geracao!$E$3)*Base_Irradiacao!$G$440*Config_Geracao!$C$3*(Config_Geracao!$D$3/100))))</f>
        <v>5.764461818</v>
      </c>
    </row>
    <row r="1757" ht="15.0" customHeight="1">
      <c r="A1757" s="28">
        <v>45676.25</v>
      </c>
      <c r="B1757" s="18">
        <v>6.0</v>
      </c>
      <c r="C1757" s="18" t="s">
        <v>129</v>
      </c>
      <c r="D1757" s="18" t="s">
        <v>122</v>
      </c>
      <c r="E1757" s="18" t="s">
        <v>120</v>
      </c>
      <c r="F1757" s="18">
        <f>MIN(Config_Geracao!$F$5,IF(Base_Irradiacao!$H$440*Config_Geracao!$C$5*(Config_Geracao!$D$5/100)&lt;Config_Geracao!$G$5,0,MAX(Config_Geracao!$G$5,Base_Irradiacao!$H$440*Config_Geracao!$C$5*(Config_Geracao!$D$5/100))))</f>
        <v>2.636535</v>
      </c>
    </row>
    <row r="1758" ht="15.0" customHeight="1">
      <c r="A1758" s="28">
        <v>45676.2916666667</v>
      </c>
      <c r="B1758" s="18">
        <v>7.0</v>
      </c>
      <c r="C1758" s="18" t="s">
        <v>128</v>
      </c>
      <c r="D1758" s="18" t="s">
        <v>115</v>
      </c>
      <c r="E1758" s="18" t="s">
        <v>116</v>
      </c>
      <c r="F1758" s="18">
        <f>MIN(Config_Geracao!$F$2,IF((Base_Irradiacao!$D$441/Config_Geracao!$E$2)*Base_Irradiacao!$G$441*Config_Geracao!$C$2*(Config_Geracao!$D$2/100)&lt;Config_Geracao!$G$2,0,MAX(Config_Geracao!$G$2,(Base_Irradiacao!$D$441/Config_Geracao!$E$2)*Base_Irradiacao!$G$441*Config_Geracao!$C$2*(Config_Geracao!$D$2/100))))</f>
        <v>1.046813636</v>
      </c>
    </row>
    <row r="1759" ht="15.0" customHeight="1">
      <c r="A1759" s="28">
        <v>45676.2916666667</v>
      </c>
      <c r="B1759" s="18">
        <v>7.0</v>
      </c>
      <c r="C1759" s="18" t="s">
        <v>128</v>
      </c>
      <c r="D1759" s="18" t="s">
        <v>119</v>
      </c>
      <c r="E1759" s="18" t="s">
        <v>120</v>
      </c>
      <c r="F1759" s="18">
        <f>MIN(Config_Geracao!$F$4,IF(Base_Irradiacao!$H$441*Config_Geracao!$C$4*(Config_Geracao!$D$4/100)&lt;Config_Geracao!$G$4,0,MAX(Config_Geracao!$G$4,Base_Irradiacao!$H$441*Config_Geracao!$C$4*(Config_Geracao!$D$4/100))))</f>
        <v>0.508725</v>
      </c>
    </row>
    <row r="1760" ht="15.0" customHeight="1">
      <c r="A1760" s="28">
        <v>45676.2916666667</v>
      </c>
      <c r="B1760" s="18">
        <v>7.0</v>
      </c>
      <c r="C1760" s="18" t="s">
        <v>129</v>
      </c>
      <c r="D1760" s="18" t="s">
        <v>118</v>
      </c>
      <c r="E1760" s="18" t="s">
        <v>116</v>
      </c>
      <c r="F1760" s="18">
        <f>MIN(Config_Geracao!$F$3,IF((Base_Irradiacao!$D$441/Config_Geracao!$E$3)*Base_Irradiacao!$G$441*Config_Geracao!$C$3*(Config_Geracao!$D$3/100)&lt;Config_Geracao!$G$3,0,MAX(Config_Geracao!$G$3,(Base_Irradiacao!$D$441/Config_Geracao!$E$3)*Base_Irradiacao!$G$441*Config_Geracao!$C$3*(Config_Geracao!$D$3/100))))</f>
        <v>4.285778182</v>
      </c>
    </row>
    <row r="1761" ht="15.0" customHeight="1">
      <c r="A1761" s="28">
        <v>45676.2916666667</v>
      </c>
      <c r="B1761" s="18">
        <v>7.0</v>
      </c>
      <c r="C1761" s="18" t="s">
        <v>129</v>
      </c>
      <c r="D1761" s="18" t="s">
        <v>122</v>
      </c>
      <c r="E1761" s="18" t="s">
        <v>120</v>
      </c>
      <c r="F1761" s="18">
        <f>MIN(Config_Geracao!$F$5,IF(Base_Irradiacao!$H$441*Config_Geracao!$C$5*(Config_Geracao!$D$5/100)&lt;Config_Geracao!$G$5,0,MAX(Config_Geracao!$G$5,Base_Irradiacao!$H$441*Config_Geracao!$C$5*(Config_Geracao!$D$5/100))))</f>
        <v>1.73565</v>
      </c>
    </row>
    <row r="1762" ht="15.0" customHeight="1">
      <c r="A1762" s="28">
        <v>45676.3333333333</v>
      </c>
      <c r="B1762" s="18">
        <v>8.0</v>
      </c>
      <c r="C1762" s="18" t="s">
        <v>128</v>
      </c>
      <c r="D1762" s="18" t="s">
        <v>115</v>
      </c>
      <c r="E1762" s="18" t="s">
        <v>116</v>
      </c>
      <c r="F1762" s="18">
        <f>MIN(Config_Geracao!$F$2,IF((Base_Irradiacao!$D$442/Config_Geracao!$E$2)*Base_Irradiacao!$G$442*Config_Geracao!$C$2*(Config_Geracao!$D$2/100)&lt;Config_Geracao!$G$2,0,MAX(Config_Geracao!$G$2,(Base_Irradiacao!$D$442/Config_Geracao!$E$2)*Base_Irradiacao!$G$442*Config_Geracao!$C$2*(Config_Geracao!$D$2/100))))</f>
        <v>4.721672727</v>
      </c>
    </row>
    <row r="1763" ht="15.0" customHeight="1">
      <c r="A1763" s="28">
        <v>45676.3333333333</v>
      </c>
      <c r="B1763" s="18">
        <v>8.0</v>
      </c>
      <c r="C1763" s="18" t="s">
        <v>128</v>
      </c>
      <c r="D1763" s="18" t="s">
        <v>119</v>
      </c>
      <c r="E1763" s="18" t="s">
        <v>120</v>
      </c>
      <c r="F1763" s="18">
        <f>MIN(Config_Geracao!$F$4,IF(Base_Irradiacao!$H$442*Config_Geracao!$C$4*(Config_Geracao!$D$4/100)&lt;Config_Geracao!$G$4,0,MAX(Config_Geracao!$G$4,Base_Irradiacao!$H$442*Config_Geracao!$C$4*(Config_Geracao!$D$4/100))))</f>
        <v>0.6952575</v>
      </c>
    </row>
    <row r="1764" ht="15.0" customHeight="1">
      <c r="A1764" s="28">
        <v>45676.3333333333</v>
      </c>
      <c r="B1764" s="18">
        <v>8.0</v>
      </c>
      <c r="C1764" s="18" t="s">
        <v>129</v>
      </c>
      <c r="D1764" s="18" t="s">
        <v>118</v>
      </c>
      <c r="E1764" s="18" t="s">
        <v>116</v>
      </c>
      <c r="F1764" s="18">
        <f>MIN(Config_Geracao!$F$3,IF((Base_Irradiacao!$D$442/Config_Geracao!$E$3)*Base_Irradiacao!$G$442*Config_Geracao!$C$3*(Config_Geracao!$D$3/100)&lt;Config_Geracao!$G$3,0,MAX(Config_Geracao!$G$3,(Base_Irradiacao!$D$442/Config_Geracao!$E$3)*Base_Irradiacao!$G$442*Config_Geracao!$C$3*(Config_Geracao!$D$3/100))))</f>
        <v>19.33108364</v>
      </c>
    </row>
    <row r="1765" ht="15.0" customHeight="1">
      <c r="A1765" s="28">
        <v>45676.3333333333</v>
      </c>
      <c r="B1765" s="18">
        <v>8.0</v>
      </c>
      <c r="C1765" s="18" t="s">
        <v>129</v>
      </c>
      <c r="D1765" s="18" t="s">
        <v>122</v>
      </c>
      <c r="E1765" s="18" t="s">
        <v>120</v>
      </c>
      <c r="F1765" s="18">
        <f>MIN(Config_Geracao!$F$5,IF(Base_Irradiacao!$H$442*Config_Geracao!$C$5*(Config_Geracao!$D$5/100)&lt;Config_Geracao!$G$5,0,MAX(Config_Geracao!$G$5,Base_Irradiacao!$H$442*Config_Geracao!$C$5*(Config_Geracao!$D$5/100))))</f>
        <v>2.372055</v>
      </c>
    </row>
    <row r="1766" ht="15.0" customHeight="1">
      <c r="A1766" s="28">
        <v>45676.375</v>
      </c>
      <c r="B1766" s="18">
        <v>9.0</v>
      </c>
      <c r="C1766" s="18" t="s">
        <v>128</v>
      </c>
      <c r="D1766" s="18" t="s">
        <v>115</v>
      </c>
      <c r="E1766" s="18" t="s">
        <v>116</v>
      </c>
      <c r="F1766" s="18">
        <f>MIN(Config_Geracao!$F$2,IF((Base_Irradiacao!$D$443/Config_Geracao!$E$2)*Base_Irradiacao!$G$443*Config_Geracao!$C$2*(Config_Geracao!$D$2/100)&lt;Config_Geracao!$G$2,0,MAX(Config_Geracao!$G$2,(Base_Irradiacao!$D$443/Config_Geracao!$E$2)*Base_Irradiacao!$G$443*Config_Geracao!$C$2*(Config_Geracao!$D$2/100))))</f>
        <v>6.053313636</v>
      </c>
    </row>
    <row r="1767" ht="15.0" customHeight="1">
      <c r="A1767" s="28">
        <v>45676.375</v>
      </c>
      <c r="B1767" s="18">
        <v>9.0</v>
      </c>
      <c r="C1767" s="18" t="s">
        <v>128</v>
      </c>
      <c r="D1767" s="18" t="s">
        <v>119</v>
      </c>
      <c r="E1767" s="18" t="s">
        <v>120</v>
      </c>
      <c r="F1767" s="18">
        <f>MIN(Config_Geracao!$F$4,IF(Base_Irradiacao!$H$443*Config_Geracao!$C$4*(Config_Geracao!$D$4/100)&lt;Config_Geracao!$G$4,0,MAX(Config_Geracao!$G$4,Base_Irradiacao!$H$443*Config_Geracao!$C$4*(Config_Geracao!$D$4/100))))</f>
        <v>0.8793675</v>
      </c>
    </row>
    <row r="1768" ht="15.0" customHeight="1">
      <c r="A1768" s="28">
        <v>45676.375</v>
      </c>
      <c r="B1768" s="18">
        <v>9.0</v>
      </c>
      <c r="C1768" s="18" t="s">
        <v>129</v>
      </c>
      <c r="D1768" s="18" t="s">
        <v>118</v>
      </c>
      <c r="E1768" s="18" t="s">
        <v>116</v>
      </c>
      <c r="F1768" s="18">
        <f>MIN(Config_Geracao!$F$3,IF((Base_Irradiacao!$D$443/Config_Geracao!$E$3)*Base_Irradiacao!$G$443*Config_Geracao!$C$3*(Config_Geracao!$D$3/100)&lt;Config_Geracao!$G$3,0,MAX(Config_Geracao!$G$3,(Base_Irradiacao!$D$443/Config_Geracao!$E$3)*Base_Irradiacao!$G$443*Config_Geracao!$C$3*(Config_Geracao!$D$3/100))))</f>
        <v>24.78297818</v>
      </c>
    </row>
    <row r="1769" ht="15.0" customHeight="1">
      <c r="A1769" s="28">
        <v>45676.375</v>
      </c>
      <c r="B1769" s="18">
        <v>9.0</v>
      </c>
      <c r="C1769" s="18" t="s">
        <v>129</v>
      </c>
      <c r="D1769" s="18" t="s">
        <v>122</v>
      </c>
      <c r="E1769" s="18" t="s">
        <v>120</v>
      </c>
      <c r="F1769" s="18">
        <f>MIN(Config_Geracao!$F$5,IF(Base_Irradiacao!$H$443*Config_Geracao!$C$5*(Config_Geracao!$D$5/100)&lt;Config_Geracao!$G$5,0,MAX(Config_Geracao!$G$5,Base_Irradiacao!$H$443*Config_Geracao!$C$5*(Config_Geracao!$D$5/100))))</f>
        <v>3.000195</v>
      </c>
    </row>
    <row r="1770" ht="15.0" customHeight="1">
      <c r="A1770" s="28">
        <v>45676.4166666667</v>
      </c>
      <c r="B1770" s="18">
        <v>10.0</v>
      </c>
      <c r="C1770" s="18" t="s">
        <v>128</v>
      </c>
      <c r="D1770" s="18" t="s">
        <v>115</v>
      </c>
      <c r="E1770" s="18" t="s">
        <v>116</v>
      </c>
      <c r="F1770" s="18">
        <f>MIN(Config_Geracao!$F$2,IF((Base_Irradiacao!$D$444/Config_Geracao!$E$2)*Base_Irradiacao!$G$444*Config_Geracao!$C$2*(Config_Geracao!$D$2/100)&lt;Config_Geracao!$G$2,0,MAX(Config_Geracao!$G$2,(Base_Irradiacao!$D$444/Config_Geracao!$E$2)*Base_Irradiacao!$G$444*Config_Geracao!$C$2*(Config_Geracao!$D$2/100))))</f>
        <v>2.136938636</v>
      </c>
    </row>
    <row r="1771" ht="15.0" customHeight="1">
      <c r="A1771" s="28">
        <v>45676.4166666667</v>
      </c>
      <c r="B1771" s="18">
        <v>10.0</v>
      </c>
      <c r="C1771" s="18" t="s">
        <v>128</v>
      </c>
      <c r="D1771" s="18" t="s">
        <v>119</v>
      </c>
      <c r="E1771" s="18" t="s">
        <v>120</v>
      </c>
      <c r="F1771" s="18">
        <f>MIN(Config_Geracao!$F$4,IF(Base_Irradiacao!$H$444*Config_Geracao!$C$4*(Config_Geracao!$D$4/100)&lt;Config_Geracao!$G$4,0,MAX(Config_Geracao!$G$4,Base_Irradiacao!$H$444*Config_Geracao!$C$4*(Config_Geracao!$D$4/100))))</f>
        <v>0.499035</v>
      </c>
    </row>
    <row r="1772" ht="15.0" customHeight="1">
      <c r="A1772" s="28">
        <v>45676.4166666667</v>
      </c>
      <c r="B1772" s="18">
        <v>10.0</v>
      </c>
      <c r="C1772" s="18" t="s">
        <v>129</v>
      </c>
      <c r="D1772" s="18" t="s">
        <v>118</v>
      </c>
      <c r="E1772" s="18" t="s">
        <v>116</v>
      </c>
      <c r="F1772" s="18">
        <f>MIN(Config_Geracao!$F$3,IF((Base_Irradiacao!$D$444/Config_Geracao!$E$3)*Base_Irradiacao!$G$444*Config_Geracao!$C$3*(Config_Geracao!$D$3/100)&lt;Config_Geracao!$G$3,0,MAX(Config_Geracao!$G$3,(Base_Irradiacao!$D$444/Config_Geracao!$E$3)*Base_Irradiacao!$G$444*Config_Geracao!$C$3*(Config_Geracao!$D$3/100))))</f>
        <v>8.748878182</v>
      </c>
    </row>
    <row r="1773" ht="15.0" customHeight="1">
      <c r="A1773" s="28">
        <v>45676.4166666667</v>
      </c>
      <c r="B1773" s="18">
        <v>10.0</v>
      </c>
      <c r="C1773" s="18" t="s">
        <v>129</v>
      </c>
      <c r="D1773" s="18" t="s">
        <v>122</v>
      </c>
      <c r="E1773" s="18" t="s">
        <v>120</v>
      </c>
      <c r="F1773" s="18">
        <f>MIN(Config_Geracao!$F$5,IF(Base_Irradiacao!$H$444*Config_Geracao!$C$5*(Config_Geracao!$D$5/100)&lt;Config_Geracao!$G$5,0,MAX(Config_Geracao!$G$5,Base_Irradiacao!$H$444*Config_Geracao!$C$5*(Config_Geracao!$D$5/100))))</f>
        <v>1.70259</v>
      </c>
    </row>
    <row r="1774" ht="15.0" customHeight="1">
      <c r="A1774" s="28">
        <v>45676.4583333333</v>
      </c>
      <c r="B1774" s="18">
        <v>11.0</v>
      </c>
      <c r="C1774" s="18" t="s">
        <v>128</v>
      </c>
      <c r="D1774" s="18" t="s">
        <v>115</v>
      </c>
      <c r="E1774" s="18" t="s">
        <v>116</v>
      </c>
      <c r="F1774" s="18">
        <f>MIN(Config_Geracao!$F$2,IF((Base_Irradiacao!$D$445/Config_Geracao!$E$2)*Base_Irradiacao!$G$445*Config_Geracao!$C$2*(Config_Geracao!$D$2/100)&lt;Config_Geracao!$G$2,0,MAX(Config_Geracao!$G$2,(Base_Irradiacao!$D$445/Config_Geracao!$E$2)*Base_Irradiacao!$G$445*Config_Geracao!$C$2*(Config_Geracao!$D$2/100))))</f>
        <v>2.310918182</v>
      </c>
    </row>
    <row r="1775" ht="15.0" customHeight="1">
      <c r="A1775" s="28">
        <v>45676.4583333333</v>
      </c>
      <c r="B1775" s="18">
        <v>11.0</v>
      </c>
      <c r="C1775" s="18" t="s">
        <v>128</v>
      </c>
      <c r="D1775" s="18" t="s">
        <v>119</v>
      </c>
      <c r="E1775" s="18" t="s">
        <v>120</v>
      </c>
      <c r="F1775" s="18">
        <f>MIN(Config_Geracao!$F$4,IF(Base_Irradiacao!$H$445*Config_Geracao!$C$4*(Config_Geracao!$D$4/100)&lt;Config_Geracao!$G$4,0,MAX(Config_Geracao!$G$4,Base_Irradiacao!$H$445*Config_Geracao!$C$4*(Config_Geracao!$D$4/100))))</f>
        <v>0.6613425</v>
      </c>
    </row>
    <row r="1776" ht="15.0" customHeight="1">
      <c r="A1776" s="28">
        <v>45676.4583333333</v>
      </c>
      <c r="B1776" s="18">
        <v>11.0</v>
      </c>
      <c r="C1776" s="18" t="s">
        <v>129</v>
      </c>
      <c r="D1776" s="18" t="s">
        <v>118</v>
      </c>
      <c r="E1776" s="18" t="s">
        <v>116</v>
      </c>
      <c r="F1776" s="18">
        <f>MIN(Config_Geracao!$F$3,IF((Base_Irradiacao!$D$445/Config_Geracao!$E$3)*Base_Irradiacao!$G$445*Config_Geracao!$C$3*(Config_Geracao!$D$3/100)&lt;Config_Geracao!$G$3,0,MAX(Config_Geracao!$G$3,(Base_Irradiacao!$D$445/Config_Geracao!$E$3)*Base_Irradiacao!$G$445*Config_Geracao!$C$3*(Config_Geracao!$D$3/100))))</f>
        <v>9.461170909</v>
      </c>
    </row>
    <row r="1777" ht="15.0" customHeight="1">
      <c r="A1777" s="28">
        <v>45676.4583333333</v>
      </c>
      <c r="B1777" s="18">
        <v>11.0</v>
      </c>
      <c r="C1777" s="18" t="s">
        <v>129</v>
      </c>
      <c r="D1777" s="18" t="s">
        <v>122</v>
      </c>
      <c r="E1777" s="18" t="s">
        <v>120</v>
      </c>
      <c r="F1777" s="18">
        <f>MIN(Config_Geracao!$F$5,IF(Base_Irradiacao!$H$445*Config_Geracao!$C$5*(Config_Geracao!$D$5/100)&lt;Config_Geracao!$G$5,0,MAX(Config_Geracao!$G$5,Base_Irradiacao!$H$445*Config_Geracao!$C$5*(Config_Geracao!$D$5/100))))</f>
        <v>2.256345</v>
      </c>
    </row>
    <row r="1778" ht="15.0" customHeight="1">
      <c r="A1778" s="28">
        <v>45676.5</v>
      </c>
      <c r="B1778" s="18">
        <v>12.0</v>
      </c>
      <c r="C1778" s="18" t="s">
        <v>128</v>
      </c>
      <c r="D1778" s="18" t="s">
        <v>115</v>
      </c>
      <c r="E1778" s="18" t="s">
        <v>116</v>
      </c>
      <c r="F1778" s="18">
        <f>MIN(Config_Geracao!$F$2,IF((Base_Irradiacao!$D$446/Config_Geracao!$E$2)*Base_Irradiacao!$G$446*Config_Geracao!$C$2*(Config_Geracao!$D$2/100)&lt;Config_Geracao!$G$2,0,MAX(Config_Geracao!$G$2,(Base_Irradiacao!$D$446/Config_Geracao!$E$2)*Base_Irradiacao!$G$446*Config_Geracao!$C$2*(Config_Geracao!$D$2/100))))</f>
        <v>4.927218182</v>
      </c>
    </row>
    <row r="1779" ht="15.0" customHeight="1">
      <c r="A1779" s="28">
        <v>45676.5</v>
      </c>
      <c r="B1779" s="18">
        <v>12.0</v>
      </c>
      <c r="C1779" s="18" t="s">
        <v>128</v>
      </c>
      <c r="D1779" s="18" t="s">
        <v>119</v>
      </c>
      <c r="E1779" s="18" t="s">
        <v>120</v>
      </c>
      <c r="F1779" s="18">
        <f>MIN(Config_Geracao!$F$4,IF(Base_Irradiacao!$H$446*Config_Geracao!$C$4*(Config_Geracao!$D$4/100)&lt;Config_Geracao!$G$4,0,MAX(Config_Geracao!$G$4,Base_Irradiacao!$H$446*Config_Geracao!$C$4*(Config_Geracao!$D$4/100))))</f>
        <v>0.5063025</v>
      </c>
    </row>
    <row r="1780" ht="15.0" customHeight="1">
      <c r="A1780" s="28">
        <v>45676.5</v>
      </c>
      <c r="B1780" s="18">
        <v>12.0</v>
      </c>
      <c r="C1780" s="18" t="s">
        <v>129</v>
      </c>
      <c r="D1780" s="18" t="s">
        <v>118</v>
      </c>
      <c r="E1780" s="18" t="s">
        <v>116</v>
      </c>
      <c r="F1780" s="18">
        <f>MIN(Config_Geracao!$F$3,IF((Base_Irradiacao!$D$446/Config_Geracao!$E$3)*Base_Irradiacao!$G$446*Config_Geracao!$C$3*(Config_Geracao!$D$3/100)&lt;Config_Geracao!$G$3,0,MAX(Config_Geracao!$G$3,(Base_Irradiacao!$D$446/Config_Geracao!$E$3)*Base_Irradiacao!$G$446*Config_Geracao!$C$3*(Config_Geracao!$D$3/100))))</f>
        <v>20.17261091</v>
      </c>
    </row>
    <row r="1781" ht="15.0" customHeight="1">
      <c r="A1781" s="28">
        <v>45676.5</v>
      </c>
      <c r="B1781" s="18">
        <v>12.0</v>
      </c>
      <c r="C1781" s="18" t="s">
        <v>129</v>
      </c>
      <c r="D1781" s="18" t="s">
        <v>122</v>
      </c>
      <c r="E1781" s="18" t="s">
        <v>120</v>
      </c>
      <c r="F1781" s="18">
        <f>MIN(Config_Geracao!$F$5,IF(Base_Irradiacao!$H$446*Config_Geracao!$C$5*(Config_Geracao!$D$5/100)&lt;Config_Geracao!$G$5,0,MAX(Config_Geracao!$G$5,Base_Irradiacao!$H$446*Config_Geracao!$C$5*(Config_Geracao!$D$5/100))))</f>
        <v>1.727385</v>
      </c>
    </row>
    <row r="1782" ht="15.0" customHeight="1">
      <c r="A1782" s="28">
        <v>45676.5416666667</v>
      </c>
      <c r="B1782" s="18">
        <v>13.0</v>
      </c>
      <c r="C1782" s="18" t="s">
        <v>128</v>
      </c>
      <c r="D1782" s="18" t="s">
        <v>115</v>
      </c>
      <c r="E1782" s="18" t="s">
        <v>116</v>
      </c>
      <c r="F1782" s="18">
        <f>MIN(Config_Geracao!$F$2,IF((Base_Irradiacao!$D$447/Config_Geracao!$E$2)*Base_Irradiacao!$G$447*Config_Geracao!$C$2*(Config_Geracao!$D$2/100)&lt;Config_Geracao!$G$2,0,MAX(Config_Geracao!$G$2,(Base_Irradiacao!$D$447/Config_Geracao!$E$2)*Base_Irradiacao!$G$447*Config_Geracao!$C$2*(Config_Geracao!$D$2/100))))</f>
        <v>2.738159091</v>
      </c>
    </row>
    <row r="1783" ht="15.0" customHeight="1">
      <c r="A1783" s="28">
        <v>45676.5416666667</v>
      </c>
      <c r="B1783" s="18">
        <v>13.0</v>
      </c>
      <c r="C1783" s="18" t="s">
        <v>128</v>
      </c>
      <c r="D1783" s="18" t="s">
        <v>119</v>
      </c>
      <c r="E1783" s="18" t="s">
        <v>120</v>
      </c>
      <c r="F1783" s="18">
        <f>MIN(Config_Geracao!$F$4,IF(Base_Irradiacao!$H$447*Config_Geracao!$C$4*(Config_Geracao!$D$4/100)&lt;Config_Geracao!$G$4,0,MAX(Config_Geracao!$G$4,Base_Irradiacao!$H$447*Config_Geracao!$C$4*(Config_Geracao!$D$4/100))))</f>
        <v>0.6177375</v>
      </c>
    </row>
    <row r="1784" ht="15.0" customHeight="1">
      <c r="A1784" s="28">
        <v>45676.5416666667</v>
      </c>
      <c r="B1784" s="18">
        <v>13.0</v>
      </c>
      <c r="C1784" s="18" t="s">
        <v>129</v>
      </c>
      <c r="D1784" s="18" t="s">
        <v>118</v>
      </c>
      <c r="E1784" s="18" t="s">
        <v>116</v>
      </c>
      <c r="F1784" s="18">
        <f>MIN(Config_Geracao!$F$3,IF((Base_Irradiacao!$D$447/Config_Geracao!$E$3)*Base_Irradiacao!$G$447*Config_Geracao!$C$3*(Config_Geracao!$D$3/100)&lt;Config_Geracao!$G$3,0,MAX(Config_Geracao!$G$3,(Base_Irradiacao!$D$447/Config_Geracao!$E$3)*Base_Irradiacao!$G$447*Config_Geracao!$C$3*(Config_Geracao!$D$3/100))))</f>
        <v>11.21034545</v>
      </c>
    </row>
    <row r="1785" ht="15.0" customHeight="1">
      <c r="A1785" s="28">
        <v>45676.5416666667</v>
      </c>
      <c r="B1785" s="18">
        <v>13.0</v>
      </c>
      <c r="C1785" s="18" t="s">
        <v>129</v>
      </c>
      <c r="D1785" s="18" t="s">
        <v>122</v>
      </c>
      <c r="E1785" s="18" t="s">
        <v>120</v>
      </c>
      <c r="F1785" s="18">
        <f>MIN(Config_Geracao!$F$5,IF(Base_Irradiacao!$H$447*Config_Geracao!$C$5*(Config_Geracao!$D$5/100)&lt;Config_Geracao!$G$5,0,MAX(Config_Geracao!$G$5,Base_Irradiacao!$H$447*Config_Geracao!$C$5*(Config_Geracao!$D$5/100))))</f>
        <v>2.107575</v>
      </c>
    </row>
    <row r="1786" ht="15.0" customHeight="1">
      <c r="A1786" s="28">
        <v>45676.5833333333</v>
      </c>
      <c r="B1786" s="18">
        <v>14.0</v>
      </c>
      <c r="C1786" s="18" t="s">
        <v>128</v>
      </c>
      <c r="D1786" s="18" t="s">
        <v>115</v>
      </c>
      <c r="E1786" s="18" t="s">
        <v>116</v>
      </c>
      <c r="F1786" s="18">
        <f>MIN(Config_Geracao!$F$2,IF((Base_Irradiacao!$D$448/Config_Geracao!$E$2)*Base_Irradiacao!$G$448*Config_Geracao!$C$2*(Config_Geracao!$D$2/100)&lt;Config_Geracao!$G$2,0,MAX(Config_Geracao!$G$2,(Base_Irradiacao!$D$448/Config_Geracao!$E$2)*Base_Irradiacao!$G$448*Config_Geracao!$C$2*(Config_Geracao!$D$2/100))))</f>
        <v>7.029654545</v>
      </c>
    </row>
    <row r="1787" ht="15.0" customHeight="1">
      <c r="A1787" s="28">
        <v>45676.5833333333</v>
      </c>
      <c r="B1787" s="18">
        <v>14.0</v>
      </c>
      <c r="C1787" s="18" t="s">
        <v>128</v>
      </c>
      <c r="D1787" s="18" t="s">
        <v>119</v>
      </c>
      <c r="E1787" s="18" t="s">
        <v>120</v>
      </c>
      <c r="F1787" s="18">
        <f>MIN(Config_Geracao!$F$4,IF(Base_Irradiacao!$H$448*Config_Geracao!$C$4*(Config_Geracao!$D$4/100)&lt;Config_Geracao!$G$4,0,MAX(Config_Geracao!$G$4,Base_Irradiacao!$H$448*Config_Geracao!$C$4*(Config_Geracao!$D$4/100))))</f>
        <v>0.9278175</v>
      </c>
    </row>
    <row r="1788" ht="15.0" customHeight="1">
      <c r="A1788" s="28">
        <v>45676.5833333333</v>
      </c>
      <c r="B1788" s="18">
        <v>14.0</v>
      </c>
      <c r="C1788" s="18" t="s">
        <v>129</v>
      </c>
      <c r="D1788" s="18" t="s">
        <v>118</v>
      </c>
      <c r="E1788" s="18" t="s">
        <v>116</v>
      </c>
      <c r="F1788" s="18">
        <f>MIN(Config_Geracao!$F$3,IF((Base_Irradiacao!$D$448/Config_Geracao!$E$3)*Base_Irradiacao!$G$448*Config_Geracao!$C$3*(Config_Geracao!$D$3/100)&lt;Config_Geracao!$G$3,0,MAX(Config_Geracao!$G$3,(Base_Irradiacao!$D$448/Config_Geracao!$E$3)*Base_Irradiacao!$G$448*Config_Geracao!$C$3*(Config_Geracao!$D$3/100))))</f>
        <v>28.78023273</v>
      </c>
    </row>
    <row r="1789" ht="15.0" customHeight="1">
      <c r="A1789" s="28">
        <v>45676.5833333333</v>
      </c>
      <c r="B1789" s="18">
        <v>14.0</v>
      </c>
      <c r="C1789" s="18" t="s">
        <v>129</v>
      </c>
      <c r="D1789" s="18" t="s">
        <v>122</v>
      </c>
      <c r="E1789" s="18" t="s">
        <v>120</v>
      </c>
      <c r="F1789" s="18">
        <f>MIN(Config_Geracao!$F$5,IF(Base_Irradiacao!$H$448*Config_Geracao!$C$5*(Config_Geracao!$D$5/100)&lt;Config_Geracao!$G$5,0,MAX(Config_Geracao!$G$5,Base_Irradiacao!$H$448*Config_Geracao!$C$5*(Config_Geracao!$D$5/100))))</f>
        <v>3.165495</v>
      </c>
    </row>
    <row r="1790" ht="15.0" customHeight="1">
      <c r="A1790" s="28">
        <v>45676.625</v>
      </c>
      <c r="B1790" s="18">
        <v>15.0</v>
      </c>
      <c r="C1790" s="18" t="s">
        <v>128</v>
      </c>
      <c r="D1790" s="18" t="s">
        <v>115</v>
      </c>
      <c r="E1790" s="18" t="s">
        <v>116</v>
      </c>
      <c r="F1790" s="18">
        <f>MIN(Config_Geracao!$F$2,IF((Base_Irradiacao!$D$449/Config_Geracao!$E$2)*Base_Irradiacao!$G$449*Config_Geracao!$C$2*(Config_Geracao!$D$2/100)&lt;Config_Geracao!$G$2,0,MAX(Config_Geracao!$G$2,(Base_Irradiacao!$D$449/Config_Geracao!$E$2)*Base_Irradiacao!$G$449*Config_Geracao!$C$2*(Config_Geracao!$D$2/100))))</f>
        <v>2.354229545</v>
      </c>
    </row>
    <row r="1791" ht="15.0" customHeight="1">
      <c r="A1791" s="28">
        <v>45676.625</v>
      </c>
      <c r="B1791" s="18">
        <v>15.0</v>
      </c>
      <c r="C1791" s="18" t="s">
        <v>128</v>
      </c>
      <c r="D1791" s="18" t="s">
        <v>119</v>
      </c>
      <c r="E1791" s="18" t="s">
        <v>120</v>
      </c>
      <c r="F1791" s="18">
        <f>MIN(Config_Geracao!$F$4,IF(Base_Irradiacao!$H$449*Config_Geracao!$C$4*(Config_Geracao!$D$4/100)&lt;Config_Geracao!$G$4,0,MAX(Config_Geracao!$G$4,Base_Irradiacao!$H$449*Config_Geracao!$C$4*(Config_Geracao!$D$4/100))))</f>
        <v>0.5935125</v>
      </c>
    </row>
    <row r="1792" ht="15.0" customHeight="1">
      <c r="A1792" s="28">
        <v>45676.625</v>
      </c>
      <c r="B1792" s="18">
        <v>15.0</v>
      </c>
      <c r="C1792" s="18" t="s">
        <v>129</v>
      </c>
      <c r="D1792" s="18" t="s">
        <v>118</v>
      </c>
      <c r="E1792" s="18" t="s">
        <v>116</v>
      </c>
      <c r="F1792" s="18">
        <f>MIN(Config_Geracao!$F$3,IF((Base_Irradiacao!$D$449/Config_Geracao!$E$3)*Base_Irradiacao!$G$449*Config_Geracao!$C$3*(Config_Geracao!$D$3/100)&lt;Config_Geracao!$G$3,0,MAX(Config_Geracao!$G$3,(Base_Irradiacao!$D$449/Config_Geracao!$E$3)*Base_Irradiacao!$G$449*Config_Geracao!$C$3*(Config_Geracao!$D$3/100))))</f>
        <v>9.638492727</v>
      </c>
    </row>
    <row r="1793" ht="15.0" customHeight="1">
      <c r="A1793" s="28">
        <v>45676.625</v>
      </c>
      <c r="B1793" s="18">
        <v>15.0</v>
      </c>
      <c r="C1793" s="18" t="s">
        <v>129</v>
      </c>
      <c r="D1793" s="18" t="s">
        <v>122</v>
      </c>
      <c r="E1793" s="18" t="s">
        <v>120</v>
      </c>
      <c r="F1793" s="18">
        <f>MIN(Config_Geracao!$F$5,IF(Base_Irradiacao!$H$449*Config_Geracao!$C$5*(Config_Geracao!$D$5/100)&lt;Config_Geracao!$G$5,0,MAX(Config_Geracao!$G$5,Base_Irradiacao!$H$449*Config_Geracao!$C$5*(Config_Geracao!$D$5/100))))</f>
        <v>2.024925</v>
      </c>
    </row>
    <row r="1794" ht="15.0" customHeight="1">
      <c r="A1794" s="28">
        <v>45676.6666666667</v>
      </c>
      <c r="B1794" s="18">
        <v>16.0</v>
      </c>
      <c r="C1794" s="18" t="s">
        <v>128</v>
      </c>
      <c r="D1794" s="18" t="s">
        <v>115</v>
      </c>
      <c r="E1794" s="18" t="s">
        <v>116</v>
      </c>
      <c r="F1794" s="18">
        <f>MIN(Config_Geracao!$F$2,IF((Base_Irradiacao!$D$450/Config_Geracao!$E$2)*Base_Irradiacao!$G$450*Config_Geracao!$C$2*(Config_Geracao!$D$2/100)&lt;Config_Geracao!$G$2,0,MAX(Config_Geracao!$G$2,(Base_Irradiacao!$D$450/Config_Geracao!$E$2)*Base_Irradiacao!$G$450*Config_Geracao!$C$2*(Config_Geracao!$D$2/100))))</f>
        <v>3.352593182</v>
      </c>
    </row>
    <row r="1795" ht="15.0" customHeight="1">
      <c r="A1795" s="28">
        <v>45676.6666666667</v>
      </c>
      <c r="B1795" s="18">
        <v>16.0</v>
      </c>
      <c r="C1795" s="18" t="s">
        <v>128</v>
      </c>
      <c r="D1795" s="18" t="s">
        <v>119</v>
      </c>
      <c r="E1795" s="18" t="s">
        <v>120</v>
      </c>
      <c r="F1795" s="18">
        <f>MIN(Config_Geracao!$F$4,IF(Base_Irradiacao!$H$450*Config_Geracao!$C$4*(Config_Geracao!$D$4/100)&lt;Config_Geracao!$G$4,0,MAX(Config_Geracao!$G$4,Base_Irradiacao!$H$450*Config_Geracao!$C$4*(Config_Geracao!$D$4/100))))</f>
        <v>0.5692875</v>
      </c>
    </row>
    <row r="1796" ht="15.0" customHeight="1">
      <c r="A1796" s="28">
        <v>45676.6666666667</v>
      </c>
      <c r="B1796" s="18">
        <v>16.0</v>
      </c>
      <c r="C1796" s="18" t="s">
        <v>129</v>
      </c>
      <c r="D1796" s="18" t="s">
        <v>118</v>
      </c>
      <c r="E1796" s="18" t="s">
        <v>116</v>
      </c>
      <c r="F1796" s="18">
        <f>MIN(Config_Geracao!$F$3,IF((Base_Irradiacao!$D$450/Config_Geracao!$E$3)*Base_Irradiacao!$G$450*Config_Geracao!$C$3*(Config_Geracao!$D$3/100)&lt;Config_Geracao!$G$3,0,MAX(Config_Geracao!$G$3,(Base_Irradiacao!$D$450/Config_Geracao!$E$3)*Base_Irradiacao!$G$450*Config_Geracao!$C$3*(Config_Geracao!$D$3/100))))</f>
        <v>13.72591091</v>
      </c>
    </row>
    <row r="1797" ht="15.0" customHeight="1">
      <c r="A1797" s="28">
        <v>45676.6666666667</v>
      </c>
      <c r="B1797" s="18">
        <v>16.0</v>
      </c>
      <c r="C1797" s="18" t="s">
        <v>129</v>
      </c>
      <c r="D1797" s="18" t="s">
        <v>122</v>
      </c>
      <c r="E1797" s="18" t="s">
        <v>120</v>
      </c>
      <c r="F1797" s="18">
        <f>MIN(Config_Geracao!$F$5,IF(Base_Irradiacao!$H$450*Config_Geracao!$C$5*(Config_Geracao!$D$5/100)&lt;Config_Geracao!$G$5,0,MAX(Config_Geracao!$G$5,Base_Irradiacao!$H$450*Config_Geracao!$C$5*(Config_Geracao!$D$5/100))))</f>
        <v>1.942275</v>
      </c>
    </row>
    <row r="1798" ht="15.0" customHeight="1">
      <c r="A1798" s="28">
        <v>45676.7083333333</v>
      </c>
      <c r="B1798" s="18">
        <v>17.0</v>
      </c>
      <c r="C1798" s="18" t="s">
        <v>128</v>
      </c>
      <c r="D1798" s="18" t="s">
        <v>115</v>
      </c>
      <c r="E1798" s="18" t="s">
        <v>116</v>
      </c>
      <c r="F1798" s="18">
        <f>MIN(Config_Geracao!$F$2,IF((Base_Irradiacao!$D$451/Config_Geracao!$E$2)*Base_Irradiacao!$G$451*Config_Geracao!$C$2*(Config_Geracao!$D$2/100)&lt;Config_Geracao!$G$2,0,MAX(Config_Geracao!$G$2,(Base_Irradiacao!$D$451/Config_Geracao!$E$2)*Base_Irradiacao!$G$451*Config_Geracao!$C$2*(Config_Geracao!$D$2/100))))</f>
        <v>3.08465</v>
      </c>
    </row>
    <row r="1799" ht="15.0" customHeight="1">
      <c r="A1799" s="28">
        <v>45676.7083333333</v>
      </c>
      <c r="B1799" s="18">
        <v>17.0</v>
      </c>
      <c r="C1799" s="18" t="s">
        <v>128</v>
      </c>
      <c r="D1799" s="18" t="s">
        <v>119</v>
      </c>
      <c r="E1799" s="18" t="s">
        <v>120</v>
      </c>
      <c r="F1799" s="18">
        <f>MIN(Config_Geracao!$F$4,IF(Base_Irradiacao!$H$451*Config_Geracao!$C$4*(Config_Geracao!$D$4/100)&lt;Config_Geracao!$G$4,0,MAX(Config_Geracao!$G$4,Base_Irradiacao!$H$451*Config_Geracao!$C$4*(Config_Geracao!$D$4/100))))</f>
        <v>0.93024</v>
      </c>
    </row>
    <row r="1800" ht="15.0" customHeight="1">
      <c r="A1800" s="28">
        <v>45676.7083333333</v>
      </c>
      <c r="B1800" s="18">
        <v>17.0</v>
      </c>
      <c r="C1800" s="18" t="s">
        <v>129</v>
      </c>
      <c r="D1800" s="18" t="s">
        <v>118</v>
      </c>
      <c r="E1800" s="18" t="s">
        <v>116</v>
      </c>
      <c r="F1800" s="18">
        <f>MIN(Config_Geracao!$F$3,IF((Base_Irradiacao!$D$451/Config_Geracao!$E$3)*Base_Irradiacao!$G$451*Config_Geracao!$C$3*(Config_Geracao!$D$3/100)&lt;Config_Geracao!$G$3,0,MAX(Config_Geracao!$G$3,(Base_Irradiacao!$D$451/Config_Geracao!$E$3)*Base_Irradiacao!$G$451*Config_Geracao!$C$3*(Config_Geracao!$D$3/100))))</f>
        <v>12.62892</v>
      </c>
    </row>
    <row r="1801" ht="15.0" customHeight="1">
      <c r="A1801" s="28">
        <v>45676.7083333333</v>
      </c>
      <c r="B1801" s="18">
        <v>17.0</v>
      </c>
      <c r="C1801" s="18" t="s">
        <v>129</v>
      </c>
      <c r="D1801" s="18" t="s">
        <v>122</v>
      </c>
      <c r="E1801" s="18" t="s">
        <v>120</v>
      </c>
      <c r="F1801" s="18">
        <f>MIN(Config_Geracao!$F$5,IF(Base_Irradiacao!$H$451*Config_Geracao!$C$5*(Config_Geracao!$D$5/100)&lt;Config_Geracao!$G$5,0,MAX(Config_Geracao!$G$5,Base_Irradiacao!$H$451*Config_Geracao!$C$5*(Config_Geracao!$D$5/100))))</f>
        <v>3.17376</v>
      </c>
    </row>
    <row r="1802" ht="15.0" customHeight="1">
      <c r="A1802" s="28">
        <v>45676.75</v>
      </c>
      <c r="B1802" s="18">
        <v>18.0</v>
      </c>
      <c r="C1802" s="18" t="s">
        <v>128</v>
      </c>
      <c r="D1802" s="18" t="s">
        <v>115</v>
      </c>
      <c r="E1802" s="18" t="s">
        <v>116</v>
      </c>
      <c r="F1802" s="18">
        <f>MIN(Config_Geracao!$F$2,IF((Base_Irradiacao!$D$452/Config_Geracao!$E$2)*Base_Irradiacao!$G$452*Config_Geracao!$C$2*(Config_Geracao!$D$2/100)&lt;Config_Geracao!$G$2,0,MAX(Config_Geracao!$G$2,(Base_Irradiacao!$D$452/Config_Geracao!$E$2)*Base_Irradiacao!$G$452*Config_Geracao!$C$2*(Config_Geracao!$D$2/100))))</f>
        <v>0</v>
      </c>
    </row>
    <row r="1803" ht="15.0" customHeight="1">
      <c r="A1803" s="28">
        <v>45676.75</v>
      </c>
      <c r="B1803" s="18">
        <v>18.0</v>
      </c>
      <c r="C1803" s="18" t="s">
        <v>128</v>
      </c>
      <c r="D1803" s="18" t="s">
        <v>119</v>
      </c>
      <c r="E1803" s="18" t="s">
        <v>120</v>
      </c>
      <c r="F1803" s="18">
        <f>MIN(Config_Geracao!$F$4,IF(Base_Irradiacao!$H$452*Config_Geracao!$C$4*(Config_Geracao!$D$4/100)&lt;Config_Geracao!$G$4,0,MAX(Config_Geracao!$G$4,Base_Irradiacao!$H$452*Config_Geracao!$C$4*(Config_Geracao!$D$4/100))))</f>
        <v>0.518415</v>
      </c>
    </row>
    <row r="1804" ht="15.0" customHeight="1">
      <c r="A1804" s="28">
        <v>45676.75</v>
      </c>
      <c r="B1804" s="18">
        <v>18.0</v>
      </c>
      <c r="C1804" s="18" t="s">
        <v>129</v>
      </c>
      <c r="D1804" s="18" t="s">
        <v>118</v>
      </c>
      <c r="E1804" s="18" t="s">
        <v>116</v>
      </c>
      <c r="F1804" s="18">
        <f>MIN(Config_Geracao!$F$3,IF((Base_Irradiacao!$D$452/Config_Geracao!$E$3)*Base_Irradiacao!$G$452*Config_Geracao!$C$3*(Config_Geracao!$D$3/100)&lt;Config_Geracao!$G$3,0,MAX(Config_Geracao!$G$3,(Base_Irradiacao!$D$452/Config_Geracao!$E$3)*Base_Irradiacao!$G$452*Config_Geracao!$C$3*(Config_Geracao!$D$3/100))))</f>
        <v>0</v>
      </c>
    </row>
    <row r="1805" ht="15.0" customHeight="1">
      <c r="A1805" s="28">
        <v>45676.75</v>
      </c>
      <c r="B1805" s="18">
        <v>18.0</v>
      </c>
      <c r="C1805" s="18" t="s">
        <v>129</v>
      </c>
      <c r="D1805" s="18" t="s">
        <v>122</v>
      </c>
      <c r="E1805" s="18" t="s">
        <v>120</v>
      </c>
      <c r="F1805" s="18">
        <f>MIN(Config_Geracao!$F$5,IF(Base_Irradiacao!$H$452*Config_Geracao!$C$5*(Config_Geracao!$D$5/100)&lt;Config_Geracao!$G$5,0,MAX(Config_Geracao!$G$5,Base_Irradiacao!$H$452*Config_Geracao!$C$5*(Config_Geracao!$D$5/100))))</f>
        <v>1.76871</v>
      </c>
    </row>
    <row r="1806" ht="15.0" customHeight="1">
      <c r="A1806" s="28">
        <v>45676.7916666667</v>
      </c>
      <c r="B1806" s="18">
        <v>19.0</v>
      </c>
      <c r="C1806" s="18" t="s">
        <v>128</v>
      </c>
      <c r="D1806" s="18" t="s">
        <v>115</v>
      </c>
      <c r="E1806" s="18" t="s">
        <v>116</v>
      </c>
      <c r="F1806" s="18">
        <f>MIN(Config_Geracao!$F$2,IF((Base_Irradiacao!$D$453/Config_Geracao!$E$2)*Base_Irradiacao!$G$453*Config_Geracao!$C$2*(Config_Geracao!$D$2/100)&lt;Config_Geracao!$G$2,0,MAX(Config_Geracao!$G$2,(Base_Irradiacao!$D$453/Config_Geracao!$E$2)*Base_Irradiacao!$G$453*Config_Geracao!$C$2*(Config_Geracao!$D$2/100))))</f>
        <v>0</v>
      </c>
    </row>
    <row r="1807" ht="15.0" customHeight="1">
      <c r="A1807" s="28">
        <v>45676.7916666667</v>
      </c>
      <c r="B1807" s="18">
        <v>19.0</v>
      </c>
      <c r="C1807" s="18" t="s">
        <v>128</v>
      </c>
      <c r="D1807" s="18" t="s">
        <v>119</v>
      </c>
      <c r="E1807" s="18" t="s">
        <v>120</v>
      </c>
      <c r="F1807" s="18">
        <f>MIN(Config_Geracao!$F$4,IF(Base_Irradiacao!$H$453*Config_Geracao!$C$4*(Config_Geracao!$D$4/100)&lt;Config_Geracao!$G$4,0,MAX(Config_Geracao!$G$4,Base_Irradiacao!$H$453*Config_Geracao!$C$4*(Config_Geracao!$D$4/100))))</f>
        <v>0.8018475</v>
      </c>
    </row>
    <row r="1808" ht="15.0" customHeight="1">
      <c r="A1808" s="28">
        <v>45676.7916666667</v>
      </c>
      <c r="B1808" s="18">
        <v>19.0</v>
      </c>
      <c r="C1808" s="18" t="s">
        <v>129</v>
      </c>
      <c r="D1808" s="18" t="s">
        <v>118</v>
      </c>
      <c r="E1808" s="18" t="s">
        <v>116</v>
      </c>
      <c r="F1808" s="18">
        <f>MIN(Config_Geracao!$F$3,IF((Base_Irradiacao!$D$453/Config_Geracao!$E$3)*Base_Irradiacao!$G$453*Config_Geracao!$C$3*(Config_Geracao!$D$3/100)&lt;Config_Geracao!$G$3,0,MAX(Config_Geracao!$G$3,(Base_Irradiacao!$D$453/Config_Geracao!$E$3)*Base_Irradiacao!$G$453*Config_Geracao!$C$3*(Config_Geracao!$D$3/100))))</f>
        <v>0</v>
      </c>
    </row>
    <row r="1809" ht="15.0" customHeight="1">
      <c r="A1809" s="28">
        <v>45676.7916666667</v>
      </c>
      <c r="B1809" s="18">
        <v>19.0</v>
      </c>
      <c r="C1809" s="18" t="s">
        <v>129</v>
      </c>
      <c r="D1809" s="18" t="s">
        <v>122</v>
      </c>
      <c r="E1809" s="18" t="s">
        <v>120</v>
      </c>
      <c r="F1809" s="18">
        <f>MIN(Config_Geracao!$F$5,IF(Base_Irradiacao!$H$453*Config_Geracao!$C$5*(Config_Geracao!$D$5/100)&lt;Config_Geracao!$G$5,0,MAX(Config_Geracao!$G$5,Base_Irradiacao!$H$453*Config_Geracao!$C$5*(Config_Geracao!$D$5/100))))</f>
        <v>2.735715</v>
      </c>
    </row>
    <row r="1810" ht="15.0" customHeight="1">
      <c r="A1810" s="28">
        <v>45676.8333333333</v>
      </c>
      <c r="B1810" s="18">
        <v>20.0</v>
      </c>
      <c r="C1810" s="18" t="s">
        <v>128</v>
      </c>
      <c r="D1810" s="18" t="s">
        <v>115</v>
      </c>
      <c r="E1810" s="18" t="s">
        <v>116</v>
      </c>
      <c r="F1810" s="18">
        <f>MIN(Config_Geracao!$F$2,IF((Base_Irradiacao!$D$454/Config_Geracao!$E$2)*Base_Irradiacao!$G$454*Config_Geracao!$C$2*(Config_Geracao!$D$2/100)&lt;Config_Geracao!$G$2,0,MAX(Config_Geracao!$G$2,(Base_Irradiacao!$D$454/Config_Geracao!$E$2)*Base_Irradiacao!$G$454*Config_Geracao!$C$2*(Config_Geracao!$D$2/100))))</f>
        <v>0</v>
      </c>
    </row>
    <row r="1811" ht="15.0" customHeight="1">
      <c r="A1811" s="28">
        <v>45676.8333333333</v>
      </c>
      <c r="B1811" s="18">
        <v>20.0</v>
      </c>
      <c r="C1811" s="18" t="s">
        <v>128</v>
      </c>
      <c r="D1811" s="18" t="s">
        <v>119</v>
      </c>
      <c r="E1811" s="18" t="s">
        <v>120</v>
      </c>
      <c r="F1811" s="18">
        <f>MIN(Config_Geracao!$F$4,IF(Base_Irradiacao!$H$454*Config_Geracao!$C$4*(Config_Geracao!$D$4/100)&lt;Config_Geracao!$G$4,0,MAX(Config_Geracao!$G$4,Base_Irradiacao!$H$454*Config_Geracao!$C$4*(Config_Geracao!$D$4/100))))</f>
        <v>0.8357625</v>
      </c>
    </row>
    <row r="1812" ht="15.0" customHeight="1">
      <c r="A1812" s="28">
        <v>45676.8333333333</v>
      </c>
      <c r="B1812" s="18">
        <v>20.0</v>
      </c>
      <c r="C1812" s="18" t="s">
        <v>129</v>
      </c>
      <c r="D1812" s="18" t="s">
        <v>118</v>
      </c>
      <c r="E1812" s="18" t="s">
        <v>116</v>
      </c>
      <c r="F1812" s="18">
        <f>MIN(Config_Geracao!$F$3,IF((Base_Irradiacao!$D$454/Config_Geracao!$E$3)*Base_Irradiacao!$G$454*Config_Geracao!$C$3*(Config_Geracao!$D$3/100)&lt;Config_Geracao!$G$3,0,MAX(Config_Geracao!$G$3,(Base_Irradiacao!$D$454/Config_Geracao!$E$3)*Base_Irradiacao!$G$454*Config_Geracao!$C$3*(Config_Geracao!$D$3/100))))</f>
        <v>0</v>
      </c>
    </row>
    <row r="1813" ht="15.0" customHeight="1">
      <c r="A1813" s="28">
        <v>45676.8333333333</v>
      </c>
      <c r="B1813" s="18">
        <v>20.0</v>
      </c>
      <c r="C1813" s="18" t="s">
        <v>129</v>
      </c>
      <c r="D1813" s="18" t="s">
        <v>122</v>
      </c>
      <c r="E1813" s="18" t="s">
        <v>120</v>
      </c>
      <c r="F1813" s="18">
        <f>MIN(Config_Geracao!$F$5,IF(Base_Irradiacao!$H$454*Config_Geracao!$C$5*(Config_Geracao!$D$5/100)&lt;Config_Geracao!$G$5,0,MAX(Config_Geracao!$G$5,Base_Irradiacao!$H$454*Config_Geracao!$C$5*(Config_Geracao!$D$5/100))))</f>
        <v>2.851425</v>
      </c>
    </row>
    <row r="1814" ht="15.0" customHeight="1">
      <c r="A1814" s="28">
        <v>45676.875</v>
      </c>
      <c r="B1814" s="18">
        <v>21.0</v>
      </c>
      <c r="C1814" s="18" t="s">
        <v>128</v>
      </c>
      <c r="D1814" s="18" t="s">
        <v>115</v>
      </c>
      <c r="E1814" s="18" t="s">
        <v>116</v>
      </c>
      <c r="F1814" s="18">
        <f>MIN(Config_Geracao!$F$2,IF((Base_Irradiacao!$D$455/Config_Geracao!$E$2)*Base_Irradiacao!$G$455*Config_Geracao!$C$2*(Config_Geracao!$D$2/100)&lt;Config_Geracao!$G$2,0,MAX(Config_Geracao!$G$2,(Base_Irradiacao!$D$455/Config_Geracao!$E$2)*Base_Irradiacao!$G$455*Config_Geracao!$C$2*(Config_Geracao!$D$2/100))))</f>
        <v>0</v>
      </c>
    </row>
    <row r="1815" ht="15.0" customHeight="1">
      <c r="A1815" s="28">
        <v>45676.875</v>
      </c>
      <c r="B1815" s="18">
        <v>21.0</v>
      </c>
      <c r="C1815" s="18" t="s">
        <v>128</v>
      </c>
      <c r="D1815" s="18" t="s">
        <v>119</v>
      </c>
      <c r="E1815" s="18" t="s">
        <v>120</v>
      </c>
      <c r="F1815" s="18">
        <f>MIN(Config_Geracao!$F$4,IF(Base_Irradiacao!$H$455*Config_Geracao!$C$4*(Config_Geracao!$D$4/100)&lt;Config_Geracao!$G$4,0,MAX(Config_Geracao!$G$4,Base_Irradiacao!$H$455*Config_Geracao!$C$4*(Config_Geracao!$D$4/100))))</f>
        <v>0.7630875</v>
      </c>
    </row>
    <row r="1816" ht="15.0" customHeight="1">
      <c r="A1816" s="28">
        <v>45676.875</v>
      </c>
      <c r="B1816" s="18">
        <v>21.0</v>
      </c>
      <c r="C1816" s="18" t="s">
        <v>129</v>
      </c>
      <c r="D1816" s="18" t="s">
        <v>118</v>
      </c>
      <c r="E1816" s="18" t="s">
        <v>116</v>
      </c>
      <c r="F1816" s="18">
        <f>MIN(Config_Geracao!$F$3,IF((Base_Irradiacao!$D$455/Config_Geracao!$E$3)*Base_Irradiacao!$G$455*Config_Geracao!$C$3*(Config_Geracao!$D$3/100)&lt;Config_Geracao!$G$3,0,MAX(Config_Geracao!$G$3,(Base_Irradiacao!$D$455/Config_Geracao!$E$3)*Base_Irradiacao!$G$455*Config_Geracao!$C$3*(Config_Geracao!$D$3/100))))</f>
        <v>0</v>
      </c>
    </row>
    <row r="1817" ht="15.0" customHeight="1">
      <c r="A1817" s="28">
        <v>45676.875</v>
      </c>
      <c r="B1817" s="18">
        <v>21.0</v>
      </c>
      <c r="C1817" s="18" t="s">
        <v>129</v>
      </c>
      <c r="D1817" s="18" t="s">
        <v>122</v>
      </c>
      <c r="E1817" s="18" t="s">
        <v>120</v>
      </c>
      <c r="F1817" s="18">
        <f>MIN(Config_Geracao!$F$5,IF(Base_Irradiacao!$H$455*Config_Geracao!$C$5*(Config_Geracao!$D$5/100)&lt;Config_Geracao!$G$5,0,MAX(Config_Geracao!$G$5,Base_Irradiacao!$H$455*Config_Geracao!$C$5*(Config_Geracao!$D$5/100))))</f>
        <v>2.603475</v>
      </c>
    </row>
    <row r="1818" ht="15.0" customHeight="1">
      <c r="A1818" s="28">
        <v>45676.9166666667</v>
      </c>
      <c r="B1818" s="18">
        <v>22.0</v>
      </c>
      <c r="C1818" s="18" t="s">
        <v>128</v>
      </c>
      <c r="D1818" s="18" t="s">
        <v>115</v>
      </c>
      <c r="E1818" s="18" t="s">
        <v>116</v>
      </c>
      <c r="F1818" s="18">
        <f>MIN(Config_Geracao!$F$2,IF((Base_Irradiacao!$D$456/Config_Geracao!$E$2)*Base_Irradiacao!$G$456*Config_Geracao!$C$2*(Config_Geracao!$D$2/100)&lt;Config_Geracao!$G$2,0,MAX(Config_Geracao!$G$2,(Base_Irradiacao!$D$456/Config_Geracao!$E$2)*Base_Irradiacao!$G$456*Config_Geracao!$C$2*(Config_Geracao!$D$2/100))))</f>
        <v>0</v>
      </c>
    </row>
    <row r="1819" ht="15.0" customHeight="1">
      <c r="A1819" s="28">
        <v>45676.9166666667</v>
      </c>
      <c r="B1819" s="18">
        <v>22.0</v>
      </c>
      <c r="C1819" s="18" t="s">
        <v>128</v>
      </c>
      <c r="D1819" s="18" t="s">
        <v>119</v>
      </c>
      <c r="E1819" s="18" t="s">
        <v>120</v>
      </c>
      <c r="F1819" s="18">
        <f>MIN(Config_Geracao!$F$4,IF(Base_Irradiacao!$H$456*Config_Geracao!$C$4*(Config_Geracao!$D$4/100)&lt;Config_Geracao!$G$4,0,MAX(Config_Geracao!$G$4,Base_Irradiacao!$H$456*Config_Geracao!$C$4*(Config_Geracao!$D$4/100))))</f>
        <v>1.0634775</v>
      </c>
    </row>
    <row r="1820" ht="15.0" customHeight="1">
      <c r="A1820" s="28">
        <v>45676.9166666667</v>
      </c>
      <c r="B1820" s="18">
        <v>22.0</v>
      </c>
      <c r="C1820" s="18" t="s">
        <v>129</v>
      </c>
      <c r="D1820" s="18" t="s">
        <v>118</v>
      </c>
      <c r="E1820" s="18" t="s">
        <v>116</v>
      </c>
      <c r="F1820" s="18">
        <f>MIN(Config_Geracao!$F$3,IF((Base_Irradiacao!$D$456/Config_Geracao!$E$3)*Base_Irradiacao!$G$456*Config_Geracao!$C$3*(Config_Geracao!$D$3/100)&lt;Config_Geracao!$G$3,0,MAX(Config_Geracao!$G$3,(Base_Irradiacao!$D$456/Config_Geracao!$E$3)*Base_Irradiacao!$G$456*Config_Geracao!$C$3*(Config_Geracao!$D$3/100))))</f>
        <v>0</v>
      </c>
    </row>
    <row r="1821" ht="15.0" customHeight="1">
      <c r="A1821" s="28">
        <v>45676.9166666667</v>
      </c>
      <c r="B1821" s="18">
        <v>22.0</v>
      </c>
      <c r="C1821" s="18" t="s">
        <v>129</v>
      </c>
      <c r="D1821" s="18" t="s">
        <v>122</v>
      </c>
      <c r="E1821" s="18" t="s">
        <v>120</v>
      </c>
      <c r="F1821" s="18">
        <f>MIN(Config_Geracao!$F$5,IF(Base_Irradiacao!$H$456*Config_Geracao!$C$5*(Config_Geracao!$D$5/100)&lt;Config_Geracao!$G$5,0,MAX(Config_Geracao!$G$5,Base_Irradiacao!$H$456*Config_Geracao!$C$5*(Config_Geracao!$D$5/100))))</f>
        <v>3.628335</v>
      </c>
    </row>
    <row r="1822" ht="15.0" customHeight="1">
      <c r="A1822" s="28">
        <v>45676.9583333333</v>
      </c>
      <c r="B1822" s="18">
        <v>23.0</v>
      </c>
      <c r="C1822" s="18" t="s">
        <v>128</v>
      </c>
      <c r="D1822" s="18" t="s">
        <v>115</v>
      </c>
      <c r="E1822" s="18" t="s">
        <v>116</v>
      </c>
      <c r="F1822" s="18">
        <f>MIN(Config_Geracao!$F$2,IF((Base_Irradiacao!$D$457/Config_Geracao!$E$2)*Base_Irradiacao!$G$457*Config_Geracao!$C$2*(Config_Geracao!$D$2/100)&lt;Config_Geracao!$G$2,0,MAX(Config_Geracao!$G$2,(Base_Irradiacao!$D$457/Config_Geracao!$E$2)*Base_Irradiacao!$G$457*Config_Geracao!$C$2*(Config_Geracao!$D$2/100))))</f>
        <v>0</v>
      </c>
    </row>
    <row r="1823" ht="15.0" customHeight="1">
      <c r="A1823" s="28">
        <v>45676.9583333333</v>
      </c>
      <c r="B1823" s="18">
        <v>23.0</v>
      </c>
      <c r="C1823" s="18" t="s">
        <v>128</v>
      </c>
      <c r="D1823" s="18" t="s">
        <v>119</v>
      </c>
      <c r="E1823" s="18" t="s">
        <v>120</v>
      </c>
      <c r="F1823" s="18">
        <f>MIN(Config_Geracao!$F$4,IF(Base_Irradiacao!$H$457*Config_Geracao!$C$4*(Config_Geracao!$D$4/100)&lt;Config_Geracao!$G$4,0,MAX(Config_Geracao!$G$4,Base_Irradiacao!$H$457*Config_Geracao!$C$4*(Config_Geracao!$D$4/100))))</f>
        <v>0.7437075</v>
      </c>
    </row>
    <row r="1824" ht="15.0" customHeight="1">
      <c r="A1824" s="28">
        <v>45676.9583333333</v>
      </c>
      <c r="B1824" s="18">
        <v>23.0</v>
      </c>
      <c r="C1824" s="18" t="s">
        <v>129</v>
      </c>
      <c r="D1824" s="18" t="s">
        <v>118</v>
      </c>
      <c r="E1824" s="18" t="s">
        <v>116</v>
      </c>
      <c r="F1824" s="18">
        <f>MIN(Config_Geracao!$F$3,IF((Base_Irradiacao!$D$457/Config_Geracao!$E$3)*Base_Irradiacao!$G$457*Config_Geracao!$C$3*(Config_Geracao!$D$3/100)&lt;Config_Geracao!$G$3,0,MAX(Config_Geracao!$G$3,(Base_Irradiacao!$D$457/Config_Geracao!$E$3)*Base_Irradiacao!$G$457*Config_Geracao!$C$3*(Config_Geracao!$D$3/100))))</f>
        <v>0</v>
      </c>
    </row>
    <row r="1825" ht="15.0" customHeight="1">
      <c r="A1825" s="28">
        <v>45676.9583333333</v>
      </c>
      <c r="B1825" s="18">
        <v>23.0</v>
      </c>
      <c r="C1825" s="18" t="s">
        <v>129</v>
      </c>
      <c r="D1825" s="18" t="s">
        <v>122</v>
      </c>
      <c r="E1825" s="18" t="s">
        <v>120</v>
      </c>
      <c r="F1825" s="18">
        <f>MIN(Config_Geracao!$F$5,IF(Base_Irradiacao!$H$457*Config_Geracao!$C$5*(Config_Geracao!$D$5/100)&lt;Config_Geracao!$G$5,0,MAX(Config_Geracao!$G$5,Base_Irradiacao!$H$457*Config_Geracao!$C$5*(Config_Geracao!$D$5/100))))</f>
        <v>2.537355</v>
      </c>
    </row>
    <row r="1826" ht="15.0" customHeight="1">
      <c r="A1826" s="28">
        <v>45677.0</v>
      </c>
      <c r="B1826" s="18">
        <v>0.0</v>
      </c>
      <c r="C1826" s="18" t="s">
        <v>128</v>
      </c>
      <c r="D1826" s="18" t="s">
        <v>115</v>
      </c>
      <c r="E1826" s="18" t="s">
        <v>116</v>
      </c>
      <c r="F1826" s="18">
        <f>MIN(Config_Geracao!$F$2,IF((Base_Irradiacao!$D$458/Config_Geracao!$E$2)*Base_Irradiacao!$G$458*Config_Geracao!$C$2*(Config_Geracao!$D$2/100)&lt;Config_Geracao!$G$2,0,MAX(Config_Geracao!$G$2,(Base_Irradiacao!$D$458/Config_Geracao!$E$2)*Base_Irradiacao!$G$458*Config_Geracao!$C$2*(Config_Geracao!$D$2/100))))</f>
        <v>0</v>
      </c>
    </row>
    <row r="1827" ht="15.0" customHeight="1">
      <c r="A1827" s="28">
        <v>45677.0</v>
      </c>
      <c r="B1827" s="18">
        <v>0.0</v>
      </c>
      <c r="C1827" s="18" t="s">
        <v>128</v>
      </c>
      <c r="D1827" s="18" t="s">
        <v>119</v>
      </c>
      <c r="E1827" s="18" t="s">
        <v>120</v>
      </c>
      <c r="F1827" s="18">
        <f>MIN(Config_Geracao!$F$4,IF(Base_Irradiacao!$H$458*Config_Geracao!$C$4*(Config_Geracao!$D$4/100)&lt;Config_Geracao!$G$4,0,MAX(Config_Geracao!$G$4,Base_Irradiacao!$H$458*Config_Geracao!$C$4*(Config_Geracao!$D$4/100))))</f>
        <v>0.741285</v>
      </c>
    </row>
    <row r="1828" ht="15.0" customHeight="1">
      <c r="A1828" s="28">
        <v>45677.0</v>
      </c>
      <c r="B1828" s="18">
        <v>0.0</v>
      </c>
      <c r="C1828" s="18" t="s">
        <v>129</v>
      </c>
      <c r="D1828" s="18" t="s">
        <v>118</v>
      </c>
      <c r="E1828" s="18" t="s">
        <v>116</v>
      </c>
      <c r="F1828" s="18">
        <f>MIN(Config_Geracao!$F$3,IF((Base_Irradiacao!$D$458/Config_Geracao!$E$3)*Base_Irradiacao!$G$458*Config_Geracao!$C$3*(Config_Geracao!$D$3/100)&lt;Config_Geracao!$G$3,0,MAX(Config_Geracao!$G$3,(Base_Irradiacao!$D$458/Config_Geracao!$E$3)*Base_Irradiacao!$G$458*Config_Geracao!$C$3*(Config_Geracao!$D$3/100))))</f>
        <v>0</v>
      </c>
    </row>
    <row r="1829" ht="15.0" customHeight="1">
      <c r="A1829" s="28">
        <v>45677.0</v>
      </c>
      <c r="B1829" s="18">
        <v>0.0</v>
      </c>
      <c r="C1829" s="18" t="s">
        <v>129</v>
      </c>
      <c r="D1829" s="18" t="s">
        <v>122</v>
      </c>
      <c r="E1829" s="18" t="s">
        <v>120</v>
      </c>
      <c r="F1829" s="18">
        <f>MIN(Config_Geracao!$F$5,IF(Base_Irradiacao!$H$458*Config_Geracao!$C$5*(Config_Geracao!$D$5/100)&lt;Config_Geracao!$G$5,0,MAX(Config_Geracao!$G$5,Base_Irradiacao!$H$458*Config_Geracao!$C$5*(Config_Geracao!$D$5/100))))</f>
        <v>2.52909</v>
      </c>
    </row>
    <row r="1830" ht="15.0" customHeight="1">
      <c r="A1830" s="28">
        <v>45677.0416666667</v>
      </c>
      <c r="B1830" s="18">
        <v>1.0</v>
      </c>
      <c r="C1830" s="18" t="s">
        <v>128</v>
      </c>
      <c r="D1830" s="18" t="s">
        <v>115</v>
      </c>
      <c r="E1830" s="18" t="s">
        <v>116</v>
      </c>
      <c r="F1830" s="18">
        <f>MIN(Config_Geracao!$F$2,IF((Base_Irradiacao!$D$459/Config_Geracao!$E$2)*Base_Irradiacao!$G$459*Config_Geracao!$C$2*(Config_Geracao!$D$2/100)&lt;Config_Geracao!$G$2,0,MAX(Config_Geracao!$G$2,(Base_Irradiacao!$D$459/Config_Geracao!$E$2)*Base_Irradiacao!$G$459*Config_Geracao!$C$2*(Config_Geracao!$D$2/100))))</f>
        <v>0</v>
      </c>
    </row>
    <row r="1831" ht="15.0" customHeight="1">
      <c r="A1831" s="28">
        <v>45677.0416666667</v>
      </c>
      <c r="B1831" s="18">
        <v>1.0</v>
      </c>
      <c r="C1831" s="18" t="s">
        <v>128</v>
      </c>
      <c r="D1831" s="18" t="s">
        <v>119</v>
      </c>
      <c r="E1831" s="18" t="s">
        <v>120</v>
      </c>
      <c r="F1831" s="18">
        <f>MIN(Config_Geracao!$F$4,IF(Base_Irradiacao!$H$459*Config_Geracao!$C$4*(Config_Geracao!$D$4/100)&lt;Config_Geracao!$G$4,0,MAX(Config_Geracao!$G$4,Base_Irradiacao!$H$459*Config_Geracao!$C$4*(Config_Geracao!$D$4/100))))</f>
        <v>0.79458</v>
      </c>
    </row>
    <row r="1832" ht="15.0" customHeight="1">
      <c r="A1832" s="28">
        <v>45677.0416666667</v>
      </c>
      <c r="B1832" s="18">
        <v>1.0</v>
      </c>
      <c r="C1832" s="18" t="s">
        <v>129</v>
      </c>
      <c r="D1832" s="18" t="s">
        <v>118</v>
      </c>
      <c r="E1832" s="18" t="s">
        <v>116</v>
      </c>
      <c r="F1832" s="18">
        <f>MIN(Config_Geracao!$F$3,IF((Base_Irradiacao!$D$459/Config_Geracao!$E$3)*Base_Irradiacao!$G$459*Config_Geracao!$C$3*(Config_Geracao!$D$3/100)&lt;Config_Geracao!$G$3,0,MAX(Config_Geracao!$G$3,(Base_Irradiacao!$D$459/Config_Geracao!$E$3)*Base_Irradiacao!$G$459*Config_Geracao!$C$3*(Config_Geracao!$D$3/100))))</f>
        <v>0</v>
      </c>
    </row>
    <row r="1833" ht="15.0" customHeight="1">
      <c r="A1833" s="28">
        <v>45677.0416666667</v>
      </c>
      <c r="B1833" s="18">
        <v>1.0</v>
      </c>
      <c r="C1833" s="18" t="s">
        <v>129</v>
      </c>
      <c r="D1833" s="18" t="s">
        <v>122</v>
      </c>
      <c r="E1833" s="18" t="s">
        <v>120</v>
      </c>
      <c r="F1833" s="18">
        <f>MIN(Config_Geracao!$F$5,IF(Base_Irradiacao!$H$459*Config_Geracao!$C$5*(Config_Geracao!$D$5/100)&lt;Config_Geracao!$G$5,0,MAX(Config_Geracao!$G$5,Base_Irradiacao!$H$459*Config_Geracao!$C$5*(Config_Geracao!$D$5/100))))</f>
        <v>2.71092</v>
      </c>
    </row>
    <row r="1834" ht="15.0" customHeight="1">
      <c r="A1834" s="28">
        <v>45677.0833333333</v>
      </c>
      <c r="B1834" s="18">
        <v>2.0</v>
      </c>
      <c r="C1834" s="18" t="s">
        <v>128</v>
      </c>
      <c r="D1834" s="18" t="s">
        <v>115</v>
      </c>
      <c r="E1834" s="18" t="s">
        <v>116</v>
      </c>
      <c r="F1834" s="18">
        <f>MIN(Config_Geracao!$F$2,IF((Base_Irradiacao!$D$460/Config_Geracao!$E$2)*Base_Irradiacao!$G$460*Config_Geracao!$C$2*(Config_Geracao!$D$2/100)&lt;Config_Geracao!$G$2,0,MAX(Config_Geracao!$G$2,(Base_Irradiacao!$D$460/Config_Geracao!$E$2)*Base_Irradiacao!$G$460*Config_Geracao!$C$2*(Config_Geracao!$D$2/100))))</f>
        <v>0</v>
      </c>
    </row>
    <row r="1835" ht="15.0" customHeight="1">
      <c r="A1835" s="28">
        <v>45677.0833333333</v>
      </c>
      <c r="B1835" s="18">
        <v>2.0</v>
      </c>
      <c r="C1835" s="18" t="s">
        <v>128</v>
      </c>
      <c r="D1835" s="18" t="s">
        <v>119</v>
      </c>
      <c r="E1835" s="18" t="s">
        <v>120</v>
      </c>
      <c r="F1835" s="18">
        <f>MIN(Config_Geracao!$F$4,IF(Base_Irradiacao!$H$460*Config_Geracao!$C$4*(Config_Geracao!$D$4/100)&lt;Config_Geracao!$G$4,0,MAX(Config_Geracao!$G$4,Base_Irradiacao!$H$460*Config_Geracao!$C$4*(Config_Geracao!$D$4/100))))</f>
        <v>1.3008825</v>
      </c>
    </row>
    <row r="1836" ht="15.0" customHeight="1">
      <c r="A1836" s="28">
        <v>45677.0833333333</v>
      </c>
      <c r="B1836" s="18">
        <v>2.0</v>
      </c>
      <c r="C1836" s="18" t="s">
        <v>129</v>
      </c>
      <c r="D1836" s="18" t="s">
        <v>118</v>
      </c>
      <c r="E1836" s="18" t="s">
        <v>116</v>
      </c>
      <c r="F1836" s="18">
        <f>MIN(Config_Geracao!$F$3,IF((Base_Irradiacao!$D$460/Config_Geracao!$E$3)*Base_Irradiacao!$G$460*Config_Geracao!$C$3*(Config_Geracao!$D$3/100)&lt;Config_Geracao!$G$3,0,MAX(Config_Geracao!$G$3,(Base_Irradiacao!$D$460/Config_Geracao!$E$3)*Base_Irradiacao!$G$460*Config_Geracao!$C$3*(Config_Geracao!$D$3/100))))</f>
        <v>0</v>
      </c>
    </row>
    <row r="1837" ht="15.0" customHeight="1">
      <c r="A1837" s="28">
        <v>45677.0833333333</v>
      </c>
      <c r="B1837" s="18">
        <v>2.0</v>
      </c>
      <c r="C1837" s="18" t="s">
        <v>129</v>
      </c>
      <c r="D1837" s="18" t="s">
        <v>122</v>
      </c>
      <c r="E1837" s="18" t="s">
        <v>120</v>
      </c>
      <c r="F1837" s="18">
        <f>MIN(Config_Geracao!$F$5,IF(Base_Irradiacao!$H$460*Config_Geracao!$C$5*(Config_Geracao!$D$5/100)&lt;Config_Geracao!$G$5,0,MAX(Config_Geracao!$G$5,Base_Irradiacao!$H$460*Config_Geracao!$C$5*(Config_Geracao!$D$5/100))))</f>
        <v>4.438305</v>
      </c>
    </row>
    <row r="1838" ht="15.0" customHeight="1">
      <c r="A1838" s="28">
        <v>45677.125</v>
      </c>
      <c r="B1838" s="18">
        <v>3.0</v>
      </c>
      <c r="C1838" s="18" t="s">
        <v>128</v>
      </c>
      <c r="D1838" s="18" t="s">
        <v>115</v>
      </c>
      <c r="E1838" s="18" t="s">
        <v>116</v>
      </c>
      <c r="F1838" s="18">
        <f>MIN(Config_Geracao!$F$2,IF((Base_Irradiacao!$D$461/Config_Geracao!$E$2)*Base_Irradiacao!$G$461*Config_Geracao!$C$2*(Config_Geracao!$D$2/100)&lt;Config_Geracao!$G$2,0,MAX(Config_Geracao!$G$2,(Base_Irradiacao!$D$461/Config_Geracao!$E$2)*Base_Irradiacao!$G$461*Config_Geracao!$C$2*(Config_Geracao!$D$2/100))))</f>
        <v>0</v>
      </c>
    </row>
    <row r="1839" ht="15.0" customHeight="1">
      <c r="A1839" s="28">
        <v>45677.125</v>
      </c>
      <c r="B1839" s="18">
        <v>3.0</v>
      </c>
      <c r="C1839" s="18" t="s">
        <v>128</v>
      </c>
      <c r="D1839" s="18" t="s">
        <v>119</v>
      </c>
      <c r="E1839" s="18" t="s">
        <v>120</v>
      </c>
      <c r="F1839" s="18">
        <f>MIN(Config_Geracao!$F$4,IF(Base_Irradiacao!$H$461*Config_Geracao!$C$4*(Config_Geracao!$D$4/100)&lt;Config_Geracao!$G$4,0,MAX(Config_Geracao!$G$4,Base_Irradiacao!$H$461*Config_Geracao!$C$4*(Config_Geracao!$D$4/100))))</f>
        <v>1.070745</v>
      </c>
    </row>
    <row r="1840" ht="15.0" customHeight="1">
      <c r="A1840" s="28">
        <v>45677.125</v>
      </c>
      <c r="B1840" s="18">
        <v>3.0</v>
      </c>
      <c r="C1840" s="18" t="s">
        <v>129</v>
      </c>
      <c r="D1840" s="18" t="s">
        <v>118</v>
      </c>
      <c r="E1840" s="18" t="s">
        <v>116</v>
      </c>
      <c r="F1840" s="18">
        <f>MIN(Config_Geracao!$F$3,IF((Base_Irradiacao!$D$461/Config_Geracao!$E$3)*Base_Irradiacao!$G$461*Config_Geracao!$C$3*(Config_Geracao!$D$3/100)&lt;Config_Geracao!$G$3,0,MAX(Config_Geracao!$G$3,(Base_Irradiacao!$D$461/Config_Geracao!$E$3)*Base_Irradiacao!$G$461*Config_Geracao!$C$3*(Config_Geracao!$D$3/100))))</f>
        <v>0</v>
      </c>
    </row>
    <row r="1841" ht="15.0" customHeight="1">
      <c r="A1841" s="28">
        <v>45677.125</v>
      </c>
      <c r="B1841" s="18">
        <v>3.0</v>
      </c>
      <c r="C1841" s="18" t="s">
        <v>129</v>
      </c>
      <c r="D1841" s="18" t="s">
        <v>122</v>
      </c>
      <c r="E1841" s="18" t="s">
        <v>120</v>
      </c>
      <c r="F1841" s="18">
        <f>MIN(Config_Geracao!$F$5,IF(Base_Irradiacao!$H$461*Config_Geracao!$C$5*(Config_Geracao!$D$5/100)&lt;Config_Geracao!$G$5,0,MAX(Config_Geracao!$G$5,Base_Irradiacao!$H$461*Config_Geracao!$C$5*(Config_Geracao!$D$5/100))))</f>
        <v>3.65313</v>
      </c>
    </row>
    <row r="1842" ht="15.0" customHeight="1">
      <c r="A1842" s="28">
        <v>45677.1666666667</v>
      </c>
      <c r="B1842" s="18">
        <v>4.0</v>
      </c>
      <c r="C1842" s="18" t="s">
        <v>128</v>
      </c>
      <c r="D1842" s="18" t="s">
        <v>115</v>
      </c>
      <c r="E1842" s="18" t="s">
        <v>116</v>
      </c>
      <c r="F1842" s="18">
        <f>MIN(Config_Geracao!$F$2,IF((Base_Irradiacao!$D$462/Config_Geracao!$E$2)*Base_Irradiacao!$G$462*Config_Geracao!$C$2*(Config_Geracao!$D$2/100)&lt;Config_Geracao!$G$2,0,MAX(Config_Geracao!$G$2,(Base_Irradiacao!$D$462/Config_Geracao!$E$2)*Base_Irradiacao!$G$462*Config_Geracao!$C$2*(Config_Geracao!$D$2/100))))</f>
        <v>0</v>
      </c>
    </row>
    <row r="1843" ht="15.0" customHeight="1">
      <c r="A1843" s="28">
        <v>45677.1666666667</v>
      </c>
      <c r="B1843" s="18">
        <v>4.0</v>
      </c>
      <c r="C1843" s="18" t="s">
        <v>128</v>
      </c>
      <c r="D1843" s="18" t="s">
        <v>119</v>
      </c>
      <c r="E1843" s="18" t="s">
        <v>120</v>
      </c>
      <c r="F1843" s="18">
        <f>MIN(Config_Geracao!$F$4,IF(Base_Irradiacao!$H$462*Config_Geracao!$C$4*(Config_Geracao!$D$4/100)&lt;Config_Geracao!$G$4,0,MAX(Config_Geracao!$G$4,Base_Irradiacao!$H$462*Config_Geracao!$C$4*(Config_Geracao!$D$4/100))))</f>
        <v>0.8721</v>
      </c>
    </row>
    <row r="1844" ht="15.0" customHeight="1">
      <c r="A1844" s="28">
        <v>45677.1666666667</v>
      </c>
      <c r="B1844" s="18">
        <v>4.0</v>
      </c>
      <c r="C1844" s="18" t="s">
        <v>129</v>
      </c>
      <c r="D1844" s="18" t="s">
        <v>118</v>
      </c>
      <c r="E1844" s="18" t="s">
        <v>116</v>
      </c>
      <c r="F1844" s="18">
        <f>MIN(Config_Geracao!$F$3,IF((Base_Irradiacao!$D$462/Config_Geracao!$E$3)*Base_Irradiacao!$G$462*Config_Geracao!$C$3*(Config_Geracao!$D$3/100)&lt;Config_Geracao!$G$3,0,MAX(Config_Geracao!$G$3,(Base_Irradiacao!$D$462/Config_Geracao!$E$3)*Base_Irradiacao!$G$462*Config_Geracao!$C$3*(Config_Geracao!$D$3/100))))</f>
        <v>0</v>
      </c>
    </row>
    <row r="1845" ht="15.0" customHeight="1">
      <c r="A1845" s="28">
        <v>45677.1666666667</v>
      </c>
      <c r="B1845" s="18">
        <v>4.0</v>
      </c>
      <c r="C1845" s="18" t="s">
        <v>129</v>
      </c>
      <c r="D1845" s="18" t="s">
        <v>122</v>
      </c>
      <c r="E1845" s="18" t="s">
        <v>120</v>
      </c>
      <c r="F1845" s="18">
        <f>MIN(Config_Geracao!$F$5,IF(Base_Irradiacao!$H$462*Config_Geracao!$C$5*(Config_Geracao!$D$5/100)&lt;Config_Geracao!$G$5,0,MAX(Config_Geracao!$G$5,Base_Irradiacao!$H$462*Config_Geracao!$C$5*(Config_Geracao!$D$5/100))))</f>
        <v>2.9754</v>
      </c>
    </row>
    <row r="1846" ht="15.0" customHeight="1">
      <c r="A1846" s="28">
        <v>45677.2083333333</v>
      </c>
      <c r="B1846" s="18">
        <v>5.0</v>
      </c>
      <c r="C1846" s="18" t="s">
        <v>128</v>
      </c>
      <c r="D1846" s="18" t="s">
        <v>115</v>
      </c>
      <c r="E1846" s="18" t="s">
        <v>116</v>
      </c>
      <c r="F1846" s="18">
        <f>MIN(Config_Geracao!$F$2,IF((Base_Irradiacao!$D$463/Config_Geracao!$E$2)*Base_Irradiacao!$G$463*Config_Geracao!$C$2*(Config_Geracao!$D$2/100)&lt;Config_Geracao!$G$2,0,MAX(Config_Geracao!$G$2,(Base_Irradiacao!$D$463/Config_Geracao!$E$2)*Base_Irradiacao!$G$463*Config_Geracao!$C$2*(Config_Geracao!$D$2/100))))</f>
        <v>0</v>
      </c>
    </row>
    <row r="1847" ht="15.0" customHeight="1">
      <c r="A1847" s="28">
        <v>45677.2083333333</v>
      </c>
      <c r="B1847" s="18">
        <v>5.0</v>
      </c>
      <c r="C1847" s="18" t="s">
        <v>128</v>
      </c>
      <c r="D1847" s="18" t="s">
        <v>119</v>
      </c>
      <c r="E1847" s="18" t="s">
        <v>120</v>
      </c>
      <c r="F1847" s="18">
        <f>MIN(Config_Geracao!$F$4,IF(Base_Irradiacao!$H$463*Config_Geracao!$C$4*(Config_Geracao!$D$4/100)&lt;Config_Geracao!$G$4,0,MAX(Config_Geracao!$G$4,Base_Irradiacao!$H$463*Config_Geracao!$C$4*(Config_Geracao!$D$4/100))))</f>
        <v>0.741285</v>
      </c>
    </row>
    <row r="1848" ht="15.0" customHeight="1">
      <c r="A1848" s="28">
        <v>45677.2083333333</v>
      </c>
      <c r="B1848" s="18">
        <v>5.0</v>
      </c>
      <c r="C1848" s="18" t="s">
        <v>129</v>
      </c>
      <c r="D1848" s="18" t="s">
        <v>118</v>
      </c>
      <c r="E1848" s="18" t="s">
        <v>116</v>
      </c>
      <c r="F1848" s="18">
        <f>MIN(Config_Geracao!$F$3,IF((Base_Irradiacao!$D$463/Config_Geracao!$E$3)*Base_Irradiacao!$G$463*Config_Geracao!$C$3*(Config_Geracao!$D$3/100)&lt;Config_Geracao!$G$3,0,MAX(Config_Geracao!$G$3,(Base_Irradiacao!$D$463/Config_Geracao!$E$3)*Base_Irradiacao!$G$463*Config_Geracao!$C$3*(Config_Geracao!$D$3/100))))</f>
        <v>0</v>
      </c>
    </row>
    <row r="1849" ht="15.0" customHeight="1">
      <c r="A1849" s="28">
        <v>45677.2083333333</v>
      </c>
      <c r="B1849" s="18">
        <v>5.0</v>
      </c>
      <c r="C1849" s="18" t="s">
        <v>129</v>
      </c>
      <c r="D1849" s="18" t="s">
        <v>122</v>
      </c>
      <c r="E1849" s="18" t="s">
        <v>120</v>
      </c>
      <c r="F1849" s="18">
        <f>MIN(Config_Geracao!$F$5,IF(Base_Irradiacao!$H$463*Config_Geracao!$C$5*(Config_Geracao!$D$5/100)&lt;Config_Geracao!$G$5,0,MAX(Config_Geracao!$G$5,Base_Irradiacao!$H$463*Config_Geracao!$C$5*(Config_Geracao!$D$5/100))))</f>
        <v>2.52909</v>
      </c>
    </row>
    <row r="1850" ht="15.0" customHeight="1">
      <c r="A1850" s="28">
        <v>45677.25</v>
      </c>
      <c r="B1850" s="18">
        <v>6.0</v>
      </c>
      <c r="C1850" s="18" t="s">
        <v>128</v>
      </c>
      <c r="D1850" s="18" t="s">
        <v>115</v>
      </c>
      <c r="E1850" s="18" t="s">
        <v>116</v>
      </c>
      <c r="F1850" s="18">
        <f>MIN(Config_Geracao!$F$2,IF((Base_Irradiacao!$D$464/Config_Geracao!$E$2)*Base_Irradiacao!$G$464*Config_Geracao!$C$2*(Config_Geracao!$D$2/100)&lt;Config_Geracao!$G$2,0,MAX(Config_Geracao!$G$2,(Base_Irradiacao!$D$464/Config_Geracao!$E$2)*Base_Irradiacao!$G$464*Config_Geracao!$C$2*(Config_Geracao!$D$2/100))))</f>
        <v>1.359536364</v>
      </c>
    </row>
    <row r="1851" ht="15.0" customHeight="1">
      <c r="A1851" s="28">
        <v>45677.25</v>
      </c>
      <c r="B1851" s="18">
        <v>6.0</v>
      </c>
      <c r="C1851" s="18" t="s">
        <v>128</v>
      </c>
      <c r="D1851" s="18" t="s">
        <v>119</v>
      </c>
      <c r="E1851" s="18" t="s">
        <v>120</v>
      </c>
      <c r="F1851" s="18">
        <f>MIN(Config_Geracao!$F$4,IF(Base_Irradiacao!$H$464*Config_Geracao!$C$4*(Config_Geracao!$D$4/100)&lt;Config_Geracao!$G$4,0,MAX(Config_Geracao!$G$4,Base_Irradiacao!$H$464*Config_Geracao!$C$4*(Config_Geracao!$D$4/100))))</f>
        <v>0.5886675</v>
      </c>
    </row>
    <row r="1852" ht="15.0" customHeight="1">
      <c r="A1852" s="28">
        <v>45677.25</v>
      </c>
      <c r="B1852" s="18">
        <v>6.0</v>
      </c>
      <c r="C1852" s="18" t="s">
        <v>129</v>
      </c>
      <c r="D1852" s="18" t="s">
        <v>118</v>
      </c>
      <c r="E1852" s="18" t="s">
        <v>116</v>
      </c>
      <c r="F1852" s="18">
        <f>MIN(Config_Geracao!$F$3,IF((Base_Irradiacao!$D$464/Config_Geracao!$E$3)*Base_Irradiacao!$G$464*Config_Geracao!$C$3*(Config_Geracao!$D$3/100)&lt;Config_Geracao!$G$3,0,MAX(Config_Geracao!$G$3,(Base_Irradiacao!$D$464/Config_Geracao!$E$3)*Base_Irradiacao!$G$464*Config_Geracao!$C$3*(Config_Geracao!$D$3/100))))</f>
        <v>5.566101818</v>
      </c>
    </row>
    <row r="1853" ht="15.0" customHeight="1">
      <c r="A1853" s="28">
        <v>45677.25</v>
      </c>
      <c r="B1853" s="18">
        <v>6.0</v>
      </c>
      <c r="C1853" s="18" t="s">
        <v>129</v>
      </c>
      <c r="D1853" s="18" t="s">
        <v>122</v>
      </c>
      <c r="E1853" s="18" t="s">
        <v>120</v>
      </c>
      <c r="F1853" s="18">
        <f>MIN(Config_Geracao!$F$5,IF(Base_Irradiacao!$H$464*Config_Geracao!$C$5*(Config_Geracao!$D$5/100)&lt;Config_Geracao!$G$5,0,MAX(Config_Geracao!$G$5,Base_Irradiacao!$H$464*Config_Geracao!$C$5*(Config_Geracao!$D$5/100))))</f>
        <v>2.008395</v>
      </c>
    </row>
    <row r="1854" ht="15.0" customHeight="1">
      <c r="A1854" s="28">
        <v>45677.2916666667</v>
      </c>
      <c r="B1854" s="18">
        <v>7.0</v>
      </c>
      <c r="C1854" s="18" t="s">
        <v>128</v>
      </c>
      <c r="D1854" s="18" t="s">
        <v>115</v>
      </c>
      <c r="E1854" s="18" t="s">
        <v>116</v>
      </c>
      <c r="F1854" s="18">
        <f>MIN(Config_Geracao!$F$2,IF((Base_Irradiacao!$D$465/Config_Geracao!$E$2)*Base_Irradiacao!$G$465*Config_Geracao!$C$2*(Config_Geracao!$D$2/100)&lt;Config_Geracao!$G$2,0,MAX(Config_Geracao!$G$2,(Base_Irradiacao!$D$465/Config_Geracao!$E$2)*Base_Irradiacao!$G$465*Config_Geracao!$C$2*(Config_Geracao!$D$2/100))))</f>
        <v>3.380488636</v>
      </c>
    </row>
    <row r="1855" ht="15.0" customHeight="1">
      <c r="A1855" s="28">
        <v>45677.2916666667</v>
      </c>
      <c r="B1855" s="18">
        <v>7.0</v>
      </c>
      <c r="C1855" s="18" t="s">
        <v>128</v>
      </c>
      <c r="D1855" s="18" t="s">
        <v>119</v>
      </c>
      <c r="E1855" s="18" t="s">
        <v>120</v>
      </c>
      <c r="F1855" s="18">
        <f>MIN(Config_Geracao!$F$4,IF(Base_Irradiacao!$H$465*Config_Geracao!$C$4*(Config_Geracao!$D$4/100)&lt;Config_Geracao!$G$4,0,MAX(Config_Geracao!$G$4,Base_Irradiacao!$H$465*Config_Geracao!$C$4*(Config_Geracao!$D$4/100))))</f>
        <v>0.683145</v>
      </c>
    </row>
    <row r="1856" ht="15.0" customHeight="1">
      <c r="A1856" s="28">
        <v>45677.2916666667</v>
      </c>
      <c r="B1856" s="18">
        <v>7.0</v>
      </c>
      <c r="C1856" s="18" t="s">
        <v>129</v>
      </c>
      <c r="D1856" s="18" t="s">
        <v>118</v>
      </c>
      <c r="E1856" s="18" t="s">
        <v>116</v>
      </c>
      <c r="F1856" s="18">
        <f>MIN(Config_Geracao!$F$3,IF((Base_Irradiacao!$D$465/Config_Geracao!$E$3)*Base_Irradiacao!$G$465*Config_Geracao!$C$3*(Config_Geracao!$D$3/100)&lt;Config_Geracao!$G$3,0,MAX(Config_Geracao!$G$3,(Base_Irradiacao!$D$465/Config_Geracao!$E$3)*Base_Irradiacao!$G$465*Config_Geracao!$C$3*(Config_Geracao!$D$3/100))))</f>
        <v>13.84011818</v>
      </c>
    </row>
    <row r="1857" ht="15.0" customHeight="1">
      <c r="A1857" s="28">
        <v>45677.2916666667</v>
      </c>
      <c r="B1857" s="18">
        <v>7.0</v>
      </c>
      <c r="C1857" s="18" t="s">
        <v>129</v>
      </c>
      <c r="D1857" s="18" t="s">
        <v>122</v>
      </c>
      <c r="E1857" s="18" t="s">
        <v>120</v>
      </c>
      <c r="F1857" s="18">
        <f>MIN(Config_Geracao!$F$5,IF(Base_Irradiacao!$H$465*Config_Geracao!$C$5*(Config_Geracao!$D$5/100)&lt;Config_Geracao!$G$5,0,MAX(Config_Geracao!$G$5,Base_Irradiacao!$H$465*Config_Geracao!$C$5*(Config_Geracao!$D$5/100))))</f>
        <v>2.33073</v>
      </c>
    </row>
    <row r="1858" ht="15.0" customHeight="1">
      <c r="A1858" s="28">
        <v>45677.3333333333</v>
      </c>
      <c r="B1858" s="18">
        <v>8.0</v>
      </c>
      <c r="C1858" s="18" t="s">
        <v>128</v>
      </c>
      <c r="D1858" s="18" t="s">
        <v>115</v>
      </c>
      <c r="E1858" s="18" t="s">
        <v>116</v>
      </c>
      <c r="F1858" s="18">
        <f>MIN(Config_Geracao!$F$2,IF((Base_Irradiacao!$D$466/Config_Geracao!$E$2)*Base_Irradiacao!$G$466*Config_Geracao!$C$2*(Config_Geracao!$D$2/100)&lt;Config_Geracao!$G$2,0,MAX(Config_Geracao!$G$2,(Base_Irradiacao!$D$466/Config_Geracao!$E$2)*Base_Irradiacao!$G$466*Config_Geracao!$C$2*(Config_Geracao!$D$2/100))))</f>
        <v>4.576322727</v>
      </c>
    </row>
    <row r="1859" ht="15.0" customHeight="1">
      <c r="A1859" s="28">
        <v>45677.3333333333</v>
      </c>
      <c r="B1859" s="18">
        <v>8.0</v>
      </c>
      <c r="C1859" s="18" t="s">
        <v>128</v>
      </c>
      <c r="D1859" s="18" t="s">
        <v>119</v>
      </c>
      <c r="E1859" s="18" t="s">
        <v>120</v>
      </c>
      <c r="F1859" s="18">
        <f>MIN(Config_Geracao!$F$4,IF(Base_Irradiacao!$H$466*Config_Geracao!$C$4*(Config_Geracao!$D$4/100)&lt;Config_Geracao!$G$4,0,MAX(Config_Geracao!$G$4,Base_Irradiacao!$H$466*Config_Geracao!$C$4*(Config_Geracao!$D$4/100))))</f>
        <v>0.8018475</v>
      </c>
    </row>
    <row r="1860" ht="15.0" customHeight="1">
      <c r="A1860" s="28">
        <v>45677.3333333333</v>
      </c>
      <c r="B1860" s="18">
        <v>8.0</v>
      </c>
      <c r="C1860" s="18" t="s">
        <v>129</v>
      </c>
      <c r="D1860" s="18" t="s">
        <v>118</v>
      </c>
      <c r="E1860" s="18" t="s">
        <v>116</v>
      </c>
      <c r="F1860" s="18">
        <f>MIN(Config_Geracao!$F$3,IF((Base_Irradiacao!$D$466/Config_Geracao!$E$3)*Base_Irradiacao!$G$466*Config_Geracao!$C$3*(Config_Geracao!$D$3/100)&lt;Config_Geracao!$G$3,0,MAX(Config_Geracao!$G$3,(Base_Irradiacao!$D$466/Config_Geracao!$E$3)*Base_Irradiacao!$G$466*Config_Geracao!$C$3*(Config_Geracao!$D$3/100))))</f>
        <v>18.73600364</v>
      </c>
    </row>
    <row r="1861" ht="15.0" customHeight="1">
      <c r="A1861" s="28">
        <v>45677.3333333333</v>
      </c>
      <c r="B1861" s="18">
        <v>8.0</v>
      </c>
      <c r="C1861" s="18" t="s">
        <v>129</v>
      </c>
      <c r="D1861" s="18" t="s">
        <v>122</v>
      </c>
      <c r="E1861" s="18" t="s">
        <v>120</v>
      </c>
      <c r="F1861" s="18">
        <f>MIN(Config_Geracao!$F$5,IF(Base_Irradiacao!$H$466*Config_Geracao!$C$5*(Config_Geracao!$D$5/100)&lt;Config_Geracao!$G$5,0,MAX(Config_Geracao!$G$5,Base_Irradiacao!$H$466*Config_Geracao!$C$5*(Config_Geracao!$D$5/100))))</f>
        <v>2.735715</v>
      </c>
    </row>
    <row r="1862" ht="15.0" customHeight="1">
      <c r="A1862" s="28">
        <v>45677.375</v>
      </c>
      <c r="B1862" s="18">
        <v>9.0</v>
      </c>
      <c r="C1862" s="18" t="s">
        <v>128</v>
      </c>
      <c r="D1862" s="18" t="s">
        <v>115</v>
      </c>
      <c r="E1862" s="18" t="s">
        <v>116</v>
      </c>
      <c r="F1862" s="18">
        <f>MIN(Config_Geracao!$F$2,IF((Base_Irradiacao!$D$467/Config_Geracao!$E$2)*Base_Irradiacao!$G$467*Config_Geracao!$C$2*(Config_Geracao!$D$2/100)&lt;Config_Geracao!$G$2,0,MAX(Config_Geracao!$G$2,(Base_Irradiacao!$D$467/Config_Geracao!$E$2)*Base_Irradiacao!$G$467*Config_Geracao!$C$2*(Config_Geracao!$D$2/100))))</f>
        <v>5.863184091</v>
      </c>
    </row>
    <row r="1863" ht="15.0" customHeight="1">
      <c r="A1863" s="28">
        <v>45677.375</v>
      </c>
      <c r="B1863" s="18">
        <v>9.0</v>
      </c>
      <c r="C1863" s="18" t="s">
        <v>128</v>
      </c>
      <c r="D1863" s="18" t="s">
        <v>119</v>
      </c>
      <c r="E1863" s="18" t="s">
        <v>120</v>
      </c>
      <c r="F1863" s="18">
        <f>MIN(Config_Geracao!$F$4,IF(Base_Irradiacao!$H$467*Config_Geracao!$C$4*(Config_Geracao!$D$4/100)&lt;Config_Geracao!$G$4,0,MAX(Config_Geracao!$G$4,Base_Irradiacao!$H$467*Config_Geracao!$C$4*(Config_Geracao!$D$4/100))))</f>
        <v>0.6855675</v>
      </c>
    </row>
    <row r="1864" ht="15.0" customHeight="1">
      <c r="A1864" s="28">
        <v>45677.375</v>
      </c>
      <c r="B1864" s="18">
        <v>9.0</v>
      </c>
      <c r="C1864" s="18" t="s">
        <v>129</v>
      </c>
      <c r="D1864" s="18" t="s">
        <v>118</v>
      </c>
      <c r="E1864" s="18" t="s">
        <v>116</v>
      </c>
      <c r="F1864" s="18">
        <f>MIN(Config_Geracao!$F$3,IF((Base_Irradiacao!$D$467/Config_Geracao!$E$3)*Base_Irradiacao!$G$467*Config_Geracao!$C$3*(Config_Geracao!$D$3/100)&lt;Config_Geracao!$G$3,0,MAX(Config_Geracao!$G$3,(Base_Irradiacao!$D$467/Config_Geracao!$E$3)*Base_Irradiacao!$G$467*Config_Geracao!$C$3*(Config_Geracao!$D$3/100))))</f>
        <v>24.00456545</v>
      </c>
    </row>
    <row r="1865" ht="15.0" customHeight="1">
      <c r="A1865" s="28">
        <v>45677.375</v>
      </c>
      <c r="B1865" s="18">
        <v>9.0</v>
      </c>
      <c r="C1865" s="18" t="s">
        <v>129</v>
      </c>
      <c r="D1865" s="18" t="s">
        <v>122</v>
      </c>
      <c r="E1865" s="18" t="s">
        <v>120</v>
      </c>
      <c r="F1865" s="18">
        <f>MIN(Config_Geracao!$F$5,IF(Base_Irradiacao!$H$467*Config_Geracao!$C$5*(Config_Geracao!$D$5/100)&lt;Config_Geracao!$G$5,0,MAX(Config_Geracao!$G$5,Base_Irradiacao!$H$467*Config_Geracao!$C$5*(Config_Geracao!$D$5/100))))</f>
        <v>2.338995</v>
      </c>
    </row>
    <row r="1866" ht="15.0" customHeight="1">
      <c r="A1866" s="28">
        <v>45677.4166666667</v>
      </c>
      <c r="B1866" s="18">
        <v>10.0</v>
      </c>
      <c r="C1866" s="18" t="s">
        <v>128</v>
      </c>
      <c r="D1866" s="18" t="s">
        <v>115</v>
      </c>
      <c r="E1866" s="18" t="s">
        <v>116</v>
      </c>
      <c r="F1866" s="18">
        <f>MIN(Config_Geracao!$F$2,IF((Base_Irradiacao!$D$468/Config_Geracao!$E$2)*Base_Irradiacao!$G$468*Config_Geracao!$C$2*(Config_Geracao!$D$2/100)&lt;Config_Geracao!$G$2,0,MAX(Config_Geracao!$G$2,(Base_Irradiacao!$D$468/Config_Geracao!$E$2)*Base_Irradiacao!$G$468*Config_Geracao!$C$2*(Config_Geracao!$D$2/100))))</f>
        <v>6.707388636</v>
      </c>
    </row>
    <row r="1867" ht="15.0" customHeight="1">
      <c r="A1867" s="28">
        <v>45677.4166666667</v>
      </c>
      <c r="B1867" s="18">
        <v>10.0</v>
      </c>
      <c r="C1867" s="18" t="s">
        <v>128</v>
      </c>
      <c r="D1867" s="18" t="s">
        <v>119</v>
      </c>
      <c r="E1867" s="18" t="s">
        <v>120</v>
      </c>
      <c r="F1867" s="18">
        <f>MIN(Config_Geracao!$F$4,IF(Base_Irradiacao!$H$468*Config_Geracao!$C$4*(Config_Geracao!$D$4/100)&lt;Config_Geracao!$G$4,0,MAX(Config_Geracao!$G$4,Base_Irradiacao!$H$468*Config_Geracao!$C$4*(Config_Geracao!$D$4/100))))</f>
        <v>0.51357</v>
      </c>
    </row>
    <row r="1868" ht="15.0" customHeight="1">
      <c r="A1868" s="28">
        <v>45677.4166666667</v>
      </c>
      <c r="B1868" s="18">
        <v>10.0</v>
      </c>
      <c r="C1868" s="18" t="s">
        <v>129</v>
      </c>
      <c r="D1868" s="18" t="s">
        <v>118</v>
      </c>
      <c r="E1868" s="18" t="s">
        <v>116</v>
      </c>
      <c r="F1868" s="18">
        <f>MIN(Config_Geracao!$F$3,IF((Base_Irradiacao!$D$468/Config_Geracao!$E$3)*Base_Irradiacao!$G$468*Config_Geracao!$C$3*(Config_Geracao!$D$3/100)&lt;Config_Geracao!$G$3,0,MAX(Config_Geracao!$G$3,(Base_Irradiacao!$D$468/Config_Geracao!$E$3)*Base_Irradiacao!$G$468*Config_Geracao!$C$3*(Config_Geracao!$D$3/100))))</f>
        <v>27.46083818</v>
      </c>
    </row>
    <row r="1869" ht="15.0" customHeight="1">
      <c r="A1869" s="28">
        <v>45677.4166666667</v>
      </c>
      <c r="B1869" s="18">
        <v>10.0</v>
      </c>
      <c r="C1869" s="18" t="s">
        <v>129</v>
      </c>
      <c r="D1869" s="18" t="s">
        <v>122</v>
      </c>
      <c r="E1869" s="18" t="s">
        <v>120</v>
      </c>
      <c r="F1869" s="18">
        <f>MIN(Config_Geracao!$F$5,IF(Base_Irradiacao!$H$468*Config_Geracao!$C$5*(Config_Geracao!$D$5/100)&lt;Config_Geracao!$G$5,0,MAX(Config_Geracao!$G$5,Base_Irradiacao!$H$468*Config_Geracao!$C$5*(Config_Geracao!$D$5/100))))</f>
        <v>1.75218</v>
      </c>
    </row>
    <row r="1870" ht="15.0" customHeight="1">
      <c r="A1870" s="28">
        <v>45677.4583333333</v>
      </c>
      <c r="B1870" s="18">
        <v>11.0</v>
      </c>
      <c r="C1870" s="18" t="s">
        <v>128</v>
      </c>
      <c r="D1870" s="18" t="s">
        <v>115</v>
      </c>
      <c r="E1870" s="18" t="s">
        <v>116</v>
      </c>
      <c r="F1870" s="18">
        <f>MIN(Config_Geracao!$F$2,IF((Base_Irradiacao!$D$469/Config_Geracao!$E$2)*Base_Irradiacao!$G$469*Config_Geracao!$C$2*(Config_Geracao!$D$2/100)&lt;Config_Geracao!$G$2,0,MAX(Config_Geracao!$G$2,(Base_Irradiacao!$D$469/Config_Geracao!$E$2)*Base_Irradiacao!$G$469*Config_Geracao!$C$2*(Config_Geracao!$D$2/100))))</f>
        <v>4.506584091</v>
      </c>
    </row>
    <row r="1871" ht="15.0" customHeight="1">
      <c r="A1871" s="28">
        <v>45677.4583333333</v>
      </c>
      <c r="B1871" s="18">
        <v>11.0</v>
      </c>
      <c r="C1871" s="18" t="s">
        <v>128</v>
      </c>
      <c r="D1871" s="18" t="s">
        <v>119</v>
      </c>
      <c r="E1871" s="18" t="s">
        <v>120</v>
      </c>
      <c r="F1871" s="18">
        <f>MIN(Config_Geracao!$F$4,IF(Base_Irradiacao!$H$469*Config_Geracao!$C$4*(Config_Geracao!$D$4/100)&lt;Config_Geracao!$G$4,0,MAX(Config_Geracao!$G$4,Base_Irradiacao!$H$469*Config_Geracao!$C$4*(Config_Geracao!$D$4/100))))</f>
        <v>0.683145</v>
      </c>
    </row>
    <row r="1872" ht="15.0" customHeight="1">
      <c r="A1872" s="28">
        <v>45677.4583333333</v>
      </c>
      <c r="B1872" s="18">
        <v>11.0</v>
      </c>
      <c r="C1872" s="18" t="s">
        <v>129</v>
      </c>
      <c r="D1872" s="18" t="s">
        <v>118</v>
      </c>
      <c r="E1872" s="18" t="s">
        <v>116</v>
      </c>
      <c r="F1872" s="18">
        <f>MIN(Config_Geracao!$F$3,IF((Base_Irradiacao!$D$469/Config_Geracao!$E$3)*Base_Irradiacao!$G$469*Config_Geracao!$C$3*(Config_Geracao!$D$3/100)&lt;Config_Geracao!$G$3,0,MAX(Config_Geracao!$G$3,(Base_Irradiacao!$D$469/Config_Geracao!$E$3)*Base_Irradiacao!$G$469*Config_Geracao!$C$3*(Config_Geracao!$D$3/100))))</f>
        <v>18.45048545</v>
      </c>
    </row>
    <row r="1873" ht="15.0" customHeight="1">
      <c r="A1873" s="28">
        <v>45677.4583333333</v>
      </c>
      <c r="B1873" s="18">
        <v>11.0</v>
      </c>
      <c r="C1873" s="18" t="s">
        <v>129</v>
      </c>
      <c r="D1873" s="18" t="s">
        <v>122</v>
      </c>
      <c r="E1873" s="18" t="s">
        <v>120</v>
      </c>
      <c r="F1873" s="18">
        <f>MIN(Config_Geracao!$F$5,IF(Base_Irradiacao!$H$469*Config_Geracao!$C$5*(Config_Geracao!$D$5/100)&lt;Config_Geracao!$G$5,0,MAX(Config_Geracao!$G$5,Base_Irradiacao!$H$469*Config_Geracao!$C$5*(Config_Geracao!$D$5/100))))</f>
        <v>2.33073</v>
      </c>
    </row>
    <row r="1874" ht="15.0" customHeight="1">
      <c r="A1874" s="28">
        <v>45677.5</v>
      </c>
      <c r="B1874" s="18">
        <v>12.0</v>
      </c>
      <c r="C1874" s="18" t="s">
        <v>128</v>
      </c>
      <c r="D1874" s="18" t="s">
        <v>115</v>
      </c>
      <c r="E1874" s="18" t="s">
        <v>116</v>
      </c>
      <c r="F1874" s="18">
        <f>MIN(Config_Geracao!$F$2,IF((Base_Irradiacao!$D$470/Config_Geracao!$E$2)*Base_Irradiacao!$G$470*Config_Geracao!$C$2*(Config_Geracao!$D$2/100)&lt;Config_Geracao!$G$2,0,MAX(Config_Geracao!$G$2,(Base_Irradiacao!$D$470/Config_Geracao!$E$2)*Base_Irradiacao!$G$470*Config_Geracao!$C$2*(Config_Geracao!$D$2/100))))</f>
        <v>7.771086364</v>
      </c>
    </row>
    <row r="1875" ht="15.0" customHeight="1">
      <c r="A1875" s="28">
        <v>45677.5</v>
      </c>
      <c r="B1875" s="18">
        <v>12.0</v>
      </c>
      <c r="C1875" s="18" t="s">
        <v>128</v>
      </c>
      <c r="D1875" s="18" t="s">
        <v>119</v>
      </c>
      <c r="E1875" s="18" t="s">
        <v>120</v>
      </c>
      <c r="F1875" s="18">
        <f>MIN(Config_Geracao!$F$4,IF(Base_Irradiacao!$H$470*Config_Geracao!$C$4*(Config_Geracao!$D$4/100)&lt;Config_Geracao!$G$4,0,MAX(Config_Geracao!$G$4,Base_Irradiacao!$H$470*Config_Geracao!$C$4*(Config_Geracao!$D$4/100))))</f>
        <v>0.5014575</v>
      </c>
    </row>
    <row r="1876" ht="15.0" customHeight="1">
      <c r="A1876" s="28">
        <v>45677.5</v>
      </c>
      <c r="B1876" s="18">
        <v>12.0</v>
      </c>
      <c r="C1876" s="18" t="s">
        <v>129</v>
      </c>
      <c r="D1876" s="18" t="s">
        <v>118</v>
      </c>
      <c r="E1876" s="18" t="s">
        <v>116</v>
      </c>
      <c r="F1876" s="18">
        <f>MIN(Config_Geracao!$F$3,IF((Base_Irradiacao!$D$470/Config_Geracao!$E$3)*Base_Irradiacao!$G$470*Config_Geracao!$C$3*(Config_Geracao!$D$3/100)&lt;Config_Geracao!$G$3,0,MAX(Config_Geracao!$G$3,(Base_Irradiacao!$D$470/Config_Geracao!$E$3)*Base_Irradiacao!$G$470*Config_Geracao!$C$3*(Config_Geracao!$D$3/100))))</f>
        <v>31.81574182</v>
      </c>
    </row>
    <row r="1877" ht="15.0" customHeight="1">
      <c r="A1877" s="28">
        <v>45677.5</v>
      </c>
      <c r="B1877" s="18">
        <v>12.0</v>
      </c>
      <c r="C1877" s="18" t="s">
        <v>129</v>
      </c>
      <c r="D1877" s="18" t="s">
        <v>122</v>
      </c>
      <c r="E1877" s="18" t="s">
        <v>120</v>
      </c>
      <c r="F1877" s="18">
        <f>MIN(Config_Geracao!$F$5,IF(Base_Irradiacao!$H$470*Config_Geracao!$C$5*(Config_Geracao!$D$5/100)&lt;Config_Geracao!$G$5,0,MAX(Config_Geracao!$G$5,Base_Irradiacao!$H$470*Config_Geracao!$C$5*(Config_Geracao!$D$5/100))))</f>
        <v>1.710855</v>
      </c>
    </row>
    <row r="1878" ht="15.0" customHeight="1">
      <c r="A1878" s="28">
        <v>45677.5416666667</v>
      </c>
      <c r="B1878" s="18">
        <v>13.0</v>
      </c>
      <c r="C1878" s="18" t="s">
        <v>128</v>
      </c>
      <c r="D1878" s="18" t="s">
        <v>115</v>
      </c>
      <c r="E1878" s="18" t="s">
        <v>116</v>
      </c>
      <c r="F1878" s="18">
        <f>MIN(Config_Geracao!$F$2,IF((Base_Irradiacao!$D$471/Config_Geracao!$E$2)*Base_Irradiacao!$G$471*Config_Geracao!$C$2*(Config_Geracao!$D$2/100)&lt;Config_Geracao!$G$2,0,MAX(Config_Geracao!$G$2,(Base_Irradiacao!$D$471/Config_Geracao!$E$2)*Base_Irradiacao!$G$471*Config_Geracao!$C$2*(Config_Geracao!$D$2/100))))</f>
        <v>7.502409091</v>
      </c>
    </row>
    <row r="1879" ht="15.0" customHeight="1">
      <c r="A1879" s="28">
        <v>45677.5416666667</v>
      </c>
      <c r="B1879" s="18">
        <v>13.0</v>
      </c>
      <c r="C1879" s="18" t="s">
        <v>128</v>
      </c>
      <c r="D1879" s="18" t="s">
        <v>119</v>
      </c>
      <c r="E1879" s="18" t="s">
        <v>120</v>
      </c>
      <c r="F1879" s="18">
        <f>MIN(Config_Geracao!$F$4,IF(Base_Irradiacao!$H$471*Config_Geracao!$C$4*(Config_Geracao!$D$4/100)&lt;Config_Geracao!$G$4,0,MAX(Config_Geracao!$G$4,Base_Irradiacao!$H$471*Config_Geracao!$C$4*(Config_Geracao!$D$4/100))))</f>
        <v>0.644385</v>
      </c>
    </row>
    <row r="1880" ht="15.0" customHeight="1">
      <c r="A1880" s="28">
        <v>45677.5416666667</v>
      </c>
      <c r="B1880" s="18">
        <v>13.0</v>
      </c>
      <c r="C1880" s="18" t="s">
        <v>129</v>
      </c>
      <c r="D1880" s="18" t="s">
        <v>118</v>
      </c>
      <c r="E1880" s="18" t="s">
        <v>116</v>
      </c>
      <c r="F1880" s="18">
        <f>MIN(Config_Geracao!$F$3,IF((Base_Irradiacao!$D$471/Config_Geracao!$E$3)*Base_Irradiacao!$G$471*Config_Geracao!$C$3*(Config_Geracao!$D$3/100)&lt;Config_Geracao!$G$3,0,MAX(Config_Geracao!$G$3,(Base_Irradiacao!$D$471/Config_Geracao!$E$3)*Base_Irradiacao!$G$471*Config_Geracao!$C$3*(Config_Geracao!$D$3/100))))</f>
        <v>30.71574545</v>
      </c>
    </row>
    <row r="1881" ht="15.0" customHeight="1">
      <c r="A1881" s="28">
        <v>45677.5416666667</v>
      </c>
      <c r="B1881" s="18">
        <v>13.0</v>
      </c>
      <c r="C1881" s="18" t="s">
        <v>129</v>
      </c>
      <c r="D1881" s="18" t="s">
        <v>122</v>
      </c>
      <c r="E1881" s="18" t="s">
        <v>120</v>
      </c>
      <c r="F1881" s="18">
        <f>MIN(Config_Geracao!$F$5,IF(Base_Irradiacao!$H$471*Config_Geracao!$C$5*(Config_Geracao!$D$5/100)&lt;Config_Geracao!$G$5,0,MAX(Config_Geracao!$G$5,Base_Irradiacao!$H$471*Config_Geracao!$C$5*(Config_Geracao!$D$5/100))))</f>
        <v>2.19849</v>
      </c>
    </row>
    <row r="1882" ht="15.0" customHeight="1">
      <c r="A1882" s="28">
        <v>45677.5833333333</v>
      </c>
      <c r="B1882" s="18">
        <v>14.0</v>
      </c>
      <c r="C1882" s="18" t="s">
        <v>128</v>
      </c>
      <c r="D1882" s="18" t="s">
        <v>115</v>
      </c>
      <c r="E1882" s="18" t="s">
        <v>116</v>
      </c>
      <c r="F1882" s="18">
        <f>MIN(Config_Geracao!$F$2,IF((Base_Irradiacao!$D$472/Config_Geracao!$E$2)*Base_Irradiacao!$G$472*Config_Geracao!$C$2*(Config_Geracao!$D$2/100)&lt;Config_Geracao!$G$2,0,MAX(Config_Geracao!$G$2,(Base_Irradiacao!$D$472/Config_Geracao!$E$2)*Base_Irradiacao!$G$472*Config_Geracao!$C$2*(Config_Geracao!$D$2/100))))</f>
        <v>1.641427273</v>
      </c>
    </row>
    <row r="1883" ht="15.0" customHeight="1">
      <c r="A1883" s="28">
        <v>45677.5833333333</v>
      </c>
      <c r="B1883" s="18">
        <v>14.0</v>
      </c>
      <c r="C1883" s="18" t="s">
        <v>128</v>
      </c>
      <c r="D1883" s="18" t="s">
        <v>119</v>
      </c>
      <c r="E1883" s="18" t="s">
        <v>120</v>
      </c>
      <c r="F1883" s="18">
        <f>MIN(Config_Geracao!$F$4,IF(Base_Irradiacao!$H$472*Config_Geracao!$C$4*(Config_Geracao!$D$4/100)&lt;Config_Geracao!$G$4,0,MAX(Config_Geracao!$G$4,Base_Irradiacao!$H$472*Config_Geracao!$C$4*(Config_Geracao!$D$4/100))))</f>
        <v>0.634695</v>
      </c>
    </row>
    <row r="1884" ht="15.0" customHeight="1">
      <c r="A1884" s="28">
        <v>45677.5833333333</v>
      </c>
      <c r="B1884" s="18">
        <v>14.0</v>
      </c>
      <c r="C1884" s="18" t="s">
        <v>129</v>
      </c>
      <c r="D1884" s="18" t="s">
        <v>118</v>
      </c>
      <c r="E1884" s="18" t="s">
        <v>116</v>
      </c>
      <c r="F1884" s="18">
        <f>MIN(Config_Geracao!$F$3,IF((Base_Irradiacao!$D$472/Config_Geracao!$E$3)*Base_Irradiacao!$G$472*Config_Geracao!$C$3*(Config_Geracao!$D$3/100)&lt;Config_Geracao!$G$3,0,MAX(Config_Geracao!$G$3,(Base_Irradiacao!$D$472/Config_Geracao!$E$3)*Base_Irradiacao!$G$472*Config_Geracao!$C$3*(Config_Geracao!$D$3/100))))</f>
        <v>6.720196364</v>
      </c>
    </row>
    <row r="1885" ht="15.0" customHeight="1">
      <c r="A1885" s="28">
        <v>45677.5833333333</v>
      </c>
      <c r="B1885" s="18">
        <v>14.0</v>
      </c>
      <c r="C1885" s="18" t="s">
        <v>129</v>
      </c>
      <c r="D1885" s="18" t="s">
        <v>122</v>
      </c>
      <c r="E1885" s="18" t="s">
        <v>120</v>
      </c>
      <c r="F1885" s="18">
        <f>MIN(Config_Geracao!$F$5,IF(Base_Irradiacao!$H$472*Config_Geracao!$C$5*(Config_Geracao!$D$5/100)&lt;Config_Geracao!$G$5,0,MAX(Config_Geracao!$G$5,Base_Irradiacao!$H$472*Config_Geracao!$C$5*(Config_Geracao!$D$5/100))))</f>
        <v>2.16543</v>
      </c>
    </row>
    <row r="1886" ht="15.0" customHeight="1">
      <c r="A1886" s="28">
        <v>45677.625</v>
      </c>
      <c r="B1886" s="18">
        <v>15.0</v>
      </c>
      <c r="C1886" s="18" t="s">
        <v>128</v>
      </c>
      <c r="D1886" s="18" t="s">
        <v>115</v>
      </c>
      <c r="E1886" s="18" t="s">
        <v>116</v>
      </c>
      <c r="F1886" s="18">
        <f>MIN(Config_Geracao!$F$2,IF((Base_Irradiacao!$D$473/Config_Geracao!$E$2)*Base_Irradiacao!$G$473*Config_Geracao!$C$2*(Config_Geracao!$D$2/100)&lt;Config_Geracao!$G$2,0,MAX(Config_Geracao!$G$2,(Base_Irradiacao!$D$473/Config_Geracao!$E$2)*Base_Irradiacao!$G$473*Config_Geracao!$C$2*(Config_Geracao!$D$2/100))))</f>
        <v>2.152354545</v>
      </c>
    </row>
    <row r="1887" ht="15.0" customHeight="1">
      <c r="A1887" s="28">
        <v>45677.625</v>
      </c>
      <c r="B1887" s="18">
        <v>15.0</v>
      </c>
      <c r="C1887" s="18" t="s">
        <v>128</v>
      </c>
      <c r="D1887" s="18" t="s">
        <v>119</v>
      </c>
      <c r="E1887" s="18" t="s">
        <v>120</v>
      </c>
      <c r="F1887" s="18">
        <f>MIN(Config_Geracao!$F$4,IF(Base_Irradiacao!$H$473*Config_Geracao!$C$4*(Config_Geracao!$D$4/100)&lt;Config_Geracao!$G$4,0,MAX(Config_Geracao!$G$4,Base_Irradiacao!$H$473*Config_Geracao!$C$4*(Config_Geracao!$D$4/100))))</f>
        <v>0.65892</v>
      </c>
    </row>
    <row r="1888" ht="15.0" customHeight="1">
      <c r="A1888" s="28">
        <v>45677.625</v>
      </c>
      <c r="B1888" s="18">
        <v>15.0</v>
      </c>
      <c r="C1888" s="18" t="s">
        <v>129</v>
      </c>
      <c r="D1888" s="18" t="s">
        <v>118</v>
      </c>
      <c r="E1888" s="18" t="s">
        <v>116</v>
      </c>
      <c r="F1888" s="18">
        <f>MIN(Config_Geracao!$F$3,IF((Base_Irradiacao!$D$473/Config_Geracao!$E$3)*Base_Irradiacao!$G$473*Config_Geracao!$C$3*(Config_Geracao!$D$3/100)&lt;Config_Geracao!$G$3,0,MAX(Config_Geracao!$G$3,(Base_Irradiacao!$D$473/Config_Geracao!$E$3)*Base_Irradiacao!$G$473*Config_Geracao!$C$3*(Config_Geracao!$D$3/100))))</f>
        <v>8.811992727</v>
      </c>
    </row>
    <row r="1889" ht="15.0" customHeight="1">
      <c r="A1889" s="28">
        <v>45677.625</v>
      </c>
      <c r="B1889" s="18">
        <v>15.0</v>
      </c>
      <c r="C1889" s="18" t="s">
        <v>129</v>
      </c>
      <c r="D1889" s="18" t="s">
        <v>122</v>
      </c>
      <c r="E1889" s="18" t="s">
        <v>120</v>
      </c>
      <c r="F1889" s="18">
        <f>MIN(Config_Geracao!$F$5,IF(Base_Irradiacao!$H$473*Config_Geracao!$C$5*(Config_Geracao!$D$5/100)&lt;Config_Geracao!$G$5,0,MAX(Config_Geracao!$G$5,Base_Irradiacao!$H$473*Config_Geracao!$C$5*(Config_Geracao!$D$5/100))))</f>
        <v>2.24808</v>
      </c>
    </row>
    <row r="1890" ht="15.0" customHeight="1">
      <c r="A1890" s="28">
        <v>45677.6666666667</v>
      </c>
      <c r="B1890" s="18">
        <v>16.0</v>
      </c>
      <c r="C1890" s="18" t="s">
        <v>128</v>
      </c>
      <c r="D1890" s="18" t="s">
        <v>115</v>
      </c>
      <c r="E1890" s="18" t="s">
        <v>116</v>
      </c>
      <c r="F1890" s="18">
        <f>MIN(Config_Geracao!$F$2,IF((Base_Irradiacao!$D$474/Config_Geracao!$E$2)*Base_Irradiacao!$G$474*Config_Geracao!$C$2*(Config_Geracao!$D$2/100)&lt;Config_Geracao!$G$2,0,MAX(Config_Geracao!$G$2,(Base_Irradiacao!$D$474/Config_Geracao!$E$2)*Base_Irradiacao!$G$474*Config_Geracao!$C$2*(Config_Geracao!$D$2/100))))</f>
        <v>4.710661364</v>
      </c>
    </row>
    <row r="1891" ht="15.0" customHeight="1">
      <c r="A1891" s="28">
        <v>45677.6666666667</v>
      </c>
      <c r="B1891" s="18">
        <v>16.0</v>
      </c>
      <c r="C1891" s="18" t="s">
        <v>128</v>
      </c>
      <c r="D1891" s="18" t="s">
        <v>119</v>
      </c>
      <c r="E1891" s="18" t="s">
        <v>120</v>
      </c>
      <c r="F1891" s="18">
        <f>MIN(Config_Geracao!$F$4,IF(Base_Irradiacao!$H$474*Config_Geracao!$C$4*(Config_Geracao!$D$4/100)&lt;Config_Geracao!$G$4,0,MAX(Config_Geracao!$G$4,Base_Irradiacao!$H$474*Config_Geracao!$C$4*(Config_Geracao!$D$4/100))))</f>
        <v>0.528105</v>
      </c>
    </row>
    <row r="1892" ht="15.0" customHeight="1">
      <c r="A1892" s="28">
        <v>45677.6666666667</v>
      </c>
      <c r="B1892" s="18">
        <v>16.0</v>
      </c>
      <c r="C1892" s="18" t="s">
        <v>129</v>
      </c>
      <c r="D1892" s="18" t="s">
        <v>118</v>
      </c>
      <c r="E1892" s="18" t="s">
        <v>116</v>
      </c>
      <c r="F1892" s="18">
        <f>MIN(Config_Geracao!$F$3,IF((Base_Irradiacao!$D$474/Config_Geracao!$E$3)*Base_Irradiacao!$G$474*Config_Geracao!$C$3*(Config_Geracao!$D$3/100)&lt;Config_Geracao!$G$3,0,MAX(Config_Geracao!$G$3,(Base_Irradiacao!$D$474/Config_Geracao!$E$3)*Base_Irradiacao!$G$474*Config_Geracao!$C$3*(Config_Geracao!$D$3/100))))</f>
        <v>19.28600182</v>
      </c>
    </row>
    <row r="1893" ht="15.0" customHeight="1">
      <c r="A1893" s="28">
        <v>45677.6666666667</v>
      </c>
      <c r="B1893" s="18">
        <v>16.0</v>
      </c>
      <c r="C1893" s="18" t="s">
        <v>129</v>
      </c>
      <c r="D1893" s="18" t="s">
        <v>122</v>
      </c>
      <c r="E1893" s="18" t="s">
        <v>120</v>
      </c>
      <c r="F1893" s="18">
        <f>MIN(Config_Geracao!$F$5,IF(Base_Irradiacao!$H$474*Config_Geracao!$C$5*(Config_Geracao!$D$5/100)&lt;Config_Geracao!$G$5,0,MAX(Config_Geracao!$G$5,Base_Irradiacao!$H$474*Config_Geracao!$C$5*(Config_Geracao!$D$5/100))))</f>
        <v>1.80177</v>
      </c>
    </row>
    <row r="1894" ht="15.0" customHeight="1">
      <c r="A1894" s="28">
        <v>45677.7083333333</v>
      </c>
      <c r="B1894" s="18">
        <v>17.0</v>
      </c>
      <c r="C1894" s="18" t="s">
        <v>128</v>
      </c>
      <c r="D1894" s="18" t="s">
        <v>115</v>
      </c>
      <c r="E1894" s="18" t="s">
        <v>116</v>
      </c>
      <c r="F1894" s="18">
        <f>MIN(Config_Geracao!$F$2,IF((Base_Irradiacao!$D$475/Config_Geracao!$E$2)*Base_Irradiacao!$G$475*Config_Geracao!$C$2*(Config_Geracao!$D$2/100)&lt;Config_Geracao!$G$2,0,MAX(Config_Geracao!$G$2,(Base_Irradiacao!$D$475/Config_Geracao!$E$2)*Base_Irradiacao!$G$475*Config_Geracao!$C$2*(Config_Geracao!$D$2/100))))</f>
        <v>0.8632909091</v>
      </c>
    </row>
    <row r="1895" ht="15.0" customHeight="1">
      <c r="A1895" s="28">
        <v>45677.7083333333</v>
      </c>
      <c r="B1895" s="18">
        <v>17.0</v>
      </c>
      <c r="C1895" s="18" t="s">
        <v>128</v>
      </c>
      <c r="D1895" s="18" t="s">
        <v>119</v>
      </c>
      <c r="E1895" s="18" t="s">
        <v>120</v>
      </c>
      <c r="F1895" s="18">
        <f>MIN(Config_Geracao!$F$4,IF(Base_Irradiacao!$H$475*Config_Geracao!$C$4*(Config_Geracao!$D$4/100)&lt;Config_Geracao!$G$4,0,MAX(Config_Geracao!$G$4,Base_Irradiacao!$H$475*Config_Geracao!$C$4*(Config_Geracao!$D$4/100))))</f>
        <v>0.993225</v>
      </c>
    </row>
    <row r="1896" ht="15.0" customHeight="1">
      <c r="A1896" s="28">
        <v>45677.7083333333</v>
      </c>
      <c r="B1896" s="18">
        <v>17.0</v>
      </c>
      <c r="C1896" s="18" t="s">
        <v>129</v>
      </c>
      <c r="D1896" s="18" t="s">
        <v>118</v>
      </c>
      <c r="E1896" s="18" t="s">
        <v>116</v>
      </c>
      <c r="F1896" s="18">
        <f>MIN(Config_Geracao!$F$3,IF((Base_Irradiacao!$D$475/Config_Geracao!$E$3)*Base_Irradiacao!$G$475*Config_Geracao!$C$3*(Config_Geracao!$D$3/100)&lt;Config_Geracao!$G$3,0,MAX(Config_Geracao!$G$3,(Base_Irradiacao!$D$475/Config_Geracao!$E$3)*Base_Irradiacao!$G$475*Config_Geracao!$C$3*(Config_Geracao!$D$3/100))))</f>
        <v>3.534414545</v>
      </c>
    </row>
    <row r="1897" ht="15.0" customHeight="1">
      <c r="A1897" s="28">
        <v>45677.7083333333</v>
      </c>
      <c r="B1897" s="18">
        <v>17.0</v>
      </c>
      <c r="C1897" s="18" t="s">
        <v>129</v>
      </c>
      <c r="D1897" s="18" t="s">
        <v>122</v>
      </c>
      <c r="E1897" s="18" t="s">
        <v>120</v>
      </c>
      <c r="F1897" s="18">
        <f>MIN(Config_Geracao!$F$5,IF(Base_Irradiacao!$H$475*Config_Geracao!$C$5*(Config_Geracao!$D$5/100)&lt;Config_Geracao!$G$5,0,MAX(Config_Geracao!$G$5,Base_Irradiacao!$H$475*Config_Geracao!$C$5*(Config_Geracao!$D$5/100))))</f>
        <v>3.38865</v>
      </c>
    </row>
    <row r="1898" ht="15.0" customHeight="1">
      <c r="A1898" s="28">
        <v>45677.75</v>
      </c>
      <c r="B1898" s="18">
        <v>18.0</v>
      </c>
      <c r="C1898" s="18" t="s">
        <v>128</v>
      </c>
      <c r="D1898" s="18" t="s">
        <v>115</v>
      </c>
      <c r="E1898" s="18" t="s">
        <v>116</v>
      </c>
      <c r="F1898" s="18">
        <f>MIN(Config_Geracao!$F$2,IF((Base_Irradiacao!$D$476/Config_Geracao!$E$2)*Base_Irradiacao!$G$476*Config_Geracao!$C$2*(Config_Geracao!$D$2/100)&lt;Config_Geracao!$G$2,0,MAX(Config_Geracao!$G$2,(Base_Irradiacao!$D$476/Config_Geracao!$E$2)*Base_Irradiacao!$G$476*Config_Geracao!$C$2*(Config_Geracao!$D$2/100))))</f>
        <v>1.672259091</v>
      </c>
    </row>
    <row r="1899" ht="15.0" customHeight="1">
      <c r="A1899" s="28">
        <v>45677.75</v>
      </c>
      <c r="B1899" s="18">
        <v>18.0</v>
      </c>
      <c r="C1899" s="18" t="s">
        <v>128</v>
      </c>
      <c r="D1899" s="18" t="s">
        <v>119</v>
      </c>
      <c r="E1899" s="18" t="s">
        <v>120</v>
      </c>
      <c r="F1899" s="18">
        <f>MIN(Config_Geracao!$F$4,IF(Base_Irradiacao!$H$476*Config_Geracao!$C$4*(Config_Geracao!$D$4/100)&lt;Config_Geracao!$G$4,0,MAX(Config_Geracao!$G$4,Base_Irradiacao!$H$476*Config_Geracao!$C$4*(Config_Geracao!$D$4/100))))</f>
        <v>1.50195</v>
      </c>
    </row>
    <row r="1900" ht="15.0" customHeight="1">
      <c r="A1900" s="28">
        <v>45677.75</v>
      </c>
      <c r="B1900" s="18">
        <v>18.0</v>
      </c>
      <c r="C1900" s="18" t="s">
        <v>129</v>
      </c>
      <c r="D1900" s="18" t="s">
        <v>118</v>
      </c>
      <c r="E1900" s="18" t="s">
        <v>116</v>
      </c>
      <c r="F1900" s="18">
        <f>MIN(Config_Geracao!$F$3,IF((Base_Irradiacao!$D$476/Config_Geracao!$E$3)*Base_Irradiacao!$G$476*Config_Geracao!$C$3*(Config_Geracao!$D$3/100)&lt;Config_Geracao!$G$3,0,MAX(Config_Geracao!$G$3,(Base_Irradiacao!$D$476/Config_Geracao!$E$3)*Base_Irradiacao!$G$476*Config_Geracao!$C$3*(Config_Geracao!$D$3/100))))</f>
        <v>6.846425455</v>
      </c>
    </row>
    <row r="1901" ht="15.0" customHeight="1">
      <c r="A1901" s="28">
        <v>45677.75</v>
      </c>
      <c r="B1901" s="18">
        <v>18.0</v>
      </c>
      <c r="C1901" s="18" t="s">
        <v>129</v>
      </c>
      <c r="D1901" s="18" t="s">
        <v>122</v>
      </c>
      <c r="E1901" s="18" t="s">
        <v>120</v>
      </c>
      <c r="F1901" s="18">
        <f>MIN(Config_Geracao!$F$5,IF(Base_Irradiacao!$H$476*Config_Geracao!$C$5*(Config_Geracao!$D$5/100)&lt;Config_Geracao!$G$5,0,MAX(Config_Geracao!$G$5,Base_Irradiacao!$H$476*Config_Geracao!$C$5*(Config_Geracao!$D$5/100))))</f>
        <v>5.1243</v>
      </c>
    </row>
    <row r="1902" ht="15.0" customHeight="1">
      <c r="A1902" s="28">
        <v>45677.7916666667</v>
      </c>
      <c r="B1902" s="18">
        <v>19.0</v>
      </c>
      <c r="C1902" s="18" t="s">
        <v>128</v>
      </c>
      <c r="D1902" s="18" t="s">
        <v>115</v>
      </c>
      <c r="E1902" s="18" t="s">
        <v>116</v>
      </c>
      <c r="F1902" s="18">
        <f>MIN(Config_Geracao!$F$2,IF((Base_Irradiacao!$D$477/Config_Geracao!$E$2)*Base_Irradiacao!$G$477*Config_Geracao!$C$2*(Config_Geracao!$D$2/100)&lt;Config_Geracao!$G$2,0,MAX(Config_Geracao!$G$2,(Base_Irradiacao!$D$477/Config_Geracao!$E$2)*Base_Irradiacao!$G$477*Config_Geracao!$C$2*(Config_Geracao!$D$2/100))))</f>
        <v>0</v>
      </c>
    </row>
    <row r="1903" ht="15.0" customHeight="1">
      <c r="A1903" s="28">
        <v>45677.7916666667</v>
      </c>
      <c r="B1903" s="18">
        <v>19.0</v>
      </c>
      <c r="C1903" s="18" t="s">
        <v>128</v>
      </c>
      <c r="D1903" s="18" t="s">
        <v>119</v>
      </c>
      <c r="E1903" s="18" t="s">
        <v>120</v>
      </c>
      <c r="F1903" s="18">
        <f>MIN(Config_Geracao!$F$4,IF(Base_Irradiacao!$H$477*Config_Geracao!$C$4*(Config_Geracao!$D$4/100)&lt;Config_Geracao!$G$4,0,MAX(Config_Geracao!$G$4,Base_Irradiacao!$H$477*Config_Geracao!$C$4*(Config_Geracao!$D$4/100))))</f>
        <v>1.0659</v>
      </c>
    </row>
    <row r="1904" ht="15.0" customHeight="1">
      <c r="A1904" s="28">
        <v>45677.7916666667</v>
      </c>
      <c r="B1904" s="18">
        <v>19.0</v>
      </c>
      <c r="C1904" s="18" t="s">
        <v>129</v>
      </c>
      <c r="D1904" s="18" t="s">
        <v>118</v>
      </c>
      <c r="E1904" s="18" t="s">
        <v>116</v>
      </c>
      <c r="F1904" s="18">
        <f>MIN(Config_Geracao!$F$3,IF((Base_Irradiacao!$D$477/Config_Geracao!$E$3)*Base_Irradiacao!$G$477*Config_Geracao!$C$3*(Config_Geracao!$D$3/100)&lt;Config_Geracao!$G$3,0,MAX(Config_Geracao!$G$3,(Base_Irradiacao!$D$477/Config_Geracao!$E$3)*Base_Irradiacao!$G$477*Config_Geracao!$C$3*(Config_Geracao!$D$3/100))))</f>
        <v>0</v>
      </c>
    </row>
    <row r="1905" ht="15.0" customHeight="1">
      <c r="A1905" s="28">
        <v>45677.7916666667</v>
      </c>
      <c r="B1905" s="18">
        <v>19.0</v>
      </c>
      <c r="C1905" s="18" t="s">
        <v>129</v>
      </c>
      <c r="D1905" s="18" t="s">
        <v>122</v>
      </c>
      <c r="E1905" s="18" t="s">
        <v>120</v>
      </c>
      <c r="F1905" s="18">
        <f>MIN(Config_Geracao!$F$5,IF(Base_Irradiacao!$H$477*Config_Geracao!$C$5*(Config_Geracao!$D$5/100)&lt;Config_Geracao!$G$5,0,MAX(Config_Geracao!$G$5,Base_Irradiacao!$H$477*Config_Geracao!$C$5*(Config_Geracao!$D$5/100))))</f>
        <v>3.6366</v>
      </c>
    </row>
    <row r="1906" ht="15.0" customHeight="1">
      <c r="A1906" s="28">
        <v>45677.8333333333</v>
      </c>
      <c r="B1906" s="18">
        <v>20.0</v>
      </c>
      <c r="C1906" s="18" t="s">
        <v>128</v>
      </c>
      <c r="D1906" s="18" t="s">
        <v>115</v>
      </c>
      <c r="E1906" s="18" t="s">
        <v>116</v>
      </c>
      <c r="F1906" s="18">
        <f>MIN(Config_Geracao!$F$2,IF((Base_Irradiacao!$D$478/Config_Geracao!$E$2)*Base_Irradiacao!$G$478*Config_Geracao!$C$2*(Config_Geracao!$D$2/100)&lt;Config_Geracao!$G$2,0,MAX(Config_Geracao!$G$2,(Base_Irradiacao!$D$478/Config_Geracao!$E$2)*Base_Irradiacao!$G$478*Config_Geracao!$C$2*(Config_Geracao!$D$2/100))))</f>
        <v>0</v>
      </c>
    </row>
    <row r="1907" ht="15.0" customHeight="1">
      <c r="A1907" s="28">
        <v>45677.8333333333</v>
      </c>
      <c r="B1907" s="18">
        <v>20.0</v>
      </c>
      <c r="C1907" s="18" t="s">
        <v>128</v>
      </c>
      <c r="D1907" s="18" t="s">
        <v>119</v>
      </c>
      <c r="E1907" s="18" t="s">
        <v>120</v>
      </c>
      <c r="F1907" s="18">
        <f>MIN(Config_Geracao!$F$4,IF(Base_Irradiacao!$H$478*Config_Geracao!$C$4*(Config_Geracao!$D$4/100)&lt;Config_Geracao!$G$4,0,MAX(Config_Geracao!$G$4,Base_Irradiacao!$H$478*Config_Geracao!$C$4*(Config_Geracao!$D$4/100))))</f>
        <v>0.5111475</v>
      </c>
    </row>
    <row r="1908" ht="15.0" customHeight="1">
      <c r="A1908" s="28">
        <v>45677.8333333333</v>
      </c>
      <c r="B1908" s="18">
        <v>20.0</v>
      </c>
      <c r="C1908" s="18" t="s">
        <v>129</v>
      </c>
      <c r="D1908" s="18" t="s">
        <v>118</v>
      </c>
      <c r="E1908" s="18" t="s">
        <v>116</v>
      </c>
      <c r="F1908" s="18">
        <f>MIN(Config_Geracao!$F$3,IF((Base_Irradiacao!$D$478/Config_Geracao!$E$3)*Base_Irradiacao!$G$478*Config_Geracao!$C$3*(Config_Geracao!$D$3/100)&lt;Config_Geracao!$G$3,0,MAX(Config_Geracao!$G$3,(Base_Irradiacao!$D$478/Config_Geracao!$E$3)*Base_Irradiacao!$G$478*Config_Geracao!$C$3*(Config_Geracao!$D$3/100))))</f>
        <v>0</v>
      </c>
    </row>
    <row r="1909" ht="15.0" customHeight="1">
      <c r="A1909" s="28">
        <v>45677.8333333333</v>
      </c>
      <c r="B1909" s="18">
        <v>20.0</v>
      </c>
      <c r="C1909" s="18" t="s">
        <v>129</v>
      </c>
      <c r="D1909" s="18" t="s">
        <v>122</v>
      </c>
      <c r="E1909" s="18" t="s">
        <v>120</v>
      </c>
      <c r="F1909" s="18">
        <f>MIN(Config_Geracao!$F$5,IF(Base_Irradiacao!$H$478*Config_Geracao!$C$5*(Config_Geracao!$D$5/100)&lt;Config_Geracao!$G$5,0,MAX(Config_Geracao!$G$5,Base_Irradiacao!$H$478*Config_Geracao!$C$5*(Config_Geracao!$D$5/100))))</f>
        <v>1.743915</v>
      </c>
    </row>
    <row r="1910" ht="15.0" customHeight="1">
      <c r="A1910" s="28">
        <v>45677.875</v>
      </c>
      <c r="B1910" s="18">
        <v>21.0</v>
      </c>
      <c r="C1910" s="18" t="s">
        <v>128</v>
      </c>
      <c r="D1910" s="18" t="s">
        <v>115</v>
      </c>
      <c r="E1910" s="18" t="s">
        <v>116</v>
      </c>
      <c r="F1910" s="18">
        <f>MIN(Config_Geracao!$F$2,IF((Base_Irradiacao!$D$479/Config_Geracao!$E$2)*Base_Irradiacao!$G$479*Config_Geracao!$C$2*(Config_Geracao!$D$2/100)&lt;Config_Geracao!$G$2,0,MAX(Config_Geracao!$G$2,(Base_Irradiacao!$D$479/Config_Geracao!$E$2)*Base_Irradiacao!$G$479*Config_Geracao!$C$2*(Config_Geracao!$D$2/100))))</f>
        <v>0</v>
      </c>
    </row>
    <row r="1911" ht="15.0" customHeight="1">
      <c r="A1911" s="28">
        <v>45677.875</v>
      </c>
      <c r="B1911" s="18">
        <v>21.0</v>
      </c>
      <c r="C1911" s="18" t="s">
        <v>128</v>
      </c>
      <c r="D1911" s="18" t="s">
        <v>119</v>
      </c>
      <c r="E1911" s="18" t="s">
        <v>120</v>
      </c>
      <c r="F1911" s="18">
        <f>MIN(Config_Geracao!$F$4,IF(Base_Irradiacao!$H$479*Config_Geracao!$C$4*(Config_Geracao!$D$4/100)&lt;Config_Geracao!$G$4,0,MAX(Config_Geracao!$G$4,Base_Irradiacao!$H$479*Config_Geracao!$C$4*(Config_Geracao!$D$4/100))))</f>
        <v>0.9859575</v>
      </c>
    </row>
    <row r="1912" ht="15.0" customHeight="1">
      <c r="A1912" s="28">
        <v>45677.875</v>
      </c>
      <c r="B1912" s="18">
        <v>21.0</v>
      </c>
      <c r="C1912" s="18" t="s">
        <v>129</v>
      </c>
      <c r="D1912" s="18" t="s">
        <v>118</v>
      </c>
      <c r="E1912" s="18" t="s">
        <v>116</v>
      </c>
      <c r="F1912" s="18">
        <f>MIN(Config_Geracao!$F$3,IF((Base_Irradiacao!$D$479/Config_Geracao!$E$3)*Base_Irradiacao!$G$479*Config_Geracao!$C$3*(Config_Geracao!$D$3/100)&lt;Config_Geracao!$G$3,0,MAX(Config_Geracao!$G$3,(Base_Irradiacao!$D$479/Config_Geracao!$E$3)*Base_Irradiacao!$G$479*Config_Geracao!$C$3*(Config_Geracao!$D$3/100))))</f>
        <v>0</v>
      </c>
    </row>
    <row r="1913" ht="15.0" customHeight="1">
      <c r="A1913" s="28">
        <v>45677.875</v>
      </c>
      <c r="B1913" s="18">
        <v>21.0</v>
      </c>
      <c r="C1913" s="18" t="s">
        <v>129</v>
      </c>
      <c r="D1913" s="18" t="s">
        <v>122</v>
      </c>
      <c r="E1913" s="18" t="s">
        <v>120</v>
      </c>
      <c r="F1913" s="18">
        <f>MIN(Config_Geracao!$F$5,IF(Base_Irradiacao!$H$479*Config_Geracao!$C$5*(Config_Geracao!$D$5/100)&lt;Config_Geracao!$G$5,0,MAX(Config_Geracao!$G$5,Base_Irradiacao!$H$479*Config_Geracao!$C$5*(Config_Geracao!$D$5/100))))</f>
        <v>3.363855</v>
      </c>
    </row>
    <row r="1914" ht="15.0" customHeight="1">
      <c r="A1914" s="28">
        <v>45677.9166666667</v>
      </c>
      <c r="B1914" s="18">
        <v>22.0</v>
      </c>
      <c r="C1914" s="18" t="s">
        <v>128</v>
      </c>
      <c r="D1914" s="18" t="s">
        <v>115</v>
      </c>
      <c r="E1914" s="18" t="s">
        <v>116</v>
      </c>
      <c r="F1914" s="18">
        <f>MIN(Config_Geracao!$F$2,IF((Base_Irradiacao!$D$480/Config_Geracao!$E$2)*Base_Irradiacao!$G$480*Config_Geracao!$C$2*(Config_Geracao!$D$2/100)&lt;Config_Geracao!$G$2,0,MAX(Config_Geracao!$G$2,(Base_Irradiacao!$D$480/Config_Geracao!$E$2)*Base_Irradiacao!$G$480*Config_Geracao!$C$2*(Config_Geracao!$D$2/100))))</f>
        <v>0</v>
      </c>
    </row>
    <row r="1915" ht="15.0" customHeight="1">
      <c r="A1915" s="28">
        <v>45677.9166666667</v>
      </c>
      <c r="B1915" s="18">
        <v>22.0</v>
      </c>
      <c r="C1915" s="18" t="s">
        <v>128</v>
      </c>
      <c r="D1915" s="18" t="s">
        <v>119</v>
      </c>
      <c r="E1915" s="18" t="s">
        <v>120</v>
      </c>
      <c r="F1915" s="18">
        <f>MIN(Config_Geracao!$F$4,IF(Base_Irradiacao!$H$480*Config_Geracao!$C$4*(Config_Geracao!$D$4/100)&lt;Config_Geracao!$G$4,0,MAX(Config_Geracao!$G$4,Base_Irradiacao!$H$480*Config_Geracao!$C$4*(Config_Geracao!$D$4/100))))</f>
        <v>1.0877025</v>
      </c>
    </row>
    <row r="1916" ht="15.0" customHeight="1">
      <c r="A1916" s="28">
        <v>45677.9166666667</v>
      </c>
      <c r="B1916" s="18">
        <v>22.0</v>
      </c>
      <c r="C1916" s="18" t="s">
        <v>129</v>
      </c>
      <c r="D1916" s="18" t="s">
        <v>118</v>
      </c>
      <c r="E1916" s="18" t="s">
        <v>116</v>
      </c>
      <c r="F1916" s="18">
        <f>MIN(Config_Geracao!$F$3,IF((Base_Irradiacao!$D$480/Config_Geracao!$E$3)*Base_Irradiacao!$G$480*Config_Geracao!$C$3*(Config_Geracao!$D$3/100)&lt;Config_Geracao!$G$3,0,MAX(Config_Geracao!$G$3,(Base_Irradiacao!$D$480/Config_Geracao!$E$3)*Base_Irradiacao!$G$480*Config_Geracao!$C$3*(Config_Geracao!$D$3/100))))</f>
        <v>0</v>
      </c>
    </row>
    <row r="1917" ht="15.0" customHeight="1">
      <c r="A1917" s="28">
        <v>45677.9166666667</v>
      </c>
      <c r="B1917" s="18">
        <v>22.0</v>
      </c>
      <c r="C1917" s="18" t="s">
        <v>129</v>
      </c>
      <c r="D1917" s="18" t="s">
        <v>122</v>
      </c>
      <c r="E1917" s="18" t="s">
        <v>120</v>
      </c>
      <c r="F1917" s="18">
        <f>MIN(Config_Geracao!$F$5,IF(Base_Irradiacao!$H$480*Config_Geracao!$C$5*(Config_Geracao!$D$5/100)&lt;Config_Geracao!$G$5,0,MAX(Config_Geracao!$G$5,Base_Irradiacao!$H$480*Config_Geracao!$C$5*(Config_Geracao!$D$5/100))))</f>
        <v>3.710985</v>
      </c>
    </row>
    <row r="1918" ht="15.0" customHeight="1">
      <c r="A1918" s="28">
        <v>45677.9583333333</v>
      </c>
      <c r="B1918" s="18">
        <v>23.0</v>
      </c>
      <c r="C1918" s="18" t="s">
        <v>128</v>
      </c>
      <c r="D1918" s="18" t="s">
        <v>115</v>
      </c>
      <c r="E1918" s="18" t="s">
        <v>116</v>
      </c>
      <c r="F1918" s="18">
        <f>MIN(Config_Geracao!$F$2,IF((Base_Irradiacao!$D$481/Config_Geracao!$E$2)*Base_Irradiacao!$G$481*Config_Geracao!$C$2*(Config_Geracao!$D$2/100)&lt;Config_Geracao!$G$2,0,MAX(Config_Geracao!$G$2,(Base_Irradiacao!$D$481/Config_Geracao!$E$2)*Base_Irradiacao!$G$481*Config_Geracao!$C$2*(Config_Geracao!$D$2/100))))</f>
        <v>0</v>
      </c>
    </row>
    <row r="1919" ht="15.0" customHeight="1">
      <c r="A1919" s="28">
        <v>45677.9583333333</v>
      </c>
      <c r="B1919" s="18">
        <v>23.0</v>
      </c>
      <c r="C1919" s="18" t="s">
        <v>128</v>
      </c>
      <c r="D1919" s="18" t="s">
        <v>119</v>
      </c>
      <c r="E1919" s="18" t="s">
        <v>120</v>
      </c>
      <c r="F1919" s="18">
        <f>MIN(Config_Geracao!$F$4,IF(Base_Irradiacao!$H$481*Config_Geracao!$C$4*(Config_Geracao!$D$4/100)&lt;Config_Geracao!$G$4,0,MAX(Config_Geracao!$G$4,Base_Irradiacao!$H$481*Config_Geracao!$C$4*(Config_Geracao!$D$4/100))))</f>
        <v>1.535865</v>
      </c>
    </row>
    <row r="1920" ht="15.0" customHeight="1">
      <c r="A1920" s="28">
        <v>45677.9583333333</v>
      </c>
      <c r="B1920" s="18">
        <v>23.0</v>
      </c>
      <c r="C1920" s="18" t="s">
        <v>129</v>
      </c>
      <c r="D1920" s="18" t="s">
        <v>118</v>
      </c>
      <c r="E1920" s="18" t="s">
        <v>116</v>
      </c>
      <c r="F1920" s="18">
        <f>MIN(Config_Geracao!$F$3,IF((Base_Irradiacao!$D$481/Config_Geracao!$E$3)*Base_Irradiacao!$G$481*Config_Geracao!$C$3*(Config_Geracao!$D$3/100)&lt;Config_Geracao!$G$3,0,MAX(Config_Geracao!$G$3,(Base_Irradiacao!$D$481/Config_Geracao!$E$3)*Base_Irradiacao!$G$481*Config_Geracao!$C$3*(Config_Geracao!$D$3/100))))</f>
        <v>0</v>
      </c>
    </row>
    <row r="1921" ht="15.0" customHeight="1">
      <c r="A1921" s="28">
        <v>45677.9583333333</v>
      </c>
      <c r="B1921" s="18">
        <v>23.0</v>
      </c>
      <c r="C1921" s="18" t="s">
        <v>129</v>
      </c>
      <c r="D1921" s="18" t="s">
        <v>122</v>
      </c>
      <c r="E1921" s="18" t="s">
        <v>120</v>
      </c>
      <c r="F1921" s="18">
        <f>MIN(Config_Geracao!$F$5,IF(Base_Irradiacao!$H$481*Config_Geracao!$C$5*(Config_Geracao!$D$5/100)&lt;Config_Geracao!$G$5,0,MAX(Config_Geracao!$G$5,Base_Irradiacao!$H$481*Config_Geracao!$C$5*(Config_Geracao!$D$5/100))))</f>
        <v>5.24001</v>
      </c>
    </row>
    <row r="1922" ht="15.0" customHeight="1">
      <c r="A1922" s="28">
        <v>45678.0</v>
      </c>
      <c r="B1922" s="18">
        <v>0.0</v>
      </c>
      <c r="C1922" s="18" t="s">
        <v>128</v>
      </c>
      <c r="D1922" s="18" t="s">
        <v>115</v>
      </c>
      <c r="E1922" s="18" t="s">
        <v>116</v>
      </c>
      <c r="F1922" s="18">
        <f>MIN(Config_Geracao!$F$2,IF((Base_Irradiacao!$D$482/Config_Geracao!$E$2)*Base_Irradiacao!$G$482*Config_Geracao!$C$2*(Config_Geracao!$D$2/100)&lt;Config_Geracao!$G$2,0,MAX(Config_Geracao!$G$2,(Base_Irradiacao!$D$482/Config_Geracao!$E$2)*Base_Irradiacao!$G$482*Config_Geracao!$C$2*(Config_Geracao!$D$2/100))))</f>
        <v>0</v>
      </c>
    </row>
    <row r="1923" ht="15.0" customHeight="1">
      <c r="A1923" s="28">
        <v>45678.0</v>
      </c>
      <c r="B1923" s="18">
        <v>0.0</v>
      </c>
      <c r="C1923" s="18" t="s">
        <v>128</v>
      </c>
      <c r="D1923" s="18" t="s">
        <v>119</v>
      </c>
      <c r="E1923" s="18" t="s">
        <v>120</v>
      </c>
      <c r="F1923" s="18">
        <f>MIN(Config_Geracao!$F$4,IF(Base_Irradiacao!$H$482*Config_Geracao!$C$4*(Config_Geracao!$D$4/100)&lt;Config_Geracao!$G$4,0,MAX(Config_Geracao!$G$4,Base_Irradiacao!$H$482*Config_Geracao!$C$4*(Config_Geracao!$D$4/100))))</f>
        <v>0.809115</v>
      </c>
    </row>
    <row r="1924" ht="15.0" customHeight="1">
      <c r="A1924" s="28">
        <v>45678.0</v>
      </c>
      <c r="B1924" s="18">
        <v>0.0</v>
      </c>
      <c r="C1924" s="18" t="s">
        <v>129</v>
      </c>
      <c r="D1924" s="18" t="s">
        <v>118</v>
      </c>
      <c r="E1924" s="18" t="s">
        <v>116</v>
      </c>
      <c r="F1924" s="18">
        <f>MIN(Config_Geracao!$F$3,IF((Base_Irradiacao!$D$482/Config_Geracao!$E$3)*Base_Irradiacao!$G$482*Config_Geracao!$C$3*(Config_Geracao!$D$3/100)&lt;Config_Geracao!$G$3,0,MAX(Config_Geracao!$G$3,(Base_Irradiacao!$D$482/Config_Geracao!$E$3)*Base_Irradiacao!$G$482*Config_Geracao!$C$3*(Config_Geracao!$D$3/100))))</f>
        <v>0</v>
      </c>
    </row>
    <row r="1925" ht="15.0" customHeight="1">
      <c r="A1925" s="28">
        <v>45678.0</v>
      </c>
      <c r="B1925" s="18">
        <v>0.0</v>
      </c>
      <c r="C1925" s="18" t="s">
        <v>129</v>
      </c>
      <c r="D1925" s="18" t="s">
        <v>122</v>
      </c>
      <c r="E1925" s="18" t="s">
        <v>120</v>
      </c>
      <c r="F1925" s="18">
        <f>MIN(Config_Geracao!$F$5,IF(Base_Irradiacao!$H$482*Config_Geracao!$C$5*(Config_Geracao!$D$5/100)&lt;Config_Geracao!$G$5,0,MAX(Config_Geracao!$G$5,Base_Irradiacao!$H$482*Config_Geracao!$C$5*(Config_Geracao!$D$5/100))))</f>
        <v>2.76051</v>
      </c>
    </row>
    <row r="1926" ht="15.0" customHeight="1">
      <c r="A1926" s="28">
        <v>45678.0416666667</v>
      </c>
      <c r="B1926" s="18">
        <v>1.0</v>
      </c>
      <c r="C1926" s="18" t="s">
        <v>128</v>
      </c>
      <c r="D1926" s="18" t="s">
        <v>115</v>
      </c>
      <c r="E1926" s="18" t="s">
        <v>116</v>
      </c>
      <c r="F1926" s="18">
        <f>MIN(Config_Geracao!$F$2,IF((Base_Irradiacao!$D$483/Config_Geracao!$E$2)*Base_Irradiacao!$G$483*Config_Geracao!$C$2*(Config_Geracao!$D$2/100)&lt;Config_Geracao!$G$2,0,MAX(Config_Geracao!$G$2,(Base_Irradiacao!$D$483/Config_Geracao!$E$2)*Base_Irradiacao!$G$483*Config_Geracao!$C$2*(Config_Geracao!$D$2/100))))</f>
        <v>0</v>
      </c>
    </row>
    <row r="1927" ht="15.0" customHeight="1">
      <c r="A1927" s="28">
        <v>45678.0416666667</v>
      </c>
      <c r="B1927" s="18">
        <v>1.0</v>
      </c>
      <c r="C1927" s="18" t="s">
        <v>128</v>
      </c>
      <c r="D1927" s="18" t="s">
        <v>119</v>
      </c>
      <c r="E1927" s="18" t="s">
        <v>120</v>
      </c>
      <c r="F1927" s="18">
        <f>MIN(Config_Geracao!$F$4,IF(Base_Irradiacao!$H$483*Config_Geracao!$C$4*(Config_Geracao!$D$4/100)&lt;Config_Geracao!$G$4,0,MAX(Config_Geracao!$G$4,Base_Irradiacao!$H$483*Config_Geracao!$C$4*(Config_Geracao!$D$4/100))))</f>
        <v>1.1070825</v>
      </c>
    </row>
    <row r="1928" ht="15.0" customHeight="1">
      <c r="A1928" s="28">
        <v>45678.0416666667</v>
      </c>
      <c r="B1928" s="18">
        <v>1.0</v>
      </c>
      <c r="C1928" s="18" t="s">
        <v>129</v>
      </c>
      <c r="D1928" s="18" t="s">
        <v>118</v>
      </c>
      <c r="E1928" s="18" t="s">
        <v>116</v>
      </c>
      <c r="F1928" s="18">
        <f>MIN(Config_Geracao!$F$3,IF((Base_Irradiacao!$D$483/Config_Geracao!$E$3)*Base_Irradiacao!$G$483*Config_Geracao!$C$3*(Config_Geracao!$D$3/100)&lt;Config_Geracao!$G$3,0,MAX(Config_Geracao!$G$3,(Base_Irradiacao!$D$483/Config_Geracao!$E$3)*Base_Irradiacao!$G$483*Config_Geracao!$C$3*(Config_Geracao!$D$3/100))))</f>
        <v>0</v>
      </c>
    </row>
    <row r="1929" ht="15.0" customHeight="1">
      <c r="A1929" s="28">
        <v>45678.0416666667</v>
      </c>
      <c r="B1929" s="18">
        <v>1.0</v>
      </c>
      <c r="C1929" s="18" t="s">
        <v>129</v>
      </c>
      <c r="D1929" s="18" t="s">
        <v>122</v>
      </c>
      <c r="E1929" s="18" t="s">
        <v>120</v>
      </c>
      <c r="F1929" s="18">
        <f>MIN(Config_Geracao!$F$5,IF(Base_Irradiacao!$H$483*Config_Geracao!$C$5*(Config_Geracao!$D$5/100)&lt;Config_Geracao!$G$5,0,MAX(Config_Geracao!$G$5,Base_Irradiacao!$H$483*Config_Geracao!$C$5*(Config_Geracao!$D$5/100))))</f>
        <v>3.777105</v>
      </c>
    </row>
    <row r="1930" ht="15.0" customHeight="1">
      <c r="A1930" s="28">
        <v>45678.0833333333</v>
      </c>
      <c r="B1930" s="18">
        <v>2.0</v>
      </c>
      <c r="C1930" s="18" t="s">
        <v>128</v>
      </c>
      <c r="D1930" s="18" t="s">
        <v>115</v>
      </c>
      <c r="E1930" s="18" t="s">
        <v>116</v>
      </c>
      <c r="F1930" s="18">
        <f>MIN(Config_Geracao!$F$2,IF((Base_Irradiacao!$D$484/Config_Geracao!$E$2)*Base_Irradiacao!$G$484*Config_Geracao!$C$2*(Config_Geracao!$D$2/100)&lt;Config_Geracao!$G$2,0,MAX(Config_Geracao!$G$2,(Base_Irradiacao!$D$484/Config_Geracao!$E$2)*Base_Irradiacao!$G$484*Config_Geracao!$C$2*(Config_Geracao!$D$2/100))))</f>
        <v>0</v>
      </c>
    </row>
    <row r="1931" ht="15.0" customHeight="1">
      <c r="A1931" s="28">
        <v>45678.0833333333</v>
      </c>
      <c r="B1931" s="18">
        <v>2.0</v>
      </c>
      <c r="C1931" s="18" t="s">
        <v>128</v>
      </c>
      <c r="D1931" s="18" t="s">
        <v>119</v>
      </c>
      <c r="E1931" s="18" t="s">
        <v>120</v>
      </c>
      <c r="F1931" s="18">
        <f>MIN(Config_Geracao!$F$4,IF(Base_Irradiacao!$H$484*Config_Geracao!$C$4*(Config_Geracao!$D$4/100)&lt;Config_Geracao!$G$4,0,MAX(Config_Geracao!$G$4,Base_Irradiacao!$H$484*Config_Geracao!$C$4*(Config_Geracao!$D$4/100))))</f>
        <v>1.11435</v>
      </c>
    </row>
    <row r="1932" ht="15.0" customHeight="1">
      <c r="A1932" s="28">
        <v>45678.0833333333</v>
      </c>
      <c r="B1932" s="18">
        <v>2.0</v>
      </c>
      <c r="C1932" s="18" t="s">
        <v>129</v>
      </c>
      <c r="D1932" s="18" t="s">
        <v>118</v>
      </c>
      <c r="E1932" s="18" t="s">
        <v>116</v>
      </c>
      <c r="F1932" s="18">
        <f>MIN(Config_Geracao!$F$3,IF((Base_Irradiacao!$D$484/Config_Geracao!$E$3)*Base_Irradiacao!$G$484*Config_Geracao!$C$3*(Config_Geracao!$D$3/100)&lt;Config_Geracao!$G$3,0,MAX(Config_Geracao!$G$3,(Base_Irradiacao!$D$484/Config_Geracao!$E$3)*Base_Irradiacao!$G$484*Config_Geracao!$C$3*(Config_Geracao!$D$3/100))))</f>
        <v>0</v>
      </c>
    </row>
    <row r="1933" ht="15.0" customHeight="1">
      <c r="A1933" s="28">
        <v>45678.0833333333</v>
      </c>
      <c r="B1933" s="18">
        <v>2.0</v>
      </c>
      <c r="C1933" s="18" t="s">
        <v>129</v>
      </c>
      <c r="D1933" s="18" t="s">
        <v>122</v>
      </c>
      <c r="E1933" s="18" t="s">
        <v>120</v>
      </c>
      <c r="F1933" s="18">
        <f>MIN(Config_Geracao!$F$5,IF(Base_Irradiacao!$H$484*Config_Geracao!$C$5*(Config_Geracao!$D$5/100)&lt;Config_Geracao!$G$5,0,MAX(Config_Geracao!$G$5,Base_Irradiacao!$H$484*Config_Geracao!$C$5*(Config_Geracao!$D$5/100))))</f>
        <v>3.8019</v>
      </c>
    </row>
    <row r="1934" ht="15.0" customHeight="1">
      <c r="A1934" s="28">
        <v>45678.125</v>
      </c>
      <c r="B1934" s="18">
        <v>3.0</v>
      </c>
      <c r="C1934" s="18" t="s">
        <v>128</v>
      </c>
      <c r="D1934" s="18" t="s">
        <v>115</v>
      </c>
      <c r="E1934" s="18" t="s">
        <v>116</v>
      </c>
      <c r="F1934" s="18">
        <f>MIN(Config_Geracao!$F$2,IF((Base_Irradiacao!$D$485/Config_Geracao!$E$2)*Base_Irradiacao!$G$485*Config_Geracao!$C$2*(Config_Geracao!$D$2/100)&lt;Config_Geracao!$G$2,0,MAX(Config_Geracao!$G$2,(Base_Irradiacao!$D$485/Config_Geracao!$E$2)*Base_Irradiacao!$G$485*Config_Geracao!$C$2*(Config_Geracao!$D$2/100))))</f>
        <v>0</v>
      </c>
    </row>
    <row r="1935" ht="15.0" customHeight="1">
      <c r="A1935" s="28">
        <v>45678.125</v>
      </c>
      <c r="B1935" s="18">
        <v>3.0</v>
      </c>
      <c r="C1935" s="18" t="s">
        <v>128</v>
      </c>
      <c r="D1935" s="18" t="s">
        <v>119</v>
      </c>
      <c r="E1935" s="18" t="s">
        <v>120</v>
      </c>
      <c r="F1935" s="18">
        <f>MIN(Config_Geracao!$F$4,IF(Base_Irradiacao!$H$485*Config_Geracao!$C$4*(Config_Geracao!$D$4/100)&lt;Config_Geracao!$G$4,0,MAX(Config_Geracao!$G$4,Base_Irradiacao!$H$485*Config_Geracao!$C$4*(Config_Geracao!$D$4/100))))</f>
        <v>0.847875</v>
      </c>
    </row>
    <row r="1936" ht="15.0" customHeight="1">
      <c r="A1936" s="28">
        <v>45678.125</v>
      </c>
      <c r="B1936" s="18">
        <v>3.0</v>
      </c>
      <c r="C1936" s="18" t="s">
        <v>129</v>
      </c>
      <c r="D1936" s="18" t="s">
        <v>118</v>
      </c>
      <c r="E1936" s="18" t="s">
        <v>116</v>
      </c>
      <c r="F1936" s="18">
        <f>MIN(Config_Geracao!$F$3,IF((Base_Irradiacao!$D$485/Config_Geracao!$E$3)*Base_Irradiacao!$G$485*Config_Geracao!$C$3*(Config_Geracao!$D$3/100)&lt;Config_Geracao!$G$3,0,MAX(Config_Geracao!$G$3,(Base_Irradiacao!$D$485/Config_Geracao!$E$3)*Base_Irradiacao!$G$485*Config_Geracao!$C$3*(Config_Geracao!$D$3/100))))</f>
        <v>0</v>
      </c>
    </row>
    <row r="1937" ht="15.0" customHeight="1">
      <c r="A1937" s="28">
        <v>45678.125</v>
      </c>
      <c r="B1937" s="18">
        <v>3.0</v>
      </c>
      <c r="C1937" s="18" t="s">
        <v>129</v>
      </c>
      <c r="D1937" s="18" t="s">
        <v>122</v>
      </c>
      <c r="E1937" s="18" t="s">
        <v>120</v>
      </c>
      <c r="F1937" s="18">
        <f>MIN(Config_Geracao!$F$5,IF(Base_Irradiacao!$H$485*Config_Geracao!$C$5*(Config_Geracao!$D$5/100)&lt;Config_Geracao!$G$5,0,MAX(Config_Geracao!$G$5,Base_Irradiacao!$H$485*Config_Geracao!$C$5*(Config_Geracao!$D$5/100))))</f>
        <v>2.89275</v>
      </c>
    </row>
    <row r="1938" ht="15.0" customHeight="1">
      <c r="A1938" s="28">
        <v>45678.1666666667</v>
      </c>
      <c r="B1938" s="18">
        <v>4.0</v>
      </c>
      <c r="C1938" s="18" t="s">
        <v>128</v>
      </c>
      <c r="D1938" s="18" t="s">
        <v>115</v>
      </c>
      <c r="E1938" s="18" t="s">
        <v>116</v>
      </c>
      <c r="F1938" s="18">
        <f>MIN(Config_Geracao!$F$2,IF((Base_Irradiacao!$D$486/Config_Geracao!$E$2)*Base_Irradiacao!$G$486*Config_Geracao!$C$2*(Config_Geracao!$D$2/100)&lt;Config_Geracao!$G$2,0,MAX(Config_Geracao!$G$2,(Base_Irradiacao!$D$486/Config_Geracao!$E$2)*Base_Irradiacao!$G$486*Config_Geracao!$C$2*(Config_Geracao!$D$2/100))))</f>
        <v>0</v>
      </c>
    </row>
    <row r="1939" ht="15.0" customHeight="1">
      <c r="A1939" s="28">
        <v>45678.1666666667</v>
      </c>
      <c r="B1939" s="18">
        <v>4.0</v>
      </c>
      <c r="C1939" s="18" t="s">
        <v>128</v>
      </c>
      <c r="D1939" s="18" t="s">
        <v>119</v>
      </c>
      <c r="E1939" s="18" t="s">
        <v>120</v>
      </c>
      <c r="F1939" s="18">
        <f>MIN(Config_Geracao!$F$4,IF(Base_Irradiacao!$H$486*Config_Geracao!$C$4*(Config_Geracao!$D$4/100)&lt;Config_Geracao!$G$4,0,MAX(Config_Geracao!$G$4,Base_Irradiacao!$H$486*Config_Geracao!$C$4*(Config_Geracao!$D$4/100))))</f>
        <v>0.7679325</v>
      </c>
    </row>
    <row r="1940" ht="15.0" customHeight="1">
      <c r="A1940" s="28">
        <v>45678.1666666667</v>
      </c>
      <c r="B1940" s="18">
        <v>4.0</v>
      </c>
      <c r="C1940" s="18" t="s">
        <v>129</v>
      </c>
      <c r="D1940" s="18" t="s">
        <v>118</v>
      </c>
      <c r="E1940" s="18" t="s">
        <v>116</v>
      </c>
      <c r="F1940" s="18">
        <f>MIN(Config_Geracao!$F$3,IF((Base_Irradiacao!$D$486/Config_Geracao!$E$3)*Base_Irradiacao!$G$486*Config_Geracao!$C$3*(Config_Geracao!$D$3/100)&lt;Config_Geracao!$G$3,0,MAX(Config_Geracao!$G$3,(Base_Irradiacao!$D$486/Config_Geracao!$E$3)*Base_Irradiacao!$G$486*Config_Geracao!$C$3*(Config_Geracao!$D$3/100))))</f>
        <v>0</v>
      </c>
    </row>
    <row r="1941" ht="15.0" customHeight="1">
      <c r="A1941" s="28">
        <v>45678.1666666667</v>
      </c>
      <c r="B1941" s="18">
        <v>4.0</v>
      </c>
      <c r="C1941" s="18" t="s">
        <v>129</v>
      </c>
      <c r="D1941" s="18" t="s">
        <v>122</v>
      </c>
      <c r="E1941" s="18" t="s">
        <v>120</v>
      </c>
      <c r="F1941" s="18">
        <f>MIN(Config_Geracao!$F$5,IF(Base_Irradiacao!$H$486*Config_Geracao!$C$5*(Config_Geracao!$D$5/100)&lt;Config_Geracao!$G$5,0,MAX(Config_Geracao!$G$5,Base_Irradiacao!$H$486*Config_Geracao!$C$5*(Config_Geracao!$D$5/100))))</f>
        <v>2.620005</v>
      </c>
    </row>
    <row r="1942" ht="15.0" customHeight="1">
      <c r="A1942" s="28">
        <v>45678.2083333333</v>
      </c>
      <c r="B1942" s="18">
        <v>5.0</v>
      </c>
      <c r="C1942" s="18" t="s">
        <v>128</v>
      </c>
      <c r="D1942" s="18" t="s">
        <v>115</v>
      </c>
      <c r="E1942" s="18" t="s">
        <v>116</v>
      </c>
      <c r="F1942" s="18">
        <f>MIN(Config_Geracao!$F$2,IF((Base_Irradiacao!$D$487/Config_Geracao!$E$2)*Base_Irradiacao!$G$487*Config_Geracao!$C$2*(Config_Geracao!$D$2/100)&lt;Config_Geracao!$G$2,0,MAX(Config_Geracao!$G$2,(Base_Irradiacao!$D$487/Config_Geracao!$E$2)*Base_Irradiacao!$G$487*Config_Geracao!$C$2*(Config_Geracao!$D$2/100))))</f>
        <v>0</v>
      </c>
    </row>
    <row r="1943" ht="15.0" customHeight="1">
      <c r="A1943" s="28">
        <v>45678.2083333333</v>
      </c>
      <c r="B1943" s="18">
        <v>5.0</v>
      </c>
      <c r="C1943" s="18" t="s">
        <v>128</v>
      </c>
      <c r="D1943" s="18" t="s">
        <v>119</v>
      </c>
      <c r="E1943" s="18" t="s">
        <v>120</v>
      </c>
      <c r="F1943" s="18">
        <f>MIN(Config_Geracao!$F$4,IF(Base_Irradiacao!$H$487*Config_Geracao!$C$4*(Config_Geracao!$D$4/100)&lt;Config_Geracao!$G$4,0,MAX(Config_Geracao!$G$4,Base_Irradiacao!$H$487*Config_Geracao!$C$4*(Config_Geracao!$D$4/100))))</f>
        <v>1.3008825</v>
      </c>
    </row>
    <row r="1944" ht="15.0" customHeight="1">
      <c r="A1944" s="28">
        <v>45678.2083333333</v>
      </c>
      <c r="B1944" s="18">
        <v>5.0</v>
      </c>
      <c r="C1944" s="18" t="s">
        <v>129</v>
      </c>
      <c r="D1944" s="18" t="s">
        <v>118</v>
      </c>
      <c r="E1944" s="18" t="s">
        <v>116</v>
      </c>
      <c r="F1944" s="18">
        <f>MIN(Config_Geracao!$F$3,IF((Base_Irradiacao!$D$487/Config_Geracao!$E$3)*Base_Irradiacao!$G$487*Config_Geracao!$C$3*(Config_Geracao!$D$3/100)&lt;Config_Geracao!$G$3,0,MAX(Config_Geracao!$G$3,(Base_Irradiacao!$D$487/Config_Geracao!$E$3)*Base_Irradiacao!$G$487*Config_Geracao!$C$3*(Config_Geracao!$D$3/100))))</f>
        <v>0</v>
      </c>
    </row>
    <row r="1945" ht="15.0" customHeight="1">
      <c r="A1945" s="28">
        <v>45678.2083333333</v>
      </c>
      <c r="B1945" s="18">
        <v>5.0</v>
      </c>
      <c r="C1945" s="18" t="s">
        <v>129</v>
      </c>
      <c r="D1945" s="18" t="s">
        <v>122</v>
      </c>
      <c r="E1945" s="18" t="s">
        <v>120</v>
      </c>
      <c r="F1945" s="18">
        <f>MIN(Config_Geracao!$F$5,IF(Base_Irradiacao!$H$487*Config_Geracao!$C$5*(Config_Geracao!$D$5/100)&lt;Config_Geracao!$G$5,0,MAX(Config_Geracao!$G$5,Base_Irradiacao!$H$487*Config_Geracao!$C$5*(Config_Geracao!$D$5/100))))</f>
        <v>4.438305</v>
      </c>
    </row>
    <row r="1946" ht="15.0" customHeight="1">
      <c r="A1946" s="28">
        <v>45678.25</v>
      </c>
      <c r="B1946" s="18">
        <v>6.0</v>
      </c>
      <c r="C1946" s="18" t="s">
        <v>128</v>
      </c>
      <c r="D1946" s="18" t="s">
        <v>115</v>
      </c>
      <c r="E1946" s="18" t="s">
        <v>116</v>
      </c>
      <c r="F1946" s="18">
        <f>MIN(Config_Geracao!$F$2,IF((Base_Irradiacao!$D$488/Config_Geracao!$E$2)*Base_Irradiacao!$G$488*Config_Geracao!$C$2*(Config_Geracao!$D$2/100)&lt;Config_Geracao!$G$2,0,MAX(Config_Geracao!$G$2,(Base_Irradiacao!$D$488/Config_Geracao!$E$2)*Base_Irradiacao!$G$488*Config_Geracao!$C$2*(Config_Geracao!$D$2/100))))</f>
        <v>0</v>
      </c>
    </row>
    <row r="1947" ht="15.0" customHeight="1">
      <c r="A1947" s="28">
        <v>45678.25</v>
      </c>
      <c r="B1947" s="18">
        <v>6.0</v>
      </c>
      <c r="C1947" s="18" t="s">
        <v>128</v>
      </c>
      <c r="D1947" s="18" t="s">
        <v>119</v>
      </c>
      <c r="E1947" s="18" t="s">
        <v>120</v>
      </c>
      <c r="F1947" s="18">
        <f>MIN(Config_Geracao!$F$4,IF(Base_Irradiacao!$H$488*Config_Geracao!$C$4*(Config_Geracao!$D$4/100)&lt;Config_Geracao!$G$4,0,MAX(Config_Geracao!$G$4,Base_Irradiacao!$H$488*Config_Geracao!$C$4*(Config_Geracao!$D$4/100))))</f>
        <v>0.53295</v>
      </c>
    </row>
    <row r="1948" ht="15.0" customHeight="1">
      <c r="A1948" s="28">
        <v>45678.25</v>
      </c>
      <c r="B1948" s="18">
        <v>6.0</v>
      </c>
      <c r="C1948" s="18" t="s">
        <v>129</v>
      </c>
      <c r="D1948" s="18" t="s">
        <v>118</v>
      </c>
      <c r="E1948" s="18" t="s">
        <v>116</v>
      </c>
      <c r="F1948" s="18">
        <f>MIN(Config_Geracao!$F$3,IF((Base_Irradiacao!$D$488/Config_Geracao!$E$3)*Base_Irradiacao!$G$488*Config_Geracao!$C$3*(Config_Geracao!$D$3/100)&lt;Config_Geracao!$G$3,0,MAX(Config_Geracao!$G$3,(Base_Irradiacao!$D$488/Config_Geracao!$E$3)*Base_Irradiacao!$G$488*Config_Geracao!$C$3*(Config_Geracao!$D$3/100))))</f>
        <v>0</v>
      </c>
    </row>
    <row r="1949" ht="15.0" customHeight="1">
      <c r="A1949" s="28">
        <v>45678.25</v>
      </c>
      <c r="B1949" s="18">
        <v>6.0</v>
      </c>
      <c r="C1949" s="18" t="s">
        <v>129</v>
      </c>
      <c r="D1949" s="18" t="s">
        <v>122</v>
      </c>
      <c r="E1949" s="18" t="s">
        <v>120</v>
      </c>
      <c r="F1949" s="18">
        <f>MIN(Config_Geracao!$F$5,IF(Base_Irradiacao!$H$488*Config_Geracao!$C$5*(Config_Geracao!$D$5/100)&lt;Config_Geracao!$G$5,0,MAX(Config_Geracao!$G$5,Base_Irradiacao!$H$488*Config_Geracao!$C$5*(Config_Geracao!$D$5/100))))</f>
        <v>1.8183</v>
      </c>
    </row>
    <row r="1950" ht="15.0" customHeight="1">
      <c r="A1950" s="28">
        <v>45678.2916666667</v>
      </c>
      <c r="B1950" s="18">
        <v>7.0</v>
      </c>
      <c r="C1950" s="18" t="s">
        <v>128</v>
      </c>
      <c r="D1950" s="18" t="s">
        <v>115</v>
      </c>
      <c r="E1950" s="18" t="s">
        <v>116</v>
      </c>
      <c r="F1950" s="18">
        <f>MIN(Config_Geracao!$F$2,IF((Base_Irradiacao!$D$489/Config_Geracao!$E$2)*Base_Irradiacao!$G$489*Config_Geracao!$C$2*(Config_Geracao!$D$2/100)&lt;Config_Geracao!$G$2,0,MAX(Config_Geracao!$G$2,(Base_Irradiacao!$D$489/Config_Geracao!$E$2)*Base_Irradiacao!$G$489*Config_Geracao!$C$2*(Config_Geracao!$D$2/100))))</f>
        <v>3.285056818</v>
      </c>
    </row>
    <row r="1951" ht="15.0" customHeight="1">
      <c r="A1951" s="28">
        <v>45678.2916666667</v>
      </c>
      <c r="B1951" s="18">
        <v>7.0</v>
      </c>
      <c r="C1951" s="18" t="s">
        <v>128</v>
      </c>
      <c r="D1951" s="18" t="s">
        <v>119</v>
      </c>
      <c r="E1951" s="18" t="s">
        <v>120</v>
      </c>
      <c r="F1951" s="18">
        <f>MIN(Config_Geracao!$F$4,IF(Base_Irradiacao!$H$489*Config_Geracao!$C$4*(Config_Geracao!$D$4/100)&lt;Config_Geracao!$G$4,0,MAX(Config_Geracao!$G$4,Base_Irradiacao!$H$489*Config_Geracao!$C$4*(Config_Geracao!$D$4/100))))</f>
        <v>0.71706</v>
      </c>
    </row>
    <row r="1952" ht="15.0" customHeight="1">
      <c r="A1952" s="28">
        <v>45678.2916666667</v>
      </c>
      <c r="B1952" s="18">
        <v>7.0</v>
      </c>
      <c r="C1952" s="18" t="s">
        <v>129</v>
      </c>
      <c r="D1952" s="18" t="s">
        <v>118</v>
      </c>
      <c r="E1952" s="18" t="s">
        <v>116</v>
      </c>
      <c r="F1952" s="18">
        <f>MIN(Config_Geracao!$F$3,IF((Base_Irradiacao!$D$489/Config_Geracao!$E$3)*Base_Irradiacao!$G$489*Config_Geracao!$C$3*(Config_Geracao!$D$3/100)&lt;Config_Geracao!$G$3,0,MAX(Config_Geracao!$G$3,(Base_Irradiacao!$D$489/Config_Geracao!$E$3)*Base_Irradiacao!$G$489*Config_Geracao!$C$3*(Config_Geracao!$D$3/100))))</f>
        <v>13.44940909</v>
      </c>
    </row>
    <row r="1953" ht="15.0" customHeight="1">
      <c r="A1953" s="28">
        <v>45678.2916666667</v>
      </c>
      <c r="B1953" s="18">
        <v>7.0</v>
      </c>
      <c r="C1953" s="18" t="s">
        <v>129</v>
      </c>
      <c r="D1953" s="18" t="s">
        <v>122</v>
      </c>
      <c r="E1953" s="18" t="s">
        <v>120</v>
      </c>
      <c r="F1953" s="18">
        <f>MIN(Config_Geracao!$F$5,IF(Base_Irradiacao!$H$489*Config_Geracao!$C$5*(Config_Geracao!$D$5/100)&lt;Config_Geracao!$G$5,0,MAX(Config_Geracao!$G$5,Base_Irradiacao!$H$489*Config_Geracao!$C$5*(Config_Geracao!$D$5/100))))</f>
        <v>2.44644</v>
      </c>
    </row>
    <row r="1954" ht="15.0" customHeight="1">
      <c r="A1954" s="28">
        <v>45678.3333333333</v>
      </c>
      <c r="B1954" s="18">
        <v>8.0</v>
      </c>
      <c r="C1954" s="18" t="s">
        <v>128</v>
      </c>
      <c r="D1954" s="18" t="s">
        <v>115</v>
      </c>
      <c r="E1954" s="18" t="s">
        <v>116</v>
      </c>
      <c r="F1954" s="18">
        <f>MIN(Config_Geracao!$F$2,IF((Base_Irradiacao!$D$490/Config_Geracao!$E$2)*Base_Irradiacao!$G$490*Config_Geracao!$C$2*(Config_Geracao!$D$2/100)&lt;Config_Geracao!$G$2,0,MAX(Config_Geracao!$G$2,(Base_Irradiacao!$D$490/Config_Geracao!$E$2)*Base_Irradiacao!$G$490*Config_Geracao!$C$2*(Config_Geracao!$D$2/100))))</f>
        <v>1.073240909</v>
      </c>
    </row>
    <row r="1955" ht="15.0" customHeight="1">
      <c r="A1955" s="28">
        <v>45678.3333333333</v>
      </c>
      <c r="B1955" s="18">
        <v>8.0</v>
      </c>
      <c r="C1955" s="18" t="s">
        <v>128</v>
      </c>
      <c r="D1955" s="18" t="s">
        <v>119</v>
      </c>
      <c r="E1955" s="18" t="s">
        <v>120</v>
      </c>
      <c r="F1955" s="18">
        <f>MIN(Config_Geracao!$F$4,IF(Base_Irradiacao!$H$490*Config_Geracao!$C$4*(Config_Geracao!$D$4/100)&lt;Config_Geracao!$G$4,0,MAX(Config_Geracao!$G$4,Base_Irradiacao!$H$490*Config_Geracao!$C$4*(Config_Geracao!$D$4/100))))</f>
        <v>1.312995</v>
      </c>
    </row>
    <row r="1956" ht="15.0" customHeight="1">
      <c r="A1956" s="28">
        <v>45678.3333333333</v>
      </c>
      <c r="B1956" s="18">
        <v>8.0</v>
      </c>
      <c r="C1956" s="18" t="s">
        <v>129</v>
      </c>
      <c r="D1956" s="18" t="s">
        <v>118</v>
      </c>
      <c r="E1956" s="18" t="s">
        <v>116</v>
      </c>
      <c r="F1956" s="18">
        <f>MIN(Config_Geracao!$F$3,IF((Base_Irradiacao!$D$490/Config_Geracao!$E$3)*Base_Irradiacao!$G$490*Config_Geracao!$C$3*(Config_Geracao!$D$3/100)&lt;Config_Geracao!$G$3,0,MAX(Config_Geracao!$G$3,(Base_Irradiacao!$D$490/Config_Geracao!$E$3)*Base_Irradiacao!$G$490*Config_Geracao!$C$3*(Config_Geracao!$D$3/100))))</f>
        <v>4.393974545</v>
      </c>
    </row>
    <row r="1957" ht="15.0" customHeight="1">
      <c r="A1957" s="28">
        <v>45678.3333333333</v>
      </c>
      <c r="B1957" s="18">
        <v>8.0</v>
      </c>
      <c r="C1957" s="18" t="s">
        <v>129</v>
      </c>
      <c r="D1957" s="18" t="s">
        <v>122</v>
      </c>
      <c r="E1957" s="18" t="s">
        <v>120</v>
      </c>
      <c r="F1957" s="18">
        <f>MIN(Config_Geracao!$F$5,IF(Base_Irradiacao!$H$490*Config_Geracao!$C$5*(Config_Geracao!$D$5/100)&lt;Config_Geracao!$G$5,0,MAX(Config_Geracao!$G$5,Base_Irradiacao!$H$490*Config_Geracao!$C$5*(Config_Geracao!$D$5/100))))</f>
        <v>4.47963</v>
      </c>
    </row>
    <row r="1958" ht="15.0" customHeight="1">
      <c r="A1958" s="28">
        <v>45678.375</v>
      </c>
      <c r="B1958" s="18">
        <v>9.0</v>
      </c>
      <c r="C1958" s="18" t="s">
        <v>128</v>
      </c>
      <c r="D1958" s="18" t="s">
        <v>115</v>
      </c>
      <c r="E1958" s="18" t="s">
        <v>116</v>
      </c>
      <c r="F1958" s="18">
        <f>MIN(Config_Geracao!$F$2,IF((Base_Irradiacao!$D$491/Config_Geracao!$E$2)*Base_Irradiacao!$G$491*Config_Geracao!$C$2*(Config_Geracao!$D$2/100)&lt;Config_Geracao!$G$2,0,MAX(Config_Geracao!$G$2,(Base_Irradiacao!$D$491/Config_Geracao!$E$2)*Base_Irradiacao!$G$491*Config_Geracao!$C$2*(Config_Geracao!$D$2/100))))</f>
        <v>1.460840909</v>
      </c>
    </row>
    <row r="1959" ht="15.0" customHeight="1">
      <c r="A1959" s="28">
        <v>45678.375</v>
      </c>
      <c r="B1959" s="18">
        <v>9.0</v>
      </c>
      <c r="C1959" s="18" t="s">
        <v>128</v>
      </c>
      <c r="D1959" s="18" t="s">
        <v>119</v>
      </c>
      <c r="E1959" s="18" t="s">
        <v>120</v>
      </c>
      <c r="F1959" s="18">
        <f>MIN(Config_Geracao!$F$4,IF(Base_Irradiacao!$H$491*Config_Geracao!$C$4*(Config_Geracao!$D$4/100)&lt;Config_Geracao!$G$4,0,MAX(Config_Geracao!$G$4,Base_Irradiacao!$H$491*Config_Geracao!$C$4*(Config_Geracao!$D$4/100))))</f>
        <v>0.528105</v>
      </c>
    </row>
    <row r="1960" ht="15.0" customHeight="1">
      <c r="A1960" s="28">
        <v>45678.375</v>
      </c>
      <c r="B1960" s="18">
        <v>9.0</v>
      </c>
      <c r="C1960" s="18" t="s">
        <v>129</v>
      </c>
      <c r="D1960" s="18" t="s">
        <v>118</v>
      </c>
      <c r="E1960" s="18" t="s">
        <v>116</v>
      </c>
      <c r="F1960" s="18">
        <f>MIN(Config_Geracao!$F$3,IF((Base_Irradiacao!$D$491/Config_Geracao!$E$3)*Base_Irradiacao!$G$491*Config_Geracao!$C$3*(Config_Geracao!$D$3/100)&lt;Config_Geracao!$G$3,0,MAX(Config_Geracao!$G$3,(Base_Irradiacao!$D$491/Config_Geracao!$E$3)*Base_Irradiacao!$G$491*Config_Geracao!$C$3*(Config_Geracao!$D$3/100))))</f>
        <v>5.980854545</v>
      </c>
    </row>
    <row r="1961" ht="15.0" customHeight="1">
      <c r="A1961" s="28">
        <v>45678.375</v>
      </c>
      <c r="B1961" s="18">
        <v>9.0</v>
      </c>
      <c r="C1961" s="18" t="s">
        <v>129</v>
      </c>
      <c r="D1961" s="18" t="s">
        <v>122</v>
      </c>
      <c r="E1961" s="18" t="s">
        <v>120</v>
      </c>
      <c r="F1961" s="18">
        <f>MIN(Config_Geracao!$F$5,IF(Base_Irradiacao!$H$491*Config_Geracao!$C$5*(Config_Geracao!$D$5/100)&lt;Config_Geracao!$G$5,0,MAX(Config_Geracao!$G$5,Base_Irradiacao!$H$491*Config_Geracao!$C$5*(Config_Geracao!$D$5/100))))</f>
        <v>1.80177</v>
      </c>
    </row>
    <row r="1962" ht="15.0" customHeight="1">
      <c r="A1962" s="28">
        <v>45678.4166666667</v>
      </c>
      <c r="B1962" s="18">
        <v>10.0</v>
      </c>
      <c r="C1962" s="18" t="s">
        <v>128</v>
      </c>
      <c r="D1962" s="18" t="s">
        <v>115</v>
      </c>
      <c r="E1962" s="18" t="s">
        <v>116</v>
      </c>
      <c r="F1962" s="18">
        <f>MIN(Config_Geracao!$F$2,IF((Base_Irradiacao!$D$492/Config_Geracao!$E$2)*Base_Irradiacao!$G$492*Config_Geracao!$C$2*(Config_Geracao!$D$2/100)&lt;Config_Geracao!$G$2,0,MAX(Config_Geracao!$G$2,(Base_Irradiacao!$D$492/Config_Geracao!$E$2)*Base_Irradiacao!$G$492*Config_Geracao!$C$2*(Config_Geracao!$D$2/100))))</f>
        <v>7.155184091</v>
      </c>
    </row>
    <row r="1963" ht="15.0" customHeight="1">
      <c r="A1963" s="28">
        <v>45678.4166666667</v>
      </c>
      <c r="B1963" s="18">
        <v>10.0</v>
      </c>
      <c r="C1963" s="18" t="s">
        <v>128</v>
      </c>
      <c r="D1963" s="18" t="s">
        <v>119</v>
      </c>
      <c r="E1963" s="18" t="s">
        <v>120</v>
      </c>
      <c r="F1963" s="18">
        <f>MIN(Config_Geracao!$F$4,IF(Base_Irradiacao!$H$492*Config_Geracao!$C$4*(Config_Geracao!$D$4/100)&lt;Config_Geracao!$G$4,0,MAX(Config_Geracao!$G$4,Base_Irradiacao!$H$492*Config_Geracao!$C$4*(Config_Geracao!$D$4/100))))</f>
        <v>0.7921575</v>
      </c>
    </row>
    <row r="1964" ht="15.0" customHeight="1">
      <c r="A1964" s="28">
        <v>45678.4166666667</v>
      </c>
      <c r="B1964" s="18">
        <v>10.0</v>
      </c>
      <c r="C1964" s="18" t="s">
        <v>129</v>
      </c>
      <c r="D1964" s="18" t="s">
        <v>118</v>
      </c>
      <c r="E1964" s="18" t="s">
        <v>116</v>
      </c>
      <c r="F1964" s="18">
        <f>MIN(Config_Geracao!$F$3,IF((Base_Irradiacao!$D$492/Config_Geracao!$E$3)*Base_Irradiacao!$G$492*Config_Geracao!$C$3*(Config_Geracao!$D$3/100)&lt;Config_Geracao!$G$3,0,MAX(Config_Geracao!$G$3,(Base_Irradiacao!$D$492/Config_Geracao!$E$3)*Base_Irradiacao!$G$492*Config_Geracao!$C$3*(Config_Geracao!$D$3/100))))</f>
        <v>29.29416545</v>
      </c>
    </row>
    <row r="1965" ht="15.0" customHeight="1">
      <c r="A1965" s="28">
        <v>45678.4166666667</v>
      </c>
      <c r="B1965" s="18">
        <v>10.0</v>
      </c>
      <c r="C1965" s="18" t="s">
        <v>129</v>
      </c>
      <c r="D1965" s="18" t="s">
        <v>122</v>
      </c>
      <c r="E1965" s="18" t="s">
        <v>120</v>
      </c>
      <c r="F1965" s="18">
        <f>MIN(Config_Geracao!$F$5,IF(Base_Irradiacao!$H$492*Config_Geracao!$C$5*(Config_Geracao!$D$5/100)&lt;Config_Geracao!$G$5,0,MAX(Config_Geracao!$G$5,Base_Irradiacao!$H$492*Config_Geracao!$C$5*(Config_Geracao!$D$5/100))))</f>
        <v>2.702655</v>
      </c>
    </row>
    <row r="1966" ht="15.0" customHeight="1">
      <c r="A1966" s="28">
        <v>45678.4583333333</v>
      </c>
      <c r="B1966" s="18">
        <v>11.0</v>
      </c>
      <c r="C1966" s="18" t="s">
        <v>128</v>
      </c>
      <c r="D1966" s="18" t="s">
        <v>115</v>
      </c>
      <c r="E1966" s="18" t="s">
        <v>116</v>
      </c>
      <c r="F1966" s="18">
        <f>MIN(Config_Geracao!$F$2,IF((Base_Irradiacao!$D$493/Config_Geracao!$E$2)*Base_Irradiacao!$G$493*Config_Geracao!$C$2*(Config_Geracao!$D$2/100)&lt;Config_Geracao!$G$2,0,MAX(Config_Geracao!$G$2,(Base_Irradiacao!$D$493/Config_Geracao!$E$2)*Base_Irradiacao!$G$493*Config_Geracao!$C$2*(Config_Geracao!$D$2/100))))</f>
        <v>7.895147727</v>
      </c>
    </row>
    <row r="1967" ht="15.0" customHeight="1">
      <c r="A1967" s="28">
        <v>45678.4583333333</v>
      </c>
      <c r="B1967" s="18">
        <v>11.0</v>
      </c>
      <c r="C1967" s="18" t="s">
        <v>128</v>
      </c>
      <c r="D1967" s="18" t="s">
        <v>119</v>
      </c>
      <c r="E1967" s="18" t="s">
        <v>120</v>
      </c>
      <c r="F1967" s="18">
        <f>MIN(Config_Geracao!$F$4,IF(Base_Irradiacao!$H$493*Config_Geracao!$C$4*(Config_Geracao!$D$4/100)&lt;Config_Geracao!$G$4,0,MAX(Config_Geracao!$G$4,Base_Irradiacao!$H$493*Config_Geracao!$C$4*(Config_Geracao!$D$4/100))))</f>
        <v>0.9568875</v>
      </c>
    </row>
    <row r="1968" ht="15.0" customHeight="1">
      <c r="A1968" s="28">
        <v>45678.4583333333</v>
      </c>
      <c r="B1968" s="18">
        <v>11.0</v>
      </c>
      <c r="C1968" s="18" t="s">
        <v>129</v>
      </c>
      <c r="D1968" s="18" t="s">
        <v>118</v>
      </c>
      <c r="E1968" s="18" t="s">
        <v>116</v>
      </c>
      <c r="F1968" s="18">
        <f>MIN(Config_Geracao!$F$3,IF((Base_Irradiacao!$D$493/Config_Geracao!$E$3)*Base_Irradiacao!$G$493*Config_Geracao!$C$3*(Config_Geracao!$D$3/100)&lt;Config_Geracao!$G$3,0,MAX(Config_Geracao!$G$3,(Base_Irradiacao!$D$493/Config_Geracao!$E$3)*Base_Irradiacao!$G$493*Config_Geracao!$C$3*(Config_Geracao!$D$3/100))))</f>
        <v>32.32366364</v>
      </c>
    </row>
    <row r="1969" ht="15.0" customHeight="1">
      <c r="A1969" s="28">
        <v>45678.4583333333</v>
      </c>
      <c r="B1969" s="18">
        <v>11.0</v>
      </c>
      <c r="C1969" s="18" t="s">
        <v>129</v>
      </c>
      <c r="D1969" s="18" t="s">
        <v>122</v>
      </c>
      <c r="E1969" s="18" t="s">
        <v>120</v>
      </c>
      <c r="F1969" s="18">
        <f>MIN(Config_Geracao!$F$5,IF(Base_Irradiacao!$H$493*Config_Geracao!$C$5*(Config_Geracao!$D$5/100)&lt;Config_Geracao!$G$5,0,MAX(Config_Geracao!$G$5,Base_Irradiacao!$H$493*Config_Geracao!$C$5*(Config_Geracao!$D$5/100))))</f>
        <v>3.264675</v>
      </c>
    </row>
    <row r="1970" ht="15.0" customHeight="1">
      <c r="A1970" s="28">
        <v>45678.5</v>
      </c>
      <c r="B1970" s="18">
        <v>12.0</v>
      </c>
      <c r="C1970" s="18" t="s">
        <v>128</v>
      </c>
      <c r="D1970" s="18" t="s">
        <v>115</v>
      </c>
      <c r="E1970" s="18" t="s">
        <v>116</v>
      </c>
      <c r="F1970" s="18">
        <f>MIN(Config_Geracao!$F$2,IF((Base_Irradiacao!$D$494/Config_Geracao!$E$2)*Base_Irradiacao!$G$494*Config_Geracao!$C$2*(Config_Geracao!$D$2/100)&lt;Config_Geracao!$G$2,0,MAX(Config_Geracao!$G$2,(Base_Irradiacao!$D$494/Config_Geracao!$E$2)*Base_Irradiacao!$G$494*Config_Geracao!$C$2*(Config_Geracao!$D$2/100))))</f>
        <v>7.795311364</v>
      </c>
    </row>
    <row r="1971" ht="15.0" customHeight="1">
      <c r="A1971" s="28">
        <v>45678.5</v>
      </c>
      <c r="B1971" s="18">
        <v>12.0</v>
      </c>
      <c r="C1971" s="18" t="s">
        <v>128</v>
      </c>
      <c r="D1971" s="18" t="s">
        <v>119</v>
      </c>
      <c r="E1971" s="18" t="s">
        <v>120</v>
      </c>
      <c r="F1971" s="18">
        <f>MIN(Config_Geracao!$F$4,IF(Base_Irradiacao!$H$494*Config_Geracao!$C$4*(Config_Geracao!$D$4/100)&lt;Config_Geracao!$G$4,0,MAX(Config_Geracao!$G$4,Base_Irradiacao!$H$494*Config_Geracao!$C$4*(Config_Geracao!$D$4/100))))</f>
        <v>0.63954</v>
      </c>
    </row>
    <row r="1972" ht="15.0" customHeight="1">
      <c r="A1972" s="28">
        <v>45678.5</v>
      </c>
      <c r="B1972" s="18">
        <v>12.0</v>
      </c>
      <c r="C1972" s="18" t="s">
        <v>129</v>
      </c>
      <c r="D1972" s="18" t="s">
        <v>118</v>
      </c>
      <c r="E1972" s="18" t="s">
        <v>116</v>
      </c>
      <c r="F1972" s="18">
        <f>MIN(Config_Geracao!$F$3,IF((Base_Irradiacao!$D$494/Config_Geracao!$E$3)*Base_Irradiacao!$G$494*Config_Geracao!$C$3*(Config_Geracao!$D$3/100)&lt;Config_Geracao!$G$3,0,MAX(Config_Geracao!$G$3,(Base_Irradiacao!$D$494/Config_Geracao!$E$3)*Base_Irradiacao!$G$494*Config_Geracao!$C$3*(Config_Geracao!$D$3/100))))</f>
        <v>31.91492182</v>
      </c>
    </row>
    <row r="1973" ht="15.0" customHeight="1">
      <c r="A1973" s="28">
        <v>45678.5</v>
      </c>
      <c r="B1973" s="18">
        <v>12.0</v>
      </c>
      <c r="C1973" s="18" t="s">
        <v>129</v>
      </c>
      <c r="D1973" s="18" t="s">
        <v>122</v>
      </c>
      <c r="E1973" s="18" t="s">
        <v>120</v>
      </c>
      <c r="F1973" s="18">
        <f>MIN(Config_Geracao!$F$5,IF(Base_Irradiacao!$H$494*Config_Geracao!$C$5*(Config_Geracao!$D$5/100)&lt;Config_Geracao!$G$5,0,MAX(Config_Geracao!$G$5,Base_Irradiacao!$H$494*Config_Geracao!$C$5*(Config_Geracao!$D$5/100))))</f>
        <v>2.18196</v>
      </c>
    </row>
    <row r="1974" ht="15.0" customHeight="1">
      <c r="A1974" s="28">
        <v>45678.5416666667</v>
      </c>
      <c r="B1974" s="18">
        <v>13.0</v>
      </c>
      <c r="C1974" s="18" t="s">
        <v>128</v>
      </c>
      <c r="D1974" s="18" t="s">
        <v>115</v>
      </c>
      <c r="E1974" s="18" t="s">
        <v>116</v>
      </c>
      <c r="F1974" s="18">
        <f>MIN(Config_Geracao!$F$2,IF((Base_Irradiacao!$D$495/Config_Geracao!$E$2)*Base_Irradiacao!$G$495*Config_Geracao!$C$2*(Config_Geracao!$D$2/100)&lt;Config_Geracao!$G$2,0,MAX(Config_Geracao!$G$2,(Base_Irradiacao!$D$495/Config_Geracao!$E$2)*Base_Irradiacao!$G$495*Config_Geracao!$C$2*(Config_Geracao!$D$2/100))))</f>
        <v>7.682261364</v>
      </c>
    </row>
    <row r="1975" ht="15.0" customHeight="1">
      <c r="A1975" s="28">
        <v>45678.5416666667</v>
      </c>
      <c r="B1975" s="18">
        <v>13.0</v>
      </c>
      <c r="C1975" s="18" t="s">
        <v>128</v>
      </c>
      <c r="D1975" s="18" t="s">
        <v>119</v>
      </c>
      <c r="E1975" s="18" t="s">
        <v>120</v>
      </c>
      <c r="F1975" s="18">
        <f>MIN(Config_Geracao!$F$4,IF(Base_Irradiacao!$H$495*Config_Geracao!$C$4*(Config_Geracao!$D$4/100)&lt;Config_Geracao!$G$4,0,MAX(Config_Geracao!$G$4,Base_Irradiacao!$H$495*Config_Geracao!$C$4*(Config_Geracao!$D$4/100))))</f>
        <v>0.91086</v>
      </c>
    </row>
    <row r="1976" ht="15.0" customHeight="1">
      <c r="A1976" s="28">
        <v>45678.5416666667</v>
      </c>
      <c r="B1976" s="18">
        <v>13.0</v>
      </c>
      <c r="C1976" s="18" t="s">
        <v>129</v>
      </c>
      <c r="D1976" s="18" t="s">
        <v>118</v>
      </c>
      <c r="E1976" s="18" t="s">
        <v>116</v>
      </c>
      <c r="F1976" s="18">
        <f>MIN(Config_Geracao!$F$3,IF((Base_Irradiacao!$D$495/Config_Geracao!$E$3)*Base_Irradiacao!$G$495*Config_Geracao!$C$3*(Config_Geracao!$D$3/100)&lt;Config_Geracao!$G$3,0,MAX(Config_Geracao!$G$3,(Base_Irradiacao!$D$495/Config_Geracao!$E$3)*Base_Irradiacao!$G$495*Config_Geracao!$C$3*(Config_Geracao!$D$3/100))))</f>
        <v>31.45208182</v>
      </c>
    </row>
    <row r="1977" ht="15.0" customHeight="1">
      <c r="A1977" s="28">
        <v>45678.5416666667</v>
      </c>
      <c r="B1977" s="18">
        <v>13.0</v>
      </c>
      <c r="C1977" s="18" t="s">
        <v>129</v>
      </c>
      <c r="D1977" s="18" t="s">
        <v>122</v>
      </c>
      <c r="E1977" s="18" t="s">
        <v>120</v>
      </c>
      <c r="F1977" s="18">
        <f>MIN(Config_Geracao!$F$5,IF(Base_Irradiacao!$H$495*Config_Geracao!$C$5*(Config_Geracao!$D$5/100)&lt;Config_Geracao!$G$5,0,MAX(Config_Geracao!$G$5,Base_Irradiacao!$H$495*Config_Geracao!$C$5*(Config_Geracao!$D$5/100))))</f>
        <v>3.10764</v>
      </c>
    </row>
    <row r="1978" ht="15.0" customHeight="1">
      <c r="A1978" s="28">
        <v>45678.5833333333</v>
      </c>
      <c r="B1978" s="18">
        <v>14.0</v>
      </c>
      <c r="C1978" s="18" t="s">
        <v>128</v>
      </c>
      <c r="D1978" s="18" t="s">
        <v>115</v>
      </c>
      <c r="E1978" s="18" t="s">
        <v>116</v>
      </c>
      <c r="F1978" s="18">
        <f>MIN(Config_Geracao!$F$2,IF((Base_Irradiacao!$D$496/Config_Geracao!$E$2)*Base_Irradiacao!$G$496*Config_Geracao!$C$2*(Config_Geracao!$D$2/100)&lt;Config_Geracao!$G$2,0,MAX(Config_Geracao!$G$2,(Base_Irradiacao!$D$496/Config_Geracao!$E$2)*Base_Irradiacao!$G$496*Config_Geracao!$C$2*(Config_Geracao!$D$2/100))))</f>
        <v>3.928854545</v>
      </c>
    </row>
    <row r="1979" ht="15.0" customHeight="1">
      <c r="A1979" s="28">
        <v>45678.5833333333</v>
      </c>
      <c r="B1979" s="18">
        <v>14.0</v>
      </c>
      <c r="C1979" s="18" t="s">
        <v>128</v>
      </c>
      <c r="D1979" s="18" t="s">
        <v>119</v>
      </c>
      <c r="E1979" s="18" t="s">
        <v>120</v>
      </c>
      <c r="F1979" s="18">
        <f>MIN(Config_Geracao!$F$4,IF(Base_Irradiacao!$H$496*Config_Geracao!$C$4*(Config_Geracao!$D$4/100)&lt;Config_Geracao!$G$4,0,MAX(Config_Geracao!$G$4,Base_Irradiacao!$H$496*Config_Geracao!$C$4*(Config_Geracao!$D$4/100))))</f>
        <v>0.5111475</v>
      </c>
    </row>
    <row r="1980" ht="15.0" customHeight="1">
      <c r="A1980" s="28">
        <v>45678.5833333333</v>
      </c>
      <c r="B1980" s="18">
        <v>14.0</v>
      </c>
      <c r="C1980" s="18" t="s">
        <v>129</v>
      </c>
      <c r="D1980" s="18" t="s">
        <v>118</v>
      </c>
      <c r="E1980" s="18" t="s">
        <v>116</v>
      </c>
      <c r="F1980" s="18">
        <f>MIN(Config_Geracao!$F$3,IF((Base_Irradiacao!$D$496/Config_Geracao!$E$3)*Base_Irradiacao!$G$496*Config_Geracao!$C$3*(Config_Geracao!$D$3/100)&lt;Config_Geracao!$G$3,0,MAX(Config_Geracao!$G$3,(Base_Irradiacao!$D$496/Config_Geracao!$E$3)*Base_Irradiacao!$G$496*Config_Geracao!$C$3*(Config_Geracao!$D$3/100))))</f>
        <v>16.08519273</v>
      </c>
    </row>
    <row r="1981" ht="15.0" customHeight="1">
      <c r="A1981" s="28">
        <v>45678.5833333333</v>
      </c>
      <c r="B1981" s="18">
        <v>14.0</v>
      </c>
      <c r="C1981" s="18" t="s">
        <v>129</v>
      </c>
      <c r="D1981" s="18" t="s">
        <v>122</v>
      </c>
      <c r="E1981" s="18" t="s">
        <v>120</v>
      </c>
      <c r="F1981" s="18">
        <f>MIN(Config_Geracao!$F$5,IF(Base_Irradiacao!$H$496*Config_Geracao!$C$5*(Config_Geracao!$D$5/100)&lt;Config_Geracao!$G$5,0,MAX(Config_Geracao!$G$5,Base_Irradiacao!$H$496*Config_Geracao!$C$5*(Config_Geracao!$D$5/100))))</f>
        <v>1.743915</v>
      </c>
    </row>
    <row r="1982" ht="15.0" customHeight="1">
      <c r="A1982" s="28">
        <v>45678.625</v>
      </c>
      <c r="B1982" s="18">
        <v>15.0</v>
      </c>
      <c r="C1982" s="18" t="s">
        <v>128</v>
      </c>
      <c r="D1982" s="18" t="s">
        <v>115</v>
      </c>
      <c r="E1982" s="18" t="s">
        <v>116</v>
      </c>
      <c r="F1982" s="18">
        <f>MIN(Config_Geracao!$F$2,IF((Base_Irradiacao!$D$497/Config_Geracao!$E$2)*Base_Irradiacao!$G$497*Config_Geracao!$C$2*(Config_Geracao!$D$2/100)&lt;Config_Geracao!$G$2,0,MAX(Config_Geracao!$G$2,(Base_Irradiacao!$D$497/Config_Geracao!$E$2)*Base_Irradiacao!$G$497*Config_Geracao!$C$2*(Config_Geracao!$D$2/100))))</f>
        <v>3.870861364</v>
      </c>
    </row>
    <row r="1983" ht="15.0" customHeight="1">
      <c r="A1983" s="28">
        <v>45678.625</v>
      </c>
      <c r="B1983" s="18">
        <v>15.0</v>
      </c>
      <c r="C1983" s="18" t="s">
        <v>128</v>
      </c>
      <c r="D1983" s="18" t="s">
        <v>119</v>
      </c>
      <c r="E1983" s="18" t="s">
        <v>120</v>
      </c>
      <c r="F1983" s="18">
        <f>MIN(Config_Geracao!$F$4,IF(Base_Irradiacao!$H$497*Config_Geracao!$C$4*(Config_Geracao!$D$4/100)&lt;Config_Geracao!$G$4,0,MAX(Config_Geracao!$G$4,Base_Irradiacao!$H$497*Config_Geracao!$C$4*(Config_Geracao!$D$4/100))))</f>
        <v>0.818805</v>
      </c>
    </row>
    <row r="1984" ht="15.0" customHeight="1">
      <c r="A1984" s="28">
        <v>45678.625</v>
      </c>
      <c r="B1984" s="18">
        <v>15.0</v>
      </c>
      <c r="C1984" s="18" t="s">
        <v>129</v>
      </c>
      <c r="D1984" s="18" t="s">
        <v>118</v>
      </c>
      <c r="E1984" s="18" t="s">
        <v>116</v>
      </c>
      <c r="F1984" s="18">
        <f>MIN(Config_Geracao!$F$3,IF((Base_Irradiacao!$D$497/Config_Geracao!$E$3)*Base_Irradiacao!$G$497*Config_Geracao!$C$3*(Config_Geracao!$D$3/100)&lt;Config_Geracao!$G$3,0,MAX(Config_Geracao!$G$3,(Base_Irradiacao!$D$497/Config_Geracao!$E$3)*Base_Irradiacao!$G$497*Config_Geracao!$C$3*(Config_Geracao!$D$3/100))))</f>
        <v>15.84776182</v>
      </c>
    </row>
    <row r="1985" ht="15.0" customHeight="1">
      <c r="A1985" s="28">
        <v>45678.625</v>
      </c>
      <c r="B1985" s="18">
        <v>15.0</v>
      </c>
      <c r="C1985" s="18" t="s">
        <v>129</v>
      </c>
      <c r="D1985" s="18" t="s">
        <v>122</v>
      </c>
      <c r="E1985" s="18" t="s">
        <v>120</v>
      </c>
      <c r="F1985" s="18">
        <f>MIN(Config_Geracao!$F$5,IF(Base_Irradiacao!$H$497*Config_Geracao!$C$5*(Config_Geracao!$D$5/100)&lt;Config_Geracao!$G$5,0,MAX(Config_Geracao!$G$5,Base_Irradiacao!$H$497*Config_Geracao!$C$5*(Config_Geracao!$D$5/100))))</f>
        <v>2.79357</v>
      </c>
    </row>
    <row r="1986" ht="15.0" customHeight="1">
      <c r="A1986" s="28">
        <v>45678.6666666667</v>
      </c>
      <c r="B1986" s="18">
        <v>16.0</v>
      </c>
      <c r="C1986" s="18" t="s">
        <v>128</v>
      </c>
      <c r="D1986" s="18" t="s">
        <v>115</v>
      </c>
      <c r="E1986" s="18" t="s">
        <v>116</v>
      </c>
      <c r="F1986" s="18">
        <f>MIN(Config_Geracao!$F$2,IF((Base_Irradiacao!$D$498/Config_Geracao!$E$2)*Base_Irradiacao!$G$498*Config_Geracao!$C$2*(Config_Geracao!$D$2/100)&lt;Config_Geracao!$G$2,0,MAX(Config_Geracao!$G$2,(Base_Irradiacao!$D$498/Config_Geracao!$E$2)*Base_Irradiacao!$G$498*Config_Geracao!$C$2*(Config_Geracao!$D$2/100))))</f>
        <v>4.508052273</v>
      </c>
    </row>
    <row r="1987" ht="15.0" customHeight="1">
      <c r="A1987" s="28">
        <v>45678.6666666667</v>
      </c>
      <c r="B1987" s="18">
        <v>16.0</v>
      </c>
      <c r="C1987" s="18" t="s">
        <v>128</v>
      </c>
      <c r="D1987" s="18" t="s">
        <v>119</v>
      </c>
      <c r="E1987" s="18" t="s">
        <v>120</v>
      </c>
      <c r="F1987" s="18">
        <f>MIN(Config_Geracao!$F$4,IF(Base_Irradiacao!$H$498*Config_Geracao!$C$4*(Config_Geracao!$D$4/100)&lt;Config_Geracao!$G$4,0,MAX(Config_Geracao!$G$4,Base_Irradiacao!$H$498*Config_Geracao!$C$4*(Config_Geracao!$D$4/100))))</f>
        <v>0.63954</v>
      </c>
    </row>
    <row r="1988" ht="15.0" customHeight="1">
      <c r="A1988" s="28">
        <v>45678.6666666667</v>
      </c>
      <c r="B1988" s="18">
        <v>16.0</v>
      </c>
      <c r="C1988" s="18" t="s">
        <v>129</v>
      </c>
      <c r="D1988" s="18" t="s">
        <v>118</v>
      </c>
      <c r="E1988" s="18" t="s">
        <v>116</v>
      </c>
      <c r="F1988" s="18">
        <f>MIN(Config_Geracao!$F$3,IF((Base_Irradiacao!$D$498/Config_Geracao!$E$3)*Base_Irradiacao!$G$498*Config_Geracao!$C$3*(Config_Geracao!$D$3/100)&lt;Config_Geracao!$G$3,0,MAX(Config_Geracao!$G$3,(Base_Irradiacao!$D$498/Config_Geracao!$E$3)*Base_Irradiacao!$G$498*Config_Geracao!$C$3*(Config_Geracao!$D$3/100))))</f>
        <v>18.45649636</v>
      </c>
    </row>
    <row r="1989" ht="15.0" customHeight="1">
      <c r="A1989" s="28">
        <v>45678.6666666667</v>
      </c>
      <c r="B1989" s="18">
        <v>16.0</v>
      </c>
      <c r="C1989" s="18" t="s">
        <v>129</v>
      </c>
      <c r="D1989" s="18" t="s">
        <v>122</v>
      </c>
      <c r="E1989" s="18" t="s">
        <v>120</v>
      </c>
      <c r="F1989" s="18">
        <f>MIN(Config_Geracao!$F$5,IF(Base_Irradiacao!$H$498*Config_Geracao!$C$5*(Config_Geracao!$D$5/100)&lt;Config_Geracao!$G$5,0,MAX(Config_Geracao!$G$5,Base_Irradiacao!$H$498*Config_Geracao!$C$5*(Config_Geracao!$D$5/100))))</f>
        <v>2.18196</v>
      </c>
    </row>
    <row r="1990" ht="15.0" customHeight="1">
      <c r="A1990" s="28">
        <v>45678.7083333333</v>
      </c>
      <c r="B1990" s="18">
        <v>17.0</v>
      </c>
      <c r="C1990" s="18" t="s">
        <v>128</v>
      </c>
      <c r="D1990" s="18" t="s">
        <v>115</v>
      </c>
      <c r="E1990" s="18" t="s">
        <v>116</v>
      </c>
      <c r="F1990" s="18">
        <f>MIN(Config_Geracao!$F$2,IF((Base_Irradiacao!$D$499/Config_Geracao!$E$2)*Base_Irradiacao!$G$499*Config_Geracao!$C$2*(Config_Geracao!$D$2/100)&lt;Config_Geracao!$G$2,0,MAX(Config_Geracao!$G$2,(Base_Irradiacao!$D$499/Config_Geracao!$E$2)*Base_Irradiacao!$G$499*Config_Geracao!$C$2*(Config_Geracao!$D$2/100))))</f>
        <v>3.280652273</v>
      </c>
    </row>
    <row r="1991" ht="15.0" customHeight="1">
      <c r="A1991" s="28">
        <v>45678.7083333333</v>
      </c>
      <c r="B1991" s="18">
        <v>17.0</v>
      </c>
      <c r="C1991" s="18" t="s">
        <v>128</v>
      </c>
      <c r="D1991" s="18" t="s">
        <v>119</v>
      </c>
      <c r="E1991" s="18" t="s">
        <v>120</v>
      </c>
      <c r="F1991" s="18">
        <f>MIN(Config_Geracao!$F$4,IF(Base_Irradiacao!$H$499*Config_Geracao!$C$4*(Config_Geracao!$D$4/100)&lt;Config_Geracao!$G$4,0,MAX(Config_Geracao!$G$4,Base_Irradiacao!$H$499*Config_Geracao!$C$4*(Config_Geracao!$D$4/100))))</f>
        <v>0.5789775</v>
      </c>
    </row>
    <row r="1992" ht="15.0" customHeight="1">
      <c r="A1992" s="28">
        <v>45678.7083333333</v>
      </c>
      <c r="B1992" s="18">
        <v>17.0</v>
      </c>
      <c r="C1992" s="18" t="s">
        <v>129</v>
      </c>
      <c r="D1992" s="18" t="s">
        <v>118</v>
      </c>
      <c r="E1992" s="18" t="s">
        <v>116</v>
      </c>
      <c r="F1992" s="18">
        <f>MIN(Config_Geracao!$F$3,IF((Base_Irradiacao!$D$499/Config_Geracao!$E$3)*Base_Irradiacao!$G$499*Config_Geracao!$C$3*(Config_Geracao!$D$3/100)&lt;Config_Geracao!$G$3,0,MAX(Config_Geracao!$G$3,(Base_Irradiacao!$D$499/Config_Geracao!$E$3)*Base_Irradiacao!$G$499*Config_Geracao!$C$3*(Config_Geracao!$D$3/100))))</f>
        <v>13.43137636</v>
      </c>
    </row>
    <row r="1993" ht="15.0" customHeight="1">
      <c r="A1993" s="28">
        <v>45678.7083333333</v>
      </c>
      <c r="B1993" s="18">
        <v>17.0</v>
      </c>
      <c r="C1993" s="18" t="s">
        <v>129</v>
      </c>
      <c r="D1993" s="18" t="s">
        <v>122</v>
      </c>
      <c r="E1993" s="18" t="s">
        <v>120</v>
      </c>
      <c r="F1993" s="18">
        <f>MIN(Config_Geracao!$F$5,IF(Base_Irradiacao!$H$499*Config_Geracao!$C$5*(Config_Geracao!$D$5/100)&lt;Config_Geracao!$G$5,0,MAX(Config_Geracao!$G$5,Base_Irradiacao!$H$499*Config_Geracao!$C$5*(Config_Geracao!$D$5/100))))</f>
        <v>1.975335</v>
      </c>
    </row>
    <row r="1994" ht="15.0" customHeight="1">
      <c r="A1994" s="28">
        <v>45678.75</v>
      </c>
      <c r="B1994" s="18">
        <v>18.0</v>
      </c>
      <c r="C1994" s="18" t="s">
        <v>128</v>
      </c>
      <c r="D1994" s="18" t="s">
        <v>115</v>
      </c>
      <c r="E1994" s="18" t="s">
        <v>116</v>
      </c>
      <c r="F1994" s="18">
        <f>MIN(Config_Geracao!$F$2,IF((Base_Irradiacao!$D$500/Config_Geracao!$E$2)*Base_Irradiacao!$G$500*Config_Geracao!$C$2*(Config_Geracao!$D$2/100)&lt;Config_Geracao!$G$2,0,MAX(Config_Geracao!$G$2,(Base_Irradiacao!$D$500/Config_Geracao!$E$2)*Base_Irradiacao!$G$500*Config_Geracao!$C$2*(Config_Geracao!$D$2/100))))</f>
        <v>1.59885</v>
      </c>
    </row>
    <row r="1995" ht="15.0" customHeight="1">
      <c r="A1995" s="28">
        <v>45678.75</v>
      </c>
      <c r="B1995" s="18">
        <v>18.0</v>
      </c>
      <c r="C1995" s="18" t="s">
        <v>128</v>
      </c>
      <c r="D1995" s="18" t="s">
        <v>119</v>
      </c>
      <c r="E1995" s="18" t="s">
        <v>120</v>
      </c>
      <c r="F1995" s="18">
        <f>MIN(Config_Geracao!$F$4,IF(Base_Irradiacao!$H$500*Config_Geracao!$C$4*(Config_Geracao!$D$4/100)&lt;Config_Geracao!$G$4,0,MAX(Config_Geracao!$G$4,Base_Irradiacao!$H$500*Config_Geracao!$C$4*(Config_Geracao!$D$4/100))))</f>
        <v>0.547485</v>
      </c>
    </row>
    <row r="1996" ht="15.0" customHeight="1">
      <c r="A1996" s="28">
        <v>45678.75</v>
      </c>
      <c r="B1996" s="18">
        <v>18.0</v>
      </c>
      <c r="C1996" s="18" t="s">
        <v>129</v>
      </c>
      <c r="D1996" s="18" t="s">
        <v>118</v>
      </c>
      <c r="E1996" s="18" t="s">
        <v>116</v>
      </c>
      <c r="F1996" s="18">
        <f>MIN(Config_Geracao!$F$3,IF((Base_Irradiacao!$D$500/Config_Geracao!$E$3)*Base_Irradiacao!$G$500*Config_Geracao!$C$3*(Config_Geracao!$D$3/100)&lt;Config_Geracao!$G$3,0,MAX(Config_Geracao!$G$3,(Base_Irradiacao!$D$500/Config_Geracao!$E$3)*Base_Irradiacao!$G$500*Config_Geracao!$C$3*(Config_Geracao!$D$3/100))))</f>
        <v>6.54588</v>
      </c>
    </row>
    <row r="1997" ht="15.0" customHeight="1">
      <c r="A1997" s="28">
        <v>45678.75</v>
      </c>
      <c r="B1997" s="18">
        <v>18.0</v>
      </c>
      <c r="C1997" s="18" t="s">
        <v>129</v>
      </c>
      <c r="D1997" s="18" t="s">
        <v>122</v>
      </c>
      <c r="E1997" s="18" t="s">
        <v>120</v>
      </c>
      <c r="F1997" s="18">
        <f>MIN(Config_Geracao!$F$5,IF(Base_Irradiacao!$H$500*Config_Geracao!$C$5*(Config_Geracao!$D$5/100)&lt;Config_Geracao!$G$5,0,MAX(Config_Geracao!$G$5,Base_Irradiacao!$H$500*Config_Geracao!$C$5*(Config_Geracao!$D$5/100))))</f>
        <v>1.86789</v>
      </c>
    </row>
    <row r="1998" ht="15.0" customHeight="1">
      <c r="A1998" s="28">
        <v>45678.7916666667</v>
      </c>
      <c r="B1998" s="18">
        <v>19.0</v>
      </c>
      <c r="C1998" s="18" t="s">
        <v>128</v>
      </c>
      <c r="D1998" s="18" t="s">
        <v>115</v>
      </c>
      <c r="E1998" s="18" t="s">
        <v>116</v>
      </c>
      <c r="F1998" s="18">
        <f>MIN(Config_Geracao!$F$2,IF((Base_Irradiacao!$D$501/Config_Geracao!$E$2)*Base_Irradiacao!$G$501*Config_Geracao!$C$2*(Config_Geracao!$D$2/100)&lt;Config_Geracao!$G$2,0,MAX(Config_Geracao!$G$2,(Base_Irradiacao!$D$501/Config_Geracao!$E$2)*Base_Irradiacao!$G$501*Config_Geracao!$C$2*(Config_Geracao!$D$2/100))))</f>
        <v>0</v>
      </c>
    </row>
    <row r="1999" ht="15.0" customHeight="1">
      <c r="A1999" s="28">
        <v>45678.7916666667</v>
      </c>
      <c r="B1999" s="18">
        <v>19.0</v>
      </c>
      <c r="C1999" s="18" t="s">
        <v>128</v>
      </c>
      <c r="D1999" s="18" t="s">
        <v>119</v>
      </c>
      <c r="E1999" s="18" t="s">
        <v>120</v>
      </c>
      <c r="F1999" s="18">
        <f>MIN(Config_Geracao!$F$4,IF(Base_Irradiacao!$H$501*Config_Geracao!$C$4*(Config_Geracao!$D$4/100)&lt;Config_Geracao!$G$4,0,MAX(Config_Geracao!$G$4,Base_Irradiacao!$H$501*Config_Geracao!$C$4*(Config_Geracao!$D$4/100))))</f>
        <v>0.65892</v>
      </c>
    </row>
    <row r="2000" ht="15.0" customHeight="1">
      <c r="A2000" s="28">
        <v>45678.7916666667</v>
      </c>
      <c r="B2000" s="18">
        <v>19.0</v>
      </c>
      <c r="C2000" s="18" t="s">
        <v>129</v>
      </c>
      <c r="D2000" s="18" t="s">
        <v>118</v>
      </c>
      <c r="E2000" s="18" t="s">
        <v>116</v>
      </c>
      <c r="F2000" s="18">
        <f>MIN(Config_Geracao!$F$3,IF((Base_Irradiacao!$D$501/Config_Geracao!$E$3)*Base_Irradiacao!$G$501*Config_Geracao!$C$3*(Config_Geracao!$D$3/100)&lt;Config_Geracao!$G$3,0,MAX(Config_Geracao!$G$3,(Base_Irradiacao!$D$501/Config_Geracao!$E$3)*Base_Irradiacao!$G$501*Config_Geracao!$C$3*(Config_Geracao!$D$3/100))))</f>
        <v>0</v>
      </c>
    </row>
    <row r="2001" ht="15.0" customHeight="1">
      <c r="A2001" s="28">
        <v>45678.7916666667</v>
      </c>
      <c r="B2001" s="18">
        <v>19.0</v>
      </c>
      <c r="C2001" s="18" t="s">
        <v>129</v>
      </c>
      <c r="D2001" s="18" t="s">
        <v>122</v>
      </c>
      <c r="E2001" s="18" t="s">
        <v>120</v>
      </c>
      <c r="F2001" s="18">
        <f>MIN(Config_Geracao!$F$5,IF(Base_Irradiacao!$H$501*Config_Geracao!$C$5*(Config_Geracao!$D$5/100)&lt;Config_Geracao!$G$5,0,MAX(Config_Geracao!$G$5,Base_Irradiacao!$H$501*Config_Geracao!$C$5*(Config_Geracao!$D$5/100))))</f>
        <v>2.24808</v>
      </c>
    </row>
    <row r="2002" ht="15.0" customHeight="1">
      <c r="A2002" s="28">
        <v>45678.8333333333</v>
      </c>
      <c r="B2002" s="18">
        <v>20.0</v>
      </c>
      <c r="C2002" s="18" t="s">
        <v>128</v>
      </c>
      <c r="D2002" s="18" t="s">
        <v>115</v>
      </c>
      <c r="E2002" s="18" t="s">
        <v>116</v>
      </c>
      <c r="F2002" s="18">
        <f>MIN(Config_Geracao!$F$2,IF((Base_Irradiacao!$D$502/Config_Geracao!$E$2)*Base_Irradiacao!$G$502*Config_Geracao!$C$2*(Config_Geracao!$D$2/100)&lt;Config_Geracao!$G$2,0,MAX(Config_Geracao!$G$2,(Base_Irradiacao!$D$502/Config_Geracao!$E$2)*Base_Irradiacao!$G$502*Config_Geracao!$C$2*(Config_Geracao!$D$2/100))))</f>
        <v>0</v>
      </c>
    </row>
    <row r="2003" ht="15.0" customHeight="1">
      <c r="A2003" s="28">
        <v>45678.8333333333</v>
      </c>
      <c r="B2003" s="18">
        <v>20.0</v>
      </c>
      <c r="C2003" s="18" t="s">
        <v>128</v>
      </c>
      <c r="D2003" s="18" t="s">
        <v>119</v>
      </c>
      <c r="E2003" s="18" t="s">
        <v>120</v>
      </c>
      <c r="F2003" s="18">
        <f>MIN(Config_Geracao!$F$4,IF(Base_Irradiacao!$H$502*Config_Geracao!$C$4*(Config_Geracao!$D$4/100)&lt;Config_Geracao!$G$4,0,MAX(Config_Geracao!$G$4,Base_Irradiacao!$H$502*Config_Geracao!$C$4*(Config_Geracao!$D$4/100))))</f>
        <v>0.57171</v>
      </c>
    </row>
    <row r="2004" ht="15.0" customHeight="1">
      <c r="A2004" s="28">
        <v>45678.8333333333</v>
      </c>
      <c r="B2004" s="18">
        <v>20.0</v>
      </c>
      <c r="C2004" s="18" t="s">
        <v>129</v>
      </c>
      <c r="D2004" s="18" t="s">
        <v>118</v>
      </c>
      <c r="E2004" s="18" t="s">
        <v>116</v>
      </c>
      <c r="F2004" s="18">
        <f>MIN(Config_Geracao!$F$3,IF((Base_Irradiacao!$D$502/Config_Geracao!$E$3)*Base_Irradiacao!$G$502*Config_Geracao!$C$3*(Config_Geracao!$D$3/100)&lt;Config_Geracao!$G$3,0,MAX(Config_Geracao!$G$3,(Base_Irradiacao!$D$502/Config_Geracao!$E$3)*Base_Irradiacao!$G$502*Config_Geracao!$C$3*(Config_Geracao!$D$3/100))))</f>
        <v>0</v>
      </c>
    </row>
    <row r="2005" ht="15.0" customHeight="1">
      <c r="A2005" s="28">
        <v>45678.8333333333</v>
      </c>
      <c r="B2005" s="18">
        <v>20.0</v>
      </c>
      <c r="C2005" s="18" t="s">
        <v>129</v>
      </c>
      <c r="D2005" s="18" t="s">
        <v>122</v>
      </c>
      <c r="E2005" s="18" t="s">
        <v>120</v>
      </c>
      <c r="F2005" s="18">
        <f>MIN(Config_Geracao!$F$5,IF(Base_Irradiacao!$H$502*Config_Geracao!$C$5*(Config_Geracao!$D$5/100)&lt;Config_Geracao!$G$5,0,MAX(Config_Geracao!$G$5,Base_Irradiacao!$H$502*Config_Geracao!$C$5*(Config_Geracao!$D$5/100))))</f>
        <v>1.95054</v>
      </c>
    </row>
    <row r="2006" ht="15.0" customHeight="1">
      <c r="A2006" s="28">
        <v>45678.875</v>
      </c>
      <c r="B2006" s="18">
        <v>21.0</v>
      </c>
      <c r="C2006" s="18" t="s">
        <v>128</v>
      </c>
      <c r="D2006" s="18" t="s">
        <v>115</v>
      </c>
      <c r="E2006" s="18" t="s">
        <v>116</v>
      </c>
      <c r="F2006" s="18">
        <f>MIN(Config_Geracao!$F$2,IF((Base_Irradiacao!$D$503/Config_Geracao!$E$2)*Base_Irradiacao!$G$503*Config_Geracao!$C$2*(Config_Geracao!$D$2/100)&lt;Config_Geracao!$G$2,0,MAX(Config_Geracao!$G$2,(Base_Irradiacao!$D$503/Config_Geracao!$E$2)*Base_Irradiacao!$G$503*Config_Geracao!$C$2*(Config_Geracao!$D$2/100))))</f>
        <v>0</v>
      </c>
    </row>
    <row r="2007" ht="15.0" customHeight="1">
      <c r="A2007" s="28">
        <v>45678.875</v>
      </c>
      <c r="B2007" s="18">
        <v>21.0</v>
      </c>
      <c r="C2007" s="18" t="s">
        <v>128</v>
      </c>
      <c r="D2007" s="18" t="s">
        <v>119</v>
      </c>
      <c r="E2007" s="18" t="s">
        <v>120</v>
      </c>
      <c r="F2007" s="18">
        <f>MIN(Config_Geracao!$F$4,IF(Base_Irradiacao!$H$503*Config_Geracao!$C$4*(Config_Geracao!$D$4/100)&lt;Config_Geracao!$G$4,0,MAX(Config_Geracao!$G$4,Base_Irradiacao!$H$503*Config_Geracao!$C$4*(Config_Geracao!$D$4/100))))</f>
        <v>1.4026275</v>
      </c>
    </row>
    <row r="2008" ht="15.0" customHeight="1">
      <c r="A2008" s="28">
        <v>45678.875</v>
      </c>
      <c r="B2008" s="18">
        <v>21.0</v>
      </c>
      <c r="C2008" s="18" t="s">
        <v>129</v>
      </c>
      <c r="D2008" s="18" t="s">
        <v>118</v>
      </c>
      <c r="E2008" s="18" t="s">
        <v>116</v>
      </c>
      <c r="F2008" s="18">
        <f>MIN(Config_Geracao!$F$3,IF((Base_Irradiacao!$D$503/Config_Geracao!$E$3)*Base_Irradiacao!$G$503*Config_Geracao!$C$3*(Config_Geracao!$D$3/100)&lt;Config_Geracao!$G$3,0,MAX(Config_Geracao!$G$3,(Base_Irradiacao!$D$503/Config_Geracao!$E$3)*Base_Irradiacao!$G$503*Config_Geracao!$C$3*(Config_Geracao!$D$3/100))))</f>
        <v>0</v>
      </c>
    </row>
    <row r="2009" ht="15.0" customHeight="1">
      <c r="A2009" s="28">
        <v>45678.875</v>
      </c>
      <c r="B2009" s="18">
        <v>21.0</v>
      </c>
      <c r="C2009" s="18" t="s">
        <v>129</v>
      </c>
      <c r="D2009" s="18" t="s">
        <v>122</v>
      </c>
      <c r="E2009" s="18" t="s">
        <v>120</v>
      </c>
      <c r="F2009" s="18">
        <f>MIN(Config_Geracao!$F$5,IF(Base_Irradiacao!$H$503*Config_Geracao!$C$5*(Config_Geracao!$D$5/100)&lt;Config_Geracao!$G$5,0,MAX(Config_Geracao!$G$5,Base_Irradiacao!$H$503*Config_Geracao!$C$5*(Config_Geracao!$D$5/100))))</f>
        <v>4.785435</v>
      </c>
    </row>
    <row r="2010" ht="15.0" customHeight="1">
      <c r="A2010" s="28">
        <v>45678.9166666667</v>
      </c>
      <c r="B2010" s="18">
        <v>22.0</v>
      </c>
      <c r="C2010" s="18" t="s">
        <v>128</v>
      </c>
      <c r="D2010" s="18" t="s">
        <v>115</v>
      </c>
      <c r="E2010" s="18" t="s">
        <v>116</v>
      </c>
      <c r="F2010" s="18">
        <f>MIN(Config_Geracao!$F$2,IF((Base_Irradiacao!$D$504/Config_Geracao!$E$2)*Base_Irradiacao!$G$504*Config_Geracao!$C$2*(Config_Geracao!$D$2/100)&lt;Config_Geracao!$G$2,0,MAX(Config_Geracao!$G$2,(Base_Irradiacao!$D$504/Config_Geracao!$E$2)*Base_Irradiacao!$G$504*Config_Geracao!$C$2*(Config_Geracao!$D$2/100))))</f>
        <v>0</v>
      </c>
    </row>
    <row r="2011" ht="15.0" customHeight="1">
      <c r="A2011" s="28">
        <v>45678.9166666667</v>
      </c>
      <c r="B2011" s="18">
        <v>22.0</v>
      </c>
      <c r="C2011" s="18" t="s">
        <v>128</v>
      </c>
      <c r="D2011" s="18" t="s">
        <v>119</v>
      </c>
      <c r="E2011" s="18" t="s">
        <v>120</v>
      </c>
      <c r="F2011" s="18">
        <f>MIN(Config_Geracao!$F$4,IF(Base_Irradiacao!$H$504*Config_Geracao!$C$4*(Config_Geracao!$D$4/100)&lt;Config_Geracao!$G$4,0,MAX(Config_Geracao!$G$4,Base_Irradiacao!$H$504*Config_Geracao!$C$4*(Config_Geracao!$D$4/100))))</f>
        <v>1.2233625</v>
      </c>
    </row>
    <row r="2012" ht="15.0" customHeight="1">
      <c r="A2012" s="28">
        <v>45678.9166666667</v>
      </c>
      <c r="B2012" s="18">
        <v>22.0</v>
      </c>
      <c r="C2012" s="18" t="s">
        <v>129</v>
      </c>
      <c r="D2012" s="18" t="s">
        <v>118</v>
      </c>
      <c r="E2012" s="18" t="s">
        <v>116</v>
      </c>
      <c r="F2012" s="18">
        <f>MIN(Config_Geracao!$F$3,IF((Base_Irradiacao!$D$504/Config_Geracao!$E$3)*Base_Irradiacao!$G$504*Config_Geracao!$C$3*(Config_Geracao!$D$3/100)&lt;Config_Geracao!$G$3,0,MAX(Config_Geracao!$G$3,(Base_Irradiacao!$D$504/Config_Geracao!$E$3)*Base_Irradiacao!$G$504*Config_Geracao!$C$3*(Config_Geracao!$D$3/100))))</f>
        <v>0</v>
      </c>
    </row>
    <row r="2013" ht="15.0" customHeight="1">
      <c r="A2013" s="28">
        <v>45678.9166666667</v>
      </c>
      <c r="B2013" s="18">
        <v>22.0</v>
      </c>
      <c r="C2013" s="18" t="s">
        <v>129</v>
      </c>
      <c r="D2013" s="18" t="s">
        <v>122</v>
      </c>
      <c r="E2013" s="18" t="s">
        <v>120</v>
      </c>
      <c r="F2013" s="18">
        <f>MIN(Config_Geracao!$F$5,IF(Base_Irradiacao!$H$504*Config_Geracao!$C$5*(Config_Geracao!$D$5/100)&lt;Config_Geracao!$G$5,0,MAX(Config_Geracao!$G$5,Base_Irradiacao!$H$504*Config_Geracao!$C$5*(Config_Geracao!$D$5/100))))</f>
        <v>4.173825</v>
      </c>
    </row>
    <row r="2014" ht="15.0" customHeight="1">
      <c r="A2014" s="28">
        <v>45678.9583333333</v>
      </c>
      <c r="B2014" s="18">
        <v>23.0</v>
      </c>
      <c r="C2014" s="18" t="s">
        <v>128</v>
      </c>
      <c r="D2014" s="18" t="s">
        <v>115</v>
      </c>
      <c r="E2014" s="18" t="s">
        <v>116</v>
      </c>
      <c r="F2014" s="18">
        <f>MIN(Config_Geracao!$F$2,IF((Base_Irradiacao!$D$505/Config_Geracao!$E$2)*Base_Irradiacao!$G$505*Config_Geracao!$C$2*(Config_Geracao!$D$2/100)&lt;Config_Geracao!$G$2,0,MAX(Config_Geracao!$G$2,(Base_Irradiacao!$D$505/Config_Geracao!$E$2)*Base_Irradiacao!$G$505*Config_Geracao!$C$2*(Config_Geracao!$D$2/100))))</f>
        <v>0</v>
      </c>
    </row>
    <row r="2015" ht="15.0" customHeight="1">
      <c r="A2015" s="28">
        <v>45678.9583333333</v>
      </c>
      <c r="B2015" s="18">
        <v>23.0</v>
      </c>
      <c r="C2015" s="18" t="s">
        <v>128</v>
      </c>
      <c r="D2015" s="18" t="s">
        <v>119</v>
      </c>
      <c r="E2015" s="18" t="s">
        <v>120</v>
      </c>
      <c r="F2015" s="18">
        <f>MIN(Config_Geracao!$F$4,IF(Base_Irradiacao!$H$505*Config_Geracao!$C$4*(Config_Geracao!$D$4/100)&lt;Config_Geracao!$G$4,0,MAX(Config_Geracao!$G$4,Base_Irradiacao!$H$505*Config_Geracao!$C$4*(Config_Geracao!$D$4/100))))</f>
        <v>0.9908025</v>
      </c>
    </row>
    <row r="2016" ht="15.0" customHeight="1">
      <c r="A2016" s="28">
        <v>45678.9583333333</v>
      </c>
      <c r="B2016" s="18">
        <v>23.0</v>
      </c>
      <c r="C2016" s="18" t="s">
        <v>129</v>
      </c>
      <c r="D2016" s="18" t="s">
        <v>118</v>
      </c>
      <c r="E2016" s="18" t="s">
        <v>116</v>
      </c>
      <c r="F2016" s="18">
        <f>MIN(Config_Geracao!$F$3,IF((Base_Irradiacao!$D$505/Config_Geracao!$E$3)*Base_Irradiacao!$G$505*Config_Geracao!$C$3*(Config_Geracao!$D$3/100)&lt;Config_Geracao!$G$3,0,MAX(Config_Geracao!$G$3,(Base_Irradiacao!$D$505/Config_Geracao!$E$3)*Base_Irradiacao!$G$505*Config_Geracao!$C$3*(Config_Geracao!$D$3/100))))</f>
        <v>0</v>
      </c>
    </row>
    <row r="2017" ht="15.0" customHeight="1">
      <c r="A2017" s="28">
        <v>45678.9583333333</v>
      </c>
      <c r="B2017" s="18">
        <v>23.0</v>
      </c>
      <c r="C2017" s="18" t="s">
        <v>129</v>
      </c>
      <c r="D2017" s="18" t="s">
        <v>122</v>
      </c>
      <c r="E2017" s="18" t="s">
        <v>120</v>
      </c>
      <c r="F2017" s="18">
        <f>MIN(Config_Geracao!$F$5,IF(Base_Irradiacao!$H$505*Config_Geracao!$C$5*(Config_Geracao!$D$5/100)&lt;Config_Geracao!$G$5,0,MAX(Config_Geracao!$G$5,Base_Irradiacao!$H$505*Config_Geracao!$C$5*(Config_Geracao!$D$5/100))))</f>
        <v>3.380385</v>
      </c>
    </row>
    <row r="2018" ht="15.0" customHeight="1">
      <c r="A2018" s="28">
        <v>45679.0</v>
      </c>
      <c r="B2018" s="18">
        <v>0.0</v>
      </c>
      <c r="C2018" s="18" t="s">
        <v>128</v>
      </c>
      <c r="D2018" s="18" t="s">
        <v>115</v>
      </c>
      <c r="E2018" s="18" t="s">
        <v>116</v>
      </c>
      <c r="F2018" s="18">
        <f>MIN(Config_Geracao!$F$2,IF((Base_Irradiacao!$D$506/Config_Geracao!$E$2)*Base_Irradiacao!$G$506*Config_Geracao!$C$2*(Config_Geracao!$D$2/100)&lt;Config_Geracao!$G$2,0,MAX(Config_Geracao!$G$2,(Base_Irradiacao!$D$506/Config_Geracao!$E$2)*Base_Irradiacao!$G$506*Config_Geracao!$C$2*(Config_Geracao!$D$2/100))))</f>
        <v>0</v>
      </c>
    </row>
    <row r="2019" ht="15.0" customHeight="1">
      <c r="A2019" s="28">
        <v>45679.0</v>
      </c>
      <c r="B2019" s="18">
        <v>0.0</v>
      </c>
      <c r="C2019" s="18" t="s">
        <v>128</v>
      </c>
      <c r="D2019" s="18" t="s">
        <v>119</v>
      </c>
      <c r="E2019" s="18" t="s">
        <v>120</v>
      </c>
      <c r="F2019" s="18">
        <f>MIN(Config_Geracao!$F$4,IF(Base_Irradiacao!$H$506*Config_Geracao!$C$4*(Config_Geracao!$D$4/100)&lt;Config_Geracao!$G$4,0,MAX(Config_Geracao!$G$4,Base_Irradiacao!$H$506*Config_Geracao!$C$4*(Config_Geracao!$D$4/100))))</f>
        <v>0.799425</v>
      </c>
    </row>
    <row r="2020" ht="15.0" customHeight="1">
      <c r="A2020" s="28">
        <v>45679.0</v>
      </c>
      <c r="B2020" s="18">
        <v>0.0</v>
      </c>
      <c r="C2020" s="18" t="s">
        <v>129</v>
      </c>
      <c r="D2020" s="18" t="s">
        <v>118</v>
      </c>
      <c r="E2020" s="18" t="s">
        <v>116</v>
      </c>
      <c r="F2020" s="18">
        <f>MIN(Config_Geracao!$F$3,IF((Base_Irradiacao!$D$506/Config_Geracao!$E$3)*Base_Irradiacao!$G$506*Config_Geracao!$C$3*(Config_Geracao!$D$3/100)&lt;Config_Geracao!$G$3,0,MAX(Config_Geracao!$G$3,(Base_Irradiacao!$D$506/Config_Geracao!$E$3)*Base_Irradiacao!$G$506*Config_Geracao!$C$3*(Config_Geracao!$D$3/100))))</f>
        <v>0</v>
      </c>
    </row>
    <row r="2021" ht="15.0" customHeight="1">
      <c r="A2021" s="28">
        <v>45679.0</v>
      </c>
      <c r="B2021" s="18">
        <v>0.0</v>
      </c>
      <c r="C2021" s="18" t="s">
        <v>129</v>
      </c>
      <c r="D2021" s="18" t="s">
        <v>122</v>
      </c>
      <c r="E2021" s="18" t="s">
        <v>120</v>
      </c>
      <c r="F2021" s="18">
        <f>MIN(Config_Geracao!$F$5,IF(Base_Irradiacao!$H$506*Config_Geracao!$C$5*(Config_Geracao!$D$5/100)&lt;Config_Geracao!$G$5,0,MAX(Config_Geracao!$G$5,Base_Irradiacao!$H$506*Config_Geracao!$C$5*(Config_Geracao!$D$5/100))))</f>
        <v>2.72745</v>
      </c>
    </row>
    <row r="2022" ht="15.0" customHeight="1">
      <c r="A2022" s="28">
        <v>45679.0416666667</v>
      </c>
      <c r="B2022" s="18">
        <v>1.0</v>
      </c>
      <c r="C2022" s="18" t="s">
        <v>128</v>
      </c>
      <c r="D2022" s="18" t="s">
        <v>115</v>
      </c>
      <c r="E2022" s="18" t="s">
        <v>116</v>
      </c>
      <c r="F2022" s="18">
        <f>MIN(Config_Geracao!$F$2,IF((Base_Irradiacao!$D$507/Config_Geracao!$E$2)*Base_Irradiacao!$G$507*Config_Geracao!$C$2*(Config_Geracao!$D$2/100)&lt;Config_Geracao!$G$2,0,MAX(Config_Geracao!$G$2,(Base_Irradiacao!$D$507/Config_Geracao!$E$2)*Base_Irradiacao!$G$507*Config_Geracao!$C$2*(Config_Geracao!$D$2/100))))</f>
        <v>0</v>
      </c>
    </row>
    <row r="2023" ht="15.0" customHeight="1">
      <c r="A2023" s="28">
        <v>45679.0416666667</v>
      </c>
      <c r="B2023" s="18">
        <v>1.0</v>
      </c>
      <c r="C2023" s="18" t="s">
        <v>128</v>
      </c>
      <c r="D2023" s="18" t="s">
        <v>119</v>
      </c>
      <c r="E2023" s="18" t="s">
        <v>120</v>
      </c>
      <c r="F2023" s="18">
        <f>MIN(Config_Geracao!$F$4,IF(Base_Irradiacao!$H$507*Config_Geracao!$C$4*(Config_Geracao!$D$4/100)&lt;Config_Geracao!$G$4,0,MAX(Config_Geracao!$G$4,Base_Irradiacao!$H$507*Config_Geracao!$C$4*(Config_Geracao!$D$4/100))))</f>
        <v>0.925395</v>
      </c>
    </row>
    <row r="2024" ht="15.0" customHeight="1">
      <c r="A2024" s="28">
        <v>45679.0416666667</v>
      </c>
      <c r="B2024" s="18">
        <v>1.0</v>
      </c>
      <c r="C2024" s="18" t="s">
        <v>129</v>
      </c>
      <c r="D2024" s="18" t="s">
        <v>118</v>
      </c>
      <c r="E2024" s="18" t="s">
        <v>116</v>
      </c>
      <c r="F2024" s="18">
        <f>MIN(Config_Geracao!$F$3,IF((Base_Irradiacao!$D$507/Config_Geracao!$E$3)*Base_Irradiacao!$G$507*Config_Geracao!$C$3*(Config_Geracao!$D$3/100)&lt;Config_Geracao!$G$3,0,MAX(Config_Geracao!$G$3,(Base_Irradiacao!$D$507/Config_Geracao!$E$3)*Base_Irradiacao!$G$507*Config_Geracao!$C$3*(Config_Geracao!$D$3/100))))</f>
        <v>0</v>
      </c>
    </row>
    <row r="2025" ht="15.0" customHeight="1">
      <c r="A2025" s="28">
        <v>45679.0416666667</v>
      </c>
      <c r="B2025" s="18">
        <v>1.0</v>
      </c>
      <c r="C2025" s="18" t="s">
        <v>129</v>
      </c>
      <c r="D2025" s="18" t="s">
        <v>122</v>
      </c>
      <c r="E2025" s="18" t="s">
        <v>120</v>
      </c>
      <c r="F2025" s="18">
        <f>MIN(Config_Geracao!$F$5,IF(Base_Irradiacao!$H$507*Config_Geracao!$C$5*(Config_Geracao!$D$5/100)&lt;Config_Geracao!$G$5,0,MAX(Config_Geracao!$G$5,Base_Irradiacao!$H$507*Config_Geracao!$C$5*(Config_Geracao!$D$5/100))))</f>
        <v>3.15723</v>
      </c>
    </row>
    <row r="2026" ht="15.0" customHeight="1">
      <c r="A2026" s="28">
        <v>45679.0833333333</v>
      </c>
      <c r="B2026" s="18">
        <v>2.0</v>
      </c>
      <c r="C2026" s="18" t="s">
        <v>128</v>
      </c>
      <c r="D2026" s="18" t="s">
        <v>115</v>
      </c>
      <c r="E2026" s="18" t="s">
        <v>116</v>
      </c>
      <c r="F2026" s="18">
        <f>MIN(Config_Geracao!$F$2,IF((Base_Irradiacao!$D$508/Config_Geracao!$E$2)*Base_Irradiacao!$G$508*Config_Geracao!$C$2*(Config_Geracao!$D$2/100)&lt;Config_Geracao!$G$2,0,MAX(Config_Geracao!$G$2,(Base_Irradiacao!$D$508/Config_Geracao!$E$2)*Base_Irradiacao!$G$508*Config_Geracao!$C$2*(Config_Geracao!$D$2/100))))</f>
        <v>0</v>
      </c>
    </row>
    <row r="2027" ht="15.0" customHeight="1">
      <c r="A2027" s="28">
        <v>45679.0833333333</v>
      </c>
      <c r="B2027" s="18">
        <v>2.0</v>
      </c>
      <c r="C2027" s="18" t="s">
        <v>128</v>
      </c>
      <c r="D2027" s="18" t="s">
        <v>119</v>
      </c>
      <c r="E2027" s="18" t="s">
        <v>120</v>
      </c>
      <c r="F2027" s="18">
        <f>MIN(Config_Geracao!$F$4,IF(Base_Irradiacao!$H$508*Config_Geracao!$C$4*(Config_Geracao!$D$4/100)&lt;Config_Geracao!$G$4,0,MAX(Config_Geracao!$G$4,Base_Irradiacao!$H$508*Config_Geracao!$C$4*(Config_Geracao!$D$4/100))))</f>
        <v>0.75582</v>
      </c>
    </row>
    <row r="2028" ht="15.0" customHeight="1">
      <c r="A2028" s="28">
        <v>45679.0833333333</v>
      </c>
      <c r="B2028" s="18">
        <v>2.0</v>
      </c>
      <c r="C2028" s="18" t="s">
        <v>129</v>
      </c>
      <c r="D2028" s="18" t="s">
        <v>118</v>
      </c>
      <c r="E2028" s="18" t="s">
        <v>116</v>
      </c>
      <c r="F2028" s="18">
        <f>MIN(Config_Geracao!$F$3,IF((Base_Irradiacao!$D$508/Config_Geracao!$E$3)*Base_Irradiacao!$G$508*Config_Geracao!$C$3*(Config_Geracao!$D$3/100)&lt;Config_Geracao!$G$3,0,MAX(Config_Geracao!$G$3,(Base_Irradiacao!$D$508/Config_Geracao!$E$3)*Base_Irradiacao!$G$508*Config_Geracao!$C$3*(Config_Geracao!$D$3/100))))</f>
        <v>0</v>
      </c>
    </row>
    <row r="2029" ht="15.0" customHeight="1">
      <c r="A2029" s="28">
        <v>45679.0833333333</v>
      </c>
      <c r="B2029" s="18">
        <v>2.0</v>
      </c>
      <c r="C2029" s="18" t="s">
        <v>129</v>
      </c>
      <c r="D2029" s="18" t="s">
        <v>122</v>
      </c>
      <c r="E2029" s="18" t="s">
        <v>120</v>
      </c>
      <c r="F2029" s="18">
        <f>MIN(Config_Geracao!$F$5,IF(Base_Irradiacao!$H$508*Config_Geracao!$C$5*(Config_Geracao!$D$5/100)&lt;Config_Geracao!$G$5,0,MAX(Config_Geracao!$G$5,Base_Irradiacao!$H$508*Config_Geracao!$C$5*(Config_Geracao!$D$5/100))))</f>
        <v>2.57868</v>
      </c>
    </row>
    <row r="2030" ht="15.0" customHeight="1">
      <c r="A2030" s="28">
        <v>45679.125</v>
      </c>
      <c r="B2030" s="18">
        <v>3.0</v>
      </c>
      <c r="C2030" s="18" t="s">
        <v>128</v>
      </c>
      <c r="D2030" s="18" t="s">
        <v>115</v>
      </c>
      <c r="E2030" s="18" t="s">
        <v>116</v>
      </c>
      <c r="F2030" s="18">
        <f>MIN(Config_Geracao!$F$2,IF((Base_Irradiacao!$D$509/Config_Geracao!$E$2)*Base_Irradiacao!$G$509*Config_Geracao!$C$2*(Config_Geracao!$D$2/100)&lt;Config_Geracao!$G$2,0,MAX(Config_Geracao!$G$2,(Base_Irradiacao!$D$509/Config_Geracao!$E$2)*Base_Irradiacao!$G$509*Config_Geracao!$C$2*(Config_Geracao!$D$2/100))))</f>
        <v>0</v>
      </c>
    </row>
    <row r="2031" ht="15.0" customHeight="1">
      <c r="A2031" s="28">
        <v>45679.125</v>
      </c>
      <c r="B2031" s="18">
        <v>3.0</v>
      </c>
      <c r="C2031" s="18" t="s">
        <v>128</v>
      </c>
      <c r="D2031" s="18" t="s">
        <v>119</v>
      </c>
      <c r="E2031" s="18" t="s">
        <v>120</v>
      </c>
      <c r="F2031" s="18">
        <f>MIN(Config_Geracao!$F$4,IF(Base_Irradiacao!$H$509*Config_Geracao!$C$4*(Config_Geracao!$D$4/100)&lt;Config_Geracao!$G$4,0,MAX(Config_Geracao!$G$4,Base_Irradiacao!$H$509*Config_Geracao!$C$4*(Config_Geracao!$D$4/100))))</f>
        <v>1.21125</v>
      </c>
    </row>
    <row r="2032" ht="15.0" customHeight="1">
      <c r="A2032" s="28">
        <v>45679.125</v>
      </c>
      <c r="B2032" s="18">
        <v>3.0</v>
      </c>
      <c r="C2032" s="18" t="s">
        <v>129</v>
      </c>
      <c r="D2032" s="18" t="s">
        <v>118</v>
      </c>
      <c r="E2032" s="18" t="s">
        <v>116</v>
      </c>
      <c r="F2032" s="18">
        <f>MIN(Config_Geracao!$F$3,IF((Base_Irradiacao!$D$509/Config_Geracao!$E$3)*Base_Irradiacao!$G$509*Config_Geracao!$C$3*(Config_Geracao!$D$3/100)&lt;Config_Geracao!$G$3,0,MAX(Config_Geracao!$G$3,(Base_Irradiacao!$D$509/Config_Geracao!$E$3)*Base_Irradiacao!$G$509*Config_Geracao!$C$3*(Config_Geracao!$D$3/100))))</f>
        <v>0</v>
      </c>
    </row>
    <row r="2033" ht="15.0" customHeight="1">
      <c r="A2033" s="28">
        <v>45679.125</v>
      </c>
      <c r="B2033" s="18">
        <v>3.0</v>
      </c>
      <c r="C2033" s="18" t="s">
        <v>129</v>
      </c>
      <c r="D2033" s="18" t="s">
        <v>122</v>
      </c>
      <c r="E2033" s="18" t="s">
        <v>120</v>
      </c>
      <c r="F2033" s="18">
        <f>MIN(Config_Geracao!$F$5,IF(Base_Irradiacao!$H$509*Config_Geracao!$C$5*(Config_Geracao!$D$5/100)&lt;Config_Geracao!$G$5,0,MAX(Config_Geracao!$G$5,Base_Irradiacao!$H$509*Config_Geracao!$C$5*(Config_Geracao!$D$5/100))))</f>
        <v>4.1325</v>
      </c>
    </row>
    <row r="2034" ht="15.0" customHeight="1">
      <c r="A2034" s="28">
        <v>45679.1666666667</v>
      </c>
      <c r="B2034" s="18">
        <v>4.0</v>
      </c>
      <c r="C2034" s="18" t="s">
        <v>128</v>
      </c>
      <c r="D2034" s="18" t="s">
        <v>115</v>
      </c>
      <c r="E2034" s="18" t="s">
        <v>116</v>
      </c>
      <c r="F2034" s="18">
        <f>MIN(Config_Geracao!$F$2,IF((Base_Irradiacao!$D$510/Config_Geracao!$E$2)*Base_Irradiacao!$G$510*Config_Geracao!$C$2*(Config_Geracao!$D$2/100)&lt;Config_Geracao!$G$2,0,MAX(Config_Geracao!$G$2,(Base_Irradiacao!$D$510/Config_Geracao!$E$2)*Base_Irradiacao!$G$510*Config_Geracao!$C$2*(Config_Geracao!$D$2/100))))</f>
        <v>0</v>
      </c>
    </row>
    <row r="2035" ht="15.0" customHeight="1">
      <c r="A2035" s="28">
        <v>45679.1666666667</v>
      </c>
      <c r="B2035" s="18">
        <v>4.0</v>
      </c>
      <c r="C2035" s="18" t="s">
        <v>128</v>
      </c>
      <c r="D2035" s="18" t="s">
        <v>119</v>
      </c>
      <c r="E2035" s="18" t="s">
        <v>120</v>
      </c>
      <c r="F2035" s="18">
        <f>MIN(Config_Geracao!$F$4,IF(Base_Irradiacao!$H$510*Config_Geracao!$C$4*(Config_Geracao!$D$4/100)&lt;Config_Geracao!$G$4,0,MAX(Config_Geracao!$G$4,Base_Irradiacao!$H$510*Config_Geracao!$C$4*(Config_Geracao!$D$4/100))))</f>
        <v>0.9181275</v>
      </c>
    </row>
    <row r="2036" ht="15.0" customHeight="1">
      <c r="A2036" s="28">
        <v>45679.1666666667</v>
      </c>
      <c r="B2036" s="18">
        <v>4.0</v>
      </c>
      <c r="C2036" s="18" t="s">
        <v>129</v>
      </c>
      <c r="D2036" s="18" t="s">
        <v>118</v>
      </c>
      <c r="E2036" s="18" t="s">
        <v>116</v>
      </c>
      <c r="F2036" s="18">
        <f>MIN(Config_Geracao!$F$3,IF((Base_Irradiacao!$D$510/Config_Geracao!$E$3)*Base_Irradiacao!$G$510*Config_Geracao!$C$3*(Config_Geracao!$D$3/100)&lt;Config_Geracao!$G$3,0,MAX(Config_Geracao!$G$3,(Base_Irradiacao!$D$510/Config_Geracao!$E$3)*Base_Irradiacao!$G$510*Config_Geracao!$C$3*(Config_Geracao!$D$3/100))))</f>
        <v>0</v>
      </c>
    </row>
    <row r="2037" ht="15.0" customHeight="1">
      <c r="A2037" s="28">
        <v>45679.1666666667</v>
      </c>
      <c r="B2037" s="18">
        <v>4.0</v>
      </c>
      <c r="C2037" s="18" t="s">
        <v>129</v>
      </c>
      <c r="D2037" s="18" t="s">
        <v>122</v>
      </c>
      <c r="E2037" s="18" t="s">
        <v>120</v>
      </c>
      <c r="F2037" s="18">
        <f>MIN(Config_Geracao!$F$5,IF(Base_Irradiacao!$H$510*Config_Geracao!$C$5*(Config_Geracao!$D$5/100)&lt;Config_Geracao!$G$5,0,MAX(Config_Geracao!$G$5,Base_Irradiacao!$H$510*Config_Geracao!$C$5*(Config_Geracao!$D$5/100))))</f>
        <v>3.132435</v>
      </c>
    </row>
    <row r="2038" ht="15.0" customHeight="1">
      <c r="A2038" s="28">
        <v>45679.2083333333</v>
      </c>
      <c r="B2038" s="18">
        <v>5.0</v>
      </c>
      <c r="C2038" s="18" t="s">
        <v>128</v>
      </c>
      <c r="D2038" s="18" t="s">
        <v>115</v>
      </c>
      <c r="E2038" s="18" t="s">
        <v>116</v>
      </c>
      <c r="F2038" s="18">
        <f>MIN(Config_Geracao!$F$2,IF((Base_Irradiacao!$D$511/Config_Geracao!$E$2)*Base_Irradiacao!$G$511*Config_Geracao!$C$2*(Config_Geracao!$D$2/100)&lt;Config_Geracao!$G$2,0,MAX(Config_Geracao!$G$2,(Base_Irradiacao!$D$511/Config_Geracao!$E$2)*Base_Irradiacao!$G$511*Config_Geracao!$C$2*(Config_Geracao!$D$2/100))))</f>
        <v>0</v>
      </c>
    </row>
    <row r="2039" ht="15.0" customHeight="1">
      <c r="A2039" s="28">
        <v>45679.2083333333</v>
      </c>
      <c r="B2039" s="18">
        <v>5.0</v>
      </c>
      <c r="C2039" s="18" t="s">
        <v>128</v>
      </c>
      <c r="D2039" s="18" t="s">
        <v>119</v>
      </c>
      <c r="E2039" s="18" t="s">
        <v>120</v>
      </c>
      <c r="F2039" s="18">
        <f>MIN(Config_Geracao!$F$4,IF(Base_Irradiacao!$H$511*Config_Geracao!$C$4*(Config_Geracao!$D$4/100)&lt;Config_Geracao!$G$4,0,MAX(Config_Geracao!$G$4,Base_Irradiacao!$H$511*Config_Geracao!$C$4*(Config_Geracao!$D$4/100))))</f>
        <v>0.73644</v>
      </c>
    </row>
    <row r="2040" ht="15.0" customHeight="1">
      <c r="A2040" s="28">
        <v>45679.2083333333</v>
      </c>
      <c r="B2040" s="18">
        <v>5.0</v>
      </c>
      <c r="C2040" s="18" t="s">
        <v>129</v>
      </c>
      <c r="D2040" s="18" t="s">
        <v>118</v>
      </c>
      <c r="E2040" s="18" t="s">
        <v>116</v>
      </c>
      <c r="F2040" s="18">
        <f>MIN(Config_Geracao!$F$3,IF((Base_Irradiacao!$D$511/Config_Geracao!$E$3)*Base_Irradiacao!$G$511*Config_Geracao!$C$3*(Config_Geracao!$D$3/100)&lt;Config_Geracao!$G$3,0,MAX(Config_Geracao!$G$3,(Base_Irradiacao!$D$511/Config_Geracao!$E$3)*Base_Irradiacao!$G$511*Config_Geracao!$C$3*(Config_Geracao!$D$3/100))))</f>
        <v>0</v>
      </c>
    </row>
    <row r="2041" ht="15.0" customHeight="1">
      <c r="A2041" s="28">
        <v>45679.2083333333</v>
      </c>
      <c r="B2041" s="18">
        <v>5.0</v>
      </c>
      <c r="C2041" s="18" t="s">
        <v>129</v>
      </c>
      <c r="D2041" s="18" t="s">
        <v>122</v>
      </c>
      <c r="E2041" s="18" t="s">
        <v>120</v>
      </c>
      <c r="F2041" s="18">
        <f>MIN(Config_Geracao!$F$5,IF(Base_Irradiacao!$H$511*Config_Geracao!$C$5*(Config_Geracao!$D$5/100)&lt;Config_Geracao!$G$5,0,MAX(Config_Geracao!$G$5,Base_Irradiacao!$H$511*Config_Geracao!$C$5*(Config_Geracao!$D$5/100))))</f>
        <v>2.51256</v>
      </c>
    </row>
    <row r="2042" ht="15.0" customHeight="1">
      <c r="A2042" s="28">
        <v>45679.25</v>
      </c>
      <c r="B2042" s="18">
        <v>6.0</v>
      </c>
      <c r="C2042" s="18" t="s">
        <v>128</v>
      </c>
      <c r="D2042" s="18" t="s">
        <v>115</v>
      </c>
      <c r="E2042" s="18" t="s">
        <v>116</v>
      </c>
      <c r="F2042" s="18">
        <f>MIN(Config_Geracao!$F$2,IF((Base_Irradiacao!$D$512/Config_Geracao!$E$2)*Base_Irradiacao!$G$512*Config_Geracao!$C$2*(Config_Geracao!$D$2/100)&lt;Config_Geracao!$G$2,0,MAX(Config_Geracao!$G$2,(Base_Irradiacao!$D$512/Config_Geracao!$E$2)*Base_Irradiacao!$G$512*Config_Geracao!$C$2*(Config_Geracao!$D$2/100))))</f>
        <v>1.819077273</v>
      </c>
    </row>
    <row r="2043" ht="15.0" customHeight="1">
      <c r="A2043" s="28">
        <v>45679.25</v>
      </c>
      <c r="B2043" s="18">
        <v>6.0</v>
      </c>
      <c r="C2043" s="18" t="s">
        <v>128</v>
      </c>
      <c r="D2043" s="18" t="s">
        <v>119</v>
      </c>
      <c r="E2043" s="18" t="s">
        <v>120</v>
      </c>
      <c r="F2043" s="18">
        <f>MIN(Config_Geracao!$F$4,IF(Base_Irradiacao!$H$512*Config_Geracao!$C$4*(Config_Geracao!$D$4/100)&lt;Config_Geracao!$G$4,0,MAX(Config_Geracao!$G$4,Base_Irradiacao!$H$512*Config_Geracao!$C$4*(Config_Geracao!$D$4/100))))</f>
        <v>0.5692875</v>
      </c>
    </row>
    <row r="2044" ht="15.0" customHeight="1">
      <c r="A2044" s="28">
        <v>45679.25</v>
      </c>
      <c r="B2044" s="18">
        <v>6.0</v>
      </c>
      <c r="C2044" s="18" t="s">
        <v>129</v>
      </c>
      <c r="D2044" s="18" t="s">
        <v>118</v>
      </c>
      <c r="E2044" s="18" t="s">
        <v>116</v>
      </c>
      <c r="F2044" s="18">
        <f>MIN(Config_Geracao!$F$3,IF((Base_Irradiacao!$D$512/Config_Geracao!$E$3)*Base_Irradiacao!$G$512*Config_Geracao!$C$3*(Config_Geracao!$D$3/100)&lt;Config_Geracao!$G$3,0,MAX(Config_Geracao!$G$3,(Base_Irradiacao!$D$512/Config_Geracao!$E$3)*Base_Irradiacao!$G$512*Config_Geracao!$C$3*(Config_Geracao!$D$3/100))))</f>
        <v>7.447516364</v>
      </c>
    </row>
    <row r="2045" ht="15.0" customHeight="1">
      <c r="A2045" s="28">
        <v>45679.25</v>
      </c>
      <c r="B2045" s="18">
        <v>6.0</v>
      </c>
      <c r="C2045" s="18" t="s">
        <v>129</v>
      </c>
      <c r="D2045" s="18" t="s">
        <v>122</v>
      </c>
      <c r="E2045" s="18" t="s">
        <v>120</v>
      </c>
      <c r="F2045" s="18">
        <f>MIN(Config_Geracao!$F$5,IF(Base_Irradiacao!$H$512*Config_Geracao!$C$5*(Config_Geracao!$D$5/100)&lt;Config_Geracao!$G$5,0,MAX(Config_Geracao!$G$5,Base_Irradiacao!$H$512*Config_Geracao!$C$5*(Config_Geracao!$D$5/100))))</f>
        <v>1.942275</v>
      </c>
    </row>
    <row r="2046" ht="15.0" customHeight="1">
      <c r="A2046" s="28">
        <v>45679.2916666667</v>
      </c>
      <c r="B2046" s="18">
        <v>7.0</v>
      </c>
      <c r="C2046" s="18" t="s">
        <v>128</v>
      </c>
      <c r="D2046" s="18" t="s">
        <v>115</v>
      </c>
      <c r="E2046" s="18" t="s">
        <v>116</v>
      </c>
      <c r="F2046" s="18">
        <f>MIN(Config_Geracao!$F$2,IF((Base_Irradiacao!$D$513/Config_Geracao!$E$2)*Base_Irradiacao!$G$513*Config_Geracao!$C$2*(Config_Geracao!$D$2/100)&lt;Config_Geracao!$G$2,0,MAX(Config_Geracao!$G$2,(Base_Irradiacao!$D$513/Config_Geracao!$E$2)*Base_Irradiacao!$G$513*Config_Geracao!$C$2*(Config_Geracao!$D$2/100))))</f>
        <v>3.475186364</v>
      </c>
    </row>
    <row r="2047" ht="15.0" customHeight="1">
      <c r="A2047" s="28">
        <v>45679.2916666667</v>
      </c>
      <c r="B2047" s="18">
        <v>7.0</v>
      </c>
      <c r="C2047" s="18" t="s">
        <v>128</v>
      </c>
      <c r="D2047" s="18" t="s">
        <v>119</v>
      </c>
      <c r="E2047" s="18" t="s">
        <v>120</v>
      </c>
      <c r="F2047" s="18">
        <f>MIN(Config_Geracao!$F$4,IF(Base_Irradiacao!$H$513*Config_Geracao!$C$4*(Config_Geracao!$D$4/100)&lt;Config_Geracao!$G$4,0,MAX(Config_Geracao!$G$4,Base_Irradiacao!$H$513*Config_Geracao!$C$4*(Config_Geracao!$D$4/100))))</f>
        <v>0.5644425</v>
      </c>
    </row>
    <row r="2048" ht="15.0" customHeight="1">
      <c r="A2048" s="28">
        <v>45679.2916666667</v>
      </c>
      <c r="B2048" s="18">
        <v>7.0</v>
      </c>
      <c r="C2048" s="18" t="s">
        <v>129</v>
      </c>
      <c r="D2048" s="18" t="s">
        <v>118</v>
      </c>
      <c r="E2048" s="18" t="s">
        <v>116</v>
      </c>
      <c r="F2048" s="18">
        <f>MIN(Config_Geracao!$F$3,IF((Base_Irradiacao!$D$513/Config_Geracao!$E$3)*Base_Irradiacao!$G$513*Config_Geracao!$C$3*(Config_Geracao!$D$3/100)&lt;Config_Geracao!$G$3,0,MAX(Config_Geracao!$G$3,(Base_Irradiacao!$D$513/Config_Geracao!$E$3)*Base_Irradiacao!$G$513*Config_Geracao!$C$3*(Config_Geracao!$D$3/100))))</f>
        <v>14.22782182</v>
      </c>
    </row>
    <row r="2049" ht="15.0" customHeight="1">
      <c r="A2049" s="28">
        <v>45679.2916666667</v>
      </c>
      <c r="B2049" s="18">
        <v>7.0</v>
      </c>
      <c r="C2049" s="18" t="s">
        <v>129</v>
      </c>
      <c r="D2049" s="18" t="s">
        <v>122</v>
      </c>
      <c r="E2049" s="18" t="s">
        <v>120</v>
      </c>
      <c r="F2049" s="18">
        <f>MIN(Config_Geracao!$F$5,IF(Base_Irradiacao!$H$513*Config_Geracao!$C$5*(Config_Geracao!$D$5/100)&lt;Config_Geracao!$G$5,0,MAX(Config_Geracao!$G$5,Base_Irradiacao!$H$513*Config_Geracao!$C$5*(Config_Geracao!$D$5/100))))</f>
        <v>1.925745</v>
      </c>
    </row>
    <row r="2050" ht="15.0" customHeight="1">
      <c r="A2050" s="28">
        <v>45679.3333333333</v>
      </c>
      <c r="B2050" s="18">
        <v>8.0</v>
      </c>
      <c r="C2050" s="18" t="s">
        <v>128</v>
      </c>
      <c r="D2050" s="18" t="s">
        <v>115</v>
      </c>
      <c r="E2050" s="18" t="s">
        <v>116</v>
      </c>
      <c r="F2050" s="18">
        <f>MIN(Config_Geracao!$F$2,IF((Base_Irradiacao!$D$514/Config_Geracao!$E$2)*Base_Irradiacao!$G$514*Config_Geracao!$C$2*(Config_Geracao!$D$2/100)&lt;Config_Geracao!$G$2,0,MAX(Config_Geracao!$G$2,(Base_Irradiacao!$D$514/Config_Geracao!$E$2)*Base_Irradiacao!$G$514*Config_Geracao!$C$2*(Config_Geracao!$D$2/100))))</f>
        <v>4.859681818</v>
      </c>
    </row>
    <row r="2051" ht="15.0" customHeight="1">
      <c r="A2051" s="28">
        <v>45679.3333333333</v>
      </c>
      <c r="B2051" s="18">
        <v>8.0</v>
      </c>
      <c r="C2051" s="18" t="s">
        <v>128</v>
      </c>
      <c r="D2051" s="18" t="s">
        <v>119</v>
      </c>
      <c r="E2051" s="18" t="s">
        <v>120</v>
      </c>
      <c r="F2051" s="18">
        <f>MIN(Config_Geracao!$F$4,IF(Base_Irradiacao!$H$514*Config_Geracao!$C$4*(Config_Geracao!$D$4/100)&lt;Config_Geracao!$G$4,0,MAX(Config_Geracao!$G$4,Base_Irradiacao!$H$514*Config_Geracao!$C$4*(Config_Geracao!$D$4/100))))</f>
        <v>0.508725</v>
      </c>
    </row>
    <row r="2052" ht="15.0" customHeight="1">
      <c r="A2052" s="28">
        <v>45679.3333333333</v>
      </c>
      <c r="B2052" s="18">
        <v>8.0</v>
      </c>
      <c r="C2052" s="18" t="s">
        <v>129</v>
      </c>
      <c r="D2052" s="18" t="s">
        <v>118</v>
      </c>
      <c r="E2052" s="18" t="s">
        <v>116</v>
      </c>
      <c r="F2052" s="18">
        <f>MIN(Config_Geracao!$F$3,IF((Base_Irradiacao!$D$514/Config_Geracao!$E$3)*Base_Irradiacao!$G$514*Config_Geracao!$C$3*(Config_Geracao!$D$3/100)&lt;Config_Geracao!$G$3,0,MAX(Config_Geracao!$G$3,(Base_Irradiacao!$D$514/Config_Geracao!$E$3)*Base_Irradiacao!$G$514*Config_Geracao!$C$3*(Config_Geracao!$D$3/100))))</f>
        <v>19.89610909</v>
      </c>
    </row>
    <row r="2053" ht="15.0" customHeight="1">
      <c r="A2053" s="28">
        <v>45679.3333333333</v>
      </c>
      <c r="B2053" s="18">
        <v>8.0</v>
      </c>
      <c r="C2053" s="18" t="s">
        <v>129</v>
      </c>
      <c r="D2053" s="18" t="s">
        <v>122</v>
      </c>
      <c r="E2053" s="18" t="s">
        <v>120</v>
      </c>
      <c r="F2053" s="18">
        <f>MIN(Config_Geracao!$F$5,IF(Base_Irradiacao!$H$514*Config_Geracao!$C$5*(Config_Geracao!$D$5/100)&lt;Config_Geracao!$G$5,0,MAX(Config_Geracao!$G$5,Base_Irradiacao!$H$514*Config_Geracao!$C$5*(Config_Geracao!$D$5/100))))</f>
        <v>1.73565</v>
      </c>
    </row>
    <row r="2054" ht="15.0" customHeight="1">
      <c r="A2054" s="28">
        <v>45679.375</v>
      </c>
      <c r="B2054" s="18">
        <v>9.0</v>
      </c>
      <c r="C2054" s="18" t="s">
        <v>128</v>
      </c>
      <c r="D2054" s="18" t="s">
        <v>115</v>
      </c>
      <c r="E2054" s="18" t="s">
        <v>116</v>
      </c>
      <c r="F2054" s="18">
        <f>MIN(Config_Geracao!$F$2,IF((Base_Irradiacao!$D$515/Config_Geracao!$E$2)*Base_Irradiacao!$G$515*Config_Geracao!$C$2*(Config_Geracao!$D$2/100)&lt;Config_Geracao!$G$2,0,MAX(Config_Geracao!$G$2,(Base_Irradiacao!$D$515/Config_Geracao!$E$2)*Base_Irradiacao!$G$515*Config_Geracao!$C$2*(Config_Geracao!$D$2/100))))</f>
        <v>3.904629545</v>
      </c>
    </row>
    <row r="2055" ht="15.0" customHeight="1">
      <c r="A2055" s="28">
        <v>45679.375</v>
      </c>
      <c r="B2055" s="18">
        <v>9.0</v>
      </c>
      <c r="C2055" s="18" t="s">
        <v>128</v>
      </c>
      <c r="D2055" s="18" t="s">
        <v>119</v>
      </c>
      <c r="E2055" s="18" t="s">
        <v>120</v>
      </c>
      <c r="F2055" s="18">
        <f>MIN(Config_Geracao!$F$4,IF(Base_Irradiacao!$H$515*Config_Geracao!$C$4*(Config_Geracao!$D$4/100)&lt;Config_Geracao!$G$4,0,MAX(Config_Geracao!$G$4,Base_Irradiacao!$H$515*Config_Geracao!$C$4*(Config_Geracao!$D$4/100))))</f>
        <v>0.7049475</v>
      </c>
    </row>
    <row r="2056" ht="15.0" customHeight="1">
      <c r="A2056" s="28">
        <v>45679.375</v>
      </c>
      <c r="B2056" s="18">
        <v>9.0</v>
      </c>
      <c r="C2056" s="18" t="s">
        <v>129</v>
      </c>
      <c r="D2056" s="18" t="s">
        <v>118</v>
      </c>
      <c r="E2056" s="18" t="s">
        <v>116</v>
      </c>
      <c r="F2056" s="18">
        <f>MIN(Config_Geracao!$F$3,IF((Base_Irradiacao!$D$515/Config_Geracao!$E$3)*Base_Irradiacao!$G$515*Config_Geracao!$C$3*(Config_Geracao!$D$3/100)&lt;Config_Geracao!$G$3,0,MAX(Config_Geracao!$G$3,(Base_Irradiacao!$D$515/Config_Geracao!$E$3)*Base_Irradiacao!$G$515*Config_Geracao!$C$3*(Config_Geracao!$D$3/100))))</f>
        <v>15.98601273</v>
      </c>
    </row>
    <row r="2057" ht="15.0" customHeight="1">
      <c r="A2057" s="28">
        <v>45679.375</v>
      </c>
      <c r="B2057" s="18">
        <v>9.0</v>
      </c>
      <c r="C2057" s="18" t="s">
        <v>129</v>
      </c>
      <c r="D2057" s="18" t="s">
        <v>122</v>
      </c>
      <c r="E2057" s="18" t="s">
        <v>120</v>
      </c>
      <c r="F2057" s="18">
        <f>MIN(Config_Geracao!$F$5,IF(Base_Irradiacao!$H$515*Config_Geracao!$C$5*(Config_Geracao!$D$5/100)&lt;Config_Geracao!$G$5,0,MAX(Config_Geracao!$G$5,Base_Irradiacao!$H$515*Config_Geracao!$C$5*(Config_Geracao!$D$5/100))))</f>
        <v>2.405115</v>
      </c>
    </row>
    <row r="2058" ht="15.0" customHeight="1">
      <c r="A2058" s="28">
        <v>45679.4166666667</v>
      </c>
      <c r="B2058" s="18">
        <v>10.0</v>
      </c>
      <c r="C2058" s="18" t="s">
        <v>128</v>
      </c>
      <c r="D2058" s="18" t="s">
        <v>115</v>
      </c>
      <c r="E2058" s="18" t="s">
        <v>116</v>
      </c>
      <c r="F2058" s="18">
        <f>MIN(Config_Geracao!$F$2,IF((Base_Irradiacao!$D$516/Config_Geracao!$E$2)*Base_Irradiacao!$G$516*Config_Geracao!$C$2*(Config_Geracao!$D$2/100)&lt;Config_Geracao!$G$2,0,MAX(Config_Geracao!$G$2,(Base_Irradiacao!$D$516/Config_Geracao!$E$2)*Base_Irradiacao!$G$516*Config_Geracao!$C$2*(Config_Geracao!$D$2/100))))</f>
        <v>3.959686364</v>
      </c>
    </row>
    <row r="2059" ht="15.0" customHeight="1">
      <c r="A2059" s="28">
        <v>45679.4166666667</v>
      </c>
      <c r="B2059" s="18">
        <v>10.0</v>
      </c>
      <c r="C2059" s="18" t="s">
        <v>128</v>
      </c>
      <c r="D2059" s="18" t="s">
        <v>119</v>
      </c>
      <c r="E2059" s="18" t="s">
        <v>120</v>
      </c>
      <c r="F2059" s="18">
        <f>MIN(Config_Geracao!$F$4,IF(Base_Irradiacao!$H$516*Config_Geracao!$C$4*(Config_Geracao!$D$4/100)&lt;Config_Geracao!$G$4,0,MAX(Config_Geracao!$G$4,Base_Irradiacao!$H$516*Config_Geracao!$C$4*(Config_Geracao!$D$4/100))))</f>
        <v>1.0247175</v>
      </c>
    </row>
    <row r="2060" ht="15.0" customHeight="1">
      <c r="A2060" s="28">
        <v>45679.4166666667</v>
      </c>
      <c r="B2060" s="18">
        <v>10.0</v>
      </c>
      <c r="C2060" s="18" t="s">
        <v>129</v>
      </c>
      <c r="D2060" s="18" t="s">
        <v>118</v>
      </c>
      <c r="E2060" s="18" t="s">
        <v>116</v>
      </c>
      <c r="F2060" s="18">
        <f>MIN(Config_Geracao!$F$3,IF((Base_Irradiacao!$D$516/Config_Geracao!$E$3)*Base_Irradiacao!$G$516*Config_Geracao!$C$3*(Config_Geracao!$D$3/100)&lt;Config_Geracao!$G$3,0,MAX(Config_Geracao!$G$3,(Base_Irradiacao!$D$516/Config_Geracao!$E$3)*Base_Irradiacao!$G$516*Config_Geracao!$C$3*(Config_Geracao!$D$3/100))))</f>
        <v>16.21142182</v>
      </c>
    </row>
    <row r="2061" ht="15.0" customHeight="1">
      <c r="A2061" s="28">
        <v>45679.4166666667</v>
      </c>
      <c r="B2061" s="18">
        <v>10.0</v>
      </c>
      <c r="C2061" s="18" t="s">
        <v>129</v>
      </c>
      <c r="D2061" s="18" t="s">
        <v>122</v>
      </c>
      <c r="E2061" s="18" t="s">
        <v>120</v>
      </c>
      <c r="F2061" s="18">
        <f>MIN(Config_Geracao!$F$5,IF(Base_Irradiacao!$H$516*Config_Geracao!$C$5*(Config_Geracao!$D$5/100)&lt;Config_Geracao!$G$5,0,MAX(Config_Geracao!$G$5,Base_Irradiacao!$H$516*Config_Geracao!$C$5*(Config_Geracao!$D$5/100))))</f>
        <v>3.496095</v>
      </c>
    </row>
    <row r="2062" ht="15.0" customHeight="1">
      <c r="A2062" s="28">
        <v>45679.4583333333</v>
      </c>
      <c r="B2062" s="18">
        <v>11.0</v>
      </c>
      <c r="C2062" s="18" t="s">
        <v>128</v>
      </c>
      <c r="D2062" s="18" t="s">
        <v>115</v>
      </c>
      <c r="E2062" s="18" t="s">
        <v>116</v>
      </c>
      <c r="F2062" s="18">
        <f>MIN(Config_Geracao!$F$2,IF((Base_Irradiacao!$D$517/Config_Geracao!$E$2)*Base_Irradiacao!$G$517*Config_Geracao!$C$2*(Config_Geracao!$D$2/100)&lt;Config_Geracao!$G$2,0,MAX(Config_Geracao!$G$2,(Base_Irradiacao!$D$517/Config_Geracao!$E$2)*Base_Irradiacao!$G$517*Config_Geracao!$C$2*(Config_Geracao!$D$2/100))))</f>
        <v>5.0711</v>
      </c>
    </row>
    <row r="2063" ht="15.0" customHeight="1">
      <c r="A2063" s="28">
        <v>45679.4583333333</v>
      </c>
      <c r="B2063" s="18">
        <v>11.0</v>
      </c>
      <c r="C2063" s="18" t="s">
        <v>128</v>
      </c>
      <c r="D2063" s="18" t="s">
        <v>119</v>
      </c>
      <c r="E2063" s="18" t="s">
        <v>120</v>
      </c>
      <c r="F2063" s="18">
        <f>MIN(Config_Geracao!$F$4,IF(Base_Irradiacao!$H$517*Config_Geracao!$C$4*(Config_Geracao!$D$4/100)&lt;Config_Geracao!$G$4,0,MAX(Config_Geracao!$G$4,Base_Irradiacao!$H$517*Config_Geracao!$C$4*(Config_Geracao!$D$4/100))))</f>
        <v>0.49419</v>
      </c>
    </row>
    <row r="2064" ht="15.0" customHeight="1">
      <c r="A2064" s="28">
        <v>45679.4583333333</v>
      </c>
      <c r="B2064" s="18">
        <v>11.0</v>
      </c>
      <c r="C2064" s="18" t="s">
        <v>129</v>
      </c>
      <c r="D2064" s="18" t="s">
        <v>118</v>
      </c>
      <c r="E2064" s="18" t="s">
        <v>116</v>
      </c>
      <c r="F2064" s="18">
        <f>MIN(Config_Geracao!$F$3,IF((Base_Irradiacao!$D$517/Config_Geracao!$E$3)*Base_Irradiacao!$G$517*Config_Geracao!$C$3*(Config_Geracao!$D$3/100)&lt;Config_Geracao!$G$3,0,MAX(Config_Geracao!$G$3,(Base_Irradiacao!$D$517/Config_Geracao!$E$3)*Base_Irradiacao!$G$517*Config_Geracao!$C$3*(Config_Geracao!$D$3/100))))</f>
        <v>20.76168</v>
      </c>
    </row>
    <row r="2065" ht="15.0" customHeight="1">
      <c r="A2065" s="28">
        <v>45679.4583333333</v>
      </c>
      <c r="B2065" s="18">
        <v>11.0</v>
      </c>
      <c r="C2065" s="18" t="s">
        <v>129</v>
      </c>
      <c r="D2065" s="18" t="s">
        <v>122</v>
      </c>
      <c r="E2065" s="18" t="s">
        <v>120</v>
      </c>
      <c r="F2065" s="18">
        <f>MIN(Config_Geracao!$F$5,IF(Base_Irradiacao!$H$517*Config_Geracao!$C$5*(Config_Geracao!$D$5/100)&lt;Config_Geracao!$G$5,0,MAX(Config_Geracao!$G$5,Base_Irradiacao!$H$517*Config_Geracao!$C$5*(Config_Geracao!$D$5/100))))</f>
        <v>1.68606</v>
      </c>
    </row>
    <row r="2066" ht="15.0" customHeight="1">
      <c r="A2066" s="28">
        <v>45679.5</v>
      </c>
      <c r="B2066" s="18">
        <v>12.0</v>
      </c>
      <c r="C2066" s="18" t="s">
        <v>128</v>
      </c>
      <c r="D2066" s="18" t="s">
        <v>115</v>
      </c>
      <c r="E2066" s="18" t="s">
        <v>116</v>
      </c>
      <c r="F2066" s="18">
        <f>MIN(Config_Geracao!$F$2,IF((Base_Irradiacao!$D$518/Config_Geracao!$E$2)*Base_Irradiacao!$G$518*Config_Geracao!$C$2*(Config_Geracao!$D$2/100)&lt;Config_Geracao!$G$2,0,MAX(Config_Geracao!$G$2,(Base_Irradiacao!$D$518/Config_Geracao!$E$2)*Base_Irradiacao!$G$518*Config_Geracao!$C$2*(Config_Geracao!$D$2/100))))</f>
        <v>7.718231818</v>
      </c>
    </row>
    <row r="2067" ht="15.0" customHeight="1">
      <c r="A2067" s="28">
        <v>45679.5</v>
      </c>
      <c r="B2067" s="18">
        <v>12.0</v>
      </c>
      <c r="C2067" s="18" t="s">
        <v>128</v>
      </c>
      <c r="D2067" s="18" t="s">
        <v>119</v>
      </c>
      <c r="E2067" s="18" t="s">
        <v>120</v>
      </c>
      <c r="F2067" s="18">
        <f>MIN(Config_Geracao!$F$4,IF(Base_Irradiacao!$H$518*Config_Geracao!$C$4*(Config_Geracao!$D$4/100)&lt;Config_Geracao!$G$4,0,MAX(Config_Geracao!$G$4,Base_Irradiacao!$H$518*Config_Geracao!$C$4*(Config_Geracao!$D$4/100))))</f>
        <v>0.5014575</v>
      </c>
    </row>
    <row r="2068" ht="15.0" customHeight="1">
      <c r="A2068" s="28">
        <v>45679.5</v>
      </c>
      <c r="B2068" s="18">
        <v>12.0</v>
      </c>
      <c r="C2068" s="18" t="s">
        <v>129</v>
      </c>
      <c r="D2068" s="18" t="s">
        <v>118</v>
      </c>
      <c r="E2068" s="18" t="s">
        <v>116</v>
      </c>
      <c r="F2068" s="18">
        <f>MIN(Config_Geracao!$F$3,IF((Base_Irradiacao!$D$518/Config_Geracao!$E$3)*Base_Irradiacao!$G$518*Config_Geracao!$C$3*(Config_Geracao!$D$3/100)&lt;Config_Geracao!$G$3,0,MAX(Config_Geracao!$G$3,(Base_Irradiacao!$D$518/Config_Geracao!$E$3)*Base_Irradiacao!$G$518*Config_Geracao!$C$3*(Config_Geracao!$D$3/100))))</f>
        <v>31.59934909</v>
      </c>
    </row>
    <row r="2069" ht="15.0" customHeight="1">
      <c r="A2069" s="28">
        <v>45679.5</v>
      </c>
      <c r="B2069" s="18">
        <v>12.0</v>
      </c>
      <c r="C2069" s="18" t="s">
        <v>129</v>
      </c>
      <c r="D2069" s="18" t="s">
        <v>122</v>
      </c>
      <c r="E2069" s="18" t="s">
        <v>120</v>
      </c>
      <c r="F2069" s="18">
        <f>MIN(Config_Geracao!$F$5,IF(Base_Irradiacao!$H$518*Config_Geracao!$C$5*(Config_Geracao!$D$5/100)&lt;Config_Geracao!$G$5,0,MAX(Config_Geracao!$G$5,Base_Irradiacao!$H$518*Config_Geracao!$C$5*(Config_Geracao!$D$5/100))))</f>
        <v>1.710855</v>
      </c>
    </row>
    <row r="2070" ht="15.0" customHeight="1">
      <c r="A2070" s="28">
        <v>45679.5416666667</v>
      </c>
      <c r="B2070" s="18">
        <v>13.0</v>
      </c>
      <c r="C2070" s="18" t="s">
        <v>128</v>
      </c>
      <c r="D2070" s="18" t="s">
        <v>115</v>
      </c>
      <c r="E2070" s="18" t="s">
        <v>116</v>
      </c>
      <c r="F2070" s="18">
        <f>MIN(Config_Geracao!$F$2,IF((Base_Irradiacao!$D$519/Config_Geracao!$E$2)*Base_Irradiacao!$G$519*Config_Geracao!$C$2*(Config_Geracao!$D$2/100)&lt;Config_Geracao!$G$2,0,MAX(Config_Geracao!$G$2,(Base_Irradiacao!$D$519/Config_Geracao!$E$2)*Base_Irradiacao!$G$519*Config_Geracao!$C$2*(Config_Geracao!$D$2/100))))</f>
        <v>7.553795455</v>
      </c>
    </row>
    <row r="2071" ht="15.0" customHeight="1">
      <c r="A2071" s="28">
        <v>45679.5416666667</v>
      </c>
      <c r="B2071" s="18">
        <v>13.0</v>
      </c>
      <c r="C2071" s="18" t="s">
        <v>128</v>
      </c>
      <c r="D2071" s="18" t="s">
        <v>119</v>
      </c>
      <c r="E2071" s="18" t="s">
        <v>120</v>
      </c>
      <c r="F2071" s="18">
        <f>MIN(Config_Geracao!$F$4,IF(Base_Irradiacao!$H$519*Config_Geracao!$C$4*(Config_Geracao!$D$4/100)&lt;Config_Geracao!$G$4,0,MAX(Config_Geracao!$G$4,Base_Irradiacao!$H$519*Config_Geracao!$C$4*(Config_Geracao!$D$4/100))))</f>
        <v>0.9132825</v>
      </c>
    </row>
    <row r="2072" ht="15.0" customHeight="1">
      <c r="A2072" s="28">
        <v>45679.5416666667</v>
      </c>
      <c r="B2072" s="18">
        <v>13.0</v>
      </c>
      <c r="C2072" s="18" t="s">
        <v>129</v>
      </c>
      <c r="D2072" s="18" t="s">
        <v>118</v>
      </c>
      <c r="E2072" s="18" t="s">
        <v>116</v>
      </c>
      <c r="F2072" s="18">
        <f>MIN(Config_Geracao!$F$3,IF((Base_Irradiacao!$D$519/Config_Geracao!$E$3)*Base_Irradiacao!$G$519*Config_Geracao!$C$3*(Config_Geracao!$D$3/100)&lt;Config_Geracao!$G$3,0,MAX(Config_Geracao!$G$3,(Base_Irradiacao!$D$519/Config_Geracao!$E$3)*Base_Irradiacao!$G$519*Config_Geracao!$C$3*(Config_Geracao!$D$3/100))))</f>
        <v>30.92612727</v>
      </c>
    </row>
    <row r="2073" ht="15.0" customHeight="1">
      <c r="A2073" s="28">
        <v>45679.5416666667</v>
      </c>
      <c r="B2073" s="18">
        <v>13.0</v>
      </c>
      <c r="C2073" s="18" t="s">
        <v>129</v>
      </c>
      <c r="D2073" s="18" t="s">
        <v>122</v>
      </c>
      <c r="E2073" s="18" t="s">
        <v>120</v>
      </c>
      <c r="F2073" s="18">
        <f>MIN(Config_Geracao!$F$5,IF(Base_Irradiacao!$H$519*Config_Geracao!$C$5*(Config_Geracao!$D$5/100)&lt;Config_Geracao!$G$5,0,MAX(Config_Geracao!$G$5,Base_Irradiacao!$H$519*Config_Geracao!$C$5*(Config_Geracao!$D$5/100))))</f>
        <v>3.115905</v>
      </c>
    </row>
    <row r="2074" ht="15.0" customHeight="1">
      <c r="A2074" s="28">
        <v>45679.5833333333</v>
      </c>
      <c r="B2074" s="18">
        <v>14.0</v>
      </c>
      <c r="C2074" s="18" t="s">
        <v>128</v>
      </c>
      <c r="D2074" s="18" t="s">
        <v>115</v>
      </c>
      <c r="E2074" s="18" t="s">
        <v>116</v>
      </c>
      <c r="F2074" s="18">
        <f>MIN(Config_Geracao!$F$2,IF((Base_Irradiacao!$D$520/Config_Geracao!$E$2)*Base_Irradiacao!$G$520*Config_Geracao!$C$2*(Config_Geracao!$D$2/100)&lt;Config_Geracao!$G$2,0,MAX(Config_Geracao!$G$2,(Base_Irradiacao!$D$520/Config_Geracao!$E$2)*Base_Irradiacao!$G$520*Config_Geracao!$C$2*(Config_Geracao!$D$2/100))))</f>
        <v>6.548090909</v>
      </c>
    </row>
    <row r="2075" ht="15.0" customHeight="1">
      <c r="A2075" s="28">
        <v>45679.5833333333</v>
      </c>
      <c r="B2075" s="18">
        <v>14.0</v>
      </c>
      <c r="C2075" s="18" t="s">
        <v>128</v>
      </c>
      <c r="D2075" s="18" t="s">
        <v>119</v>
      </c>
      <c r="E2075" s="18" t="s">
        <v>120</v>
      </c>
      <c r="F2075" s="18">
        <f>MIN(Config_Geracao!$F$4,IF(Base_Irradiacao!$H$520*Config_Geracao!$C$4*(Config_Geracao!$D$4/100)&lt;Config_Geracao!$G$4,0,MAX(Config_Geracao!$G$4,Base_Irradiacao!$H$520*Config_Geracao!$C$4*(Config_Geracao!$D$4/100))))</f>
        <v>0.576555</v>
      </c>
    </row>
    <row r="2076" ht="15.0" customHeight="1">
      <c r="A2076" s="28">
        <v>45679.5833333333</v>
      </c>
      <c r="B2076" s="18">
        <v>14.0</v>
      </c>
      <c r="C2076" s="18" t="s">
        <v>129</v>
      </c>
      <c r="D2076" s="18" t="s">
        <v>118</v>
      </c>
      <c r="E2076" s="18" t="s">
        <v>116</v>
      </c>
      <c r="F2076" s="18">
        <f>MIN(Config_Geracao!$F$3,IF((Base_Irradiacao!$D$520/Config_Geracao!$E$3)*Base_Irradiacao!$G$520*Config_Geracao!$C$3*(Config_Geracao!$D$3/100)&lt;Config_Geracao!$G$3,0,MAX(Config_Geracao!$G$3,(Base_Irradiacao!$D$520/Config_Geracao!$E$3)*Base_Irradiacao!$G$520*Config_Geracao!$C$3*(Config_Geracao!$D$3/100))))</f>
        <v>26.80865455</v>
      </c>
    </row>
    <row r="2077" ht="15.0" customHeight="1">
      <c r="A2077" s="28">
        <v>45679.5833333333</v>
      </c>
      <c r="B2077" s="18">
        <v>14.0</v>
      </c>
      <c r="C2077" s="18" t="s">
        <v>129</v>
      </c>
      <c r="D2077" s="18" t="s">
        <v>122</v>
      </c>
      <c r="E2077" s="18" t="s">
        <v>120</v>
      </c>
      <c r="F2077" s="18">
        <f>MIN(Config_Geracao!$F$5,IF(Base_Irradiacao!$H$520*Config_Geracao!$C$5*(Config_Geracao!$D$5/100)&lt;Config_Geracao!$G$5,0,MAX(Config_Geracao!$G$5,Base_Irradiacao!$H$520*Config_Geracao!$C$5*(Config_Geracao!$D$5/100))))</f>
        <v>1.96707</v>
      </c>
    </row>
    <row r="2078" ht="15.0" customHeight="1">
      <c r="A2078" s="28">
        <v>45679.625</v>
      </c>
      <c r="B2078" s="18">
        <v>15.0</v>
      </c>
      <c r="C2078" s="18" t="s">
        <v>128</v>
      </c>
      <c r="D2078" s="18" t="s">
        <v>115</v>
      </c>
      <c r="E2078" s="18" t="s">
        <v>116</v>
      </c>
      <c r="F2078" s="18">
        <f>MIN(Config_Geracao!$F$2,IF((Base_Irradiacao!$D$521/Config_Geracao!$E$2)*Base_Irradiacao!$G$521*Config_Geracao!$C$2*(Config_Geracao!$D$2/100)&lt;Config_Geracao!$G$2,0,MAX(Config_Geracao!$G$2,(Base_Irradiacao!$D$521/Config_Geracao!$E$2)*Base_Irradiacao!$G$521*Config_Geracao!$C$2*(Config_Geracao!$D$2/100))))</f>
        <v>2.016547727</v>
      </c>
    </row>
    <row r="2079" ht="15.0" customHeight="1">
      <c r="A2079" s="28">
        <v>45679.625</v>
      </c>
      <c r="B2079" s="18">
        <v>15.0</v>
      </c>
      <c r="C2079" s="18" t="s">
        <v>128</v>
      </c>
      <c r="D2079" s="18" t="s">
        <v>119</v>
      </c>
      <c r="E2079" s="18" t="s">
        <v>120</v>
      </c>
      <c r="F2079" s="18">
        <f>MIN(Config_Geracao!$F$4,IF(Base_Irradiacao!$H$521*Config_Geracao!$C$4*(Config_Geracao!$D$4/100)&lt;Config_Geracao!$G$4,0,MAX(Config_Geracao!$G$4,Base_Irradiacao!$H$521*Config_Geracao!$C$4*(Config_Geracao!$D$4/100))))</f>
        <v>0.6274275</v>
      </c>
    </row>
    <row r="2080" ht="15.0" customHeight="1">
      <c r="A2080" s="28">
        <v>45679.625</v>
      </c>
      <c r="B2080" s="18">
        <v>15.0</v>
      </c>
      <c r="C2080" s="18" t="s">
        <v>129</v>
      </c>
      <c r="D2080" s="18" t="s">
        <v>118</v>
      </c>
      <c r="E2080" s="18" t="s">
        <v>116</v>
      </c>
      <c r="F2080" s="18">
        <f>MIN(Config_Geracao!$F$3,IF((Base_Irradiacao!$D$521/Config_Geracao!$E$3)*Base_Irradiacao!$G$521*Config_Geracao!$C$3*(Config_Geracao!$D$3/100)&lt;Config_Geracao!$G$3,0,MAX(Config_Geracao!$G$3,(Base_Irradiacao!$D$521/Config_Geracao!$E$3)*Base_Irradiacao!$G$521*Config_Geracao!$C$3*(Config_Geracao!$D$3/100))))</f>
        <v>8.255983636</v>
      </c>
    </row>
    <row r="2081" ht="15.0" customHeight="1">
      <c r="A2081" s="28">
        <v>45679.625</v>
      </c>
      <c r="B2081" s="18">
        <v>15.0</v>
      </c>
      <c r="C2081" s="18" t="s">
        <v>129</v>
      </c>
      <c r="D2081" s="18" t="s">
        <v>122</v>
      </c>
      <c r="E2081" s="18" t="s">
        <v>120</v>
      </c>
      <c r="F2081" s="18">
        <f>MIN(Config_Geracao!$F$5,IF(Base_Irradiacao!$H$521*Config_Geracao!$C$5*(Config_Geracao!$D$5/100)&lt;Config_Geracao!$G$5,0,MAX(Config_Geracao!$G$5,Base_Irradiacao!$H$521*Config_Geracao!$C$5*(Config_Geracao!$D$5/100))))</f>
        <v>2.140635</v>
      </c>
    </row>
    <row r="2082" ht="15.0" customHeight="1">
      <c r="A2082" s="28">
        <v>45679.6666666667</v>
      </c>
      <c r="B2082" s="18">
        <v>16.0</v>
      </c>
      <c r="C2082" s="18" t="s">
        <v>128</v>
      </c>
      <c r="D2082" s="18" t="s">
        <v>115</v>
      </c>
      <c r="E2082" s="18" t="s">
        <v>116</v>
      </c>
      <c r="F2082" s="18">
        <f>MIN(Config_Geracao!$F$2,IF((Base_Irradiacao!$D$522/Config_Geracao!$E$2)*Base_Irradiacao!$G$522*Config_Geracao!$C$2*(Config_Geracao!$D$2/100)&lt;Config_Geracao!$G$2,0,MAX(Config_Geracao!$G$2,(Base_Irradiacao!$D$522/Config_Geracao!$E$2)*Base_Irradiacao!$G$522*Config_Geracao!$C$2*(Config_Geracao!$D$2/100))))</f>
        <v>5.046875</v>
      </c>
    </row>
    <row r="2083" ht="15.0" customHeight="1">
      <c r="A2083" s="28">
        <v>45679.6666666667</v>
      </c>
      <c r="B2083" s="18">
        <v>16.0</v>
      </c>
      <c r="C2083" s="18" t="s">
        <v>128</v>
      </c>
      <c r="D2083" s="18" t="s">
        <v>119</v>
      </c>
      <c r="E2083" s="18" t="s">
        <v>120</v>
      </c>
      <c r="F2083" s="18">
        <f>MIN(Config_Geracao!$F$4,IF(Base_Irradiacao!$H$522*Config_Geracao!$C$4*(Config_Geracao!$D$4/100)&lt;Config_Geracao!$G$4,0,MAX(Config_Geracao!$G$4,Base_Irradiacao!$H$522*Config_Geracao!$C$4*(Config_Geracao!$D$4/100))))</f>
        <v>0.5499075</v>
      </c>
    </row>
    <row r="2084" ht="15.0" customHeight="1">
      <c r="A2084" s="28">
        <v>45679.6666666667</v>
      </c>
      <c r="B2084" s="18">
        <v>16.0</v>
      </c>
      <c r="C2084" s="18" t="s">
        <v>129</v>
      </c>
      <c r="D2084" s="18" t="s">
        <v>118</v>
      </c>
      <c r="E2084" s="18" t="s">
        <v>116</v>
      </c>
      <c r="F2084" s="18">
        <f>MIN(Config_Geracao!$F$3,IF((Base_Irradiacao!$D$522/Config_Geracao!$E$3)*Base_Irradiacao!$G$522*Config_Geracao!$C$3*(Config_Geracao!$D$3/100)&lt;Config_Geracao!$G$3,0,MAX(Config_Geracao!$G$3,(Base_Irradiacao!$D$522/Config_Geracao!$E$3)*Base_Irradiacao!$G$522*Config_Geracao!$C$3*(Config_Geracao!$D$3/100))))</f>
        <v>20.6625</v>
      </c>
    </row>
    <row r="2085" ht="15.0" customHeight="1">
      <c r="A2085" s="28">
        <v>45679.6666666667</v>
      </c>
      <c r="B2085" s="18">
        <v>16.0</v>
      </c>
      <c r="C2085" s="18" t="s">
        <v>129</v>
      </c>
      <c r="D2085" s="18" t="s">
        <v>122</v>
      </c>
      <c r="E2085" s="18" t="s">
        <v>120</v>
      </c>
      <c r="F2085" s="18">
        <f>MIN(Config_Geracao!$F$5,IF(Base_Irradiacao!$H$522*Config_Geracao!$C$5*(Config_Geracao!$D$5/100)&lt;Config_Geracao!$G$5,0,MAX(Config_Geracao!$G$5,Base_Irradiacao!$H$522*Config_Geracao!$C$5*(Config_Geracao!$D$5/100))))</f>
        <v>1.876155</v>
      </c>
    </row>
    <row r="2086" ht="15.0" customHeight="1">
      <c r="A2086" s="28">
        <v>45679.7083333333</v>
      </c>
      <c r="B2086" s="18">
        <v>17.0</v>
      </c>
      <c r="C2086" s="18" t="s">
        <v>128</v>
      </c>
      <c r="D2086" s="18" t="s">
        <v>115</v>
      </c>
      <c r="E2086" s="18" t="s">
        <v>116</v>
      </c>
      <c r="F2086" s="18">
        <f>MIN(Config_Geracao!$F$2,IF((Base_Irradiacao!$D$523/Config_Geracao!$E$2)*Base_Irradiacao!$G$523*Config_Geracao!$C$2*(Config_Geracao!$D$2/100)&lt;Config_Geracao!$G$2,0,MAX(Config_Geracao!$G$2,(Base_Irradiacao!$D$523/Config_Geracao!$E$2)*Base_Irradiacao!$G$523*Config_Geracao!$C$2*(Config_Geracao!$D$2/100))))</f>
        <v>3.306345455</v>
      </c>
    </row>
    <row r="2087" ht="15.0" customHeight="1">
      <c r="A2087" s="28">
        <v>45679.7083333333</v>
      </c>
      <c r="B2087" s="18">
        <v>17.0</v>
      </c>
      <c r="C2087" s="18" t="s">
        <v>128</v>
      </c>
      <c r="D2087" s="18" t="s">
        <v>119</v>
      </c>
      <c r="E2087" s="18" t="s">
        <v>120</v>
      </c>
      <c r="F2087" s="18">
        <f>MIN(Config_Geracao!$F$4,IF(Base_Irradiacao!$H$523*Config_Geracao!$C$4*(Config_Geracao!$D$4/100)&lt;Config_Geracao!$G$4,0,MAX(Config_Geracao!$G$4,Base_Irradiacao!$H$523*Config_Geracao!$C$4*(Config_Geracao!$D$4/100))))</f>
        <v>0.741285</v>
      </c>
    </row>
    <row r="2088" ht="15.0" customHeight="1">
      <c r="A2088" s="28">
        <v>45679.7083333333</v>
      </c>
      <c r="B2088" s="18">
        <v>17.0</v>
      </c>
      <c r="C2088" s="18" t="s">
        <v>129</v>
      </c>
      <c r="D2088" s="18" t="s">
        <v>118</v>
      </c>
      <c r="E2088" s="18" t="s">
        <v>116</v>
      </c>
      <c r="F2088" s="18">
        <f>MIN(Config_Geracao!$F$3,IF((Base_Irradiacao!$D$523/Config_Geracao!$E$3)*Base_Irradiacao!$G$523*Config_Geracao!$C$3*(Config_Geracao!$D$3/100)&lt;Config_Geracao!$G$3,0,MAX(Config_Geracao!$G$3,(Base_Irradiacao!$D$523/Config_Geracao!$E$3)*Base_Irradiacao!$G$523*Config_Geracao!$C$3*(Config_Geracao!$D$3/100))))</f>
        <v>13.53656727</v>
      </c>
    </row>
    <row r="2089" ht="15.0" customHeight="1">
      <c r="A2089" s="28">
        <v>45679.7083333333</v>
      </c>
      <c r="B2089" s="18">
        <v>17.0</v>
      </c>
      <c r="C2089" s="18" t="s">
        <v>129</v>
      </c>
      <c r="D2089" s="18" t="s">
        <v>122</v>
      </c>
      <c r="E2089" s="18" t="s">
        <v>120</v>
      </c>
      <c r="F2089" s="18">
        <f>MIN(Config_Geracao!$F$5,IF(Base_Irradiacao!$H$523*Config_Geracao!$C$5*(Config_Geracao!$D$5/100)&lt;Config_Geracao!$G$5,0,MAX(Config_Geracao!$G$5,Base_Irradiacao!$H$523*Config_Geracao!$C$5*(Config_Geracao!$D$5/100))))</f>
        <v>2.52909</v>
      </c>
    </row>
    <row r="2090" ht="15.0" customHeight="1">
      <c r="A2090" s="28">
        <v>45679.75</v>
      </c>
      <c r="B2090" s="18">
        <v>18.0</v>
      </c>
      <c r="C2090" s="18" t="s">
        <v>128</v>
      </c>
      <c r="D2090" s="18" t="s">
        <v>115</v>
      </c>
      <c r="E2090" s="18" t="s">
        <v>116</v>
      </c>
      <c r="F2090" s="18">
        <f>MIN(Config_Geracao!$F$2,IF((Base_Irradiacao!$D$524/Config_Geracao!$E$2)*Base_Irradiacao!$G$524*Config_Geracao!$C$2*(Config_Geracao!$D$2/100)&lt;Config_Geracao!$G$2,0,MAX(Config_Geracao!$G$2,(Base_Irradiacao!$D$524/Config_Geracao!$E$2)*Base_Irradiacao!$G$524*Config_Geracao!$C$2*(Config_Geracao!$D$2/100))))</f>
        <v>1.721443182</v>
      </c>
    </row>
    <row r="2091" ht="15.0" customHeight="1">
      <c r="A2091" s="28">
        <v>45679.75</v>
      </c>
      <c r="B2091" s="18">
        <v>18.0</v>
      </c>
      <c r="C2091" s="18" t="s">
        <v>128</v>
      </c>
      <c r="D2091" s="18" t="s">
        <v>119</v>
      </c>
      <c r="E2091" s="18" t="s">
        <v>120</v>
      </c>
      <c r="F2091" s="18">
        <f>MIN(Config_Geracao!$F$4,IF(Base_Irradiacao!$H$524*Config_Geracao!$C$4*(Config_Geracao!$D$4/100)&lt;Config_Geracao!$G$4,0,MAX(Config_Geracao!$G$4,Base_Irradiacao!$H$524*Config_Geracao!$C$4*(Config_Geracao!$D$4/100))))</f>
        <v>0.7291725</v>
      </c>
    </row>
    <row r="2092" ht="15.0" customHeight="1">
      <c r="A2092" s="28">
        <v>45679.75</v>
      </c>
      <c r="B2092" s="18">
        <v>18.0</v>
      </c>
      <c r="C2092" s="18" t="s">
        <v>129</v>
      </c>
      <c r="D2092" s="18" t="s">
        <v>118</v>
      </c>
      <c r="E2092" s="18" t="s">
        <v>116</v>
      </c>
      <c r="F2092" s="18">
        <f>MIN(Config_Geracao!$F$3,IF((Base_Irradiacao!$D$524/Config_Geracao!$E$3)*Base_Irradiacao!$G$524*Config_Geracao!$C$3*(Config_Geracao!$D$3/100)&lt;Config_Geracao!$G$3,0,MAX(Config_Geracao!$G$3,(Base_Irradiacao!$D$524/Config_Geracao!$E$3)*Base_Irradiacao!$G$524*Config_Geracao!$C$3*(Config_Geracao!$D$3/100))))</f>
        <v>7.047790909</v>
      </c>
    </row>
    <row r="2093" ht="15.0" customHeight="1">
      <c r="A2093" s="28">
        <v>45679.75</v>
      </c>
      <c r="B2093" s="18">
        <v>18.0</v>
      </c>
      <c r="C2093" s="18" t="s">
        <v>129</v>
      </c>
      <c r="D2093" s="18" t="s">
        <v>122</v>
      </c>
      <c r="E2093" s="18" t="s">
        <v>120</v>
      </c>
      <c r="F2093" s="18">
        <f>MIN(Config_Geracao!$F$5,IF(Base_Irradiacao!$H$524*Config_Geracao!$C$5*(Config_Geracao!$D$5/100)&lt;Config_Geracao!$G$5,0,MAX(Config_Geracao!$G$5,Base_Irradiacao!$H$524*Config_Geracao!$C$5*(Config_Geracao!$D$5/100))))</f>
        <v>2.487765</v>
      </c>
    </row>
    <row r="2094" ht="15.0" customHeight="1">
      <c r="A2094" s="28">
        <v>45679.7916666667</v>
      </c>
      <c r="B2094" s="18">
        <v>19.0</v>
      </c>
      <c r="C2094" s="18" t="s">
        <v>128</v>
      </c>
      <c r="D2094" s="18" t="s">
        <v>115</v>
      </c>
      <c r="E2094" s="18" t="s">
        <v>116</v>
      </c>
      <c r="F2094" s="18">
        <f>MIN(Config_Geracao!$F$2,IF((Base_Irradiacao!$D$525/Config_Geracao!$E$2)*Base_Irradiacao!$G$525*Config_Geracao!$C$2*(Config_Geracao!$D$2/100)&lt;Config_Geracao!$G$2,0,MAX(Config_Geracao!$G$2,(Base_Irradiacao!$D$525/Config_Geracao!$E$2)*Base_Irradiacao!$G$525*Config_Geracao!$C$2*(Config_Geracao!$D$2/100))))</f>
        <v>0</v>
      </c>
    </row>
    <row r="2095" ht="15.0" customHeight="1">
      <c r="A2095" s="28">
        <v>45679.7916666667</v>
      </c>
      <c r="B2095" s="18">
        <v>19.0</v>
      </c>
      <c r="C2095" s="18" t="s">
        <v>128</v>
      </c>
      <c r="D2095" s="18" t="s">
        <v>119</v>
      </c>
      <c r="E2095" s="18" t="s">
        <v>120</v>
      </c>
      <c r="F2095" s="18">
        <f>MIN(Config_Geracao!$F$4,IF(Base_Irradiacao!$H$525*Config_Geracao!$C$4*(Config_Geracao!$D$4/100)&lt;Config_Geracao!$G$4,0,MAX(Config_Geracao!$G$4,Base_Irradiacao!$H$525*Config_Geracao!$C$4*(Config_Geracao!$D$4/100))))</f>
        <v>0.4966125</v>
      </c>
    </row>
    <row r="2096" ht="15.0" customHeight="1">
      <c r="A2096" s="28">
        <v>45679.7916666667</v>
      </c>
      <c r="B2096" s="18">
        <v>19.0</v>
      </c>
      <c r="C2096" s="18" t="s">
        <v>129</v>
      </c>
      <c r="D2096" s="18" t="s">
        <v>118</v>
      </c>
      <c r="E2096" s="18" t="s">
        <v>116</v>
      </c>
      <c r="F2096" s="18">
        <f>MIN(Config_Geracao!$F$3,IF((Base_Irradiacao!$D$525/Config_Geracao!$E$3)*Base_Irradiacao!$G$525*Config_Geracao!$C$3*(Config_Geracao!$D$3/100)&lt;Config_Geracao!$G$3,0,MAX(Config_Geracao!$G$3,(Base_Irradiacao!$D$525/Config_Geracao!$E$3)*Base_Irradiacao!$G$525*Config_Geracao!$C$3*(Config_Geracao!$D$3/100))))</f>
        <v>0</v>
      </c>
    </row>
    <row r="2097" ht="15.0" customHeight="1">
      <c r="A2097" s="28">
        <v>45679.7916666667</v>
      </c>
      <c r="B2097" s="18">
        <v>19.0</v>
      </c>
      <c r="C2097" s="18" t="s">
        <v>129</v>
      </c>
      <c r="D2097" s="18" t="s">
        <v>122</v>
      </c>
      <c r="E2097" s="18" t="s">
        <v>120</v>
      </c>
      <c r="F2097" s="18">
        <f>MIN(Config_Geracao!$F$5,IF(Base_Irradiacao!$H$525*Config_Geracao!$C$5*(Config_Geracao!$D$5/100)&lt;Config_Geracao!$G$5,0,MAX(Config_Geracao!$G$5,Base_Irradiacao!$H$525*Config_Geracao!$C$5*(Config_Geracao!$D$5/100))))</f>
        <v>1.694325</v>
      </c>
    </row>
    <row r="2098" ht="15.0" customHeight="1">
      <c r="A2098" s="28">
        <v>45679.8333333333</v>
      </c>
      <c r="B2098" s="18">
        <v>20.0</v>
      </c>
      <c r="C2098" s="18" t="s">
        <v>128</v>
      </c>
      <c r="D2098" s="18" t="s">
        <v>115</v>
      </c>
      <c r="E2098" s="18" t="s">
        <v>116</v>
      </c>
      <c r="F2098" s="18">
        <f>MIN(Config_Geracao!$F$2,IF((Base_Irradiacao!$D$526/Config_Geracao!$E$2)*Base_Irradiacao!$G$526*Config_Geracao!$C$2*(Config_Geracao!$D$2/100)&lt;Config_Geracao!$G$2,0,MAX(Config_Geracao!$G$2,(Base_Irradiacao!$D$526/Config_Geracao!$E$2)*Base_Irradiacao!$G$526*Config_Geracao!$C$2*(Config_Geracao!$D$2/100))))</f>
        <v>0</v>
      </c>
    </row>
    <row r="2099" ht="15.0" customHeight="1">
      <c r="A2099" s="28">
        <v>45679.8333333333</v>
      </c>
      <c r="B2099" s="18">
        <v>20.0</v>
      </c>
      <c r="C2099" s="18" t="s">
        <v>128</v>
      </c>
      <c r="D2099" s="18" t="s">
        <v>119</v>
      </c>
      <c r="E2099" s="18" t="s">
        <v>120</v>
      </c>
      <c r="F2099" s="18">
        <f>MIN(Config_Geracao!$F$4,IF(Base_Irradiacao!$H$526*Config_Geracao!$C$4*(Config_Geracao!$D$4/100)&lt;Config_Geracao!$G$4,0,MAX(Config_Geracao!$G$4,Base_Irradiacao!$H$526*Config_Geracao!$C$4*(Config_Geracao!$D$4/100))))</f>
        <v>1.34691</v>
      </c>
    </row>
    <row r="2100" ht="15.0" customHeight="1">
      <c r="A2100" s="28">
        <v>45679.8333333333</v>
      </c>
      <c r="B2100" s="18">
        <v>20.0</v>
      </c>
      <c r="C2100" s="18" t="s">
        <v>129</v>
      </c>
      <c r="D2100" s="18" t="s">
        <v>118</v>
      </c>
      <c r="E2100" s="18" t="s">
        <v>116</v>
      </c>
      <c r="F2100" s="18">
        <f>MIN(Config_Geracao!$F$3,IF((Base_Irradiacao!$D$526/Config_Geracao!$E$3)*Base_Irradiacao!$G$526*Config_Geracao!$C$3*(Config_Geracao!$D$3/100)&lt;Config_Geracao!$G$3,0,MAX(Config_Geracao!$G$3,(Base_Irradiacao!$D$526/Config_Geracao!$E$3)*Base_Irradiacao!$G$526*Config_Geracao!$C$3*(Config_Geracao!$D$3/100))))</f>
        <v>0</v>
      </c>
    </row>
    <row r="2101" ht="15.0" customHeight="1">
      <c r="A2101" s="28">
        <v>45679.8333333333</v>
      </c>
      <c r="B2101" s="18">
        <v>20.0</v>
      </c>
      <c r="C2101" s="18" t="s">
        <v>129</v>
      </c>
      <c r="D2101" s="18" t="s">
        <v>122</v>
      </c>
      <c r="E2101" s="18" t="s">
        <v>120</v>
      </c>
      <c r="F2101" s="18">
        <f>MIN(Config_Geracao!$F$5,IF(Base_Irradiacao!$H$526*Config_Geracao!$C$5*(Config_Geracao!$D$5/100)&lt;Config_Geracao!$G$5,0,MAX(Config_Geracao!$G$5,Base_Irradiacao!$H$526*Config_Geracao!$C$5*(Config_Geracao!$D$5/100))))</f>
        <v>4.59534</v>
      </c>
    </row>
    <row r="2102" ht="15.0" customHeight="1">
      <c r="A2102" s="28">
        <v>45679.875</v>
      </c>
      <c r="B2102" s="18">
        <v>21.0</v>
      </c>
      <c r="C2102" s="18" t="s">
        <v>128</v>
      </c>
      <c r="D2102" s="18" t="s">
        <v>115</v>
      </c>
      <c r="E2102" s="18" t="s">
        <v>116</v>
      </c>
      <c r="F2102" s="18">
        <f>MIN(Config_Geracao!$F$2,IF((Base_Irradiacao!$D$527/Config_Geracao!$E$2)*Base_Irradiacao!$G$527*Config_Geracao!$C$2*(Config_Geracao!$D$2/100)&lt;Config_Geracao!$G$2,0,MAX(Config_Geracao!$G$2,(Base_Irradiacao!$D$527/Config_Geracao!$E$2)*Base_Irradiacao!$G$527*Config_Geracao!$C$2*(Config_Geracao!$D$2/100))))</f>
        <v>0</v>
      </c>
    </row>
    <row r="2103" ht="15.0" customHeight="1">
      <c r="A2103" s="28">
        <v>45679.875</v>
      </c>
      <c r="B2103" s="18">
        <v>21.0</v>
      </c>
      <c r="C2103" s="18" t="s">
        <v>128</v>
      </c>
      <c r="D2103" s="18" t="s">
        <v>119</v>
      </c>
      <c r="E2103" s="18" t="s">
        <v>120</v>
      </c>
      <c r="F2103" s="18">
        <f>MIN(Config_Geracao!$F$4,IF(Base_Irradiacao!$H$527*Config_Geracao!$C$4*(Config_Geracao!$D$4/100)&lt;Config_Geracao!$G$4,0,MAX(Config_Geracao!$G$4,Base_Irradiacao!$H$527*Config_Geracao!$C$4*(Config_Geracao!$D$4/100))))</f>
        <v>0.82365</v>
      </c>
    </row>
    <row r="2104" ht="15.0" customHeight="1">
      <c r="A2104" s="28">
        <v>45679.875</v>
      </c>
      <c r="B2104" s="18">
        <v>21.0</v>
      </c>
      <c r="C2104" s="18" t="s">
        <v>129</v>
      </c>
      <c r="D2104" s="18" t="s">
        <v>118</v>
      </c>
      <c r="E2104" s="18" t="s">
        <v>116</v>
      </c>
      <c r="F2104" s="18">
        <f>MIN(Config_Geracao!$F$3,IF((Base_Irradiacao!$D$527/Config_Geracao!$E$3)*Base_Irradiacao!$G$527*Config_Geracao!$C$3*(Config_Geracao!$D$3/100)&lt;Config_Geracao!$G$3,0,MAX(Config_Geracao!$G$3,(Base_Irradiacao!$D$527/Config_Geracao!$E$3)*Base_Irradiacao!$G$527*Config_Geracao!$C$3*(Config_Geracao!$D$3/100))))</f>
        <v>0</v>
      </c>
    </row>
    <row r="2105" ht="15.0" customHeight="1">
      <c r="A2105" s="28">
        <v>45679.875</v>
      </c>
      <c r="B2105" s="18">
        <v>21.0</v>
      </c>
      <c r="C2105" s="18" t="s">
        <v>129</v>
      </c>
      <c r="D2105" s="18" t="s">
        <v>122</v>
      </c>
      <c r="E2105" s="18" t="s">
        <v>120</v>
      </c>
      <c r="F2105" s="18">
        <f>MIN(Config_Geracao!$F$5,IF(Base_Irradiacao!$H$527*Config_Geracao!$C$5*(Config_Geracao!$D$5/100)&lt;Config_Geracao!$G$5,0,MAX(Config_Geracao!$G$5,Base_Irradiacao!$H$527*Config_Geracao!$C$5*(Config_Geracao!$D$5/100))))</f>
        <v>2.8101</v>
      </c>
    </row>
    <row r="2106" ht="15.0" customHeight="1">
      <c r="A2106" s="28">
        <v>45679.9166666667</v>
      </c>
      <c r="B2106" s="18">
        <v>22.0</v>
      </c>
      <c r="C2106" s="18" t="s">
        <v>128</v>
      </c>
      <c r="D2106" s="18" t="s">
        <v>115</v>
      </c>
      <c r="E2106" s="18" t="s">
        <v>116</v>
      </c>
      <c r="F2106" s="18">
        <f>MIN(Config_Geracao!$F$2,IF((Base_Irradiacao!$D$528/Config_Geracao!$E$2)*Base_Irradiacao!$G$528*Config_Geracao!$C$2*(Config_Geracao!$D$2/100)&lt;Config_Geracao!$G$2,0,MAX(Config_Geracao!$G$2,(Base_Irradiacao!$D$528/Config_Geracao!$E$2)*Base_Irradiacao!$G$528*Config_Geracao!$C$2*(Config_Geracao!$D$2/100))))</f>
        <v>0</v>
      </c>
    </row>
    <row r="2107" ht="15.0" customHeight="1">
      <c r="A2107" s="28">
        <v>45679.9166666667</v>
      </c>
      <c r="B2107" s="18">
        <v>22.0</v>
      </c>
      <c r="C2107" s="18" t="s">
        <v>128</v>
      </c>
      <c r="D2107" s="18" t="s">
        <v>119</v>
      </c>
      <c r="E2107" s="18" t="s">
        <v>120</v>
      </c>
      <c r="F2107" s="18">
        <f>MIN(Config_Geracao!$F$4,IF(Base_Irradiacao!$H$528*Config_Geracao!$C$4*(Config_Geracao!$D$4/100)&lt;Config_Geracao!$G$4,0,MAX(Config_Geracao!$G$4,Base_Irradiacao!$H$528*Config_Geracao!$C$4*(Config_Geracao!$D$4/100))))</f>
        <v>0.954465</v>
      </c>
    </row>
    <row r="2108" ht="15.0" customHeight="1">
      <c r="A2108" s="28">
        <v>45679.9166666667</v>
      </c>
      <c r="B2108" s="18">
        <v>22.0</v>
      </c>
      <c r="C2108" s="18" t="s">
        <v>129</v>
      </c>
      <c r="D2108" s="18" t="s">
        <v>118</v>
      </c>
      <c r="E2108" s="18" t="s">
        <v>116</v>
      </c>
      <c r="F2108" s="18">
        <f>MIN(Config_Geracao!$F$3,IF((Base_Irradiacao!$D$528/Config_Geracao!$E$3)*Base_Irradiacao!$G$528*Config_Geracao!$C$3*(Config_Geracao!$D$3/100)&lt;Config_Geracao!$G$3,0,MAX(Config_Geracao!$G$3,(Base_Irradiacao!$D$528/Config_Geracao!$E$3)*Base_Irradiacao!$G$528*Config_Geracao!$C$3*(Config_Geracao!$D$3/100))))</f>
        <v>0</v>
      </c>
    </row>
    <row r="2109" ht="15.0" customHeight="1">
      <c r="A2109" s="28">
        <v>45679.9166666667</v>
      </c>
      <c r="B2109" s="18">
        <v>22.0</v>
      </c>
      <c r="C2109" s="18" t="s">
        <v>129</v>
      </c>
      <c r="D2109" s="18" t="s">
        <v>122</v>
      </c>
      <c r="E2109" s="18" t="s">
        <v>120</v>
      </c>
      <c r="F2109" s="18">
        <f>MIN(Config_Geracao!$F$5,IF(Base_Irradiacao!$H$528*Config_Geracao!$C$5*(Config_Geracao!$D$5/100)&lt;Config_Geracao!$G$5,0,MAX(Config_Geracao!$G$5,Base_Irradiacao!$H$528*Config_Geracao!$C$5*(Config_Geracao!$D$5/100))))</f>
        <v>3.25641</v>
      </c>
    </row>
    <row r="2110" ht="15.0" customHeight="1">
      <c r="A2110" s="28">
        <v>45679.9583333333</v>
      </c>
      <c r="B2110" s="18">
        <v>23.0</v>
      </c>
      <c r="C2110" s="18" t="s">
        <v>128</v>
      </c>
      <c r="D2110" s="18" t="s">
        <v>115</v>
      </c>
      <c r="E2110" s="18" t="s">
        <v>116</v>
      </c>
      <c r="F2110" s="18">
        <f>MIN(Config_Geracao!$F$2,IF((Base_Irradiacao!$D$529/Config_Geracao!$E$2)*Base_Irradiacao!$G$529*Config_Geracao!$C$2*(Config_Geracao!$D$2/100)&lt;Config_Geracao!$G$2,0,MAX(Config_Geracao!$G$2,(Base_Irradiacao!$D$529/Config_Geracao!$E$2)*Base_Irradiacao!$G$529*Config_Geracao!$C$2*(Config_Geracao!$D$2/100))))</f>
        <v>0</v>
      </c>
    </row>
    <row r="2111" ht="15.0" customHeight="1">
      <c r="A2111" s="28">
        <v>45679.9583333333</v>
      </c>
      <c r="B2111" s="18">
        <v>23.0</v>
      </c>
      <c r="C2111" s="18" t="s">
        <v>128</v>
      </c>
      <c r="D2111" s="18" t="s">
        <v>119</v>
      </c>
      <c r="E2111" s="18" t="s">
        <v>120</v>
      </c>
      <c r="F2111" s="18">
        <f>MIN(Config_Geracao!$F$4,IF(Base_Irradiacao!$H$529*Config_Geracao!$C$4*(Config_Geracao!$D$4/100)&lt;Config_Geracao!$G$4,0,MAX(Config_Geracao!$G$4,Base_Irradiacao!$H$529*Config_Geracao!$C$4*(Config_Geracao!$D$4/100))))</f>
        <v>0.8066925</v>
      </c>
    </row>
    <row r="2112" ht="15.0" customHeight="1">
      <c r="A2112" s="28">
        <v>45679.9583333333</v>
      </c>
      <c r="B2112" s="18">
        <v>23.0</v>
      </c>
      <c r="C2112" s="18" t="s">
        <v>129</v>
      </c>
      <c r="D2112" s="18" t="s">
        <v>118</v>
      </c>
      <c r="E2112" s="18" t="s">
        <v>116</v>
      </c>
      <c r="F2112" s="18">
        <f>MIN(Config_Geracao!$F$3,IF((Base_Irradiacao!$D$529/Config_Geracao!$E$3)*Base_Irradiacao!$G$529*Config_Geracao!$C$3*(Config_Geracao!$D$3/100)&lt;Config_Geracao!$G$3,0,MAX(Config_Geracao!$G$3,(Base_Irradiacao!$D$529/Config_Geracao!$E$3)*Base_Irradiacao!$G$529*Config_Geracao!$C$3*(Config_Geracao!$D$3/100))))</f>
        <v>0</v>
      </c>
    </row>
    <row r="2113" ht="15.0" customHeight="1">
      <c r="A2113" s="28">
        <v>45679.9583333333</v>
      </c>
      <c r="B2113" s="18">
        <v>23.0</v>
      </c>
      <c r="C2113" s="18" t="s">
        <v>129</v>
      </c>
      <c r="D2113" s="18" t="s">
        <v>122</v>
      </c>
      <c r="E2113" s="18" t="s">
        <v>120</v>
      </c>
      <c r="F2113" s="18">
        <f>MIN(Config_Geracao!$F$5,IF(Base_Irradiacao!$H$529*Config_Geracao!$C$5*(Config_Geracao!$D$5/100)&lt;Config_Geracao!$G$5,0,MAX(Config_Geracao!$G$5,Base_Irradiacao!$H$529*Config_Geracao!$C$5*(Config_Geracao!$D$5/100))))</f>
        <v>2.752245</v>
      </c>
    </row>
    <row r="2114" ht="15.0" customHeight="1">
      <c r="A2114" s="28">
        <v>45680.0</v>
      </c>
      <c r="B2114" s="18">
        <v>0.0</v>
      </c>
      <c r="C2114" s="18" t="s">
        <v>128</v>
      </c>
      <c r="D2114" s="18" t="s">
        <v>115</v>
      </c>
      <c r="E2114" s="18" t="s">
        <v>116</v>
      </c>
      <c r="F2114" s="18">
        <f>MIN(Config_Geracao!$F$2,IF((Base_Irradiacao!$D$530/Config_Geracao!$E$2)*Base_Irradiacao!$G$530*Config_Geracao!$C$2*(Config_Geracao!$D$2/100)&lt;Config_Geracao!$G$2,0,MAX(Config_Geracao!$G$2,(Base_Irradiacao!$D$530/Config_Geracao!$E$2)*Base_Irradiacao!$G$530*Config_Geracao!$C$2*(Config_Geracao!$D$2/100))))</f>
        <v>0</v>
      </c>
    </row>
    <row r="2115" ht="15.0" customHeight="1">
      <c r="A2115" s="28">
        <v>45680.0</v>
      </c>
      <c r="B2115" s="18">
        <v>0.0</v>
      </c>
      <c r="C2115" s="18" t="s">
        <v>128</v>
      </c>
      <c r="D2115" s="18" t="s">
        <v>119</v>
      </c>
      <c r="E2115" s="18" t="s">
        <v>120</v>
      </c>
      <c r="F2115" s="18">
        <f>MIN(Config_Geracao!$F$4,IF(Base_Irradiacao!$H$530*Config_Geracao!$C$4*(Config_Geracao!$D$4/100)&lt;Config_Geracao!$G$4,0,MAX(Config_Geracao!$G$4,Base_Irradiacao!$H$530*Config_Geracao!$C$4*(Config_Geracao!$D$4/100))))</f>
        <v>0.7291725</v>
      </c>
    </row>
    <row r="2116" ht="15.0" customHeight="1">
      <c r="A2116" s="28">
        <v>45680.0</v>
      </c>
      <c r="B2116" s="18">
        <v>0.0</v>
      </c>
      <c r="C2116" s="18" t="s">
        <v>129</v>
      </c>
      <c r="D2116" s="18" t="s">
        <v>118</v>
      </c>
      <c r="E2116" s="18" t="s">
        <v>116</v>
      </c>
      <c r="F2116" s="18">
        <f>MIN(Config_Geracao!$F$3,IF((Base_Irradiacao!$D$530/Config_Geracao!$E$3)*Base_Irradiacao!$G$530*Config_Geracao!$C$3*(Config_Geracao!$D$3/100)&lt;Config_Geracao!$G$3,0,MAX(Config_Geracao!$G$3,(Base_Irradiacao!$D$530/Config_Geracao!$E$3)*Base_Irradiacao!$G$530*Config_Geracao!$C$3*(Config_Geracao!$D$3/100))))</f>
        <v>0</v>
      </c>
    </row>
    <row r="2117" ht="15.0" customHeight="1">
      <c r="A2117" s="28">
        <v>45680.0</v>
      </c>
      <c r="B2117" s="18">
        <v>0.0</v>
      </c>
      <c r="C2117" s="18" t="s">
        <v>129</v>
      </c>
      <c r="D2117" s="18" t="s">
        <v>122</v>
      </c>
      <c r="E2117" s="18" t="s">
        <v>120</v>
      </c>
      <c r="F2117" s="18">
        <f>MIN(Config_Geracao!$F$5,IF(Base_Irradiacao!$H$530*Config_Geracao!$C$5*(Config_Geracao!$D$5/100)&lt;Config_Geracao!$G$5,0,MAX(Config_Geracao!$G$5,Base_Irradiacao!$H$530*Config_Geracao!$C$5*(Config_Geracao!$D$5/100))))</f>
        <v>2.487765</v>
      </c>
    </row>
    <row r="2118" ht="15.0" customHeight="1">
      <c r="A2118" s="28">
        <v>45680.0416666667</v>
      </c>
      <c r="B2118" s="18">
        <v>1.0</v>
      </c>
      <c r="C2118" s="18" t="s">
        <v>128</v>
      </c>
      <c r="D2118" s="18" t="s">
        <v>115</v>
      </c>
      <c r="E2118" s="18" t="s">
        <v>116</v>
      </c>
      <c r="F2118" s="18">
        <f>MIN(Config_Geracao!$F$2,IF((Base_Irradiacao!$D$531/Config_Geracao!$E$2)*Base_Irradiacao!$G$531*Config_Geracao!$C$2*(Config_Geracao!$D$2/100)&lt;Config_Geracao!$G$2,0,MAX(Config_Geracao!$G$2,(Base_Irradiacao!$D$531/Config_Geracao!$E$2)*Base_Irradiacao!$G$531*Config_Geracao!$C$2*(Config_Geracao!$D$2/100))))</f>
        <v>0</v>
      </c>
    </row>
    <row r="2119" ht="15.0" customHeight="1">
      <c r="A2119" s="28">
        <v>45680.0416666667</v>
      </c>
      <c r="B2119" s="18">
        <v>1.0</v>
      </c>
      <c r="C2119" s="18" t="s">
        <v>128</v>
      </c>
      <c r="D2119" s="18" t="s">
        <v>119</v>
      </c>
      <c r="E2119" s="18" t="s">
        <v>120</v>
      </c>
      <c r="F2119" s="18">
        <f>MIN(Config_Geracao!$F$4,IF(Base_Irradiacao!$H$531*Config_Geracao!$C$4*(Config_Geracao!$D$4/100)&lt;Config_Geracao!$G$4,0,MAX(Config_Geracao!$G$4,Base_Irradiacao!$H$531*Config_Geracao!$C$4*(Config_Geracao!$D$4/100))))</f>
        <v>0.7291725</v>
      </c>
    </row>
    <row r="2120" ht="15.0" customHeight="1">
      <c r="A2120" s="28">
        <v>45680.0416666667</v>
      </c>
      <c r="B2120" s="18">
        <v>1.0</v>
      </c>
      <c r="C2120" s="18" t="s">
        <v>129</v>
      </c>
      <c r="D2120" s="18" t="s">
        <v>118</v>
      </c>
      <c r="E2120" s="18" t="s">
        <v>116</v>
      </c>
      <c r="F2120" s="18">
        <f>MIN(Config_Geracao!$F$3,IF((Base_Irradiacao!$D$531/Config_Geracao!$E$3)*Base_Irradiacao!$G$531*Config_Geracao!$C$3*(Config_Geracao!$D$3/100)&lt;Config_Geracao!$G$3,0,MAX(Config_Geracao!$G$3,(Base_Irradiacao!$D$531/Config_Geracao!$E$3)*Base_Irradiacao!$G$531*Config_Geracao!$C$3*(Config_Geracao!$D$3/100))))</f>
        <v>0</v>
      </c>
    </row>
    <row r="2121" ht="15.0" customHeight="1">
      <c r="A2121" s="28">
        <v>45680.0416666667</v>
      </c>
      <c r="B2121" s="18">
        <v>1.0</v>
      </c>
      <c r="C2121" s="18" t="s">
        <v>129</v>
      </c>
      <c r="D2121" s="18" t="s">
        <v>122</v>
      </c>
      <c r="E2121" s="18" t="s">
        <v>120</v>
      </c>
      <c r="F2121" s="18">
        <f>MIN(Config_Geracao!$F$5,IF(Base_Irradiacao!$H$531*Config_Geracao!$C$5*(Config_Geracao!$D$5/100)&lt;Config_Geracao!$G$5,0,MAX(Config_Geracao!$G$5,Base_Irradiacao!$H$531*Config_Geracao!$C$5*(Config_Geracao!$D$5/100))))</f>
        <v>2.487765</v>
      </c>
    </row>
    <row r="2122" ht="15.0" customHeight="1">
      <c r="A2122" s="28">
        <v>45680.0833333333</v>
      </c>
      <c r="B2122" s="18">
        <v>2.0</v>
      </c>
      <c r="C2122" s="18" t="s">
        <v>128</v>
      </c>
      <c r="D2122" s="18" t="s">
        <v>115</v>
      </c>
      <c r="E2122" s="18" t="s">
        <v>116</v>
      </c>
      <c r="F2122" s="18">
        <f>MIN(Config_Geracao!$F$2,IF((Base_Irradiacao!$D$532/Config_Geracao!$E$2)*Base_Irradiacao!$G$532*Config_Geracao!$C$2*(Config_Geracao!$D$2/100)&lt;Config_Geracao!$G$2,0,MAX(Config_Geracao!$G$2,(Base_Irradiacao!$D$532/Config_Geracao!$E$2)*Base_Irradiacao!$G$532*Config_Geracao!$C$2*(Config_Geracao!$D$2/100))))</f>
        <v>0</v>
      </c>
    </row>
    <row r="2123" ht="15.0" customHeight="1">
      <c r="A2123" s="28">
        <v>45680.0833333333</v>
      </c>
      <c r="B2123" s="18">
        <v>2.0</v>
      </c>
      <c r="C2123" s="18" t="s">
        <v>128</v>
      </c>
      <c r="D2123" s="18" t="s">
        <v>119</v>
      </c>
      <c r="E2123" s="18" t="s">
        <v>120</v>
      </c>
      <c r="F2123" s="18">
        <f>MIN(Config_Geracao!$F$4,IF(Base_Irradiacao!$H$532*Config_Geracao!$C$4*(Config_Geracao!$D$4/100)&lt;Config_Geracao!$G$4,0,MAX(Config_Geracao!$G$4,Base_Irradiacao!$H$532*Config_Geracao!$C$4*(Config_Geracao!$D$4/100))))</f>
        <v>1.119195</v>
      </c>
    </row>
    <row r="2124" ht="15.0" customHeight="1">
      <c r="A2124" s="28">
        <v>45680.0833333333</v>
      </c>
      <c r="B2124" s="18">
        <v>2.0</v>
      </c>
      <c r="C2124" s="18" t="s">
        <v>129</v>
      </c>
      <c r="D2124" s="18" t="s">
        <v>118</v>
      </c>
      <c r="E2124" s="18" t="s">
        <v>116</v>
      </c>
      <c r="F2124" s="18">
        <f>MIN(Config_Geracao!$F$3,IF((Base_Irradiacao!$D$532/Config_Geracao!$E$3)*Base_Irradiacao!$G$532*Config_Geracao!$C$3*(Config_Geracao!$D$3/100)&lt;Config_Geracao!$G$3,0,MAX(Config_Geracao!$G$3,(Base_Irradiacao!$D$532/Config_Geracao!$E$3)*Base_Irradiacao!$G$532*Config_Geracao!$C$3*(Config_Geracao!$D$3/100))))</f>
        <v>0</v>
      </c>
    </row>
    <row r="2125" ht="15.0" customHeight="1">
      <c r="A2125" s="28">
        <v>45680.0833333333</v>
      </c>
      <c r="B2125" s="18">
        <v>2.0</v>
      </c>
      <c r="C2125" s="18" t="s">
        <v>129</v>
      </c>
      <c r="D2125" s="18" t="s">
        <v>122</v>
      </c>
      <c r="E2125" s="18" t="s">
        <v>120</v>
      </c>
      <c r="F2125" s="18">
        <f>MIN(Config_Geracao!$F$5,IF(Base_Irradiacao!$H$532*Config_Geracao!$C$5*(Config_Geracao!$D$5/100)&lt;Config_Geracao!$G$5,0,MAX(Config_Geracao!$G$5,Base_Irradiacao!$H$532*Config_Geracao!$C$5*(Config_Geracao!$D$5/100))))</f>
        <v>3.81843</v>
      </c>
    </row>
    <row r="2126" ht="15.0" customHeight="1">
      <c r="A2126" s="28">
        <v>45680.125</v>
      </c>
      <c r="B2126" s="18">
        <v>3.0</v>
      </c>
      <c r="C2126" s="18" t="s">
        <v>128</v>
      </c>
      <c r="D2126" s="18" t="s">
        <v>115</v>
      </c>
      <c r="E2126" s="18" t="s">
        <v>116</v>
      </c>
      <c r="F2126" s="18">
        <f>MIN(Config_Geracao!$F$2,IF((Base_Irradiacao!$D$533/Config_Geracao!$E$2)*Base_Irradiacao!$G$533*Config_Geracao!$C$2*(Config_Geracao!$D$2/100)&lt;Config_Geracao!$G$2,0,MAX(Config_Geracao!$G$2,(Base_Irradiacao!$D$533/Config_Geracao!$E$2)*Base_Irradiacao!$G$533*Config_Geracao!$C$2*(Config_Geracao!$D$2/100))))</f>
        <v>0</v>
      </c>
    </row>
    <row r="2127" ht="15.0" customHeight="1">
      <c r="A2127" s="28">
        <v>45680.125</v>
      </c>
      <c r="B2127" s="18">
        <v>3.0</v>
      </c>
      <c r="C2127" s="18" t="s">
        <v>128</v>
      </c>
      <c r="D2127" s="18" t="s">
        <v>119</v>
      </c>
      <c r="E2127" s="18" t="s">
        <v>120</v>
      </c>
      <c r="F2127" s="18">
        <f>MIN(Config_Geracao!$F$4,IF(Base_Irradiacao!$H$533*Config_Geracao!$C$4*(Config_Geracao!$D$4/100)&lt;Config_Geracao!$G$4,0,MAX(Config_Geracao!$G$4,Base_Irradiacao!$H$533*Config_Geracao!$C$4*(Config_Geracao!$D$4/100))))</f>
        <v>0.9326625</v>
      </c>
    </row>
    <row r="2128" ht="15.0" customHeight="1">
      <c r="A2128" s="28">
        <v>45680.125</v>
      </c>
      <c r="B2128" s="18">
        <v>3.0</v>
      </c>
      <c r="C2128" s="18" t="s">
        <v>129</v>
      </c>
      <c r="D2128" s="18" t="s">
        <v>118</v>
      </c>
      <c r="E2128" s="18" t="s">
        <v>116</v>
      </c>
      <c r="F2128" s="18">
        <f>MIN(Config_Geracao!$F$3,IF((Base_Irradiacao!$D$533/Config_Geracao!$E$3)*Base_Irradiacao!$G$533*Config_Geracao!$C$3*(Config_Geracao!$D$3/100)&lt;Config_Geracao!$G$3,0,MAX(Config_Geracao!$G$3,(Base_Irradiacao!$D$533/Config_Geracao!$E$3)*Base_Irradiacao!$G$533*Config_Geracao!$C$3*(Config_Geracao!$D$3/100))))</f>
        <v>0</v>
      </c>
    </row>
    <row r="2129" ht="15.0" customHeight="1">
      <c r="A2129" s="28">
        <v>45680.125</v>
      </c>
      <c r="B2129" s="18">
        <v>3.0</v>
      </c>
      <c r="C2129" s="18" t="s">
        <v>129</v>
      </c>
      <c r="D2129" s="18" t="s">
        <v>122</v>
      </c>
      <c r="E2129" s="18" t="s">
        <v>120</v>
      </c>
      <c r="F2129" s="18">
        <f>MIN(Config_Geracao!$F$5,IF(Base_Irradiacao!$H$533*Config_Geracao!$C$5*(Config_Geracao!$D$5/100)&lt;Config_Geracao!$G$5,0,MAX(Config_Geracao!$G$5,Base_Irradiacao!$H$533*Config_Geracao!$C$5*(Config_Geracao!$D$5/100))))</f>
        <v>3.182025</v>
      </c>
    </row>
    <row r="2130" ht="15.0" customHeight="1">
      <c r="A2130" s="28">
        <v>45680.1666666667</v>
      </c>
      <c r="B2130" s="18">
        <v>4.0</v>
      </c>
      <c r="C2130" s="18" t="s">
        <v>128</v>
      </c>
      <c r="D2130" s="18" t="s">
        <v>115</v>
      </c>
      <c r="E2130" s="18" t="s">
        <v>116</v>
      </c>
      <c r="F2130" s="18">
        <f>MIN(Config_Geracao!$F$2,IF((Base_Irradiacao!$D$534/Config_Geracao!$E$2)*Base_Irradiacao!$G$534*Config_Geracao!$C$2*(Config_Geracao!$D$2/100)&lt;Config_Geracao!$G$2,0,MAX(Config_Geracao!$G$2,(Base_Irradiacao!$D$534/Config_Geracao!$E$2)*Base_Irradiacao!$G$534*Config_Geracao!$C$2*(Config_Geracao!$D$2/100))))</f>
        <v>0</v>
      </c>
    </row>
    <row r="2131" ht="15.0" customHeight="1">
      <c r="A2131" s="28">
        <v>45680.1666666667</v>
      </c>
      <c r="B2131" s="18">
        <v>4.0</v>
      </c>
      <c r="C2131" s="18" t="s">
        <v>128</v>
      </c>
      <c r="D2131" s="18" t="s">
        <v>119</v>
      </c>
      <c r="E2131" s="18" t="s">
        <v>120</v>
      </c>
      <c r="F2131" s="18">
        <f>MIN(Config_Geracao!$F$4,IF(Base_Irradiacao!$H$534*Config_Geracao!$C$4*(Config_Geracao!$D$4/100)&lt;Config_Geracao!$G$4,0,MAX(Config_Geracao!$G$4,Base_Irradiacao!$H$534*Config_Geracao!$C$4*(Config_Geracao!$D$4/100))))</f>
        <v>1.37598</v>
      </c>
    </row>
    <row r="2132" ht="15.0" customHeight="1">
      <c r="A2132" s="28">
        <v>45680.1666666667</v>
      </c>
      <c r="B2132" s="18">
        <v>4.0</v>
      </c>
      <c r="C2132" s="18" t="s">
        <v>129</v>
      </c>
      <c r="D2132" s="18" t="s">
        <v>118</v>
      </c>
      <c r="E2132" s="18" t="s">
        <v>116</v>
      </c>
      <c r="F2132" s="18">
        <f>MIN(Config_Geracao!$F$3,IF((Base_Irradiacao!$D$534/Config_Geracao!$E$3)*Base_Irradiacao!$G$534*Config_Geracao!$C$3*(Config_Geracao!$D$3/100)&lt;Config_Geracao!$G$3,0,MAX(Config_Geracao!$G$3,(Base_Irradiacao!$D$534/Config_Geracao!$E$3)*Base_Irradiacao!$G$534*Config_Geracao!$C$3*(Config_Geracao!$D$3/100))))</f>
        <v>0</v>
      </c>
    </row>
    <row r="2133" ht="15.0" customHeight="1">
      <c r="A2133" s="28">
        <v>45680.1666666667</v>
      </c>
      <c r="B2133" s="18">
        <v>4.0</v>
      </c>
      <c r="C2133" s="18" t="s">
        <v>129</v>
      </c>
      <c r="D2133" s="18" t="s">
        <v>122</v>
      </c>
      <c r="E2133" s="18" t="s">
        <v>120</v>
      </c>
      <c r="F2133" s="18">
        <f>MIN(Config_Geracao!$F$5,IF(Base_Irradiacao!$H$534*Config_Geracao!$C$5*(Config_Geracao!$D$5/100)&lt;Config_Geracao!$G$5,0,MAX(Config_Geracao!$G$5,Base_Irradiacao!$H$534*Config_Geracao!$C$5*(Config_Geracao!$D$5/100))))</f>
        <v>4.69452</v>
      </c>
    </row>
    <row r="2134" ht="15.0" customHeight="1">
      <c r="A2134" s="28">
        <v>45680.2083333333</v>
      </c>
      <c r="B2134" s="18">
        <v>5.0</v>
      </c>
      <c r="C2134" s="18" t="s">
        <v>128</v>
      </c>
      <c r="D2134" s="18" t="s">
        <v>115</v>
      </c>
      <c r="E2134" s="18" t="s">
        <v>116</v>
      </c>
      <c r="F2134" s="18">
        <f>MIN(Config_Geracao!$F$2,IF((Base_Irradiacao!$D$535/Config_Geracao!$E$2)*Base_Irradiacao!$G$535*Config_Geracao!$C$2*(Config_Geracao!$D$2/100)&lt;Config_Geracao!$G$2,0,MAX(Config_Geracao!$G$2,(Base_Irradiacao!$D$535/Config_Geracao!$E$2)*Base_Irradiacao!$G$535*Config_Geracao!$C$2*(Config_Geracao!$D$2/100))))</f>
        <v>0</v>
      </c>
    </row>
    <row r="2135" ht="15.0" customHeight="1">
      <c r="A2135" s="28">
        <v>45680.2083333333</v>
      </c>
      <c r="B2135" s="18">
        <v>5.0</v>
      </c>
      <c r="C2135" s="18" t="s">
        <v>128</v>
      </c>
      <c r="D2135" s="18" t="s">
        <v>119</v>
      </c>
      <c r="E2135" s="18" t="s">
        <v>120</v>
      </c>
      <c r="F2135" s="18">
        <f>MIN(Config_Geracao!$F$4,IF(Base_Irradiacao!$H$535*Config_Geracao!$C$4*(Config_Geracao!$D$4/100)&lt;Config_Geracao!$G$4,0,MAX(Config_Geracao!$G$4,Base_Irradiacao!$H$535*Config_Geracao!$C$4*(Config_Geracao!$D$4/100))))</f>
        <v>0.828495</v>
      </c>
    </row>
    <row r="2136" ht="15.0" customHeight="1">
      <c r="A2136" s="28">
        <v>45680.2083333333</v>
      </c>
      <c r="B2136" s="18">
        <v>5.0</v>
      </c>
      <c r="C2136" s="18" t="s">
        <v>129</v>
      </c>
      <c r="D2136" s="18" t="s">
        <v>118</v>
      </c>
      <c r="E2136" s="18" t="s">
        <v>116</v>
      </c>
      <c r="F2136" s="18">
        <f>MIN(Config_Geracao!$F$3,IF((Base_Irradiacao!$D$535/Config_Geracao!$E$3)*Base_Irradiacao!$G$535*Config_Geracao!$C$3*(Config_Geracao!$D$3/100)&lt;Config_Geracao!$G$3,0,MAX(Config_Geracao!$G$3,(Base_Irradiacao!$D$535/Config_Geracao!$E$3)*Base_Irradiacao!$G$535*Config_Geracao!$C$3*(Config_Geracao!$D$3/100))))</f>
        <v>0</v>
      </c>
    </row>
    <row r="2137" ht="15.0" customHeight="1">
      <c r="A2137" s="28">
        <v>45680.2083333333</v>
      </c>
      <c r="B2137" s="18">
        <v>5.0</v>
      </c>
      <c r="C2137" s="18" t="s">
        <v>129</v>
      </c>
      <c r="D2137" s="18" t="s">
        <v>122</v>
      </c>
      <c r="E2137" s="18" t="s">
        <v>120</v>
      </c>
      <c r="F2137" s="18">
        <f>MIN(Config_Geracao!$F$5,IF(Base_Irradiacao!$H$535*Config_Geracao!$C$5*(Config_Geracao!$D$5/100)&lt;Config_Geracao!$G$5,0,MAX(Config_Geracao!$G$5,Base_Irradiacao!$H$535*Config_Geracao!$C$5*(Config_Geracao!$D$5/100))))</f>
        <v>2.82663</v>
      </c>
    </row>
    <row r="2138" ht="15.0" customHeight="1">
      <c r="A2138" s="28">
        <v>45680.25</v>
      </c>
      <c r="B2138" s="18">
        <v>6.0</v>
      </c>
      <c r="C2138" s="18" t="s">
        <v>128</v>
      </c>
      <c r="D2138" s="18" t="s">
        <v>115</v>
      </c>
      <c r="E2138" s="18" t="s">
        <v>116</v>
      </c>
      <c r="F2138" s="18">
        <f>MIN(Config_Geracao!$F$2,IF((Base_Irradiacao!$D$536/Config_Geracao!$E$2)*Base_Irradiacao!$G$536*Config_Geracao!$C$2*(Config_Geracao!$D$2/100)&lt;Config_Geracao!$G$2,0,MAX(Config_Geracao!$G$2,(Base_Irradiacao!$D$536/Config_Geracao!$E$2)*Base_Irradiacao!$G$536*Config_Geracao!$C$2*(Config_Geracao!$D$2/100))))</f>
        <v>1.754477273</v>
      </c>
    </row>
    <row r="2139" ht="15.0" customHeight="1">
      <c r="A2139" s="28">
        <v>45680.25</v>
      </c>
      <c r="B2139" s="18">
        <v>6.0</v>
      </c>
      <c r="C2139" s="18" t="s">
        <v>128</v>
      </c>
      <c r="D2139" s="18" t="s">
        <v>119</v>
      </c>
      <c r="E2139" s="18" t="s">
        <v>120</v>
      </c>
      <c r="F2139" s="18">
        <f>MIN(Config_Geracao!$F$4,IF(Base_Irradiacao!$H$536*Config_Geracao!$C$4*(Config_Geracao!$D$4/100)&lt;Config_Geracao!$G$4,0,MAX(Config_Geracao!$G$4,Base_Irradiacao!$H$536*Config_Geracao!$C$4*(Config_Geracao!$D$4/100))))</f>
        <v>1.681215</v>
      </c>
    </row>
    <row r="2140" ht="15.0" customHeight="1">
      <c r="A2140" s="28">
        <v>45680.25</v>
      </c>
      <c r="B2140" s="18">
        <v>6.0</v>
      </c>
      <c r="C2140" s="18" t="s">
        <v>129</v>
      </c>
      <c r="D2140" s="18" t="s">
        <v>118</v>
      </c>
      <c r="E2140" s="18" t="s">
        <v>116</v>
      </c>
      <c r="F2140" s="18">
        <f>MIN(Config_Geracao!$F$3,IF((Base_Irradiacao!$D$536/Config_Geracao!$E$3)*Base_Irradiacao!$G$536*Config_Geracao!$C$3*(Config_Geracao!$D$3/100)&lt;Config_Geracao!$G$3,0,MAX(Config_Geracao!$G$3,(Base_Irradiacao!$D$536/Config_Geracao!$E$3)*Base_Irradiacao!$G$536*Config_Geracao!$C$3*(Config_Geracao!$D$3/100))))</f>
        <v>7.183036364</v>
      </c>
    </row>
    <row r="2141" ht="15.0" customHeight="1">
      <c r="A2141" s="28">
        <v>45680.25</v>
      </c>
      <c r="B2141" s="18">
        <v>6.0</v>
      </c>
      <c r="C2141" s="18" t="s">
        <v>129</v>
      </c>
      <c r="D2141" s="18" t="s">
        <v>122</v>
      </c>
      <c r="E2141" s="18" t="s">
        <v>120</v>
      </c>
      <c r="F2141" s="18">
        <f>MIN(Config_Geracao!$F$5,IF(Base_Irradiacao!$H$536*Config_Geracao!$C$5*(Config_Geracao!$D$5/100)&lt;Config_Geracao!$G$5,0,MAX(Config_Geracao!$G$5,Base_Irradiacao!$H$536*Config_Geracao!$C$5*(Config_Geracao!$D$5/100))))</f>
        <v>5.73591</v>
      </c>
    </row>
    <row r="2142" ht="15.0" customHeight="1">
      <c r="A2142" s="28">
        <v>45680.2916666667</v>
      </c>
      <c r="B2142" s="18">
        <v>7.0</v>
      </c>
      <c r="C2142" s="18" t="s">
        <v>128</v>
      </c>
      <c r="D2142" s="18" t="s">
        <v>115</v>
      </c>
      <c r="E2142" s="18" t="s">
        <v>116</v>
      </c>
      <c r="F2142" s="18">
        <f>MIN(Config_Geracao!$F$2,IF((Base_Irradiacao!$D$537/Config_Geracao!$E$2)*Base_Irradiacao!$G$537*Config_Geracao!$C$2*(Config_Geracao!$D$2/100)&lt;Config_Geracao!$G$2,0,MAX(Config_Geracao!$G$2,(Base_Irradiacao!$D$537/Config_Geracao!$E$2)*Base_Irradiacao!$G$537*Config_Geracao!$C$2*(Config_Geracao!$D$2/100))))</f>
        <v>1.872665909</v>
      </c>
    </row>
    <row r="2143" ht="15.0" customHeight="1">
      <c r="A2143" s="28">
        <v>45680.2916666667</v>
      </c>
      <c r="B2143" s="18">
        <v>7.0</v>
      </c>
      <c r="C2143" s="18" t="s">
        <v>128</v>
      </c>
      <c r="D2143" s="18" t="s">
        <v>119</v>
      </c>
      <c r="E2143" s="18" t="s">
        <v>120</v>
      </c>
      <c r="F2143" s="18">
        <f>MIN(Config_Geracao!$F$4,IF(Base_Irradiacao!$H$537*Config_Geracao!$C$4*(Config_Geracao!$D$4/100)&lt;Config_Geracao!$G$4,0,MAX(Config_Geracao!$G$4,Base_Irradiacao!$H$537*Config_Geracao!$C$4*(Config_Geracao!$D$4/100))))</f>
        <v>0.6128925</v>
      </c>
    </row>
    <row r="2144" ht="15.0" customHeight="1">
      <c r="A2144" s="28">
        <v>45680.2916666667</v>
      </c>
      <c r="B2144" s="18">
        <v>7.0</v>
      </c>
      <c r="C2144" s="18" t="s">
        <v>129</v>
      </c>
      <c r="D2144" s="18" t="s">
        <v>118</v>
      </c>
      <c r="E2144" s="18" t="s">
        <v>116</v>
      </c>
      <c r="F2144" s="18">
        <f>MIN(Config_Geracao!$F$3,IF((Base_Irradiacao!$D$537/Config_Geracao!$E$3)*Base_Irradiacao!$G$537*Config_Geracao!$C$3*(Config_Geracao!$D$3/100)&lt;Config_Geracao!$G$3,0,MAX(Config_Geracao!$G$3,(Base_Irradiacao!$D$537/Config_Geracao!$E$3)*Base_Irradiacao!$G$537*Config_Geracao!$C$3*(Config_Geracao!$D$3/100))))</f>
        <v>7.666914545</v>
      </c>
    </row>
    <row r="2145" ht="15.0" customHeight="1">
      <c r="A2145" s="28">
        <v>45680.2916666667</v>
      </c>
      <c r="B2145" s="18">
        <v>7.0</v>
      </c>
      <c r="C2145" s="18" t="s">
        <v>129</v>
      </c>
      <c r="D2145" s="18" t="s">
        <v>122</v>
      </c>
      <c r="E2145" s="18" t="s">
        <v>120</v>
      </c>
      <c r="F2145" s="18">
        <f>MIN(Config_Geracao!$F$5,IF(Base_Irradiacao!$H$537*Config_Geracao!$C$5*(Config_Geracao!$D$5/100)&lt;Config_Geracao!$G$5,0,MAX(Config_Geracao!$G$5,Base_Irradiacao!$H$537*Config_Geracao!$C$5*(Config_Geracao!$D$5/100))))</f>
        <v>2.091045</v>
      </c>
    </row>
    <row r="2146" ht="15.0" customHeight="1">
      <c r="A2146" s="28">
        <v>45680.3333333333</v>
      </c>
      <c r="B2146" s="18">
        <v>8.0</v>
      </c>
      <c r="C2146" s="18" t="s">
        <v>128</v>
      </c>
      <c r="D2146" s="18" t="s">
        <v>115</v>
      </c>
      <c r="E2146" s="18" t="s">
        <v>116</v>
      </c>
      <c r="F2146" s="18">
        <f>MIN(Config_Geracao!$F$2,IF((Base_Irradiacao!$D$538/Config_Geracao!$E$2)*Base_Irradiacao!$G$538*Config_Geracao!$C$2*(Config_Geracao!$D$2/100)&lt;Config_Geracao!$G$2,0,MAX(Config_Geracao!$G$2,(Base_Irradiacao!$D$538/Config_Geracao!$E$2)*Base_Irradiacao!$G$538*Config_Geracao!$C$2*(Config_Geracao!$D$2/100))))</f>
        <v>4.533011364</v>
      </c>
    </row>
    <row r="2147" ht="15.0" customHeight="1">
      <c r="A2147" s="28">
        <v>45680.3333333333</v>
      </c>
      <c r="B2147" s="18">
        <v>8.0</v>
      </c>
      <c r="C2147" s="18" t="s">
        <v>128</v>
      </c>
      <c r="D2147" s="18" t="s">
        <v>119</v>
      </c>
      <c r="E2147" s="18" t="s">
        <v>120</v>
      </c>
      <c r="F2147" s="18">
        <f>MIN(Config_Geracao!$F$4,IF(Base_Irradiacao!$H$538*Config_Geracao!$C$4*(Config_Geracao!$D$4/100)&lt;Config_Geracao!$G$4,0,MAX(Config_Geracao!$G$4,Base_Irradiacao!$H$538*Config_Geracao!$C$4*(Config_Geracao!$D$4/100))))</f>
        <v>0.906015</v>
      </c>
    </row>
    <row r="2148" ht="15.0" customHeight="1">
      <c r="A2148" s="28">
        <v>45680.3333333333</v>
      </c>
      <c r="B2148" s="18">
        <v>8.0</v>
      </c>
      <c r="C2148" s="18" t="s">
        <v>129</v>
      </c>
      <c r="D2148" s="18" t="s">
        <v>118</v>
      </c>
      <c r="E2148" s="18" t="s">
        <v>116</v>
      </c>
      <c r="F2148" s="18">
        <f>MIN(Config_Geracao!$F$3,IF((Base_Irradiacao!$D$538/Config_Geracao!$E$3)*Base_Irradiacao!$G$538*Config_Geracao!$C$3*(Config_Geracao!$D$3/100)&lt;Config_Geracao!$G$3,0,MAX(Config_Geracao!$G$3,(Base_Irradiacao!$D$538/Config_Geracao!$E$3)*Base_Irradiacao!$G$538*Config_Geracao!$C$3*(Config_Geracao!$D$3/100))))</f>
        <v>18.55868182</v>
      </c>
    </row>
    <row r="2149" ht="15.0" customHeight="1">
      <c r="A2149" s="28">
        <v>45680.3333333333</v>
      </c>
      <c r="B2149" s="18">
        <v>8.0</v>
      </c>
      <c r="C2149" s="18" t="s">
        <v>129</v>
      </c>
      <c r="D2149" s="18" t="s">
        <v>122</v>
      </c>
      <c r="E2149" s="18" t="s">
        <v>120</v>
      </c>
      <c r="F2149" s="18">
        <f>MIN(Config_Geracao!$F$5,IF(Base_Irradiacao!$H$538*Config_Geracao!$C$5*(Config_Geracao!$D$5/100)&lt;Config_Geracao!$G$5,0,MAX(Config_Geracao!$G$5,Base_Irradiacao!$H$538*Config_Geracao!$C$5*(Config_Geracao!$D$5/100))))</f>
        <v>3.09111</v>
      </c>
    </row>
    <row r="2150" ht="15.0" customHeight="1">
      <c r="A2150" s="28">
        <v>45680.375</v>
      </c>
      <c r="B2150" s="18">
        <v>9.0</v>
      </c>
      <c r="C2150" s="18" t="s">
        <v>128</v>
      </c>
      <c r="D2150" s="18" t="s">
        <v>115</v>
      </c>
      <c r="E2150" s="18" t="s">
        <v>116</v>
      </c>
      <c r="F2150" s="18">
        <f>MIN(Config_Geracao!$F$2,IF((Base_Irradiacao!$D$539/Config_Geracao!$E$2)*Base_Irradiacao!$G$539*Config_Geracao!$C$2*(Config_Geracao!$D$2/100)&lt;Config_Geracao!$G$2,0,MAX(Config_Geracao!$G$2,(Base_Irradiacao!$D$539/Config_Geracao!$E$2)*Base_Irradiacao!$G$539*Config_Geracao!$C$2*(Config_Geracao!$D$2/100))))</f>
        <v>6.157554545</v>
      </c>
    </row>
    <row r="2151" ht="15.0" customHeight="1">
      <c r="A2151" s="28">
        <v>45680.375</v>
      </c>
      <c r="B2151" s="18">
        <v>9.0</v>
      </c>
      <c r="C2151" s="18" t="s">
        <v>128</v>
      </c>
      <c r="D2151" s="18" t="s">
        <v>119</v>
      </c>
      <c r="E2151" s="18" t="s">
        <v>120</v>
      </c>
      <c r="F2151" s="18">
        <f>MIN(Config_Geracao!$F$4,IF(Base_Irradiacao!$H$539*Config_Geracao!$C$4*(Config_Geracao!$D$4/100)&lt;Config_Geracao!$G$4,0,MAX(Config_Geracao!$G$4,Base_Irradiacao!$H$539*Config_Geracao!$C$4*(Config_Geracao!$D$4/100))))</f>
        <v>0.76551</v>
      </c>
    </row>
    <row r="2152" ht="15.0" customHeight="1">
      <c r="A2152" s="28">
        <v>45680.375</v>
      </c>
      <c r="B2152" s="18">
        <v>9.0</v>
      </c>
      <c r="C2152" s="18" t="s">
        <v>129</v>
      </c>
      <c r="D2152" s="18" t="s">
        <v>118</v>
      </c>
      <c r="E2152" s="18" t="s">
        <v>116</v>
      </c>
      <c r="F2152" s="18">
        <f>MIN(Config_Geracao!$F$3,IF((Base_Irradiacao!$D$539/Config_Geracao!$E$3)*Base_Irradiacao!$G$539*Config_Geracao!$C$3*(Config_Geracao!$D$3/100)&lt;Config_Geracao!$G$3,0,MAX(Config_Geracao!$G$3,(Base_Irradiacao!$D$539/Config_Geracao!$E$3)*Base_Irradiacao!$G$539*Config_Geracao!$C$3*(Config_Geracao!$D$3/100))))</f>
        <v>25.20975273</v>
      </c>
    </row>
    <row r="2153" ht="15.0" customHeight="1">
      <c r="A2153" s="28">
        <v>45680.375</v>
      </c>
      <c r="B2153" s="18">
        <v>9.0</v>
      </c>
      <c r="C2153" s="18" t="s">
        <v>129</v>
      </c>
      <c r="D2153" s="18" t="s">
        <v>122</v>
      </c>
      <c r="E2153" s="18" t="s">
        <v>120</v>
      </c>
      <c r="F2153" s="18">
        <f>MIN(Config_Geracao!$F$5,IF(Base_Irradiacao!$H$539*Config_Geracao!$C$5*(Config_Geracao!$D$5/100)&lt;Config_Geracao!$G$5,0,MAX(Config_Geracao!$G$5,Base_Irradiacao!$H$539*Config_Geracao!$C$5*(Config_Geracao!$D$5/100))))</f>
        <v>2.61174</v>
      </c>
    </row>
    <row r="2154" ht="15.0" customHeight="1">
      <c r="A2154" s="28">
        <v>45680.4166666667</v>
      </c>
      <c r="B2154" s="18">
        <v>10.0</v>
      </c>
      <c r="C2154" s="18" t="s">
        <v>128</v>
      </c>
      <c r="D2154" s="18" t="s">
        <v>115</v>
      </c>
      <c r="E2154" s="18" t="s">
        <v>116</v>
      </c>
      <c r="F2154" s="18">
        <f>MIN(Config_Geracao!$F$2,IF((Base_Irradiacao!$D$540/Config_Geracao!$E$2)*Base_Irradiacao!$G$540*Config_Geracao!$C$2*(Config_Geracao!$D$2/100)&lt;Config_Geracao!$G$2,0,MAX(Config_Geracao!$G$2,(Base_Irradiacao!$D$540/Config_Geracao!$E$2)*Base_Irradiacao!$G$540*Config_Geracao!$C$2*(Config_Geracao!$D$2/100))))</f>
        <v>3.438481818</v>
      </c>
    </row>
    <row r="2155" ht="15.0" customHeight="1">
      <c r="A2155" s="28">
        <v>45680.4166666667</v>
      </c>
      <c r="B2155" s="18">
        <v>10.0</v>
      </c>
      <c r="C2155" s="18" t="s">
        <v>128</v>
      </c>
      <c r="D2155" s="18" t="s">
        <v>119</v>
      </c>
      <c r="E2155" s="18" t="s">
        <v>120</v>
      </c>
      <c r="F2155" s="18">
        <f>MIN(Config_Geracao!$F$4,IF(Base_Irradiacao!$H$540*Config_Geracao!$C$4*(Config_Geracao!$D$4/100)&lt;Config_Geracao!$G$4,0,MAX(Config_Geracao!$G$4,Base_Irradiacao!$H$540*Config_Geracao!$C$4*(Config_Geracao!$D$4/100))))</f>
        <v>0.5159925</v>
      </c>
    </row>
    <row r="2156" ht="15.0" customHeight="1">
      <c r="A2156" s="28">
        <v>45680.4166666667</v>
      </c>
      <c r="B2156" s="18">
        <v>10.0</v>
      </c>
      <c r="C2156" s="18" t="s">
        <v>129</v>
      </c>
      <c r="D2156" s="18" t="s">
        <v>118</v>
      </c>
      <c r="E2156" s="18" t="s">
        <v>116</v>
      </c>
      <c r="F2156" s="18">
        <f>MIN(Config_Geracao!$F$3,IF((Base_Irradiacao!$D$540/Config_Geracao!$E$3)*Base_Irradiacao!$G$540*Config_Geracao!$C$3*(Config_Geracao!$D$3/100)&lt;Config_Geracao!$G$3,0,MAX(Config_Geracao!$G$3,(Base_Irradiacao!$D$540/Config_Geracao!$E$3)*Base_Irradiacao!$G$540*Config_Geracao!$C$3*(Config_Geracao!$D$3/100))))</f>
        <v>14.07754909</v>
      </c>
    </row>
    <row r="2157" ht="15.0" customHeight="1">
      <c r="A2157" s="28">
        <v>45680.4166666667</v>
      </c>
      <c r="B2157" s="18">
        <v>10.0</v>
      </c>
      <c r="C2157" s="18" t="s">
        <v>129</v>
      </c>
      <c r="D2157" s="18" t="s">
        <v>122</v>
      </c>
      <c r="E2157" s="18" t="s">
        <v>120</v>
      </c>
      <c r="F2157" s="18">
        <f>MIN(Config_Geracao!$F$5,IF(Base_Irradiacao!$H$540*Config_Geracao!$C$5*(Config_Geracao!$D$5/100)&lt;Config_Geracao!$G$5,0,MAX(Config_Geracao!$G$5,Base_Irradiacao!$H$540*Config_Geracao!$C$5*(Config_Geracao!$D$5/100))))</f>
        <v>1.760445</v>
      </c>
    </row>
    <row r="2158" ht="15.0" customHeight="1">
      <c r="A2158" s="28">
        <v>45680.4583333333</v>
      </c>
      <c r="B2158" s="18">
        <v>11.0</v>
      </c>
      <c r="C2158" s="18" t="s">
        <v>128</v>
      </c>
      <c r="D2158" s="18" t="s">
        <v>115</v>
      </c>
      <c r="E2158" s="18" t="s">
        <v>116</v>
      </c>
      <c r="F2158" s="18">
        <f>MIN(Config_Geracao!$F$2,IF((Base_Irradiacao!$D$541/Config_Geracao!$E$2)*Base_Irradiacao!$G$541*Config_Geracao!$C$2*(Config_Geracao!$D$2/100)&lt;Config_Geracao!$G$2,0,MAX(Config_Geracao!$G$2,(Base_Irradiacao!$D$541/Config_Geracao!$E$2)*Base_Irradiacao!$G$541*Config_Geracao!$C$2*(Config_Geracao!$D$2/100))))</f>
        <v>2.332206818</v>
      </c>
    </row>
    <row r="2159" ht="15.0" customHeight="1">
      <c r="A2159" s="28">
        <v>45680.4583333333</v>
      </c>
      <c r="B2159" s="18">
        <v>11.0</v>
      </c>
      <c r="C2159" s="18" t="s">
        <v>128</v>
      </c>
      <c r="D2159" s="18" t="s">
        <v>119</v>
      </c>
      <c r="E2159" s="18" t="s">
        <v>120</v>
      </c>
      <c r="F2159" s="18">
        <f>MIN(Config_Geracao!$F$4,IF(Base_Irradiacao!$H$541*Config_Geracao!$C$4*(Config_Geracao!$D$4/100)&lt;Config_Geracao!$G$4,0,MAX(Config_Geracao!$G$4,Base_Irradiacao!$H$541*Config_Geracao!$C$4*(Config_Geracao!$D$4/100))))</f>
        <v>0.750975</v>
      </c>
    </row>
    <row r="2160" ht="15.0" customHeight="1">
      <c r="A2160" s="28">
        <v>45680.4583333333</v>
      </c>
      <c r="B2160" s="18">
        <v>11.0</v>
      </c>
      <c r="C2160" s="18" t="s">
        <v>129</v>
      </c>
      <c r="D2160" s="18" t="s">
        <v>118</v>
      </c>
      <c r="E2160" s="18" t="s">
        <v>116</v>
      </c>
      <c r="F2160" s="18">
        <f>MIN(Config_Geracao!$F$3,IF((Base_Irradiacao!$D$541/Config_Geracao!$E$3)*Base_Irradiacao!$G$541*Config_Geracao!$C$3*(Config_Geracao!$D$3/100)&lt;Config_Geracao!$G$3,0,MAX(Config_Geracao!$G$3,(Base_Irradiacao!$D$541/Config_Geracao!$E$3)*Base_Irradiacao!$G$541*Config_Geracao!$C$3*(Config_Geracao!$D$3/100))))</f>
        <v>9.548329091</v>
      </c>
    </row>
    <row r="2161" ht="15.0" customHeight="1">
      <c r="A2161" s="28">
        <v>45680.4583333333</v>
      </c>
      <c r="B2161" s="18">
        <v>11.0</v>
      </c>
      <c r="C2161" s="18" t="s">
        <v>129</v>
      </c>
      <c r="D2161" s="18" t="s">
        <v>122</v>
      </c>
      <c r="E2161" s="18" t="s">
        <v>120</v>
      </c>
      <c r="F2161" s="18">
        <f>MIN(Config_Geracao!$F$5,IF(Base_Irradiacao!$H$541*Config_Geracao!$C$5*(Config_Geracao!$D$5/100)&lt;Config_Geracao!$G$5,0,MAX(Config_Geracao!$G$5,Base_Irradiacao!$H$541*Config_Geracao!$C$5*(Config_Geracao!$D$5/100))))</f>
        <v>2.56215</v>
      </c>
    </row>
    <row r="2162" ht="15.0" customHeight="1">
      <c r="A2162" s="28">
        <v>45680.5</v>
      </c>
      <c r="B2162" s="18">
        <v>12.0</v>
      </c>
      <c r="C2162" s="18" t="s">
        <v>128</v>
      </c>
      <c r="D2162" s="18" t="s">
        <v>115</v>
      </c>
      <c r="E2162" s="18" t="s">
        <v>116</v>
      </c>
      <c r="F2162" s="18">
        <f>MIN(Config_Geracao!$F$2,IF((Base_Irradiacao!$D$542/Config_Geracao!$E$2)*Base_Irradiacao!$G$542*Config_Geracao!$C$2*(Config_Geracao!$D$2/100)&lt;Config_Geracao!$G$2,0,MAX(Config_Geracao!$G$2,(Base_Irradiacao!$D$542/Config_Geracao!$E$2)*Base_Irradiacao!$G$542*Config_Geracao!$C$2*(Config_Geracao!$D$2/100))))</f>
        <v>7.682995455</v>
      </c>
    </row>
    <row r="2163" ht="15.0" customHeight="1">
      <c r="A2163" s="28">
        <v>45680.5</v>
      </c>
      <c r="B2163" s="18">
        <v>12.0</v>
      </c>
      <c r="C2163" s="18" t="s">
        <v>128</v>
      </c>
      <c r="D2163" s="18" t="s">
        <v>119</v>
      </c>
      <c r="E2163" s="18" t="s">
        <v>120</v>
      </c>
      <c r="F2163" s="18">
        <f>MIN(Config_Geracao!$F$4,IF(Base_Irradiacao!$H$542*Config_Geracao!$C$4*(Config_Geracao!$D$4/100)&lt;Config_Geracao!$G$4,0,MAX(Config_Geracao!$G$4,Base_Irradiacao!$H$542*Config_Geracao!$C$4*(Config_Geracao!$D$4/100))))</f>
        <v>0.7291725</v>
      </c>
    </row>
    <row r="2164" ht="15.0" customHeight="1">
      <c r="A2164" s="28">
        <v>45680.5</v>
      </c>
      <c r="B2164" s="18">
        <v>12.0</v>
      </c>
      <c r="C2164" s="18" t="s">
        <v>129</v>
      </c>
      <c r="D2164" s="18" t="s">
        <v>118</v>
      </c>
      <c r="E2164" s="18" t="s">
        <v>116</v>
      </c>
      <c r="F2164" s="18">
        <f>MIN(Config_Geracao!$F$3,IF((Base_Irradiacao!$D$542/Config_Geracao!$E$3)*Base_Irradiacao!$G$542*Config_Geracao!$C$3*(Config_Geracao!$D$3/100)&lt;Config_Geracao!$G$3,0,MAX(Config_Geracao!$G$3,(Base_Irradiacao!$D$542/Config_Geracao!$E$3)*Base_Irradiacao!$G$542*Config_Geracao!$C$3*(Config_Geracao!$D$3/100))))</f>
        <v>31.45508727</v>
      </c>
    </row>
    <row r="2165" ht="15.0" customHeight="1">
      <c r="A2165" s="28">
        <v>45680.5</v>
      </c>
      <c r="B2165" s="18">
        <v>12.0</v>
      </c>
      <c r="C2165" s="18" t="s">
        <v>129</v>
      </c>
      <c r="D2165" s="18" t="s">
        <v>122</v>
      </c>
      <c r="E2165" s="18" t="s">
        <v>120</v>
      </c>
      <c r="F2165" s="18">
        <f>MIN(Config_Geracao!$F$5,IF(Base_Irradiacao!$H$542*Config_Geracao!$C$5*(Config_Geracao!$D$5/100)&lt;Config_Geracao!$G$5,0,MAX(Config_Geracao!$G$5,Base_Irradiacao!$H$542*Config_Geracao!$C$5*(Config_Geracao!$D$5/100))))</f>
        <v>2.487765</v>
      </c>
    </row>
    <row r="2166" ht="15.0" customHeight="1">
      <c r="A2166" s="28">
        <v>45680.5416666667</v>
      </c>
      <c r="B2166" s="18">
        <v>13.0</v>
      </c>
      <c r="C2166" s="18" t="s">
        <v>128</v>
      </c>
      <c r="D2166" s="18" t="s">
        <v>115</v>
      </c>
      <c r="E2166" s="18" t="s">
        <v>116</v>
      </c>
      <c r="F2166" s="18">
        <f>MIN(Config_Geracao!$F$2,IF((Base_Irradiacao!$D$543/Config_Geracao!$E$2)*Base_Irradiacao!$G$543*Config_Geracao!$C$2*(Config_Geracao!$D$2/100)&lt;Config_Geracao!$G$2,0,MAX(Config_Geracao!$G$2,(Base_Irradiacao!$D$543/Config_Geracao!$E$2)*Base_Irradiacao!$G$543*Config_Geracao!$C$2*(Config_Geracao!$D$2/100))))</f>
        <v>7.517825</v>
      </c>
    </row>
    <row r="2167" ht="15.0" customHeight="1">
      <c r="A2167" s="28">
        <v>45680.5416666667</v>
      </c>
      <c r="B2167" s="18">
        <v>13.0</v>
      </c>
      <c r="C2167" s="18" t="s">
        <v>128</v>
      </c>
      <c r="D2167" s="18" t="s">
        <v>119</v>
      </c>
      <c r="E2167" s="18" t="s">
        <v>120</v>
      </c>
      <c r="F2167" s="18">
        <f>MIN(Config_Geracao!$F$4,IF(Base_Irradiacao!$H$543*Config_Geracao!$C$4*(Config_Geracao!$D$4/100)&lt;Config_Geracao!$G$4,0,MAX(Config_Geracao!$G$4,Base_Irradiacao!$H$543*Config_Geracao!$C$4*(Config_Geracao!$D$4/100))))</f>
        <v>0.5159925</v>
      </c>
    </row>
    <row r="2168" ht="15.0" customHeight="1">
      <c r="A2168" s="28">
        <v>45680.5416666667</v>
      </c>
      <c r="B2168" s="18">
        <v>13.0</v>
      </c>
      <c r="C2168" s="18" t="s">
        <v>129</v>
      </c>
      <c r="D2168" s="18" t="s">
        <v>118</v>
      </c>
      <c r="E2168" s="18" t="s">
        <v>116</v>
      </c>
      <c r="F2168" s="18">
        <f>MIN(Config_Geracao!$F$3,IF((Base_Irradiacao!$D$543/Config_Geracao!$E$3)*Base_Irradiacao!$G$543*Config_Geracao!$C$3*(Config_Geracao!$D$3/100)&lt;Config_Geracao!$G$3,0,MAX(Config_Geracao!$G$3,(Base_Irradiacao!$D$543/Config_Geracao!$E$3)*Base_Irradiacao!$G$543*Config_Geracao!$C$3*(Config_Geracao!$D$3/100))))</f>
        <v>30.77886</v>
      </c>
    </row>
    <row r="2169" ht="15.0" customHeight="1">
      <c r="A2169" s="28">
        <v>45680.5416666667</v>
      </c>
      <c r="B2169" s="18">
        <v>13.0</v>
      </c>
      <c r="C2169" s="18" t="s">
        <v>129</v>
      </c>
      <c r="D2169" s="18" t="s">
        <v>122</v>
      </c>
      <c r="E2169" s="18" t="s">
        <v>120</v>
      </c>
      <c r="F2169" s="18">
        <f>MIN(Config_Geracao!$F$5,IF(Base_Irradiacao!$H$543*Config_Geracao!$C$5*(Config_Geracao!$D$5/100)&lt;Config_Geracao!$G$5,0,MAX(Config_Geracao!$G$5,Base_Irradiacao!$H$543*Config_Geracao!$C$5*(Config_Geracao!$D$5/100))))</f>
        <v>1.760445</v>
      </c>
    </row>
    <row r="2170" ht="15.0" customHeight="1">
      <c r="A2170" s="28">
        <v>45680.5833333333</v>
      </c>
      <c r="B2170" s="18">
        <v>14.0</v>
      </c>
      <c r="C2170" s="18" t="s">
        <v>128</v>
      </c>
      <c r="D2170" s="18" t="s">
        <v>115</v>
      </c>
      <c r="E2170" s="18" t="s">
        <v>116</v>
      </c>
      <c r="F2170" s="18">
        <f>MIN(Config_Geracao!$F$2,IF((Base_Irradiacao!$D$544/Config_Geracao!$E$2)*Base_Irradiacao!$G$544*Config_Geracao!$C$2*(Config_Geracao!$D$2/100)&lt;Config_Geracao!$G$2,0,MAX(Config_Geracao!$G$2,(Base_Irradiacao!$D$544/Config_Geracao!$E$2)*Base_Irradiacao!$G$544*Config_Geracao!$C$2*(Config_Geracao!$D$2/100))))</f>
        <v>7.037729545</v>
      </c>
    </row>
    <row r="2171" ht="15.0" customHeight="1">
      <c r="A2171" s="28">
        <v>45680.5833333333</v>
      </c>
      <c r="B2171" s="18">
        <v>14.0</v>
      </c>
      <c r="C2171" s="18" t="s">
        <v>128</v>
      </c>
      <c r="D2171" s="18" t="s">
        <v>119</v>
      </c>
      <c r="E2171" s="18" t="s">
        <v>120</v>
      </c>
      <c r="F2171" s="18">
        <f>MIN(Config_Geracao!$F$4,IF(Base_Irradiacao!$H$544*Config_Geracao!$C$4*(Config_Geracao!$D$4/100)&lt;Config_Geracao!$G$4,0,MAX(Config_Geracao!$G$4,Base_Irradiacao!$H$544*Config_Geracao!$C$4*(Config_Geracao!$D$4/100))))</f>
        <v>0.4869225</v>
      </c>
    </row>
    <row r="2172" ht="15.0" customHeight="1">
      <c r="A2172" s="28">
        <v>45680.5833333333</v>
      </c>
      <c r="B2172" s="18">
        <v>14.0</v>
      </c>
      <c r="C2172" s="18" t="s">
        <v>129</v>
      </c>
      <c r="D2172" s="18" t="s">
        <v>118</v>
      </c>
      <c r="E2172" s="18" t="s">
        <v>116</v>
      </c>
      <c r="F2172" s="18">
        <f>MIN(Config_Geracao!$F$3,IF((Base_Irradiacao!$D$544/Config_Geracao!$E$3)*Base_Irradiacao!$G$544*Config_Geracao!$C$3*(Config_Geracao!$D$3/100)&lt;Config_Geracao!$G$3,0,MAX(Config_Geracao!$G$3,(Base_Irradiacao!$D$544/Config_Geracao!$E$3)*Base_Irradiacao!$G$544*Config_Geracao!$C$3*(Config_Geracao!$D$3/100))))</f>
        <v>28.81329273</v>
      </c>
    </row>
    <row r="2173" ht="15.0" customHeight="1">
      <c r="A2173" s="28">
        <v>45680.5833333333</v>
      </c>
      <c r="B2173" s="18">
        <v>14.0</v>
      </c>
      <c r="C2173" s="18" t="s">
        <v>129</v>
      </c>
      <c r="D2173" s="18" t="s">
        <v>122</v>
      </c>
      <c r="E2173" s="18" t="s">
        <v>120</v>
      </c>
      <c r="F2173" s="18">
        <f>MIN(Config_Geracao!$F$5,IF(Base_Irradiacao!$H$544*Config_Geracao!$C$5*(Config_Geracao!$D$5/100)&lt;Config_Geracao!$G$5,0,MAX(Config_Geracao!$G$5,Base_Irradiacao!$H$544*Config_Geracao!$C$5*(Config_Geracao!$D$5/100))))</f>
        <v>1.661265</v>
      </c>
    </row>
    <row r="2174" ht="15.0" customHeight="1">
      <c r="A2174" s="28">
        <v>45680.625</v>
      </c>
      <c r="B2174" s="18">
        <v>15.0</v>
      </c>
      <c r="C2174" s="18" t="s">
        <v>128</v>
      </c>
      <c r="D2174" s="18" t="s">
        <v>115</v>
      </c>
      <c r="E2174" s="18" t="s">
        <v>116</v>
      </c>
      <c r="F2174" s="18">
        <f>MIN(Config_Geracao!$F$2,IF((Base_Irradiacao!$D$545/Config_Geracao!$E$2)*Base_Irradiacao!$G$545*Config_Geracao!$C$2*(Config_Geracao!$D$2/100)&lt;Config_Geracao!$G$2,0,MAX(Config_Geracao!$G$2,(Base_Irradiacao!$D$545/Config_Geracao!$E$2)*Base_Irradiacao!$G$545*Config_Geracao!$C$2*(Config_Geracao!$D$2/100))))</f>
        <v>3.345252273</v>
      </c>
    </row>
    <row r="2175" ht="15.0" customHeight="1">
      <c r="A2175" s="28">
        <v>45680.625</v>
      </c>
      <c r="B2175" s="18">
        <v>15.0</v>
      </c>
      <c r="C2175" s="18" t="s">
        <v>128</v>
      </c>
      <c r="D2175" s="18" t="s">
        <v>119</v>
      </c>
      <c r="E2175" s="18" t="s">
        <v>120</v>
      </c>
      <c r="F2175" s="18">
        <f>MIN(Config_Geracao!$F$4,IF(Base_Irradiacao!$H$545*Config_Geracao!$C$4*(Config_Geracao!$D$4/100)&lt;Config_Geracao!$G$4,0,MAX(Config_Geracao!$G$4,Base_Irradiacao!$H$545*Config_Geracao!$C$4*(Config_Geracao!$D$4/100))))</f>
        <v>0.49419</v>
      </c>
    </row>
    <row r="2176" ht="15.0" customHeight="1">
      <c r="A2176" s="28">
        <v>45680.625</v>
      </c>
      <c r="B2176" s="18">
        <v>15.0</v>
      </c>
      <c r="C2176" s="18" t="s">
        <v>129</v>
      </c>
      <c r="D2176" s="18" t="s">
        <v>118</v>
      </c>
      <c r="E2176" s="18" t="s">
        <v>116</v>
      </c>
      <c r="F2176" s="18">
        <f>MIN(Config_Geracao!$F$3,IF((Base_Irradiacao!$D$545/Config_Geracao!$E$3)*Base_Irradiacao!$G$545*Config_Geracao!$C$3*(Config_Geracao!$D$3/100)&lt;Config_Geracao!$G$3,0,MAX(Config_Geracao!$G$3,(Base_Irradiacao!$D$545/Config_Geracao!$E$3)*Base_Irradiacao!$G$545*Config_Geracao!$C$3*(Config_Geracao!$D$3/100))))</f>
        <v>13.69585636</v>
      </c>
    </row>
    <row r="2177" ht="15.0" customHeight="1">
      <c r="A2177" s="28">
        <v>45680.625</v>
      </c>
      <c r="B2177" s="18">
        <v>15.0</v>
      </c>
      <c r="C2177" s="18" t="s">
        <v>129</v>
      </c>
      <c r="D2177" s="18" t="s">
        <v>122</v>
      </c>
      <c r="E2177" s="18" t="s">
        <v>120</v>
      </c>
      <c r="F2177" s="18">
        <f>MIN(Config_Geracao!$F$5,IF(Base_Irradiacao!$H$545*Config_Geracao!$C$5*(Config_Geracao!$D$5/100)&lt;Config_Geracao!$G$5,0,MAX(Config_Geracao!$G$5,Base_Irradiacao!$H$545*Config_Geracao!$C$5*(Config_Geracao!$D$5/100))))</f>
        <v>1.68606</v>
      </c>
    </row>
    <row r="2178" ht="15.0" customHeight="1">
      <c r="A2178" s="28">
        <v>45680.6666666667</v>
      </c>
      <c r="B2178" s="18">
        <v>16.0</v>
      </c>
      <c r="C2178" s="18" t="s">
        <v>128</v>
      </c>
      <c r="D2178" s="18" t="s">
        <v>115</v>
      </c>
      <c r="E2178" s="18" t="s">
        <v>116</v>
      </c>
      <c r="F2178" s="18">
        <f>MIN(Config_Geracao!$F$2,IF((Base_Irradiacao!$D$546/Config_Geracao!$E$2)*Base_Irradiacao!$G$546*Config_Geracao!$C$2*(Config_Geracao!$D$2/100)&lt;Config_Geracao!$G$2,0,MAX(Config_Geracao!$G$2,(Base_Irradiacao!$D$546/Config_Geracao!$E$2)*Base_Irradiacao!$G$546*Config_Geracao!$C$2*(Config_Geracao!$D$2/100))))</f>
        <v>1.950479545</v>
      </c>
    </row>
    <row r="2179" ht="15.0" customHeight="1">
      <c r="A2179" s="28">
        <v>45680.6666666667</v>
      </c>
      <c r="B2179" s="18">
        <v>16.0</v>
      </c>
      <c r="C2179" s="18" t="s">
        <v>128</v>
      </c>
      <c r="D2179" s="18" t="s">
        <v>119</v>
      </c>
      <c r="E2179" s="18" t="s">
        <v>120</v>
      </c>
      <c r="F2179" s="18">
        <f>MIN(Config_Geracao!$F$4,IF(Base_Irradiacao!$H$546*Config_Geracao!$C$4*(Config_Geracao!$D$4/100)&lt;Config_Geracao!$G$4,0,MAX(Config_Geracao!$G$4,Base_Irradiacao!$H$546*Config_Geracao!$C$4*(Config_Geracao!$D$4/100))))</f>
        <v>0.741285</v>
      </c>
    </row>
    <row r="2180" ht="15.0" customHeight="1">
      <c r="A2180" s="28">
        <v>45680.6666666667</v>
      </c>
      <c r="B2180" s="18">
        <v>16.0</v>
      </c>
      <c r="C2180" s="18" t="s">
        <v>129</v>
      </c>
      <c r="D2180" s="18" t="s">
        <v>118</v>
      </c>
      <c r="E2180" s="18" t="s">
        <v>116</v>
      </c>
      <c r="F2180" s="18">
        <f>MIN(Config_Geracao!$F$3,IF((Base_Irradiacao!$D$546/Config_Geracao!$E$3)*Base_Irradiacao!$G$546*Config_Geracao!$C$3*(Config_Geracao!$D$3/100)&lt;Config_Geracao!$G$3,0,MAX(Config_Geracao!$G$3,(Base_Irradiacao!$D$546/Config_Geracao!$E$3)*Base_Irradiacao!$G$546*Config_Geracao!$C$3*(Config_Geracao!$D$3/100))))</f>
        <v>7.985492727</v>
      </c>
    </row>
    <row r="2181" ht="15.0" customHeight="1">
      <c r="A2181" s="28">
        <v>45680.6666666667</v>
      </c>
      <c r="B2181" s="18">
        <v>16.0</v>
      </c>
      <c r="C2181" s="18" t="s">
        <v>129</v>
      </c>
      <c r="D2181" s="18" t="s">
        <v>122</v>
      </c>
      <c r="E2181" s="18" t="s">
        <v>120</v>
      </c>
      <c r="F2181" s="18">
        <f>MIN(Config_Geracao!$F$5,IF(Base_Irradiacao!$H$546*Config_Geracao!$C$5*(Config_Geracao!$D$5/100)&lt;Config_Geracao!$G$5,0,MAX(Config_Geracao!$G$5,Base_Irradiacao!$H$546*Config_Geracao!$C$5*(Config_Geracao!$D$5/100))))</f>
        <v>2.52909</v>
      </c>
    </row>
    <row r="2182" ht="15.0" customHeight="1">
      <c r="A2182" s="28">
        <v>45680.7083333333</v>
      </c>
      <c r="B2182" s="18">
        <v>17.0</v>
      </c>
      <c r="C2182" s="18" t="s">
        <v>128</v>
      </c>
      <c r="D2182" s="18" t="s">
        <v>115</v>
      </c>
      <c r="E2182" s="18" t="s">
        <v>116</v>
      </c>
      <c r="F2182" s="18">
        <f>MIN(Config_Geracao!$F$2,IF((Base_Irradiacao!$D$547/Config_Geracao!$E$2)*Base_Irradiacao!$G$547*Config_Geracao!$C$2*(Config_Geracao!$D$2/100)&lt;Config_Geracao!$G$2,0,MAX(Config_Geracao!$G$2,(Base_Irradiacao!$D$547/Config_Geracao!$E$2)*Base_Irradiacao!$G$547*Config_Geracao!$C$2*(Config_Geracao!$D$2/100))))</f>
        <v>3.217520455</v>
      </c>
    </row>
    <row r="2183" ht="15.0" customHeight="1">
      <c r="A2183" s="28">
        <v>45680.7083333333</v>
      </c>
      <c r="B2183" s="18">
        <v>17.0</v>
      </c>
      <c r="C2183" s="18" t="s">
        <v>128</v>
      </c>
      <c r="D2183" s="18" t="s">
        <v>119</v>
      </c>
      <c r="E2183" s="18" t="s">
        <v>120</v>
      </c>
      <c r="F2183" s="18">
        <f>MIN(Config_Geracao!$F$4,IF(Base_Irradiacao!$H$547*Config_Geracao!$C$4*(Config_Geracao!$D$4/100)&lt;Config_Geracao!$G$4,0,MAX(Config_Geracao!$G$4,Base_Irradiacao!$H$547*Config_Geracao!$C$4*(Config_Geracao!$D$4/100))))</f>
        <v>0.56202</v>
      </c>
    </row>
    <row r="2184" ht="15.0" customHeight="1">
      <c r="A2184" s="28">
        <v>45680.7083333333</v>
      </c>
      <c r="B2184" s="18">
        <v>17.0</v>
      </c>
      <c r="C2184" s="18" t="s">
        <v>129</v>
      </c>
      <c r="D2184" s="18" t="s">
        <v>118</v>
      </c>
      <c r="E2184" s="18" t="s">
        <v>116</v>
      </c>
      <c r="F2184" s="18">
        <f>MIN(Config_Geracao!$F$3,IF((Base_Irradiacao!$D$547/Config_Geracao!$E$3)*Base_Irradiacao!$G$547*Config_Geracao!$C$3*(Config_Geracao!$D$3/100)&lt;Config_Geracao!$G$3,0,MAX(Config_Geracao!$G$3,(Base_Irradiacao!$D$547/Config_Geracao!$E$3)*Base_Irradiacao!$G$547*Config_Geracao!$C$3*(Config_Geracao!$D$3/100))))</f>
        <v>13.17290727</v>
      </c>
    </row>
    <row r="2185" ht="15.0" customHeight="1">
      <c r="A2185" s="28">
        <v>45680.7083333333</v>
      </c>
      <c r="B2185" s="18">
        <v>17.0</v>
      </c>
      <c r="C2185" s="18" t="s">
        <v>129</v>
      </c>
      <c r="D2185" s="18" t="s">
        <v>122</v>
      </c>
      <c r="E2185" s="18" t="s">
        <v>120</v>
      </c>
      <c r="F2185" s="18">
        <f>MIN(Config_Geracao!$F$5,IF(Base_Irradiacao!$H$547*Config_Geracao!$C$5*(Config_Geracao!$D$5/100)&lt;Config_Geracao!$G$5,0,MAX(Config_Geracao!$G$5,Base_Irradiacao!$H$547*Config_Geracao!$C$5*(Config_Geracao!$D$5/100))))</f>
        <v>1.91748</v>
      </c>
    </row>
    <row r="2186" ht="15.0" customHeight="1">
      <c r="A2186" s="28">
        <v>45680.75</v>
      </c>
      <c r="B2186" s="18">
        <v>18.0</v>
      </c>
      <c r="C2186" s="18" t="s">
        <v>128</v>
      </c>
      <c r="D2186" s="18" t="s">
        <v>115</v>
      </c>
      <c r="E2186" s="18" t="s">
        <v>116</v>
      </c>
      <c r="F2186" s="18">
        <f>MIN(Config_Geracao!$F$2,IF((Base_Irradiacao!$D$548/Config_Geracao!$E$2)*Base_Irradiacao!$G$548*Config_Geracao!$C$2*(Config_Geracao!$D$2/100)&lt;Config_Geracao!$G$2,0,MAX(Config_Geracao!$G$2,(Base_Irradiacao!$D$548/Config_Geracao!$E$2)*Base_Irradiacao!$G$548*Config_Geracao!$C$2*(Config_Geracao!$D$2/100))))</f>
        <v>0</v>
      </c>
    </row>
    <row r="2187" ht="15.0" customHeight="1">
      <c r="A2187" s="28">
        <v>45680.75</v>
      </c>
      <c r="B2187" s="18">
        <v>18.0</v>
      </c>
      <c r="C2187" s="18" t="s">
        <v>128</v>
      </c>
      <c r="D2187" s="18" t="s">
        <v>119</v>
      </c>
      <c r="E2187" s="18" t="s">
        <v>120</v>
      </c>
      <c r="F2187" s="18">
        <f>MIN(Config_Geracao!$F$4,IF(Base_Irradiacao!$H$548*Config_Geracao!$C$4*(Config_Geracao!$D$4/100)&lt;Config_Geracao!$G$4,0,MAX(Config_Geracao!$G$4,Base_Irradiacao!$H$548*Config_Geracao!$C$4*(Config_Geracao!$D$4/100))))</f>
        <v>0.9035925</v>
      </c>
    </row>
    <row r="2188" ht="15.0" customHeight="1">
      <c r="A2188" s="28">
        <v>45680.75</v>
      </c>
      <c r="B2188" s="18">
        <v>18.0</v>
      </c>
      <c r="C2188" s="18" t="s">
        <v>129</v>
      </c>
      <c r="D2188" s="18" t="s">
        <v>118</v>
      </c>
      <c r="E2188" s="18" t="s">
        <v>116</v>
      </c>
      <c r="F2188" s="18">
        <f>MIN(Config_Geracao!$F$3,IF((Base_Irradiacao!$D$548/Config_Geracao!$E$3)*Base_Irradiacao!$G$548*Config_Geracao!$C$3*(Config_Geracao!$D$3/100)&lt;Config_Geracao!$G$3,0,MAX(Config_Geracao!$G$3,(Base_Irradiacao!$D$548/Config_Geracao!$E$3)*Base_Irradiacao!$G$548*Config_Geracao!$C$3*(Config_Geracao!$D$3/100))))</f>
        <v>0</v>
      </c>
    </row>
    <row r="2189" ht="15.0" customHeight="1">
      <c r="A2189" s="28">
        <v>45680.75</v>
      </c>
      <c r="B2189" s="18">
        <v>18.0</v>
      </c>
      <c r="C2189" s="18" t="s">
        <v>129</v>
      </c>
      <c r="D2189" s="18" t="s">
        <v>122</v>
      </c>
      <c r="E2189" s="18" t="s">
        <v>120</v>
      </c>
      <c r="F2189" s="18">
        <f>MIN(Config_Geracao!$F$5,IF(Base_Irradiacao!$H$548*Config_Geracao!$C$5*(Config_Geracao!$D$5/100)&lt;Config_Geracao!$G$5,0,MAX(Config_Geracao!$G$5,Base_Irradiacao!$H$548*Config_Geracao!$C$5*(Config_Geracao!$D$5/100))))</f>
        <v>3.082845</v>
      </c>
    </row>
    <row r="2190" ht="15.0" customHeight="1">
      <c r="A2190" s="28">
        <v>45680.7916666667</v>
      </c>
      <c r="B2190" s="18">
        <v>19.0</v>
      </c>
      <c r="C2190" s="18" t="s">
        <v>128</v>
      </c>
      <c r="D2190" s="18" t="s">
        <v>115</v>
      </c>
      <c r="E2190" s="18" t="s">
        <v>116</v>
      </c>
      <c r="F2190" s="18">
        <f>MIN(Config_Geracao!$F$2,IF((Base_Irradiacao!$D$549/Config_Geracao!$E$2)*Base_Irradiacao!$G$549*Config_Geracao!$C$2*(Config_Geracao!$D$2/100)&lt;Config_Geracao!$G$2,0,MAX(Config_Geracao!$G$2,(Base_Irradiacao!$D$549/Config_Geracao!$E$2)*Base_Irradiacao!$G$549*Config_Geracao!$C$2*(Config_Geracao!$D$2/100))))</f>
        <v>0</v>
      </c>
    </row>
    <row r="2191" ht="15.0" customHeight="1">
      <c r="A2191" s="28">
        <v>45680.7916666667</v>
      </c>
      <c r="B2191" s="18">
        <v>19.0</v>
      </c>
      <c r="C2191" s="18" t="s">
        <v>128</v>
      </c>
      <c r="D2191" s="18" t="s">
        <v>119</v>
      </c>
      <c r="E2191" s="18" t="s">
        <v>120</v>
      </c>
      <c r="F2191" s="18">
        <f>MIN(Config_Geracao!$F$4,IF(Base_Irradiacao!$H$549*Config_Geracao!$C$4*(Config_Geracao!$D$4/100)&lt;Config_Geracao!$G$4,0,MAX(Config_Geracao!$G$4,Base_Irradiacao!$H$549*Config_Geracao!$C$4*(Config_Geracao!$D$4/100))))</f>
        <v>0.6952575</v>
      </c>
    </row>
    <row r="2192" ht="15.0" customHeight="1">
      <c r="A2192" s="28">
        <v>45680.7916666667</v>
      </c>
      <c r="B2192" s="18">
        <v>19.0</v>
      </c>
      <c r="C2192" s="18" t="s">
        <v>129</v>
      </c>
      <c r="D2192" s="18" t="s">
        <v>118</v>
      </c>
      <c r="E2192" s="18" t="s">
        <v>116</v>
      </c>
      <c r="F2192" s="18">
        <f>MIN(Config_Geracao!$F$3,IF((Base_Irradiacao!$D$549/Config_Geracao!$E$3)*Base_Irradiacao!$G$549*Config_Geracao!$C$3*(Config_Geracao!$D$3/100)&lt;Config_Geracao!$G$3,0,MAX(Config_Geracao!$G$3,(Base_Irradiacao!$D$549/Config_Geracao!$E$3)*Base_Irradiacao!$G$549*Config_Geracao!$C$3*(Config_Geracao!$D$3/100))))</f>
        <v>0</v>
      </c>
    </row>
    <row r="2193" ht="15.0" customHeight="1">
      <c r="A2193" s="28">
        <v>45680.7916666667</v>
      </c>
      <c r="B2193" s="18">
        <v>19.0</v>
      </c>
      <c r="C2193" s="18" t="s">
        <v>129</v>
      </c>
      <c r="D2193" s="18" t="s">
        <v>122</v>
      </c>
      <c r="E2193" s="18" t="s">
        <v>120</v>
      </c>
      <c r="F2193" s="18">
        <f>MIN(Config_Geracao!$F$5,IF(Base_Irradiacao!$H$549*Config_Geracao!$C$5*(Config_Geracao!$D$5/100)&lt;Config_Geracao!$G$5,0,MAX(Config_Geracao!$G$5,Base_Irradiacao!$H$549*Config_Geracao!$C$5*(Config_Geracao!$D$5/100))))</f>
        <v>2.372055</v>
      </c>
    </row>
    <row r="2194" ht="15.0" customHeight="1">
      <c r="A2194" s="28">
        <v>45680.8333333333</v>
      </c>
      <c r="B2194" s="18">
        <v>20.0</v>
      </c>
      <c r="C2194" s="18" t="s">
        <v>128</v>
      </c>
      <c r="D2194" s="18" t="s">
        <v>115</v>
      </c>
      <c r="E2194" s="18" t="s">
        <v>116</v>
      </c>
      <c r="F2194" s="18">
        <f>MIN(Config_Geracao!$F$2,IF((Base_Irradiacao!$D$550/Config_Geracao!$E$2)*Base_Irradiacao!$G$550*Config_Geracao!$C$2*(Config_Geracao!$D$2/100)&lt;Config_Geracao!$G$2,0,MAX(Config_Geracao!$G$2,(Base_Irradiacao!$D$550/Config_Geracao!$E$2)*Base_Irradiacao!$G$550*Config_Geracao!$C$2*(Config_Geracao!$D$2/100))))</f>
        <v>0</v>
      </c>
    </row>
    <row r="2195" ht="15.0" customHeight="1">
      <c r="A2195" s="28">
        <v>45680.8333333333</v>
      </c>
      <c r="B2195" s="18">
        <v>20.0</v>
      </c>
      <c r="C2195" s="18" t="s">
        <v>128</v>
      </c>
      <c r="D2195" s="18" t="s">
        <v>119</v>
      </c>
      <c r="E2195" s="18" t="s">
        <v>120</v>
      </c>
      <c r="F2195" s="18">
        <f>MIN(Config_Geracao!$F$4,IF(Base_Irradiacao!$H$550*Config_Geracao!$C$4*(Config_Geracao!$D$4/100)&lt;Config_Geracao!$G$4,0,MAX(Config_Geracao!$G$4,Base_Irradiacao!$H$550*Config_Geracao!$C$4*(Config_Geracao!$D$4/100))))</f>
        <v>0.595935</v>
      </c>
    </row>
    <row r="2196" ht="15.0" customHeight="1">
      <c r="A2196" s="28">
        <v>45680.8333333333</v>
      </c>
      <c r="B2196" s="18">
        <v>20.0</v>
      </c>
      <c r="C2196" s="18" t="s">
        <v>129</v>
      </c>
      <c r="D2196" s="18" t="s">
        <v>118</v>
      </c>
      <c r="E2196" s="18" t="s">
        <v>116</v>
      </c>
      <c r="F2196" s="18">
        <f>MIN(Config_Geracao!$F$3,IF((Base_Irradiacao!$D$550/Config_Geracao!$E$3)*Base_Irradiacao!$G$550*Config_Geracao!$C$3*(Config_Geracao!$D$3/100)&lt;Config_Geracao!$G$3,0,MAX(Config_Geracao!$G$3,(Base_Irradiacao!$D$550/Config_Geracao!$E$3)*Base_Irradiacao!$G$550*Config_Geracao!$C$3*(Config_Geracao!$D$3/100))))</f>
        <v>0</v>
      </c>
    </row>
    <row r="2197" ht="15.0" customHeight="1">
      <c r="A2197" s="28">
        <v>45680.8333333333</v>
      </c>
      <c r="B2197" s="18">
        <v>20.0</v>
      </c>
      <c r="C2197" s="18" t="s">
        <v>129</v>
      </c>
      <c r="D2197" s="18" t="s">
        <v>122</v>
      </c>
      <c r="E2197" s="18" t="s">
        <v>120</v>
      </c>
      <c r="F2197" s="18">
        <f>MIN(Config_Geracao!$F$5,IF(Base_Irradiacao!$H$550*Config_Geracao!$C$5*(Config_Geracao!$D$5/100)&lt;Config_Geracao!$G$5,0,MAX(Config_Geracao!$G$5,Base_Irradiacao!$H$550*Config_Geracao!$C$5*(Config_Geracao!$D$5/100))))</f>
        <v>2.03319</v>
      </c>
    </row>
    <row r="2198" ht="15.0" customHeight="1">
      <c r="A2198" s="28">
        <v>45680.875</v>
      </c>
      <c r="B2198" s="18">
        <v>21.0</v>
      </c>
      <c r="C2198" s="18" t="s">
        <v>128</v>
      </c>
      <c r="D2198" s="18" t="s">
        <v>115</v>
      </c>
      <c r="E2198" s="18" t="s">
        <v>116</v>
      </c>
      <c r="F2198" s="18">
        <f>MIN(Config_Geracao!$F$2,IF((Base_Irradiacao!$D$551/Config_Geracao!$E$2)*Base_Irradiacao!$G$551*Config_Geracao!$C$2*(Config_Geracao!$D$2/100)&lt;Config_Geracao!$G$2,0,MAX(Config_Geracao!$G$2,(Base_Irradiacao!$D$551/Config_Geracao!$E$2)*Base_Irradiacao!$G$551*Config_Geracao!$C$2*(Config_Geracao!$D$2/100))))</f>
        <v>0</v>
      </c>
    </row>
    <row r="2199" ht="15.0" customHeight="1">
      <c r="A2199" s="28">
        <v>45680.875</v>
      </c>
      <c r="B2199" s="18">
        <v>21.0</v>
      </c>
      <c r="C2199" s="18" t="s">
        <v>128</v>
      </c>
      <c r="D2199" s="18" t="s">
        <v>119</v>
      </c>
      <c r="E2199" s="18" t="s">
        <v>120</v>
      </c>
      <c r="F2199" s="18">
        <f>MIN(Config_Geracao!$F$4,IF(Base_Irradiacao!$H$551*Config_Geracao!$C$4*(Config_Geracao!$D$4/100)&lt;Config_Geracao!$G$4,0,MAX(Config_Geracao!$G$4,Base_Irradiacao!$H$551*Config_Geracao!$C$4*(Config_Geracao!$D$4/100))))</f>
        <v>1.0101825</v>
      </c>
    </row>
    <row r="2200" ht="15.0" customHeight="1">
      <c r="A2200" s="28">
        <v>45680.875</v>
      </c>
      <c r="B2200" s="18">
        <v>21.0</v>
      </c>
      <c r="C2200" s="18" t="s">
        <v>129</v>
      </c>
      <c r="D2200" s="18" t="s">
        <v>118</v>
      </c>
      <c r="E2200" s="18" t="s">
        <v>116</v>
      </c>
      <c r="F2200" s="18">
        <f>MIN(Config_Geracao!$F$3,IF((Base_Irradiacao!$D$551/Config_Geracao!$E$3)*Base_Irradiacao!$G$551*Config_Geracao!$C$3*(Config_Geracao!$D$3/100)&lt;Config_Geracao!$G$3,0,MAX(Config_Geracao!$G$3,(Base_Irradiacao!$D$551/Config_Geracao!$E$3)*Base_Irradiacao!$G$551*Config_Geracao!$C$3*(Config_Geracao!$D$3/100))))</f>
        <v>0</v>
      </c>
    </row>
    <row r="2201" ht="15.0" customHeight="1">
      <c r="A2201" s="28">
        <v>45680.875</v>
      </c>
      <c r="B2201" s="18">
        <v>21.0</v>
      </c>
      <c r="C2201" s="18" t="s">
        <v>129</v>
      </c>
      <c r="D2201" s="18" t="s">
        <v>122</v>
      </c>
      <c r="E2201" s="18" t="s">
        <v>120</v>
      </c>
      <c r="F2201" s="18">
        <f>MIN(Config_Geracao!$F$5,IF(Base_Irradiacao!$H$551*Config_Geracao!$C$5*(Config_Geracao!$D$5/100)&lt;Config_Geracao!$G$5,0,MAX(Config_Geracao!$G$5,Base_Irradiacao!$H$551*Config_Geracao!$C$5*(Config_Geracao!$D$5/100))))</f>
        <v>3.446505</v>
      </c>
    </row>
    <row r="2202" ht="15.0" customHeight="1">
      <c r="A2202" s="28">
        <v>45680.9166666667</v>
      </c>
      <c r="B2202" s="18">
        <v>22.0</v>
      </c>
      <c r="C2202" s="18" t="s">
        <v>128</v>
      </c>
      <c r="D2202" s="18" t="s">
        <v>115</v>
      </c>
      <c r="E2202" s="18" t="s">
        <v>116</v>
      </c>
      <c r="F2202" s="18">
        <f>MIN(Config_Geracao!$F$2,IF((Base_Irradiacao!$D$552/Config_Geracao!$E$2)*Base_Irradiacao!$G$552*Config_Geracao!$C$2*(Config_Geracao!$D$2/100)&lt;Config_Geracao!$G$2,0,MAX(Config_Geracao!$G$2,(Base_Irradiacao!$D$552/Config_Geracao!$E$2)*Base_Irradiacao!$G$552*Config_Geracao!$C$2*(Config_Geracao!$D$2/100))))</f>
        <v>0</v>
      </c>
    </row>
    <row r="2203" ht="15.0" customHeight="1">
      <c r="A2203" s="28">
        <v>45680.9166666667</v>
      </c>
      <c r="B2203" s="18">
        <v>22.0</v>
      </c>
      <c r="C2203" s="18" t="s">
        <v>128</v>
      </c>
      <c r="D2203" s="18" t="s">
        <v>119</v>
      </c>
      <c r="E2203" s="18" t="s">
        <v>120</v>
      </c>
      <c r="F2203" s="18">
        <f>MIN(Config_Geracao!$F$4,IF(Base_Irradiacao!$H$552*Config_Geracao!$C$4*(Config_Geracao!$D$4/100)&lt;Config_Geracao!$G$4,0,MAX(Config_Geracao!$G$4,Base_Irradiacao!$H$552*Config_Geracao!$C$4*(Config_Geracao!$D$4/100))))</f>
        <v>0.8406075</v>
      </c>
    </row>
    <row r="2204" ht="15.0" customHeight="1">
      <c r="A2204" s="28">
        <v>45680.9166666667</v>
      </c>
      <c r="B2204" s="18">
        <v>22.0</v>
      </c>
      <c r="C2204" s="18" t="s">
        <v>129</v>
      </c>
      <c r="D2204" s="18" t="s">
        <v>118</v>
      </c>
      <c r="E2204" s="18" t="s">
        <v>116</v>
      </c>
      <c r="F2204" s="18">
        <f>MIN(Config_Geracao!$F$3,IF((Base_Irradiacao!$D$552/Config_Geracao!$E$3)*Base_Irradiacao!$G$552*Config_Geracao!$C$3*(Config_Geracao!$D$3/100)&lt;Config_Geracao!$G$3,0,MAX(Config_Geracao!$G$3,(Base_Irradiacao!$D$552/Config_Geracao!$E$3)*Base_Irradiacao!$G$552*Config_Geracao!$C$3*(Config_Geracao!$D$3/100))))</f>
        <v>0</v>
      </c>
    </row>
    <row r="2205" ht="15.0" customHeight="1">
      <c r="A2205" s="28">
        <v>45680.9166666667</v>
      </c>
      <c r="B2205" s="18">
        <v>22.0</v>
      </c>
      <c r="C2205" s="18" t="s">
        <v>129</v>
      </c>
      <c r="D2205" s="18" t="s">
        <v>122</v>
      </c>
      <c r="E2205" s="18" t="s">
        <v>120</v>
      </c>
      <c r="F2205" s="18">
        <f>MIN(Config_Geracao!$F$5,IF(Base_Irradiacao!$H$552*Config_Geracao!$C$5*(Config_Geracao!$D$5/100)&lt;Config_Geracao!$G$5,0,MAX(Config_Geracao!$G$5,Base_Irradiacao!$H$552*Config_Geracao!$C$5*(Config_Geracao!$D$5/100))))</f>
        <v>2.867955</v>
      </c>
    </row>
    <row r="2206" ht="15.0" customHeight="1">
      <c r="A2206" s="28">
        <v>45680.9583333333</v>
      </c>
      <c r="B2206" s="18">
        <v>23.0</v>
      </c>
      <c r="C2206" s="18" t="s">
        <v>128</v>
      </c>
      <c r="D2206" s="18" t="s">
        <v>115</v>
      </c>
      <c r="E2206" s="18" t="s">
        <v>116</v>
      </c>
      <c r="F2206" s="18">
        <f>MIN(Config_Geracao!$F$2,IF((Base_Irradiacao!$D$553/Config_Geracao!$E$2)*Base_Irradiacao!$G$553*Config_Geracao!$C$2*(Config_Geracao!$D$2/100)&lt;Config_Geracao!$G$2,0,MAX(Config_Geracao!$G$2,(Base_Irradiacao!$D$553/Config_Geracao!$E$2)*Base_Irradiacao!$G$553*Config_Geracao!$C$2*(Config_Geracao!$D$2/100))))</f>
        <v>0</v>
      </c>
    </row>
    <row r="2207" ht="15.0" customHeight="1">
      <c r="A2207" s="28">
        <v>45680.9583333333</v>
      </c>
      <c r="B2207" s="18">
        <v>23.0</v>
      </c>
      <c r="C2207" s="18" t="s">
        <v>128</v>
      </c>
      <c r="D2207" s="18" t="s">
        <v>119</v>
      </c>
      <c r="E2207" s="18" t="s">
        <v>120</v>
      </c>
      <c r="F2207" s="18">
        <f>MIN(Config_Geracao!$F$4,IF(Base_Irradiacao!$H$553*Config_Geracao!$C$4*(Config_Geracao!$D$4/100)&lt;Config_Geracao!$G$4,0,MAX(Config_Geracao!$G$4,Base_Irradiacao!$H$553*Config_Geracao!$C$4*(Config_Geracao!$D$4/100))))</f>
        <v>0.7630875</v>
      </c>
    </row>
    <row r="2208" ht="15.0" customHeight="1">
      <c r="A2208" s="28">
        <v>45680.9583333333</v>
      </c>
      <c r="B2208" s="18">
        <v>23.0</v>
      </c>
      <c r="C2208" s="18" t="s">
        <v>129</v>
      </c>
      <c r="D2208" s="18" t="s">
        <v>118</v>
      </c>
      <c r="E2208" s="18" t="s">
        <v>116</v>
      </c>
      <c r="F2208" s="18">
        <f>MIN(Config_Geracao!$F$3,IF((Base_Irradiacao!$D$553/Config_Geracao!$E$3)*Base_Irradiacao!$G$553*Config_Geracao!$C$3*(Config_Geracao!$D$3/100)&lt;Config_Geracao!$G$3,0,MAX(Config_Geracao!$G$3,(Base_Irradiacao!$D$553/Config_Geracao!$E$3)*Base_Irradiacao!$G$553*Config_Geracao!$C$3*(Config_Geracao!$D$3/100))))</f>
        <v>0</v>
      </c>
    </row>
    <row r="2209" ht="15.0" customHeight="1">
      <c r="A2209" s="28">
        <v>45680.9583333333</v>
      </c>
      <c r="B2209" s="18">
        <v>23.0</v>
      </c>
      <c r="C2209" s="18" t="s">
        <v>129</v>
      </c>
      <c r="D2209" s="18" t="s">
        <v>122</v>
      </c>
      <c r="E2209" s="18" t="s">
        <v>120</v>
      </c>
      <c r="F2209" s="18">
        <f>MIN(Config_Geracao!$F$5,IF(Base_Irradiacao!$H$553*Config_Geracao!$C$5*(Config_Geracao!$D$5/100)&lt;Config_Geracao!$G$5,0,MAX(Config_Geracao!$G$5,Base_Irradiacao!$H$553*Config_Geracao!$C$5*(Config_Geracao!$D$5/100))))</f>
        <v>2.603475</v>
      </c>
    </row>
    <row r="2210" ht="15.0" customHeight="1">
      <c r="A2210" s="28">
        <v>45681.0</v>
      </c>
      <c r="B2210" s="18">
        <v>0.0</v>
      </c>
      <c r="C2210" s="18" t="s">
        <v>128</v>
      </c>
      <c r="D2210" s="18" t="s">
        <v>115</v>
      </c>
      <c r="E2210" s="18" t="s">
        <v>116</v>
      </c>
      <c r="F2210" s="18">
        <f>MIN(Config_Geracao!$F$2,IF((Base_Irradiacao!$D$554/Config_Geracao!$E$2)*Base_Irradiacao!$G$554*Config_Geracao!$C$2*(Config_Geracao!$D$2/100)&lt;Config_Geracao!$G$2,0,MAX(Config_Geracao!$G$2,(Base_Irradiacao!$D$554/Config_Geracao!$E$2)*Base_Irradiacao!$G$554*Config_Geracao!$C$2*(Config_Geracao!$D$2/100))))</f>
        <v>0</v>
      </c>
    </row>
    <row r="2211" ht="15.0" customHeight="1">
      <c r="A2211" s="28">
        <v>45681.0</v>
      </c>
      <c r="B2211" s="18">
        <v>0.0</v>
      </c>
      <c r="C2211" s="18" t="s">
        <v>128</v>
      </c>
      <c r="D2211" s="18" t="s">
        <v>119</v>
      </c>
      <c r="E2211" s="18" t="s">
        <v>120</v>
      </c>
      <c r="F2211" s="18">
        <f>MIN(Config_Geracao!$F$4,IF(Base_Irradiacao!$H$554*Config_Geracao!$C$4*(Config_Geracao!$D$4/100)&lt;Config_Geracao!$G$4,0,MAX(Config_Geracao!$G$4,Base_Irradiacao!$H$554*Config_Geracao!$C$4*(Config_Geracao!$D$4/100))))</f>
        <v>1.2621225</v>
      </c>
    </row>
    <row r="2212" ht="15.0" customHeight="1">
      <c r="A2212" s="28">
        <v>45681.0</v>
      </c>
      <c r="B2212" s="18">
        <v>0.0</v>
      </c>
      <c r="C2212" s="18" t="s">
        <v>129</v>
      </c>
      <c r="D2212" s="18" t="s">
        <v>118</v>
      </c>
      <c r="E2212" s="18" t="s">
        <v>116</v>
      </c>
      <c r="F2212" s="18">
        <f>MIN(Config_Geracao!$F$3,IF((Base_Irradiacao!$D$554/Config_Geracao!$E$3)*Base_Irradiacao!$G$554*Config_Geracao!$C$3*(Config_Geracao!$D$3/100)&lt;Config_Geracao!$G$3,0,MAX(Config_Geracao!$G$3,(Base_Irradiacao!$D$554/Config_Geracao!$E$3)*Base_Irradiacao!$G$554*Config_Geracao!$C$3*(Config_Geracao!$D$3/100))))</f>
        <v>0</v>
      </c>
    </row>
    <row r="2213" ht="15.0" customHeight="1">
      <c r="A2213" s="28">
        <v>45681.0</v>
      </c>
      <c r="B2213" s="18">
        <v>0.0</v>
      </c>
      <c r="C2213" s="18" t="s">
        <v>129</v>
      </c>
      <c r="D2213" s="18" t="s">
        <v>122</v>
      </c>
      <c r="E2213" s="18" t="s">
        <v>120</v>
      </c>
      <c r="F2213" s="18">
        <f>MIN(Config_Geracao!$F$5,IF(Base_Irradiacao!$H$554*Config_Geracao!$C$5*(Config_Geracao!$D$5/100)&lt;Config_Geracao!$G$5,0,MAX(Config_Geracao!$G$5,Base_Irradiacao!$H$554*Config_Geracao!$C$5*(Config_Geracao!$D$5/100))))</f>
        <v>4.306065</v>
      </c>
    </row>
    <row r="2214" ht="15.0" customHeight="1">
      <c r="A2214" s="28">
        <v>45681.0416666667</v>
      </c>
      <c r="B2214" s="18">
        <v>1.0</v>
      </c>
      <c r="C2214" s="18" t="s">
        <v>128</v>
      </c>
      <c r="D2214" s="18" t="s">
        <v>115</v>
      </c>
      <c r="E2214" s="18" t="s">
        <v>116</v>
      </c>
      <c r="F2214" s="18">
        <f>MIN(Config_Geracao!$F$2,IF((Base_Irradiacao!$D$555/Config_Geracao!$E$2)*Base_Irradiacao!$G$555*Config_Geracao!$C$2*(Config_Geracao!$D$2/100)&lt;Config_Geracao!$G$2,0,MAX(Config_Geracao!$G$2,(Base_Irradiacao!$D$555/Config_Geracao!$E$2)*Base_Irradiacao!$G$555*Config_Geracao!$C$2*(Config_Geracao!$D$2/100))))</f>
        <v>0</v>
      </c>
    </row>
    <row r="2215" ht="15.0" customHeight="1">
      <c r="A2215" s="28">
        <v>45681.0416666667</v>
      </c>
      <c r="B2215" s="18">
        <v>1.0</v>
      </c>
      <c r="C2215" s="18" t="s">
        <v>128</v>
      </c>
      <c r="D2215" s="18" t="s">
        <v>119</v>
      </c>
      <c r="E2215" s="18" t="s">
        <v>120</v>
      </c>
      <c r="F2215" s="18">
        <f>MIN(Config_Geracao!$F$4,IF(Base_Irradiacao!$H$555*Config_Geracao!$C$4*(Config_Geracao!$D$4/100)&lt;Config_Geracao!$G$4,0,MAX(Config_Geracao!$G$4,Base_Irradiacao!$H$555*Config_Geracao!$C$4*(Config_Geracao!$D$4/100))))</f>
        <v>0.7340175</v>
      </c>
    </row>
    <row r="2216" ht="15.0" customHeight="1">
      <c r="A2216" s="28">
        <v>45681.0416666667</v>
      </c>
      <c r="B2216" s="18">
        <v>1.0</v>
      </c>
      <c r="C2216" s="18" t="s">
        <v>129</v>
      </c>
      <c r="D2216" s="18" t="s">
        <v>118</v>
      </c>
      <c r="E2216" s="18" t="s">
        <v>116</v>
      </c>
      <c r="F2216" s="18">
        <f>MIN(Config_Geracao!$F$3,IF((Base_Irradiacao!$D$555/Config_Geracao!$E$3)*Base_Irradiacao!$G$555*Config_Geracao!$C$3*(Config_Geracao!$D$3/100)&lt;Config_Geracao!$G$3,0,MAX(Config_Geracao!$G$3,(Base_Irradiacao!$D$555/Config_Geracao!$E$3)*Base_Irradiacao!$G$555*Config_Geracao!$C$3*(Config_Geracao!$D$3/100))))</f>
        <v>0</v>
      </c>
    </row>
    <row r="2217" ht="15.0" customHeight="1">
      <c r="A2217" s="28">
        <v>45681.0416666667</v>
      </c>
      <c r="B2217" s="18">
        <v>1.0</v>
      </c>
      <c r="C2217" s="18" t="s">
        <v>129</v>
      </c>
      <c r="D2217" s="18" t="s">
        <v>122</v>
      </c>
      <c r="E2217" s="18" t="s">
        <v>120</v>
      </c>
      <c r="F2217" s="18">
        <f>MIN(Config_Geracao!$F$5,IF(Base_Irradiacao!$H$555*Config_Geracao!$C$5*(Config_Geracao!$D$5/100)&lt;Config_Geracao!$G$5,0,MAX(Config_Geracao!$G$5,Base_Irradiacao!$H$555*Config_Geracao!$C$5*(Config_Geracao!$D$5/100))))</f>
        <v>2.504295</v>
      </c>
    </row>
    <row r="2218" ht="15.0" customHeight="1">
      <c r="A2218" s="28">
        <v>45681.0833333333</v>
      </c>
      <c r="B2218" s="18">
        <v>2.0</v>
      </c>
      <c r="C2218" s="18" t="s">
        <v>128</v>
      </c>
      <c r="D2218" s="18" t="s">
        <v>115</v>
      </c>
      <c r="E2218" s="18" t="s">
        <v>116</v>
      </c>
      <c r="F2218" s="18">
        <f>MIN(Config_Geracao!$F$2,IF((Base_Irradiacao!$D$556/Config_Geracao!$E$2)*Base_Irradiacao!$G$556*Config_Geracao!$C$2*(Config_Geracao!$D$2/100)&lt;Config_Geracao!$G$2,0,MAX(Config_Geracao!$G$2,(Base_Irradiacao!$D$556/Config_Geracao!$E$2)*Base_Irradiacao!$G$556*Config_Geracao!$C$2*(Config_Geracao!$D$2/100))))</f>
        <v>0</v>
      </c>
    </row>
    <row r="2219" ht="15.0" customHeight="1">
      <c r="A2219" s="28">
        <v>45681.0833333333</v>
      </c>
      <c r="B2219" s="18">
        <v>2.0</v>
      </c>
      <c r="C2219" s="18" t="s">
        <v>128</v>
      </c>
      <c r="D2219" s="18" t="s">
        <v>119</v>
      </c>
      <c r="E2219" s="18" t="s">
        <v>120</v>
      </c>
      <c r="F2219" s="18">
        <f>MIN(Config_Geracao!$F$4,IF(Base_Irradiacao!$H$556*Config_Geracao!$C$4*(Config_Geracao!$D$4/100)&lt;Config_Geracao!$G$4,0,MAX(Config_Geracao!$G$4,Base_Irradiacao!$H$556*Config_Geracao!$C$4*(Config_Geracao!$D$4/100))))</f>
        <v>0.97869</v>
      </c>
    </row>
    <row r="2220" ht="15.0" customHeight="1">
      <c r="A2220" s="28">
        <v>45681.0833333333</v>
      </c>
      <c r="B2220" s="18">
        <v>2.0</v>
      </c>
      <c r="C2220" s="18" t="s">
        <v>129</v>
      </c>
      <c r="D2220" s="18" t="s">
        <v>118</v>
      </c>
      <c r="E2220" s="18" t="s">
        <v>116</v>
      </c>
      <c r="F2220" s="18">
        <f>MIN(Config_Geracao!$F$3,IF((Base_Irradiacao!$D$556/Config_Geracao!$E$3)*Base_Irradiacao!$G$556*Config_Geracao!$C$3*(Config_Geracao!$D$3/100)&lt;Config_Geracao!$G$3,0,MAX(Config_Geracao!$G$3,(Base_Irradiacao!$D$556/Config_Geracao!$E$3)*Base_Irradiacao!$G$556*Config_Geracao!$C$3*(Config_Geracao!$D$3/100))))</f>
        <v>0</v>
      </c>
    </row>
    <row r="2221" ht="15.0" customHeight="1">
      <c r="A2221" s="28">
        <v>45681.0833333333</v>
      </c>
      <c r="B2221" s="18">
        <v>2.0</v>
      </c>
      <c r="C2221" s="18" t="s">
        <v>129</v>
      </c>
      <c r="D2221" s="18" t="s">
        <v>122</v>
      </c>
      <c r="E2221" s="18" t="s">
        <v>120</v>
      </c>
      <c r="F2221" s="18">
        <f>MIN(Config_Geracao!$F$5,IF(Base_Irradiacao!$H$556*Config_Geracao!$C$5*(Config_Geracao!$D$5/100)&lt;Config_Geracao!$G$5,0,MAX(Config_Geracao!$G$5,Base_Irradiacao!$H$556*Config_Geracao!$C$5*(Config_Geracao!$D$5/100))))</f>
        <v>3.33906</v>
      </c>
    </row>
    <row r="2222" ht="15.0" customHeight="1">
      <c r="A2222" s="28">
        <v>45681.125</v>
      </c>
      <c r="B2222" s="18">
        <v>3.0</v>
      </c>
      <c r="C2222" s="18" t="s">
        <v>128</v>
      </c>
      <c r="D2222" s="18" t="s">
        <v>115</v>
      </c>
      <c r="E2222" s="18" t="s">
        <v>116</v>
      </c>
      <c r="F2222" s="18">
        <f>MIN(Config_Geracao!$F$2,IF((Base_Irradiacao!$D$557/Config_Geracao!$E$2)*Base_Irradiacao!$G$557*Config_Geracao!$C$2*(Config_Geracao!$D$2/100)&lt;Config_Geracao!$G$2,0,MAX(Config_Geracao!$G$2,(Base_Irradiacao!$D$557/Config_Geracao!$E$2)*Base_Irradiacao!$G$557*Config_Geracao!$C$2*(Config_Geracao!$D$2/100))))</f>
        <v>0</v>
      </c>
    </row>
    <row r="2223" ht="15.0" customHeight="1">
      <c r="A2223" s="28">
        <v>45681.125</v>
      </c>
      <c r="B2223" s="18">
        <v>3.0</v>
      </c>
      <c r="C2223" s="18" t="s">
        <v>128</v>
      </c>
      <c r="D2223" s="18" t="s">
        <v>119</v>
      </c>
      <c r="E2223" s="18" t="s">
        <v>120</v>
      </c>
      <c r="F2223" s="18">
        <f>MIN(Config_Geracao!$F$4,IF(Base_Irradiacao!$H$557*Config_Geracao!$C$4*(Config_Geracao!$D$4/100)&lt;Config_Geracao!$G$4,0,MAX(Config_Geracao!$G$4,Base_Irradiacao!$H$557*Config_Geracao!$C$4*(Config_Geracao!$D$4/100))))</f>
        <v>0.7437075</v>
      </c>
    </row>
    <row r="2224" ht="15.0" customHeight="1">
      <c r="A2224" s="28">
        <v>45681.125</v>
      </c>
      <c r="B2224" s="18">
        <v>3.0</v>
      </c>
      <c r="C2224" s="18" t="s">
        <v>129</v>
      </c>
      <c r="D2224" s="18" t="s">
        <v>118</v>
      </c>
      <c r="E2224" s="18" t="s">
        <v>116</v>
      </c>
      <c r="F2224" s="18">
        <f>MIN(Config_Geracao!$F$3,IF((Base_Irradiacao!$D$557/Config_Geracao!$E$3)*Base_Irradiacao!$G$557*Config_Geracao!$C$3*(Config_Geracao!$D$3/100)&lt;Config_Geracao!$G$3,0,MAX(Config_Geracao!$G$3,(Base_Irradiacao!$D$557/Config_Geracao!$E$3)*Base_Irradiacao!$G$557*Config_Geracao!$C$3*(Config_Geracao!$D$3/100))))</f>
        <v>0</v>
      </c>
    </row>
    <row r="2225" ht="15.0" customHeight="1">
      <c r="A2225" s="28">
        <v>45681.125</v>
      </c>
      <c r="B2225" s="18">
        <v>3.0</v>
      </c>
      <c r="C2225" s="18" t="s">
        <v>129</v>
      </c>
      <c r="D2225" s="18" t="s">
        <v>122</v>
      </c>
      <c r="E2225" s="18" t="s">
        <v>120</v>
      </c>
      <c r="F2225" s="18">
        <f>MIN(Config_Geracao!$F$5,IF(Base_Irradiacao!$H$557*Config_Geracao!$C$5*(Config_Geracao!$D$5/100)&lt;Config_Geracao!$G$5,0,MAX(Config_Geracao!$G$5,Base_Irradiacao!$H$557*Config_Geracao!$C$5*(Config_Geracao!$D$5/100))))</f>
        <v>2.537355</v>
      </c>
    </row>
    <row r="2226" ht="15.0" customHeight="1">
      <c r="A2226" s="28">
        <v>45681.1666666667</v>
      </c>
      <c r="B2226" s="18">
        <v>4.0</v>
      </c>
      <c r="C2226" s="18" t="s">
        <v>128</v>
      </c>
      <c r="D2226" s="18" t="s">
        <v>115</v>
      </c>
      <c r="E2226" s="18" t="s">
        <v>116</v>
      </c>
      <c r="F2226" s="18">
        <f>MIN(Config_Geracao!$F$2,IF((Base_Irradiacao!$D$558/Config_Geracao!$E$2)*Base_Irradiacao!$G$558*Config_Geracao!$C$2*(Config_Geracao!$D$2/100)&lt;Config_Geracao!$G$2,0,MAX(Config_Geracao!$G$2,(Base_Irradiacao!$D$558/Config_Geracao!$E$2)*Base_Irradiacao!$G$558*Config_Geracao!$C$2*(Config_Geracao!$D$2/100))))</f>
        <v>0</v>
      </c>
    </row>
    <row r="2227" ht="15.0" customHeight="1">
      <c r="A2227" s="28">
        <v>45681.1666666667</v>
      </c>
      <c r="B2227" s="18">
        <v>4.0</v>
      </c>
      <c r="C2227" s="18" t="s">
        <v>128</v>
      </c>
      <c r="D2227" s="18" t="s">
        <v>119</v>
      </c>
      <c r="E2227" s="18" t="s">
        <v>120</v>
      </c>
      <c r="F2227" s="18">
        <f>MIN(Config_Geracao!$F$4,IF(Base_Irradiacao!$H$558*Config_Geracao!$C$4*(Config_Geracao!$D$4/100)&lt;Config_Geracao!$G$4,0,MAX(Config_Geracao!$G$4,Base_Irradiacao!$H$558*Config_Geracao!$C$4*(Config_Geracao!$D$4/100))))</f>
        <v>0.8551425</v>
      </c>
    </row>
    <row r="2228" ht="15.0" customHeight="1">
      <c r="A2228" s="28">
        <v>45681.1666666667</v>
      </c>
      <c r="B2228" s="18">
        <v>4.0</v>
      </c>
      <c r="C2228" s="18" t="s">
        <v>129</v>
      </c>
      <c r="D2228" s="18" t="s">
        <v>118</v>
      </c>
      <c r="E2228" s="18" t="s">
        <v>116</v>
      </c>
      <c r="F2228" s="18">
        <f>MIN(Config_Geracao!$F$3,IF((Base_Irradiacao!$D$558/Config_Geracao!$E$3)*Base_Irradiacao!$G$558*Config_Geracao!$C$3*(Config_Geracao!$D$3/100)&lt;Config_Geracao!$G$3,0,MAX(Config_Geracao!$G$3,(Base_Irradiacao!$D$558/Config_Geracao!$E$3)*Base_Irradiacao!$G$558*Config_Geracao!$C$3*(Config_Geracao!$D$3/100))))</f>
        <v>0</v>
      </c>
    </row>
    <row r="2229" ht="15.0" customHeight="1">
      <c r="A2229" s="28">
        <v>45681.1666666667</v>
      </c>
      <c r="B2229" s="18">
        <v>4.0</v>
      </c>
      <c r="C2229" s="18" t="s">
        <v>129</v>
      </c>
      <c r="D2229" s="18" t="s">
        <v>122</v>
      </c>
      <c r="E2229" s="18" t="s">
        <v>120</v>
      </c>
      <c r="F2229" s="18">
        <f>MIN(Config_Geracao!$F$5,IF(Base_Irradiacao!$H$558*Config_Geracao!$C$5*(Config_Geracao!$D$5/100)&lt;Config_Geracao!$G$5,0,MAX(Config_Geracao!$G$5,Base_Irradiacao!$H$558*Config_Geracao!$C$5*(Config_Geracao!$D$5/100))))</f>
        <v>2.917545</v>
      </c>
    </row>
    <row r="2230" ht="15.0" customHeight="1">
      <c r="A2230" s="28">
        <v>45681.2083333333</v>
      </c>
      <c r="B2230" s="18">
        <v>5.0</v>
      </c>
      <c r="C2230" s="18" t="s">
        <v>128</v>
      </c>
      <c r="D2230" s="18" t="s">
        <v>115</v>
      </c>
      <c r="E2230" s="18" t="s">
        <v>116</v>
      </c>
      <c r="F2230" s="18">
        <f>MIN(Config_Geracao!$F$2,IF((Base_Irradiacao!$D$559/Config_Geracao!$E$2)*Base_Irradiacao!$G$559*Config_Geracao!$C$2*(Config_Geracao!$D$2/100)&lt;Config_Geracao!$G$2,0,MAX(Config_Geracao!$G$2,(Base_Irradiacao!$D$559/Config_Geracao!$E$2)*Base_Irradiacao!$G$559*Config_Geracao!$C$2*(Config_Geracao!$D$2/100))))</f>
        <v>0</v>
      </c>
    </row>
    <row r="2231" ht="15.0" customHeight="1">
      <c r="A2231" s="28">
        <v>45681.2083333333</v>
      </c>
      <c r="B2231" s="18">
        <v>5.0</v>
      </c>
      <c r="C2231" s="18" t="s">
        <v>128</v>
      </c>
      <c r="D2231" s="18" t="s">
        <v>119</v>
      </c>
      <c r="E2231" s="18" t="s">
        <v>120</v>
      </c>
      <c r="F2231" s="18">
        <f>MIN(Config_Geracao!$F$4,IF(Base_Irradiacao!$H$559*Config_Geracao!$C$4*(Config_Geracao!$D$4/100)&lt;Config_Geracao!$G$4,0,MAX(Config_Geracao!$G$4,Base_Irradiacao!$H$559*Config_Geracao!$C$4*(Config_Geracao!$D$4/100))))</f>
        <v>0.7873125</v>
      </c>
    </row>
    <row r="2232" ht="15.0" customHeight="1">
      <c r="A2232" s="28">
        <v>45681.2083333333</v>
      </c>
      <c r="B2232" s="18">
        <v>5.0</v>
      </c>
      <c r="C2232" s="18" t="s">
        <v>129</v>
      </c>
      <c r="D2232" s="18" t="s">
        <v>118</v>
      </c>
      <c r="E2232" s="18" t="s">
        <v>116</v>
      </c>
      <c r="F2232" s="18">
        <f>MIN(Config_Geracao!$F$3,IF((Base_Irradiacao!$D$559/Config_Geracao!$E$3)*Base_Irradiacao!$G$559*Config_Geracao!$C$3*(Config_Geracao!$D$3/100)&lt;Config_Geracao!$G$3,0,MAX(Config_Geracao!$G$3,(Base_Irradiacao!$D$559/Config_Geracao!$E$3)*Base_Irradiacao!$G$559*Config_Geracao!$C$3*(Config_Geracao!$D$3/100))))</f>
        <v>0</v>
      </c>
    </row>
    <row r="2233" ht="15.0" customHeight="1">
      <c r="A2233" s="28">
        <v>45681.2083333333</v>
      </c>
      <c r="B2233" s="18">
        <v>5.0</v>
      </c>
      <c r="C2233" s="18" t="s">
        <v>129</v>
      </c>
      <c r="D2233" s="18" t="s">
        <v>122</v>
      </c>
      <c r="E2233" s="18" t="s">
        <v>120</v>
      </c>
      <c r="F2233" s="18">
        <f>MIN(Config_Geracao!$F$5,IF(Base_Irradiacao!$H$559*Config_Geracao!$C$5*(Config_Geracao!$D$5/100)&lt;Config_Geracao!$G$5,0,MAX(Config_Geracao!$G$5,Base_Irradiacao!$H$559*Config_Geracao!$C$5*(Config_Geracao!$D$5/100))))</f>
        <v>2.686125</v>
      </c>
    </row>
    <row r="2234" ht="15.0" customHeight="1">
      <c r="A2234" s="28">
        <v>45681.25</v>
      </c>
      <c r="B2234" s="18">
        <v>6.0</v>
      </c>
      <c r="C2234" s="18" t="s">
        <v>128</v>
      </c>
      <c r="D2234" s="18" t="s">
        <v>115</v>
      </c>
      <c r="E2234" s="18" t="s">
        <v>116</v>
      </c>
      <c r="F2234" s="18">
        <f>MIN(Config_Geracao!$F$2,IF((Base_Irradiacao!$D$560/Config_Geracao!$E$2)*Base_Irradiacao!$G$560*Config_Geracao!$C$2*(Config_Geracao!$D$2/100)&lt;Config_Geracao!$G$2,0,MAX(Config_Geracao!$G$2,(Base_Irradiacao!$D$560/Config_Geracao!$E$2)*Base_Irradiacao!$G$560*Config_Geracao!$C$2*(Config_Geracao!$D$2/100))))</f>
        <v>1.596647727</v>
      </c>
    </row>
    <row r="2235" ht="15.0" customHeight="1">
      <c r="A2235" s="28">
        <v>45681.25</v>
      </c>
      <c r="B2235" s="18">
        <v>6.0</v>
      </c>
      <c r="C2235" s="18" t="s">
        <v>128</v>
      </c>
      <c r="D2235" s="18" t="s">
        <v>119</v>
      </c>
      <c r="E2235" s="18" t="s">
        <v>120</v>
      </c>
      <c r="F2235" s="18">
        <f>MIN(Config_Geracao!$F$4,IF(Base_Irradiacao!$H$560*Config_Geracao!$C$4*(Config_Geracao!$D$4/100)&lt;Config_Geracao!$G$4,0,MAX(Config_Geracao!$G$4,Base_Irradiacao!$H$560*Config_Geracao!$C$4*(Config_Geracao!$D$4/100))))</f>
        <v>0.644385</v>
      </c>
    </row>
    <row r="2236" ht="15.0" customHeight="1">
      <c r="A2236" s="28">
        <v>45681.25</v>
      </c>
      <c r="B2236" s="18">
        <v>6.0</v>
      </c>
      <c r="C2236" s="18" t="s">
        <v>129</v>
      </c>
      <c r="D2236" s="18" t="s">
        <v>118</v>
      </c>
      <c r="E2236" s="18" t="s">
        <v>116</v>
      </c>
      <c r="F2236" s="18">
        <f>MIN(Config_Geracao!$F$3,IF((Base_Irradiacao!$D$560/Config_Geracao!$E$3)*Base_Irradiacao!$G$560*Config_Geracao!$C$3*(Config_Geracao!$D$3/100)&lt;Config_Geracao!$G$3,0,MAX(Config_Geracao!$G$3,(Base_Irradiacao!$D$560/Config_Geracao!$E$3)*Base_Irradiacao!$G$560*Config_Geracao!$C$3*(Config_Geracao!$D$3/100))))</f>
        <v>6.536863636</v>
      </c>
    </row>
    <row r="2237" ht="15.0" customHeight="1">
      <c r="A2237" s="28">
        <v>45681.25</v>
      </c>
      <c r="B2237" s="18">
        <v>6.0</v>
      </c>
      <c r="C2237" s="18" t="s">
        <v>129</v>
      </c>
      <c r="D2237" s="18" t="s">
        <v>122</v>
      </c>
      <c r="E2237" s="18" t="s">
        <v>120</v>
      </c>
      <c r="F2237" s="18">
        <f>MIN(Config_Geracao!$F$5,IF(Base_Irradiacao!$H$560*Config_Geracao!$C$5*(Config_Geracao!$D$5/100)&lt;Config_Geracao!$G$5,0,MAX(Config_Geracao!$G$5,Base_Irradiacao!$H$560*Config_Geracao!$C$5*(Config_Geracao!$D$5/100))))</f>
        <v>2.19849</v>
      </c>
    </row>
    <row r="2238" ht="15.0" customHeight="1">
      <c r="A2238" s="28">
        <v>45681.2916666667</v>
      </c>
      <c r="B2238" s="18">
        <v>7.0</v>
      </c>
      <c r="C2238" s="18" t="s">
        <v>128</v>
      </c>
      <c r="D2238" s="18" t="s">
        <v>115</v>
      </c>
      <c r="E2238" s="18" t="s">
        <v>116</v>
      </c>
      <c r="F2238" s="18">
        <f>MIN(Config_Geracao!$F$2,IF((Base_Irradiacao!$D$561/Config_Geracao!$E$2)*Base_Irradiacao!$G$561*Config_Geracao!$C$2*(Config_Geracao!$D$2/100)&lt;Config_Geracao!$G$2,0,MAX(Config_Geracao!$G$2,(Base_Irradiacao!$D$561/Config_Geracao!$E$2)*Base_Irradiacao!$G$561*Config_Geracao!$C$2*(Config_Geracao!$D$2/100))))</f>
        <v>1.480661364</v>
      </c>
    </row>
    <row r="2239" ht="15.0" customHeight="1">
      <c r="A2239" s="28">
        <v>45681.2916666667</v>
      </c>
      <c r="B2239" s="18">
        <v>7.0</v>
      </c>
      <c r="C2239" s="18" t="s">
        <v>128</v>
      </c>
      <c r="D2239" s="18" t="s">
        <v>119</v>
      </c>
      <c r="E2239" s="18" t="s">
        <v>120</v>
      </c>
      <c r="F2239" s="18">
        <f>MIN(Config_Geracao!$F$4,IF(Base_Irradiacao!$H$561*Config_Geracao!$C$4*(Config_Geracao!$D$4/100)&lt;Config_Geracao!$G$4,0,MAX(Config_Geracao!$G$4,Base_Irradiacao!$H$561*Config_Geracao!$C$4*(Config_Geracao!$D$4/100))))</f>
        <v>0.49419</v>
      </c>
    </row>
    <row r="2240" ht="15.0" customHeight="1">
      <c r="A2240" s="28">
        <v>45681.2916666667</v>
      </c>
      <c r="B2240" s="18">
        <v>7.0</v>
      </c>
      <c r="C2240" s="18" t="s">
        <v>129</v>
      </c>
      <c r="D2240" s="18" t="s">
        <v>118</v>
      </c>
      <c r="E2240" s="18" t="s">
        <v>116</v>
      </c>
      <c r="F2240" s="18">
        <f>MIN(Config_Geracao!$F$3,IF((Base_Irradiacao!$D$561/Config_Geracao!$E$3)*Base_Irradiacao!$G$561*Config_Geracao!$C$3*(Config_Geracao!$D$3/100)&lt;Config_Geracao!$G$3,0,MAX(Config_Geracao!$G$3,(Base_Irradiacao!$D$561/Config_Geracao!$E$3)*Base_Irradiacao!$G$561*Config_Geracao!$C$3*(Config_Geracao!$D$3/100))))</f>
        <v>6.062001818</v>
      </c>
    </row>
    <row r="2241" ht="15.0" customHeight="1">
      <c r="A2241" s="28">
        <v>45681.2916666667</v>
      </c>
      <c r="B2241" s="18">
        <v>7.0</v>
      </c>
      <c r="C2241" s="18" t="s">
        <v>129</v>
      </c>
      <c r="D2241" s="18" t="s">
        <v>122</v>
      </c>
      <c r="E2241" s="18" t="s">
        <v>120</v>
      </c>
      <c r="F2241" s="18">
        <f>MIN(Config_Geracao!$F$5,IF(Base_Irradiacao!$H$561*Config_Geracao!$C$5*(Config_Geracao!$D$5/100)&lt;Config_Geracao!$G$5,0,MAX(Config_Geracao!$G$5,Base_Irradiacao!$H$561*Config_Geracao!$C$5*(Config_Geracao!$D$5/100))))</f>
        <v>1.68606</v>
      </c>
    </row>
    <row r="2242" ht="15.0" customHeight="1">
      <c r="A2242" s="28">
        <v>45681.3333333333</v>
      </c>
      <c r="B2242" s="18">
        <v>8.0</v>
      </c>
      <c r="C2242" s="18" t="s">
        <v>128</v>
      </c>
      <c r="D2242" s="18" t="s">
        <v>115</v>
      </c>
      <c r="E2242" s="18" t="s">
        <v>116</v>
      </c>
      <c r="F2242" s="18">
        <f>MIN(Config_Geracao!$F$2,IF((Base_Irradiacao!$D$562/Config_Geracao!$E$2)*Base_Irradiacao!$G$562*Config_Geracao!$C$2*(Config_Geracao!$D$2/100)&lt;Config_Geracao!$G$2,0,MAX(Config_Geracao!$G$2,(Base_Irradiacao!$D$562/Config_Geracao!$E$2)*Base_Irradiacao!$G$562*Config_Geracao!$C$2*(Config_Geracao!$D$2/100))))</f>
        <v>2.393870455</v>
      </c>
    </row>
    <row r="2243" ht="15.0" customHeight="1">
      <c r="A2243" s="28">
        <v>45681.3333333333</v>
      </c>
      <c r="B2243" s="18">
        <v>8.0</v>
      </c>
      <c r="C2243" s="18" t="s">
        <v>128</v>
      </c>
      <c r="D2243" s="18" t="s">
        <v>119</v>
      </c>
      <c r="E2243" s="18" t="s">
        <v>120</v>
      </c>
      <c r="F2243" s="18">
        <f>MIN(Config_Geracao!$F$4,IF(Base_Irradiacao!$H$562*Config_Geracao!$C$4*(Config_Geracao!$D$4/100)&lt;Config_Geracao!$G$4,0,MAX(Config_Geracao!$G$4,Base_Irradiacao!$H$562*Config_Geracao!$C$4*(Config_Geracao!$D$4/100))))</f>
        <v>0.566865</v>
      </c>
    </row>
    <row r="2244" ht="15.0" customHeight="1">
      <c r="A2244" s="28">
        <v>45681.3333333333</v>
      </c>
      <c r="B2244" s="18">
        <v>8.0</v>
      </c>
      <c r="C2244" s="18" t="s">
        <v>129</v>
      </c>
      <c r="D2244" s="18" t="s">
        <v>118</v>
      </c>
      <c r="E2244" s="18" t="s">
        <v>116</v>
      </c>
      <c r="F2244" s="18">
        <f>MIN(Config_Geracao!$F$3,IF((Base_Irradiacao!$D$562/Config_Geracao!$E$3)*Base_Irradiacao!$G$562*Config_Geracao!$C$3*(Config_Geracao!$D$3/100)&lt;Config_Geracao!$G$3,0,MAX(Config_Geracao!$G$3,(Base_Irradiacao!$D$562/Config_Geracao!$E$3)*Base_Irradiacao!$G$562*Config_Geracao!$C$3*(Config_Geracao!$D$3/100))))</f>
        <v>9.800787273</v>
      </c>
    </row>
    <row r="2245" ht="15.0" customHeight="1">
      <c r="A2245" s="28">
        <v>45681.3333333333</v>
      </c>
      <c r="B2245" s="18">
        <v>8.0</v>
      </c>
      <c r="C2245" s="18" t="s">
        <v>129</v>
      </c>
      <c r="D2245" s="18" t="s">
        <v>122</v>
      </c>
      <c r="E2245" s="18" t="s">
        <v>120</v>
      </c>
      <c r="F2245" s="18">
        <f>MIN(Config_Geracao!$F$5,IF(Base_Irradiacao!$H$562*Config_Geracao!$C$5*(Config_Geracao!$D$5/100)&lt;Config_Geracao!$G$5,0,MAX(Config_Geracao!$G$5,Base_Irradiacao!$H$562*Config_Geracao!$C$5*(Config_Geracao!$D$5/100))))</f>
        <v>1.93401</v>
      </c>
    </row>
    <row r="2246" ht="15.0" customHeight="1">
      <c r="A2246" s="28">
        <v>45681.375</v>
      </c>
      <c r="B2246" s="18">
        <v>9.0</v>
      </c>
      <c r="C2246" s="18" t="s">
        <v>128</v>
      </c>
      <c r="D2246" s="18" t="s">
        <v>115</v>
      </c>
      <c r="E2246" s="18" t="s">
        <v>116</v>
      </c>
      <c r="F2246" s="18">
        <f>MIN(Config_Geracao!$F$2,IF((Base_Irradiacao!$D$563/Config_Geracao!$E$2)*Base_Irradiacao!$G$563*Config_Geracao!$C$2*(Config_Geracao!$D$2/100)&lt;Config_Geracao!$G$2,0,MAX(Config_Geracao!$G$2,(Base_Irradiacao!$D$563/Config_Geracao!$E$2)*Base_Irradiacao!$G$563*Config_Geracao!$C$2*(Config_Geracao!$D$2/100))))</f>
        <v>6.012938636</v>
      </c>
    </row>
    <row r="2247" ht="15.0" customHeight="1">
      <c r="A2247" s="28">
        <v>45681.375</v>
      </c>
      <c r="B2247" s="18">
        <v>9.0</v>
      </c>
      <c r="C2247" s="18" t="s">
        <v>128</v>
      </c>
      <c r="D2247" s="18" t="s">
        <v>119</v>
      </c>
      <c r="E2247" s="18" t="s">
        <v>120</v>
      </c>
      <c r="F2247" s="18">
        <f>MIN(Config_Geracao!$F$4,IF(Base_Irradiacao!$H$563*Config_Geracao!$C$4*(Config_Geracao!$D$4/100)&lt;Config_Geracao!$G$4,0,MAX(Config_Geracao!$G$4,Base_Irradiacao!$H$563*Config_Geracao!$C$4*(Config_Geracao!$D$4/100))))</f>
        <v>1.0150275</v>
      </c>
    </row>
    <row r="2248" ht="15.0" customHeight="1">
      <c r="A2248" s="28">
        <v>45681.375</v>
      </c>
      <c r="B2248" s="18">
        <v>9.0</v>
      </c>
      <c r="C2248" s="18" t="s">
        <v>129</v>
      </c>
      <c r="D2248" s="18" t="s">
        <v>118</v>
      </c>
      <c r="E2248" s="18" t="s">
        <v>116</v>
      </c>
      <c r="F2248" s="18">
        <f>MIN(Config_Geracao!$F$3,IF((Base_Irradiacao!$D$563/Config_Geracao!$E$3)*Base_Irradiacao!$G$563*Config_Geracao!$C$3*(Config_Geracao!$D$3/100)&lt;Config_Geracao!$G$3,0,MAX(Config_Geracao!$G$3,(Base_Irradiacao!$D$563/Config_Geracao!$E$3)*Base_Irradiacao!$G$563*Config_Geracao!$C$3*(Config_Geracao!$D$3/100))))</f>
        <v>24.61767818</v>
      </c>
    </row>
    <row r="2249" ht="15.0" customHeight="1">
      <c r="A2249" s="28">
        <v>45681.375</v>
      </c>
      <c r="B2249" s="18">
        <v>9.0</v>
      </c>
      <c r="C2249" s="18" t="s">
        <v>129</v>
      </c>
      <c r="D2249" s="18" t="s">
        <v>122</v>
      </c>
      <c r="E2249" s="18" t="s">
        <v>120</v>
      </c>
      <c r="F2249" s="18">
        <f>MIN(Config_Geracao!$F$5,IF(Base_Irradiacao!$H$563*Config_Geracao!$C$5*(Config_Geracao!$D$5/100)&lt;Config_Geracao!$G$5,0,MAX(Config_Geracao!$G$5,Base_Irradiacao!$H$563*Config_Geracao!$C$5*(Config_Geracao!$D$5/100))))</f>
        <v>3.463035</v>
      </c>
    </row>
    <row r="2250" ht="15.0" customHeight="1">
      <c r="A2250" s="28">
        <v>45681.4166666667</v>
      </c>
      <c r="B2250" s="18">
        <v>10.0</v>
      </c>
      <c r="C2250" s="18" t="s">
        <v>128</v>
      </c>
      <c r="D2250" s="18" t="s">
        <v>115</v>
      </c>
      <c r="E2250" s="18" t="s">
        <v>116</v>
      </c>
      <c r="F2250" s="18">
        <f>MIN(Config_Geracao!$F$2,IF((Base_Irradiacao!$D$564/Config_Geracao!$E$2)*Base_Irradiacao!$G$564*Config_Geracao!$C$2*(Config_Geracao!$D$2/100)&lt;Config_Geracao!$G$2,0,MAX(Config_Geracao!$G$2,(Base_Irradiacao!$D$564/Config_Geracao!$E$2)*Base_Irradiacao!$G$564*Config_Geracao!$C$2*(Config_Geracao!$D$2/100))))</f>
        <v>6.929084091</v>
      </c>
    </row>
    <row r="2251" ht="15.0" customHeight="1">
      <c r="A2251" s="28">
        <v>45681.4166666667</v>
      </c>
      <c r="B2251" s="18">
        <v>10.0</v>
      </c>
      <c r="C2251" s="18" t="s">
        <v>128</v>
      </c>
      <c r="D2251" s="18" t="s">
        <v>119</v>
      </c>
      <c r="E2251" s="18" t="s">
        <v>120</v>
      </c>
      <c r="F2251" s="18">
        <f>MIN(Config_Geracao!$F$4,IF(Base_Irradiacao!$H$564*Config_Geracao!$C$4*(Config_Geracao!$D$4/100)&lt;Config_Geracao!$G$4,0,MAX(Config_Geracao!$G$4,Base_Irradiacao!$H$564*Config_Geracao!$C$4*(Config_Geracao!$D$4/100))))</f>
        <v>0.6032025</v>
      </c>
    </row>
    <row r="2252" ht="15.0" customHeight="1">
      <c r="A2252" s="28">
        <v>45681.4166666667</v>
      </c>
      <c r="B2252" s="18">
        <v>10.0</v>
      </c>
      <c r="C2252" s="18" t="s">
        <v>129</v>
      </c>
      <c r="D2252" s="18" t="s">
        <v>118</v>
      </c>
      <c r="E2252" s="18" t="s">
        <v>116</v>
      </c>
      <c r="F2252" s="18">
        <f>MIN(Config_Geracao!$F$3,IF((Base_Irradiacao!$D$564/Config_Geracao!$E$3)*Base_Irradiacao!$G$564*Config_Geracao!$C$3*(Config_Geracao!$D$3/100)&lt;Config_Geracao!$G$3,0,MAX(Config_Geracao!$G$3,(Base_Irradiacao!$D$564/Config_Geracao!$E$3)*Base_Irradiacao!$G$564*Config_Geracao!$C$3*(Config_Geracao!$D$3/100))))</f>
        <v>28.36848545</v>
      </c>
    </row>
    <row r="2253" ht="15.0" customHeight="1">
      <c r="A2253" s="28">
        <v>45681.4166666667</v>
      </c>
      <c r="B2253" s="18">
        <v>10.0</v>
      </c>
      <c r="C2253" s="18" t="s">
        <v>129</v>
      </c>
      <c r="D2253" s="18" t="s">
        <v>122</v>
      </c>
      <c r="E2253" s="18" t="s">
        <v>120</v>
      </c>
      <c r="F2253" s="18">
        <f>MIN(Config_Geracao!$F$5,IF(Base_Irradiacao!$H$564*Config_Geracao!$C$5*(Config_Geracao!$D$5/100)&lt;Config_Geracao!$G$5,0,MAX(Config_Geracao!$G$5,Base_Irradiacao!$H$564*Config_Geracao!$C$5*(Config_Geracao!$D$5/100))))</f>
        <v>2.057985</v>
      </c>
    </row>
    <row r="2254" ht="15.0" customHeight="1">
      <c r="A2254" s="28">
        <v>45681.4583333333</v>
      </c>
      <c r="B2254" s="18">
        <v>11.0</v>
      </c>
      <c r="C2254" s="18" t="s">
        <v>128</v>
      </c>
      <c r="D2254" s="18" t="s">
        <v>115</v>
      </c>
      <c r="E2254" s="18" t="s">
        <v>116</v>
      </c>
      <c r="F2254" s="18">
        <f>MIN(Config_Geracao!$F$2,IF((Base_Irradiacao!$D$565/Config_Geracao!$E$2)*Base_Irradiacao!$G$565*Config_Geracao!$C$2*(Config_Geracao!$D$2/100)&lt;Config_Geracao!$G$2,0,MAX(Config_Geracao!$G$2,(Base_Irradiacao!$D$565/Config_Geracao!$E$2)*Base_Irradiacao!$G$565*Config_Geracao!$C$2*(Config_Geracao!$D$2/100))))</f>
        <v>3.252756818</v>
      </c>
    </row>
    <row r="2255" ht="15.0" customHeight="1">
      <c r="A2255" s="28">
        <v>45681.4583333333</v>
      </c>
      <c r="B2255" s="18">
        <v>11.0</v>
      </c>
      <c r="C2255" s="18" t="s">
        <v>128</v>
      </c>
      <c r="D2255" s="18" t="s">
        <v>119</v>
      </c>
      <c r="E2255" s="18" t="s">
        <v>120</v>
      </c>
      <c r="F2255" s="18">
        <f>MIN(Config_Geracao!$F$4,IF(Base_Irradiacao!$H$565*Config_Geracao!$C$4*(Config_Geracao!$D$4/100)&lt;Config_Geracao!$G$4,0,MAX(Config_Geracao!$G$4,Base_Irradiacao!$H$565*Config_Geracao!$C$4*(Config_Geracao!$D$4/100))))</f>
        <v>0.673455</v>
      </c>
    </row>
    <row r="2256" ht="15.0" customHeight="1">
      <c r="A2256" s="28">
        <v>45681.4583333333</v>
      </c>
      <c r="B2256" s="18">
        <v>11.0</v>
      </c>
      <c r="C2256" s="18" t="s">
        <v>129</v>
      </c>
      <c r="D2256" s="18" t="s">
        <v>118</v>
      </c>
      <c r="E2256" s="18" t="s">
        <v>116</v>
      </c>
      <c r="F2256" s="18">
        <f>MIN(Config_Geracao!$F$3,IF((Base_Irradiacao!$D$565/Config_Geracao!$E$3)*Base_Irradiacao!$G$565*Config_Geracao!$C$3*(Config_Geracao!$D$3/100)&lt;Config_Geracao!$G$3,0,MAX(Config_Geracao!$G$3,(Base_Irradiacao!$D$565/Config_Geracao!$E$3)*Base_Irradiacao!$G$565*Config_Geracao!$C$3*(Config_Geracao!$D$3/100))))</f>
        <v>13.31716909</v>
      </c>
    </row>
    <row r="2257" ht="15.0" customHeight="1">
      <c r="A2257" s="28">
        <v>45681.4583333333</v>
      </c>
      <c r="B2257" s="18">
        <v>11.0</v>
      </c>
      <c r="C2257" s="18" t="s">
        <v>129</v>
      </c>
      <c r="D2257" s="18" t="s">
        <v>122</v>
      </c>
      <c r="E2257" s="18" t="s">
        <v>120</v>
      </c>
      <c r="F2257" s="18">
        <f>MIN(Config_Geracao!$F$5,IF(Base_Irradiacao!$H$565*Config_Geracao!$C$5*(Config_Geracao!$D$5/100)&lt;Config_Geracao!$G$5,0,MAX(Config_Geracao!$G$5,Base_Irradiacao!$H$565*Config_Geracao!$C$5*(Config_Geracao!$D$5/100))))</f>
        <v>2.29767</v>
      </c>
    </row>
    <row r="2258" ht="15.0" customHeight="1">
      <c r="A2258" s="28">
        <v>45681.5</v>
      </c>
      <c r="B2258" s="18">
        <v>12.0</v>
      </c>
      <c r="C2258" s="18" t="s">
        <v>128</v>
      </c>
      <c r="D2258" s="18" t="s">
        <v>115</v>
      </c>
      <c r="E2258" s="18" t="s">
        <v>116</v>
      </c>
      <c r="F2258" s="18">
        <f>MIN(Config_Geracao!$F$2,IF((Base_Irradiacao!$D$566/Config_Geracao!$E$2)*Base_Irradiacao!$G$566*Config_Geracao!$C$2*(Config_Geracao!$D$2/100)&lt;Config_Geracao!$G$2,0,MAX(Config_Geracao!$G$2,(Base_Irradiacao!$D$566/Config_Geracao!$E$2)*Base_Irradiacao!$G$566*Config_Geracao!$C$2*(Config_Geracao!$D$2/100))))</f>
        <v>7.443681818</v>
      </c>
    </row>
    <row r="2259" ht="15.0" customHeight="1">
      <c r="A2259" s="28">
        <v>45681.5</v>
      </c>
      <c r="B2259" s="18">
        <v>12.0</v>
      </c>
      <c r="C2259" s="18" t="s">
        <v>128</v>
      </c>
      <c r="D2259" s="18" t="s">
        <v>119</v>
      </c>
      <c r="E2259" s="18" t="s">
        <v>120</v>
      </c>
      <c r="F2259" s="18">
        <f>MIN(Config_Geracao!$F$4,IF(Base_Irradiacao!$H$566*Config_Geracao!$C$4*(Config_Geracao!$D$4/100)&lt;Config_Geracao!$G$4,0,MAX(Config_Geracao!$G$4,Base_Irradiacao!$H$566*Config_Geracao!$C$4*(Config_Geracao!$D$4/100))))</f>
        <v>0.557175</v>
      </c>
    </row>
    <row r="2260" ht="15.0" customHeight="1">
      <c r="A2260" s="28">
        <v>45681.5</v>
      </c>
      <c r="B2260" s="18">
        <v>12.0</v>
      </c>
      <c r="C2260" s="18" t="s">
        <v>129</v>
      </c>
      <c r="D2260" s="18" t="s">
        <v>118</v>
      </c>
      <c r="E2260" s="18" t="s">
        <v>116</v>
      </c>
      <c r="F2260" s="18">
        <f>MIN(Config_Geracao!$F$3,IF((Base_Irradiacao!$D$566/Config_Geracao!$E$3)*Base_Irradiacao!$G$566*Config_Geracao!$C$3*(Config_Geracao!$D$3/100)&lt;Config_Geracao!$G$3,0,MAX(Config_Geracao!$G$3,(Base_Irradiacao!$D$566/Config_Geracao!$E$3)*Base_Irradiacao!$G$566*Config_Geracao!$C$3*(Config_Geracao!$D$3/100))))</f>
        <v>30.47530909</v>
      </c>
    </row>
    <row r="2261" ht="15.0" customHeight="1">
      <c r="A2261" s="28">
        <v>45681.5</v>
      </c>
      <c r="B2261" s="18">
        <v>12.0</v>
      </c>
      <c r="C2261" s="18" t="s">
        <v>129</v>
      </c>
      <c r="D2261" s="18" t="s">
        <v>122</v>
      </c>
      <c r="E2261" s="18" t="s">
        <v>120</v>
      </c>
      <c r="F2261" s="18">
        <f>MIN(Config_Geracao!$F$5,IF(Base_Irradiacao!$H$566*Config_Geracao!$C$5*(Config_Geracao!$D$5/100)&lt;Config_Geracao!$G$5,0,MAX(Config_Geracao!$G$5,Base_Irradiacao!$H$566*Config_Geracao!$C$5*(Config_Geracao!$D$5/100))))</f>
        <v>1.90095</v>
      </c>
    </row>
    <row r="2262" ht="15.0" customHeight="1">
      <c r="A2262" s="28">
        <v>45681.5416666667</v>
      </c>
      <c r="B2262" s="18">
        <v>13.0</v>
      </c>
      <c r="C2262" s="18" t="s">
        <v>128</v>
      </c>
      <c r="D2262" s="18" t="s">
        <v>115</v>
      </c>
      <c r="E2262" s="18" t="s">
        <v>116</v>
      </c>
      <c r="F2262" s="18">
        <f>MIN(Config_Geracao!$F$2,IF((Base_Irradiacao!$D$567/Config_Geracao!$E$2)*Base_Irradiacao!$G$567*Config_Geracao!$C$2*(Config_Geracao!$D$2/100)&lt;Config_Geracao!$G$2,0,MAX(Config_Geracao!$G$2,(Base_Irradiacao!$D$567/Config_Geracao!$E$2)*Base_Irradiacao!$G$567*Config_Geracao!$C$2*(Config_Geracao!$D$2/100))))</f>
        <v>4.858213636</v>
      </c>
    </row>
    <row r="2263" ht="15.0" customHeight="1">
      <c r="A2263" s="28">
        <v>45681.5416666667</v>
      </c>
      <c r="B2263" s="18">
        <v>13.0</v>
      </c>
      <c r="C2263" s="18" t="s">
        <v>128</v>
      </c>
      <c r="D2263" s="18" t="s">
        <v>119</v>
      </c>
      <c r="E2263" s="18" t="s">
        <v>120</v>
      </c>
      <c r="F2263" s="18">
        <f>MIN(Config_Geracao!$F$4,IF(Base_Irradiacao!$H$567*Config_Geracao!$C$4*(Config_Geracao!$D$4/100)&lt;Config_Geracao!$G$4,0,MAX(Config_Geracao!$G$4,Base_Irradiacao!$H$567*Config_Geracao!$C$4*(Config_Geracao!$D$4/100))))</f>
        <v>1.3057275</v>
      </c>
    </row>
    <row r="2264" ht="15.0" customHeight="1">
      <c r="A2264" s="28">
        <v>45681.5416666667</v>
      </c>
      <c r="B2264" s="18">
        <v>13.0</v>
      </c>
      <c r="C2264" s="18" t="s">
        <v>129</v>
      </c>
      <c r="D2264" s="18" t="s">
        <v>118</v>
      </c>
      <c r="E2264" s="18" t="s">
        <v>116</v>
      </c>
      <c r="F2264" s="18">
        <f>MIN(Config_Geracao!$F$3,IF((Base_Irradiacao!$D$567/Config_Geracao!$E$3)*Base_Irradiacao!$G$567*Config_Geracao!$C$3*(Config_Geracao!$D$3/100)&lt;Config_Geracao!$G$3,0,MAX(Config_Geracao!$G$3,(Base_Irradiacao!$D$567/Config_Geracao!$E$3)*Base_Irradiacao!$G$567*Config_Geracao!$C$3*(Config_Geracao!$D$3/100))))</f>
        <v>19.89009818</v>
      </c>
    </row>
    <row r="2265" ht="15.0" customHeight="1">
      <c r="A2265" s="28">
        <v>45681.5416666667</v>
      </c>
      <c r="B2265" s="18">
        <v>13.0</v>
      </c>
      <c r="C2265" s="18" t="s">
        <v>129</v>
      </c>
      <c r="D2265" s="18" t="s">
        <v>122</v>
      </c>
      <c r="E2265" s="18" t="s">
        <v>120</v>
      </c>
      <c r="F2265" s="18">
        <f>MIN(Config_Geracao!$F$5,IF(Base_Irradiacao!$H$567*Config_Geracao!$C$5*(Config_Geracao!$D$5/100)&lt;Config_Geracao!$G$5,0,MAX(Config_Geracao!$G$5,Base_Irradiacao!$H$567*Config_Geracao!$C$5*(Config_Geracao!$D$5/100))))</f>
        <v>4.454835</v>
      </c>
    </row>
    <row r="2266" ht="15.0" customHeight="1">
      <c r="A2266" s="28">
        <v>45681.5833333333</v>
      </c>
      <c r="B2266" s="18">
        <v>14.0</v>
      </c>
      <c r="C2266" s="18" t="s">
        <v>128</v>
      </c>
      <c r="D2266" s="18" t="s">
        <v>115</v>
      </c>
      <c r="E2266" s="18" t="s">
        <v>116</v>
      </c>
      <c r="F2266" s="18">
        <f>MIN(Config_Geracao!$F$2,IF((Base_Irradiacao!$D$568/Config_Geracao!$E$2)*Base_Irradiacao!$G$568*Config_Geracao!$C$2*(Config_Geracao!$D$2/100)&lt;Config_Geracao!$G$2,0,MAX(Config_Geracao!$G$2,(Base_Irradiacao!$D$568/Config_Geracao!$E$2)*Base_Irradiacao!$G$568*Config_Geracao!$C$2*(Config_Geracao!$D$2/100))))</f>
        <v>6.787404545</v>
      </c>
    </row>
    <row r="2267" ht="15.0" customHeight="1">
      <c r="A2267" s="28">
        <v>45681.5833333333</v>
      </c>
      <c r="B2267" s="18">
        <v>14.0</v>
      </c>
      <c r="C2267" s="18" t="s">
        <v>128</v>
      </c>
      <c r="D2267" s="18" t="s">
        <v>119</v>
      </c>
      <c r="E2267" s="18" t="s">
        <v>120</v>
      </c>
      <c r="F2267" s="18">
        <f>MIN(Config_Geracao!$F$4,IF(Base_Irradiacao!$H$568*Config_Geracao!$C$4*(Config_Geracao!$D$4/100)&lt;Config_Geracao!$G$4,0,MAX(Config_Geracao!$G$4,Base_Irradiacao!$H$568*Config_Geracao!$C$4*(Config_Geracao!$D$4/100))))</f>
        <v>0.6274275</v>
      </c>
    </row>
    <row r="2268" ht="15.0" customHeight="1">
      <c r="A2268" s="28">
        <v>45681.5833333333</v>
      </c>
      <c r="B2268" s="18">
        <v>14.0</v>
      </c>
      <c r="C2268" s="18" t="s">
        <v>129</v>
      </c>
      <c r="D2268" s="18" t="s">
        <v>118</v>
      </c>
      <c r="E2268" s="18" t="s">
        <v>116</v>
      </c>
      <c r="F2268" s="18">
        <f>MIN(Config_Geracao!$F$3,IF((Base_Irradiacao!$D$568/Config_Geracao!$E$3)*Base_Irradiacao!$G$568*Config_Geracao!$C$3*(Config_Geracao!$D$3/100)&lt;Config_Geracao!$G$3,0,MAX(Config_Geracao!$G$3,(Base_Irradiacao!$D$568/Config_Geracao!$E$3)*Base_Irradiacao!$G$568*Config_Geracao!$C$3*(Config_Geracao!$D$3/100))))</f>
        <v>27.78843273</v>
      </c>
    </row>
    <row r="2269" ht="15.0" customHeight="1">
      <c r="A2269" s="28">
        <v>45681.5833333333</v>
      </c>
      <c r="B2269" s="18">
        <v>14.0</v>
      </c>
      <c r="C2269" s="18" t="s">
        <v>129</v>
      </c>
      <c r="D2269" s="18" t="s">
        <v>122</v>
      </c>
      <c r="E2269" s="18" t="s">
        <v>120</v>
      </c>
      <c r="F2269" s="18">
        <f>MIN(Config_Geracao!$F$5,IF(Base_Irradiacao!$H$568*Config_Geracao!$C$5*(Config_Geracao!$D$5/100)&lt;Config_Geracao!$G$5,0,MAX(Config_Geracao!$G$5,Base_Irradiacao!$H$568*Config_Geracao!$C$5*(Config_Geracao!$D$5/100))))</f>
        <v>2.140635</v>
      </c>
    </row>
    <row r="2270" ht="15.0" customHeight="1">
      <c r="A2270" s="28">
        <v>45681.625</v>
      </c>
      <c r="B2270" s="18">
        <v>15.0</v>
      </c>
      <c r="C2270" s="18" t="s">
        <v>128</v>
      </c>
      <c r="D2270" s="18" t="s">
        <v>115</v>
      </c>
      <c r="E2270" s="18" t="s">
        <v>116</v>
      </c>
      <c r="F2270" s="18">
        <f>MIN(Config_Geracao!$F$2,IF((Base_Irradiacao!$D$569/Config_Geracao!$E$2)*Base_Irradiacao!$G$569*Config_Geracao!$C$2*(Config_Geracao!$D$2/100)&lt;Config_Geracao!$G$2,0,MAX(Config_Geracao!$G$2,(Base_Irradiacao!$D$569/Config_Geracao!$E$2)*Base_Irradiacao!$G$569*Config_Geracao!$C$2*(Config_Geracao!$D$2/100))))</f>
        <v>6.069463636</v>
      </c>
    </row>
    <row r="2271" ht="15.0" customHeight="1">
      <c r="A2271" s="28">
        <v>45681.625</v>
      </c>
      <c r="B2271" s="18">
        <v>15.0</v>
      </c>
      <c r="C2271" s="18" t="s">
        <v>128</v>
      </c>
      <c r="D2271" s="18" t="s">
        <v>119</v>
      </c>
      <c r="E2271" s="18" t="s">
        <v>120</v>
      </c>
      <c r="F2271" s="18">
        <f>MIN(Config_Geracao!$F$4,IF(Base_Irradiacao!$H$569*Config_Geracao!$C$4*(Config_Geracao!$D$4/100)&lt;Config_Geracao!$G$4,0,MAX(Config_Geracao!$G$4,Base_Irradiacao!$H$569*Config_Geracao!$C$4*(Config_Geracao!$D$4/100))))</f>
        <v>0.68799</v>
      </c>
    </row>
    <row r="2272" ht="15.0" customHeight="1">
      <c r="A2272" s="28">
        <v>45681.625</v>
      </c>
      <c r="B2272" s="18">
        <v>15.0</v>
      </c>
      <c r="C2272" s="18" t="s">
        <v>129</v>
      </c>
      <c r="D2272" s="18" t="s">
        <v>118</v>
      </c>
      <c r="E2272" s="18" t="s">
        <v>116</v>
      </c>
      <c r="F2272" s="18">
        <f>MIN(Config_Geracao!$F$3,IF((Base_Irradiacao!$D$569/Config_Geracao!$E$3)*Base_Irradiacao!$G$569*Config_Geracao!$C$3*(Config_Geracao!$D$3/100)&lt;Config_Geracao!$G$3,0,MAX(Config_Geracao!$G$3,(Base_Irradiacao!$D$569/Config_Geracao!$E$3)*Base_Irradiacao!$G$569*Config_Geracao!$C$3*(Config_Geracao!$D$3/100))))</f>
        <v>24.84909818</v>
      </c>
    </row>
    <row r="2273" ht="15.0" customHeight="1">
      <c r="A2273" s="28">
        <v>45681.625</v>
      </c>
      <c r="B2273" s="18">
        <v>15.0</v>
      </c>
      <c r="C2273" s="18" t="s">
        <v>129</v>
      </c>
      <c r="D2273" s="18" t="s">
        <v>122</v>
      </c>
      <c r="E2273" s="18" t="s">
        <v>120</v>
      </c>
      <c r="F2273" s="18">
        <f>MIN(Config_Geracao!$F$5,IF(Base_Irradiacao!$H$569*Config_Geracao!$C$5*(Config_Geracao!$D$5/100)&lt;Config_Geracao!$G$5,0,MAX(Config_Geracao!$G$5,Base_Irradiacao!$H$569*Config_Geracao!$C$5*(Config_Geracao!$D$5/100))))</f>
        <v>2.34726</v>
      </c>
    </row>
    <row r="2274" ht="15.0" customHeight="1">
      <c r="A2274" s="28">
        <v>45681.6666666667</v>
      </c>
      <c r="B2274" s="18">
        <v>16.0</v>
      </c>
      <c r="C2274" s="18" t="s">
        <v>128</v>
      </c>
      <c r="D2274" s="18" t="s">
        <v>115</v>
      </c>
      <c r="E2274" s="18" t="s">
        <v>116</v>
      </c>
      <c r="F2274" s="18">
        <f>MIN(Config_Geracao!$F$2,IF((Base_Irradiacao!$D$570/Config_Geracao!$E$2)*Base_Irradiacao!$G$570*Config_Geracao!$C$2*(Config_Geracao!$D$2/100)&lt;Config_Geracao!$G$2,0,MAX(Config_Geracao!$G$2,(Base_Irradiacao!$D$570/Config_Geracao!$E$2)*Base_Irradiacao!$G$570*Config_Geracao!$C$2*(Config_Geracao!$D$2/100))))</f>
        <v>4.737822727</v>
      </c>
    </row>
    <row r="2275" ht="15.0" customHeight="1">
      <c r="A2275" s="28">
        <v>45681.6666666667</v>
      </c>
      <c r="B2275" s="18">
        <v>16.0</v>
      </c>
      <c r="C2275" s="18" t="s">
        <v>128</v>
      </c>
      <c r="D2275" s="18" t="s">
        <v>119</v>
      </c>
      <c r="E2275" s="18" t="s">
        <v>120</v>
      </c>
      <c r="F2275" s="18">
        <f>MIN(Config_Geracao!$F$4,IF(Base_Irradiacao!$H$570*Config_Geracao!$C$4*(Config_Geracao!$D$4/100)&lt;Config_Geracao!$G$4,0,MAX(Config_Geracao!$G$4,Base_Irradiacao!$H$570*Config_Geracao!$C$4*(Config_Geracao!$D$4/100))))</f>
        <v>0.6419625</v>
      </c>
    </row>
    <row r="2276" ht="15.0" customHeight="1">
      <c r="A2276" s="28">
        <v>45681.6666666667</v>
      </c>
      <c r="B2276" s="18">
        <v>16.0</v>
      </c>
      <c r="C2276" s="18" t="s">
        <v>129</v>
      </c>
      <c r="D2276" s="18" t="s">
        <v>118</v>
      </c>
      <c r="E2276" s="18" t="s">
        <v>116</v>
      </c>
      <c r="F2276" s="18">
        <f>MIN(Config_Geracao!$F$3,IF((Base_Irradiacao!$D$570/Config_Geracao!$E$3)*Base_Irradiacao!$G$570*Config_Geracao!$C$3*(Config_Geracao!$D$3/100)&lt;Config_Geracao!$G$3,0,MAX(Config_Geracao!$G$3,(Base_Irradiacao!$D$570/Config_Geracao!$E$3)*Base_Irradiacao!$G$570*Config_Geracao!$C$3*(Config_Geracao!$D$3/100))))</f>
        <v>19.39720364</v>
      </c>
    </row>
    <row r="2277" ht="15.0" customHeight="1">
      <c r="A2277" s="28">
        <v>45681.6666666667</v>
      </c>
      <c r="B2277" s="18">
        <v>16.0</v>
      </c>
      <c r="C2277" s="18" t="s">
        <v>129</v>
      </c>
      <c r="D2277" s="18" t="s">
        <v>122</v>
      </c>
      <c r="E2277" s="18" t="s">
        <v>120</v>
      </c>
      <c r="F2277" s="18">
        <f>MIN(Config_Geracao!$F$5,IF(Base_Irradiacao!$H$570*Config_Geracao!$C$5*(Config_Geracao!$D$5/100)&lt;Config_Geracao!$G$5,0,MAX(Config_Geracao!$G$5,Base_Irradiacao!$H$570*Config_Geracao!$C$5*(Config_Geracao!$D$5/100))))</f>
        <v>2.190225</v>
      </c>
    </row>
    <row r="2278" ht="15.0" customHeight="1">
      <c r="A2278" s="28">
        <v>45681.7083333333</v>
      </c>
      <c r="B2278" s="18">
        <v>17.0</v>
      </c>
      <c r="C2278" s="18" t="s">
        <v>128</v>
      </c>
      <c r="D2278" s="18" t="s">
        <v>115</v>
      </c>
      <c r="E2278" s="18" t="s">
        <v>116</v>
      </c>
      <c r="F2278" s="18">
        <f>MIN(Config_Geracao!$F$2,IF((Base_Irradiacao!$D$571/Config_Geracao!$E$2)*Base_Irradiacao!$G$571*Config_Geracao!$C$2*(Config_Geracao!$D$2/100)&lt;Config_Geracao!$G$2,0,MAX(Config_Geracao!$G$2,(Base_Irradiacao!$D$571/Config_Geracao!$E$2)*Base_Irradiacao!$G$571*Config_Geracao!$C$2*(Config_Geracao!$D$2/100))))</f>
        <v>3.383425</v>
      </c>
    </row>
    <row r="2279" ht="15.0" customHeight="1">
      <c r="A2279" s="28">
        <v>45681.7083333333</v>
      </c>
      <c r="B2279" s="18">
        <v>17.0</v>
      </c>
      <c r="C2279" s="18" t="s">
        <v>128</v>
      </c>
      <c r="D2279" s="18" t="s">
        <v>119</v>
      </c>
      <c r="E2279" s="18" t="s">
        <v>120</v>
      </c>
      <c r="F2279" s="18">
        <f>MIN(Config_Geracao!$F$4,IF(Base_Irradiacao!$H$571*Config_Geracao!$C$4*(Config_Geracao!$D$4/100)&lt;Config_Geracao!$G$4,0,MAX(Config_Geracao!$G$4,Base_Irradiacao!$H$571*Config_Geracao!$C$4*(Config_Geracao!$D$4/100))))</f>
        <v>0.97869</v>
      </c>
    </row>
    <row r="2280" ht="15.0" customHeight="1">
      <c r="A2280" s="28">
        <v>45681.7083333333</v>
      </c>
      <c r="B2280" s="18">
        <v>17.0</v>
      </c>
      <c r="C2280" s="18" t="s">
        <v>129</v>
      </c>
      <c r="D2280" s="18" t="s">
        <v>118</v>
      </c>
      <c r="E2280" s="18" t="s">
        <v>116</v>
      </c>
      <c r="F2280" s="18">
        <f>MIN(Config_Geracao!$F$3,IF((Base_Irradiacao!$D$571/Config_Geracao!$E$3)*Base_Irradiacao!$G$571*Config_Geracao!$C$3*(Config_Geracao!$D$3/100)&lt;Config_Geracao!$G$3,0,MAX(Config_Geracao!$G$3,(Base_Irradiacao!$D$571/Config_Geracao!$E$3)*Base_Irradiacao!$G$571*Config_Geracao!$C$3*(Config_Geracao!$D$3/100))))</f>
        <v>13.85214</v>
      </c>
    </row>
    <row r="2281" ht="15.0" customHeight="1">
      <c r="A2281" s="28">
        <v>45681.7083333333</v>
      </c>
      <c r="B2281" s="18">
        <v>17.0</v>
      </c>
      <c r="C2281" s="18" t="s">
        <v>129</v>
      </c>
      <c r="D2281" s="18" t="s">
        <v>122</v>
      </c>
      <c r="E2281" s="18" t="s">
        <v>120</v>
      </c>
      <c r="F2281" s="18">
        <f>MIN(Config_Geracao!$F$5,IF(Base_Irradiacao!$H$571*Config_Geracao!$C$5*(Config_Geracao!$D$5/100)&lt;Config_Geracao!$G$5,0,MAX(Config_Geracao!$G$5,Base_Irradiacao!$H$571*Config_Geracao!$C$5*(Config_Geracao!$D$5/100))))</f>
        <v>3.33906</v>
      </c>
    </row>
    <row r="2282" ht="15.0" customHeight="1">
      <c r="A2282" s="28">
        <v>45681.75</v>
      </c>
      <c r="B2282" s="18">
        <v>18.0</v>
      </c>
      <c r="C2282" s="18" t="s">
        <v>128</v>
      </c>
      <c r="D2282" s="18" t="s">
        <v>115</v>
      </c>
      <c r="E2282" s="18" t="s">
        <v>116</v>
      </c>
      <c r="F2282" s="18">
        <f>MIN(Config_Geracao!$F$2,IF((Base_Irradiacao!$D$572/Config_Geracao!$E$2)*Base_Irradiacao!$G$572*Config_Geracao!$C$2*(Config_Geracao!$D$2/100)&lt;Config_Geracao!$G$2,0,MAX(Config_Geracao!$G$2,(Base_Irradiacao!$D$572/Config_Geracao!$E$2)*Base_Irradiacao!$G$572*Config_Geracao!$C$2*(Config_Geracao!$D$2/100))))</f>
        <v>0.5623136364</v>
      </c>
    </row>
    <row r="2283" ht="15.0" customHeight="1">
      <c r="A2283" s="28">
        <v>45681.75</v>
      </c>
      <c r="B2283" s="18">
        <v>18.0</v>
      </c>
      <c r="C2283" s="18" t="s">
        <v>128</v>
      </c>
      <c r="D2283" s="18" t="s">
        <v>119</v>
      </c>
      <c r="E2283" s="18" t="s">
        <v>120</v>
      </c>
      <c r="F2283" s="18">
        <f>MIN(Config_Geracao!$F$4,IF(Base_Irradiacao!$H$572*Config_Geracao!$C$4*(Config_Geracao!$D$4/100)&lt;Config_Geracao!$G$4,0,MAX(Config_Geracao!$G$4,Base_Irradiacao!$H$572*Config_Geracao!$C$4*(Config_Geracao!$D$4/100))))</f>
        <v>0.56202</v>
      </c>
    </row>
    <row r="2284" ht="15.0" customHeight="1">
      <c r="A2284" s="28">
        <v>45681.75</v>
      </c>
      <c r="B2284" s="18">
        <v>18.0</v>
      </c>
      <c r="C2284" s="18" t="s">
        <v>129</v>
      </c>
      <c r="D2284" s="18" t="s">
        <v>118</v>
      </c>
      <c r="E2284" s="18" t="s">
        <v>116</v>
      </c>
      <c r="F2284" s="18">
        <f>MIN(Config_Geracao!$F$3,IF((Base_Irradiacao!$D$572/Config_Geracao!$E$3)*Base_Irradiacao!$G$572*Config_Geracao!$C$3*(Config_Geracao!$D$3/100)&lt;Config_Geracao!$G$3,0,MAX(Config_Geracao!$G$3,(Base_Irradiacao!$D$572/Config_Geracao!$E$3)*Base_Irradiacao!$G$572*Config_Geracao!$C$3*(Config_Geracao!$D$3/100))))</f>
        <v>0</v>
      </c>
    </row>
    <row r="2285" ht="15.0" customHeight="1">
      <c r="A2285" s="28">
        <v>45681.75</v>
      </c>
      <c r="B2285" s="18">
        <v>18.0</v>
      </c>
      <c r="C2285" s="18" t="s">
        <v>129</v>
      </c>
      <c r="D2285" s="18" t="s">
        <v>122</v>
      </c>
      <c r="E2285" s="18" t="s">
        <v>120</v>
      </c>
      <c r="F2285" s="18">
        <f>MIN(Config_Geracao!$F$5,IF(Base_Irradiacao!$H$572*Config_Geracao!$C$5*(Config_Geracao!$D$5/100)&lt;Config_Geracao!$G$5,0,MAX(Config_Geracao!$G$5,Base_Irradiacao!$H$572*Config_Geracao!$C$5*(Config_Geracao!$D$5/100))))</f>
        <v>1.91748</v>
      </c>
    </row>
    <row r="2286" ht="15.0" customHeight="1">
      <c r="A2286" s="28">
        <v>45681.7916666667</v>
      </c>
      <c r="B2286" s="18">
        <v>19.0</v>
      </c>
      <c r="C2286" s="18" t="s">
        <v>128</v>
      </c>
      <c r="D2286" s="18" t="s">
        <v>115</v>
      </c>
      <c r="E2286" s="18" t="s">
        <v>116</v>
      </c>
      <c r="F2286" s="18">
        <f>MIN(Config_Geracao!$F$2,IF((Base_Irradiacao!$D$573/Config_Geracao!$E$2)*Base_Irradiacao!$G$573*Config_Geracao!$C$2*(Config_Geracao!$D$2/100)&lt;Config_Geracao!$G$2,0,MAX(Config_Geracao!$G$2,(Base_Irradiacao!$D$573/Config_Geracao!$E$2)*Base_Irradiacao!$G$573*Config_Geracao!$C$2*(Config_Geracao!$D$2/100))))</f>
        <v>0</v>
      </c>
    </row>
    <row r="2287" ht="15.0" customHeight="1">
      <c r="A2287" s="28">
        <v>45681.7916666667</v>
      </c>
      <c r="B2287" s="18">
        <v>19.0</v>
      </c>
      <c r="C2287" s="18" t="s">
        <v>128</v>
      </c>
      <c r="D2287" s="18" t="s">
        <v>119</v>
      </c>
      <c r="E2287" s="18" t="s">
        <v>120</v>
      </c>
      <c r="F2287" s="18">
        <f>MIN(Config_Geracao!$F$4,IF(Base_Irradiacao!$H$573*Config_Geracao!$C$4*(Config_Geracao!$D$4/100)&lt;Config_Geracao!$G$4,0,MAX(Config_Geracao!$G$4,Base_Irradiacao!$H$573*Config_Geracao!$C$4*(Config_Geracao!$D$4/100))))</f>
        <v>1.44381</v>
      </c>
    </row>
    <row r="2288" ht="15.0" customHeight="1">
      <c r="A2288" s="28">
        <v>45681.7916666667</v>
      </c>
      <c r="B2288" s="18">
        <v>19.0</v>
      </c>
      <c r="C2288" s="18" t="s">
        <v>129</v>
      </c>
      <c r="D2288" s="18" t="s">
        <v>118</v>
      </c>
      <c r="E2288" s="18" t="s">
        <v>116</v>
      </c>
      <c r="F2288" s="18">
        <f>MIN(Config_Geracao!$F$3,IF((Base_Irradiacao!$D$573/Config_Geracao!$E$3)*Base_Irradiacao!$G$573*Config_Geracao!$C$3*(Config_Geracao!$D$3/100)&lt;Config_Geracao!$G$3,0,MAX(Config_Geracao!$G$3,(Base_Irradiacao!$D$573/Config_Geracao!$E$3)*Base_Irradiacao!$G$573*Config_Geracao!$C$3*(Config_Geracao!$D$3/100))))</f>
        <v>0</v>
      </c>
    </row>
    <row r="2289" ht="15.0" customHeight="1">
      <c r="A2289" s="28">
        <v>45681.7916666667</v>
      </c>
      <c r="B2289" s="18">
        <v>19.0</v>
      </c>
      <c r="C2289" s="18" t="s">
        <v>129</v>
      </c>
      <c r="D2289" s="18" t="s">
        <v>122</v>
      </c>
      <c r="E2289" s="18" t="s">
        <v>120</v>
      </c>
      <c r="F2289" s="18">
        <f>MIN(Config_Geracao!$F$5,IF(Base_Irradiacao!$H$573*Config_Geracao!$C$5*(Config_Geracao!$D$5/100)&lt;Config_Geracao!$G$5,0,MAX(Config_Geracao!$G$5,Base_Irradiacao!$H$573*Config_Geracao!$C$5*(Config_Geracao!$D$5/100))))</f>
        <v>4.92594</v>
      </c>
    </row>
    <row r="2290" ht="15.0" customHeight="1">
      <c r="A2290" s="28">
        <v>45681.8333333333</v>
      </c>
      <c r="B2290" s="18">
        <v>20.0</v>
      </c>
      <c r="C2290" s="18" t="s">
        <v>128</v>
      </c>
      <c r="D2290" s="18" t="s">
        <v>115</v>
      </c>
      <c r="E2290" s="18" t="s">
        <v>116</v>
      </c>
      <c r="F2290" s="18">
        <f>MIN(Config_Geracao!$F$2,IF((Base_Irradiacao!$D$574/Config_Geracao!$E$2)*Base_Irradiacao!$G$574*Config_Geracao!$C$2*(Config_Geracao!$D$2/100)&lt;Config_Geracao!$G$2,0,MAX(Config_Geracao!$G$2,(Base_Irradiacao!$D$574/Config_Geracao!$E$2)*Base_Irradiacao!$G$574*Config_Geracao!$C$2*(Config_Geracao!$D$2/100))))</f>
        <v>0</v>
      </c>
    </row>
    <row r="2291" ht="15.0" customHeight="1">
      <c r="A2291" s="28">
        <v>45681.8333333333</v>
      </c>
      <c r="B2291" s="18">
        <v>20.0</v>
      </c>
      <c r="C2291" s="18" t="s">
        <v>128</v>
      </c>
      <c r="D2291" s="18" t="s">
        <v>119</v>
      </c>
      <c r="E2291" s="18" t="s">
        <v>120</v>
      </c>
      <c r="F2291" s="18">
        <f>MIN(Config_Geracao!$F$4,IF(Base_Irradiacao!$H$574*Config_Geracao!$C$4*(Config_Geracao!$D$4/100)&lt;Config_Geracao!$G$4,0,MAX(Config_Geracao!$G$4,Base_Irradiacao!$H$574*Config_Geracao!$C$4*(Config_Geracao!$D$4/100))))</f>
        <v>0.7001025</v>
      </c>
    </row>
    <row r="2292" ht="15.0" customHeight="1">
      <c r="A2292" s="28">
        <v>45681.8333333333</v>
      </c>
      <c r="B2292" s="18">
        <v>20.0</v>
      </c>
      <c r="C2292" s="18" t="s">
        <v>129</v>
      </c>
      <c r="D2292" s="18" t="s">
        <v>118</v>
      </c>
      <c r="E2292" s="18" t="s">
        <v>116</v>
      </c>
      <c r="F2292" s="18">
        <f>MIN(Config_Geracao!$F$3,IF((Base_Irradiacao!$D$574/Config_Geracao!$E$3)*Base_Irradiacao!$G$574*Config_Geracao!$C$3*(Config_Geracao!$D$3/100)&lt;Config_Geracao!$G$3,0,MAX(Config_Geracao!$G$3,(Base_Irradiacao!$D$574/Config_Geracao!$E$3)*Base_Irradiacao!$G$574*Config_Geracao!$C$3*(Config_Geracao!$D$3/100))))</f>
        <v>0</v>
      </c>
    </row>
    <row r="2293" ht="15.0" customHeight="1">
      <c r="A2293" s="28">
        <v>45681.8333333333</v>
      </c>
      <c r="B2293" s="18">
        <v>20.0</v>
      </c>
      <c r="C2293" s="18" t="s">
        <v>129</v>
      </c>
      <c r="D2293" s="18" t="s">
        <v>122</v>
      </c>
      <c r="E2293" s="18" t="s">
        <v>120</v>
      </c>
      <c r="F2293" s="18">
        <f>MIN(Config_Geracao!$F$5,IF(Base_Irradiacao!$H$574*Config_Geracao!$C$5*(Config_Geracao!$D$5/100)&lt;Config_Geracao!$G$5,0,MAX(Config_Geracao!$G$5,Base_Irradiacao!$H$574*Config_Geracao!$C$5*(Config_Geracao!$D$5/100))))</f>
        <v>2.388585</v>
      </c>
    </row>
    <row r="2294" ht="15.0" customHeight="1">
      <c r="A2294" s="28">
        <v>45681.875</v>
      </c>
      <c r="B2294" s="18">
        <v>21.0</v>
      </c>
      <c r="C2294" s="18" t="s">
        <v>128</v>
      </c>
      <c r="D2294" s="18" t="s">
        <v>115</v>
      </c>
      <c r="E2294" s="18" t="s">
        <v>116</v>
      </c>
      <c r="F2294" s="18">
        <f>MIN(Config_Geracao!$F$2,IF((Base_Irradiacao!$D$575/Config_Geracao!$E$2)*Base_Irradiacao!$G$575*Config_Geracao!$C$2*(Config_Geracao!$D$2/100)&lt;Config_Geracao!$G$2,0,MAX(Config_Geracao!$G$2,(Base_Irradiacao!$D$575/Config_Geracao!$E$2)*Base_Irradiacao!$G$575*Config_Geracao!$C$2*(Config_Geracao!$D$2/100))))</f>
        <v>0</v>
      </c>
    </row>
    <row r="2295" ht="15.0" customHeight="1">
      <c r="A2295" s="28">
        <v>45681.875</v>
      </c>
      <c r="B2295" s="18">
        <v>21.0</v>
      </c>
      <c r="C2295" s="18" t="s">
        <v>128</v>
      </c>
      <c r="D2295" s="18" t="s">
        <v>119</v>
      </c>
      <c r="E2295" s="18" t="s">
        <v>120</v>
      </c>
      <c r="F2295" s="18">
        <f>MIN(Config_Geracao!$F$4,IF(Base_Irradiacao!$H$575*Config_Geracao!$C$4*(Config_Geracao!$D$4/100)&lt;Config_Geracao!$G$4,0,MAX(Config_Geracao!$G$4,Base_Irradiacao!$H$575*Config_Geracao!$C$4*(Config_Geracao!$D$4/100))))</f>
        <v>0.8406075</v>
      </c>
    </row>
    <row r="2296" ht="15.0" customHeight="1">
      <c r="A2296" s="28">
        <v>45681.875</v>
      </c>
      <c r="B2296" s="18">
        <v>21.0</v>
      </c>
      <c r="C2296" s="18" t="s">
        <v>129</v>
      </c>
      <c r="D2296" s="18" t="s">
        <v>118</v>
      </c>
      <c r="E2296" s="18" t="s">
        <v>116</v>
      </c>
      <c r="F2296" s="18">
        <f>MIN(Config_Geracao!$F$3,IF((Base_Irradiacao!$D$575/Config_Geracao!$E$3)*Base_Irradiacao!$G$575*Config_Geracao!$C$3*(Config_Geracao!$D$3/100)&lt;Config_Geracao!$G$3,0,MAX(Config_Geracao!$G$3,(Base_Irradiacao!$D$575/Config_Geracao!$E$3)*Base_Irradiacao!$G$575*Config_Geracao!$C$3*(Config_Geracao!$D$3/100))))</f>
        <v>0</v>
      </c>
    </row>
    <row r="2297" ht="15.0" customHeight="1">
      <c r="A2297" s="28">
        <v>45681.875</v>
      </c>
      <c r="B2297" s="18">
        <v>21.0</v>
      </c>
      <c r="C2297" s="18" t="s">
        <v>129</v>
      </c>
      <c r="D2297" s="18" t="s">
        <v>122</v>
      </c>
      <c r="E2297" s="18" t="s">
        <v>120</v>
      </c>
      <c r="F2297" s="18">
        <f>MIN(Config_Geracao!$F$5,IF(Base_Irradiacao!$H$575*Config_Geracao!$C$5*(Config_Geracao!$D$5/100)&lt;Config_Geracao!$G$5,0,MAX(Config_Geracao!$G$5,Base_Irradiacao!$H$575*Config_Geracao!$C$5*(Config_Geracao!$D$5/100))))</f>
        <v>2.867955</v>
      </c>
    </row>
    <row r="2298" ht="15.0" customHeight="1">
      <c r="A2298" s="28">
        <v>45681.9166666667</v>
      </c>
      <c r="B2298" s="18">
        <v>22.0</v>
      </c>
      <c r="C2298" s="18" t="s">
        <v>128</v>
      </c>
      <c r="D2298" s="18" t="s">
        <v>115</v>
      </c>
      <c r="E2298" s="18" t="s">
        <v>116</v>
      </c>
      <c r="F2298" s="18">
        <f>MIN(Config_Geracao!$F$2,IF((Base_Irradiacao!$D$576/Config_Geracao!$E$2)*Base_Irradiacao!$G$576*Config_Geracao!$C$2*(Config_Geracao!$D$2/100)&lt;Config_Geracao!$G$2,0,MAX(Config_Geracao!$G$2,(Base_Irradiacao!$D$576/Config_Geracao!$E$2)*Base_Irradiacao!$G$576*Config_Geracao!$C$2*(Config_Geracao!$D$2/100))))</f>
        <v>0</v>
      </c>
    </row>
    <row r="2299" ht="15.0" customHeight="1">
      <c r="A2299" s="28">
        <v>45681.9166666667</v>
      </c>
      <c r="B2299" s="18">
        <v>22.0</v>
      </c>
      <c r="C2299" s="18" t="s">
        <v>128</v>
      </c>
      <c r="D2299" s="18" t="s">
        <v>119</v>
      </c>
      <c r="E2299" s="18" t="s">
        <v>120</v>
      </c>
      <c r="F2299" s="18">
        <f>MIN(Config_Geracao!$F$4,IF(Base_Irradiacao!$H$576*Config_Geracao!$C$4*(Config_Geracao!$D$4/100)&lt;Config_Geracao!$G$4,0,MAX(Config_Geracao!$G$4,Base_Irradiacao!$H$576*Config_Geracao!$C$4*(Config_Geracao!$D$4/100))))</f>
        <v>1.0731675</v>
      </c>
    </row>
    <row r="2300" ht="15.0" customHeight="1">
      <c r="A2300" s="28">
        <v>45681.9166666667</v>
      </c>
      <c r="B2300" s="18">
        <v>22.0</v>
      </c>
      <c r="C2300" s="18" t="s">
        <v>129</v>
      </c>
      <c r="D2300" s="18" t="s">
        <v>118</v>
      </c>
      <c r="E2300" s="18" t="s">
        <v>116</v>
      </c>
      <c r="F2300" s="18">
        <f>MIN(Config_Geracao!$F$3,IF((Base_Irradiacao!$D$576/Config_Geracao!$E$3)*Base_Irradiacao!$G$576*Config_Geracao!$C$3*(Config_Geracao!$D$3/100)&lt;Config_Geracao!$G$3,0,MAX(Config_Geracao!$G$3,(Base_Irradiacao!$D$576/Config_Geracao!$E$3)*Base_Irradiacao!$G$576*Config_Geracao!$C$3*(Config_Geracao!$D$3/100))))</f>
        <v>0</v>
      </c>
    </row>
    <row r="2301" ht="15.0" customHeight="1">
      <c r="A2301" s="28">
        <v>45681.9166666667</v>
      </c>
      <c r="B2301" s="18">
        <v>22.0</v>
      </c>
      <c r="C2301" s="18" t="s">
        <v>129</v>
      </c>
      <c r="D2301" s="18" t="s">
        <v>122</v>
      </c>
      <c r="E2301" s="18" t="s">
        <v>120</v>
      </c>
      <c r="F2301" s="18">
        <f>MIN(Config_Geracao!$F$5,IF(Base_Irradiacao!$H$576*Config_Geracao!$C$5*(Config_Geracao!$D$5/100)&lt;Config_Geracao!$G$5,0,MAX(Config_Geracao!$G$5,Base_Irradiacao!$H$576*Config_Geracao!$C$5*(Config_Geracao!$D$5/100))))</f>
        <v>3.661395</v>
      </c>
    </row>
    <row r="2302" ht="15.0" customHeight="1">
      <c r="A2302" s="28">
        <v>45681.9583333333</v>
      </c>
      <c r="B2302" s="18">
        <v>23.0</v>
      </c>
      <c r="C2302" s="18" t="s">
        <v>128</v>
      </c>
      <c r="D2302" s="18" t="s">
        <v>115</v>
      </c>
      <c r="E2302" s="18" t="s">
        <v>116</v>
      </c>
      <c r="F2302" s="18">
        <f>MIN(Config_Geracao!$F$2,IF((Base_Irradiacao!$D$577/Config_Geracao!$E$2)*Base_Irradiacao!$G$577*Config_Geracao!$C$2*(Config_Geracao!$D$2/100)&lt;Config_Geracao!$G$2,0,MAX(Config_Geracao!$G$2,(Base_Irradiacao!$D$577/Config_Geracao!$E$2)*Base_Irradiacao!$G$577*Config_Geracao!$C$2*(Config_Geracao!$D$2/100))))</f>
        <v>0</v>
      </c>
    </row>
    <row r="2303" ht="15.0" customHeight="1">
      <c r="A2303" s="28">
        <v>45681.9583333333</v>
      </c>
      <c r="B2303" s="18">
        <v>23.0</v>
      </c>
      <c r="C2303" s="18" t="s">
        <v>128</v>
      </c>
      <c r="D2303" s="18" t="s">
        <v>119</v>
      </c>
      <c r="E2303" s="18" t="s">
        <v>120</v>
      </c>
      <c r="F2303" s="18">
        <f>MIN(Config_Geracao!$F$4,IF(Base_Irradiacao!$H$577*Config_Geracao!$C$4*(Config_Geracao!$D$4/100)&lt;Config_Geracao!$G$4,0,MAX(Config_Geracao!$G$4,Base_Irradiacao!$H$577*Config_Geracao!$C$4*(Config_Geracao!$D$4/100))))</f>
        <v>0.8454525</v>
      </c>
    </row>
    <row r="2304" ht="15.0" customHeight="1">
      <c r="A2304" s="28">
        <v>45681.9583333333</v>
      </c>
      <c r="B2304" s="18">
        <v>23.0</v>
      </c>
      <c r="C2304" s="18" t="s">
        <v>129</v>
      </c>
      <c r="D2304" s="18" t="s">
        <v>118</v>
      </c>
      <c r="E2304" s="18" t="s">
        <v>116</v>
      </c>
      <c r="F2304" s="18">
        <f>MIN(Config_Geracao!$F$3,IF((Base_Irradiacao!$D$577/Config_Geracao!$E$3)*Base_Irradiacao!$G$577*Config_Geracao!$C$3*(Config_Geracao!$D$3/100)&lt;Config_Geracao!$G$3,0,MAX(Config_Geracao!$G$3,(Base_Irradiacao!$D$577/Config_Geracao!$E$3)*Base_Irradiacao!$G$577*Config_Geracao!$C$3*(Config_Geracao!$D$3/100))))</f>
        <v>0</v>
      </c>
    </row>
    <row r="2305" ht="15.0" customHeight="1">
      <c r="A2305" s="28">
        <v>45681.9583333333</v>
      </c>
      <c r="B2305" s="18">
        <v>23.0</v>
      </c>
      <c r="C2305" s="18" t="s">
        <v>129</v>
      </c>
      <c r="D2305" s="18" t="s">
        <v>122</v>
      </c>
      <c r="E2305" s="18" t="s">
        <v>120</v>
      </c>
      <c r="F2305" s="18">
        <f>MIN(Config_Geracao!$F$5,IF(Base_Irradiacao!$H$577*Config_Geracao!$C$5*(Config_Geracao!$D$5/100)&lt;Config_Geracao!$G$5,0,MAX(Config_Geracao!$G$5,Base_Irradiacao!$H$577*Config_Geracao!$C$5*(Config_Geracao!$D$5/100))))</f>
        <v>2.884485</v>
      </c>
    </row>
    <row r="2306" ht="15.0" customHeight="1">
      <c r="A2306" s="28">
        <v>45682.0</v>
      </c>
      <c r="B2306" s="18">
        <v>0.0</v>
      </c>
      <c r="C2306" s="18" t="s">
        <v>128</v>
      </c>
      <c r="D2306" s="18" t="s">
        <v>115</v>
      </c>
      <c r="E2306" s="18" t="s">
        <v>116</v>
      </c>
      <c r="F2306" s="18">
        <f>MIN(Config_Geracao!$F$2,IF((Base_Irradiacao!$D$578/Config_Geracao!$E$2)*Base_Irradiacao!$G$578*Config_Geracao!$C$2*(Config_Geracao!$D$2/100)&lt;Config_Geracao!$G$2,0,MAX(Config_Geracao!$G$2,(Base_Irradiacao!$D$578/Config_Geracao!$E$2)*Base_Irradiacao!$G$578*Config_Geracao!$C$2*(Config_Geracao!$D$2/100))))</f>
        <v>0</v>
      </c>
    </row>
    <row r="2307" ht="15.0" customHeight="1">
      <c r="A2307" s="28">
        <v>45682.0</v>
      </c>
      <c r="B2307" s="18">
        <v>0.0</v>
      </c>
      <c r="C2307" s="18" t="s">
        <v>128</v>
      </c>
      <c r="D2307" s="18" t="s">
        <v>119</v>
      </c>
      <c r="E2307" s="18" t="s">
        <v>120</v>
      </c>
      <c r="F2307" s="18">
        <f>MIN(Config_Geracao!$F$4,IF(Base_Irradiacao!$H$578*Config_Geracao!$C$4*(Config_Geracao!$D$4/100)&lt;Config_Geracao!$G$4,0,MAX(Config_Geracao!$G$4,Base_Irradiacao!$H$578*Config_Geracao!$C$4*(Config_Geracao!$D$4/100))))</f>
        <v>0.935085</v>
      </c>
    </row>
    <row r="2308" ht="15.0" customHeight="1">
      <c r="A2308" s="28">
        <v>45682.0</v>
      </c>
      <c r="B2308" s="18">
        <v>0.0</v>
      </c>
      <c r="C2308" s="18" t="s">
        <v>129</v>
      </c>
      <c r="D2308" s="18" t="s">
        <v>118</v>
      </c>
      <c r="E2308" s="18" t="s">
        <v>116</v>
      </c>
      <c r="F2308" s="18">
        <f>MIN(Config_Geracao!$F$3,IF((Base_Irradiacao!$D$578/Config_Geracao!$E$3)*Base_Irradiacao!$G$578*Config_Geracao!$C$3*(Config_Geracao!$D$3/100)&lt;Config_Geracao!$G$3,0,MAX(Config_Geracao!$G$3,(Base_Irradiacao!$D$578/Config_Geracao!$E$3)*Base_Irradiacao!$G$578*Config_Geracao!$C$3*(Config_Geracao!$D$3/100))))</f>
        <v>0</v>
      </c>
    </row>
    <row r="2309" ht="15.0" customHeight="1">
      <c r="A2309" s="28">
        <v>45682.0</v>
      </c>
      <c r="B2309" s="18">
        <v>0.0</v>
      </c>
      <c r="C2309" s="18" t="s">
        <v>129</v>
      </c>
      <c r="D2309" s="18" t="s">
        <v>122</v>
      </c>
      <c r="E2309" s="18" t="s">
        <v>120</v>
      </c>
      <c r="F2309" s="18">
        <f>MIN(Config_Geracao!$F$5,IF(Base_Irradiacao!$H$578*Config_Geracao!$C$5*(Config_Geracao!$D$5/100)&lt;Config_Geracao!$G$5,0,MAX(Config_Geracao!$G$5,Base_Irradiacao!$H$578*Config_Geracao!$C$5*(Config_Geracao!$D$5/100))))</f>
        <v>3.19029</v>
      </c>
    </row>
    <row r="2310" ht="15.0" customHeight="1">
      <c r="A2310" s="28">
        <v>45682.0416666667</v>
      </c>
      <c r="B2310" s="18">
        <v>1.0</v>
      </c>
      <c r="C2310" s="18" t="s">
        <v>128</v>
      </c>
      <c r="D2310" s="18" t="s">
        <v>115</v>
      </c>
      <c r="E2310" s="18" t="s">
        <v>116</v>
      </c>
      <c r="F2310" s="18">
        <f>MIN(Config_Geracao!$F$2,IF((Base_Irradiacao!$D$579/Config_Geracao!$E$2)*Base_Irradiacao!$G$579*Config_Geracao!$C$2*(Config_Geracao!$D$2/100)&lt;Config_Geracao!$G$2,0,MAX(Config_Geracao!$G$2,(Base_Irradiacao!$D$579/Config_Geracao!$E$2)*Base_Irradiacao!$G$579*Config_Geracao!$C$2*(Config_Geracao!$D$2/100))))</f>
        <v>0</v>
      </c>
    </row>
    <row r="2311" ht="15.0" customHeight="1">
      <c r="A2311" s="28">
        <v>45682.0416666667</v>
      </c>
      <c r="B2311" s="18">
        <v>1.0</v>
      </c>
      <c r="C2311" s="18" t="s">
        <v>128</v>
      </c>
      <c r="D2311" s="18" t="s">
        <v>119</v>
      </c>
      <c r="E2311" s="18" t="s">
        <v>120</v>
      </c>
      <c r="F2311" s="18">
        <f>MIN(Config_Geracao!$F$4,IF(Base_Irradiacao!$H$579*Config_Geracao!$C$4*(Config_Geracao!$D$4/100)&lt;Config_Geracao!$G$4,0,MAX(Config_Geracao!$G$4,Base_Irradiacao!$H$579*Config_Geracao!$C$4*(Config_Geracao!$D$4/100))))</f>
        <v>1.2136725</v>
      </c>
    </row>
    <row r="2312" ht="15.0" customHeight="1">
      <c r="A2312" s="28">
        <v>45682.0416666667</v>
      </c>
      <c r="B2312" s="18">
        <v>1.0</v>
      </c>
      <c r="C2312" s="18" t="s">
        <v>129</v>
      </c>
      <c r="D2312" s="18" t="s">
        <v>118</v>
      </c>
      <c r="E2312" s="18" t="s">
        <v>116</v>
      </c>
      <c r="F2312" s="18">
        <f>MIN(Config_Geracao!$F$3,IF((Base_Irradiacao!$D$579/Config_Geracao!$E$3)*Base_Irradiacao!$G$579*Config_Geracao!$C$3*(Config_Geracao!$D$3/100)&lt;Config_Geracao!$G$3,0,MAX(Config_Geracao!$G$3,(Base_Irradiacao!$D$579/Config_Geracao!$E$3)*Base_Irradiacao!$G$579*Config_Geracao!$C$3*(Config_Geracao!$D$3/100))))</f>
        <v>0</v>
      </c>
    </row>
    <row r="2313" ht="15.0" customHeight="1">
      <c r="A2313" s="28">
        <v>45682.0416666667</v>
      </c>
      <c r="B2313" s="18">
        <v>1.0</v>
      </c>
      <c r="C2313" s="18" t="s">
        <v>129</v>
      </c>
      <c r="D2313" s="18" t="s">
        <v>122</v>
      </c>
      <c r="E2313" s="18" t="s">
        <v>120</v>
      </c>
      <c r="F2313" s="18">
        <f>MIN(Config_Geracao!$F$5,IF(Base_Irradiacao!$H$579*Config_Geracao!$C$5*(Config_Geracao!$D$5/100)&lt;Config_Geracao!$G$5,0,MAX(Config_Geracao!$G$5,Base_Irradiacao!$H$579*Config_Geracao!$C$5*(Config_Geracao!$D$5/100))))</f>
        <v>4.140765</v>
      </c>
    </row>
    <row r="2314" ht="15.0" customHeight="1">
      <c r="A2314" s="28">
        <v>45682.0833333333</v>
      </c>
      <c r="B2314" s="18">
        <v>2.0</v>
      </c>
      <c r="C2314" s="18" t="s">
        <v>128</v>
      </c>
      <c r="D2314" s="18" t="s">
        <v>115</v>
      </c>
      <c r="E2314" s="18" t="s">
        <v>116</v>
      </c>
      <c r="F2314" s="18">
        <f>MIN(Config_Geracao!$F$2,IF((Base_Irradiacao!$D$580/Config_Geracao!$E$2)*Base_Irradiacao!$G$580*Config_Geracao!$C$2*(Config_Geracao!$D$2/100)&lt;Config_Geracao!$G$2,0,MAX(Config_Geracao!$G$2,(Base_Irradiacao!$D$580/Config_Geracao!$E$2)*Base_Irradiacao!$G$580*Config_Geracao!$C$2*(Config_Geracao!$D$2/100))))</f>
        <v>0</v>
      </c>
    </row>
    <row r="2315" ht="15.0" customHeight="1">
      <c r="A2315" s="28">
        <v>45682.0833333333</v>
      </c>
      <c r="B2315" s="18">
        <v>2.0</v>
      </c>
      <c r="C2315" s="18" t="s">
        <v>128</v>
      </c>
      <c r="D2315" s="18" t="s">
        <v>119</v>
      </c>
      <c r="E2315" s="18" t="s">
        <v>120</v>
      </c>
      <c r="F2315" s="18">
        <f>MIN(Config_Geracao!$F$4,IF(Base_Irradiacao!$H$580*Config_Geracao!$C$4*(Config_Geracao!$D$4/100)&lt;Config_Geracao!$G$4,0,MAX(Config_Geracao!$G$4,Base_Irradiacao!$H$580*Config_Geracao!$C$4*(Config_Geracao!$D$4/100))))</f>
        <v>1.15311</v>
      </c>
    </row>
    <row r="2316" ht="15.0" customHeight="1">
      <c r="A2316" s="28">
        <v>45682.0833333333</v>
      </c>
      <c r="B2316" s="18">
        <v>2.0</v>
      </c>
      <c r="C2316" s="18" t="s">
        <v>129</v>
      </c>
      <c r="D2316" s="18" t="s">
        <v>118</v>
      </c>
      <c r="E2316" s="18" t="s">
        <v>116</v>
      </c>
      <c r="F2316" s="18">
        <f>MIN(Config_Geracao!$F$3,IF((Base_Irradiacao!$D$580/Config_Geracao!$E$3)*Base_Irradiacao!$G$580*Config_Geracao!$C$3*(Config_Geracao!$D$3/100)&lt;Config_Geracao!$G$3,0,MAX(Config_Geracao!$G$3,(Base_Irradiacao!$D$580/Config_Geracao!$E$3)*Base_Irradiacao!$G$580*Config_Geracao!$C$3*(Config_Geracao!$D$3/100))))</f>
        <v>0</v>
      </c>
    </row>
    <row r="2317" ht="15.0" customHeight="1">
      <c r="A2317" s="28">
        <v>45682.0833333333</v>
      </c>
      <c r="B2317" s="18">
        <v>2.0</v>
      </c>
      <c r="C2317" s="18" t="s">
        <v>129</v>
      </c>
      <c r="D2317" s="18" t="s">
        <v>122</v>
      </c>
      <c r="E2317" s="18" t="s">
        <v>120</v>
      </c>
      <c r="F2317" s="18">
        <f>MIN(Config_Geracao!$F$5,IF(Base_Irradiacao!$H$580*Config_Geracao!$C$5*(Config_Geracao!$D$5/100)&lt;Config_Geracao!$G$5,0,MAX(Config_Geracao!$G$5,Base_Irradiacao!$H$580*Config_Geracao!$C$5*(Config_Geracao!$D$5/100))))</f>
        <v>3.93414</v>
      </c>
    </row>
    <row r="2318" ht="15.0" customHeight="1">
      <c r="A2318" s="28">
        <v>45682.125</v>
      </c>
      <c r="B2318" s="18">
        <v>3.0</v>
      </c>
      <c r="C2318" s="18" t="s">
        <v>128</v>
      </c>
      <c r="D2318" s="18" t="s">
        <v>115</v>
      </c>
      <c r="E2318" s="18" t="s">
        <v>116</v>
      </c>
      <c r="F2318" s="18">
        <f>MIN(Config_Geracao!$F$2,IF((Base_Irradiacao!$D$581/Config_Geracao!$E$2)*Base_Irradiacao!$G$581*Config_Geracao!$C$2*(Config_Geracao!$D$2/100)&lt;Config_Geracao!$G$2,0,MAX(Config_Geracao!$G$2,(Base_Irradiacao!$D$581/Config_Geracao!$E$2)*Base_Irradiacao!$G$581*Config_Geracao!$C$2*(Config_Geracao!$D$2/100))))</f>
        <v>0</v>
      </c>
    </row>
    <row r="2319" ht="15.0" customHeight="1">
      <c r="A2319" s="28">
        <v>45682.125</v>
      </c>
      <c r="B2319" s="18">
        <v>3.0</v>
      </c>
      <c r="C2319" s="18" t="s">
        <v>128</v>
      </c>
      <c r="D2319" s="18" t="s">
        <v>119</v>
      </c>
      <c r="E2319" s="18" t="s">
        <v>120</v>
      </c>
      <c r="F2319" s="18">
        <f>MIN(Config_Geracao!$F$4,IF(Base_Irradiacao!$H$581*Config_Geracao!$C$4*(Config_Geracao!$D$4/100)&lt;Config_Geracao!$G$4,0,MAX(Config_Geracao!$G$4,Base_Irradiacao!$H$581*Config_Geracao!$C$4*(Config_Geracao!$D$4/100))))</f>
        <v>1.0780125</v>
      </c>
    </row>
    <row r="2320" ht="15.0" customHeight="1">
      <c r="A2320" s="28">
        <v>45682.125</v>
      </c>
      <c r="B2320" s="18">
        <v>3.0</v>
      </c>
      <c r="C2320" s="18" t="s">
        <v>129</v>
      </c>
      <c r="D2320" s="18" t="s">
        <v>118</v>
      </c>
      <c r="E2320" s="18" t="s">
        <v>116</v>
      </c>
      <c r="F2320" s="18">
        <f>MIN(Config_Geracao!$F$3,IF((Base_Irradiacao!$D$581/Config_Geracao!$E$3)*Base_Irradiacao!$G$581*Config_Geracao!$C$3*(Config_Geracao!$D$3/100)&lt;Config_Geracao!$G$3,0,MAX(Config_Geracao!$G$3,(Base_Irradiacao!$D$581/Config_Geracao!$E$3)*Base_Irradiacao!$G$581*Config_Geracao!$C$3*(Config_Geracao!$D$3/100))))</f>
        <v>0</v>
      </c>
    </row>
    <row r="2321" ht="15.0" customHeight="1">
      <c r="A2321" s="28">
        <v>45682.125</v>
      </c>
      <c r="B2321" s="18">
        <v>3.0</v>
      </c>
      <c r="C2321" s="18" t="s">
        <v>129</v>
      </c>
      <c r="D2321" s="18" t="s">
        <v>122</v>
      </c>
      <c r="E2321" s="18" t="s">
        <v>120</v>
      </c>
      <c r="F2321" s="18">
        <f>MIN(Config_Geracao!$F$5,IF(Base_Irradiacao!$H$581*Config_Geracao!$C$5*(Config_Geracao!$D$5/100)&lt;Config_Geracao!$G$5,0,MAX(Config_Geracao!$G$5,Base_Irradiacao!$H$581*Config_Geracao!$C$5*(Config_Geracao!$D$5/100))))</f>
        <v>3.677925</v>
      </c>
    </row>
    <row r="2322" ht="15.0" customHeight="1">
      <c r="A2322" s="28">
        <v>45682.1666666667</v>
      </c>
      <c r="B2322" s="18">
        <v>4.0</v>
      </c>
      <c r="C2322" s="18" t="s">
        <v>128</v>
      </c>
      <c r="D2322" s="18" t="s">
        <v>115</v>
      </c>
      <c r="E2322" s="18" t="s">
        <v>116</v>
      </c>
      <c r="F2322" s="18">
        <f>MIN(Config_Geracao!$F$2,IF((Base_Irradiacao!$D$582/Config_Geracao!$E$2)*Base_Irradiacao!$G$582*Config_Geracao!$C$2*(Config_Geracao!$D$2/100)&lt;Config_Geracao!$G$2,0,MAX(Config_Geracao!$G$2,(Base_Irradiacao!$D$582/Config_Geracao!$E$2)*Base_Irradiacao!$G$582*Config_Geracao!$C$2*(Config_Geracao!$D$2/100))))</f>
        <v>0</v>
      </c>
    </row>
    <row r="2323" ht="15.0" customHeight="1">
      <c r="A2323" s="28">
        <v>45682.1666666667</v>
      </c>
      <c r="B2323" s="18">
        <v>4.0</v>
      </c>
      <c r="C2323" s="18" t="s">
        <v>128</v>
      </c>
      <c r="D2323" s="18" t="s">
        <v>119</v>
      </c>
      <c r="E2323" s="18" t="s">
        <v>120</v>
      </c>
      <c r="F2323" s="18">
        <f>MIN(Config_Geracao!$F$4,IF(Base_Irradiacao!$H$582*Config_Geracao!$C$4*(Config_Geracao!$D$4/100)&lt;Config_Geracao!$G$4,0,MAX(Config_Geracao!$G$4,Base_Irradiacao!$H$582*Config_Geracao!$C$4*(Config_Geracao!$D$4/100))))</f>
        <v>0.780045</v>
      </c>
    </row>
    <row r="2324" ht="15.0" customHeight="1">
      <c r="A2324" s="28">
        <v>45682.1666666667</v>
      </c>
      <c r="B2324" s="18">
        <v>4.0</v>
      </c>
      <c r="C2324" s="18" t="s">
        <v>129</v>
      </c>
      <c r="D2324" s="18" t="s">
        <v>118</v>
      </c>
      <c r="E2324" s="18" t="s">
        <v>116</v>
      </c>
      <c r="F2324" s="18">
        <f>MIN(Config_Geracao!$F$3,IF((Base_Irradiacao!$D$582/Config_Geracao!$E$3)*Base_Irradiacao!$G$582*Config_Geracao!$C$3*(Config_Geracao!$D$3/100)&lt;Config_Geracao!$G$3,0,MAX(Config_Geracao!$G$3,(Base_Irradiacao!$D$582/Config_Geracao!$E$3)*Base_Irradiacao!$G$582*Config_Geracao!$C$3*(Config_Geracao!$D$3/100))))</f>
        <v>0</v>
      </c>
    </row>
    <row r="2325" ht="15.0" customHeight="1">
      <c r="A2325" s="28">
        <v>45682.1666666667</v>
      </c>
      <c r="B2325" s="18">
        <v>4.0</v>
      </c>
      <c r="C2325" s="18" t="s">
        <v>129</v>
      </c>
      <c r="D2325" s="18" t="s">
        <v>122</v>
      </c>
      <c r="E2325" s="18" t="s">
        <v>120</v>
      </c>
      <c r="F2325" s="18">
        <f>MIN(Config_Geracao!$F$5,IF(Base_Irradiacao!$H$582*Config_Geracao!$C$5*(Config_Geracao!$D$5/100)&lt;Config_Geracao!$G$5,0,MAX(Config_Geracao!$G$5,Base_Irradiacao!$H$582*Config_Geracao!$C$5*(Config_Geracao!$D$5/100))))</f>
        <v>2.66133</v>
      </c>
    </row>
    <row r="2326" ht="15.0" customHeight="1">
      <c r="A2326" s="28">
        <v>45682.2083333333</v>
      </c>
      <c r="B2326" s="18">
        <v>5.0</v>
      </c>
      <c r="C2326" s="18" t="s">
        <v>128</v>
      </c>
      <c r="D2326" s="18" t="s">
        <v>115</v>
      </c>
      <c r="E2326" s="18" t="s">
        <v>116</v>
      </c>
      <c r="F2326" s="18">
        <f>MIN(Config_Geracao!$F$2,IF((Base_Irradiacao!$D$583/Config_Geracao!$E$2)*Base_Irradiacao!$G$583*Config_Geracao!$C$2*(Config_Geracao!$D$2/100)&lt;Config_Geracao!$G$2,0,MAX(Config_Geracao!$G$2,(Base_Irradiacao!$D$583/Config_Geracao!$E$2)*Base_Irradiacao!$G$583*Config_Geracao!$C$2*(Config_Geracao!$D$2/100))))</f>
        <v>0</v>
      </c>
    </row>
    <row r="2327" ht="15.0" customHeight="1">
      <c r="A2327" s="28">
        <v>45682.2083333333</v>
      </c>
      <c r="B2327" s="18">
        <v>5.0</v>
      </c>
      <c r="C2327" s="18" t="s">
        <v>128</v>
      </c>
      <c r="D2327" s="18" t="s">
        <v>119</v>
      </c>
      <c r="E2327" s="18" t="s">
        <v>120</v>
      </c>
      <c r="F2327" s="18">
        <f>MIN(Config_Geracao!$F$4,IF(Base_Irradiacao!$H$583*Config_Geracao!$C$4*(Config_Geracao!$D$4/100)&lt;Config_Geracao!$G$4,0,MAX(Config_Geracao!$G$4,Base_Irradiacao!$H$583*Config_Geracao!$C$4*(Config_Geracao!$D$4/100))))</f>
        <v>1.26939</v>
      </c>
    </row>
    <row r="2328" ht="15.0" customHeight="1">
      <c r="A2328" s="28">
        <v>45682.2083333333</v>
      </c>
      <c r="B2328" s="18">
        <v>5.0</v>
      </c>
      <c r="C2328" s="18" t="s">
        <v>129</v>
      </c>
      <c r="D2328" s="18" t="s">
        <v>118</v>
      </c>
      <c r="E2328" s="18" t="s">
        <v>116</v>
      </c>
      <c r="F2328" s="18">
        <f>MIN(Config_Geracao!$F$3,IF((Base_Irradiacao!$D$583/Config_Geracao!$E$3)*Base_Irradiacao!$G$583*Config_Geracao!$C$3*(Config_Geracao!$D$3/100)&lt;Config_Geracao!$G$3,0,MAX(Config_Geracao!$G$3,(Base_Irradiacao!$D$583/Config_Geracao!$E$3)*Base_Irradiacao!$G$583*Config_Geracao!$C$3*(Config_Geracao!$D$3/100))))</f>
        <v>0</v>
      </c>
    </row>
    <row r="2329" ht="15.0" customHeight="1">
      <c r="A2329" s="28">
        <v>45682.2083333333</v>
      </c>
      <c r="B2329" s="18">
        <v>5.0</v>
      </c>
      <c r="C2329" s="18" t="s">
        <v>129</v>
      </c>
      <c r="D2329" s="18" t="s">
        <v>122</v>
      </c>
      <c r="E2329" s="18" t="s">
        <v>120</v>
      </c>
      <c r="F2329" s="18">
        <f>MIN(Config_Geracao!$F$5,IF(Base_Irradiacao!$H$583*Config_Geracao!$C$5*(Config_Geracao!$D$5/100)&lt;Config_Geracao!$G$5,0,MAX(Config_Geracao!$G$5,Base_Irradiacao!$H$583*Config_Geracao!$C$5*(Config_Geracao!$D$5/100))))</f>
        <v>4.33086</v>
      </c>
    </row>
    <row r="2330" ht="15.0" customHeight="1">
      <c r="A2330" s="28">
        <v>45682.25</v>
      </c>
      <c r="B2330" s="18">
        <v>6.0</v>
      </c>
      <c r="C2330" s="18" t="s">
        <v>128</v>
      </c>
      <c r="D2330" s="18" t="s">
        <v>115</v>
      </c>
      <c r="E2330" s="18" t="s">
        <v>116</v>
      </c>
      <c r="F2330" s="18">
        <f>MIN(Config_Geracao!$F$2,IF((Base_Irradiacao!$D$584/Config_Geracao!$E$2)*Base_Irradiacao!$G$584*Config_Geracao!$C$2*(Config_Geracao!$D$2/100)&lt;Config_Geracao!$G$2,0,MAX(Config_Geracao!$G$2,(Base_Irradiacao!$D$584/Config_Geracao!$E$2)*Base_Irradiacao!$G$584*Config_Geracao!$C$2*(Config_Geracao!$D$2/100))))</f>
        <v>0</v>
      </c>
    </row>
    <row r="2331" ht="15.0" customHeight="1">
      <c r="A2331" s="28">
        <v>45682.25</v>
      </c>
      <c r="B2331" s="18">
        <v>6.0</v>
      </c>
      <c r="C2331" s="18" t="s">
        <v>128</v>
      </c>
      <c r="D2331" s="18" t="s">
        <v>119</v>
      </c>
      <c r="E2331" s="18" t="s">
        <v>120</v>
      </c>
      <c r="F2331" s="18">
        <f>MIN(Config_Geracao!$F$4,IF(Base_Irradiacao!$H$584*Config_Geracao!$C$4*(Config_Geracao!$D$4/100)&lt;Config_Geracao!$G$4,0,MAX(Config_Geracao!$G$4,Base_Irradiacao!$H$584*Config_Geracao!$C$4*(Config_Geracao!$D$4/100))))</f>
        <v>0.7243275</v>
      </c>
    </row>
    <row r="2332" ht="15.0" customHeight="1">
      <c r="A2332" s="28">
        <v>45682.25</v>
      </c>
      <c r="B2332" s="18">
        <v>6.0</v>
      </c>
      <c r="C2332" s="18" t="s">
        <v>129</v>
      </c>
      <c r="D2332" s="18" t="s">
        <v>118</v>
      </c>
      <c r="E2332" s="18" t="s">
        <v>116</v>
      </c>
      <c r="F2332" s="18">
        <f>MIN(Config_Geracao!$F$3,IF((Base_Irradiacao!$D$584/Config_Geracao!$E$3)*Base_Irradiacao!$G$584*Config_Geracao!$C$3*(Config_Geracao!$D$3/100)&lt;Config_Geracao!$G$3,0,MAX(Config_Geracao!$G$3,(Base_Irradiacao!$D$584/Config_Geracao!$E$3)*Base_Irradiacao!$G$584*Config_Geracao!$C$3*(Config_Geracao!$D$3/100))))</f>
        <v>0</v>
      </c>
    </row>
    <row r="2333" ht="15.0" customHeight="1">
      <c r="A2333" s="28">
        <v>45682.25</v>
      </c>
      <c r="B2333" s="18">
        <v>6.0</v>
      </c>
      <c r="C2333" s="18" t="s">
        <v>129</v>
      </c>
      <c r="D2333" s="18" t="s">
        <v>122</v>
      </c>
      <c r="E2333" s="18" t="s">
        <v>120</v>
      </c>
      <c r="F2333" s="18">
        <f>MIN(Config_Geracao!$F$5,IF(Base_Irradiacao!$H$584*Config_Geracao!$C$5*(Config_Geracao!$D$5/100)&lt;Config_Geracao!$G$5,0,MAX(Config_Geracao!$G$5,Base_Irradiacao!$H$584*Config_Geracao!$C$5*(Config_Geracao!$D$5/100))))</f>
        <v>2.471235</v>
      </c>
    </row>
    <row r="2334" ht="15.0" customHeight="1">
      <c r="A2334" s="28">
        <v>45682.2916666667</v>
      </c>
      <c r="B2334" s="18">
        <v>7.0</v>
      </c>
      <c r="C2334" s="18" t="s">
        <v>128</v>
      </c>
      <c r="D2334" s="18" t="s">
        <v>115</v>
      </c>
      <c r="E2334" s="18" t="s">
        <v>116</v>
      </c>
      <c r="F2334" s="18">
        <f>MIN(Config_Geracao!$F$2,IF((Base_Irradiacao!$D$585/Config_Geracao!$E$2)*Base_Irradiacao!$G$585*Config_Geracao!$C$2*(Config_Geracao!$D$2/100)&lt;Config_Geracao!$G$2,0,MAX(Config_Geracao!$G$2,(Base_Irradiacao!$D$585/Config_Geracao!$E$2)*Base_Irradiacao!$G$585*Config_Geracao!$C$2*(Config_Geracao!$D$2/100))))</f>
        <v>2.912872727</v>
      </c>
    </row>
    <row r="2335" ht="15.0" customHeight="1">
      <c r="A2335" s="28">
        <v>45682.2916666667</v>
      </c>
      <c r="B2335" s="18">
        <v>7.0</v>
      </c>
      <c r="C2335" s="18" t="s">
        <v>128</v>
      </c>
      <c r="D2335" s="18" t="s">
        <v>119</v>
      </c>
      <c r="E2335" s="18" t="s">
        <v>120</v>
      </c>
      <c r="F2335" s="18">
        <f>MIN(Config_Geracao!$F$4,IF(Base_Irradiacao!$H$585*Config_Geracao!$C$4*(Config_Geracao!$D$4/100)&lt;Config_Geracao!$G$4,0,MAX(Config_Geracao!$G$4,Base_Irradiacao!$H$585*Config_Geracao!$C$4*(Config_Geracao!$D$4/100))))</f>
        <v>0.79458</v>
      </c>
    </row>
    <row r="2336" ht="15.0" customHeight="1">
      <c r="A2336" s="28">
        <v>45682.2916666667</v>
      </c>
      <c r="B2336" s="18">
        <v>7.0</v>
      </c>
      <c r="C2336" s="18" t="s">
        <v>129</v>
      </c>
      <c r="D2336" s="18" t="s">
        <v>118</v>
      </c>
      <c r="E2336" s="18" t="s">
        <v>116</v>
      </c>
      <c r="F2336" s="18">
        <f>MIN(Config_Geracao!$F$3,IF((Base_Irradiacao!$D$585/Config_Geracao!$E$3)*Base_Irradiacao!$G$585*Config_Geracao!$C$3*(Config_Geracao!$D$3/100)&lt;Config_Geracao!$G$3,0,MAX(Config_Geracao!$G$3,(Base_Irradiacao!$D$585/Config_Geracao!$E$3)*Base_Irradiacao!$G$585*Config_Geracao!$C$3*(Config_Geracao!$D$3/100))))</f>
        <v>11.92564364</v>
      </c>
    </row>
    <row r="2337" ht="15.0" customHeight="1">
      <c r="A2337" s="28">
        <v>45682.2916666667</v>
      </c>
      <c r="B2337" s="18">
        <v>7.0</v>
      </c>
      <c r="C2337" s="18" t="s">
        <v>129</v>
      </c>
      <c r="D2337" s="18" t="s">
        <v>122</v>
      </c>
      <c r="E2337" s="18" t="s">
        <v>120</v>
      </c>
      <c r="F2337" s="18">
        <f>MIN(Config_Geracao!$F$5,IF(Base_Irradiacao!$H$585*Config_Geracao!$C$5*(Config_Geracao!$D$5/100)&lt;Config_Geracao!$G$5,0,MAX(Config_Geracao!$G$5,Base_Irradiacao!$H$585*Config_Geracao!$C$5*(Config_Geracao!$D$5/100))))</f>
        <v>2.71092</v>
      </c>
    </row>
    <row r="2338" ht="15.0" customHeight="1">
      <c r="A2338" s="28">
        <v>45682.3333333333</v>
      </c>
      <c r="B2338" s="18">
        <v>8.0</v>
      </c>
      <c r="C2338" s="18" t="s">
        <v>128</v>
      </c>
      <c r="D2338" s="18" t="s">
        <v>115</v>
      </c>
      <c r="E2338" s="18" t="s">
        <v>116</v>
      </c>
      <c r="F2338" s="18">
        <f>MIN(Config_Geracao!$F$2,IF((Base_Irradiacao!$D$586/Config_Geracao!$E$2)*Base_Irradiacao!$G$586*Config_Geracao!$C$2*(Config_Geracao!$D$2/100)&lt;Config_Geracao!$G$2,0,MAX(Config_Geracao!$G$2,(Base_Irradiacao!$D$586/Config_Geracao!$E$2)*Base_Irradiacao!$G$586*Config_Geracao!$C$2*(Config_Geracao!$D$2/100))))</f>
        <v>4.770122727</v>
      </c>
    </row>
    <row r="2339" ht="15.0" customHeight="1">
      <c r="A2339" s="28">
        <v>45682.3333333333</v>
      </c>
      <c r="B2339" s="18">
        <v>8.0</v>
      </c>
      <c r="C2339" s="18" t="s">
        <v>128</v>
      </c>
      <c r="D2339" s="18" t="s">
        <v>119</v>
      </c>
      <c r="E2339" s="18" t="s">
        <v>120</v>
      </c>
      <c r="F2339" s="18">
        <f>MIN(Config_Geracao!$F$4,IF(Base_Irradiacao!$H$586*Config_Geracao!$C$4*(Config_Geracao!$D$4/100)&lt;Config_Geracao!$G$4,0,MAX(Config_Geracao!$G$4,Base_Irradiacao!$H$586*Config_Geracao!$C$4*(Config_Geracao!$D$4/100))))</f>
        <v>0.8793675</v>
      </c>
    </row>
    <row r="2340" ht="15.0" customHeight="1">
      <c r="A2340" s="28">
        <v>45682.3333333333</v>
      </c>
      <c r="B2340" s="18">
        <v>8.0</v>
      </c>
      <c r="C2340" s="18" t="s">
        <v>129</v>
      </c>
      <c r="D2340" s="18" t="s">
        <v>118</v>
      </c>
      <c r="E2340" s="18" t="s">
        <v>116</v>
      </c>
      <c r="F2340" s="18">
        <f>MIN(Config_Geracao!$F$3,IF((Base_Irradiacao!$D$586/Config_Geracao!$E$3)*Base_Irradiacao!$G$586*Config_Geracao!$C$3*(Config_Geracao!$D$3/100)&lt;Config_Geracao!$G$3,0,MAX(Config_Geracao!$G$3,(Base_Irradiacao!$D$586/Config_Geracao!$E$3)*Base_Irradiacao!$G$586*Config_Geracao!$C$3*(Config_Geracao!$D$3/100))))</f>
        <v>19.52944364</v>
      </c>
    </row>
    <row r="2341" ht="15.0" customHeight="1">
      <c r="A2341" s="28">
        <v>45682.3333333333</v>
      </c>
      <c r="B2341" s="18">
        <v>8.0</v>
      </c>
      <c r="C2341" s="18" t="s">
        <v>129</v>
      </c>
      <c r="D2341" s="18" t="s">
        <v>122</v>
      </c>
      <c r="E2341" s="18" t="s">
        <v>120</v>
      </c>
      <c r="F2341" s="18">
        <f>MIN(Config_Geracao!$F$5,IF(Base_Irradiacao!$H$586*Config_Geracao!$C$5*(Config_Geracao!$D$5/100)&lt;Config_Geracao!$G$5,0,MAX(Config_Geracao!$G$5,Base_Irradiacao!$H$586*Config_Geracao!$C$5*(Config_Geracao!$D$5/100))))</f>
        <v>3.000195</v>
      </c>
    </row>
    <row r="2342" ht="15.0" customHeight="1">
      <c r="A2342" s="28">
        <v>45682.375</v>
      </c>
      <c r="B2342" s="18">
        <v>9.0</v>
      </c>
      <c r="C2342" s="18" t="s">
        <v>128</v>
      </c>
      <c r="D2342" s="18" t="s">
        <v>115</v>
      </c>
      <c r="E2342" s="18" t="s">
        <v>116</v>
      </c>
      <c r="F2342" s="18">
        <f>MIN(Config_Geracao!$F$2,IF((Base_Irradiacao!$D$587/Config_Geracao!$E$2)*Base_Irradiacao!$G$587*Config_Geracao!$C$2*(Config_Geracao!$D$2/100)&lt;Config_Geracao!$G$2,0,MAX(Config_Geracao!$G$2,(Base_Irradiacao!$D$587/Config_Geracao!$E$2)*Base_Irradiacao!$G$587*Config_Geracao!$C$2*(Config_Geracao!$D$2/100))))</f>
        <v>3.381222727</v>
      </c>
    </row>
    <row r="2343" ht="15.0" customHeight="1">
      <c r="A2343" s="28">
        <v>45682.375</v>
      </c>
      <c r="B2343" s="18">
        <v>9.0</v>
      </c>
      <c r="C2343" s="18" t="s">
        <v>128</v>
      </c>
      <c r="D2343" s="18" t="s">
        <v>119</v>
      </c>
      <c r="E2343" s="18" t="s">
        <v>120</v>
      </c>
      <c r="F2343" s="18">
        <f>MIN(Config_Geracao!$F$4,IF(Base_Irradiacao!$H$587*Config_Geracao!$C$4*(Config_Geracao!$D$4/100)&lt;Config_Geracao!$G$4,0,MAX(Config_Geracao!$G$4,Base_Irradiacao!$H$587*Config_Geracao!$C$4*(Config_Geracao!$D$4/100))))</f>
        <v>0.4869225</v>
      </c>
    </row>
    <row r="2344" ht="15.0" customHeight="1">
      <c r="A2344" s="28">
        <v>45682.375</v>
      </c>
      <c r="B2344" s="18">
        <v>9.0</v>
      </c>
      <c r="C2344" s="18" t="s">
        <v>129</v>
      </c>
      <c r="D2344" s="18" t="s">
        <v>118</v>
      </c>
      <c r="E2344" s="18" t="s">
        <v>116</v>
      </c>
      <c r="F2344" s="18">
        <f>MIN(Config_Geracao!$F$3,IF((Base_Irradiacao!$D$587/Config_Geracao!$E$3)*Base_Irradiacao!$G$587*Config_Geracao!$C$3*(Config_Geracao!$D$3/100)&lt;Config_Geracao!$G$3,0,MAX(Config_Geracao!$G$3,(Base_Irradiacao!$D$587/Config_Geracao!$E$3)*Base_Irradiacao!$G$587*Config_Geracao!$C$3*(Config_Geracao!$D$3/100))))</f>
        <v>13.84312364</v>
      </c>
    </row>
    <row r="2345" ht="15.0" customHeight="1">
      <c r="A2345" s="28">
        <v>45682.375</v>
      </c>
      <c r="B2345" s="18">
        <v>9.0</v>
      </c>
      <c r="C2345" s="18" t="s">
        <v>129</v>
      </c>
      <c r="D2345" s="18" t="s">
        <v>122</v>
      </c>
      <c r="E2345" s="18" t="s">
        <v>120</v>
      </c>
      <c r="F2345" s="18">
        <f>MIN(Config_Geracao!$F$5,IF(Base_Irradiacao!$H$587*Config_Geracao!$C$5*(Config_Geracao!$D$5/100)&lt;Config_Geracao!$G$5,0,MAX(Config_Geracao!$G$5,Base_Irradiacao!$H$587*Config_Geracao!$C$5*(Config_Geracao!$D$5/100))))</f>
        <v>1.661265</v>
      </c>
    </row>
    <row r="2346" ht="15.0" customHeight="1">
      <c r="A2346" s="28">
        <v>45682.4166666667</v>
      </c>
      <c r="B2346" s="18">
        <v>10.0</v>
      </c>
      <c r="C2346" s="18" t="s">
        <v>128</v>
      </c>
      <c r="D2346" s="18" t="s">
        <v>115</v>
      </c>
      <c r="E2346" s="18" t="s">
        <v>116</v>
      </c>
      <c r="F2346" s="18">
        <f>MIN(Config_Geracao!$F$2,IF((Base_Irradiacao!$D$588/Config_Geracao!$E$2)*Base_Irradiacao!$G$588*Config_Geracao!$C$2*(Config_Geracao!$D$2/100)&lt;Config_Geracao!$G$2,0,MAX(Config_Geracao!$G$2,(Base_Irradiacao!$D$588/Config_Geracao!$E$2)*Base_Irradiacao!$G$588*Config_Geracao!$C$2*(Config_Geracao!$D$2/100))))</f>
        <v>7.070029545</v>
      </c>
    </row>
    <row r="2347" ht="15.0" customHeight="1">
      <c r="A2347" s="28">
        <v>45682.4166666667</v>
      </c>
      <c r="B2347" s="18">
        <v>10.0</v>
      </c>
      <c r="C2347" s="18" t="s">
        <v>128</v>
      </c>
      <c r="D2347" s="18" t="s">
        <v>119</v>
      </c>
      <c r="E2347" s="18" t="s">
        <v>120</v>
      </c>
      <c r="F2347" s="18">
        <f>MIN(Config_Geracao!$F$4,IF(Base_Irradiacao!$H$588*Config_Geracao!$C$4*(Config_Geracao!$D$4/100)&lt;Config_Geracao!$G$4,0,MAX(Config_Geracao!$G$4,Base_Irradiacao!$H$588*Config_Geracao!$C$4*(Config_Geracao!$D$4/100))))</f>
        <v>0.82365</v>
      </c>
    </row>
    <row r="2348" ht="15.0" customHeight="1">
      <c r="A2348" s="28">
        <v>45682.4166666667</v>
      </c>
      <c r="B2348" s="18">
        <v>10.0</v>
      </c>
      <c r="C2348" s="18" t="s">
        <v>129</v>
      </c>
      <c r="D2348" s="18" t="s">
        <v>118</v>
      </c>
      <c r="E2348" s="18" t="s">
        <v>116</v>
      </c>
      <c r="F2348" s="18">
        <f>MIN(Config_Geracao!$F$3,IF((Base_Irradiacao!$D$588/Config_Geracao!$E$3)*Base_Irradiacao!$G$588*Config_Geracao!$C$3*(Config_Geracao!$D$3/100)&lt;Config_Geracao!$G$3,0,MAX(Config_Geracao!$G$3,(Base_Irradiacao!$D$588/Config_Geracao!$E$3)*Base_Irradiacao!$G$588*Config_Geracao!$C$3*(Config_Geracao!$D$3/100))))</f>
        <v>28.94553273</v>
      </c>
    </row>
    <row r="2349" ht="15.0" customHeight="1">
      <c r="A2349" s="28">
        <v>45682.4166666667</v>
      </c>
      <c r="B2349" s="18">
        <v>10.0</v>
      </c>
      <c r="C2349" s="18" t="s">
        <v>129</v>
      </c>
      <c r="D2349" s="18" t="s">
        <v>122</v>
      </c>
      <c r="E2349" s="18" t="s">
        <v>120</v>
      </c>
      <c r="F2349" s="18">
        <f>MIN(Config_Geracao!$F$5,IF(Base_Irradiacao!$H$588*Config_Geracao!$C$5*(Config_Geracao!$D$5/100)&lt;Config_Geracao!$G$5,0,MAX(Config_Geracao!$G$5,Base_Irradiacao!$H$588*Config_Geracao!$C$5*(Config_Geracao!$D$5/100))))</f>
        <v>2.8101</v>
      </c>
    </row>
    <row r="2350" ht="15.0" customHeight="1">
      <c r="A2350" s="28">
        <v>45682.4583333333</v>
      </c>
      <c r="B2350" s="18">
        <v>11.0</v>
      </c>
      <c r="C2350" s="18" t="s">
        <v>128</v>
      </c>
      <c r="D2350" s="18" t="s">
        <v>115</v>
      </c>
      <c r="E2350" s="18" t="s">
        <v>116</v>
      </c>
      <c r="F2350" s="18">
        <f>MIN(Config_Geracao!$F$2,IF((Base_Irradiacao!$D$589/Config_Geracao!$E$2)*Base_Irradiacao!$G$589*Config_Geracao!$C$2*(Config_Geracao!$D$2/100)&lt;Config_Geracao!$G$2,0,MAX(Config_Geracao!$G$2,(Base_Irradiacao!$D$589/Config_Geracao!$E$2)*Base_Irradiacao!$G$589*Config_Geracao!$C$2*(Config_Geracao!$D$2/100))))</f>
        <v>7.578020455</v>
      </c>
    </row>
    <row r="2351" ht="15.0" customHeight="1">
      <c r="A2351" s="28">
        <v>45682.4583333333</v>
      </c>
      <c r="B2351" s="18">
        <v>11.0</v>
      </c>
      <c r="C2351" s="18" t="s">
        <v>128</v>
      </c>
      <c r="D2351" s="18" t="s">
        <v>119</v>
      </c>
      <c r="E2351" s="18" t="s">
        <v>120</v>
      </c>
      <c r="F2351" s="18">
        <f>MIN(Config_Geracao!$F$4,IF(Base_Irradiacao!$H$589*Config_Geracao!$C$4*(Config_Geracao!$D$4/100)&lt;Config_Geracao!$G$4,0,MAX(Config_Geracao!$G$4,Base_Irradiacao!$H$589*Config_Geracao!$C$4*(Config_Geracao!$D$4/100))))</f>
        <v>0.7146375</v>
      </c>
    </row>
    <row r="2352" ht="15.0" customHeight="1">
      <c r="A2352" s="28">
        <v>45682.4583333333</v>
      </c>
      <c r="B2352" s="18">
        <v>11.0</v>
      </c>
      <c r="C2352" s="18" t="s">
        <v>129</v>
      </c>
      <c r="D2352" s="18" t="s">
        <v>118</v>
      </c>
      <c r="E2352" s="18" t="s">
        <v>116</v>
      </c>
      <c r="F2352" s="18">
        <f>MIN(Config_Geracao!$F$3,IF((Base_Irradiacao!$D$589/Config_Geracao!$E$3)*Base_Irradiacao!$G$589*Config_Geracao!$C$3*(Config_Geracao!$D$3/100)&lt;Config_Geracao!$G$3,0,MAX(Config_Geracao!$G$3,(Base_Irradiacao!$D$589/Config_Geracao!$E$3)*Base_Irradiacao!$G$589*Config_Geracao!$C$3*(Config_Geracao!$D$3/100))))</f>
        <v>31.02530727</v>
      </c>
    </row>
    <row r="2353" ht="15.0" customHeight="1">
      <c r="A2353" s="28">
        <v>45682.4583333333</v>
      </c>
      <c r="B2353" s="18">
        <v>11.0</v>
      </c>
      <c r="C2353" s="18" t="s">
        <v>129</v>
      </c>
      <c r="D2353" s="18" t="s">
        <v>122</v>
      </c>
      <c r="E2353" s="18" t="s">
        <v>120</v>
      </c>
      <c r="F2353" s="18">
        <f>MIN(Config_Geracao!$F$5,IF(Base_Irradiacao!$H$589*Config_Geracao!$C$5*(Config_Geracao!$D$5/100)&lt;Config_Geracao!$G$5,0,MAX(Config_Geracao!$G$5,Base_Irradiacao!$H$589*Config_Geracao!$C$5*(Config_Geracao!$D$5/100))))</f>
        <v>2.438175</v>
      </c>
    </row>
    <row r="2354" ht="15.0" customHeight="1">
      <c r="A2354" s="28">
        <v>45682.5</v>
      </c>
      <c r="B2354" s="18">
        <v>12.0</v>
      </c>
      <c r="C2354" s="18" t="s">
        <v>128</v>
      </c>
      <c r="D2354" s="18" t="s">
        <v>115</v>
      </c>
      <c r="E2354" s="18" t="s">
        <v>116</v>
      </c>
      <c r="F2354" s="18">
        <f>MIN(Config_Geracao!$F$2,IF((Base_Irradiacao!$D$590/Config_Geracao!$E$2)*Base_Irradiacao!$G$590*Config_Geracao!$C$2*(Config_Geracao!$D$2/100)&lt;Config_Geracao!$G$2,0,MAX(Config_Geracao!$G$2,(Base_Irradiacao!$D$590/Config_Geracao!$E$2)*Base_Irradiacao!$G$590*Config_Geracao!$C$2*(Config_Geracao!$D$2/100))))</f>
        <v>3.582363636</v>
      </c>
    </row>
    <row r="2355" ht="15.0" customHeight="1">
      <c r="A2355" s="28">
        <v>45682.5</v>
      </c>
      <c r="B2355" s="18">
        <v>12.0</v>
      </c>
      <c r="C2355" s="18" t="s">
        <v>128</v>
      </c>
      <c r="D2355" s="18" t="s">
        <v>119</v>
      </c>
      <c r="E2355" s="18" t="s">
        <v>120</v>
      </c>
      <c r="F2355" s="18">
        <f>MIN(Config_Geracao!$F$4,IF(Base_Irradiacao!$H$590*Config_Geracao!$C$4*(Config_Geracao!$D$4/100)&lt;Config_Geracao!$G$4,0,MAX(Config_Geracao!$G$4,Base_Irradiacao!$H$590*Config_Geracao!$C$4*(Config_Geracao!$D$4/100))))</f>
        <v>0.61047</v>
      </c>
    </row>
    <row r="2356" ht="15.0" customHeight="1">
      <c r="A2356" s="28">
        <v>45682.5</v>
      </c>
      <c r="B2356" s="18">
        <v>12.0</v>
      </c>
      <c r="C2356" s="18" t="s">
        <v>129</v>
      </c>
      <c r="D2356" s="18" t="s">
        <v>118</v>
      </c>
      <c r="E2356" s="18" t="s">
        <v>116</v>
      </c>
      <c r="F2356" s="18">
        <f>MIN(Config_Geracao!$F$3,IF((Base_Irradiacao!$D$590/Config_Geracao!$E$3)*Base_Irradiacao!$G$590*Config_Geracao!$C$3*(Config_Geracao!$D$3/100)&lt;Config_Geracao!$G$3,0,MAX(Config_Geracao!$G$3,(Base_Irradiacao!$D$590/Config_Geracao!$E$3)*Base_Irradiacao!$G$590*Config_Geracao!$C$3*(Config_Geracao!$D$3/100))))</f>
        <v>14.66661818</v>
      </c>
    </row>
    <row r="2357" ht="15.0" customHeight="1">
      <c r="A2357" s="28">
        <v>45682.5</v>
      </c>
      <c r="B2357" s="18">
        <v>12.0</v>
      </c>
      <c r="C2357" s="18" t="s">
        <v>129</v>
      </c>
      <c r="D2357" s="18" t="s">
        <v>122</v>
      </c>
      <c r="E2357" s="18" t="s">
        <v>120</v>
      </c>
      <c r="F2357" s="18">
        <f>MIN(Config_Geracao!$F$5,IF(Base_Irradiacao!$H$590*Config_Geracao!$C$5*(Config_Geracao!$D$5/100)&lt;Config_Geracao!$G$5,0,MAX(Config_Geracao!$G$5,Base_Irradiacao!$H$590*Config_Geracao!$C$5*(Config_Geracao!$D$5/100))))</f>
        <v>2.08278</v>
      </c>
    </row>
    <row r="2358" ht="15.0" customHeight="1">
      <c r="A2358" s="28">
        <v>45682.5416666667</v>
      </c>
      <c r="B2358" s="18">
        <v>13.0</v>
      </c>
      <c r="C2358" s="18" t="s">
        <v>128</v>
      </c>
      <c r="D2358" s="18" t="s">
        <v>115</v>
      </c>
      <c r="E2358" s="18" t="s">
        <v>116</v>
      </c>
      <c r="F2358" s="18">
        <f>MIN(Config_Geracao!$F$2,IF((Base_Irradiacao!$D$591/Config_Geracao!$E$2)*Base_Irradiacao!$G$591*Config_Geracao!$C$2*(Config_Geracao!$D$2/100)&lt;Config_Geracao!$G$2,0,MAX(Config_Geracao!$G$2,(Base_Irradiacao!$D$591/Config_Geracao!$E$2)*Base_Irradiacao!$G$591*Config_Geracao!$C$2*(Config_Geracao!$D$2/100))))</f>
        <v>3.840029545</v>
      </c>
    </row>
    <row r="2359" ht="15.0" customHeight="1">
      <c r="A2359" s="28">
        <v>45682.5416666667</v>
      </c>
      <c r="B2359" s="18">
        <v>13.0</v>
      </c>
      <c r="C2359" s="18" t="s">
        <v>128</v>
      </c>
      <c r="D2359" s="18" t="s">
        <v>119</v>
      </c>
      <c r="E2359" s="18" t="s">
        <v>120</v>
      </c>
      <c r="F2359" s="18">
        <f>MIN(Config_Geracao!$F$4,IF(Base_Irradiacao!$H$591*Config_Geracao!$C$4*(Config_Geracao!$D$4/100)&lt;Config_Geracao!$G$4,0,MAX(Config_Geracao!$G$4,Base_Irradiacao!$H$591*Config_Geracao!$C$4*(Config_Geracao!$D$4/100))))</f>
        <v>1.1991375</v>
      </c>
    </row>
    <row r="2360" ht="15.0" customHeight="1">
      <c r="A2360" s="28">
        <v>45682.5416666667</v>
      </c>
      <c r="B2360" s="18">
        <v>13.0</v>
      </c>
      <c r="C2360" s="18" t="s">
        <v>129</v>
      </c>
      <c r="D2360" s="18" t="s">
        <v>118</v>
      </c>
      <c r="E2360" s="18" t="s">
        <v>116</v>
      </c>
      <c r="F2360" s="18">
        <f>MIN(Config_Geracao!$F$3,IF((Base_Irradiacao!$D$591/Config_Geracao!$E$3)*Base_Irradiacao!$G$591*Config_Geracao!$C$3*(Config_Geracao!$D$3/100)&lt;Config_Geracao!$G$3,0,MAX(Config_Geracao!$G$3,(Base_Irradiacao!$D$591/Config_Geracao!$E$3)*Base_Irradiacao!$G$591*Config_Geracao!$C$3*(Config_Geracao!$D$3/100))))</f>
        <v>15.72153273</v>
      </c>
    </row>
    <row r="2361" ht="15.0" customHeight="1">
      <c r="A2361" s="28">
        <v>45682.5416666667</v>
      </c>
      <c r="B2361" s="18">
        <v>13.0</v>
      </c>
      <c r="C2361" s="18" t="s">
        <v>129</v>
      </c>
      <c r="D2361" s="18" t="s">
        <v>122</v>
      </c>
      <c r="E2361" s="18" t="s">
        <v>120</v>
      </c>
      <c r="F2361" s="18">
        <f>MIN(Config_Geracao!$F$5,IF(Base_Irradiacao!$H$591*Config_Geracao!$C$5*(Config_Geracao!$D$5/100)&lt;Config_Geracao!$G$5,0,MAX(Config_Geracao!$G$5,Base_Irradiacao!$H$591*Config_Geracao!$C$5*(Config_Geracao!$D$5/100))))</f>
        <v>4.091175</v>
      </c>
    </row>
    <row r="2362" ht="15.0" customHeight="1">
      <c r="A2362" s="28">
        <v>45682.5833333333</v>
      </c>
      <c r="B2362" s="18">
        <v>14.0</v>
      </c>
      <c r="C2362" s="18" t="s">
        <v>128</v>
      </c>
      <c r="D2362" s="18" t="s">
        <v>115</v>
      </c>
      <c r="E2362" s="18" t="s">
        <v>116</v>
      </c>
      <c r="F2362" s="18">
        <f>MIN(Config_Geracao!$F$2,IF((Base_Irradiacao!$D$592/Config_Geracao!$E$2)*Base_Irradiacao!$G$592*Config_Geracao!$C$2*(Config_Geracao!$D$2/100)&lt;Config_Geracao!$G$2,0,MAX(Config_Geracao!$G$2,(Base_Irradiacao!$D$592/Config_Geracao!$E$2)*Base_Irradiacao!$G$592*Config_Geracao!$C$2*(Config_Geracao!$D$2/100))))</f>
        <v>1.524706818</v>
      </c>
    </row>
    <row r="2363" ht="15.0" customHeight="1">
      <c r="A2363" s="28">
        <v>45682.5833333333</v>
      </c>
      <c r="B2363" s="18">
        <v>14.0</v>
      </c>
      <c r="C2363" s="18" t="s">
        <v>128</v>
      </c>
      <c r="D2363" s="18" t="s">
        <v>119</v>
      </c>
      <c r="E2363" s="18" t="s">
        <v>120</v>
      </c>
      <c r="F2363" s="18">
        <f>MIN(Config_Geracao!$F$4,IF(Base_Irradiacao!$H$592*Config_Geracao!$C$4*(Config_Geracao!$D$4/100)&lt;Config_Geracao!$G$4,0,MAX(Config_Geracao!$G$4,Base_Irradiacao!$H$592*Config_Geracao!$C$4*(Config_Geracao!$D$4/100))))</f>
        <v>0.50388</v>
      </c>
    </row>
    <row r="2364" ht="15.0" customHeight="1">
      <c r="A2364" s="28">
        <v>45682.5833333333</v>
      </c>
      <c r="B2364" s="18">
        <v>14.0</v>
      </c>
      <c r="C2364" s="18" t="s">
        <v>129</v>
      </c>
      <c r="D2364" s="18" t="s">
        <v>118</v>
      </c>
      <c r="E2364" s="18" t="s">
        <v>116</v>
      </c>
      <c r="F2364" s="18">
        <f>MIN(Config_Geracao!$F$3,IF((Base_Irradiacao!$D$592/Config_Geracao!$E$3)*Base_Irradiacao!$G$592*Config_Geracao!$C$3*(Config_Geracao!$D$3/100)&lt;Config_Geracao!$G$3,0,MAX(Config_Geracao!$G$3,(Base_Irradiacao!$D$592/Config_Geracao!$E$3)*Base_Irradiacao!$G$592*Config_Geracao!$C$3*(Config_Geracao!$D$3/100))))</f>
        <v>6.242329091</v>
      </c>
    </row>
    <row r="2365" ht="15.0" customHeight="1">
      <c r="A2365" s="28">
        <v>45682.5833333333</v>
      </c>
      <c r="B2365" s="18">
        <v>14.0</v>
      </c>
      <c r="C2365" s="18" t="s">
        <v>129</v>
      </c>
      <c r="D2365" s="18" t="s">
        <v>122</v>
      </c>
      <c r="E2365" s="18" t="s">
        <v>120</v>
      </c>
      <c r="F2365" s="18">
        <f>MIN(Config_Geracao!$F$5,IF(Base_Irradiacao!$H$592*Config_Geracao!$C$5*(Config_Geracao!$D$5/100)&lt;Config_Geracao!$G$5,0,MAX(Config_Geracao!$G$5,Base_Irradiacao!$H$592*Config_Geracao!$C$5*(Config_Geracao!$D$5/100))))</f>
        <v>1.71912</v>
      </c>
    </row>
    <row r="2366" ht="15.0" customHeight="1">
      <c r="A2366" s="28">
        <v>45682.625</v>
      </c>
      <c r="B2366" s="18">
        <v>15.0</v>
      </c>
      <c r="C2366" s="18" t="s">
        <v>128</v>
      </c>
      <c r="D2366" s="18" t="s">
        <v>115</v>
      </c>
      <c r="E2366" s="18" t="s">
        <v>116</v>
      </c>
      <c r="F2366" s="18">
        <f>MIN(Config_Geracao!$F$2,IF((Base_Irradiacao!$D$593/Config_Geracao!$E$2)*Base_Irradiacao!$G$593*Config_Geracao!$C$2*(Config_Geracao!$D$2/100)&lt;Config_Geracao!$G$2,0,MAX(Config_Geracao!$G$2,(Base_Irradiacao!$D$593/Config_Geracao!$E$2)*Base_Irradiacao!$G$593*Config_Geracao!$C$2*(Config_Geracao!$D$2/100))))</f>
        <v>6.057718182</v>
      </c>
    </row>
    <row r="2367" ht="15.0" customHeight="1">
      <c r="A2367" s="28">
        <v>45682.625</v>
      </c>
      <c r="B2367" s="18">
        <v>15.0</v>
      </c>
      <c r="C2367" s="18" t="s">
        <v>128</v>
      </c>
      <c r="D2367" s="18" t="s">
        <v>119</v>
      </c>
      <c r="E2367" s="18" t="s">
        <v>120</v>
      </c>
      <c r="F2367" s="18">
        <f>MIN(Config_Geracao!$F$4,IF(Base_Irradiacao!$H$593*Config_Geracao!$C$4*(Config_Geracao!$D$4/100)&lt;Config_Geracao!$G$4,0,MAX(Config_Geracao!$G$4,Base_Irradiacao!$H$593*Config_Geracao!$C$4*(Config_Geracao!$D$4/100))))</f>
        <v>0.50388</v>
      </c>
    </row>
    <row r="2368" ht="15.0" customHeight="1">
      <c r="A2368" s="28">
        <v>45682.625</v>
      </c>
      <c r="B2368" s="18">
        <v>15.0</v>
      </c>
      <c r="C2368" s="18" t="s">
        <v>129</v>
      </c>
      <c r="D2368" s="18" t="s">
        <v>118</v>
      </c>
      <c r="E2368" s="18" t="s">
        <v>116</v>
      </c>
      <c r="F2368" s="18">
        <f>MIN(Config_Geracao!$F$3,IF((Base_Irradiacao!$D$593/Config_Geracao!$E$3)*Base_Irradiacao!$G$593*Config_Geracao!$C$3*(Config_Geracao!$D$3/100)&lt;Config_Geracao!$G$3,0,MAX(Config_Geracao!$G$3,(Base_Irradiacao!$D$593/Config_Geracao!$E$3)*Base_Irradiacao!$G$593*Config_Geracao!$C$3*(Config_Geracao!$D$3/100))))</f>
        <v>24.80101091</v>
      </c>
    </row>
    <row r="2369" ht="15.0" customHeight="1">
      <c r="A2369" s="28">
        <v>45682.625</v>
      </c>
      <c r="B2369" s="18">
        <v>15.0</v>
      </c>
      <c r="C2369" s="18" t="s">
        <v>129</v>
      </c>
      <c r="D2369" s="18" t="s">
        <v>122</v>
      </c>
      <c r="E2369" s="18" t="s">
        <v>120</v>
      </c>
      <c r="F2369" s="18">
        <f>MIN(Config_Geracao!$F$5,IF(Base_Irradiacao!$H$593*Config_Geracao!$C$5*(Config_Geracao!$D$5/100)&lt;Config_Geracao!$G$5,0,MAX(Config_Geracao!$G$5,Base_Irradiacao!$H$593*Config_Geracao!$C$5*(Config_Geracao!$D$5/100))))</f>
        <v>1.71912</v>
      </c>
    </row>
    <row r="2370" ht="15.0" customHeight="1">
      <c r="A2370" s="28">
        <v>45682.6666666667</v>
      </c>
      <c r="B2370" s="18">
        <v>16.0</v>
      </c>
      <c r="C2370" s="18" t="s">
        <v>128</v>
      </c>
      <c r="D2370" s="18" t="s">
        <v>115</v>
      </c>
      <c r="E2370" s="18" t="s">
        <v>116</v>
      </c>
      <c r="F2370" s="18">
        <f>MIN(Config_Geracao!$F$2,IF((Base_Irradiacao!$D$594/Config_Geracao!$E$2)*Base_Irradiacao!$G$594*Config_Geracao!$C$2*(Config_Geracao!$D$2/100)&lt;Config_Geracao!$G$2,0,MAX(Config_Geracao!$G$2,(Base_Irradiacao!$D$594/Config_Geracao!$E$2)*Base_Irradiacao!$G$594*Config_Geracao!$C$2*(Config_Geracao!$D$2/100))))</f>
        <v>2.666952273</v>
      </c>
    </row>
    <row r="2371" ht="15.0" customHeight="1">
      <c r="A2371" s="28">
        <v>45682.6666666667</v>
      </c>
      <c r="B2371" s="18">
        <v>16.0</v>
      </c>
      <c r="C2371" s="18" t="s">
        <v>128</v>
      </c>
      <c r="D2371" s="18" t="s">
        <v>119</v>
      </c>
      <c r="E2371" s="18" t="s">
        <v>120</v>
      </c>
      <c r="F2371" s="18">
        <f>MIN(Config_Geracao!$F$4,IF(Base_Irradiacao!$H$594*Config_Geracao!$C$4*(Config_Geracao!$D$4/100)&lt;Config_Geracao!$G$4,0,MAX(Config_Geracao!$G$4,Base_Irradiacao!$H$594*Config_Geracao!$C$4*(Config_Geracao!$D$4/100))))</f>
        <v>0.8793675</v>
      </c>
    </row>
    <row r="2372" ht="15.0" customHeight="1">
      <c r="A2372" s="28">
        <v>45682.6666666667</v>
      </c>
      <c r="B2372" s="18">
        <v>16.0</v>
      </c>
      <c r="C2372" s="18" t="s">
        <v>129</v>
      </c>
      <c r="D2372" s="18" t="s">
        <v>118</v>
      </c>
      <c r="E2372" s="18" t="s">
        <v>116</v>
      </c>
      <c r="F2372" s="18">
        <f>MIN(Config_Geracao!$F$3,IF((Base_Irradiacao!$D$594/Config_Geracao!$E$3)*Base_Irradiacao!$G$594*Config_Geracao!$C$3*(Config_Geracao!$D$3/100)&lt;Config_Geracao!$G$3,0,MAX(Config_Geracao!$G$3,(Base_Irradiacao!$D$594/Config_Geracao!$E$3)*Base_Irradiacao!$G$594*Config_Geracao!$C$3*(Config_Geracao!$D$3/100))))</f>
        <v>10.91881636</v>
      </c>
    </row>
    <row r="2373" ht="15.0" customHeight="1">
      <c r="A2373" s="28">
        <v>45682.6666666667</v>
      </c>
      <c r="B2373" s="18">
        <v>16.0</v>
      </c>
      <c r="C2373" s="18" t="s">
        <v>129</v>
      </c>
      <c r="D2373" s="18" t="s">
        <v>122</v>
      </c>
      <c r="E2373" s="18" t="s">
        <v>120</v>
      </c>
      <c r="F2373" s="18">
        <f>MIN(Config_Geracao!$F$5,IF(Base_Irradiacao!$H$594*Config_Geracao!$C$5*(Config_Geracao!$D$5/100)&lt;Config_Geracao!$G$5,0,MAX(Config_Geracao!$G$5,Base_Irradiacao!$H$594*Config_Geracao!$C$5*(Config_Geracao!$D$5/100))))</f>
        <v>3.000195</v>
      </c>
    </row>
    <row r="2374" ht="15.0" customHeight="1">
      <c r="A2374" s="28">
        <v>45682.7083333333</v>
      </c>
      <c r="B2374" s="18">
        <v>17.0</v>
      </c>
      <c r="C2374" s="18" t="s">
        <v>128</v>
      </c>
      <c r="D2374" s="18" t="s">
        <v>115</v>
      </c>
      <c r="E2374" s="18" t="s">
        <v>116</v>
      </c>
      <c r="F2374" s="18">
        <f>MIN(Config_Geracao!$F$2,IF((Base_Irradiacao!$D$595/Config_Geracao!$E$2)*Base_Irradiacao!$G$595*Config_Geracao!$C$2*(Config_Geracao!$D$2/100)&lt;Config_Geracao!$G$2,0,MAX(Config_Geracao!$G$2,(Base_Irradiacao!$D$595/Config_Geracao!$E$2)*Base_Irradiacao!$G$595*Config_Geracao!$C$2*(Config_Geracao!$D$2/100))))</f>
        <v>3.206509091</v>
      </c>
    </row>
    <row r="2375" ht="15.0" customHeight="1">
      <c r="A2375" s="28">
        <v>45682.7083333333</v>
      </c>
      <c r="B2375" s="18">
        <v>17.0</v>
      </c>
      <c r="C2375" s="18" t="s">
        <v>128</v>
      </c>
      <c r="D2375" s="18" t="s">
        <v>119</v>
      </c>
      <c r="E2375" s="18" t="s">
        <v>120</v>
      </c>
      <c r="F2375" s="18">
        <f>MIN(Config_Geracao!$F$4,IF(Base_Irradiacao!$H$595*Config_Geracao!$C$4*(Config_Geracao!$D$4/100)&lt;Config_Geracao!$G$4,0,MAX(Config_Geracao!$G$4,Base_Irradiacao!$H$595*Config_Geracao!$C$4*(Config_Geracao!$D$4/100))))</f>
        <v>0.6419625</v>
      </c>
    </row>
    <row r="2376" ht="15.0" customHeight="1">
      <c r="A2376" s="28">
        <v>45682.7083333333</v>
      </c>
      <c r="B2376" s="18">
        <v>17.0</v>
      </c>
      <c r="C2376" s="18" t="s">
        <v>129</v>
      </c>
      <c r="D2376" s="18" t="s">
        <v>118</v>
      </c>
      <c r="E2376" s="18" t="s">
        <v>116</v>
      </c>
      <c r="F2376" s="18">
        <f>MIN(Config_Geracao!$F$3,IF((Base_Irradiacao!$D$595/Config_Geracao!$E$3)*Base_Irradiacao!$G$595*Config_Geracao!$C$3*(Config_Geracao!$D$3/100)&lt;Config_Geracao!$G$3,0,MAX(Config_Geracao!$G$3,(Base_Irradiacao!$D$595/Config_Geracao!$E$3)*Base_Irradiacao!$G$595*Config_Geracao!$C$3*(Config_Geracao!$D$3/100))))</f>
        <v>13.12782545</v>
      </c>
    </row>
    <row r="2377" ht="15.0" customHeight="1">
      <c r="A2377" s="28">
        <v>45682.7083333333</v>
      </c>
      <c r="B2377" s="18">
        <v>17.0</v>
      </c>
      <c r="C2377" s="18" t="s">
        <v>129</v>
      </c>
      <c r="D2377" s="18" t="s">
        <v>122</v>
      </c>
      <c r="E2377" s="18" t="s">
        <v>120</v>
      </c>
      <c r="F2377" s="18">
        <f>MIN(Config_Geracao!$F$5,IF(Base_Irradiacao!$H$595*Config_Geracao!$C$5*(Config_Geracao!$D$5/100)&lt;Config_Geracao!$G$5,0,MAX(Config_Geracao!$G$5,Base_Irradiacao!$H$595*Config_Geracao!$C$5*(Config_Geracao!$D$5/100))))</f>
        <v>2.190225</v>
      </c>
    </row>
    <row r="2378" ht="15.0" customHeight="1">
      <c r="A2378" s="28">
        <v>45682.75</v>
      </c>
      <c r="B2378" s="18">
        <v>18.0</v>
      </c>
      <c r="C2378" s="18" t="s">
        <v>128</v>
      </c>
      <c r="D2378" s="18" t="s">
        <v>115</v>
      </c>
      <c r="E2378" s="18" t="s">
        <v>116</v>
      </c>
      <c r="F2378" s="18">
        <f>MIN(Config_Geracao!$F$2,IF((Base_Irradiacao!$D$596/Config_Geracao!$E$2)*Base_Irradiacao!$G$596*Config_Geracao!$C$2*(Config_Geracao!$D$2/100)&lt;Config_Geracao!$G$2,0,MAX(Config_Geracao!$G$2,(Base_Irradiacao!$D$596/Config_Geracao!$E$2)*Base_Irradiacao!$G$596*Config_Geracao!$C$2*(Config_Geracao!$D$2/100))))</f>
        <v>0.7443681818</v>
      </c>
    </row>
    <row r="2379" ht="15.0" customHeight="1">
      <c r="A2379" s="28">
        <v>45682.75</v>
      </c>
      <c r="B2379" s="18">
        <v>18.0</v>
      </c>
      <c r="C2379" s="18" t="s">
        <v>128</v>
      </c>
      <c r="D2379" s="18" t="s">
        <v>119</v>
      </c>
      <c r="E2379" s="18" t="s">
        <v>120</v>
      </c>
      <c r="F2379" s="18">
        <f>MIN(Config_Geracao!$F$4,IF(Base_Irradiacao!$H$596*Config_Geracao!$C$4*(Config_Geracao!$D$4/100)&lt;Config_Geracao!$G$4,0,MAX(Config_Geracao!$G$4,Base_Irradiacao!$H$596*Config_Geracao!$C$4*(Config_Geracao!$D$4/100))))</f>
        <v>0.59109</v>
      </c>
    </row>
    <row r="2380" ht="15.0" customHeight="1">
      <c r="A2380" s="28">
        <v>45682.75</v>
      </c>
      <c r="B2380" s="18">
        <v>18.0</v>
      </c>
      <c r="C2380" s="18" t="s">
        <v>129</v>
      </c>
      <c r="D2380" s="18" t="s">
        <v>118</v>
      </c>
      <c r="E2380" s="18" t="s">
        <v>116</v>
      </c>
      <c r="F2380" s="18">
        <f>MIN(Config_Geracao!$F$3,IF((Base_Irradiacao!$D$596/Config_Geracao!$E$3)*Base_Irradiacao!$G$596*Config_Geracao!$C$3*(Config_Geracao!$D$3/100)&lt;Config_Geracao!$G$3,0,MAX(Config_Geracao!$G$3,(Base_Irradiacao!$D$596/Config_Geracao!$E$3)*Base_Irradiacao!$G$596*Config_Geracao!$C$3*(Config_Geracao!$D$3/100))))</f>
        <v>3.047530909</v>
      </c>
    </row>
    <row r="2381" ht="15.0" customHeight="1">
      <c r="A2381" s="28">
        <v>45682.75</v>
      </c>
      <c r="B2381" s="18">
        <v>18.0</v>
      </c>
      <c r="C2381" s="18" t="s">
        <v>129</v>
      </c>
      <c r="D2381" s="18" t="s">
        <v>122</v>
      </c>
      <c r="E2381" s="18" t="s">
        <v>120</v>
      </c>
      <c r="F2381" s="18">
        <f>MIN(Config_Geracao!$F$5,IF(Base_Irradiacao!$H$596*Config_Geracao!$C$5*(Config_Geracao!$D$5/100)&lt;Config_Geracao!$G$5,0,MAX(Config_Geracao!$G$5,Base_Irradiacao!$H$596*Config_Geracao!$C$5*(Config_Geracao!$D$5/100))))</f>
        <v>2.01666</v>
      </c>
    </row>
    <row r="2382" ht="15.0" customHeight="1">
      <c r="A2382" s="28">
        <v>45682.7916666667</v>
      </c>
      <c r="B2382" s="18">
        <v>19.0</v>
      </c>
      <c r="C2382" s="18" t="s">
        <v>128</v>
      </c>
      <c r="D2382" s="18" t="s">
        <v>115</v>
      </c>
      <c r="E2382" s="18" t="s">
        <v>116</v>
      </c>
      <c r="F2382" s="18">
        <f>MIN(Config_Geracao!$F$2,IF((Base_Irradiacao!$D$597/Config_Geracao!$E$2)*Base_Irradiacao!$G$597*Config_Geracao!$C$2*(Config_Geracao!$D$2/100)&lt;Config_Geracao!$G$2,0,MAX(Config_Geracao!$G$2,(Base_Irradiacao!$D$597/Config_Geracao!$E$2)*Base_Irradiacao!$G$597*Config_Geracao!$C$2*(Config_Geracao!$D$2/100))))</f>
        <v>0</v>
      </c>
    </row>
    <row r="2383" ht="15.0" customHeight="1">
      <c r="A2383" s="28">
        <v>45682.7916666667</v>
      </c>
      <c r="B2383" s="18">
        <v>19.0</v>
      </c>
      <c r="C2383" s="18" t="s">
        <v>128</v>
      </c>
      <c r="D2383" s="18" t="s">
        <v>119</v>
      </c>
      <c r="E2383" s="18" t="s">
        <v>120</v>
      </c>
      <c r="F2383" s="18">
        <f>MIN(Config_Geracao!$F$4,IF(Base_Irradiacao!$H$597*Config_Geracao!$C$4*(Config_Geracao!$D$4/100)&lt;Config_Geracao!$G$4,0,MAX(Config_Geracao!$G$4,Base_Irradiacao!$H$597*Config_Geracao!$C$4*(Config_Geracao!$D$4/100))))</f>
        <v>0.62985</v>
      </c>
    </row>
    <row r="2384" ht="15.0" customHeight="1">
      <c r="A2384" s="28">
        <v>45682.7916666667</v>
      </c>
      <c r="B2384" s="18">
        <v>19.0</v>
      </c>
      <c r="C2384" s="18" t="s">
        <v>129</v>
      </c>
      <c r="D2384" s="18" t="s">
        <v>118</v>
      </c>
      <c r="E2384" s="18" t="s">
        <v>116</v>
      </c>
      <c r="F2384" s="18">
        <f>MIN(Config_Geracao!$F$3,IF((Base_Irradiacao!$D$597/Config_Geracao!$E$3)*Base_Irradiacao!$G$597*Config_Geracao!$C$3*(Config_Geracao!$D$3/100)&lt;Config_Geracao!$G$3,0,MAX(Config_Geracao!$G$3,(Base_Irradiacao!$D$597/Config_Geracao!$E$3)*Base_Irradiacao!$G$597*Config_Geracao!$C$3*(Config_Geracao!$D$3/100))))</f>
        <v>0</v>
      </c>
    </row>
    <row r="2385" ht="15.0" customHeight="1">
      <c r="A2385" s="28">
        <v>45682.7916666667</v>
      </c>
      <c r="B2385" s="18">
        <v>19.0</v>
      </c>
      <c r="C2385" s="18" t="s">
        <v>129</v>
      </c>
      <c r="D2385" s="18" t="s">
        <v>122</v>
      </c>
      <c r="E2385" s="18" t="s">
        <v>120</v>
      </c>
      <c r="F2385" s="18">
        <f>MIN(Config_Geracao!$F$5,IF(Base_Irradiacao!$H$597*Config_Geracao!$C$5*(Config_Geracao!$D$5/100)&lt;Config_Geracao!$G$5,0,MAX(Config_Geracao!$G$5,Base_Irradiacao!$H$597*Config_Geracao!$C$5*(Config_Geracao!$D$5/100))))</f>
        <v>2.1489</v>
      </c>
    </row>
    <row r="2386" ht="15.0" customHeight="1">
      <c r="A2386" s="28">
        <v>45682.8333333333</v>
      </c>
      <c r="B2386" s="18">
        <v>20.0</v>
      </c>
      <c r="C2386" s="18" t="s">
        <v>128</v>
      </c>
      <c r="D2386" s="18" t="s">
        <v>115</v>
      </c>
      <c r="E2386" s="18" t="s">
        <v>116</v>
      </c>
      <c r="F2386" s="18">
        <f>MIN(Config_Geracao!$F$2,IF((Base_Irradiacao!$D$598/Config_Geracao!$E$2)*Base_Irradiacao!$G$598*Config_Geracao!$C$2*(Config_Geracao!$D$2/100)&lt;Config_Geracao!$G$2,0,MAX(Config_Geracao!$G$2,(Base_Irradiacao!$D$598/Config_Geracao!$E$2)*Base_Irradiacao!$G$598*Config_Geracao!$C$2*(Config_Geracao!$D$2/100))))</f>
        <v>0</v>
      </c>
    </row>
    <row r="2387" ht="15.0" customHeight="1">
      <c r="A2387" s="28">
        <v>45682.8333333333</v>
      </c>
      <c r="B2387" s="18">
        <v>20.0</v>
      </c>
      <c r="C2387" s="18" t="s">
        <v>128</v>
      </c>
      <c r="D2387" s="18" t="s">
        <v>119</v>
      </c>
      <c r="E2387" s="18" t="s">
        <v>120</v>
      </c>
      <c r="F2387" s="18">
        <f>MIN(Config_Geracao!$F$4,IF(Base_Irradiacao!$H$598*Config_Geracao!$C$4*(Config_Geracao!$D$4/100)&lt;Config_Geracao!$G$4,0,MAX(Config_Geracao!$G$4,Base_Irradiacao!$H$598*Config_Geracao!$C$4*(Config_Geracao!$D$4/100))))</f>
        <v>0.69768</v>
      </c>
    </row>
    <row r="2388" ht="15.0" customHeight="1">
      <c r="A2388" s="28">
        <v>45682.8333333333</v>
      </c>
      <c r="B2388" s="18">
        <v>20.0</v>
      </c>
      <c r="C2388" s="18" t="s">
        <v>129</v>
      </c>
      <c r="D2388" s="18" t="s">
        <v>118</v>
      </c>
      <c r="E2388" s="18" t="s">
        <v>116</v>
      </c>
      <c r="F2388" s="18">
        <f>MIN(Config_Geracao!$F$3,IF((Base_Irradiacao!$D$598/Config_Geracao!$E$3)*Base_Irradiacao!$G$598*Config_Geracao!$C$3*(Config_Geracao!$D$3/100)&lt;Config_Geracao!$G$3,0,MAX(Config_Geracao!$G$3,(Base_Irradiacao!$D$598/Config_Geracao!$E$3)*Base_Irradiacao!$G$598*Config_Geracao!$C$3*(Config_Geracao!$D$3/100))))</f>
        <v>0</v>
      </c>
    </row>
    <row r="2389" ht="15.0" customHeight="1">
      <c r="A2389" s="28">
        <v>45682.8333333333</v>
      </c>
      <c r="B2389" s="18">
        <v>20.0</v>
      </c>
      <c r="C2389" s="18" t="s">
        <v>129</v>
      </c>
      <c r="D2389" s="18" t="s">
        <v>122</v>
      </c>
      <c r="E2389" s="18" t="s">
        <v>120</v>
      </c>
      <c r="F2389" s="18">
        <f>MIN(Config_Geracao!$F$5,IF(Base_Irradiacao!$H$598*Config_Geracao!$C$5*(Config_Geracao!$D$5/100)&lt;Config_Geracao!$G$5,0,MAX(Config_Geracao!$G$5,Base_Irradiacao!$H$598*Config_Geracao!$C$5*(Config_Geracao!$D$5/100))))</f>
        <v>2.38032</v>
      </c>
    </row>
    <row r="2390" ht="15.0" customHeight="1">
      <c r="A2390" s="28">
        <v>45682.875</v>
      </c>
      <c r="B2390" s="18">
        <v>21.0</v>
      </c>
      <c r="C2390" s="18" t="s">
        <v>128</v>
      </c>
      <c r="D2390" s="18" t="s">
        <v>115</v>
      </c>
      <c r="E2390" s="18" t="s">
        <v>116</v>
      </c>
      <c r="F2390" s="18">
        <f>MIN(Config_Geracao!$F$2,IF((Base_Irradiacao!$D$599/Config_Geracao!$E$2)*Base_Irradiacao!$G$599*Config_Geracao!$C$2*(Config_Geracao!$D$2/100)&lt;Config_Geracao!$G$2,0,MAX(Config_Geracao!$G$2,(Base_Irradiacao!$D$599/Config_Geracao!$E$2)*Base_Irradiacao!$G$599*Config_Geracao!$C$2*(Config_Geracao!$D$2/100))))</f>
        <v>0</v>
      </c>
    </row>
    <row r="2391" ht="15.0" customHeight="1">
      <c r="A2391" s="28">
        <v>45682.875</v>
      </c>
      <c r="B2391" s="18">
        <v>21.0</v>
      </c>
      <c r="C2391" s="18" t="s">
        <v>128</v>
      </c>
      <c r="D2391" s="18" t="s">
        <v>119</v>
      </c>
      <c r="E2391" s="18" t="s">
        <v>120</v>
      </c>
      <c r="F2391" s="18">
        <f>MIN(Config_Geracao!$F$4,IF(Base_Irradiacao!$H$599*Config_Geracao!$C$4*(Config_Geracao!$D$4/100)&lt;Config_Geracao!$G$4,0,MAX(Config_Geracao!$G$4,Base_Irradiacao!$H$599*Config_Geracao!$C$4*(Config_Geracao!$D$4/100))))</f>
        <v>1.0053375</v>
      </c>
    </row>
    <row r="2392" ht="15.0" customHeight="1">
      <c r="A2392" s="28">
        <v>45682.875</v>
      </c>
      <c r="B2392" s="18">
        <v>21.0</v>
      </c>
      <c r="C2392" s="18" t="s">
        <v>129</v>
      </c>
      <c r="D2392" s="18" t="s">
        <v>118</v>
      </c>
      <c r="E2392" s="18" t="s">
        <v>116</v>
      </c>
      <c r="F2392" s="18">
        <f>MIN(Config_Geracao!$F$3,IF((Base_Irradiacao!$D$599/Config_Geracao!$E$3)*Base_Irradiacao!$G$599*Config_Geracao!$C$3*(Config_Geracao!$D$3/100)&lt;Config_Geracao!$G$3,0,MAX(Config_Geracao!$G$3,(Base_Irradiacao!$D$599/Config_Geracao!$E$3)*Base_Irradiacao!$G$599*Config_Geracao!$C$3*(Config_Geracao!$D$3/100))))</f>
        <v>0</v>
      </c>
    </row>
    <row r="2393" ht="15.0" customHeight="1">
      <c r="A2393" s="28">
        <v>45682.875</v>
      </c>
      <c r="B2393" s="18">
        <v>21.0</v>
      </c>
      <c r="C2393" s="18" t="s">
        <v>129</v>
      </c>
      <c r="D2393" s="18" t="s">
        <v>122</v>
      </c>
      <c r="E2393" s="18" t="s">
        <v>120</v>
      </c>
      <c r="F2393" s="18">
        <f>MIN(Config_Geracao!$F$5,IF(Base_Irradiacao!$H$599*Config_Geracao!$C$5*(Config_Geracao!$D$5/100)&lt;Config_Geracao!$G$5,0,MAX(Config_Geracao!$G$5,Base_Irradiacao!$H$599*Config_Geracao!$C$5*(Config_Geracao!$D$5/100))))</f>
        <v>3.429975</v>
      </c>
    </row>
    <row r="2394" ht="15.0" customHeight="1">
      <c r="A2394" s="28">
        <v>45682.9166666667</v>
      </c>
      <c r="B2394" s="18">
        <v>22.0</v>
      </c>
      <c r="C2394" s="18" t="s">
        <v>128</v>
      </c>
      <c r="D2394" s="18" t="s">
        <v>115</v>
      </c>
      <c r="E2394" s="18" t="s">
        <v>116</v>
      </c>
      <c r="F2394" s="18">
        <f>MIN(Config_Geracao!$F$2,IF((Base_Irradiacao!$D$600/Config_Geracao!$E$2)*Base_Irradiacao!$G$600*Config_Geracao!$C$2*(Config_Geracao!$D$2/100)&lt;Config_Geracao!$G$2,0,MAX(Config_Geracao!$G$2,(Base_Irradiacao!$D$600/Config_Geracao!$E$2)*Base_Irradiacao!$G$600*Config_Geracao!$C$2*(Config_Geracao!$D$2/100))))</f>
        <v>0</v>
      </c>
    </row>
    <row r="2395" ht="15.0" customHeight="1">
      <c r="A2395" s="28">
        <v>45682.9166666667</v>
      </c>
      <c r="B2395" s="18">
        <v>22.0</v>
      </c>
      <c r="C2395" s="18" t="s">
        <v>128</v>
      </c>
      <c r="D2395" s="18" t="s">
        <v>119</v>
      </c>
      <c r="E2395" s="18" t="s">
        <v>120</v>
      </c>
      <c r="F2395" s="18">
        <f>MIN(Config_Geracao!$F$4,IF(Base_Irradiacao!$H$600*Config_Geracao!$C$4*(Config_Geracao!$D$4/100)&lt;Config_Geracao!$G$4,0,MAX(Config_Geracao!$G$4,Base_Irradiacao!$H$600*Config_Geracao!$C$4*(Config_Geracao!$D$4/100))))</f>
        <v>0.79458</v>
      </c>
    </row>
    <row r="2396" ht="15.0" customHeight="1">
      <c r="A2396" s="28">
        <v>45682.9166666667</v>
      </c>
      <c r="B2396" s="18">
        <v>22.0</v>
      </c>
      <c r="C2396" s="18" t="s">
        <v>129</v>
      </c>
      <c r="D2396" s="18" t="s">
        <v>118</v>
      </c>
      <c r="E2396" s="18" t="s">
        <v>116</v>
      </c>
      <c r="F2396" s="18">
        <f>MIN(Config_Geracao!$F$3,IF((Base_Irradiacao!$D$600/Config_Geracao!$E$3)*Base_Irradiacao!$G$600*Config_Geracao!$C$3*(Config_Geracao!$D$3/100)&lt;Config_Geracao!$G$3,0,MAX(Config_Geracao!$G$3,(Base_Irradiacao!$D$600/Config_Geracao!$E$3)*Base_Irradiacao!$G$600*Config_Geracao!$C$3*(Config_Geracao!$D$3/100))))</f>
        <v>0</v>
      </c>
    </row>
    <row r="2397" ht="15.0" customHeight="1">
      <c r="A2397" s="28">
        <v>45682.9166666667</v>
      </c>
      <c r="B2397" s="18">
        <v>22.0</v>
      </c>
      <c r="C2397" s="18" t="s">
        <v>129</v>
      </c>
      <c r="D2397" s="18" t="s">
        <v>122</v>
      </c>
      <c r="E2397" s="18" t="s">
        <v>120</v>
      </c>
      <c r="F2397" s="18">
        <f>MIN(Config_Geracao!$F$5,IF(Base_Irradiacao!$H$600*Config_Geracao!$C$5*(Config_Geracao!$D$5/100)&lt;Config_Geracao!$G$5,0,MAX(Config_Geracao!$G$5,Base_Irradiacao!$H$600*Config_Geracao!$C$5*(Config_Geracao!$D$5/100))))</f>
        <v>2.71092</v>
      </c>
    </row>
    <row r="2398" ht="15.0" customHeight="1">
      <c r="A2398" s="28">
        <v>45682.9583333333</v>
      </c>
      <c r="B2398" s="18">
        <v>23.0</v>
      </c>
      <c r="C2398" s="18" t="s">
        <v>128</v>
      </c>
      <c r="D2398" s="18" t="s">
        <v>115</v>
      </c>
      <c r="E2398" s="18" t="s">
        <v>116</v>
      </c>
      <c r="F2398" s="18">
        <f>MIN(Config_Geracao!$F$2,IF((Base_Irradiacao!$D$601/Config_Geracao!$E$2)*Base_Irradiacao!$G$601*Config_Geracao!$C$2*(Config_Geracao!$D$2/100)&lt;Config_Geracao!$G$2,0,MAX(Config_Geracao!$G$2,(Base_Irradiacao!$D$601/Config_Geracao!$E$2)*Base_Irradiacao!$G$601*Config_Geracao!$C$2*(Config_Geracao!$D$2/100))))</f>
        <v>0</v>
      </c>
    </row>
    <row r="2399" ht="15.0" customHeight="1">
      <c r="A2399" s="28">
        <v>45682.9583333333</v>
      </c>
      <c r="B2399" s="18">
        <v>23.0</v>
      </c>
      <c r="C2399" s="18" t="s">
        <v>128</v>
      </c>
      <c r="D2399" s="18" t="s">
        <v>119</v>
      </c>
      <c r="E2399" s="18" t="s">
        <v>120</v>
      </c>
      <c r="F2399" s="18">
        <f>MIN(Config_Geracao!$F$4,IF(Base_Irradiacao!$H$601*Config_Geracao!$C$4*(Config_Geracao!$D$4/100)&lt;Config_Geracao!$G$4,0,MAX(Config_Geracao!$G$4,Base_Irradiacao!$H$601*Config_Geracao!$C$4*(Config_Geracao!$D$4/100))))</f>
        <v>1.1216175</v>
      </c>
    </row>
    <row r="2400" ht="15.0" customHeight="1">
      <c r="A2400" s="28">
        <v>45682.9583333333</v>
      </c>
      <c r="B2400" s="18">
        <v>23.0</v>
      </c>
      <c r="C2400" s="18" t="s">
        <v>129</v>
      </c>
      <c r="D2400" s="18" t="s">
        <v>118</v>
      </c>
      <c r="E2400" s="18" t="s">
        <v>116</v>
      </c>
      <c r="F2400" s="18">
        <f>MIN(Config_Geracao!$F$3,IF((Base_Irradiacao!$D$601/Config_Geracao!$E$3)*Base_Irradiacao!$G$601*Config_Geracao!$C$3*(Config_Geracao!$D$3/100)&lt;Config_Geracao!$G$3,0,MAX(Config_Geracao!$G$3,(Base_Irradiacao!$D$601/Config_Geracao!$E$3)*Base_Irradiacao!$G$601*Config_Geracao!$C$3*(Config_Geracao!$D$3/100))))</f>
        <v>0</v>
      </c>
    </row>
    <row r="2401" ht="15.0" customHeight="1">
      <c r="A2401" s="28">
        <v>45682.9583333333</v>
      </c>
      <c r="B2401" s="18">
        <v>23.0</v>
      </c>
      <c r="C2401" s="18" t="s">
        <v>129</v>
      </c>
      <c r="D2401" s="18" t="s">
        <v>122</v>
      </c>
      <c r="E2401" s="18" t="s">
        <v>120</v>
      </c>
      <c r="F2401" s="18">
        <f>MIN(Config_Geracao!$F$5,IF(Base_Irradiacao!$H$601*Config_Geracao!$C$5*(Config_Geracao!$D$5/100)&lt;Config_Geracao!$G$5,0,MAX(Config_Geracao!$G$5,Base_Irradiacao!$H$601*Config_Geracao!$C$5*(Config_Geracao!$D$5/100))))</f>
        <v>3.826695</v>
      </c>
    </row>
    <row r="2402" ht="15.0" customHeight="1">
      <c r="A2402" s="28">
        <v>45683.0</v>
      </c>
      <c r="B2402" s="18">
        <v>0.0</v>
      </c>
      <c r="C2402" s="18" t="s">
        <v>128</v>
      </c>
      <c r="D2402" s="18" t="s">
        <v>115</v>
      </c>
      <c r="E2402" s="18" t="s">
        <v>116</v>
      </c>
      <c r="F2402" s="18">
        <f>MIN(Config_Geracao!$F$2,IF((Base_Irradiacao!$D$602/Config_Geracao!$E$2)*Base_Irradiacao!$G$602*Config_Geracao!$C$2*(Config_Geracao!$D$2/100)&lt;Config_Geracao!$G$2,0,MAX(Config_Geracao!$G$2,(Base_Irradiacao!$D$602/Config_Geracao!$E$2)*Base_Irradiacao!$G$602*Config_Geracao!$C$2*(Config_Geracao!$D$2/100))))</f>
        <v>0</v>
      </c>
    </row>
    <row r="2403" ht="15.0" customHeight="1">
      <c r="A2403" s="28">
        <v>45683.0</v>
      </c>
      <c r="B2403" s="18">
        <v>0.0</v>
      </c>
      <c r="C2403" s="18" t="s">
        <v>128</v>
      </c>
      <c r="D2403" s="18" t="s">
        <v>119</v>
      </c>
      <c r="E2403" s="18" t="s">
        <v>120</v>
      </c>
      <c r="F2403" s="18">
        <f>MIN(Config_Geracao!$F$4,IF(Base_Irradiacao!$H$602*Config_Geracao!$C$4*(Config_Geracao!$D$4/100)&lt;Config_Geracao!$G$4,0,MAX(Config_Geracao!$G$4,Base_Irradiacao!$H$602*Config_Geracao!$C$4*(Config_Geracao!$D$4/100))))</f>
        <v>0.92055</v>
      </c>
    </row>
    <row r="2404" ht="15.0" customHeight="1">
      <c r="A2404" s="28">
        <v>45683.0</v>
      </c>
      <c r="B2404" s="18">
        <v>0.0</v>
      </c>
      <c r="C2404" s="18" t="s">
        <v>129</v>
      </c>
      <c r="D2404" s="18" t="s">
        <v>118</v>
      </c>
      <c r="E2404" s="18" t="s">
        <v>116</v>
      </c>
      <c r="F2404" s="18">
        <f>MIN(Config_Geracao!$F$3,IF((Base_Irradiacao!$D$602/Config_Geracao!$E$3)*Base_Irradiacao!$G$602*Config_Geracao!$C$3*(Config_Geracao!$D$3/100)&lt;Config_Geracao!$G$3,0,MAX(Config_Geracao!$G$3,(Base_Irradiacao!$D$602/Config_Geracao!$E$3)*Base_Irradiacao!$G$602*Config_Geracao!$C$3*(Config_Geracao!$D$3/100))))</f>
        <v>0</v>
      </c>
    </row>
    <row r="2405" ht="15.0" customHeight="1">
      <c r="A2405" s="28">
        <v>45683.0</v>
      </c>
      <c r="B2405" s="18">
        <v>0.0</v>
      </c>
      <c r="C2405" s="18" t="s">
        <v>129</v>
      </c>
      <c r="D2405" s="18" t="s">
        <v>122</v>
      </c>
      <c r="E2405" s="18" t="s">
        <v>120</v>
      </c>
      <c r="F2405" s="18">
        <f>MIN(Config_Geracao!$F$5,IF(Base_Irradiacao!$H$602*Config_Geracao!$C$5*(Config_Geracao!$D$5/100)&lt;Config_Geracao!$G$5,0,MAX(Config_Geracao!$G$5,Base_Irradiacao!$H$602*Config_Geracao!$C$5*(Config_Geracao!$D$5/100))))</f>
        <v>3.1407</v>
      </c>
    </row>
    <row r="2406" ht="15.0" customHeight="1">
      <c r="A2406" s="28">
        <v>45683.0416666667</v>
      </c>
      <c r="B2406" s="18">
        <v>1.0</v>
      </c>
      <c r="C2406" s="18" t="s">
        <v>128</v>
      </c>
      <c r="D2406" s="18" t="s">
        <v>115</v>
      </c>
      <c r="E2406" s="18" t="s">
        <v>116</v>
      </c>
      <c r="F2406" s="18">
        <f>MIN(Config_Geracao!$F$2,IF((Base_Irradiacao!$D$603/Config_Geracao!$E$2)*Base_Irradiacao!$G$603*Config_Geracao!$C$2*(Config_Geracao!$D$2/100)&lt;Config_Geracao!$G$2,0,MAX(Config_Geracao!$G$2,(Base_Irradiacao!$D$603/Config_Geracao!$E$2)*Base_Irradiacao!$G$603*Config_Geracao!$C$2*(Config_Geracao!$D$2/100))))</f>
        <v>0</v>
      </c>
    </row>
    <row r="2407" ht="15.0" customHeight="1">
      <c r="A2407" s="28">
        <v>45683.0416666667</v>
      </c>
      <c r="B2407" s="18">
        <v>1.0</v>
      </c>
      <c r="C2407" s="18" t="s">
        <v>128</v>
      </c>
      <c r="D2407" s="18" t="s">
        <v>119</v>
      </c>
      <c r="E2407" s="18" t="s">
        <v>120</v>
      </c>
      <c r="F2407" s="18">
        <f>MIN(Config_Geracao!$F$4,IF(Base_Irradiacao!$H$603*Config_Geracao!$C$4*(Config_Geracao!$D$4/100)&lt;Config_Geracao!$G$4,0,MAX(Config_Geracao!$G$4,Base_Irradiacao!$H$603*Config_Geracao!$C$4*(Config_Geracao!$D$4/100))))</f>
        <v>1.0877025</v>
      </c>
    </row>
    <row r="2408" ht="15.0" customHeight="1">
      <c r="A2408" s="28">
        <v>45683.0416666667</v>
      </c>
      <c r="B2408" s="18">
        <v>1.0</v>
      </c>
      <c r="C2408" s="18" t="s">
        <v>129</v>
      </c>
      <c r="D2408" s="18" t="s">
        <v>118</v>
      </c>
      <c r="E2408" s="18" t="s">
        <v>116</v>
      </c>
      <c r="F2408" s="18">
        <f>MIN(Config_Geracao!$F$3,IF((Base_Irradiacao!$D$603/Config_Geracao!$E$3)*Base_Irradiacao!$G$603*Config_Geracao!$C$3*(Config_Geracao!$D$3/100)&lt;Config_Geracao!$G$3,0,MAX(Config_Geracao!$G$3,(Base_Irradiacao!$D$603/Config_Geracao!$E$3)*Base_Irradiacao!$G$603*Config_Geracao!$C$3*(Config_Geracao!$D$3/100))))</f>
        <v>0</v>
      </c>
    </row>
    <row r="2409" ht="15.0" customHeight="1">
      <c r="A2409" s="28">
        <v>45683.0416666667</v>
      </c>
      <c r="B2409" s="18">
        <v>1.0</v>
      </c>
      <c r="C2409" s="18" t="s">
        <v>129</v>
      </c>
      <c r="D2409" s="18" t="s">
        <v>122</v>
      </c>
      <c r="E2409" s="18" t="s">
        <v>120</v>
      </c>
      <c r="F2409" s="18">
        <f>MIN(Config_Geracao!$F$5,IF(Base_Irradiacao!$H$603*Config_Geracao!$C$5*(Config_Geracao!$D$5/100)&lt;Config_Geracao!$G$5,0,MAX(Config_Geracao!$G$5,Base_Irradiacao!$H$603*Config_Geracao!$C$5*(Config_Geracao!$D$5/100))))</f>
        <v>3.710985</v>
      </c>
    </row>
    <row r="2410" ht="15.0" customHeight="1">
      <c r="A2410" s="28">
        <v>45683.0833333333</v>
      </c>
      <c r="B2410" s="18">
        <v>2.0</v>
      </c>
      <c r="C2410" s="18" t="s">
        <v>128</v>
      </c>
      <c r="D2410" s="18" t="s">
        <v>115</v>
      </c>
      <c r="E2410" s="18" t="s">
        <v>116</v>
      </c>
      <c r="F2410" s="18">
        <f>MIN(Config_Geracao!$F$2,IF((Base_Irradiacao!$D$604/Config_Geracao!$E$2)*Base_Irradiacao!$G$604*Config_Geracao!$C$2*(Config_Geracao!$D$2/100)&lt;Config_Geracao!$G$2,0,MAX(Config_Geracao!$G$2,(Base_Irradiacao!$D$604/Config_Geracao!$E$2)*Base_Irradiacao!$G$604*Config_Geracao!$C$2*(Config_Geracao!$D$2/100))))</f>
        <v>0</v>
      </c>
    </row>
    <row r="2411" ht="15.0" customHeight="1">
      <c r="A2411" s="28">
        <v>45683.0833333333</v>
      </c>
      <c r="B2411" s="18">
        <v>2.0</v>
      </c>
      <c r="C2411" s="18" t="s">
        <v>128</v>
      </c>
      <c r="D2411" s="18" t="s">
        <v>119</v>
      </c>
      <c r="E2411" s="18" t="s">
        <v>120</v>
      </c>
      <c r="F2411" s="18">
        <f>MIN(Config_Geracao!$F$4,IF(Base_Irradiacao!$H$604*Config_Geracao!$C$4*(Config_Geracao!$D$4/100)&lt;Config_Geracao!$G$4,0,MAX(Config_Geracao!$G$4,Base_Irradiacao!$H$604*Config_Geracao!$C$4*(Config_Geracao!$D$4/100))))</f>
        <v>0.80427</v>
      </c>
    </row>
    <row r="2412" ht="15.0" customHeight="1">
      <c r="A2412" s="28">
        <v>45683.0833333333</v>
      </c>
      <c r="B2412" s="18">
        <v>2.0</v>
      </c>
      <c r="C2412" s="18" t="s">
        <v>129</v>
      </c>
      <c r="D2412" s="18" t="s">
        <v>118</v>
      </c>
      <c r="E2412" s="18" t="s">
        <v>116</v>
      </c>
      <c r="F2412" s="18">
        <f>MIN(Config_Geracao!$F$3,IF((Base_Irradiacao!$D$604/Config_Geracao!$E$3)*Base_Irradiacao!$G$604*Config_Geracao!$C$3*(Config_Geracao!$D$3/100)&lt;Config_Geracao!$G$3,0,MAX(Config_Geracao!$G$3,(Base_Irradiacao!$D$604/Config_Geracao!$E$3)*Base_Irradiacao!$G$604*Config_Geracao!$C$3*(Config_Geracao!$D$3/100))))</f>
        <v>0</v>
      </c>
    </row>
    <row r="2413" ht="15.0" customHeight="1">
      <c r="A2413" s="28">
        <v>45683.0833333333</v>
      </c>
      <c r="B2413" s="18">
        <v>2.0</v>
      </c>
      <c r="C2413" s="18" t="s">
        <v>129</v>
      </c>
      <c r="D2413" s="18" t="s">
        <v>122</v>
      </c>
      <c r="E2413" s="18" t="s">
        <v>120</v>
      </c>
      <c r="F2413" s="18">
        <f>MIN(Config_Geracao!$F$5,IF(Base_Irradiacao!$H$604*Config_Geracao!$C$5*(Config_Geracao!$D$5/100)&lt;Config_Geracao!$G$5,0,MAX(Config_Geracao!$G$5,Base_Irradiacao!$H$604*Config_Geracao!$C$5*(Config_Geracao!$D$5/100))))</f>
        <v>2.74398</v>
      </c>
    </row>
    <row r="2414" ht="15.0" customHeight="1">
      <c r="A2414" s="28">
        <v>45683.125</v>
      </c>
      <c r="B2414" s="18">
        <v>3.0</v>
      </c>
      <c r="C2414" s="18" t="s">
        <v>128</v>
      </c>
      <c r="D2414" s="18" t="s">
        <v>115</v>
      </c>
      <c r="E2414" s="18" t="s">
        <v>116</v>
      </c>
      <c r="F2414" s="18">
        <f>MIN(Config_Geracao!$F$2,IF((Base_Irradiacao!$D$605/Config_Geracao!$E$2)*Base_Irradiacao!$G$605*Config_Geracao!$C$2*(Config_Geracao!$D$2/100)&lt;Config_Geracao!$G$2,0,MAX(Config_Geracao!$G$2,(Base_Irradiacao!$D$605/Config_Geracao!$E$2)*Base_Irradiacao!$G$605*Config_Geracao!$C$2*(Config_Geracao!$D$2/100))))</f>
        <v>0</v>
      </c>
    </row>
    <row r="2415" ht="15.0" customHeight="1">
      <c r="A2415" s="28">
        <v>45683.125</v>
      </c>
      <c r="B2415" s="18">
        <v>3.0</v>
      </c>
      <c r="C2415" s="18" t="s">
        <v>128</v>
      </c>
      <c r="D2415" s="18" t="s">
        <v>119</v>
      </c>
      <c r="E2415" s="18" t="s">
        <v>120</v>
      </c>
      <c r="F2415" s="18">
        <f>MIN(Config_Geracao!$F$4,IF(Base_Irradiacao!$H$605*Config_Geracao!$C$4*(Config_Geracao!$D$4/100)&lt;Config_Geracao!$G$4,0,MAX(Config_Geracao!$G$4,Base_Irradiacao!$H$605*Config_Geracao!$C$4*(Config_Geracao!$D$4/100))))</f>
        <v>0.760665</v>
      </c>
    </row>
    <row r="2416" ht="15.0" customHeight="1">
      <c r="A2416" s="28">
        <v>45683.125</v>
      </c>
      <c r="B2416" s="18">
        <v>3.0</v>
      </c>
      <c r="C2416" s="18" t="s">
        <v>129</v>
      </c>
      <c r="D2416" s="18" t="s">
        <v>118</v>
      </c>
      <c r="E2416" s="18" t="s">
        <v>116</v>
      </c>
      <c r="F2416" s="18">
        <f>MIN(Config_Geracao!$F$3,IF((Base_Irradiacao!$D$605/Config_Geracao!$E$3)*Base_Irradiacao!$G$605*Config_Geracao!$C$3*(Config_Geracao!$D$3/100)&lt;Config_Geracao!$G$3,0,MAX(Config_Geracao!$G$3,(Base_Irradiacao!$D$605/Config_Geracao!$E$3)*Base_Irradiacao!$G$605*Config_Geracao!$C$3*(Config_Geracao!$D$3/100))))</f>
        <v>0</v>
      </c>
    </row>
    <row r="2417" ht="15.0" customHeight="1">
      <c r="A2417" s="28">
        <v>45683.125</v>
      </c>
      <c r="B2417" s="18">
        <v>3.0</v>
      </c>
      <c r="C2417" s="18" t="s">
        <v>129</v>
      </c>
      <c r="D2417" s="18" t="s">
        <v>122</v>
      </c>
      <c r="E2417" s="18" t="s">
        <v>120</v>
      </c>
      <c r="F2417" s="18">
        <f>MIN(Config_Geracao!$F$5,IF(Base_Irradiacao!$H$605*Config_Geracao!$C$5*(Config_Geracao!$D$5/100)&lt;Config_Geracao!$G$5,0,MAX(Config_Geracao!$G$5,Base_Irradiacao!$H$605*Config_Geracao!$C$5*(Config_Geracao!$D$5/100))))</f>
        <v>2.59521</v>
      </c>
    </row>
    <row r="2418" ht="15.0" customHeight="1">
      <c r="A2418" s="28">
        <v>45683.1666666667</v>
      </c>
      <c r="B2418" s="18">
        <v>4.0</v>
      </c>
      <c r="C2418" s="18" t="s">
        <v>128</v>
      </c>
      <c r="D2418" s="18" t="s">
        <v>115</v>
      </c>
      <c r="E2418" s="18" t="s">
        <v>116</v>
      </c>
      <c r="F2418" s="18">
        <f>MIN(Config_Geracao!$F$2,IF((Base_Irradiacao!$D$606/Config_Geracao!$E$2)*Base_Irradiacao!$G$606*Config_Geracao!$C$2*(Config_Geracao!$D$2/100)&lt;Config_Geracao!$G$2,0,MAX(Config_Geracao!$G$2,(Base_Irradiacao!$D$606/Config_Geracao!$E$2)*Base_Irradiacao!$G$606*Config_Geracao!$C$2*(Config_Geracao!$D$2/100))))</f>
        <v>0</v>
      </c>
    </row>
    <row r="2419" ht="15.0" customHeight="1">
      <c r="A2419" s="28">
        <v>45683.1666666667</v>
      </c>
      <c r="B2419" s="18">
        <v>4.0</v>
      </c>
      <c r="C2419" s="18" t="s">
        <v>128</v>
      </c>
      <c r="D2419" s="18" t="s">
        <v>119</v>
      </c>
      <c r="E2419" s="18" t="s">
        <v>120</v>
      </c>
      <c r="F2419" s="18">
        <f>MIN(Config_Geracao!$F$4,IF(Base_Irradiacao!$H$606*Config_Geracao!$C$4*(Config_Geracao!$D$4/100)&lt;Config_Geracao!$G$4,0,MAX(Config_Geracao!$G$4,Base_Irradiacao!$H$606*Config_Geracao!$C$4*(Config_Geracao!$D$4/100))))</f>
        <v>0.9665775</v>
      </c>
    </row>
    <row r="2420" ht="15.0" customHeight="1">
      <c r="A2420" s="28">
        <v>45683.1666666667</v>
      </c>
      <c r="B2420" s="18">
        <v>4.0</v>
      </c>
      <c r="C2420" s="18" t="s">
        <v>129</v>
      </c>
      <c r="D2420" s="18" t="s">
        <v>118</v>
      </c>
      <c r="E2420" s="18" t="s">
        <v>116</v>
      </c>
      <c r="F2420" s="18">
        <f>MIN(Config_Geracao!$F$3,IF((Base_Irradiacao!$D$606/Config_Geracao!$E$3)*Base_Irradiacao!$G$606*Config_Geracao!$C$3*(Config_Geracao!$D$3/100)&lt;Config_Geracao!$G$3,0,MAX(Config_Geracao!$G$3,(Base_Irradiacao!$D$606/Config_Geracao!$E$3)*Base_Irradiacao!$G$606*Config_Geracao!$C$3*(Config_Geracao!$D$3/100))))</f>
        <v>0</v>
      </c>
    </row>
    <row r="2421" ht="15.0" customHeight="1">
      <c r="A2421" s="28">
        <v>45683.1666666667</v>
      </c>
      <c r="B2421" s="18">
        <v>4.0</v>
      </c>
      <c r="C2421" s="18" t="s">
        <v>129</v>
      </c>
      <c r="D2421" s="18" t="s">
        <v>122</v>
      </c>
      <c r="E2421" s="18" t="s">
        <v>120</v>
      </c>
      <c r="F2421" s="18">
        <f>MIN(Config_Geracao!$F$5,IF(Base_Irradiacao!$H$606*Config_Geracao!$C$5*(Config_Geracao!$D$5/100)&lt;Config_Geracao!$G$5,0,MAX(Config_Geracao!$G$5,Base_Irradiacao!$H$606*Config_Geracao!$C$5*(Config_Geracao!$D$5/100))))</f>
        <v>3.297735</v>
      </c>
    </row>
    <row r="2422" ht="15.0" customHeight="1">
      <c r="A2422" s="28">
        <v>45683.2083333333</v>
      </c>
      <c r="B2422" s="18">
        <v>5.0</v>
      </c>
      <c r="C2422" s="18" t="s">
        <v>128</v>
      </c>
      <c r="D2422" s="18" t="s">
        <v>115</v>
      </c>
      <c r="E2422" s="18" t="s">
        <v>116</v>
      </c>
      <c r="F2422" s="18">
        <f>MIN(Config_Geracao!$F$2,IF((Base_Irradiacao!$D$607/Config_Geracao!$E$2)*Base_Irradiacao!$G$607*Config_Geracao!$C$2*(Config_Geracao!$D$2/100)&lt;Config_Geracao!$G$2,0,MAX(Config_Geracao!$G$2,(Base_Irradiacao!$D$607/Config_Geracao!$E$2)*Base_Irradiacao!$G$607*Config_Geracao!$C$2*(Config_Geracao!$D$2/100))))</f>
        <v>0</v>
      </c>
    </row>
    <row r="2423" ht="15.0" customHeight="1">
      <c r="A2423" s="28">
        <v>45683.2083333333</v>
      </c>
      <c r="B2423" s="18">
        <v>5.0</v>
      </c>
      <c r="C2423" s="18" t="s">
        <v>128</v>
      </c>
      <c r="D2423" s="18" t="s">
        <v>119</v>
      </c>
      <c r="E2423" s="18" t="s">
        <v>120</v>
      </c>
      <c r="F2423" s="18">
        <f>MIN(Config_Geracao!$F$4,IF(Base_Irradiacao!$H$607*Config_Geracao!$C$4*(Config_Geracao!$D$4/100)&lt;Config_Geracao!$G$4,0,MAX(Config_Geracao!$G$4,Base_Irradiacao!$H$607*Config_Geracao!$C$4*(Config_Geracao!$D$4/100))))</f>
        <v>0.80427</v>
      </c>
    </row>
    <row r="2424" ht="15.0" customHeight="1">
      <c r="A2424" s="28">
        <v>45683.2083333333</v>
      </c>
      <c r="B2424" s="18">
        <v>5.0</v>
      </c>
      <c r="C2424" s="18" t="s">
        <v>129</v>
      </c>
      <c r="D2424" s="18" t="s">
        <v>118</v>
      </c>
      <c r="E2424" s="18" t="s">
        <v>116</v>
      </c>
      <c r="F2424" s="18">
        <f>MIN(Config_Geracao!$F$3,IF((Base_Irradiacao!$D$607/Config_Geracao!$E$3)*Base_Irradiacao!$G$607*Config_Geracao!$C$3*(Config_Geracao!$D$3/100)&lt;Config_Geracao!$G$3,0,MAX(Config_Geracao!$G$3,(Base_Irradiacao!$D$607/Config_Geracao!$E$3)*Base_Irradiacao!$G$607*Config_Geracao!$C$3*(Config_Geracao!$D$3/100))))</f>
        <v>0</v>
      </c>
    </row>
    <row r="2425" ht="15.0" customHeight="1">
      <c r="A2425" s="28">
        <v>45683.2083333333</v>
      </c>
      <c r="B2425" s="18">
        <v>5.0</v>
      </c>
      <c r="C2425" s="18" t="s">
        <v>129</v>
      </c>
      <c r="D2425" s="18" t="s">
        <v>122</v>
      </c>
      <c r="E2425" s="18" t="s">
        <v>120</v>
      </c>
      <c r="F2425" s="18">
        <f>MIN(Config_Geracao!$F$5,IF(Base_Irradiacao!$H$607*Config_Geracao!$C$5*(Config_Geracao!$D$5/100)&lt;Config_Geracao!$G$5,0,MAX(Config_Geracao!$G$5,Base_Irradiacao!$H$607*Config_Geracao!$C$5*(Config_Geracao!$D$5/100))))</f>
        <v>2.74398</v>
      </c>
    </row>
    <row r="2426" ht="15.0" customHeight="1">
      <c r="A2426" s="28">
        <v>45683.25</v>
      </c>
      <c r="B2426" s="18">
        <v>6.0</v>
      </c>
      <c r="C2426" s="18" t="s">
        <v>128</v>
      </c>
      <c r="D2426" s="18" t="s">
        <v>115</v>
      </c>
      <c r="E2426" s="18" t="s">
        <v>116</v>
      </c>
      <c r="F2426" s="18">
        <f>MIN(Config_Geracao!$F$2,IF((Base_Irradiacao!$D$608/Config_Geracao!$E$2)*Base_Irradiacao!$G$608*Config_Geracao!$C$2*(Config_Geracao!$D$2/100)&lt;Config_Geracao!$G$2,0,MAX(Config_Geracao!$G$2,(Base_Irradiacao!$D$608/Config_Geracao!$E$2)*Base_Irradiacao!$G$608*Config_Geracao!$C$2*(Config_Geracao!$D$2/100))))</f>
        <v>1.835961364</v>
      </c>
    </row>
    <row r="2427" ht="15.0" customHeight="1">
      <c r="A2427" s="28">
        <v>45683.25</v>
      </c>
      <c r="B2427" s="18">
        <v>6.0</v>
      </c>
      <c r="C2427" s="18" t="s">
        <v>128</v>
      </c>
      <c r="D2427" s="18" t="s">
        <v>119</v>
      </c>
      <c r="E2427" s="18" t="s">
        <v>120</v>
      </c>
      <c r="F2427" s="18">
        <f>MIN(Config_Geracao!$F$4,IF(Base_Irradiacao!$H$608*Config_Geracao!$C$4*(Config_Geracao!$D$4/100)&lt;Config_Geracao!$G$4,0,MAX(Config_Geracao!$G$4,Base_Irradiacao!$H$608*Config_Geracao!$C$4*(Config_Geracao!$D$4/100))))</f>
        <v>0.576555</v>
      </c>
    </row>
    <row r="2428" ht="15.0" customHeight="1">
      <c r="A2428" s="28">
        <v>45683.25</v>
      </c>
      <c r="B2428" s="18">
        <v>6.0</v>
      </c>
      <c r="C2428" s="18" t="s">
        <v>129</v>
      </c>
      <c r="D2428" s="18" t="s">
        <v>118</v>
      </c>
      <c r="E2428" s="18" t="s">
        <v>116</v>
      </c>
      <c r="F2428" s="18">
        <f>MIN(Config_Geracao!$F$3,IF((Base_Irradiacao!$D$608/Config_Geracao!$E$3)*Base_Irradiacao!$G$608*Config_Geracao!$C$3*(Config_Geracao!$D$3/100)&lt;Config_Geracao!$G$3,0,MAX(Config_Geracao!$G$3,(Base_Irradiacao!$D$608/Config_Geracao!$E$3)*Base_Irradiacao!$G$608*Config_Geracao!$C$3*(Config_Geracao!$D$3/100))))</f>
        <v>7.516641818</v>
      </c>
    </row>
    <row r="2429" ht="15.0" customHeight="1">
      <c r="A2429" s="28">
        <v>45683.25</v>
      </c>
      <c r="B2429" s="18">
        <v>6.0</v>
      </c>
      <c r="C2429" s="18" t="s">
        <v>129</v>
      </c>
      <c r="D2429" s="18" t="s">
        <v>122</v>
      </c>
      <c r="E2429" s="18" t="s">
        <v>120</v>
      </c>
      <c r="F2429" s="18">
        <f>MIN(Config_Geracao!$F$5,IF(Base_Irradiacao!$H$608*Config_Geracao!$C$5*(Config_Geracao!$D$5/100)&lt;Config_Geracao!$G$5,0,MAX(Config_Geracao!$G$5,Base_Irradiacao!$H$608*Config_Geracao!$C$5*(Config_Geracao!$D$5/100))))</f>
        <v>1.96707</v>
      </c>
    </row>
    <row r="2430" ht="15.0" customHeight="1">
      <c r="A2430" s="28">
        <v>45683.2916666667</v>
      </c>
      <c r="B2430" s="18">
        <v>7.0</v>
      </c>
      <c r="C2430" s="18" t="s">
        <v>128</v>
      </c>
      <c r="D2430" s="18" t="s">
        <v>115</v>
      </c>
      <c r="E2430" s="18" t="s">
        <v>116</v>
      </c>
      <c r="F2430" s="18">
        <f>MIN(Config_Geracao!$F$2,IF((Base_Irradiacao!$D$609/Config_Geracao!$E$2)*Base_Irradiacao!$G$609*Config_Geracao!$C$2*(Config_Geracao!$D$2/100)&lt;Config_Geracao!$G$2,0,MAX(Config_Geracao!$G$2,(Base_Irradiacao!$D$609/Config_Geracao!$E$2)*Base_Irradiacao!$G$609*Config_Geracao!$C$2*(Config_Geracao!$D$2/100))))</f>
        <v>1.845504545</v>
      </c>
    </row>
    <row r="2431" ht="15.0" customHeight="1">
      <c r="A2431" s="28">
        <v>45683.2916666667</v>
      </c>
      <c r="B2431" s="18">
        <v>7.0</v>
      </c>
      <c r="C2431" s="18" t="s">
        <v>128</v>
      </c>
      <c r="D2431" s="18" t="s">
        <v>119</v>
      </c>
      <c r="E2431" s="18" t="s">
        <v>120</v>
      </c>
      <c r="F2431" s="18">
        <f>MIN(Config_Geracao!$F$4,IF(Base_Irradiacao!$H$609*Config_Geracao!$C$4*(Config_Geracao!$D$4/100)&lt;Config_Geracao!$G$4,0,MAX(Config_Geracao!$G$4,Base_Irradiacao!$H$609*Config_Geracao!$C$4*(Config_Geracao!$D$4/100))))</f>
        <v>0.576555</v>
      </c>
    </row>
    <row r="2432" ht="15.0" customHeight="1">
      <c r="A2432" s="28">
        <v>45683.2916666667</v>
      </c>
      <c r="B2432" s="18">
        <v>7.0</v>
      </c>
      <c r="C2432" s="18" t="s">
        <v>129</v>
      </c>
      <c r="D2432" s="18" t="s">
        <v>118</v>
      </c>
      <c r="E2432" s="18" t="s">
        <v>116</v>
      </c>
      <c r="F2432" s="18">
        <f>MIN(Config_Geracao!$F$3,IF((Base_Irradiacao!$D$609/Config_Geracao!$E$3)*Base_Irradiacao!$G$609*Config_Geracao!$C$3*(Config_Geracao!$D$3/100)&lt;Config_Geracao!$G$3,0,MAX(Config_Geracao!$G$3,(Base_Irradiacao!$D$609/Config_Geracao!$E$3)*Base_Irradiacao!$G$609*Config_Geracao!$C$3*(Config_Geracao!$D$3/100))))</f>
        <v>7.555712727</v>
      </c>
    </row>
    <row r="2433" ht="15.0" customHeight="1">
      <c r="A2433" s="28">
        <v>45683.2916666667</v>
      </c>
      <c r="B2433" s="18">
        <v>7.0</v>
      </c>
      <c r="C2433" s="18" t="s">
        <v>129</v>
      </c>
      <c r="D2433" s="18" t="s">
        <v>122</v>
      </c>
      <c r="E2433" s="18" t="s">
        <v>120</v>
      </c>
      <c r="F2433" s="18">
        <f>MIN(Config_Geracao!$F$5,IF(Base_Irradiacao!$H$609*Config_Geracao!$C$5*(Config_Geracao!$D$5/100)&lt;Config_Geracao!$G$5,0,MAX(Config_Geracao!$G$5,Base_Irradiacao!$H$609*Config_Geracao!$C$5*(Config_Geracao!$D$5/100))))</f>
        <v>1.96707</v>
      </c>
    </row>
    <row r="2434" ht="15.0" customHeight="1">
      <c r="A2434" s="28">
        <v>45683.3333333333</v>
      </c>
      <c r="B2434" s="18">
        <v>8.0</v>
      </c>
      <c r="C2434" s="18" t="s">
        <v>128</v>
      </c>
      <c r="D2434" s="18" t="s">
        <v>115</v>
      </c>
      <c r="E2434" s="18" t="s">
        <v>116</v>
      </c>
      <c r="F2434" s="18">
        <f>MIN(Config_Geracao!$F$2,IF((Base_Irradiacao!$D$610/Config_Geracao!$E$2)*Base_Irradiacao!$G$610*Config_Geracao!$C$2*(Config_Geracao!$D$2/100)&lt;Config_Geracao!$G$2,0,MAX(Config_Geracao!$G$2,(Base_Irradiacao!$D$610/Config_Geracao!$E$2)*Base_Irradiacao!$G$610*Config_Geracao!$C$2*(Config_Geracao!$D$2/100))))</f>
        <v>4.930888636</v>
      </c>
    </row>
    <row r="2435" ht="15.0" customHeight="1">
      <c r="A2435" s="28">
        <v>45683.3333333333</v>
      </c>
      <c r="B2435" s="18">
        <v>8.0</v>
      </c>
      <c r="C2435" s="18" t="s">
        <v>128</v>
      </c>
      <c r="D2435" s="18" t="s">
        <v>119</v>
      </c>
      <c r="E2435" s="18" t="s">
        <v>120</v>
      </c>
      <c r="F2435" s="18">
        <f>MIN(Config_Geracao!$F$4,IF(Base_Irradiacao!$H$610*Config_Geracao!$C$4*(Config_Geracao!$D$4/100)&lt;Config_Geracao!$G$4,0,MAX(Config_Geracao!$G$4,Base_Irradiacao!$H$610*Config_Geracao!$C$4*(Config_Geracao!$D$4/100))))</f>
        <v>0.5983575</v>
      </c>
    </row>
    <row r="2436" ht="15.0" customHeight="1">
      <c r="A2436" s="28">
        <v>45683.3333333333</v>
      </c>
      <c r="B2436" s="18">
        <v>8.0</v>
      </c>
      <c r="C2436" s="18" t="s">
        <v>129</v>
      </c>
      <c r="D2436" s="18" t="s">
        <v>118</v>
      </c>
      <c r="E2436" s="18" t="s">
        <v>116</v>
      </c>
      <c r="F2436" s="18">
        <f>MIN(Config_Geracao!$F$3,IF((Base_Irradiacao!$D$610/Config_Geracao!$E$3)*Base_Irradiacao!$G$610*Config_Geracao!$C$3*(Config_Geracao!$D$3/100)&lt;Config_Geracao!$G$3,0,MAX(Config_Geracao!$G$3,(Base_Irradiacao!$D$610/Config_Geracao!$E$3)*Base_Irradiacao!$G$610*Config_Geracao!$C$3*(Config_Geracao!$D$3/100))))</f>
        <v>20.18763818</v>
      </c>
    </row>
    <row r="2437" ht="15.0" customHeight="1">
      <c r="A2437" s="28">
        <v>45683.3333333333</v>
      </c>
      <c r="B2437" s="18">
        <v>8.0</v>
      </c>
      <c r="C2437" s="18" t="s">
        <v>129</v>
      </c>
      <c r="D2437" s="18" t="s">
        <v>122</v>
      </c>
      <c r="E2437" s="18" t="s">
        <v>120</v>
      </c>
      <c r="F2437" s="18">
        <f>MIN(Config_Geracao!$F$5,IF(Base_Irradiacao!$H$610*Config_Geracao!$C$5*(Config_Geracao!$D$5/100)&lt;Config_Geracao!$G$5,0,MAX(Config_Geracao!$G$5,Base_Irradiacao!$H$610*Config_Geracao!$C$5*(Config_Geracao!$D$5/100))))</f>
        <v>2.041455</v>
      </c>
    </row>
    <row r="2438" ht="15.0" customHeight="1">
      <c r="A2438" s="28">
        <v>45683.375</v>
      </c>
      <c r="B2438" s="18">
        <v>9.0</v>
      </c>
      <c r="C2438" s="18" t="s">
        <v>128</v>
      </c>
      <c r="D2438" s="18" t="s">
        <v>115</v>
      </c>
      <c r="E2438" s="18" t="s">
        <v>116</v>
      </c>
      <c r="F2438" s="18">
        <f>MIN(Config_Geracao!$F$2,IF((Base_Irradiacao!$D$611/Config_Geracao!$E$2)*Base_Irradiacao!$G$611*Config_Geracao!$C$2*(Config_Geracao!$D$2/100)&lt;Config_Geracao!$G$2,0,MAX(Config_Geracao!$G$2,(Base_Irradiacao!$D$611/Config_Geracao!$E$2)*Base_Irradiacao!$G$611*Config_Geracao!$C$2*(Config_Geracao!$D$2/100))))</f>
        <v>6.016609091</v>
      </c>
    </row>
    <row r="2439" ht="15.0" customHeight="1">
      <c r="A2439" s="28">
        <v>45683.375</v>
      </c>
      <c r="B2439" s="18">
        <v>9.0</v>
      </c>
      <c r="C2439" s="18" t="s">
        <v>128</v>
      </c>
      <c r="D2439" s="18" t="s">
        <v>119</v>
      </c>
      <c r="E2439" s="18" t="s">
        <v>120</v>
      </c>
      <c r="F2439" s="18">
        <f>MIN(Config_Geracao!$F$4,IF(Base_Irradiacao!$H$611*Config_Geracao!$C$4*(Config_Geracao!$D$4/100)&lt;Config_Geracao!$G$4,0,MAX(Config_Geracao!$G$4,Base_Irradiacao!$H$611*Config_Geracao!$C$4*(Config_Geracao!$D$4/100))))</f>
        <v>0.6032025</v>
      </c>
    </row>
    <row r="2440" ht="15.0" customHeight="1">
      <c r="A2440" s="28">
        <v>45683.375</v>
      </c>
      <c r="B2440" s="18">
        <v>9.0</v>
      </c>
      <c r="C2440" s="18" t="s">
        <v>129</v>
      </c>
      <c r="D2440" s="18" t="s">
        <v>118</v>
      </c>
      <c r="E2440" s="18" t="s">
        <v>116</v>
      </c>
      <c r="F2440" s="18">
        <f>MIN(Config_Geracao!$F$3,IF((Base_Irradiacao!$D$611/Config_Geracao!$E$3)*Base_Irradiacao!$G$611*Config_Geracao!$C$3*(Config_Geracao!$D$3/100)&lt;Config_Geracao!$G$3,0,MAX(Config_Geracao!$G$3,(Base_Irradiacao!$D$611/Config_Geracao!$E$3)*Base_Irradiacao!$G$611*Config_Geracao!$C$3*(Config_Geracao!$D$3/100))))</f>
        <v>24.63270545</v>
      </c>
    </row>
    <row r="2441" ht="15.0" customHeight="1">
      <c r="A2441" s="28">
        <v>45683.375</v>
      </c>
      <c r="B2441" s="18">
        <v>9.0</v>
      </c>
      <c r="C2441" s="18" t="s">
        <v>129</v>
      </c>
      <c r="D2441" s="18" t="s">
        <v>122</v>
      </c>
      <c r="E2441" s="18" t="s">
        <v>120</v>
      </c>
      <c r="F2441" s="18">
        <f>MIN(Config_Geracao!$F$5,IF(Base_Irradiacao!$H$611*Config_Geracao!$C$5*(Config_Geracao!$D$5/100)&lt;Config_Geracao!$G$5,0,MAX(Config_Geracao!$G$5,Base_Irradiacao!$H$611*Config_Geracao!$C$5*(Config_Geracao!$D$5/100))))</f>
        <v>2.057985</v>
      </c>
    </row>
    <row r="2442" ht="15.0" customHeight="1">
      <c r="A2442" s="28">
        <v>45683.4166666667</v>
      </c>
      <c r="B2442" s="18">
        <v>10.0</v>
      </c>
      <c r="C2442" s="18" t="s">
        <v>128</v>
      </c>
      <c r="D2442" s="18" t="s">
        <v>115</v>
      </c>
      <c r="E2442" s="18" t="s">
        <v>116</v>
      </c>
      <c r="F2442" s="18">
        <f>MIN(Config_Geracao!$F$2,IF((Base_Irradiacao!$D$612/Config_Geracao!$E$2)*Base_Irradiacao!$G$612*Config_Geracao!$C$2*(Config_Geracao!$D$2/100)&lt;Config_Geracao!$G$2,0,MAX(Config_Geracao!$G$2,(Base_Irradiacao!$D$612/Config_Geracao!$E$2)*Base_Irradiacao!$G$612*Config_Geracao!$C$2*(Config_Geracao!$D$2/100))))</f>
        <v>7.086179545</v>
      </c>
    </row>
    <row r="2443" ht="15.0" customHeight="1">
      <c r="A2443" s="28">
        <v>45683.4166666667</v>
      </c>
      <c r="B2443" s="18">
        <v>10.0</v>
      </c>
      <c r="C2443" s="18" t="s">
        <v>128</v>
      </c>
      <c r="D2443" s="18" t="s">
        <v>119</v>
      </c>
      <c r="E2443" s="18" t="s">
        <v>120</v>
      </c>
      <c r="F2443" s="18">
        <f>MIN(Config_Geracao!$F$4,IF(Base_Irradiacao!$H$612*Config_Geracao!$C$4*(Config_Geracao!$D$4/100)&lt;Config_Geracao!$G$4,0,MAX(Config_Geracao!$G$4,Base_Irradiacao!$H$612*Config_Geracao!$C$4*(Config_Geracao!$D$4/100))))</f>
        <v>1.303305</v>
      </c>
    </row>
    <row r="2444" ht="15.0" customHeight="1">
      <c r="A2444" s="28">
        <v>45683.4166666667</v>
      </c>
      <c r="B2444" s="18">
        <v>10.0</v>
      </c>
      <c r="C2444" s="18" t="s">
        <v>129</v>
      </c>
      <c r="D2444" s="18" t="s">
        <v>118</v>
      </c>
      <c r="E2444" s="18" t="s">
        <v>116</v>
      </c>
      <c r="F2444" s="18">
        <f>MIN(Config_Geracao!$F$3,IF((Base_Irradiacao!$D$612/Config_Geracao!$E$3)*Base_Irradiacao!$G$612*Config_Geracao!$C$3*(Config_Geracao!$D$3/100)&lt;Config_Geracao!$G$3,0,MAX(Config_Geracao!$G$3,(Base_Irradiacao!$D$612/Config_Geracao!$E$3)*Base_Irradiacao!$G$612*Config_Geracao!$C$3*(Config_Geracao!$D$3/100))))</f>
        <v>29.01165273</v>
      </c>
    </row>
    <row r="2445" ht="15.0" customHeight="1">
      <c r="A2445" s="28">
        <v>45683.4166666667</v>
      </c>
      <c r="B2445" s="18">
        <v>10.0</v>
      </c>
      <c r="C2445" s="18" t="s">
        <v>129</v>
      </c>
      <c r="D2445" s="18" t="s">
        <v>122</v>
      </c>
      <c r="E2445" s="18" t="s">
        <v>120</v>
      </c>
      <c r="F2445" s="18">
        <f>MIN(Config_Geracao!$F$5,IF(Base_Irradiacao!$H$612*Config_Geracao!$C$5*(Config_Geracao!$D$5/100)&lt;Config_Geracao!$G$5,0,MAX(Config_Geracao!$G$5,Base_Irradiacao!$H$612*Config_Geracao!$C$5*(Config_Geracao!$D$5/100))))</f>
        <v>4.44657</v>
      </c>
    </row>
    <row r="2446" ht="15.0" customHeight="1">
      <c r="A2446" s="28">
        <v>45683.4583333333</v>
      </c>
      <c r="B2446" s="18">
        <v>11.0</v>
      </c>
      <c r="C2446" s="18" t="s">
        <v>128</v>
      </c>
      <c r="D2446" s="18" t="s">
        <v>115</v>
      </c>
      <c r="E2446" s="18" t="s">
        <v>116</v>
      </c>
      <c r="F2446" s="18">
        <f>MIN(Config_Geracao!$F$2,IF((Base_Irradiacao!$D$613/Config_Geracao!$E$2)*Base_Irradiacao!$G$613*Config_Geracao!$C$2*(Config_Geracao!$D$2/100)&lt;Config_Geracao!$G$2,0,MAX(Config_Geracao!$G$2,(Base_Irradiacao!$D$613/Config_Geracao!$E$2)*Base_Irradiacao!$G$613*Config_Geracao!$C$2*(Config_Geracao!$D$2/100))))</f>
        <v>7.359995455</v>
      </c>
    </row>
    <row r="2447" ht="15.0" customHeight="1">
      <c r="A2447" s="28">
        <v>45683.4583333333</v>
      </c>
      <c r="B2447" s="18">
        <v>11.0</v>
      </c>
      <c r="C2447" s="18" t="s">
        <v>128</v>
      </c>
      <c r="D2447" s="18" t="s">
        <v>119</v>
      </c>
      <c r="E2447" s="18" t="s">
        <v>120</v>
      </c>
      <c r="F2447" s="18">
        <f>MIN(Config_Geracao!$F$4,IF(Base_Irradiacao!$H$613*Config_Geracao!$C$4*(Config_Geracao!$D$4/100)&lt;Config_Geracao!$G$4,0,MAX(Config_Geracao!$G$4,Base_Irradiacao!$H$613*Config_Geracao!$C$4*(Config_Geracao!$D$4/100))))</f>
        <v>0.5111475</v>
      </c>
    </row>
    <row r="2448" ht="15.0" customHeight="1">
      <c r="A2448" s="28">
        <v>45683.4583333333</v>
      </c>
      <c r="B2448" s="18">
        <v>11.0</v>
      </c>
      <c r="C2448" s="18" t="s">
        <v>129</v>
      </c>
      <c r="D2448" s="18" t="s">
        <v>118</v>
      </c>
      <c r="E2448" s="18" t="s">
        <v>116</v>
      </c>
      <c r="F2448" s="18">
        <f>MIN(Config_Geracao!$F$3,IF((Base_Irradiacao!$D$613/Config_Geracao!$E$3)*Base_Irradiacao!$G$613*Config_Geracao!$C$3*(Config_Geracao!$D$3/100)&lt;Config_Geracao!$G$3,0,MAX(Config_Geracao!$G$3,(Base_Irradiacao!$D$613/Config_Geracao!$E$3)*Base_Irradiacao!$G$613*Config_Geracao!$C$3*(Config_Geracao!$D$3/100))))</f>
        <v>30.13268727</v>
      </c>
    </row>
    <row r="2449" ht="15.0" customHeight="1">
      <c r="A2449" s="28">
        <v>45683.4583333333</v>
      </c>
      <c r="B2449" s="18">
        <v>11.0</v>
      </c>
      <c r="C2449" s="18" t="s">
        <v>129</v>
      </c>
      <c r="D2449" s="18" t="s">
        <v>122</v>
      </c>
      <c r="E2449" s="18" t="s">
        <v>120</v>
      </c>
      <c r="F2449" s="18">
        <f>MIN(Config_Geracao!$F$5,IF(Base_Irradiacao!$H$613*Config_Geracao!$C$5*(Config_Geracao!$D$5/100)&lt;Config_Geracao!$G$5,0,MAX(Config_Geracao!$G$5,Base_Irradiacao!$H$613*Config_Geracao!$C$5*(Config_Geracao!$D$5/100))))</f>
        <v>1.743915</v>
      </c>
    </row>
    <row r="2450" ht="15.0" customHeight="1">
      <c r="A2450" s="28">
        <v>45683.5</v>
      </c>
      <c r="B2450" s="18">
        <v>12.0</v>
      </c>
      <c r="C2450" s="18" t="s">
        <v>128</v>
      </c>
      <c r="D2450" s="18" t="s">
        <v>115</v>
      </c>
      <c r="E2450" s="18" t="s">
        <v>116</v>
      </c>
      <c r="F2450" s="18">
        <f>MIN(Config_Geracao!$F$2,IF((Base_Irradiacao!$D$614/Config_Geracao!$E$2)*Base_Irradiacao!$G$614*Config_Geracao!$C$2*(Config_Geracao!$D$2/100)&lt;Config_Geracao!$G$2,0,MAX(Config_Geracao!$G$2,(Base_Irradiacao!$D$614/Config_Geracao!$E$2)*Base_Irradiacao!$G$614*Config_Geracao!$C$2*(Config_Geracao!$D$2/100))))</f>
        <v>7.6874</v>
      </c>
    </row>
    <row r="2451" ht="15.0" customHeight="1">
      <c r="A2451" s="28">
        <v>45683.5</v>
      </c>
      <c r="B2451" s="18">
        <v>12.0</v>
      </c>
      <c r="C2451" s="18" t="s">
        <v>128</v>
      </c>
      <c r="D2451" s="18" t="s">
        <v>119</v>
      </c>
      <c r="E2451" s="18" t="s">
        <v>120</v>
      </c>
      <c r="F2451" s="18">
        <f>MIN(Config_Geracao!$F$4,IF(Base_Irradiacao!$H$614*Config_Geracao!$C$4*(Config_Geracao!$D$4/100)&lt;Config_Geracao!$G$4,0,MAX(Config_Geracao!$G$4,Base_Irradiacao!$H$614*Config_Geracao!$C$4*(Config_Geracao!$D$4/100))))</f>
        <v>1.245165</v>
      </c>
    </row>
    <row r="2452" ht="15.0" customHeight="1">
      <c r="A2452" s="28">
        <v>45683.5</v>
      </c>
      <c r="B2452" s="18">
        <v>12.0</v>
      </c>
      <c r="C2452" s="18" t="s">
        <v>129</v>
      </c>
      <c r="D2452" s="18" t="s">
        <v>118</v>
      </c>
      <c r="E2452" s="18" t="s">
        <v>116</v>
      </c>
      <c r="F2452" s="18">
        <f>MIN(Config_Geracao!$F$3,IF((Base_Irradiacao!$D$614/Config_Geracao!$E$3)*Base_Irradiacao!$G$614*Config_Geracao!$C$3*(Config_Geracao!$D$3/100)&lt;Config_Geracao!$G$3,0,MAX(Config_Geracao!$G$3,(Base_Irradiacao!$D$614/Config_Geracao!$E$3)*Base_Irradiacao!$G$614*Config_Geracao!$C$3*(Config_Geracao!$D$3/100))))</f>
        <v>31.47312</v>
      </c>
    </row>
    <row r="2453" ht="15.0" customHeight="1">
      <c r="A2453" s="28">
        <v>45683.5</v>
      </c>
      <c r="B2453" s="18">
        <v>12.0</v>
      </c>
      <c r="C2453" s="18" t="s">
        <v>129</v>
      </c>
      <c r="D2453" s="18" t="s">
        <v>122</v>
      </c>
      <c r="E2453" s="18" t="s">
        <v>120</v>
      </c>
      <c r="F2453" s="18">
        <f>MIN(Config_Geracao!$F$5,IF(Base_Irradiacao!$H$614*Config_Geracao!$C$5*(Config_Geracao!$D$5/100)&lt;Config_Geracao!$G$5,0,MAX(Config_Geracao!$G$5,Base_Irradiacao!$H$614*Config_Geracao!$C$5*(Config_Geracao!$D$5/100))))</f>
        <v>4.24821</v>
      </c>
    </row>
    <row r="2454" ht="15.0" customHeight="1">
      <c r="A2454" s="28">
        <v>45683.5416666667</v>
      </c>
      <c r="B2454" s="18">
        <v>13.0</v>
      </c>
      <c r="C2454" s="18" t="s">
        <v>128</v>
      </c>
      <c r="D2454" s="18" t="s">
        <v>115</v>
      </c>
      <c r="E2454" s="18" t="s">
        <v>116</v>
      </c>
      <c r="F2454" s="18">
        <f>MIN(Config_Geracao!$F$2,IF((Base_Irradiacao!$D$615/Config_Geracao!$E$2)*Base_Irradiacao!$G$615*Config_Geracao!$C$2*(Config_Geracao!$D$2/100)&lt;Config_Geracao!$G$2,0,MAX(Config_Geracao!$G$2,(Base_Irradiacao!$D$615/Config_Geracao!$E$2)*Base_Irradiacao!$G$615*Config_Geracao!$C$2*(Config_Geracao!$D$2/100))))</f>
        <v>7.302736364</v>
      </c>
    </row>
    <row r="2455" ht="15.0" customHeight="1">
      <c r="A2455" s="28">
        <v>45683.5416666667</v>
      </c>
      <c r="B2455" s="18">
        <v>13.0</v>
      </c>
      <c r="C2455" s="18" t="s">
        <v>128</v>
      </c>
      <c r="D2455" s="18" t="s">
        <v>119</v>
      </c>
      <c r="E2455" s="18" t="s">
        <v>120</v>
      </c>
      <c r="F2455" s="18">
        <f>MIN(Config_Geracao!$F$4,IF(Base_Irradiacao!$H$615*Config_Geracao!$C$4*(Config_Geracao!$D$4/100)&lt;Config_Geracao!$G$4,0,MAX(Config_Geracao!$G$4,Base_Irradiacao!$H$615*Config_Geracao!$C$4*(Config_Geracao!$D$4/100))))</f>
        <v>0.595935</v>
      </c>
    </row>
    <row r="2456" ht="15.0" customHeight="1">
      <c r="A2456" s="28">
        <v>45683.5416666667</v>
      </c>
      <c r="B2456" s="18">
        <v>13.0</v>
      </c>
      <c r="C2456" s="18" t="s">
        <v>129</v>
      </c>
      <c r="D2456" s="18" t="s">
        <v>118</v>
      </c>
      <c r="E2456" s="18" t="s">
        <v>116</v>
      </c>
      <c r="F2456" s="18">
        <f>MIN(Config_Geracao!$F$3,IF((Base_Irradiacao!$D$615/Config_Geracao!$E$3)*Base_Irradiacao!$G$615*Config_Geracao!$C$3*(Config_Geracao!$D$3/100)&lt;Config_Geracao!$G$3,0,MAX(Config_Geracao!$G$3,(Base_Irradiacao!$D$615/Config_Geracao!$E$3)*Base_Irradiacao!$G$615*Config_Geracao!$C$3*(Config_Geracao!$D$3/100))))</f>
        <v>29.89826182</v>
      </c>
    </row>
    <row r="2457" ht="15.0" customHeight="1">
      <c r="A2457" s="28">
        <v>45683.5416666667</v>
      </c>
      <c r="B2457" s="18">
        <v>13.0</v>
      </c>
      <c r="C2457" s="18" t="s">
        <v>129</v>
      </c>
      <c r="D2457" s="18" t="s">
        <v>122</v>
      </c>
      <c r="E2457" s="18" t="s">
        <v>120</v>
      </c>
      <c r="F2457" s="18">
        <f>MIN(Config_Geracao!$F$5,IF(Base_Irradiacao!$H$615*Config_Geracao!$C$5*(Config_Geracao!$D$5/100)&lt;Config_Geracao!$G$5,0,MAX(Config_Geracao!$G$5,Base_Irradiacao!$H$615*Config_Geracao!$C$5*(Config_Geracao!$D$5/100))))</f>
        <v>2.03319</v>
      </c>
    </row>
    <row r="2458" ht="15.0" customHeight="1">
      <c r="A2458" s="28">
        <v>45683.5833333333</v>
      </c>
      <c r="B2458" s="18">
        <v>14.0</v>
      </c>
      <c r="C2458" s="18" t="s">
        <v>128</v>
      </c>
      <c r="D2458" s="18" t="s">
        <v>115</v>
      </c>
      <c r="E2458" s="18" t="s">
        <v>116</v>
      </c>
      <c r="F2458" s="18">
        <f>MIN(Config_Geracao!$F$2,IF((Base_Irradiacao!$D$616/Config_Geracao!$E$2)*Base_Irradiacao!$G$616*Config_Geracao!$C$2*(Config_Geracao!$D$2/100)&lt;Config_Geracao!$G$2,0,MAX(Config_Geracao!$G$2,(Base_Irradiacao!$D$616/Config_Geracao!$E$2)*Base_Irradiacao!$G$616*Config_Geracao!$C$2*(Config_Geracao!$D$2/100))))</f>
        <v>4.613027273</v>
      </c>
    </row>
    <row r="2459" ht="15.0" customHeight="1">
      <c r="A2459" s="28">
        <v>45683.5833333333</v>
      </c>
      <c r="B2459" s="18">
        <v>14.0</v>
      </c>
      <c r="C2459" s="18" t="s">
        <v>128</v>
      </c>
      <c r="D2459" s="18" t="s">
        <v>119</v>
      </c>
      <c r="E2459" s="18" t="s">
        <v>120</v>
      </c>
      <c r="F2459" s="18">
        <f>MIN(Config_Geracao!$F$4,IF(Base_Irradiacao!$H$616*Config_Geracao!$C$4*(Config_Geracao!$D$4/100)&lt;Config_Geracao!$G$4,0,MAX(Config_Geracao!$G$4,Base_Irradiacao!$H$616*Config_Geracao!$C$4*(Config_Geracao!$D$4/100))))</f>
        <v>0.9035925</v>
      </c>
    </row>
    <row r="2460" ht="15.0" customHeight="1">
      <c r="A2460" s="28">
        <v>45683.5833333333</v>
      </c>
      <c r="B2460" s="18">
        <v>14.0</v>
      </c>
      <c r="C2460" s="18" t="s">
        <v>129</v>
      </c>
      <c r="D2460" s="18" t="s">
        <v>118</v>
      </c>
      <c r="E2460" s="18" t="s">
        <v>116</v>
      </c>
      <c r="F2460" s="18">
        <f>MIN(Config_Geracao!$F$3,IF((Base_Irradiacao!$D$616/Config_Geracao!$E$3)*Base_Irradiacao!$G$616*Config_Geracao!$C$3*(Config_Geracao!$D$3/100)&lt;Config_Geracao!$G$3,0,MAX(Config_Geracao!$G$3,(Base_Irradiacao!$D$616/Config_Geracao!$E$3)*Base_Irradiacao!$G$616*Config_Geracao!$C$3*(Config_Geracao!$D$3/100))))</f>
        <v>18.88627636</v>
      </c>
    </row>
    <row r="2461" ht="15.0" customHeight="1">
      <c r="A2461" s="28">
        <v>45683.5833333333</v>
      </c>
      <c r="B2461" s="18">
        <v>14.0</v>
      </c>
      <c r="C2461" s="18" t="s">
        <v>129</v>
      </c>
      <c r="D2461" s="18" t="s">
        <v>122</v>
      </c>
      <c r="E2461" s="18" t="s">
        <v>120</v>
      </c>
      <c r="F2461" s="18">
        <f>MIN(Config_Geracao!$F$5,IF(Base_Irradiacao!$H$616*Config_Geracao!$C$5*(Config_Geracao!$D$5/100)&lt;Config_Geracao!$G$5,0,MAX(Config_Geracao!$G$5,Base_Irradiacao!$H$616*Config_Geracao!$C$5*(Config_Geracao!$D$5/100))))</f>
        <v>3.082845</v>
      </c>
    </row>
    <row r="2462" ht="15.0" customHeight="1">
      <c r="A2462" s="28">
        <v>45683.625</v>
      </c>
      <c r="B2462" s="18">
        <v>15.0</v>
      </c>
      <c r="C2462" s="18" t="s">
        <v>128</v>
      </c>
      <c r="D2462" s="18" t="s">
        <v>115</v>
      </c>
      <c r="E2462" s="18" t="s">
        <v>116</v>
      </c>
      <c r="F2462" s="18">
        <f>MIN(Config_Geracao!$F$2,IF((Base_Irradiacao!$D$617/Config_Geracao!$E$2)*Base_Irradiacao!$G$617*Config_Geracao!$C$2*(Config_Geracao!$D$2/100)&lt;Config_Geracao!$G$2,0,MAX(Config_Geracao!$G$2,(Base_Irradiacao!$D$617/Config_Geracao!$E$2)*Base_Irradiacao!$G$617*Config_Geracao!$C$2*(Config_Geracao!$D$2/100))))</f>
        <v>5.971829545</v>
      </c>
    </row>
    <row r="2463" ht="15.0" customHeight="1">
      <c r="A2463" s="28">
        <v>45683.625</v>
      </c>
      <c r="B2463" s="18">
        <v>15.0</v>
      </c>
      <c r="C2463" s="18" t="s">
        <v>128</v>
      </c>
      <c r="D2463" s="18" t="s">
        <v>119</v>
      </c>
      <c r="E2463" s="18" t="s">
        <v>120</v>
      </c>
      <c r="F2463" s="18">
        <f>MIN(Config_Geracao!$F$4,IF(Base_Irradiacao!$H$617*Config_Geracao!$C$4*(Config_Geracao!$D$4/100)&lt;Config_Geracao!$G$4,0,MAX(Config_Geracao!$G$4,Base_Irradiacao!$H$617*Config_Geracao!$C$4*(Config_Geracao!$D$4/100))))</f>
        <v>0.99807</v>
      </c>
    </row>
    <row r="2464" ht="15.0" customHeight="1">
      <c r="A2464" s="28">
        <v>45683.625</v>
      </c>
      <c r="B2464" s="18">
        <v>15.0</v>
      </c>
      <c r="C2464" s="18" t="s">
        <v>129</v>
      </c>
      <c r="D2464" s="18" t="s">
        <v>118</v>
      </c>
      <c r="E2464" s="18" t="s">
        <v>116</v>
      </c>
      <c r="F2464" s="18">
        <f>MIN(Config_Geracao!$F$3,IF((Base_Irradiacao!$D$617/Config_Geracao!$E$3)*Base_Irradiacao!$G$617*Config_Geracao!$C$3*(Config_Geracao!$D$3/100)&lt;Config_Geracao!$G$3,0,MAX(Config_Geracao!$G$3,(Base_Irradiacao!$D$617/Config_Geracao!$E$3)*Base_Irradiacao!$G$617*Config_Geracao!$C$3*(Config_Geracao!$D$3/100))))</f>
        <v>24.44937273</v>
      </c>
    </row>
    <row r="2465" ht="15.0" customHeight="1">
      <c r="A2465" s="28">
        <v>45683.625</v>
      </c>
      <c r="B2465" s="18">
        <v>15.0</v>
      </c>
      <c r="C2465" s="18" t="s">
        <v>129</v>
      </c>
      <c r="D2465" s="18" t="s">
        <v>122</v>
      </c>
      <c r="E2465" s="18" t="s">
        <v>120</v>
      </c>
      <c r="F2465" s="18">
        <f>MIN(Config_Geracao!$F$5,IF(Base_Irradiacao!$H$617*Config_Geracao!$C$5*(Config_Geracao!$D$5/100)&lt;Config_Geracao!$G$5,0,MAX(Config_Geracao!$G$5,Base_Irradiacao!$H$617*Config_Geracao!$C$5*(Config_Geracao!$D$5/100))))</f>
        <v>3.40518</v>
      </c>
    </row>
    <row r="2466" ht="15.0" customHeight="1">
      <c r="A2466" s="28">
        <v>45683.6666666667</v>
      </c>
      <c r="B2466" s="18">
        <v>16.0</v>
      </c>
      <c r="C2466" s="18" t="s">
        <v>128</v>
      </c>
      <c r="D2466" s="18" t="s">
        <v>115</v>
      </c>
      <c r="E2466" s="18" t="s">
        <v>116</v>
      </c>
      <c r="F2466" s="18">
        <f>MIN(Config_Geracao!$F$2,IF((Base_Irradiacao!$D$618/Config_Geracao!$E$2)*Base_Irradiacao!$G$618*Config_Geracao!$C$2*(Config_Geracao!$D$2/100)&lt;Config_Geracao!$G$2,0,MAX(Config_Geracao!$G$2,(Base_Irradiacao!$D$618/Config_Geracao!$E$2)*Base_Irradiacao!$G$618*Config_Geracao!$C$2*(Config_Geracao!$D$2/100))))</f>
        <v>1.507088636</v>
      </c>
    </row>
    <row r="2467" ht="15.0" customHeight="1">
      <c r="A2467" s="28">
        <v>45683.6666666667</v>
      </c>
      <c r="B2467" s="18">
        <v>16.0</v>
      </c>
      <c r="C2467" s="18" t="s">
        <v>128</v>
      </c>
      <c r="D2467" s="18" t="s">
        <v>119</v>
      </c>
      <c r="E2467" s="18" t="s">
        <v>120</v>
      </c>
      <c r="F2467" s="18">
        <f>MIN(Config_Geracao!$F$4,IF(Base_Irradiacao!$H$618*Config_Geracao!$C$4*(Config_Geracao!$D$4/100)&lt;Config_Geracao!$G$4,0,MAX(Config_Geracao!$G$4,Base_Irradiacao!$H$618*Config_Geracao!$C$4*(Config_Geracao!$D$4/100))))</f>
        <v>0.5208375</v>
      </c>
    </row>
    <row r="2468" ht="15.0" customHeight="1">
      <c r="A2468" s="28">
        <v>45683.6666666667</v>
      </c>
      <c r="B2468" s="18">
        <v>16.0</v>
      </c>
      <c r="C2468" s="18" t="s">
        <v>129</v>
      </c>
      <c r="D2468" s="18" t="s">
        <v>118</v>
      </c>
      <c r="E2468" s="18" t="s">
        <v>116</v>
      </c>
      <c r="F2468" s="18">
        <f>MIN(Config_Geracao!$F$3,IF((Base_Irradiacao!$D$618/Config_Geracao!$E$3)*Base_Irradiacao!$G$618*Config_Geracao!$C$3*(Config_Geracao!$D$3/100)&lt;Config_Geracao!$G$3,0,MAX(Config_Geracao!$G$3,(Base_Irradiacao!$D$618/Config_Geracao!$E$3)*Base_Irradiacao!$G$618*Config_Geracao!$C$3*(Config_Geracao!$D$3/100))))</f>
        <v>6.170198182</v>
      </c>
    </row>
    <row r="2469" ht="15.0" customHeight="1">
      <c r="A2469" s="28">
        <v>45683.6666666667</v>
      </c>
      <c r="B2469" s="18">
        <v>16.0</v>
      </c>
      <c r="C2469" s="18" t="s">
        <v>129</v>
      </c>
      <c r="D2469" s="18" t="s">
        <v>122</v>
      </c>
      <c r="E2469" s="18" t="s">
        <v>120</v>
      </c>
      <c r="F2469" s="18">
        <f>MIN(Config_Geracao!$F$5,IF(Base_Irradiacao!$H$618*Config_Geracao!$C$5*(Config_Geracao!$D$5/100)&lt;Config_Geracao!$G$5,0,MAX(Config_Geracao!$G$5,Base_Irradiacao!$H$618*Config_Geracao!$C$5*(Config_Geracao!$D$5/100))))</f>
        <v>1.776975</v>
      </c>
    </row>
    <row r="2470" ht="15.0" customHeight="1">
      <c r="A2470" s="28">
        <v>45683.7083333333</v>
      </c>
      <c r="B2470" s="18">
        <v>17.0</v>
      </c>
      <c r="C2470" s="18" t="s">
        <v>128</v>
      </c>
      <c r="D2470" s="18" t="s">
        <v>115</v>
      </c>
      <c r="E2470" s="18" t="s">
        <v>116</v>
      </c>
      <c r="F2470" s="18">
        <f>MIN(Config_Geracao!$F$2,IF((Base_Irradiacao!$D$619/Config_Geracao!$E$2)*Base_Irradiacao!$G$619*Config_Geracao!$C$2*(Config_Geracao!$D$2/100)&lt;Config_Geracao!$G$2,0,MAX(Config_Geracao!$G$2,(Base_Irradiacao!$D$619/Config_Geracao!$E$2)*Base_Irradiacao!$G$619*Config_Geracao!$C$2*(Config_Geracao!$D$2/100))))</f>
        <v>3.502347727</v>
      </c>
    </row>
    <row r="2471" ht="15.0" customHeight="1">
      <c r="A2471" s="28">
        <v>45683.7083333333</v>
      </c>
      <c r="B2471" s="18">
        <v>17.0</v>
      </c>
      <c r="C2471" s="18" t="s">
        <v>128</v>
      </c>
      <c r="D2471" s="18" t="s">
        <v>119</v>
      </c>
      <c r="E2471" s="18" t="s">
        <v>120</v>
      </c>
      <c r="F2471" s="18">
        <f>MIN(Config_Geracao!$F$4,IF(Base_Irradiacao!$H$619*Config_Geracao!$C$4*(Config_Geracao!$D$4/100)&lt;Config_Geracao!$G$4,0,MAX(Config_Geracao!$G$4,Base_Irradiacao!$H$619*Config_Geracao!$C$4*(Config_Geracao!$D$4/100))))</f>
        <v>0.605625</v>
      </c>
    </row>
    <row r="2472" ht="15.0" customHeight="1">
      <c r="A2472" s="28">
        <v>45683.7083333333</v>
      </c>
      <c r="B2472" s="18">
        <v>17.0</v>
      </c>
      <c r="C2472" s="18" t="s">
        <v>129</v>
      </c>
      <c r="D2472" s="18" t="s">
        <v>118</v>
      </c>
      <c r="E2472" s="18" t="s">
        <v>116</v>
      </c>
      <c r="F2472" s="18">
        <f>MIN(Config_Geracao!$F$3,IF((Base_Irradiacao!$D$619/Config_Geracao!$E$3)*Base_Irradiacao!$G$619*Config_Geracao!$C$3*(Config_Geracao!$D$3/100)&lt;Config_Geracao!$G$3,0,MAX(Config_Geracao!$G$3,(Base_Irradiacao!$D$619/Config_Geracao!$E$3)*Base_Irradiacao!$G$619*Config_Geracao!$C$3*(Config_Geracao!$D$3/100))))</f>
        <v>14.33902364</v>
      </c>
    </row>
    <row r="2473" ht="15.0" customHeight="1">
      <c r="A2473" s="28">
        <v>45683.7083333333</v>
      </c>
      <c r="B2473" s="18">
        <v>17.0</v>
      </c>
      <c r="C2473" s="18" t="s">
        <v>129</v>
      </c>
      <c r="D2473" s="18" t="s">
        <v>122</v>
      </c>
      <c r="E2473" s="18" t="s">
        <v>120</v>
      </c>
      <c r="F2473" s="18">
        <f>MIN(Config_Geracao!$F$5,IF(Base_Irradiacao!$H$619*Config_Geracao!$C$5*(Config_Geracao!$D$5/100)&lt;Config_Geracao!$G$5,0,MAX(Config_Geracao!$G$5,Base_Irradiacao!$H$619*Config_Geracao!$C$5*(Config_Geracao!$D$5/100))))</f>
        <v>2.06625</v>
      </c>
    </row>
    <row r="2474" ht="15.0" customHeight="1">
      <c r="A2474" s="28">
        <v>45683.75</v>
      </c>
      <c r="B2474" s="18">
        <v>18.0</v>
      </c>
      <c r="C2474" s="18" t="s">
        <v>128</v>
      </c>
      <c r="D2474" s="18" t="s">
        <v>115</v>
      </c>
      <c r="E2474" s="18" t="s">
        <v>116</v>
      </c>
      <c r="F2474" s="18">
        <f>MIN(Config_Geracao!$F$2,IF((Base_Irradiacao!$D$620/Config_Geracao!$E$2)*Base_Irradiacao!$G$620*Config_Geracao!$C$2*(Config_Geracao!$D$2/100)&lt;Config_Geracao!$G$2,0,MAX(Config_Geracao!$G$2,(Base_Irradiacao!$D$620/Config_Geracao!$E$2)*Base_Irradiacao!$G$620*Config_Geracao!$C$2*(Config_Geracao!$D$2/100))))</f>
        <v>1.667120455</v>
      </c>
    </row>
    <row r="2475" ht="15.0" customHeight="1">
      <c r="A2475" s="28">
        <v>45683.75</v>
      </c>
      <c r="B2475" s="18">
        <v>18.0</v>
      </c>
      <c r="C2475" s="18" t="s">
        <v>128</v>
      </c>
      <c r="D2475" s="18" t="s">
        <v>119</v>
      </c>
      <c r="E2475" s="18" t="s">
        <v>120</v>
      </c>
      <c r="F2475" s="18">
        <f>MIN(Config_Geracao!$F$4,IF(Base_Irradiacao!$H$620*Config_Geracao!$C$4*(Config_Geracao!$D$4/100)&lt;Config_Geracao!$G$4,0,MAX(Config_Geracao!$G$4,Base_Irradiacao!$H$620*Config_Geracao!$C$4*(Config_Geracao!$D$4/100))))</f>
        <v>0.595935</v>
      </c>
    </row>
    <row r="2476" ht="15.0" customHeight="1">
      <c r="A2476" s="28">
        <v>45683.75</v>
      </c>
      <c r="B2476" s="18">
        <v>18.0</v>
      </c>
      <c r="C2476" s="18" t="s">
        <v>129</v>
      </c>
      <c r="D2476" s="18" t="s">
        <v>118</v>
      </c>
      <c r="E2476" s="18" t="s">
        <v>116</v>
      </c>
      <c r="F2476" s="18">
        <f>MIN(Config_Geracao!$F$3,IF((Base_Irradiacao!$D$620/Config_Geracao!$E$3)*Base_Irradiacao!$G$620*Config_Geracao!$C$3*(Config_Geracao!$D$3/100)&lt;Config_Geracao!$G$3,0,MAX(Config_Geracao!$G$3,(Base_Irradiacao!$D$620/Config_Geracao!$E$3)*Base_Irradiacao!$G$620*Config_Geracao!$C$3*(Config_Geracao!$D$3/100))))</f>
        <v>6.825387273</v>
      </c>
    </row>
    <row r="2477" ht="15.0" customHeight="1">
      <c r="A2477" s="28">
        <v>45683.75</v>
      </c>
      <c r="B2477" s="18">
        <v>18.0</v>
      </c>
      <c r="C2477" s="18" t="s">
        <v>129</v>
      </c>
      <c r="D2477" s="18" t="s">
        <v>122</v>
      </c>
      <c r="E2477" s="18" t="s">
        <v>120</v>
      </c>
      <c r="F2477" s="18">
        <f>MIN(Config_Geracao!$F$5,IF(Base_Irradiacao!$H$620*Config_Geracao!$C$5*(Config_Geracao!$D$5/100)&lt;Config_Geracao!$G$5,0,MAX(Config_Geracao!$G$5,Base_Irradiacao!$H$620*Config_Geracao!$C$5*(Config_Geracao!$D$5/100))))</f>
        <v>2.03319</v>
      </c>
    </row>
    <row r="2478" ht="15.0" customHeight="1">
      <c r="A2478" s="28">
        <v>45683.7916666667</v>
      </c>
      <c r="B2478" s="18">
        <v>19.0</v>
      </c>
      <c r="C2478" s="18" t="s">
        <v>128</v>
      </c>
      <c r="D2478" s="18" t="s">
        <v>115</v>
      </c>
      <c r="E2478" s="18" t="s">
        <v>116</v>
      </c>
      <c r="F2478" s="18">
        <f>MIN(Config_Geracao!$F$2,IF((Base_Irradiacao!$D$621/Config_Geracao!$E$2)*Base_Irradiacao!$G$621*Config_Geracao!$C$2*(Config_Geracao!$D$2/100)&lt;Config_Geracao!$G$2,0,MAX(Config_Geracao!$G$2,(Base_Irradiacao!$D$621/Config_Geracao!$E$2)*Base_Irradiacao!$G$621*Config_Geracao!$C$2*(Config_Geracao!$D$2/100))))</f>
        <v>0</v>
      </c>
    </row>
    <row r="2479" ht="15.0" customHeight="1">
      <c r="A2479" s="28">
        <v>45683.7916666667</v>
      </c>
      <c r="B2479" s="18">
        <v>19.0</v>
      </c>
      <c r="C2479" s="18" t="s">
        <v>128</v>
      </c>
      <c r="D2479" s="18" t="s">
        <v>119</v>
      </c>
      <c r="E2479" s="18" t="s">
        <v>120</v>
      </c>
      <c r="F2479" s="18">
        <f>MIN(Config_Geracao!$F$4,IF(Base_Irradiacao!$H$621*Config_Geracao!$C$4*(Config_Geracao!$D$4/100)&lt;Config_Geracao!$G$4,0,MAX(Config_Geracao!$G$4,Base_Irradiacao!$H$621*Config_Geracao!$C$4*(Config_Geracao!$D$4/100))))</f>
        <v>0.92055</v>
      </c>
    </row>
    <row r="2480" ht="15.0" customHeight="1">
      <c r="A2480" s="28">
        <v>45683.7916666667</v>
      </c>
      <c r="B2480" s="18">
        <v>19.0</v>
      </c>
      <c r="C2480" s="18" t="s">
        <v>129</v>
      </c>
      <c r="D2480" s="18" t="s">
        <v>118</v>
      </c>
      <c r="E2480" s="18" t="s">
        <v>116</v>
      </c>
      <c r="F2480" s="18">
        <f>MIN(Config_Geracao!$F$3,IF((Base_Irradiacao!$D$621/Config_Geracao!$E$3)*Base_Irradiacao!$G$621*Config_Geracao!$C$3*(Config_Geracao!$D$3/100)&lt;Config_Geracao!$G$3,0,MAX(Config_Geracao!$G$3,(Base_Irradiacao!$D$621/Config_Geracao!$E$3)*Base_Irradiacao!$G$621*Config_Geracao!$C$3*(Config_Geracao!$D$3/100))))</f>
        <v>0</v>
      </c>
    </row>
    <row r="2481" ht="15.0" customHeight="1">
      <c r="A2481" s="28">
        <v>45683.7916666667</v>
      </c>
      <c r="B2481" s="18">
        <v>19.0</v>
      </c>
      <c r="C2481" s="18" t="s">
        <v>129</v>
      </c>
      <c r="D2481" s="18" t="s">
        <v>122</v>
      </c>
      <c r="E2481" s="18" t="s">
        <v>120</v>
      </c>
      <c r="F2481" s="18">
        <f>MIN(Config_Geracao!$F$5,IF(Base_Irradiacao!$H$621*Config_Geracao!$C$5*(Config_Geracao!$D$5/100)&lt;Config_Geracao!$G$5,0,MAX(Config_Geracao!$G$5,Base_Irradiacao!$H$621*Config_Geracao!$C$5*(Config_Geracao!$D$5/100))))</f>
        <v>3.1407</v>
      </c>
    </row>
    <row r="2482" ht="15.0" customHeight="1">
      <c r="A2482" s="28">
        <v>45683.8333333333</v>
      </c>
      <c r="B2482" s="18">
        <v>20.0</v>
      </c>
      <c r="C2482" s="18" t="s">
        <v>128</v>
      </c>
      <c r="D2482" s="18" t="s">
        <v>115</v>
      </c>
      <c r="E2482" s="18" t="s">
        <v>116</v>
      </c>
      <c r="F2482" s="18">
        <f>MIN(Config_Geracao!$F$2,IF((Base_Irradiacao!$D$622/Config_Geracao!$E$2)*Base_Irradiacao!$G$622*Config_Geracao!$C$2*(Config_Geracao!$D$2/100)&lt;Config_Geracao!$G$2,0,MAX(Config_Geracao!$G$2,(Base_Irradiacao!$D$622/Config_Geracao!$E$2)*Base_Irradiacao!$G$622*Config_Geracao!$C$2*(Config_Geracao!$D$2/100))))</f>
        <v>0</v>
      </c>
    </row>
    <row r="2483" ht="15.0" customHeight="1">
      <c r="A2483" s="28">
        <v>45683.8333333333</v>
      </c>
      <c r="B2483" s="18">
        <v>20.0</v>
      </c>
      <c r="C2483" s="18" t="s">
        <v>128</v>
      </c>
      <c r="D2483" s="18" t="s">
        <v>119</v>
      </c>
      <c r="E2483" s="18" t="s">
        <v>120</v>
      </c>
      <c r="F2483" s="18">
        <f>MIN(Config_Geracao!$F$4,IF(Base_Irradiacao!$H$622*Config_Geracao!$C$4*(Config_Geracao!$D$4/100)&lt;Config_Geracao!$G$4,0,MAX(Config_Geracao!$G$4,Base_Irradiacao!$H$622*Config_Geracao!$C$4*(Config_Geracao!$D$4/100))))</f>
        <v>0.64923</v>
      </c>
    </row>
    <row r="2484" ht="15.0" customHeight="1">
      <c r="A2484" s="28">
        <v>45683.8333333333</v>
      </c>
      <c r="B2484" s="18">
        <v>20.0</v>
      </c>
      <c r="C2484" s="18" t="s">
        <v>129</v>
      </c>
      <c r="D2484" s="18" t="s">
        <v>118</v>
      </c>
      <c r="E2484" s="18" t="s">
        <v>116</v>
      </c>
      <c r="F2484" s="18">
        <f>MIN(Config_Geracao!$F$3,IF((Base_Irradiacao!$D$622/Config_Geracao!$E$3)*Base_Irradiacao!$G$622*Config_Geracao!$C$3*(Config_Geracao!$D$3/100)&lt;Config_Geracao!$G$3,0,MAX(Config_Geracao!$G$3,(Base_Irradiacao!$D$622/Config_Geracao!$E$3)*Base_Irradiacao!$G$622*Config_Geracao!$C$3*(Config_Geracao!$D$3/100))))</f>
        <v>0</v>
      </c>
    </row>
    <row r="2485" ht="15.0" customHeight="1">
      <c r="A2485" s="28">
        <v>45683.8333333333</v>
      </c>
      <c r="B2485" s="18">
        <v>20.0</v>
      </c>
      <c r="C2485" s="18" t="s">
        <v>129</v>
      </c>
      <c r="D2485" s="18" t="s">
        <v>122</v>
      </c>
      <c r="E2485" s="18" t="s">
        <v>120</v>
      </c>
      <c r="F2485" s="18">
        <f>MIN(Config_Geracao!$F$5,IF(Base_Irradiacao!$H$622*Config_Geracao!$C$5*(Config_Geracao!$D$5/100)&lt;Config_Geracao!$G$5,0,MAX(Config_Geracao!$G$5,Base_Irradiacao!$H$622*Config_Geracao!$C$5*(Config_Geracao!$D$5/100))))</f>
        <v>2.21502</v>
      </c>
    </row>
    <row r="2486" ht="15.0" customHeight="1">
      <c r="A2486" s="28">
        <v>45683.875</v>
      </c>
      <c r="B2486" s="18">
        <v>21.0</v>
      </c>
      <c r="C2486" s="18" t="s">
        <v>128</v>
      </c>
      <c r="D2486" s="18" t="s">
        <v>115</v>
      </c>
      <c r="E2486" s="18" t="s">
        <v>116</v>
      </c>
      <c r="F2486" s="18">
        <f>MIN(Config_Geracao!$F$2,IF((Base_Irradiacao!$D$623/Config_Geracao!$E$2)*Base_Irradiacao!$G$623*Config_Geracao!$C$2*(Config_Geracao!$D$2/100)&lt;Config_Geracao!$G$2,0,MAX(Config_Geracao!$G$2,(Base_Irradiacao!$D$623/Config_Geracao!$E$2)*Base_Irradiacao!$G$623*Config_Geracao!$C$2*(Config_Geracao!$D$2/100))))</f>
        <v>0</v>
      </c>
    </row>
    <row r="2487" ht="15.0" customHeight="1">
      <c r="A2487" s="28">
        <v>45683.875</v>
      </c>
      <c r="B2487" s="18">
        <v>21.0</v>
      </c>
      <c r="C2487" s="18" t="s">
        <v>128</v>
      </c>
      <c r="D2487" s="18" t="s">
        <v>119</v>
      </c>
      <c r="E2487" s="18" t="s">
        <v>120</v>
      </c>
      <c r="F2487" s="18">
        <f>MIN(Config_Geracao!$F$4,IF(Base_Irradiacao!$H$623*Config_Geracao!$C$4*(Config_Geracao!$D$4/100)&lt;Config_Geracao!$G$4,0,MAX(Config_Geracao!$G$4,Base_Irradiacao!$H$623*Config_Geracao!$C$4*(Config_Geracao!$D$4/100))))</f>
        <v>0.85272</v>
      </c>
    </row>
    <row r="2488" ht="15.0" customHeight="1">
      <c r="A2488" s="28">
        <v>45683.875</v>
      </c>
      <c r="B2488" s="18">
        <v>21.0</v>
      </c>
      <c r="C2488" s="18" t="s">
        <v>129</v>
      </c>
      <c r="D2488" s="18" t="s">
        <v>118</v>
      </c>
      <c r="E2488" s="18" t="s">
        <v>116</v>
      </c>
      <c r="F2488" s="18">
        <f>MIN(Config_Geracao!$F$3,IF((Base_Irradiacao!$D$623/Config_Geracao!$E$3)*Base_Irradiacao!$G$623*Config_Geracao!$C$3*(Config_Geracao!$D$3/100)&lt;Config_Geracao!$G$3,0,MAX(Config_Geracao!$G$3,(Base_Irradiacao!$D$623/Config_Geracao!$E$3)*Base_Irradiacao!$G$623*Config_Geracao!$C$3*(Config_Geracao!$D$3/100))))</f>
        <v>0</v>
      </c>
    </row>
    <row r="2489" ht="15.0" customHeight="1">
      <c r="A2489" s="28">
        <v>45683.875</v>
      </c>
      <c r="B2489" s="18">
        <v>21.0</v>
      </c>
      <c r="C2489" s="18" t="s">
        <v>129</v>
      </c>
      <c r="D2489" s="18" t="s">
        <v>122</v>
      </c>
      <c r="E2489" s="18" t="s">
        <v>120</v>
      </c>
      <c r="F2489" s="18">
        <f>MIN(Config_Geracao!$F$5,IF(Base_Irradiacao!$H$623*Config_Geracao!$C$5*(Config_Geracao!$D$5/100)&lt;Config_Geracao!$G$5,0,MAX(Config_Geracao!$G$5,Base_Irradiacao!$H$623*Config_Geracao!$C$5*(Config_Geracao!$D$5/100))))</f>
        <v>2.90928</v>
      </c>
    </row>
    <row r="2490" ht="15.0" customHeight="1">
      <c r="A2490" s="28">
        <v>45683.9166666667</v>
      </c>
      <c r="B2490" s="18">
        <v>22.0</v>
      </c>
      <c r="C2490" s="18" t="s">
        <v>128</v>
      </c>
      <c r="D2490" s="18" t="s">
        <v>115</v>
      </c>
      <c r="E2490" s="18" t="s">
        <v>116</v>
      </c>
      <c r="F2490" s="18">
        <f>MIN(Config_Geracao!$F$2,IF((Base_Irradiacao!$D$624/Config_Geracao!$E$2)*Base_Irradiacao!$G$624*Config_Geracao!$C$2*(Config_Geracao!$D$2/100)&lt;Config_Geracao!$G$2,0,MAX(Config_Geracao!$G$2,(Base_Irradiacao!$D$624/Config_Geracao!$E$2)*Base_Irradiacao!$G$624*Config_Geracao!$C$2*(Config_Geracao!$D$2/100))))</f>
        <v>0</v>
      </c>
    </row>
    <row r="2491" ht="15.0" customHeight="1">
      <c r="A2491" s="28">
        <v>45683.9166666667</v>
      </c>
      <c r="B2491" s="18">
        <v>22.0</v>
      </c>
      <c r="C2491" s="18" t="s">
        <v>128</v>
      </c>
      <c r="D2491" s="18" t="s">
        <v>119</v>
      </c>
      <c r="E2491" s="18" t="s">
        <v>120</v>
      </c>
      <c r="F2491" s="18">
        <f>MIN(Config_Geracao!$F$4,IF(Base_Irradiacao!$H$624*Config_Geracao!$C$4*(Config_Geracao!$D$4/100)&lt;Config_Geracao!$G$4,0,MAX(Config_Geracao!$G$4,Base_Irradiacao!$H$624*Config_Geracao!$C$4*(Config_Geracao!$D$4/100))))</f>
        <v>0.7291725</v>
      </c>
    </row>
    <row r="2492" ht="15.0" customHeight="1">
      <c r="A2492" s="28">
        <v>45683.9166666667</v>
      </c>
      <c r="B2492" s="18">
        <v>22.0</v>
      </c>
      <c r="C2492" s="18" t="s">
        <v>129</v>
      </c>
      <c r="D2492" s="18" t="s">
        <v>118</v>
      </c>
      <c r="E2492" s="18" t="s">
        <v>116</v>
      </c>
      <c r="F2492" s="18">
        <f>MIN(Config_Geracao!$F$3,IF((Base_Irradiacao!$D$624/Config_Geracao!$E$3)*Base_Irradiacao!$G$624*Config_Geracao!$C$3*(Config_Geracao!$D$3/100)&lt;Config_Geracao!$G$3,0,MAX(Config_Geracao!$G$3,(Base_Irradiacao!$D$624/Config_Geracao!$E$3)*Base_Irradiacao!$G$624*Config_Geracao!$C$3*(Config_Geracao!$D$3/100))))</f>
        <v>0</v>
      </c>
    </row>
    <row r="2493" ht="15.0" customHeight="1">
      <c r="A2493" s="28">
        <v>45683.9166666667</v>
      </c>
      <c r="B2493" s="18">
        <v>22.0</v>
      </c>
      <c r="C2493" s="18" t="s">
        <v>129</v>
      </c>
      <c r="D2493" s="18" t="s">
        <v>122</v>
      </c>
      <c r="E2493" s="18" t="s">
        <v>120</v>
      </c>
      <c r="F2493" s="18">
        <f>MIN(Config_Geracao!$F$5,IF(Base_Irradiacao!$H$624*Config_Geracao!$C$5*(Config_Geracao!$D$5/100)&lt;Config_Geracao!$G$5,0,MAX(Config_Geracao!$G$5,Base_Irradiacao!$H$624*Config_Geracao!$C$5*(Config_Geracao!$D$5/100))))</f>
        <v>2.487765</v>
      </c>
    </row>
    <row r="2494" ht="15.0" customHeight="1">
      <c r="A2494" s="28">
        <v>45683.9583333333</v>
      </c>
      <c r="B2494" s="18">
        <v>23.0</v>
      </c>
      <c r="C2494" s="18" t="s">
        <v>128</v>
      </c>
      <c r="D2494" s="18" t="s">
        <v>115</v>
      </c>
      <c r="E2494" s="18" t="s">
        <v>116</v>
      </c>
      <c r="F2494" s="18">
        <f>MIN(Config_Geracao!$F$2,IF((Base_Irradiacao!$D$625/Config_Geracao!$E$2)*Base_Irradiacao!$G$625*Config_Geracao!$C$2*(Config_Geracao!$D$2/100)&lt;Config_Geracao!$G$2,0,MAX(Config_Geracao!$G$2,(Base_Irradiacao!$D$625/Config_Geracao!$E$2)*Base_Irradiacao!$G$625*Config_Geracao!$C$2*(Config_Geracao!$D$2/100))))</f>
        <v>0</v>
      </c>
    </row>
    <row r="2495" ht="15.0" customHeight="1">
      <c r="A2495" s="28">
        <v>45683.9583333333</v>
      </c>
      <c r="B2495" s="18">
        <v>23.0</v>
      </c>
      <c r="C2495" s="18" t="s">
        <v>128</v>
      </c>
      <c r="D2495" s="18" t="s">
        <v>119</v>
      </c>
      <c r="E2495" s="18" t="s">
        <v>120</v>
      </c>
      <c r="F2495" s="18">
        <f>MIN(Config_Geracao!$F$4,IF(Base_Irradiacao!$H$625*Config_Geracao!$C$4*(Config_Geracao!$D$4/100)&lt;Config_Geracao!$G$4,0,MAX(Config_Geracao!$G$4,Base_Irradiacao!$H$625*Config_Geracao!$C$4*(Config_Geracao!$D$4/100))))</f>
        <v>0.876945</v>
      </c>
    </row>
    <row r="2496" ht="15.0" customHeight="1">
      <c r="A2496" s="28">
        <v>45683.9583333333</v>
      </c>
      <c r="B2496" s="18">
        <v>23.0</v>
      </c>
      <c r="C2496" s="18" t="s">
        <v>129</v>
      </c>
      <c r="D2496" s="18" t="s">
        <v>118</v>
      </c>
      <c r="E2496" s="18" t="s">
        <v>116</v>
      </c>
      <c r="F2496" s="18">
        <f>MIN(Config_Geracao!$F$3,IF((Base_Irradiacao!$D$625/Config_Geracao!$E$3)*Base_Irradiacao!$G$625*Config_Geracao!$C$3*(Config_Geracao!$D$3/100)&lt;Config_Geracao!$G$3,0,MAX(Config_Geracao!$G$3,(Base_Irradiacao!$D$625/Config_Geracao!$E$3)*Base_Irradiacao!$G$625*Config_Geracao!$C$3*(Config_Geracao!$D$3/100))))</f>
        <v>0</v>
      </c>
    </row>
    <row r="2497" ht="15.0" customHeight="1">
      <c r="A2497" s="28">
        <v>45683.9583333333</v>
      </c>
      <c r="B2497" s="18">
        <v>23.0</v>
      </c>
      <c r="C2497" s="18" t="s">
        <v>129</v>
      </c>
      <c r="D2497" s="18" t="s">
        <v>122</v>
      </c>
      <c r="E2497" s="18" t="s">
        <v>120</v>
      </c>
      <c r="F2497" s="18">
        <f>MIN(Config_Geracao!$F$5,IF(Base_Irradiacao!$H$625*Config_Geracao!$C$5*(Config_Geracao!$D$5/100)&lt;Config_Geracao!$G$5,0,MAX(Config_Geracao!$G$5,Base_Irradiacao!$H$625*Config_Geracao!$C$5*(Config_Geracao!$D$5/100))))</f>
        <v>2.99193</v>
      </c>
    </row>
    <row r="2498" ht="15.0" customHeight="1">
      <c r="A2498" s="28">
        <v>45684.0</v>
      </c>
      <c r="B2498" s="18">
        <v>0.0</v>
      </c>
      <c r="C2498" s="18" t="s">
        <v>128</v>
      </c>
      <c r="D2498" s="18" t="s">
        <v>115</v>
      </c>
      <c r="E2498" s="18" t="s">
        <v>116</v>
      </c>
      <c r="F2498" s="18">
        <f>MIN(Config_Geracao!$F$2,IF((Base_Irradiacao!$D$626/Config_Geracao!$E$2)*Base_Irradiacao!$G$626*Config_Geracao!$C$2*(Config_Geracao!$D$2/100)&lt;Config_Geracao!$G$2,0,MAX(Config_Geracao!$G$2,(Base_Irradiacao!$D$626/Config_Geracao!$E$2)*Base_Irradiacao!$G$626*Config_Geracao!$C$2*(Config_Geracao!$D$2/100))))</f>
        <v>0</v>
      </c>
    </row>
    <row r="2499" ht="15.0" customHeight="1">
      <c r="A2499" s="28">
        <v>45684.0</v>
      </c>
      <c r="B2499" s="18">
        <v>0.0</v>
      </c>
      <c r="C2499" s="18" t="s">
        <v>128</v>
      </c>
      <c r="D2499" s="18" t="s">
        <v>119</v>
      </c>
      <c r="E2499" s="18" t="s">
        <v>120</v>
      </c>
      <c r="F2499" s="18">
        <f>MIN(Config_Geracao!$F$4,IF(Base_Irradiacao!$H$626*Config_Geracao!$C$4*(Config_Geracao!$D$4/100)&lt;Config_Geracao!$G$4,0,MAX(Config_Geracao!$G$4,Base_Irradiacao!$H$626*Config_Geracao!$C$4*(Config_Geracao!$D$4/100))))</f>
        <v>1.0004925</v>
      </c>
    </row>
    <row r="2500" ht="15.0" customHeight="1">
      <c r="A2500" s="28">
        <v>45684.0</v>
      </c>
      <c r="B2500" s="18">
        <v>0.0</v>
      </c>
      <c r="C2500" s="18" t="s">
        <v>129</v>
      </c>
      <c r="D2500" s="18" t="s">
        <v>118</v>
      </c>
      <c r="E2500" s="18" t="s">
        <v>116</v>
      </c>
      <c r="F2500" s="18">
        <f>MIN(Config_Geracao!$F$3,IF((Base_Irradiacao!$D$626/Config_Geracao!$E$3)*Base_Irradiacao!$G$626*Config_Geracao!$C$3*(Config_Geracao!$D$3/100)&lt;Config_Geracao!$G$3,0,MAX(Config_Geracao!$G$3,(Base_Irradiacao!$D$626/Config_Geracao!$E$3)*Base_Irradiacao!$G$626*Config_Geracao!$C$3*(Config_Geracao!$D$3/100))))</f>
        <v>0</v>
      </c>
    </row>
    <row r="2501" ht="15.0" customHeight="1">
      <c r="A2501" s="28">
        <v>45684.0</v>
      </c>
      <c r="B2501" s="18">
        <v>0.0</v>
      </c>
      <c r="C2501" s="18" t="s">
        <v>129</v>
      </c>
      <c r="D2501" s="18" t="s">
        <v>122</v>
      </c>
      <c r="E2501" s="18" t="s">
        <v>120</v>
      </c>
      <c r="F2501" s="18">
        <f>MIN(Config_Geracao!$F$5,IF(Base_Irradiacao!$H$626*Config_Geracao!$C$5*(Config_Geracao!$D$5/100)&lt;Config_Geracao!$G$5,0,MAX(Config_Geracao!$G$5,Base_Irradiacao!$H$626*Config_Geracao!$C$5*(Config_Geracao!$D$5/100))))</f>
        <v>3.413445</v>
      </c>
    </row>
    <row r="2502" ht="15.0" customHeight="1">
      <c r="A2502" s="28">
        <v>45684.0416666667</v>
      </c>
      <c r="B2502" s="18">
        <v>1.0</v>
      </c>
      <c r="C2502" s="18" t="s">
        <v>128</v>
      </c>
      <c r="D2502" s="18" t="s">
        <v>115</v>
      </c>
      <c r="E2502" s="18" t="s">
        <v>116</v>
      </c>
      <c r="F2502" s="18">
        <f>MIN(Config_Geracao!$F$2,IF((Base_Irradiacao!$D$627/Config_Geracao!$E$2)*Base_Irradiacao!$G$627*Config_Geracao!$C$2*(Config_Geracao!$D$2/100)&lt;Config_Geracao!$G$2,0,MAX(Config_Geracao!$G$2,(Base_Irradiacao!$D$627/Config_Geracao!$E$2)*Base_Irradiacao!$G$627*Config_Geracao!$C$2*(Config_Geracao!$D$2/100))))</f>
        <v>0</v>
      </c>
    </row>
    <row r="2503" ht="15.0" customHeight="1">
      <c r="A2503" s="28">
        <v>45684.0416666667</v>
      </c>
      <c r="B2503" s="18">
        <v>1.0</v>
      </c>
      <c r="C2503" s="18" t="s">
        <v>128</v>
      </c>
      <c r="D2503" s="18" t="s">
        <v>119</v>
      </c>
      <c r="E2503" s="18" t="s">
        <v>120</v>
      </c>
      <c r="F2503" s="18">
        <f>MIN(Config_Geracao!$F$4,IF(Base_Irradiacao!$H$627*Config_Geracao!$C$4*(Config_Geracao!$D$4/100)&lt;Config_Geracao!$G$4,0,MAX(Config_Geracao!$G$4,Base_Irradiacao!$H$627*Config_Geracao!$C$4*(Config_Geracao!$D$4/100))))</f>
        <v>0.8163825</v>
      </c>
    </row>
    <row r="2504" ht="15.0" customHeight="1">
      <c r="A2504" s="28">
        <v>45684.0416666667</v>
      </c>
      <c r="B2504" s="18">
        <v>1.0</v>
      </c>
      <c r="C2504" s="18" t="s">
        <v>129</v>
      </c>
      <c r="D2504" s="18" t="s">
        <v>118</v>
      </c>
      <c r="E2504" s="18" t="s">
        <v>116</v>
      </c>
      <c r="F2504" s="18">
        <f>MIN(Config_Geracao!$F$3,IF((Base_Irradiacao!$D$627/Config_Geracao!$E$3)*Base_Irradiacao!$G$627*Config_Geracao!$C$3*(Config_Geracao!$D$3/100)&lt;Config_Geracao!$G$3,0,MAX(Config_Geracao!$G$3,(Base_Irradiacao!$D$627/Config_Geracao!$E$3)*Base_Irradiacao!$G$627*Config_Geracao!$C$3*(Config_Geracao!$D$3/100))))</f>
        <v>0</v>
      </c>
    </row>
    <row r="2505" ht="15.0" customHeight="1">
      <c r="A2505" s="28">
        <v>45684.0416666667</v>
      </c>
      <c r="B2505" s="18">
        <v>1.0</v>
      </c>
      <c r="C2505" s="18" t="s">
        <v>129</v>
      </c>
      <c r="D2505" s="18" t="s">
        <v>122</v>
      </c>
      <c r="E2505" s="18" t="s">
        <v>120</v>
      </c>
      <c r="F2505" s="18">
        <f>MIN(Config_Geracao!$F$5,IF(Base_Irradiacao!$H$627*Config_Geracao!$C$5*(Config_Geracao!$D$5/100)&lt;Config_Geracao!$G$5,0,MAX(Config_Geracao!$G$5,Base_Irradiacao!$H$627*Config_Geracao!$C$5*(Config_Geracao!$D$5/100))))</f>
        <v>2.785305</v>
      </c>
    </row>
    <row r="2506" ht="15.0" customHeight="1">
      <c r="A2506" s="28">
        <v>45684.0833333333</v>
      </c>
      <c r="B2506" s="18">
        <v>2.0</v>
      </c>
      <c r="C2506" s="18" t="s">
        <v>128</v>
      </c>
      <c r="D2506" s="18" t="s">
        <v>115</v>
      </c>
      <c r="E2506" s="18" t="s">
        <v>116</v>
      </c>
      <c r="F2506" s="18">
        <f>MIN(Config_Geracao!$F$2,IF((Base_Irradiacao!$D$628/Config_Geracao!$E$2)*Base_Irradiacao!$G$628*Config_Geracao!$C$2*(Config_Geracao!$D$2/100)&lt;Config_Geracao!$G$2,0,MAX(Config_Geracao!$G$2,(Base_Irradiacao!$D$628/Config_Geracao!$E$2)*Base_Irradiacao!$G$628*Config_Geracao!$C$2*(Config_Geracao!$D$2/100))))</f>
        <v>0</v>
      </c>
    </row>
    <row r="2507" ht="15.0" customHeight="1">
      <c r="A2507" s="28">
        <v>45684.0833333333</v>
      </c>
      <c r="B2507" s="18">
        <v>2.0</v>
      </c>
      <c r="C2507" s="18" t="s">
        <v>128</v>
      </c>
      <c r="D2507" s="18" t="s">
        <v>119</v>
      </c>
      <c r="E2507" s="18" t="s">
        <v>120</v>
      </c>
      <c r="F2507" s="18">
        <f>MIN(Config_Geracao!$F$4,IF(Base_Irradiacao!$H$628*Config_Geracao!$C$4*(Config_Geracao!$D$4/100)&lt;Config_Geracao!$G$4,0,MAX(Config_Geracao!$G$4,Base_Irradiacao!$H$628*Config_Geracao!$C$4*(Config_Geracao!$D$4/100))))</f>
        <v>0.906015</v>
      </c>
    </row>
    <row r="2508" ht="15.0" customHeight="1">
      <c r="A2508" s="28">
        <v>45684.0833333333</v>
      </c>
      <c r="B2508" s="18">
        <v>2.0</v>
      </c>
      <c r="C2508" s="18" t="s">
        <v>129</v>
      </c>
      <c r="D2508" s="18" t="s">
        <v>118</v>
      </c>
      <c r="E2508" s="18" t="s">
        <v>116</v>
      </c>
      <c r="F2508" s="18">
        <f>MIN(Config_Geracao!$F$3,IF((Base_Irradiacao!$D$628/Config_Geracao!$E$3)*Base_Irradiacao!$G$628*Config_Geracao!$C$3*(Config_Geracao!$D$3/100)&lt;Config_Geracao!$G$3,0,MAX(Config_Geracao!$G$3,(Base_Irradiacao!$D$628/Config_Geracao!$E$3)*Base_Irradiacao!$G$628*Config_Geracao!$C$3*(Config_Geracao!$D$3/100))))</f>
        <v>0</v>
      </c>
    </row>
    <row r="2509" ht="15.0" customHeight="1">
      <c r="A2509" s="28">
        <v>45684.0833333333</v>
      </c>
      <c r="B2509" s="18">
        <v>2.0</v>
      </c>
      <c r="C2509" s="18" t="s">
        <v>129</v>
      </c>
      <c r="D2509" s="18" t="s">
        <v>122</v>
      </c>
      <c r="E2509" s="18" t="s">
        <v>120</v>
      </c>
      <c r="F2509" s="18">
        <f>MIN(Config_Geracao!$F$5,IF(Base_Irradiacao!$H$628*Config_Geracao!$C$5*(Config_Geracao!$D$5/100)&lt;Config_Geracao!$G$5,0,MAX(Config_Geracao!$G$5,Base_Irradiacao!$H$628*Config_Geracao!$C$5*(Config_Geracao!$D$5/100))))</f>
        <v>3.09111</v>
      </c>
    </row>
    <row r="2510" ht="15.0" customHeight="1">
      <c r="A2510" s="28">
        <v>45684.125</v>
      </c>
      <c r="B2510" s="18">
        <v>3.0</v>
      </c>
      <c r="C2510" s="18" t="s">
        <v>128</v>
      </c>
      <c r="D2510" s="18" t="s">
        <v>115</v>
      </c>
      <c r="E2510" s="18" t="s">
        <v>116</v>
      </c>
      <c r="F2510" s="18">
        <f>MIN(Config_Geracao!$F$2,IF((Base_Irradiacao!$D$629/Config_Geracao!$E$2)*Base_Irradiacao!$G$629*Config_Geracao!$C$2*(Config_Geracao!$D$2/100)&lt;Config_Geracao!$G$2,0,MAX(Config_Geracao!$G$2,(Base_Irradiacao!$D$629/Config_Geracao!$E$2)*Base_Irradiacao!$G$629*Config_Geracao!$C$2*(Config_Geracao!$D$2/100))))</f>
        <v>0</v>
      </c>
    </row>
    <row r="2511" ht="15.0" customHeight="1">
      <c r="A2511" s="28">
        <v>45684.125</v>
      </c>
      <c r="B2511" s="18">
        <v>3.0</v>
      </c>
      <c r="C2511" s="18" t="s">
        <v>128</v>
      </c>
      <c r="D2511" s="18" t="s">
        <v>119</v>
      </c>
      <c r="E2511" s="18" t="s">
        <v>120</v>
      </c>
      <c r="F2511" s="18">
        <f>MIN(Config_Geracao!$F$4,IF(Base_Irradiacao!$H$629*Config_Geracao!$C$4*(Config_Geracao!$D$4/100)&lt;Config_Geracao!$G$4,0,MAX(Config_Geracao!$G$4,Base_Irradiacao!$H$629*Config_Geracao!$C$4*(Config_Geracao!$D$4/100))))</f>
        <v>1.6303425</v>
      </c>
    </row>
    <row r="2512" ht="15.0" customHeight="1">
      <c r="A2512" s="28">
        <v>45684.125</v>
      </c>
      <c r="B2512" s="18">
        <v>3.0</v>
      </c>
      <c r="C2512" s="18" t="s">
        <v>129</v>
      </c>
      <c r="D2512" s="18" t="s">
        <v>118</v>
      </c>
      <c r="E2512" s="18" t="s">
        <v>116</v>
      </c>
      <c r="F2512" s="18">
        <f>MIN(Config_Geracao!$F$3,IF((Base_Irradiacao!$D$629/Config_Geracao!$E$3)*Base_Irradiacao!$G$629*Config_Geracao!$C$3*(Config_Geracao!$D$3/100)&lt;Config_Geracao!$G$3,0,MAX(Config_Geracao!$G$3,(Base_Irradiacao!$D$629/Config_Geracao!$E$3)*Base_Irradiacao!$G$629*Config_Geracao!$C$3*(Config_Geracao!$D$3/100))))</f>
        <v>0</v>
      </c>
    </row>
    <row r="2513" ht="15.0" customHeight="1">
      <c r="A2513" s="28">
        <v>45684.125</v>
      </c>
      <c r="B2513" s="18">
        <v>3.0</v>
      </c>
      <c r="C2513" s="18" t="s">
        <v>129</v>
      </c>
      <c r="D2513" s="18" t="s">
        <v>122</v>
      </c>
      <c r="E2513" s="18" t="s">
        <v>120</v>
      </c>
      <c r="F2513" s="18">
        <f>MIN(Config_Geracao!$F$5,IF(Base_Irradiacao!$H$629*Config_Geracao!$C$5*(Config_Geracao!$D$5/100)&lt;Config_Geracao!$G$5,0,MAX(Config_Geracao!$G$5,Base_Irradiacao!$H$629*Config_Geracao!$C$5*(Config_Geracao!$D$5/100))))</f>
        <v>5.562345</v>
      </c>
    </row>
    <row r="2514" ht="15.0" customHeight="1">
      <c r="A2514" s="28">
        <v>45684.1666666667</v>
      </c>
      <c r="B2514" s="18">
        <v>4.0</v>
      </c>
      <c r="C2514" s="18" t="s">
        <v>128</v>
      </c>
      <c r="D2514" s="18" t="s">
        <v>115</v>
      </c>
      <c r="E2514" s="18" t="s">
        <v>116</v>
      </c>
      <c r="F2514" s="18">
        <f>MIN(Config_Geracao!$F$2,IF((Base_Irradiacao!$D$630/Config_Geracao!$E$2)*Base_Irradiacao!$G$630*Config_Geracao!$C$2*(Config_Geracao!$D$2/100)&lt;Config_Geracao!$G$2,0,MAX(Config_Geracao!$G$2,(Base_Irradiacao!$D$630/Config_Geracao!$E$2)*Base_Irradiacao!$G$630*Config_Geracao!$C$2*(Config_Geracao!$D$2/100))))</f>
        <v>0</v>
      </c>
    </row>
    <row r="2515" ht="15.0" customHeight="1">
      <c r="A2515" s="28">
        <v>45684.1666666667</v>
      </c>
      <c r="B2515" s="18">
        <v>4.0</v>
      </c>
      <c r="C2515" s="18" t="s">
        <v>128</v>
      </c>
      <c r="D2515" s="18" t="s">
        <v>119</v>
      </c>
      <c r="E2515" s="18" t="s">
        <v>120</v>
      </c>
      <c r="F2515" s="18">
        <f>MIN(Config_Geracao!$F$4,IF(Base_Irradiacao!$H$630*Config_Geracao!$C$4*(Config_Geracao!$D$4/100)&lt;Config_Geracao!$G$4,0,MAX(Config_Geracao!$G$4,Base_Irradiacao!$H$630*Config_Geracao!$C$4*(Config_Geracao!$D$4/100))))</f>
        <v>0.7582425</v>
      </c>
    </row>
    <row r="2516" ht="15.0" customHeight="1">
      <c r="A2516" s="28">
        <v>45684.1666666667</v>
      </c>
      <c r="B2516" s="18">
        <v>4.0</v>
      </c>
      <c r="C2516" s="18" t="s">
        <v>129</v>
      </c>
      <c r="D2516" s="18" t="s">
        <v>118</v>
      </c>
      <c r="E2516" s="18" t="s">
        <v>116</v>
      </c>
      <c r="F2516" s="18">
        <f>MIN(Config_Geracao!$F$3,IF((Base_Irradiacao!$D$630/Config_Geracao!$E$3)*Base_Irradiacao!$G$630*Config_Geracao!$C$3*(Config_Geracao!$D$3/100)&lt;Config_Geracao!$G$3,0,MAX(Config_Geracao!$G$3,(Base_Irradiacao!$D$630/Config_Geracao!$E$3)*Base_Irradiacao!$G$630*Config_Geracao!$C$3*(Config_Geracao!$D$3/100))))</f>
        <v>0</v>
      </c>
    </row>
    <row r="2517" ht="15.0" customHeight="1">
      <c r="A2517" s="28">
        <v>45684.1666666667</v>
      </c>
      <c r="B2517" s="18">
        <v>4.0</v>
      </c>
      <c r="C2517" s="18" t="s">
        <v>129</v>
      </c>
      <c r="D2517" s="18" t="s">
        <v>122</v>
      </c>
      <c r="E2517" s="18" t="s">
        <v>120</v>
      </c>
      <c r="F2517" s="18">
        <f>MIN(Config_Geracao!$F$5,IF(Base_Irradiacao!$H$630*Config_Geracao!$C$5*(Config_Geracao!$D$5/100)&lt;Config_Geracao!$G$5,0,MAX(Config_Geracao!$G$5,Base_Irradiacao!$H$630*Config_Geracao!$C$5*(Config_Geracao!$D$5/100))))</f>
        <v>2.586945</v>
      </c>
    </row>
    <row r="2518" ht="15.0" customHeight="1">
      <c r="A2518" s="28">
        <v>45684.2083333333</v>
      </c>
      <c r="B2518" s="18">
        <v>5.0</v>
      </c>
      <c r="C2518" s="18" t="s">
        <v>128</v>
      </c>
      <c r="D2518" s="18" t="s">
        <v>115</v>
      </c>
      <c r="E2518" s="18" t="s">
        <v>116</v>
      </c>
      <c r="F2518" s="18">
        <f>MIN(Config_Geracao!$F$2,IF((Base_Irradiacao!$D$631/Config_Geracao!$E$2)*Base_Irradiacao!$G$631*Config_Geracao!$C$2*(Config_Geracao!$D$2/100)&lt;Config_Geracao!$G$2,0,MAX(Config_Geracao!$G$2,(Base_Irradiacao!$D$631/Config_Geracao!$E$2)*Base_Irradiacao!$G$631*Config_Geracao!$C$2*(Config_Geracao!$D$2/100))))</f>
        <v>0</v>
      </c>
    </row>
    <row r="2519" ht="15.0" customHeight="1">
      <c r="A2519" s="28">
        <v>45684.2083333333</v>
      </c>
      <c r="B2519" s="18">
        <v>5.0</v>
      </c>
      <c r="C2519" s="18" t="s">
        <v>128</v>
      </c>
      <c r="D2519" s="18" t="s">
        <v>119</v>
      </c>
      <c r="E2519" s="18" t="s">
        <v>120</v>
      </c>
      <c r="F2519" s="18">
        <f>MIN(Config_Geracao!$F$4,IF(Base_Irradiacao!$H$631*Config_Geracao!$C$4*(Config_Geracao!$D$4/100)&lt;Config_Geracao!$G$4,0,MAX(Config_Geracao!$G$4,Base_Irradiacao!$H$631*Config_Geracao!$C$4*(Config_Geracao!$D$4/100))))</f>
        <v>0.9035925</v>
      </c>
    </row>
    <row r="2520" ht="15.0" customHeight="1">
      <c r="A2520" s="28">
        <v>45684.2083333333</v>
      </c>
      <c r="B2520" s="18">
        <v>5.0</v>
      </c>
      <c r="C2520" s="18" t="s">
        <v>129</v>
      </c>
      <c r="D2520" s="18" t="s">
        <v>118</v>
      </c>
      <c r="E2520" s="18" t="s">
        <v>116</v>
      </c>
      <c r="F2520" s="18">
        <f>MIN(Config_Geracao!$F$3,IF((Base_Irradiacao!$D$631/Config_Geracao!$E$3)*Base_Irradiacao!$G$631*Config_Geracao!$C$3*(Config_Geracao!$D$3/100)&lt;Config_Geracao!$G$3,0,MAX(Config_Geracao!$G$3,(Base_Irradiacao!$D$631/Config_Geracao!$E$3)*Base_Irradiacao!$G$631*Config_Geracao!$C$3*(Config_Geracao!$D$3/100))))</f>
        <v>0</v>
      </c>
    </row>
    <row r="2521" ht="15.0" customHeight="1">
      <c r="A2521" s="28">
        <v>45684.2083333333</v>
      </c>
      <c r="B2521" s="18">
        <v>5.0</v>
      </c>
      <c r="C2521" s="18" t="s">
        <v>129</v>
      </c>
      <c r="D2521" s="18" t="s">
        <v>122</v>
      </c>
      <c r="E2521" s="18" t="s">
        <v>120</v>
      </c>
      <c r="F2521" s="18">
        <f>MIN(Config_Geracao!$F$5,IF(Base_Irradiacao!$H$631*Config_Geracao!$C$5*(Config_Geracao!$D$5/100)&lt;Config_Geracao!$G$5,0,MAX(Config_Geracao!$G$5,Base_Irradiacao!$H$631*Config_Geracao!$C$5*(Config_Geracao!$D$5/100))))</f>
        <v>3.082845</v>
      </c>
    </row>
    <row r="2522" ht="15.0" customHeight="1">
      <c r="A2522" s="28">
        <v>45684.25</v>
      </c>
      <c r="B2522" s="18">
        <v>6.0</v>
      </c>
      <c r="C2522" s="18" t="s">
        <v>128</v>
      </c>
      <c r="D2522" s="18" t="s">
        <v>115</v>
      </c>
      <c r="E2522" s="18" t="s">
        <v>116</v>
      </c>
      <c r="F2522" s="18">
        <f>MIN(Config_Geracao!$F$2,IF((Base_Irradiacao!$D$632/Config_Geracao!$E$2)*Base_Irradiacao!$G$632*Config_Geracao!$C$2*(Config_Geracao!$D$2/100)&lt;Config_Geracao!$G$2,0,MAX(Config_Geracao!$G$2,(Base_Irradiacao!$D$632/Config_Geracao!$E$2)*Base_Irradiacao!$G$632*Config_Geracao!$C$2*(Config_Geracao!$D$2/100))))</f>
        <v>0.7729977273</v>
      </c>
    </row>
    <row r="2523" ht="15.0" customHeight="1">
      <c r="A2523" s="28">
        <v>45684.25</v>
      </c>
      <c r="B2523" s="18">
        <v>6.0</v>
      </c>
      <c r="C2523" s="18" t="s">
        <v>128</v>
      </c>
      <c r="D2523" s="18" t="s">
        <v>119</v>
      </c>
      <c r="E2523" s="18" t="s">
        <v>120</v>
      </c>
      <c r="F2523" s="18">
        <f>MIN(Config_Geracao!$F$4,IF(Base_Irradiacao!$H$632*Config_Geracao!$C$4*(Config_Geracao!$D$4/100)&lt;Config_Geracao!$G$4,0,MAX(Config_Geracao!$G$4,Base_Irradiacao!$H$632*Config_Geracao!$C$4*(Config_Geracao!$D$4/100))))</f>
        <v>0.93993</v>
      </c>
    </row>
    <row r="2524" ht="15.0" customHeight="1">
      <c r="A2524" s="28">
        <v>45684.25</v>
      </c>
      <c r="B2524" s="18">
        <v>6.0</v>
      </c>
      <c r="C2524" s="18" t="s">
        <v>129</v>
      </c>
      <c r="D2524" s="18" t="s">
        <v>118</v>
      </c>
      <c r="E2524" s="18" t="s">
        <v>116</v>
      </c>
      <c r="F2524" s="18">
        <f>MIN(Config_Geracao!$F$3,IF((Base_Irradiacao!$D$632/Config_Geracao!$E$3)*Base_Irradiacao!$G$632*Config_Geracao!$C$3*(Config_Geracao!$D$3/100)&lt;Config_Geracao!$G$3,0,MAX(Config_Geracao!$G$3,(Base_Irradiacao!$D$632/Config_Geracao!$E$3)*Base_Irradiacao!$G$632*Config_Geracao!$C$3*(Config_Geracao!$D$3/100))))</f>
        <v>3.164743636</v>
      </c>
    </row>
    <row r="2525" ht="15.0" customHeight="1">
      <c r="A2525" s="28">
        <v>45684.25</v>
      </c>
      <c r="B2525" s="18">
        <v>6.0</v>
      </c>
      <c r="C2525" s="18" t="s">
        <v>129</v>
      </c>
      <c r="D2525" s="18" t="s">
        <v>122</v>
      </c>
      <c r="E2525" s="18" t="s">
        <v>120</v>
      </c>
      <c r="F2525" s="18">
        <f>MIN(Config_Geracao!$F$5,IF(Base_Irradiacao!$H$632*Config_Geracao!$C$5*(Config_Geracao!$D$5/100)&lt;Config_Geracao!$G$5,0,MAX(Config_Geracao!$G$5,Base_Irradiacao!$H$632*Config_Geracao!$C$5*(Config_Geracao!$D$5/100))))</f>
        <v>3.20682</v>
      </c>
    </row>
    <row r="2526" ht="15.0" customHeight="1">
      <c r="A2526" s="28">
        <v>45684.2916666667</v>
      </c>
      <c r="B2526" s="18">
        <v>7.0</v>
      </c>
      <c r="C2526" s="18" t="s">
        <v>128</v>
      </c>
      <c r="D2526" s="18" t="s">
        <v>115</v>
      </c>
      <c r="E2526" s="18" t="s">
        <v>116</v>
      </c>
      <c r="F2526" s="18">
        <f>MIN(Config_Geracao!$F$2,IF((Base_Irradiacao!$D$633/Config_Geracao!$E$2)*Base_Irradiacao!$G$633*Config_Geracao!$C$2*(Config_Geracao!$D$2/100)&lt;Config_Geracao!$G$2,0,MAX(Config_Geracao!$G$2,(Base_Irradiacao!$D$633/Config_Geracao!$E$2)*Base_Irradiacao!$G$633*Config_Geracao!$C$2*(Config_Geracao!$D$2/100))))</f>
        <v>0.8456727273</v>
      </c>
    </row>
    <row r="2527" ht="15.0" customHeight="1">
      <c r="A2527" s="28">
        <v>45684.2916666667</v>
      </c>
      <c r="B2527" s="18">
        <v>7.0</v>
      </c>
      <c r="C2527" s="18" t="s">
        <v>128</v>
      </c>
      <c r="D2527" s="18" t="s">
        <v>119</v>
      </c>
      <c r="E2527" s="18" t="s">
        <v>120</v>
      </c>
      <c r="F2527" s="18">
        <f>MIN(Config_Geracao!$F$4,IF(Base_Irradiacao!$H$633*Config_Geracao!$C$4*(Config_Geracao!$D$4/100)&lt;Config_Geracao!$G$4,0,MAX(Config_Geracao!$G$4,Base_Irradiacao!$H$633*Config_Geracao!$C$4*(Config_Geracao!$D$4/100))))</f>
        <v>0.6322725</v>
      </c>
    </row>
    <row r="2528" ht="15.0" customHeight="1">
      <c r="A2528" s="28">
        <v>45684.2916666667</v>
      </c>
      <c r="B2528" s="18">
        <v>7.0</v>
      </c>
      <c r="C2528" s="18" t="s">
        <v>129</v>
      </c>
      <c r="D2528" s="18" t="s">
        <v>118</v>
      </c>
      <c r="E2528" s="18" t="s">
        <v>116</v>
      </c>
      <c r="F2528" s="18">
        <f>MIN(Config_Geracao!$F$3,IF((Base_Irradiacao!$D$633/Config_Geracao!$E$3)*Base_Irradiacao!$G$633*Config_Geracao!$C$3*(Config_Geracao!$D$3/100)&lt;Config_Geracao!$G$3,0,MAX(Config_Geracao!$G$3,(Base_Irradiacao!$D$633/Config_Geracao!$E$3)*Base_Irradiacao!$G$633*Config_Geracao!$C$3*(Config_Geracao!$D$3/100))))</f>
        <v>3.462283636</v>
      </c>
    </row>
    <row r="2529" ht="15.0" customHeight="1">
      <c r="A2529" s="28">
        <v>45684.2916666667</v>
      </c>
      <c r="B2529" s="18">
        <v>7.0</v>
      </c>
      <c r="C2529" s="18" t="s">
        <v>129</v>
      </c>
      <c r="D2529" s="18" t="s">
        <v>122</v>
      </c>
      <c r="E2529" s="18" t="s">
        <v>120</v>
      </c>
      <c r="F2529" s="18">
        <f>MIN(Config_Geracao!$F$5,IF(Base_Irradiacao!$H$633*Config_Geracao!$C$5*(Config_Geracao!$D$5/100)&lt;Config_Geracao!$G$5,0,MAX(Config_Geracao!$G$5,Base_Irradiacao!$H$633*Config_Geracao!$C$5*(Config_Geracao!$D$5/100))))</f>
        <v>2.157165</v>
      </c>
    </row>
    <row r="2530" ht="15.0" customHeight="1">
      <c r="A2530" s="28">
        <v>45684.3333333333</v>
      </c>
      <c r="B2530" s="18">
        <v>8.0</v>
      </c>
      <c r="C2530" s="18" t="s">
        <v>128</v>
      </c>
      <c r="D2530" s="18" t="s">
        <v>115</v>
      </c>
      <c r="E2530" s="18" t="s">
        <v>116</v>
      </c>
      <c r="F2530" s="18">
        <f>MIN(Config_Geracao!$F$2,IF((Base_Irradiacao!$D$634/Config_Geracao!$E$2)*Base_Irradiacao!$G$634*Config_Geracao!$C$2*(Config_Geracao!$D$2/100)&lt;Config_Geracao!$G$2,0,MAX(Config_Geracao!$G$2,(Base_Irradiacao!$D$634/Config_Geracao!$E$2)*Base_Irradiacao!$G$634*Config_Geracao!$C$2*(Config_Geracao!$D$2/100))))</f>
        <v>2.735956818</v>
      </c>
    </row>
    <row r="2531" ht="15.0" customHeight="1">
      <c r="A2531" s="28">
        <v>45684.3333333333</v>
      </c>
      <c r="B2531" s="18">
        <v>8.0</v>
      </c>
      <c r="C2531" s="18" t="s">
        <v>128</v>
      </c>
      <c r="D2531" s="18" t="s">
        <v>119</v>
      </c>
      <c r="E2531" s="18" t="s">
        <v>120</v>
      </c>
      <c r="F2531" s="18">
        <f>MIN(Config_Geracao!$F$4,IF(Base_Irradiacao!$H$634*Config_Geracao!$C$4*(Config_Geracao!$D$4/100)&lt;Config_Geracao!$G$4,0,MAX(Config_Geracao!$G$4,Base_Irradiacao!$H$634*Config_Geracao!$C$4*(Config_Geracao!$D$4/100))))</f>
        <v>0.818805</v>
      </c>
    </row>
    <row r="2532" ht="15.0" customHeight="1">
      <c r="A2532" s="28">
        <v>45684.3333333333</v>
      </c>
      <c r="B2532" s="18">
        <v>8.0</v>
      </c>
      <c r="C2532" s="18" t="s">
        <v>129</v>
      </c>
      <c r="D2532" s="18" t="s">
        <v>118</v>
      </c>
      <c r="E2532" s="18" t="s">
        <v>116</v>
      </c>
      <c r="F2532" s="18">
        <f>MIN(Config_Geracao!$F$3,IF((Base_Irradiacao!$D$634/Config_Geracao!$E$3)*Base_Irradiacao!$G$634*Config_Geracao!$C$3*(Config_Geracao!$D$3/100)&lt;Config_Geracao!$G$3,0,MAX(Config_Geracao!$G$3,(Base_Irradiacao!$D$634/Config_Geracao!$E$3)*Base_Irradiacao!$G$634*Config_Geracao!$C$3*(Config_Geracao!$D$3/100))))</f>
        <v>11.20132909</v>
      </c>
    </row>
    <row r="2533" ht="15.0" customHeight="1">
      <c r="A2533" s="28">
        <v>45684.3333333333</v>
      </c>
      <c r="B2533" s="18">
        <v>8.0</v>
      </c>
      <c r="C2533" s="18" t="s">
        <v>129</v>
      </c>
      <c r="D2533" s="18" t="s">
        <v>122</v>
      </c>
      <c r="E2533" s="18" t="s">
        <v>120</v>
      </c>
      <c r="F2533" s="18">
        <f>MIN(Config_Geracao!$F$5,IF(Base_Irradiacao!$H$634*Config_Geracao!$C$5*(Config_Geracao!$D$5/100)&lt;Config_Geracao!$G$5,0,MAX(Config_Geracao!$G$5,Base_Irradiacao!$H$634*Config_Geracao!$C$5*(Config_Geracao!$D$5/100))))</f>
        <v>2.79357</v>
      </c>
    </row>
    <row r="2534" ht="15.0" customHeight="1">
      <c r="A2534" s="28">
        <v>45684.375</v>
      </c>
      <c r="B2534" s="18">
        <v>9.0</v>
      </c>
      <c r="C2534" s="18" t="s">
        <v>128</v>
      </c>
      <c r="D2534" s="18" t="s">
        <v>115</v>
      </c>
      <c r="E2534" s="18" t="s">
        <v>116</v>
      </c>
      <c r="F2534" s="18">
        <f>MIN(Config_Geracao!$F$2,IF((Base_Irradiacao!$D$635/Config_Geracao!$E$2)*Base_Irradiacao!$G$635*Config_Geracao!$C$2*(Config_Geracao!$D$2/100)&lt;Config_Geracao!$G$2,0,MAX(Config_Geracao!$G$2,(Base_Irradiacao!$D$635/Config_Geracao!$E$2)*Base_Irradiacao!$G$635*Config_Geracao!$C$2*(Config_Geracao!$D$2/100))))</f>
        <v>5.785370455</v>
      </c>
    </row>
    <row r="2535" ht="15.0" customHeight="1">
      <c r="A2535" s="28">
        <v>45684.375</v>
      </c>
      <c r="B2535" s="18">
        <v>9.0</v>
      </c>
      <c r="C2535" s="18" t="s">
        <v>128</v>
      </c>
      <c r="D2535" s="18" t="s">
        <v>119</v>
      </c>
      <c r="E2535" s="18" t="s">
        <v>120</v>
      </c>
      <c r="F2535" s="18">
        <f>MIN(Config_Geracao!$F$4,IF(Base_Irradiacao!$H$635*Config_Geracao!$C$4*(Config_Geracao!$D$4/100)&lt;Config_Geracao!$G$4,0,MAX(Config_Geracao!$G$4,Base_Irradiacao!$H$635*Config_Geracao!$C$4*(Config_Geracao!$D$4/100))))</f>
        <v>0.50388</v>
      </c>
    </row>
    <row r="2536" ht="15.0" customHeight="1">
      <c r="A2536" s="28">
        <v>45684.375</v>
      </c>
      <c r="B2536" s="18">
        <v>9.0</v>
      </c>
      <c r="C2536" s="18" t="s">
        <v>129</v>
      </c>
      <c r="D2536" s="18" t="s">
        <v>118</v>
      </c>
      <c r="E2536" s="18" t="s">
        <v>116</v>
      </c>
      <c r="F2536" s="18">
        <f>MIN(Config_Geracao!$F$3,IF((Base_Irradiacao!$D$635/Config_Geracao!$E$3)*Base_Irradiacao!$G$635*Config_Geracao!$C$3*(Config_Geracao!$D$3/100)&lt;Config_Geracao!$G$3,0,MAX(Config_Geracao!$G$3,(Base_Irradiacao!$D$635/Config_Geracao!$E$3)*Base_Irradiacao!$G$635*Config_Geracao!$C$3*(Config_Geracao!$D$3/100))))</f>
        <v>23.68598727</v>
      </c>
    </row>
    <row r="2537" ht="15.0" customHeight="1">
      <c r="A2537" s="28">
        <v>45684.375</v>
      </c>
      <c r="B2537" s="18">
        <v>9.0</v>
      </c>
      <c r="C2537" s="18" t="s">
        <v>129</v>
      </c>
      <c r="D2537" s="18" t="s">
        <v>122</v>
      </c>
      <c r="E2537" s="18" t="s">
        <v>120</v>
      </c>
      <c r="F2537" s="18">
        <f>MIN(Config_Geracao!$F$5,IF(Base_Irradiacao!$H$635*Config_Geracao!$C$5*(Config_Geracao!$D$5/100)&lt;Config_Geracao!$G$5,0,MAX(Config_Geracao!$G$5,Base_Irradiacao!$H$635*Config_Geracao!$C$5*(Config_Geracao!$D$5/100))))</f>
        <v>1.71912</v>
      </c>
    </row>
    <row r="2538" ht="15.0" customHeight="1">
      <c r="A2538" s="28">
        <v>45684.4166666667</v>
      </c>
      <c r="B2538" s="18">
        <v>10.0</v>
      </c>
      <c r="C2538" s="18" t="s">
        <v>128</v>
      </c>
      <c r="D2538" s="18" t="s">
        <v>115</v>
      </c>
      <c r="E2538" s="18" t="s">
        <v>116</v>
      </c>
      <c r="F2538" s="18">
        <f>MIN(Config_Geracao!$F$2,IF((Base_Irradiacao!$D$636/Config_Geracao!$E$2)*Base_Irradiacao!$G$636*Config_Geracao!$C$2*(Config_Geracao!$D$2/100)&lt;Config_Geracao!$G$2,0,MAX(Config_Geracao!$G$2,(Base_Irradiacao!$D$636/Config_Geracao!$E$2)*Base_Irradiacao!$G$636*Config_Geracao!$C$2*(Config_Geracao!$D$2/100))))</f>
        <v>4.08595</v>
      </c>
    </row>
    <row r="2539" ht="15.0" customHeight="1">
      <c r="A2539" s="28">
        <v>45684.4166666667</v>
      </c>
      <c r="B2539" s="18">
        <v>10.0</v>
      </c>
      <c r="C2539" s="18" t="s">
        <v>128</v>
      </c>
      <c r="D2539" s="18" t="s">
        <v>119</v>
      </c>
      <c r="E2539" s="18" t="s">
        <v>120</v>
      </c>
      <c r="F2539" s="18">
        <f>MIN(Config_Geracao!$F$4,IF(Base_Irradiacao!$H$636*Config_Geracao!$C$4*(Config_Geracao!$D$4/100)&lt;Config_Geracao!$G$4,0,MAX(Config_Geracao!$G$4,Base_Irradiacao!$H$636*Config_Geracao!$C$4*(Config_Geracao!$D$4/100))))</f>
        <v>0.7194825</v>
      </c>
    </row>
    <row r="2540" ht="15.0" customHeight="1">
      <c r="A2540" s="28">
        <v>45684.4166666667</v>
      </c>
      <c r="B2540" s="18">
        <v>10.0</v>
      </c>
      <c r="C2540" s="18" t="s">
        <v>129</v>
      </c>
      <c r="D2540" s="18" t="s">
        <v>118</v>
      </c>
      <c r="E2540" s="18" t="s">
        <v>116</v>
      </c>
      <c r="F2540" s="18">
        <f>MIN(Config_Geracao!$F$3,IF((Base_Irradiacao!$D$636/Config_Geracao!$E$3)*Base_Irradiacao!$G$636*Config_Geracao!$C$3*(Config_Geracao!$D$3/100)&lt;Config_Geracao!$G$3,0,MAX(Config_Geracao!$G$3,(Base_Irradiacao!$D$636/Config_Geracao!$E$3)*Base_Irradiacao!$G$636*Config_Geracao!$C$3*(Config_Geracao!$D$3/100))))</f>
        <v>16.72836</v>
      </c>
    </row>
    <row r="2541" ht="15.0" customHeight="1">
      <c r="A2541" s="28">
        <v>45684.4166666667</v>
      </c>
      <c r="B2541" s="18">
        <v>10.0</v>
      </c>
      <c r="C2541" s="18" t="s">
        <v>129</v>
      </c>
      <c r="D2541" s="18" t="s">
        <v>122</v>
      </c>
      <c r="E2541" s="18" t="s">
        <v>120</v>
      </c>
      <c r="F2541" s="18">
        <f>MIN(Config_Geracao!$F$5,IF(Base_Irradiacao!$H$636*Config_Geracao!$C$5*(Config_Geracao!$D$5/100)&lt;Config_Geracao!$G$5,0,MAX(Config_Geracao!$G$5,Base_Irradiacao!$H$636*Config_Geracao!$C$5*(Config_Geracao!$D$5/100))))</f>
        <v>2.454705</v>
      </c>
    </row>
    <row r="2542" ht="15.0" customHeight="1">
      <c r="A2542" s="28">
        <v>45684.4583333333</v>
      </c>
      <c r="B2542" s="18">
        <v>11.0</v>
      </c>
      <c r="C2542" s="18" t="s">
        <v>128</v>
      </c>
      <c r="D2542" s="18" t="s">
        <v>115</v>
      </c>
      <c r="E2542" s="18" t="s">
        <v>116</v>
      </c>
      <c r="F2542" s="18">
        <f>MIN(Config_Geracao!$F$2,IF((Base_Irradiacao!$D$637/Config_Geracao!$E$2)*Base_Irradiacao!$G$637*Config_Geracao!$C$2*(Config_Geracao!$D$2/100)&lt;Config_Geracao!$G$2,0,MAX(Config_Geracao!$G$2,(Base_Irradiacao!$D$637/Config_Geracao!$E$2)*Base_Irradiacao!$G$637*Config_Geracao!$C$2*(Config_Geracao!$D$2/100))))</f>
        <v>7.467906818</v>
      </c>
    </row>
    <row r="2543" ht="15.0" customHeight="1">
      <c r="A2543" s="28">
        <v>45684.4583333333</v>
      </c>
      <c r="B2543" s="18">
        <v>11.0</v>
      </c>
      <c r="C2543" s="18" t="s">
        <v>128</v>
      </c>
      <c r="D2543" s="18" t="s">
        <v>119</v>
      </c>
      <c r="E2543" s="18" t="s">
        <v>120</v>
      </c>
      <c r="F2543" s="18">
        <f>MIN(Config_Geracao!$F$4,IF(Base_Irradiacao!$H$637*Config_Geracao!$C$4*(Config_Geracao!$D$4/100)&lt;Config_Geracao!$G$4,0,MAX(Config_Geracao!$G$4,Base_Irradiacao!$H$637*Config_Geracao!$C$4*(Config_Geracao!$D$4/100))))</f>
        <v>0.7291725</v>
      </c>
    </row>
    <row r="2544" ht="15.0" customHeight="1">
      <c r="A2544" s="28">
        <v>45684.4583333333</v>
      </c>
      <c r="B2544" s="18">
        <v>11.0</v>
      </c>
      <c r="C2544" s="18" t="s">
        <v>129</v>
      </c>
      <c r="D2544" s="18" t="s">
        <v>118</v>
      </c>
      <c r="E2544" s="18" t="s">
        <v>116</v>
      </c>
      <c r="F2544" s="18">
        <f>MIN(Config_Geracao!$F$3,IF((Base_Irradiacao!$D$637/Config_Geracao!$E$3)*Base_Irradiacao!$G$637*Config_Geracao!$C$3*(Config_Geracao!$D$3/100)&lt;Config_Geracao!$G$3,0,MAX(Config_Geracao!$G$3,(Base_Irradiacao!$D$637/Config_Geracao!$E$3)*Base_Irradiacao!$G$637*Config_Geracao!$C$3*(Config_Geracao!$D$3/100))))</f>
        <v>30.57448909</v>
      </c>
    </row>
    <row r="2545" ht="15.0" customHeight="1">
      <c r="A2545" s="28">
        <v>45684.4583333333</v>
      </c>
      <c r="B2545" s="18">
        <v>11.0</v>
      </c>
      <c r="C2545" s="18" t="s">
        <v>129</v>
      </c>
      <c r="D2545" s="18" t="s">
        <v>122</v>
      </c>
      <c r="E2545" s="18" t="s">
        <v>120</v>
      </c>
      <c r="F2545" s="18">
        <f>MIN(Config_Geracao!$F$5,IF(Base_Irradiacao!$H$637*Config_Geracao!$C$5*(Config_Geracao!$D$5/100)&lt;Config_Geracao!$G$5,0,MAX(Config_Geracao!$G$5,Base_Irradiacao!$H$637*Config_Geracao!$C$5*(Config_Geracao!$D$5/100))))</f>
        <v>2.487765</v>
      </c>
    </row>
    <row r="2546" ht="15.0" customHeight="1">
      <c r="A2546" s="28">
        <v>45684.5</v>
      </c>
      <c r="B2546" s="18">
        <v>12.0</v>
      </c>
      <c r="C2546" s="18" t="s">
        <v>128</v>
      </c>
      <c r="D2546" s="18" t="s">
        <v>115</v>
      </c>
      <c r="E2546" s="18" t="s">
        <v>116</v>
      </c>
      <c r="F2546" s="18">
        <f>MIN(Config_Geracao!$F$2,IF((Base_Irradiacao!$D$638/Config_Geracao!$E$2)*Base_Irradiacao!$G$638*Config_Geracao!$C$2*(Config_Geracao!$D$2/100)&lt;Config_Geracao!$G$2,0,MAX(Config_Geracao!$G$2,(Base_Irradiacao!$D$638/Config_Geracao!$E$2)*Base_Irradiacao!$G$638*Config_Geracao!$C$2*(Config_Geracao!$D$2/100))))</f>
        <v>2.743297727</v>
      </c>
    </row>
    <row r="2547" ht="15.0" customHeight="1">
      <c r="A2547" s="28">
        <v>45684.5</v>
      </c>
      <c r="B2547" s="18">
        <v>12.0</v>
      </c>
      <c r="C2547" s="18" t="s">
        <v>128</v>
      </c>
      <c r="D2547" s="18" t="s">
        <v>119</v>
      </c>
      <c r="E2547" s="18" t="s">
        <v>120</v>
      </c>
      <c r="F2547" s="18">
        <f>MIN(Config_Geracao!$F$4,IF(Base_Irradiacao!$H$638*Config_Geracao!$C$4*(Config_Geracao!$D$4/100)&lt;Config_Geracao!$G$4,0,MAX(Config_Geracao!$G$4,Base_Irradiacao!$H$638*Config_Geracao!$C$4*(Config_Geracao!$D$4/100))))</f>
        <v>1.0877025</v>
      </c>
    </row>
    <row r="2548" ht="15.0" customHeight="1">
      <c r="A2548" s="28">
        <v>45684.5</v>
      </c>
      <c r="B2548" s="18">
        <v>12.0</v>
      </c>
      <c r="C2548" s="18" t="s">
        <v>129</v>
      </c>
      <c r="D2548" s="18" t="s">
        <v>118</v>
      </c>
      <c r="E2548" s="18" t="s">
        <v>116</v>
      </c>
      <c r="F2548" s="18">
        <f>MIN(Config_Geracao!$F$3,IF((Base_Irradiacao!$D$638/Config_Geracao!$E$3)*Base_Irradiacao!$G$638*Config_Geracao!$C$3*(Config_Geracao!$D$3/100)&lt;Config_Geracao!$G$3,0,MAX(Config_Geracao!$G$3,(Base_Irradiacao!$D$638/Config_Geracao!$E$3)*Base_Irradiacao!$G$638*Config_Geracao!$C$3*(Config_Geracao!$D$3/100))))</f>
        <v>11.23138364</v>
      </c>
    </row>
    <row r="2549" ht="15.0" customHeight="1">
      <c r="A2549" s="28">
        <v>45684.5</v>
      </c>
      <c r="B2549" s="18">
        <v>12.0</v>
      </c>
      <c r="C2549" s="18" t="s">
        <v>129</v>
      </c>
      <c r="D2549" s="18" t="s">
        <v>122</v>
      </c>
      <c r="E2549" s="18" t="s">
        <v>120</v>
      </c>
      <c r="F2549" s="18">
        <f>MIN(Config_Geracao!$F$5,IF(Base_Irradiacao!$H$638*Config_Geracao!$C$5*(Config_Geracao!$D$5/100)&lt;Config_Geracao!$G$5,0,MAX(Config_Geracao!$G$5,Base_Irradiacao!$H$638*Config_Geracao!$C$5*(Config_Geracao!$D$5/100))))</f>
        <v>3.710985</v>
      </c>
    </row>
    <row r="2550" ht="15.0" customHeight="1">
      <c r="A2550" s="28">
        <v>45684.5416666667</v>
      </c>
      <c r="B2550" s="18">
        <v>13.0</v>
      </c>
      <c r="C2550" s="18" t="s">
        <v>128</v>
      </c>
      <c r="D2550" s="18" t="s">
        <v>115</v>
      </c>
      <c r="E2550" s="18" t="s">
        <v>116</v>
      </c>
      <c r="F2550" s="18">
        <f>MIN(Config_Geracao!$F$2,IF((Base_Irradiacao!$D$639/Config_Geracao!$E$2)*Base_Irradiacao!$G$639*Config_Geracao!$C$2*(Config_Geracao!$D$2/100)&lt;Config_Geracao!$G$2,0,MAX(Config_Geracao!$G$2,(Base_Irradiacao!$D$639/Config_Geracao!$E$2)*Base_Irradiacao!$G$639*Config_Geracao!$C$2*(Config_Geracao!$D$2/100))))</f>
        <v>3.310015909</v>
      </c>
    </row>
    <row r="2551" ht="15.0" customHeight="1">
      <c r="A2551" s="28">
        <v>45684.5416666667</v>
      </c>
      <c r="B2551" s="18">
        <v>13.0</v>
      </c>
      <c r="C2551" s="18" t="s">
        <v>128</v>
      </c>
      <c r="D2551" s="18" t="s">
        <v>119</v>
      </c>
      <c r="E2551" s="18" t="s">
        <v>120</v>
      </c>
      <c r="F2551" s="18">
        <f>MIN(Config_Geracao!$F$4,IF(Base_Irradiacao!$H$639*Config_Geracao!$C$4*(Config_Geracao!$D$4/100)&lt;Config_Geracao!$G$4,0,MAX(Config_Geracao!$G$4,Base_Irradiacao!$H$639*Config_Geracao!$C$4*(Config_Geracao!$D$4/100))))</f>
        <v>0.499035</v>
      </c>
    </row>
    <row r="2552" ht="15.0" customHeight="1">
      <c r="A2552" s="28">
        <v>45684.5416666667</v>
      </c>
      <c r="B2552" s="18">
        <v>13.0</v>
      </c>
      <c r="C2552" s="18" t="s">
        <v>129</v>
      </c>
      <c r="D2552" s="18" t="s">
        <v>118</v>
      </c>
      <c r="E2552" s="18" t="s">
        <v>116</v>
      </c>
      <c r="F2552" s="18">
        <f>MIN(Config_Geracao!$F$3,IF((Base_Irradiacao!$D$639/Config_Geracao!$E$3)*Base_Irradiacao!$G$639*Config_Geracao!$C$3*(Config_Geracao!$D$3/100)&lt;Config_Geracao!$G$3,0,MAX(Config_Geracao!$G$3,(Base_Irradiacao!$D$639/Config_Geracao!$E$3)*Base_Irradiacao!$G$639*Config_Geracao!$C$3*(Config_Geracao!$D$3/100))))</f>
        <v>13.55159455</v>
      </c>
    </row>
    <row r="2553" ht="15.0" customHeight="1">
      <c r="A2553" s="28">
        <v>45684.5416666667</v>
      </c>
      <c r="B2553" s="18">
        <v>13.0</v>
      </c>
      <c r="C2553" s="18" t="s">
        <v>129</v>
      </c>
      <c r="D2553" s="18" t="s">
        <v>122</v>
      </c>
      <c r="E2553" s="18" t="s">
        <v>120</v>
      </c>
      <c r="F2553" s="18">
        <f>MIN(Config_Geracao!$F$5,IF(Base_Irradiacao!$H$639*Config_Geracao!$C$5*(Config_Geracao!$D$5/100)&lt;Config_Geracao!$G$5,0,MAX(Config_Geracao!$G$5,Base_Irradiacao!$H$639*Config_Geracao!$C$5*(Config_Geracao!$D$5/100))))</f>
        <v>1.70259</v>
      </c>
    </row>
    <row r="2554" ht="15.0" customHeight="1">
      <c r="A2554" s="28">
        <v>45684.5833333333</v>
      </c>
      <c r="B2554" s="18">
        <v>14.0</v>
      </c>
      <c r="C2554" s="18" t="s">
        <v>128</v>
      </c>
      <c r="D2554" s="18" t="s">
        <v>115</v>
      </c>
      <c r="E2554" s="18" t="s">
        <v>116</v>
      </c>
      <c r="F2554" s="18">
        <f>MIN(Config_Geracao!$F$2,IF((Base_Irradiacao!$D$640/Config_Geracao!$E$2)*Base_Irradiacao!$G$640*Config_Geracao!$C$2*(Config_Geracao!$D$2/100)&lt;Config_Geracao!$G$2,0,MAX(Config_Geracao!$G$2,(Base_Irradiacao!$D$640/Config_Geracao!$E$2)*Base_Irradiacao!$G$640*Config_Geracao!$C$2*(Config_Geracao!$D$2/100))))</f>
        <v>4.925015909</v>
      </c>
    </row>
    <row r="2555" ht="15.0" customHeight="1">
      <c r="A2555" s="28">
        <v>45684.5833333333</v>
      </c>
      <c r="B2555" s="18">
        <v>14.0</v>
      </c>
      <c r="C2555" s="18" t="s">
        <v>128</v>
      </c>
      <c r="D2555" s="18" t="s">
        <v>119</v>
      </c>
      <c r="E2555" s="18" t="s">
        <v>120</v>
      </c>
      <c r="F2555" s="18">
        <f>MIN(Config_Geracao!$F$4,IF(Base_Irradiacao!$H$640*Config_Geracao!$C$4*(Config_Geracao!$D$4/100)&lt;Config_Geracao!$G$4,0,MAX(Config_Geracao!$G$4,Base_Irradiacao!$H$640*Config_Geracao!$C$4*(Config_Geracao!$D$4/100))))</f>
        <v>0.518415</v>
      </c>
    </row>
    <row r="2556" ht="15.0" customHeight="1">
      <c r="A2556" s="28">
        <v>45684.5833333333</v>
      </c>
      <c r="B2556" s="18">
        <v>14.0</v>
      </c>
      <c r="C2556" s="18" t="s">
        <v>129</v>
      </c>
      <c r="D2556" s="18" t="s">
        <v>118</v>
      </c>
      <c r="E2556" s="18" t="s">
        <v>116</v>
      </c>
      <c r="F2556" s="18">
        <f>MIN(Config_Geracao!$F$3,IF((Base_Irradiacao!$D$640/Config_Geracao!$E$3)*Base_Irradiacao!$G$640*Config_Geracao!$C$3*(Config_Geracao!$D$3/100)&lt;Config_Geracao!$G$3,0,MAX(Config_Geracao!$G$3,(Base_Irradiacao!$D$640/Config_Geracao!$E$3)*Base_Irradiacao!$G$640*Config_Geracao!$C$3*(Config_Geracao!$D$3/100))))</f>
        <v>20.16359455</v>
      </c>
    </row>
    <row r="2557" ht="15.0" customHeight="1">
      <c r="A2557" s="28">
        <v>45684.5833333333</v>
      </c>
      <c r="B2557" s="18">
        <v>14.0</v>
      </c>
      <c r="C2557" s="18" t="s">
        <v>129</v>
      </c>
      <c r="D2557" s="18" t="s">
        <v>122</v>
      </c>
      <c r="E2557" s="18" t="s">
        <v>120</v>
      </c>
      <c r="F2557" s="18">
        <f>MIN(Config_Geracao!$F$5,IF(Base_Irradiacao!$H$640*Config_Geracao!$C$5*(Config_Geracao!$D$5/100)&lt;Config_Geracao!$G$5,0,MAX(Config_Geracao!$G$5,Base_Irradiacao!$H$640*Config_Geracao!$C$5*(Config_Geracao!$D$5/100))))</f>
        <v>1.76871</v>
      </c>
    </row>
    <row r="2558" ht="15.0" customHeight="1">
      <c r="A2558" s="28">
        <v>45684.625</v>
      </c>
      <c r="B2558" s="18">
        <v>15.0</v>
      </c>
      <c r="C2558" s="18" t="s">
        <v>128</v>
      </c>
      <c r="D2558" s="18" t="s">
        <v>115</v>
      </c>
      <c r="E2558" s="18" t="s">
        <v>116</v>
      </c>
      <c r="F2558" s="18">
        <f>MIN(Config_Geracao!$F$2,IF((Base_Irradiacao!$D$641/Config_Geracao!$E$2)*Base_Irradiacao!$G$641*Config_Geracao!$C$2*(Config_Geracao!$D$2/100)&lt;Config_Geracao!$G$2,0,MAX(Config_Geracao!$G$2,(Base_Irradiacao!$D$641/Config_Geracao!$E$2)*Base_Irradiacao!$G$641*Config_Geracao!$C$2*(Config_Geracao!$D$2/100))))</f>
        <v>6.333002273</v>
      </c>
    </row>
    <row r="2559" ht="15.0" customHeight="1">
      <c r="A2559" s="28">
        <v>45684.625</v>
      </c>
      <c r="B2559" s="18">
        <v>15.0</v>
      </c>
      <c r="C2559" s="18" t="s">
        <v>128</v>
      </c>
      <c r="D2559" s="18" t="s">
        <v>119</v>
      </c>
      <c r="E2559" s="18" t="s">
        <v>120</v>
      </c>
      <c r="F2559" s="18">
        <f>MIN(Config_Geracao!$F$4,IF(Base_Irradiacao!$H$641*Config_Geracao!$C$4*(Config_Geracao!$D$4/100)&lt;Config_Geracao!$G$4,0,MAX(Config_Geracao!$G$4,Base_Irradiacao!$H$641*Config_Geracao!$C$4*(Config_Geracao!$D$4/100))))</f>
        <v>0.760665</v>
      </c>
    </row>
    <row r="2560" ht="15.0" customHeight="1">
      <c r="A2560" s="28">
        <v>45684.625</v>
      </c>
      <c r="B2560" s="18">
        <v>15.0</v>
      </c>
      <c r="C2560" s="18" t="s">
        <v>129</v>
      </c>
      <c r="D2560" s="18" t="s">
        <v>118</v>
      </c>
      <c r="E2560" s="18" t="s">
        <v>116</v>
      </c>
      <c r="F2560" s="18">
        <f>MIN(Config_Geracao!$F$3,IF((Base_Irradiacao!$D$641/Config_Geracao!$E$3)*Base_Irradiacao!$G$641*Config_Geracao!$C$3*(Config_Geracao!$D$3/100)&lt;Config_Geracao!$G$3,0,MAX(Config_Geracao!$G$3,(Base_Irradiacao!$D$641/Config_Geracao!$E$3)*Base_Irradiacao!$G$641*Config_Geracao!$C$3*(Config_Geracao!$D$3/100))))</f>
        <v>25.92805636</v>
      </c>
    </row>
    <row r="2561" ht="15.0" customHeight="1">
      <c r="A2561" s="28">
        <v>45684.625</v>
      </c>
      <c r="B2561" s="18">
        <v>15.0</v>
      </c>
      <c r="C2561" s="18" t="s">
        <v>129</v>
      </c>
      <c r="D2561" s="18" t="s">
        <v>122</v>
      </c>
      <c r="E2561" s="18" t="s">
        <v>120</v>
      </c>
      <c r="F2561" s="18">
        <f>MIN(Config_Geracao!$F$5,IF(Base_Irradiacao!$H$641*Config_Geracao!$C$5*(Config_Geracao!$D$5/100)&lt;Config_Geracao!$G$5,0,MAX(Config_Geracao!$G$5,Base_Irradiacao!$H$641*Config_Geracao!$C$5*(Config_Geracao!$D$5/100))))</f>
        <v>2.59521</v>
      </c>
    </row>
    <row r="2562" ht="15.0" customHeight="1">
      <c r="A2562" s="28">
        <v>45684.6666666667</v>
      </c>
      <c r="B2562" s="18">
        <v>16.0</v>
      </c>
      <c r="C2562" s="18" t="s">
        <v>128</v>
      </c>
      <c r="D2562" s="18" t="s">
        <v>115</v>
      </c>
      <c r="E2562" s="18" t="s">
        <v>116</v>
      </c>
      <c r="F2562" s="18">
        <f>MIN(Config_Geracao!$F$2,IF((Base_Irradiacao!$D$642/Config_Geracao!$E$2)*Base_Irradiacao!$G$642*Config_Geracao!$C$2*(Config_Geracao!$D$2/100)&lt;Config_Geracao!$G$2,0,MAX(Config_Geracao!$G$2,(Base_Irradiacao!$D$642/Config_Geracao!$E$2)*Base_Irradiacao!$G$642*Config_Geracao!$C$2*(Config_Geracao!$D$2/100))))</f>
        <v>2.465077273</v>
      </c>
    </row>
    <row r="2563" ht="15.0" customHeight="1">
      <c r="A2563" s="28">
        <v>45684.6666666667</v>
      </c>
      <c r="B2563" s="18">
        <v>16.0</v>
      </c>
      <c r="C2563" s="18" t="s">
        <v>128</v>
      </c>
      <c r="D2563" s="18" t="s">
        <v>119</v>
      </c>
      <c r="E2563" s="18" t="s">
        <v>120</v>
      </c>
      <c r="F2563" s="18">
        <f>MIN(Config_Geracao!$F$4,IF(Base_Irradiacao!$H$642*Config_Geracao!$C$4*(Config_Geracao!$D$4/100)&lt;Config_Geracao!$G$4,0,MAX(Config_Geracao!$G$4,Base_Irradiacao!$H$642*Config_Geracao!$C$4*(Config_Geracao!$D$4/100))))</f>
        <v>0.6758775</v>
      </c>
    </row>
    <row r="2564" ht="15.0" customHeight="1">
      <c r="A2564" s="28">
        <v>45684.6666666667</v>
      </c>
      <c r="B2564" s="18">
        <v>16.0</v>
      </c>
      <c r="C2564" s="18" t="s">
        <v>129</v>
      </c>
      <c r="D2564" s="18" t="s">
        <v>118</v>
      </c>
      <c r="E2564" s="18" t="s">
        <v>116</v>
      </c>
      <c r="F2564" s="18">
        <f>MIN(Config_Geracao!$F$3,IF((Base_Irradiacao!$D$642/Config_Geracao!$E$3)*Base_Irradiacao!$G$642*Config_Geracao!$C$3*(Config_Geracao!$D$3/100)&lt;Config_Geracao!$G$3,0,MAX(Config_Geracao!$G$3,(Base_Irradiacao!$D$642/Config_Geracao!$E$3)*Base_Irradiacao!$G$642*Config_Geracao!$C$3*(Config_Geracao!$D$3/100))))</f>
        <v>10.09231636</v>
      </c>
    </row>
    <row r="2565" ht="15.0" customHeight="1">
      <c r="A2565" s="28">
        <v>45684.6666666667</v>
      </c>
      <c r="B2565" s="18">
        <v>16.0</v>
      </c>
      <c r="C2565" s="18" t="s">
        <v>129</v>
      </c>
      <c r="D2565" s="18" t="s">
        <v>122</v>
      </c>
      <c r="E2565" s="18" t="s">
        <v>120</v>
      </c>
      <c r="F2565" s="18">
        <f>MIN(Config_Geracao!$F$5,IF(Base_Irradiacao!$H$642*Config_Geracao!$C$5*(Config_Geracao!$D$5/100)&lt;Config_Geracao!$G$5,0,MAX(Config_Geracao!$G$5,Base_Irradiacao!$H$642*Config_Geracao!$C$5*(Config_Geracao!$D$5/100))))</f>
        <v>2.305935</v>
      </c>
    </row>
    <row r="2566" ht="15.0" customHeight="1">
      <c r="A2566" s="28">
        <v>45684.7083333333</v>
      </c>
      <c r="B2566" s="18">
        <v>17.0</v>
      </c>
      <c r="C2566" s="18" t="s">
        <v>128</v>
      </c>
      <c r="D2566" s="18" t="s">
        <v>115</v>
      </c>
      <c r="E2566" s="18" t="s">
        <v>116</v>
      </c>
      <c r="F2566" s="18">
        <f>MIN(Config_Geracao!$F$2,IF((Base_Irradiacao!$D$643/Config_Geracao!$E$2)*Base_Irradiacao!$G$643*Config_Geracao!$C$2*(Config_Geracao!$D$2/100)&lt;Config_Geracao!$G$2,0,MAX(Config_Geracao!$G$2,(Base_Irradiacao!$D$643/Config_Geracao!$E$2)*Base_Irradiacao!$G$643*Config_Geracao!$C$2*(Config_Geracao!$D$2/100))))</f>
        <v>2.469481818</v>
      </c>
    </row>
    <row r="2567" ht="15.0" customHeight="1">
      <c r="A2567" s="28">
        <v>45684.7083333333</v>
      </c>
      <c r="B2567" s="18">
        <v>17.0</v>
      </c>
      <c r="C2567" s="18" t="s">
        <v>128</v>
      </c>
      <c r="D2567" s="18" t="s">
        <v>119</v>
      </c>
      <c r="E2567" s="18" t="s">
        <v>120</v>
      </c>
      <c r="F2567" s="18">
        <f>MIN(Config_Geracao!$F$4,IF(Base_Irradiacao!$H$643*Config_Geracao!$C$4*(Config_Geracao!$D$4/100)&lt;Config_Geracao!$G$4,0,MAX(Config_Geracao!$G$4,Base_Irradiacao!$H$643*Config_Geracao!$C$4*(Config_Geracao!$D$4/100))))</f>
        <v>0.5402175</v>
      </c>
    </row>
    <row r="2568" ht="15.0" customHeight="1">
      <c r="A2568" s="28">
        <v>45684.7083333333</v>
      </c>
      <c r="B2568" s="18">
        <v>17.0</v>
      </c>
      <c r="C2568" s="18" t="s">
        <v>129</v>
      </c>
      <c r="D2568" s="18" t="s">
        <v>118</v>
      </c>
      <c r="E2568" s="18" t="s">
        <v>116</v>
      </c>
      <c r="F2568" s="18">
        <f>MIN(Config_Geracao!$F$3,IF((Base_Irradiacao!$D$643/Config_Geracao!$E$3)*Base_Irradiacao!$G$643*Config_Geracao!$C$3*(Config_Geracao!$D$3/100)&lt;Config_Geracao!$G$3,0,MAX(Config_Geracao!$G$3,(Base_Irradiacao!$D$643/Config_Geracao!$E$3)*Base_Irradiacao!$G$643*Config_Geracao!$C$3*(Config_Geracao!$D$3/100))))</f>
        <v>10.11034909</v>
      </c>
    </row>
    <row r="2569" ht="15.0" customHeight="1">
      <c r="A2569" s="28">
        <v>45684.7083333333</v>
      </c>
      <c r="B2569" s="18">
        <v>17.0</v>
      </c>
      <c r="C2569" s="18" t="s">
        <v>129</v>
      </c>
      <c r="D2569" s="18" t="s">
        <v>122</v>
      </c>
      <c r="E2569" s="18" t="s">
        <v>120</v>
      </c>
      <c r="F2569" s="18">
        <f>MIN(Config_Geracao!$F$5,IF(Base_Irradiacao!$H$643*Config_Geracao!$C$5*(Config_Geracao!$D$5/100)&lt;Config_Geracao!$G$5,0,MAX(Config_Geracao!$G$5,Base_Irradiacao!$H$643*Config_Geracao!$C$5*(Config_Geracao!$D$5/100))))</f>
        <v>1.843095</v>
      </c>
    </row>
    <row r="2570" ht="15.0" customHeight="1">
      <c r="A2570" s="28">
        <v>45684.75</v>
      </c>
      <c r="B2570" s="18">
        <v>18.0</v>
      </c>
      <c r="C2570" s="18" t="s">
        <v>128</v>
      </c>
      <c r="D2570" s="18" t="s">
        <v>115</v>
      </c>
      <c r="E2570" s="18" t="s">
        <v>116</v>
      </c>
      <c r="F2570" s="18">
        <f>MIN(Config_Geracao!$F$2,IF((Base_Irradiacao!$D$644/Config_Geracao!$E$2)*Base_Irradiacao!$G$644*Config_Geracao!$C$2*(Config_Geracao!$D$2/100)&lt;Config_Geracao!$G$2,0,MAX(Config_Geracao!$G$2,(Base_Irradiacao!$D$644/Config_Geracao!$E$2)*Base_Irradiacao!$G$644*Config_Geracao!$C$2*(Config_Geracao!$D$2/100))))</f>
        <v>0</v>
      </c>
    </row>
    <row r="2571" ht="15.0" customHeight="1">
      <c r="A2571" s="28">
        <v>45684.75</v>
      </c>
      <c r="B2571" s="18">
        <v>18.0</v>
      </c>
      <c r="C2571" s="18" t="s">
        <v>128</v>
      </c>
      <c r="D2571" s="18" t="s">
        <v>119</v>
      </c>
      <c r="E2571" s="18" t="s">
        <v>120</v>
      </c>
      <c r="F2571" s="18">
        <f>MIN(Config_Geracao!$F$4,IF(Base_Irradiacao!$H$644*Config_Geracao!$C$4*(Config_Geracao!$D$4/100)&lt;Config_Geracao!$G$4,0,MAX(Config_Geracao!$G$4,Base_Irradiacao!$H$644*Config_Geracao!$C$4*(Config_Geracao!$D$4/100))))</f>
        <v>1.2669675</v>
      </c>
    </row>
    <row r="2572" ht="15.0" customHeight="1">
      <c r="A2572" s="28">
        <v>45684.75</v>
      </c>
      <c r="B2572" s="18">
        <v>18.0</v>
      </c>
      <c r="C2572" s="18" t="s">
        <v>129</v>
      </c>
      <c r="D2572" s="18" t="s">
        <v>118</v>
      </c>
      <c r="E2572" s="18" t="s">
        <v>116</v>
      </c>
      <c r="F2572" s="18">
        <f>MIN(Config_Geracao!$F$3,IF((Base_Irradiacao!$D$644/Config_Geracao!$E$3)*Base_Irradiacao!$G$644*Config_Geracao!$C$3*(Config_Geracao!$D$3/100)&lt;Config_Geracao!$G$3,0,MAX(Config_Geracao!$G$3,(Base_Irradiacao!$D$644/Config_Geracao!$E$3)*Base_Irradiacao!$G$644*Config_Geracao!$C$3*(Config_Geracao!$D$3/100))))</f>
        <v>0</v>
      </c>
    </row>
    <row r="2573" ht="15.0" customHeight="1">
      <c r="A2573" s="28">
        <v>45684.75</v>
      </c>
      <c r="B2573" s="18">
        <v>18.0</v>
      </c>
      <c r="C2573" s="18" t="s">
        <v>129</v>
      </c>
      <c r="D2573" s="18" t="s">
        <v>122</v>
      </c>
      <c r="E2573" s="18" t="s">
        <v>120</v>
      </c>
      <c r="F2573" s="18">
        <f>MIN(Config_Geracao!$F$5,IF(Base_Irradiacao!$H$644*Config_Geracao!$C$5*(Config_Geracao!$D$5/100)&lt;Config_Geracao!$G$5,0,MAX(Config_Geracao!$G$5,Base_Irradiacao!$H$644*Config_Geracao!$C$5*(Config_Geracao!$D$5/100))))</f>
        <v>4.322595</v>
      </c>
    </row>
    <row r="2574" ht="15.0" customHeight="1">
      <c r="A2574" s="28">
        <v>45684.7916666667</v>
      </c>
      <c r="B2574" s="18">
        <v>19.0</v>
      </c>
      <c r="C2574" s="18" t="s">
        <v>128</v>
      </c>
      <c r="D2574" s="18" t="s">
        <v>115</v>
      </c>
      <c r="E2574" s="18" t="s">
        <v>116</v>
      </c>
      <c r="F2574" s="18">
        <f>MIN(Config_Geracao!$F$2,IF((Base_Irradiacao!$D$645/Config_Geracao!$E$2)*Base_Irradiacao!$G$645*Config_Geracao!$C$2*(Config_Geracao!$D$2/100)&lt;Config_Geracao!$G$2,0,MAX(Config_Geracao!$G$2,(Base_Irradiacao!$D$645/Config_Geracao!$E$2)*Base_Irradiacao!$G$645*Config_Geracao!$C$2*(Config_Geracao!$D$2/100))))</f>
        <v>0</v>
      </c>
    </row>
    <row r="2575" ht="15.0" customHeight="1">
      <c r="A2575" s="28">
        <v>45684.7916666667</v>
      </c>
      <c r="B2575" s="18">
        <v>19.0</v>
      </c>
      <c r="C2575" s="18" t="s">
        <v>128</v>
      </c>
      <c r="D2575" s="18" t="s">
        <v>119</v>
      </c>
      <c r="E2575" s="18" t="s">
        <v>120</v>
      </c>
      <c r="F2575" s="18">
        <f>MIN(Config_Geracao!$F$4,IF(Base_Irradiacao!$H$645*Config_Geracao!$C$4*(Config_Geracao!$D$4/100)&lt;Config_Geracao!$G$4,0,MAX(Config_Geracao!$G$4,Base_Irradiacao!$H$645*Config_Geracao!$C$4*(Config_Geracao!$D$4/100))))</f>
        <v>0.557175</v>
      </c>
    </row>
    <row r="2576" ht="15.0" customHeight="1">
      <c r="A2576" s="28">
        <v>45684.7916666667</v>
      </c>
      <c r="B2576" s="18">
        <v>19.0</v>
      </c>
      <c r="C2576" s="18" t="s">
        <v>129</v>
      </c>
      <c r="D2576" s="18" t="s">
        <v>118</v>
      </c>
      <c r="E2576" s="18" t="s">
        <v>116</v>
      </c>
      <c r="F2576" s="18">
        <f>MIN(Config_Geracao!$F$3,IF((Base_Irradiacao!$D$645/Config_Geracao!$E$3)*Base_Irradiacao!$G$645*Config_Geracao!$C$3*(Config_Geracao!$D$3/100)&lt;Config_Geracao!$G$3,0,MAX(Config_Geracao!$G$3,(Base_Irradiacao!$D$645/Config_Geracao!$E$3)*Base_Irradiacao!$G$645*Config_Geracao!$C$3*(Config_Geracao!$D$3/100))))</f>
        <v>0</v>
      </c>
    </row>
    <row r="2577" ht="15.0" customHeight="1">
      <c r="A2577" s="28">
        <v>45684.7916666667</v>
      </c>
      <c r="B2577" s="18">
        <v>19.0</v>
      </c>
      <c r="C2577" s="18" t="s">
        <v>129</v>
      </c>
      <c r="D2577" s="18" t="s">
        <v>122</v>
      </c>
      <c r="E2577" s="18" t="s">
        <v>120</v>
      </c>
      <c r="F2577" s="18">
        <f>MIN(Config_Geracao!$F$5,IF(Base_Irradiacao!$H$645*Config_Geracao!$C$5*(Config_Geracao!$D$5/100)&lt;Config_Geracao!$G$5,0,MAX(Config_Geracao!$G$5,Base_Irradiacao!$H$645*Config_Geracao!$C$5*(Config_Geracao!$D$5/100))))</f>
        <v>1.90095</v>
      </c>
    </row>
    <row r="2578" ht="15.0" customHeight="1">
      <c r="A2578" s="28">
        <v>45684.8333333333</v>
      </c>
      <c r="B2578" s="18">
        <v>20.0</v>
      </c>
      <c r="C2578" s="18" t="s">
        <v>128</v>
      </c>
      <c r="D2578" s="18" t="s">
        <v>115</v>
      </c>
      <c r="E2578" s="18" t="s">
        <v>116</v>
      </c>
      <c r="F2578" s="18">
        <f>MIN(Config_Geracao!$F$2,IF((Base_Irradiacao!$D$646/Config_Geracao!$E$2)*Base_Irradiacao!$G$646*Config_Geracao!$C$2*(Config_Geracao!$D$2/100)&lt;Config_Geracao!$G$2,0,MAX(Config_Geracao!$G$2,(Base_Irradiacao!$D$646/Config_Geracao!$E$2)*Base_Irradiacao!$G$646*Config_Geracao!$C$2*(Config_Geracao!$D$2/100))))</f>
        <v>0</v>
      </c>
    </row>
    <row r="2579" ht="15.0" customHeight="1">
      <c r="A2579" s="28">
        <v>45684.8333333333</v>
      </c>
      <c r="B2579" s="18">
        <v>20.0</v>
      </c>
      <c r="C2579" s="18" t="s">
        <v>128</v>
      </c>
      <c r="D2579" s="18" t="s">
        <v>119</v>
      </c>
      <c r="E2579" s="18" t="s">
        <v>120</v>
      </c>
      <c r="F2579" s="18">
        <f>MIN(Config_Geracao!$F$4,IF(Base_Irradiacao!$H$646*Config_Geracao!$C$4*(Config_Geracao!$D$4/100)&lt;Config_Geracao!$G$4,0,MAX(Config_Geracao!$G$4,Base_Irradiacao!$H$646*Config_Geracao!$C$4*(Config_Geracao!$D$4/100))))</f>
        <v>0.6225825</v>
      </c>
    </row>
    <row r="2580" ht="15.0" customHeight="1">
      <c r="A2580" s="28">
        <v>45684.8333333333</v>
      </c>
      <c r="B2580" s="18">
        <v>20.0</v>
      </c>
      <c r="C2580" s="18" t="s">
        <v>129</v>
      </c>
      <c r="D2580" s="18" t="s">
        <v>118</v>
      </c>
      <c r="E2580" s="18" t="s">
        <v>116</v>
      </c>
      <c r="F2580" s="18">
        <f>MIN(Config_Geracao!$F$3,IF((Base_Irradiacao!$D$646/Config_Geracao!$E$3)*Base_Irradiacao!$G$646*Config_Geracao!$C$3*(Config_Geracao!$D$3/100)&lt;Config_Geracao!$G$3,0,MAX(Config_Geracao!$G$3,(Base_Irradiacao!$D$646/Config_Geracao!$E$3)*Base_Irradiacao!$G$646*Config_Geracao!$C$3*(Config_Geracao!$D$3/100))))</f>
        <v>0</v>
      </c>
    </row>
    <row r="2581" ht="15.0" customHeight="1">
      <c r="A2581" s="28">
        <v>45684.8333333333</v>
      </c>
      <c r="B2581" s="18">
        <v>20.0</v>
      </c>
      <c r="C2581" s="18" t="s">
        <v>129</v>
      </c>
      <c r="D2581" s="18" t="s">
        <v>122</v>
      </c>
      <c r="E2581" s="18" t="s">
        <v>120</v>
      </c>
      <c r="F2581" s="18">
        <f>MIN(Config_Geracao!$F$5,IF(Base_Irradiacao!$H$646*Config_Geracao!$C$5*(Config_Geracao!$D$5/100)&lt;Config_Geracao!$G$5,0,MAX(Config_Geracao!$G$5,Base_Irradiacao!$H$646*Config_Geracao!$C$5*(Config_Geracao!$D$5/100))))</f>
        <v>2.124105</v>
      </c>
    </row>
    <row r="2582" ht="15.0" customHeight="1">
      <c r="A2582" s="28">
        <v>45684.875</v>
      </c>
      <c r="B2582" s="18">
        <v>21.0</v>
      </c>
      <c r="C2582" s="18" t="s">
        <v>128</v>
      </c>
      <c r="D2582" s="18" t="s">
        <v>115</v>
      </c>
      <c r="E2582" s="18" t="s">
        <v>116</v>
      </c>
      <c r="F2582" s="18">
        <f>MIN(Config_Geracao!$F$2,IF((Base_Irradiacao!$D$647/Config_Geracao!$E$2)*Base_Irradiacao!$G$647*Config_Geracao!$C$2*(Config_Geracao!$D$2/100)&lt;Config_Geracao!$G$2,0,MAX(Config_Geracao!$G$2,(Base_Irradiacao!$D$647/Config_Geracao!$E$2)*Base_Irradiacao!$G$647*Config_Geracao!$C$2*(Config_Geracao!$D$2/100))))</f>
        <v>0</v>
      </c>
    </row>
    <row r="2583" ht="15.0" customHeight="1">
      <c r="A2583" s="28">
        <v>45684.875</v>
      </c>
      <c r="B2583" s="18">
        <v>21.0</v>
      </c>
      <c r="C2583" s="18" t="s">
        <v>128</v>
      </c>
      <c r="D2583" s="18" t="s">
        <v>119</v>
      </c>
      <c r="E2583" s="18" t="s">
        <v>120</v>
      </c>
      <c r="F2583" s="18">
        <f>MIN(Config_Geracao!$F$4,IF(Base_Irradiacao!$H$647*Config_Geracao!$C$4*(Config_Geracao!$D$4/100)&lt;Config_Geracao!$G$4,0,MAX(Config_Geracao!$G$4,Base_Irradiacao!$H$647*Config_Geracao!$C$4*(Config_Geracao!$D$4/100))))</f>
        <v>0.9617325</v>
      </c>
    </row>
    <row r="2584" ht="15.0" customHeight="1">
      <c r="A2584" s="28">
        <v>45684.875</v>
      </c>
      <c r="B2584" s="18">
        <v>21.0</v>
      </c>
      <c r="C2584" s="18" t="s">
        <v>129</v>
      </c>
      <c r="D2584" s="18" t="s">
        <v>118</v>
      </c>
      <c r="E2584" s="18" t="s">
        <v>116</v>
      </c>
      <c r="F2584" s="18">
        <f>MIN(Config_Geracao!$F$3,IF((Base_Irradiacao!$D$647/Config_Geracao!$E$3)*Base_Irradiacao!$G$647*Config_Geracao!$C$3*(Config_Geracao!$D$3/100)&lt;Config_Geracao!$G$3,0,MAX(Config_Geracao!$G$3,(Base_Irradiacao!$D$647/Config_Geracao!$E$3)*Base_Irradiacao!$G$647*Config_Geracao!$C$3*(Config_Geracao!$D$3/100))))</f>
        <v>0</v>
      </c>
    </row>
    <row r="2585" ht="15.0" customHeight="1">
      <c r="A2585" s="28">
        <v>45684.875</v>
      </c>
      <c r="B2585" s="18">
        <v>21.0</v>
      </c>
      <c r="C2585" s="18" t="s">
        <v>129</v>
      </c>
      <c r="D2585" s="18" t="s">
        <v>122</v>
      </c>
      <c r="E2585" s="18" t="s">
        <v>120</v>
      </c>
      <c r="F2585" s="18">
        <f>MIN(Config_Geracao!$F$5,IF(Base_Irradiacao!$H$647*Config_Geracao!$C$5*(Config_Geracao!$D$5/100)&lt;Config_Geracao!$G$5,0,MAX(Config_Geracao!$G$5,Base_Irradiacao!$H$647*Config_Geracao!$C$5*(Config_Geracao!$D$5/100))))</f>
        <v>3.281205</v>
      </c>
    </row>
    <row r="2586" ht="15.0" customHeight="1">
      <c r="A2586" s="28">
        <v>45684.9166666667</v>
      </c>
      <c r="B2586" s="18">
        <v>22.0</v>
      </c>
      <c r="C2586" s="18" t="s">
        <v>128</v>
      </c>
      <c r="D2586" s="18" t="s">
        <v>115</v>
      </c>
      <c r="E2586" s="18" t="s">
        <v>116</v>
      </c>
      <c r="F2586" s="18">
        <f>MIN(Config_Geracao!$F$2,IF((Base_Irradiacao!$D$648/Config_Geracao!$E$2)*Base_Irradiacao!$G$648*Config_Geracao!$C$2*(Config_Geracao!$D$2/100)&lt;Config_Geracao!$G$2,0,MAX(Config_Geracao!$G$2,(Base_Irradiacao!$D$648/Config_Geracao!$E$2)*Base_Irradiacao!$G$648*Config_Geracao!$C$2*(Config_Geracao!$D$2/100))))</f>
        <v>0</v>
      </c>
    </row>
    <row r="2587" ht="15.0" customHeight="1">
      <c r="A2587" s="28">
        <v>45684.9166666667</v>
      </c>
      <c r="B2587" s="18">
        <v>22.0</v>
      </c>
      <c r="C2587" s="18" t="s">
        <v>128</v>
      </c>
      <c r="D2587" s="18" t="s">
        <v>119</v>
      </c>
      <c r="E2587" s="18" t="s">
        <v>120</v>
      </c>
      <c r="F2587" s="18">
        <f>MIN(Config_Geracao!$F$4,IF(Base_Irradiacao!$H$648*Config_Geracao!$C$4*(Config_Geracao!$D$4/100)&lt;Config_Geracao!$G$4,0,MAX(Config_Geracao!$G$4,Base_Irradiacao!$H$648*Config_Geracao!$C$4*(Config_Geracao!$D$4/100))))</f>
        <v>1.6884825</v>
      </c>
    </row>
    <row r="2588" ht="15.0" customHeight="1">
      <c r="A2588" s="28">
        <v>45684.9166666667</v>
      </c>
      <c r="B2588" s="18">
        <v>22.0</v>
      </c>
      <c r="C2588" s="18" t="s">
        <v>129</v>
      </c>
      <c r="D2588" s="18" t="s">
        <v>118</v>
      </c>
      <c r="E2588" s="18" t="s">
        <v>116</v>
      </c>
      <c r="F2588" s="18">
        <f>MIN(Config_Geracao!$F$3,IF((Base_Irradiacao!$D$648/Config_Geracao!$E$3)*Base_Irradiacao!$G$648*Config_Geracao!$C$3*(Config_Geracao!$D$3/100)&lt;Config_Geracao!$G$3,0,MAX(Config_Geracao!$G$3,(Base_Irradiacao!$D$648/Config_Geracao!$E$3)*Base_Irradiacao!$G$648*Config_Geracao!$C$3*(Config_Geracao!$D$3/100))))</f>
        <v>0</v>
      </c>
    </row>
    <row r="2589" ht="15.0" customHeight="1">
      <c r="A2589" s="28">
        <v>45684.9166666667</v>
      </c>
      <c r="B2589" s="18">
        <v>22.0</v>
      </c>
      <c r="C2589" s="18" t="s">
        <v>129</v>
      </c>
      <c r="D2589" s="18" t="s">
        <v>122</v>
      </c>
      <c r="E2589" s="18" t="s">
        <v>120</v>
      </c>
      <c r="F2589" s="18">
        <f>MIN(Config_Geracao!$F$5,IF(Base_Irradiacao!$H$648*Config_Geracao!$C$5*(Config_Geracao!$D$5/100)&lt;Config_Geracao!$G$5,0,MAX(Config_Geracao!$G$5,Base_Irradiacao!$H$648*Config_Geracao!$C$5*(Config_Geracao!$D$5/100))))</f>
        <v>5.760705</v>
      </c>
    </row>
    <row r="2590" ht="15.0" customHeight="1">
      <c r="A2590" s="28">
        <v>45684.9583333333</v>
      </c>
      <c r="B2590" s="18">
        <v>23.0</v>
      </c>
      <c r="C2590" s="18" t="s">
        <v>128</v>
      </c>
      <c r="D2590" s="18" t="s">
        <v>115</v>
      </c>
      <c r="E2590" s="18" t="s">
        <v>116</v>
      </c>
      <c r="F2590" s="18">
        <f>MIN(Config_Geracao!$F$2,IF((Base_Irradiacao!$D$649/Config_Geracao!$E$2)*Base_Irradiacao!$G$649*Config_Geracao!$C$2*(Config_Geracao!$D$2/100)&lt;Config_Geracao!$G$2,0,MAX(Config_Geracao!$G$2,(Base_Irradiacao!$D$649/Config_Geracao!$E$2)*Base_Irradiacao!$G$649*Config_Geracao!$C$2*(Config_Geracao!$D$2/100))))</f>
        <v>0</v>
      </c>
    </row>
    <row r="2591" ht="15.0" customHeight="1">
      <c r="A2591" s="28">
        <v>45684.9583333333</v>
      </c>
      <c r="B2591" s="18">
        <v>23.0</v>
      </c>
      <c r="C2591" s="18" t="s">
        <v>128</v>
      </c>
      <c r="D2591" s="18" t="s">
        <v>119</v>
      </c>
      <c r="E2591" s="18" t="s">
        <v>120</v>
      </c>
      <c r="F2591" s="18">
        <f>MIN(Config_Geracao!$F$4,IF(Base_Irradiacao!$H$649*Config_Geracao!$C$4*(Config_Geracao!$D$4/100)&lt;Config_Geracao!$G$4,0,MAX(Config_Geracao!$G$4,Base_Irradiacao!$H$649*Config_Geracao!$C$4*(Config_Geracao!$D$4/100))))</f>
        <v>1.303305</v>
      </c>
    </row>
    <row r="2592" ht="15.0" customHeight="1">
      <c r="A2592" s="28">
        <v>45684.9583333333</v>
      </c>
      <c r="B2592" s="18">
        <v>23.0</v>
      </c>
      <c r="C2592" s="18" t="s">
        <v>129</v>
      </c>
      <c r="D2592" s="18" t="s">
        <v>118</v>
      </c>
      <c r="E2592" s="18" t="s">
        <v>116</v>
      </c>
      <c r="F2592" s="18">
        <f>MIN(Config_Geracao!$F$3,IF((Base_Irradiacao!$D$649/Config_Geracao!$E$3)*Base_Irradiacao!$G$649*Config_Geracao!$C$3*(Config_Geracao!$D$3/100)&lt;Config_Geracao!$G$3,0,MAX(Config_Geracao!$G$3,(Base_Irradiacao!$D$649/Config_Geracao!$E$3)*Base_Irradiacao!$G$649*Config_Geracao!$C$3*(Config_Geracao!$D$3/100))))</f>
        <v>0</v>
      </c>
    </row>
    <row r="2593" ht="15.0" customHeight="1">
      <c r="A2593" s="28">
        <v>45684.9583333333</v>
      </c>
      <c r="B2593" s="18">
        <v>23.0</v>
      </c>
      <c r="C2593" s="18" t="s">
        <v>129</v>
      </c>
      <c r="D2593" s="18" t="s">
        <v>122</v>
      </c>
      <c r="E2593" s="18" t="s">
        <v>120</v>
      </c>
      <c r="F2593" s="18">
        <f>MIN(Config_Geracao!$F$5,IF(Base_Irradiacao!$H$649*Config_Geracao!$C$5*(Config_Geracao!$D$5/100)&lt;Config_Geracao!$G$5,0,MAX(Config_Geracao!$G$5,Base_Irradiacao!$H$649*Config_Geracao!$C$5*(Config_Geracao!$D$5/100))))</f>
        <v>4.44657</v>
      </c>
    </row>
    <row r="2594" ht="15.0" customHeight="1">
      <c r="A2594" s="28">
        <v>45685.0</v>
      </c>
      <c r="B2594" s="18">
        <v>0.0</v>
      </c>
      <c r="C2594" s="18" t="s">
        <v>128</v>
      </c>
      <c r="D2594" s="18" t="s">
        <v>115</v>
      </c>
      <c r="E2594" s="18" t="s">
        <v>116</v>
      </c>
      <c r="F2594" s="18">
        <f>MIN(Config_Geracao!$F$2,IF((Base_Irradiacao!$D$650/Config_Geracao!$E$2)*Base_Irradiacao!$G$650*Config_Geracao!$C$2*(Config_Geracao!$D$2/100)&lt;Config_Geracao!$G$2,0,MAX(Config_Geracao!$G$2,(Base_Irradiacao!$D$650/Config_Geracao!$E$2)*Base_Irradiacao!$G$650*Config_Geracao!$C$2*(Config_Geracao!$D$2/100))))</f>
        <v>0</v>
      </c>
    </row>
    <row r="2595" ht="15.0" customHeight="1">
      <c r="A2595" s="28">
        <v>45685.0</v>
      </c>
      <c r="B2595" s="18">
        <v>0.0</v>
      </c>
      <c r="C2595" s="18" t="s">
        <v>128</v>
      </c>
      <c r="D2595" s="18" t="s">
        <v>119</v>
      </c>
      <c r="E2595" s="18" t="s">
        <v>120</v>
      </c>
      <c r="F2595" s="18">
        <f>MIN(Config_Geracao!$F$4,IF(Base_Irradiacao!$H$650*Config_Geracao!$C$4*(Config_Geracao!$D$4/100)&lt;Config_Geracao!$G$4,0,MAX(Config_Geracao!$G$4,Base_Irradiacao!$H$650*Config_Geracao!$C$4*(Config_Geracao!$D$4/100))))</f>
        <v>1.42443</v>
      </c>
    </row>
    <row r="2596" ht="15.0" customHeight="1">
      <c r="A2596" s="28">
        <v>45685.0</v>
      </c>
      <c r="B2596" s="18">
        <v>0.0</v>
      </c>
      <c r="C2596" s="18" t="s">
        <v>129</v>
      </c>
      <c r="D2596" s="18" t="s">
        <v>118</v>
      </c>
      <c r="E2596" s="18" t="s">
        <v>116</v>
      </c>
      <c r="F2596" s="18">
        <f>MIN(Config_Geracao!$F$3,IF((Base_Irradiacao!$D$650/Config_Geracao!$E$3)*Base_Irradiacao!$G$650*Config_Geracao!$C$3*(Config_Geracao!$D$3/100)&lt;Config_Geracao!$G$3,0,MAX(Config_Geracao!$G$3,(Base_Irradiacao!$D$650/Config_Geracao!$E$3)*Base_Irradiacao!$G$650*Config_Geracao!$C$3*(Config_Geracao!$D$3/100))))</f>
        <v>0</v>
      </c>
    </row>
    <row r="2597" ht="15.0" customHeight="1">
      <c r="A2597" s="28">
        <v>45685.0</v>
      </c>
      <c r="B2597" s="18">
        <v>0.0</v>
      </c>
      <c r="C2597" s="18" t="s">
        <v>129</v>
      </c>
      <c r="D2597" s="18" t="s">
        <v>122</v>
      </c>
      <c r="E2597" s="18" t="s">
        <v>120</v>
      </c>
      <c r="F2597" s="18">
        <f>MIN(Config_Geracao!$F$5,IF(Base_Irradiacao!$H$650*Config_Geracao!$C$5*(Config_Geracao!$D$5/100)&lt;Config_Geracao!$G$5,0,MAX(Config_Geracao!$G$5,Base_Irradiacao!$H$650*Config_Geracao!$C$5*(Config_Geracao!$D$5/100))))</f>
        <v>4.85982</v>
      </c>
    </row>
    <row r="2598" ht="15.0" customHeight="1">
      <c r="A2598" s="28">
        <v>45685.0416666667</v>
      </c>
      <c r="B2598" s="18">
        <v>1.0</v>
      </c>
      <c r="C2598" s="18" t="s">
        <v>128</v>
      </c>
      <c r="D2598" s="18" t="s">
        <v>115</v>
      </c>
      <c r="E2598" s="18" t="s">
        <v>116</v>
      </c>
      <c r="F2598" s="18">
        <f>MIN(Config_Geracao!$F$2,IF((Base_Irradiacao!$D$651/Config_Geracao!$E$2)*Base_Irradiacao!$G$651*Config_Geracao!$C$2*(Config_Geracao!$D$2/100)&lt;Config_Geracao!$G$2,0,MAX(Config_Geracao!$G$2,(Base_Irradiacao!$D$651/Config_Geracao!$E$2)*Base_Irradiacao!$G$651*Config_Geracao!$C$2*(Config_Geracao!$D$2/100))))</f>
        <v>0</v>
      </c>
    </row>
    <row r="2599" ht="15.0" customHeight="1">
      <c r="A2599" s="28">
        <v>45685.0416666667</v>
      </c>
      <c r="B2599" s="18">
        <v>1.0</v>
      </c>
      <c r="C2599" s="18" t="s">
        <v>128</v>
      </c>
      <c r="D2599" s="18" t="s">
        <v>119</v>
      </c>
      <c r="E2599" s="18" t="s">
        <v>120</v>
      </c>
      <c r="F2599" s="18">
        <f>MIN(Config_Geracao!$F$4,IF(Base_Irradiacao!$H$651*Config_Geracao!$C$4*(Config_Geracao!$D$4/100)&lt;Config_Geracao!$G$4,0,MAX(Config_Geracao!$G$4,Base_Irradiacao!$H$651*Config_Geracao!$C$4*(Config_Geracao!$D$4/100))))</f>
        <v>1.6448775</v>
      </c>
    </row>
    <row r="2600" ht="15.0" customHeight="1">
      <c r="A2600" s="28">
        <v>45685.0416666667</v>
      </c>
      <c r="B2600" s="18">
        <v>1.0</v>
      </c>
      <c r="C2600" s="18" t="s">
        <v>129</v>
      </c>
      <c r="D2600" s="18" t="s">
        <v>118</v>
      </c>
      <c r="E2600" s="18" t="s">
        <v>116</v>
      </c>
      <c r="F2600" s="18">
        <f>MIN(Config_Geracao!$F$3,IF((Base_Irradiacao!$D$651/Config_Geracao!$E$3)*Base_Irradiacao!$G$651*Config_Geracao!$C$3*(Config_Geracao!$D$3/100)&lt;Config_Geracao!$G$3,0,MAX(Config_Geracao!$G$3,(Base_Irradiacao!$D$651/Config_Geracao!$E$3)*Base_Irradiacao!$G$651*Config_Geracao!$C$3*(Config_Geracao!$D$3/100))))</f>
        <v>0</v>
      </c>
    </row>
    <row r="2601" ht="15.0" customHeight="1">
      <c r="A2601" s="28">
        <v>45685.0416666667</v>
      </c>
      <c r="B2601" s="18">
        <v>1.0</v>
      </c>
      <c r="C2601" s="18" t="s">
        <v>129</v>
      </c>
      <c r="D2601" s="18" t="s">
        <v>122</v>
      </c>
      <c r="E2601" s="18" t="s">
        <v>120</v>
      </c>
      <c r="F2601" s="18">
        <f>MIN(Config_Geracao!$F$5,IF(Base_Irradiacao!$H$651*Config_Geracao!$C$5*(Config_Geracao!$D$5/100)&lt;Config_Geracao!$G$5,0,MAX(Config_Geracao!$G$5,Base_Irradiacao!$H$651*Config_Geracao!$C$5*(Config_Geracao!$D$5/100))))</f>
        <v>5.611935</v>
      </c>
    </row>
    <row r="2602" ht="15.0" customHeight="1">
      <c r="A2602" s="28">
        <v>45685.0833333333</v>
      </c>
      <c r="B2602" s="18">
        <v>2.0</v>
      </c>
      <c r="C2602" s="18" t="s">
        <v>128</v>
      </c>
      <c r="D2602" s="18" t="s">
        <v>115</v>
      </c>
      <c r="E2602" s="18" t="s">
        <v>116</v>
      </c>
      <c r="F2602" s="18">
        <f>MIN(Config_Geracao!$F$2,IF((Base_Irradiacao!$D$652/Config_Geracao!$E$2)*Base_Irradiacao!$G$652*Config_Geracao!$C$2*(Config_Geracao!$D$2/100)&lt;Config_Geracao!$G$2,0,MAX(Config_Geracao!$G$2,(Base_Irradiacao!$D$652/Config_Geracao!$E$2)*Base_Irradiacao!$G$652*Config_Geracao!$C$2*(Config_Geracao!$D$2/100))))</f>
        <v>0</v>
      </c>
    </row>
    <row r="2603" ht="15.0" customHeight="1">
      <c r="A2603" s="28">
        <v>45685.0833333333</v>
      </c>
      <c r="B2603" s="18">
        <v>2.0</v>
      </c>
      <c r="C2603" s="18" t="s">
        <v>128</v>
      </c>
      <c r="D2603" s="18" t="s">
        <v>119</v>
      </c>
      <c r="E2603" s="18" t="s">
        <v>120</v>
      </c>
      <c r="F2603" s="18">
        <f>MIN(Config_Geracao!$F$4,IF(Base_Irradiacao!$H$652*Config_Geracao!$C$4*(Config_Geracao!$D$4/100)&lt;Config_Geracao!$G$4,0,MAX(Config_Geracao!$G$4,Base_Irradiacao!$H$652*Config_Geracao!$C$4*(Config_Geracao!$D$4/100))))</f>
        <v>1.070745</v>
      </c>
    </row>
    <row r="2604" ht="15.0" customHeight="1">
      <c r="A2604" s="28">
        <v>45685.0833333333</v>
      </c>
      <c r="B2604" s="18">
        <v>2.0</v>
      </c>
      <c r="C2604" s="18" t="s">
        <v>129</v>
      </c>
      <c r="D2604" s="18" t="s">
        <v>118</v>
      </c>
      <c r="E2604" s="18" t="s">
        <v>116</v>
      </c>
      <c r="F2604" s="18">
        <f>MIN(Config_Geracao!$F$3,IF((Base_Irradiacao!$D$652/Config_Geracao!$E$3)*Base_Irradiacao!$G$652*Config_Geracao!$C$3*(Config_Geracao!$D$3/100)&lt;Config_Geracao!$G$3,0,MAX(Config_Geracao!$G$3,(Base_Irradiacao!$D$652/Config_Geracao!$E$3)*Base_Irradiacao!$G$652*Config_Geracao!$C$3*(Config_Geracao!$D$3/100))))</f>
        <v>0</v>
      </c>
    </row>
    <row r="2605" ht="15.0" customHeight="1">
      <c r="A2605" s="28">
        <v>45685.0833333333</v>
      </c>
      <c r="B2605" s="18">
        <v>2.0</v>
      </c>
      <c r="C2605" s="18" t="s">
        <v>129</v>
      </c>
      <c r="D2605" s="18" t="s">
        <v>122</v>
      </c>
      <c r="E2605" s="18" t="s">
        <v>120</v>
      </c>
      <c r="F2605" s="18">
        <f>MIN(Config_Geracao!$F$5,IF(Base_Irradiacao!$H$652*Config_Geracao!$C$5*(Config_Geracao!$D$5/100)&lt;Config_Geracao!$G$5,0,MAX(Config_Geracao!$G$5,Base_Irradiacao!$H$652*Config_Geracao!$C$5*(Config_Geracao!$D$5/100))))</f>
        <v>3.65313</v>
      </c>
    </row>
    <row r="2606" ht="15.0" customHeight="1">
      <c r="A2606" s="28">
        <v>45685.125</v>
      </c>
      <c r="B2606" s="18">
        <v>3.0</v>
      </c>
      <c r="C2606" s="18" t="s">
        <v>128</v>
      </c>
      <c r="D2606" s="18" t="s">
        <v>115</v>
      </c>
      <c r="E2606" s="18" t="s">
        <v>116</v>
      </c>
      <c r="F2606" s="18">
        <f>MIN(Config_Geracao!$F$2,IF((Base_Irradiacao!$D$653/Config_Geracao!$E$2)*Base_Irradiacao!$G$653*Config_Geracao!$C$2*(Config_Geracao!$D$2/100)&lt;Config_Geracao!$G$2,0,MAX(Config_Geracao!$G$2,(Base_Irradiacao!$D$653/Config_Geracao!$E$2)*Base_Irradiacao!$G$653*Config_Geracao!$C$2*(Config_Geracao!$D$2/100))))</f>
        <v>0</v>
      </c>
    </row>
    <row r="2607" ht="15.0" customHeight="1">
      <c r="A2607" s="28">
        <v>45685.125</v>
      </c>
      <c r="B2607" s="18">
        <v>3.0</v>
      </c>
      <c r="C2607" s="18" t="s">
        <v>128</v>
      </c>
      <c r="D2607" s="18" t="s">
        <v>119</v>
      </c>
      <c r="E2607" s="18" t="s">
        <v>120</v>
      </c>
      <c r="F2607" s="18">
        <f>MIN(Config_Geracao!$F$4,IF(Base_Irradiacao!$H$653*Config_Geracao!$C$4*(Config_Geracao!$D$4/100)&lt;Config_Geracao!$G$4,0,MAX(Config_Geracao!$G$4,Base_Irradiacao!$H$653*Config_Geracao!$C$4*(Config_Geracao!$D$4/100))))</f>
        <v>1.0344075</v>
      </c>
    </row>
    <row r="2608" ht="15.0" customHeight="1">
      <c r="A2608" s="28">
        <v>45685.125</v>
      </c>
      <c r="B2608" s="18">
        <v>3.0</v>
      </c>
      <c r="C2608" s="18" t="s">
        <v>129</v>
      </c>
      <c r="D2608" s="18" t="s">
        <v>118</v>
      </c>
      <c r="E2608" s="18" t="s">
        <v>116</v>
      </c>
      <c r="F2608" s="18">
        <f>MIN(Config_Geracao!$F$3,IF((Base_Irradiacao!$D$653/Config_Geracao!$E$3)*Base_Irradiacao!$G$653*Config_Geracao!$C$3*(Config_Geracao!$D$3/100)&lt;Config_Geracao!$G$3,0,MAX(Config_Geracao!$G$3,(Base_Irradiacao!$D$653/Config_Geracao!$E$3)*Base_Irradiacao!$G$653*Config_Geracao!$C$3*(Config_Geracao!$D$3/100))))</f>
        <v>0</v>
      </c>
    </row>
    <row r="2609" ht="15.0" customHeight="1">
      <c r="A2609" s="28">
        <v>45685.125</v>
      </c>
      <c r="B2609" s="18">
        <v>3.0</v>
      </c>
      <c r="C2609" s="18" t="s">
        <v>129</v>
      </c>
      <c r="D2609" s="18" t="s">
        <v>122</v>
      </c>
      <c r="E2609" s="18" t="s">
        <v>120</v>
      </c>
      <c r="F2609" s="18">
        <f>MIN(Config_Geracao!$F$5,IF(Base_Irradiacao!$H$653*Config_Geracao!$C$5*(Config_Geracao!$D$5/100)&lt;Config_Geracao!$G$5,0,MAX(Config_Geracao!$G$5,Base_Irradiacao!$H$653*Config_Geracao!$C$5*(Config_Geracao!$D$5/100))))</f>
        <v>3.529155</v>
      </c>
    </row>
    <row r="2610" ht="15.0" customHeight="1">
      <c r="A2610" s="28">
        <v>45685.1666666667</v>
      </c>
      <c r="B2610" s="18">
        <v>4.0</v>
      </c>
      <c r="C2610" s="18" t="s">
        <v>128</v>
      </c>
      <c r="D2610" s="18" t="s">
        <v>115</v>
      </c>
      <c r="E2610" s="18" t="s">
        <v>116</v>
      </c>
      <c r="F2610" s="18">
        <f>MIN(Config_Geracao!$F$2,IF((Base_Irradiacao!$D$654/Config_Geracao!$E$2)*Base_Irradiacao!$G$654*Config_Geracao!$C$2*(Config_Geracao!$D$2/100)&lt;Config_Geracao!$G$2,0,MAX(Config_Geracao!$G$2,(Base_Irradiacao!$D$654/Config_Geracao!$E$2)*Base_Irradiacao!$G$654*Config_Geracao!$C$2*(Config_Geracao!$D$2/100))))</f>
        <v>0</v>
      </c>
    </row>
    <row r="2611" ht="15.0" customHeight="1">
      <c r="A2611" s="28">
        <v>45685.1666666667</v>
      </c>
      <c r="B2611" s="18">
        <v>4.0</v>
      </c>
      <c r="C2611" s="18" t="s">
        <v>128</v>
      </c>
      <c r="D2611" s="18" t="s">
        <v>119</v>
      </c>
      <c r="E2611" s="18" t="s">
        <v>120</v>
      </c>
      <c r="F2611" s="18">
        <f>MIN(Config_Geracao!$F$4,IF(Base_Irradiacao!$H$654*Config_Geracao!$C$4*(Config_Geracao!$D$4/100)&lt;Config_Geracao!$G$4,0,MAX(Config_Geracao!$G$4,Base_Irradiacao!$H$654*Config_Geracao!$C$4*(Config_Geracao!$D$4/100))))</f>
        <v>0.79458</v>
      </c>
    </row>
    <row r="2612" ht="15.0" customHeight="1">
      <c r="A2612" s="28">
        <v>45685.1666666667</v>
      </c>
      <c r="B2612" s="18">
        <v>4.0</v>
      </c>
      <c r="C2612" s="18" t="s">
        <v>129</v>
      </c>
      <c r="D2612" s="18" t="s">
        <v>118</v>
      </c>
      <c r="E2612" s="18" t="s">
        <v>116</v>
      </c>
      <c r="F2612" s="18">
        <f>MIN(Config_Geracao!$F$3,IF((Base_Irradiacao!$D$654/Config_Geracao!$E$3)*Base_Irradiacao!$G$654*Config_Geracao!$C$3*(Config_Geracao!$D$3/100)&lt;Config_Geracao!$G$3,0,MAX(Config_Geracao!$G$3,(Base_Irradiacao!$D$654/Config_Geracao!$E$3)*Base_Irradiacao!$G$654*Config_Geracao!$C$3*(Config_Geracao!$D$3/100))))</f>
        <v>0</v>
      </c>
    </row>
    <row r="2613" ht="15.0" customHeight="1">
      <c r="A2613" s="28">
        <v>45685.1666666667</v>
      </c>
      <c r="B2613" s="18">
        <v>4.0</v>
      </c>
      <c r="C2613" s="18" t="s">
        <v>129</v>
      </c>
      <c r="D2613" s="18" t="s">
        <v>122</v>
      </c>
      <c r="E2613" s="18" t="s">
        <v>120</v>
      </c>
      <c r="F2613" s="18">
        <f>MIN(Config_Geracao!$F$5,IF(Base_Irradiacao!$H$654*Config_Geracao!$C$5*(Config_Geracao!$D$5/100)&lt;Config_Geracao!$G$5,0,MAX(Config_Geracao!$G$5,Base_Irradiacao!$H$654*Config_Geracao!$C$5*(Config_Geracao!$D$5/100))))</f>
        <v>2.71092</v>
      </c>
    </row>
    <row r="2614" ht="15.0" customHeight="1">
      <c r="A2614" s="28">
        <v>45685.2083333333</v>
      </c>
      <c r="B2614" s="18">
        <v>5.0</v>
      </c>
      <c r="C2614" s="18" t="s">
        <v>128</v>
      </c>
      <c r="D2614" s="18" t="s">
        <v>115</v>
      </c>
      <c r="E2614" s="18" t="s">
        <v>116</v>
      </c>
      <c r="F2614" s="18">
        <f>MIN(Config_Geracao!$F$2,IF((Base_Irradiacao!$D$655/Config_Geracao!$E$2)*Base_Irradiacao!$G$655*Config_Geracao!$C$2*(Config_Geracao!$D$2/100)&lt;Config_Geracao!$G$2,0,MAX(Config_Geracao!$G$2,(Base_Irradiacao!$D$655/Config_Geracao!$E$2)*Base_Irradiacao!$G$655*Config_Geracao!$C$2*(Config_Geracao!$D$2/100))))</f>
        <v>0</v>
      </c>
    </row>
    <row r="2615" ht="15.0" customHeight="1">
      <c r="A2615" s="28">
        <v>45685.2083333333</v>
      </c>
      <c r="B2615" s="18">
        <v>5.0</v>
      </c>
      <c r="C2615" s="18" t="s">
        <v>128</v>
      </c>
      <c r="D2615" s="18" t="s">
        <v>119</v>
      </c>
      <c r="E2615" s="18" t="s">
        <v>120</v>
      </c>
      <c r="F2615" s="18">
        <f>MIN(Config_Geracao!$F$4,IF(Base_Irradiacao!$H$655*Config_Geracao!$C$4*(Config_Geracao!$D$4/100)&lt;Config_Geracao!$G$4,0,MAX(Config_Geracao!$G$4,Base_Irradiacao!$H$655*Config_Geracao!$C$4*(Config_Geracao!$D$4/100))))</f>
        <v>1.08528</v>
      </c>
    </row>
    <row r="2616" ht="15.0" customHeight="1">
      <c r="A2616" s="28">
        <v>45685.2083333333</v>
      </c>
      <c r="B2616" s="18">
        <v>5.0</v>
      </c>
      <c r="C2616" s="18" t="s">
        <v>129</v>
      </c>
      <c r="D2616" s="18" t="s">
        <v>118</v>
      </c>
      <c r="E2616" s="18" t="s">
        <v>116</v>
      </c>
      <c r="F2616" s="18">
        <f>MIN(Config_Geracao!$F$3,IF((Base_Irradiacao!$D$655/Config_Geracao!$E$3)*Base_Irradiacao!$G$655*Config_Geracao!$C$3*(Config_Geracao!$D$3/100)&lt;Config_Geracao!$G$3,0,MAX(Config_Geracao!$G$3,(Base_Irradiacao!$D$655/Config_Geracao!$E$3)*Base_Irradiacao!$G$655*Config_Geracao!$C$3*(Config_Geracao!$D$3/100))))</f>
        <v>0</v>
      </c>
    </row>
    <row r="2617" ht="15.0" customHeight="1">
      <c r="A2617" s="28">
        <v>45685.2083333333</v>
      </c>
      <c r="B2617" s="18">
        <v>5.0</v>
      </c>
      <c r="C2617" s="18" t="s">
        <v>129</v>
      </c>
      <c r="D2617" s="18" t="s">
        <v>122</v>
      </c>
      <c r="E2617" s="18" t="s">
        <v>120</v>
      </c>
      <c r="F2617" s="18">
        <f>MIN(Config_Geracao!$F$5,IF(Base_Irradiacao!$H$655*Config_Geracao!$C$5*(Config_Geracao!$D$5/100)&lt;Config_Geracao!$G$5,0,MAX(Config_Geracao!$G$5,Base_Irradiacao!$H$655*Config_Geracao!$C$5*(Config_Geracao!$D$5/100))))</f>
        <v>3.70272</v>
      </c>
    </row>
    <row r="2618" ht="15.0" customHeight="1">
      <c r="A2618" s="28">
        <v>45685.25</v>
      </c>
      <c r="B2618" s="18">
        <v>6.0</v>
      </c>
      <c r="C2618" s="18" t="s">
        <v>128</v>
      </c>
      <c r="D2618" s="18" t="s">
        <v>115</v>
      </c>
      <c r="E2618" s="18" t="s">
        <v>116</v>
      </c>
      <c r="F2618" s="18">
        <f>MIN(Config_Geracao!$F$2,IF((Base_Irradiacao!$D$656/Config_Geracao!$E$2)*Base_Irradiacao!$G$656*Config_Geracao!$C$2*(Config_Geracao!$D$2/100)&lt;Config_Geracao!$G$2,0,MAX(Config_Geracao!$G$2,(Base_Irradiacao!$D$656/Config_Geracao!$E$2)*Base_Irradiacao!$G$656*Config_Geracao!$C$2*(Config_Geracao!$D$2/100))))</f>
        <v>1.531313636</v>
      </c>
    </row>
    <row r="2619" ht="15.0" customHeight="1">
      <c r="A2619" s="28">
        <v>45685.25</v>
      </c>
      <c r="B2619" s="18">
        <v>6.0</v>
      </c>
      <c r="C2619" s="18" t="s">
        <v>128</v>
      </c>
      <c r="D2619" s="18" t="s">
        <v>119</v>
      </c>
      <c r="E2619" s="18" t="s">
        <v>120</v>
      </c>
      <c r="F2619" s="18">
        <f>MIN(Config_Geracao!$F$4,IF(Base_Irradiacao!$H$656*Config_Geracao!$C$4*(Config_Geracao!$D$4/100)&lt;Config_Geracao!$G$4,0,MAX(Config_Geracao!$G$4,Base_Irradiacao!$H$656*Config_Geracao!$C$4*(Config_Geracao!$D$4/100))))</f>
        <v>0.5789775</v>
      </c>
    </row>
    <row r="2620" ht="15.0" customHeight="1">
      <c r="A2620" s="28">
        <v>45685.25</v>
      </c>
      <c r="B2620" s="18">
        <v>6.0</v>
      </c>
      <c r="C2620" s="18" t="s">
        <v>129</v>
      </c>
      <c r="D2620" s="18" t="s">
        <v>118</v>
      </c>
      <c r="E2620" s="18" t="s">
        <v>116</v>
      </c>
      <c r="F2620" s="18">
        <f>MIN(Config_Geracao!$F$3,IF((Base_Irradiacao!$D$656/Config_Geracao!$E$3)*Base_Irradiacao!$G$656*Config_Geracao!$C$3*(Config_Geracao!$D$3/100)&lt;Config_Geracao!$G$3,0,MAX(Config_Geracao!$G$3,(Base_Irradiacao!$D$656/Config_Geracao!$E$3)*Base_Irradiacao!$G$656*Config_Geracao!$C$3*(Config_Geracao!$D$3/100))))</f>
        <v>6.269378182</v>
      </c>
    </row>
    <row r="2621" ht="15.0" customHeight="1">
      <c r="A2621" s="28">
        <v>45685.25</v>
      </c>
      <c r="B2621" s="18">
        <v>6.0</v>
      </c>
      <c r="C2621" s="18" t="s">
        <v>129</v>
      </c>
      <c r="D2621" s="18" t="s">
        <v>122</v>
      </c>
      <c r="E2621" s="18" t="s">
        <v>120</v>
      </c>
      <c r="F2621" s="18">
        <f>MIN(Config_Geracao!$F$5,IF(Base_Irradiacao!$H$656*Config_Geracao!$C$5*(Config_Geracao!$D$5/100)&lt;Config_Geracao!$G$5,0,MAX(Config_Geracao!$G$5,Base_Irradiacao!$H$656*Config_Geracao!$C$5*(Config_Geracao!$D$5/100))))</f>
        <v>1.975335</v>
      </c>
    </row>
    <row r="2622" ht="15.0" customHeight="1">
      <c r="A2622" s="28">
        <v>45685.2916666667</v>
      </c>
      <c r="B2622" s="18">
        <v>7.0</v>
      </c>
      <c r="C2622" s="18" t="s">
        <v>128</v>
      </c>
      <c r="D2622" s="18" t="s">
        <v>115</v>
      </c>
      <c r="E2622" s="18" t="s">
        <v>116</v>
      </c>
      <c r="F2622" s="18">
        <f>MIN(Config_Geracao!$F$2,IF((Base_Irradiacao!$D$657/Config_Geracao!$E$2)*Base_Irradiacao!$G$657*Config_Geracao!$C$2*(Config_Geracao!$D$2/100)&lt;Config_Geracao!$G$2,0,MAX(Config_Geracao!$G$2,(Base_Irradiacao!$D$657/Config_Geracao!$E$2)*Base_Irradiacao!$G$657*Config_Geracao!$C$2*(Config_Geracao!$D$2/100))))</f>
        <v>3.321761364</v>
      </c>
    </row>
    <row r="2623" ht="15.0" customHeight="1">
      <c r="A2623" s="28">
        <v>45685.2916666667</v>
      </c>
      <c r="B2623" s="18">
        <v>7.0</v>
      </c>
      <c r="C2623" s="18" t="s">
        <v>128</v>
      </c>
      <c r="D2623" s="18" t="s">
        <v>119</v>
      </c>
      <c r="E2623" s="18" t="s">
        <v>120</v>
      </c>
      <c r="F2623" s="18">
        <f>MIN(Config_Geracao!$F$4,IF(Base_Irradiacao!$H$657*Config_Geracao!$C$4*(Config_Geracao!$D$4/100)&lt;Config_Geracao!$G$4,0,MAX(Config_Geracao!$G$4,Base_Irradiacao!$H$657*Config_Geracao!$C$4*(Config_Geracao!$D$4/100))))</f>
        <v>0.4917675</v>
      </c>
    </row>
    <row r="2624" ht="15.0" customHeight="1">
      <c r="A2624" s="28">
        <v>45685.2916666667</v>
      </c>
      <c r="B2624" s="18">
        <v>7.0</v>
      </c>
      <c r="C2624" s="18" t="s">
        <v>129</v>
      </c>
      <c r="D2624" s="18" t="s">
        <v>118</v>
      </c>
      <c r="E2624" s="18" t="s">
        <v>116</v>
      </c>
      <c r="F2624" s="18">
        <f>MIN(Config_Geracao!$F$3,IF((Base_Irradiacao!$D$657/Config_Geracao!$E$3)*Base_Irradiacao!$G$657*Config_Geracao!$C$3*(Config_Geracao!$D$3/100)&lt;Config_Geracao!$G$3,0,MAX(Config_Geracao!$G$3,(Base_Irradiacao!$D$657/Config_Geracao!$E$3)*Base_Irradiacao!$G$657*Config_Geracao!$C$3*(Config_Geracao!$D$3/100))))</f>
        <v>13.59968182</v>
      </c>
    </row>
    <row r="2625" ht="15.0" customHeight="1">
      <c r="A2625" s="28">
        <v>45685.2916666667</v>
      </c>
      <c r="B2625" s="18">
        <v>7.0</v>
      </c>
      <c r="C2625" s="18" t="s">
        <v>129</v>
      </c>
      <c r="D2625" s="18" t="s">
        <v>122</v>
      </c>
      <c r="E2625" s="18" t="s">
        <v>120</v>
      </c>
      <c r="F2625" s="18">
        <f>MIN(Config_Geracao!$F$5,IF(Base_Irradiacao!$H$657*Config_Geracao!$C$5*(Config_Geracao!$D$5/100)&lt;Config_Geracao!$G$5,0,MAX(Config_Geracao!$G$5,Base_Irradiacao!$H$657*Config_Geracao!$C$5*(Config_Geracao!$D$5/100))))</f>
        <v>1.677795</v>
      </c>
    </row>
    <row r="2626" ht="15.0" customHeight="1">
      <c r="A2626" s="28">
        <v>45685.3333333333</v>
      </c>
      <c r="B2626" s="18">
        <v>8.0</v>
      </c>
      <c r="C2626" s="18" t="s">
        <v>128</v>
      </c>
      <c r="D2626" s="18" t="s">
        <v>115</v>
      </c>
      <c r="E2626" s="18" t="s">
        <v>116</v>
      </c>
      <c r="F2626" s="18">
        <f>MIN(Config_Geracao!$F$2,IF((Base_Irradiacao!$D$658/Config_Geracao!$E$2)*Base_Irradiacao!$G$658*Config_Geracao!$C$2*(Config_Geracao!$D$2/100)&lt;Config_Geracao!$G$2,0,MAX(Config_Geracao!$G$2,(Base_Irradiacao!$D$658/Config_Geracao!$E$2)*Base_Irradiacao!$G$658*Config_Geracao!$C$2*(Config_Geracao!$D$2/100))))</f>
        <v>4.753238636</v>
      </c>
    </row>
    <row r="2627" ht="15.0" customHeight="1">
      <c r="A2627" s="28">
        <v>45685.3333333333</v>
      </c>
      <c r="B2627" s="18">
        <v>8.0</v>
      </c>
      <c r="C2627" s="18" t="s">
        <v>128</v>
      </c>
      <c r="D2627" s="18" t="s">
        <v>119</v>
      </c>
      <c r="E2627" s="18" t="s">
        <v>120</v>
      </c>
      <c r="F2627" s="18">
        <f>MIN(Config_Geracao!$F$4,IF(Base_Irradiacao!$H$658*Config_Geracao!$C$4*(Config_Geracao!$D$4/100)&lt;Config_Geracao!$G$4,0,MAX(Config_Geracao!$G$4,Base_Irradiacao!$H$658*Config_Geracao!$C$4*(Config_Geracao!$D$4/100))))</f>
        <v>0.6080475</v>
      </c>
    </row>
    <row r="2628" ht="15.0" customHeight="1">
      <c r="A2628" s="28">
        <v>45685.3333333333</v>
      </c>
      <c r="B2628" s="18">
        <v>8.0</v>
      </c>
      <c r="C2628" s="18" t="s">
        <v>129</v>
      </c>
      <c r="D2628" s="18" t="s">
        <v>118</v>
      </c>
      <c r="E2628" s="18" t="s">
        <v>116</v>
      </c>
      <c r="F2628" s="18">
        <f>MIN(Config_Geracao!$F$3,IF((Base_Irradiacao!$D$658/Config_Geracao!$E$3)*Base_Irradiacao!$G$658*Config_Geracao!$C$3*(Config_Geracao!$D$3/100)&lt;Config_Geracao!$G$3,0,MAX(Config_Geracao!$G$3,(Base_Irradiacao!$D$658/Config_Geracao!$E$3)*Base_Irradiacao!$G$658*Config_Geracao!$C$3*(Config_Geracao!$D$3/100))))</f>
        <v>19.46031818</v>
      </c>
    </row>
    <row r="2629" ht="15.0" customHeight="1">
      <c r="A2629" s="28">
        <v>45685.3333333333</v>
      </c>
      <c r="B2629" s="18">
        <v>8.0</v>
      </c>
      <c r="C2629" s="18" t="s">
        <v>129</v>
      </c>
      <c r="D2629" s="18" t="s">
        <v>122</v>
      </c>
      <c r="E2629" s="18" t="s">
        <v>120</v>
      </c>
      <c r="F2629" s="18">
        <f>MIN(Config_Geracao!$F$5,IF(Base_Irradiacao!$H$658*Config_Geracao!$C$5*(Config_Geracao!$D$5/100)&lt;Config_Geracao!$G$5,0,MAX(Config_Geracao!$G$5,Base_Irradiacao!$H$658*Config_Geracao!$C$5*(Config_Geracao!$D$5/100))))</f>
        <v>2.074515</v>
      </c>
    </row>
    <row r="2630" ht="15.0" customHeight="1">
      <c r="A2630" s="28">
        <v>45685.375</v>
      </c>
      <c r="B2630" s="18">
        <v>9.0</v>
      </c>
      <c r="C2630" s="18" t="s">
        <v>128</v>
      </c>
      <c r="D2630" s="18" t="s">
        <v>115</v>
      </c>
      <c r="E2630" s="18" t="s">
        <v>116</v>
      </c>
      <c r="F2630" s="18">
        <f>MIN(Config_Geracao!$F$2,IF((Base_Irradiacao!$D$659/Config_Geracao!$E$2)*Base_Irradiacao!$G$659*Config_Geracao!$C$2*(Config_Geracao!$D$2/100)&lt;Config_Geracao!$G$2,0,MAX(Config_Geracao!$G$2,(Base_Irradiacao!$D$659/Config_Geracao!$E$2)*Base_Irradiacao!$G$659*Config_Geracao!$C$2*(Config_Geracao!$D$2/100))))</f>
        <v>5.828681818</v>
      </c>
    </row>
    <row r="2631" ht="15.0" customHeight="1">
      <c r="A2631" s="28">
        <v>45685.375</v>
      </c>
      <c r="B2631" s="18">
        <v>9.0</v>
      </c>
      <c r="C2631" s="18" t="s">
        <v>128</v>
      </c>
      <c r="D2631" s="18" t="s">
        <v>119</v>
      </c>
      <c r="E2631" s="18" t="s">
        <v>120</v>
      </c>
      <c r="F2631" s="18">
        <f>MIN(Config_Geracao!$F$4,IF(Base_Irradiacao!$H$659*Config_Geracao!$C$4*(Config_Geracao!$D$4/100)&lt;Config_Geracao!$G$4,0,MAX(Config_Geracao!$G$4,Base_Irradiacao!$H$659*Config_Geracao!$C$4*(Config_Geracao!$D$4/100))))</f>
        <v>0.82365</v>
      </c>
    </row>
    <row r="2632" ht="15.0" customHeight="1">
      <c r="A2632" s="28">
        <v>45685.375</v>
      </c>
      <c r="B2632" s="18">
        <v>9.0</v>
      </c>
      <c r="C2632" s="18" t="s">
        <v>129</v>
      </c>
      <c r="D2632" s="18" t="s">
        <v>118</v>
      </c>
      <c r="E2632" s="18" t="s">
        <v>116</v>
      </c>
      <c r="F2632" s="18">
        <f>MIN(Config_Geracao!$F$3,IF((Base_Irradiacao!$D$659/Config_Geracao!$E$3)*Base_Irradiacao!$G$659*Config_Geracao!$C$3*(Config_Geracao!$D$3/100)&lt;Config_Geracao!$G$3,0,MAX(Config_Geracao!$G$3,(Base_Irradiacao!$D$659/Config_Geracao!$E$3)*Base_Irradiacao!$G$659*Config_Geracao!$C$3*(Config_Geracao!$D$3/100))))</f>
        <v>23.86330909</v>
      </c>
    </row>
    <row r="2633" ht="15.0" customHeight="1">
      <c r="A2633" s="28">
        <v>45685.375</v>
      </c>
      <c r="B2633" s="18">
        <v>9.0</v>
      </c>
      <c r="C2633" s="18" t="s">
        <v>129</v>
      </c>
      <c r="D2633" s="18" t="s">
        <v>122</v>
      </c>
      <c r="E2633" s="18" t="s">
        <v>120</v>
      </c>
      <c r="F2633" s="18">
        <f>MIN(Config_Geracao!$F$5,IF(Base_Irradiacao!$H$659*Config_Geracao!$C$5*(Config_Geracao!$D$5/100)&lt;Config_Geracao!$G$5,0,MAX(Config_Geracao!$G$5,Base_Irradiacao!$H$659*Config_Geracao!$C$5*(Config_Geracao!$D$5/100))))</f>
        <v>2.8101</v>
      </c>
    </row>
    <row r="2634" ht="15.0" customHeight="1">
      <c r="A2634" s="28">
        <v>45685.4166666667</v>
      </c>
      <c r="B2634" s="18">
        <v>10.0</v>
      </c>
      <c r="C2634" s="18" t="s">
        <v>128</v>
      </c>
      <c r="D2634" s="18" t="s">
        <v>115</v>
      </c>
      <c r="E2634" s="18" t="s">
        <v>116</v>
      </c>
      <c r="F2634" s="18">
        <f>MIN(Config_Geracao!$F$2,IF((Base_Irradiacao!$D$660/Config_Geracao!$E$2)*Base_Irradiacao!$G$660*Config_Geracao!$C$2*(Config_Geracao!$D$2/100)&lt;Config_Geracao!$G$2,0,MAX(Config_Geracao!$G$2,(Base_Irradiacao!$D$660/Config_Geracao!$E$2)*Base_Irradiacao!$G$660*Config_Geracao!$C$2*(Config_Geracao!$D$2/100))))</f>
        <v>6.670684091</v>
      </c>
    </row>
    <row r="2635" ht="15.0" customHeight="1">
      <c r="A2635" s="28">
        <v>45685.4166666667</v>
      </c>
      <c r="B2635" s="18">
        <v>10.0</v>
      </c>
      <c r="C2635" s="18" t="s">
        <v>128</v>
      </c>
      <c r="D2635" s="18" t="s">
        <v>119</v>
      </c>
      <c r="E2635" s="18" t="s">
        <v>120</v>
      </c>
      <c r="F2635" s="18">
        <f>MIN(Config_Geracao!$F$4,IF(Base_Irradiacao!$H$660*Config_Geracao!$C$4*(Config_Geracao!$D$4/100)&lt;Config_Geracao!$G$4,0,MAX(Config_Geracao!$G$4,Base_Irradiacao!$H$660*Config_Geracao!$C$4*(Config_Geracao!$D$4/100))))</f>
        <v>0.8599875</v>
      </c>
    </row>
    <row r="2636" ht="15.0" customHeight="1">
      <c r="A2636" s="28">
        <v>45685.4166666667</v>
      </c>
      <c r="B2636" s="18">
        <v>10.0</v>
      </c>
      <c r="C2636" s="18" t="s">
        <v>129</v>
      </c>
      <c r="D2636" s="18" t="s">
        <v>118</v>
      </c>
      <c r="E2636" s="18" t="s">
        <v>116</v>
      </c>
      <c r="F2636" s="18">
        <f>MIN(Config_Geracao!$F$3,IF((Base_Irradiacao!$D$660/Config_Geracao!$E$3)*Base_Irradiacao!$G$660*Config_Geracao!$C$3*(Config_Geracao!$D$3/100)&lt;Config_Geracao!$G$3,0,MAX(Config_Geracao!$G$3,(Base_Irradiacao!$D$660/Config_Geracao!$E$3)*Base_Irradiacao!$G$660*Config_Geracao!$C$3*(Config_Geracao!$D$3/100))))</f>
        <v>27.31056545</v>
      </c>
    </row>
    <row r="2637" ht="15.0" customHeight="1">
      <c r="A2637" s="28">
        <v>45685.4166666667</v>
      </c>
      <c r="B2637" s="18">
        <v>10.0</v>
      </c>
      <c r="C2637" s="18" t="s">
        <v>129</v>
      </c>
      <c r="D2637" s="18" t="s">
        <v>122</v>
      </c>
      <c r="E2637" s="18" t="s">
        <v>120</v>
      </c>
      <c r="F2637" s="18">
        <f>MIN(Config_Geracao!$F$5,IF(Base_Irradiacao!$H$660*Config_Geracao!$C$5*(Config_Geracao!$D$5/100)&lt;Config_Geracao!$G$5,0,MAX(Config_Geracao!$G$5,Base_Irradiacao!$H$660*Config_Geracao!$C$5*(Config_Geracao!$D$5/100))))</f>
        <v>2.934075</v>
      </c>
    </row>
    <row r="2638" ht="15.0" customHeight="1">
      <c r="A2638" s="28">
        <v>45685.4583333333</v>
      </c>
      <c r="B2638" s="18">
        <v>11.0</v>
      </c>
      <c r="C2638" s="18" t="s">
        <v>128</v>
      </c>
      <c r="D2638" s="18" t="s">
        <v>115</v>
      </c>
      <c r="E2638" s="18" t="s">
        <v>116</v>
      </c>
      <c r="F2638" s="18">
        <f>MIN(Config_Geracao!$F$2,IF((Base_Irradiacao!$D$661/Config_Geracao!$E$2)*Base_Irradiacao!$G$661*Config_Geracao!$C$2*(Config_Geracao!$D$2/100)&lt;Config_Geracao!$G$2,0,MAX(Config_Geracao!$G$2,(Base_Irradiacao!$D$661/Config_Geracao!$E$2)*Base_Irradiacao!$G$661*Config_Geracao!$C$2*(Config_Geracao!$D$2/100))))</f>
        <v>3.34305</v>
      </c>
    </row>
    <row r="2639" ht="15.0" customHeight="1">
      <c r="A2639" s="28">
        <v>45685.4583333333</v>
      </c>
      <c r="B2639" s="18">
        <v>11.0</v>
      </c>
      <c r="C2639" s="18" t="s">
        <v>128</v>
      </c>
      <c r="D2639" s="18" t="s">
        <v>119</v>
      </c>
      <c r="E2639" s="18" t="s">
        <v>120</v>
      </c>
      <c r="F2639" s="18">
        <f>MIN(Config_Geracao!$F$4,IF(Base_Irradiacao!$H$661*Config_Geracao!$C$4*(Config_Geracao!$D$4/100)&lt;Config_Geracao!$G$4,0,MAX(Config_Geracao!$G$4,Base_Irradiacao!$H$661*Config_Geracao!$C$4*(Config_Geracao!$D$4/100))))</f>
        <v>0.5499075</v>
      </c>
    </row>
    <row r="2640" ht="15.0" customHeight="1">
      <c r="A2640" s="28">
        <v>45685.4583333333</v>
      </c>
      <c r="B2640" s="18">
        <v>11.0</v>
      </c>
      <c r="C2640" s="18" t="s">
        <v>129</v>
      </c>
      <c r="D2640" s="18" t="s">
        <v>118</v>
      </c>
      <c r="E2640" s="18" t="s">
        <v>116</v>
      </c>
      <c r="F2640" s="18">
        <f>MIN(Config_Geracao!$F$3,IF((Base_Irradiacao!$D$661/Config_Geracao!$E$3)*Base_Irradiacao!$G$661*Config_Geracao!$C$3*(Config_Geracao!$D$3/100)&lt;Config_Geracao!$G$3,0,MAX(Config_Geracao!$G$3,(Base_Irradiacao!$D$661/Config_Geracao!$E$3)*Base_Irradiacao!$G$661*Config_Geracao!$C$3*(Config_Geracao!$D$3/100))))</f>
        <v>13.68684</v>
      </c>
    </row>
    <row r="2641" ht="15.0" customHeight="1">
      <c r="A2641" s="28">
        <v>45685.4583333333</v>
      </c>
      <c r="B2641" s="18">
        <v>11.0</v>
      </c>
      <c r="C2641" s="18" t="s">
        <v>129</v>
      </c>
      <c r="D2641" s="18" t="s">
        <v>122</v>
      </c>
      <c r="E2641" s="18" t="s">
        <v>120</v>
      </c>
      <c r="F2641" s="18">
        <f>MIN(Config_Geracao!$F$5,IF(Base_Irradiacao!$H$661*Config_Geracao!$C$5*(Config_Geracao!$D$5/100)&lt;Config_Geracao!$G$5,0,MAX(Config_Geracao!$G$5,Base_Irradiacao!$H$661*Config_Geracao!$C$5*(Config_Geracao!$D$5/100))))</f>
        <v>1.876155</v>
      </c>
    </row>
    <row r="2642" ht="15.0" customHeight="1">
      <c r="A2642" s="28">
        <v>45685.5</v>
      </c>
      <c r="B2642" s="18">
        <v>12.0</v>
      </c>
      <c r="C2642" s="18" t="s">
        <v>128</v>
      </c>
      <c r="D2642" s="18" t="s">
        <v>115</v>
      </c>
      <c r="E2642" s="18" t="s">
        <v>116</v>
      </c>
      <c r="F2642" s="18">
        <f>MIN(Config_Geracao!$F$2,IF((Base_Irradiacao!$D$662/Config_Geracao!$E$2)*Base_Irradiacao!$G$662*Config_Geracao!$C$2*(Config_Geracao!$D$2/100)&lt;Config_Geracao!$G$2,0,MAX(Config_Geracao!$G$2,(Base_Irradiacao!$D$662/Config_Geracao!$E$2)*Base_Irradiacao!$G$662*Config_Geracao!$C$2*(Config_Geracao!$D$2/100))))</f>
        <v>1.858718182</v>
      </c>
    </row>
    <row r="2643" ht="15.0" customHeight="1">
      <c r="A2643" s="28">
        <v>45685.5</v>
      </c>
      <c r="B2643" s="18">
        <v>12.0</v>
      </c>
      <c r="C2643" s="18" t="s">
        <v>128</v>
      </c>
      <c r="D2643" s="18" t="s">
        <v>119</v>
      </c>
      <c r="E2643" s="18" t="s">
        <v>120</v>
      </c>
      <c r="F2643" s="18">
        <f>MIN(Config_Geracao!$F$4,IF(Base_Irradiacao!$H$662*Config_Geracao!$C$4*(Config_Geracao!$D$4/100)&lt;Config_Geracao!$G$4,0,MAX(Config_Geracao!$G$4,Base_Irradiacao!$H$662*Config_Geracao!$C$4*(Config_Geracao!$D$4/100))))</f>
        <v>0.5450625</v>
      </c>
    </row>
    <row r="2644" ht="15.0" customHeight="1">
      <c r="A2644" s="28">
        <v>45685.5</v>
      </c>
      <c r="B2644" s="18">
        <v>12.0</v>
      </c>
      <c r="C2644" s="18" t="s">
        <v>129</v>
      </c>
      <c r="D2644" s="18" t="s">
        <v>118</v>
      </c>
      <c r="E2644" s="18" t="s">
        <v>116</v>
      </c>
      <c r="F2644" s="18">
        <f>MIN(Config_Geracao!$F$3,IF((Base_Irradiacao!$D$662/Config_Geracao!$E$3)*Base_Irradiacao!$G$662*Config_Geracao!$C$3*(Config_Geracao!$D$3/100)&lt;Config_Geracao!$G$3,0,MAX(Config_Geracao!$G$3,(Base_Irradiacao!$D$662/Config_Geracao!$E$3)*Base_Irradiacao!$G$662*Config_Geracao!$C$3*(Config_Geracao!$D$3/100))))</f>
        <v>7.609810909</v>
      </c>
    </row>
    <row r="2645" ht="15.0" customHeight="1">
      <c r="A2645" s="28">
        <v>45685.5</v>
      </c>
      <c r="B2645" s="18">
        <v>12.0</v>
      </c>
      <c r="C2645" s="18" t="s">
        <v>129</v>
      </c>
      <c r="D2645" s="18" t="s">
        <v>122</v>
      </c>
      <c r="E2645" s="18" t="s">
        <v>120</v>
      </c>
      <c r="F2645" s="18">
        <f>MIN(Config_Geracao!$F$5,IF(Base_Irradiacao!$H$662*Config_Geracao!$C$5*(Config_Geracao!$D$5/100)&lt;Config_Geracao!$G$5,0,MAX(Config_Geracao!$G$5,Base_Irradiacao!$H$662*Config_Geracao!$C$5*(Config_Geracao!$D$5/100))))</f>
        <v>1.859625</v>
      </c>
    </row>
    <row r="2646" ht="15.0" customHeight="1">
      <c r="A2646" s="28">
        <v>45685.5416666667</v>
      </c>
      <c r="B2646" s="18">
        <v>13.0</v>
      </c>
      <c r="C2646" s="18" t="s">
        <v>128</v>
      </c>
      <c r="D2646" s="18" t="s">
        <v>115</v>
      </c>
      <c r="E2646" s="18" t="s">
        <v>116</v>
      </c>
      <c r="F2646" s="18">
        <f>MIN(Config_Geracao!$F$2,IF((Base_Irradiacao!$D$663/Config_Geracao!$E$2)*Base_Irradiacao!$G$663*Config_Geracao!$C$2*(Config_Geracao!$D$2/100)&lt;Config_Geracao!$G$2,0,MAX(Config_Geracao!$G$2,(Base_Irradiacao!$D$663/Config_Geracao!$E$2)*Base_Irradiacao!$G$663*Config_Geracao!$C$2*(Config_Geracao!$D$2/100))))</f>
        <v>5.156254545</v>
      </c>
    </row>
    <row r="2647" ht="15.0" customHeight="1">
      <c r="A2647" s="28">
        <v>45685.5416666667</v>
      </c>
      <c r="B2647" s="18">
        <v>13.0</v>
      </c>
      <c r="C2647" s="18" t="s">
        <v>128</v>
      </c>
      <c r="D2647" s="18" t="s">
        <v>119</v>
      </c>
      <c r="E2647" s="18" t="s">
        <v>120</v>
      </c>
      <c r="F2647" s="18">
        <f>MIN(Config_Geracao!$F$4,IF(Base_Irradiacao!$H$663*Config_Geracao!$C$4*(Config_Geracao!$D$4/100)&lt;Config_Geracao!$G$4,0,MAX(Config_Geracao!$G$4,Base_Irradiacao!$H$663*Config_Geracao!$C$4*(Config_Geracao!$D$4/100))))</f>
        <v>0.5644425</v>
      </c>
    </row>
    <row r="2648" ht="15.0" customHeight="1">
      <c r="A2648" s="28">
        <v>45685.5416666667</v>
      </c>
      <c r="B2648" s="18">
        <v>13.0</v>
      </c>
      <c r="C2648" s="18" t="s">
        <v>129</v>
      </c>
      <c r="D2648" s="18" t="s">
        <v>118</v>
      </c>
      <c r="E2648" s="18" t="s">
        <v>116</v>
      </c>
      <c r="F2648" s="18">
        <f>MIN(Config_Geracao!$F$3,IF((Base_Irradiacao!$D$663/Config_Geracao!$E$3)*Base_Irradiacao!$G$663*Config_Geracao!$C$3*(Config_Geracao!$D$3/100)&lt;Config_Geracao!$G$3,0,MAX(Config_Geracao!$G$3,(Base_Irradiacao!$D$663/Config_Geracao!$E$3)*Base_Irradiacao!$G$663*Config_Geracao!$C$3*(Config_Geracao!$D$3/100))))</f>
        <v>21.11031273</v>
      </c>
    </row>
    <row r="2649" ht="15.0" customHeight="1">
      <c r="A2649" s="28">
        <v>45685.5416666667</v>
      </c>
      <c r="B2649" s="18">
        <v>13.0</v>
      </c>
      <c r="C2649" s="18" t="s">
        <v>129</v>
      </c>
      <c r="D2649" s="18" t="s">
        <v>122</v>
      </c>
      <c r="E2649" s="18" t="s">
        <v>120</v>
      </c>
      <c r="F2649" s="18">
        <f>MIN(Config_Geracao!$F$5,IF(Base_Irradiacao!$H$663*Config_Geracao!$C$5*(Config_Geracao!$D$5/100)&lt;Config_Geracao!$G$5,0,MAX(Config_Geracao!$G$5,Base_Irradiacao!$H$663*Config_Geracao!$C$5*(Config_Geracao!$D$5/100))))</f>
        <v>1.925745</v>
      </c>
    </row>
    <row r="2650" ht="15.0" customHeight="1">
      <c r="A2650" s="28">
        <v>45685.5833333333</v>
      </c>
      <c r="B2650" s="18">
        <v>14.0</v>
      </c>
      <c r="C2650" s="18" t="s">
        <v>128</v>
      </c>
      <c r="D2650" s="18" t="s">
        <v>115</v>
      </c>
      <c r="E2650" s="18" t="s">
        <v>116</v>
      </c>
      <c r="F2650" s="18">
        <f>MIN(Config_Geracao!$F$2,IF((Base_Irradiacao!$D$664/Config_Geracao!$E$2)*Base_Irradiacao!$G$664*Config_Geracao!$C$2*(Config_Geracao!$D$2/100)&lt;Config_Geracao!$G$2,0,MAX(Config_Geracao!$G$2,(Base_Irradiacao!$D$664/Config_Geracao!$E$2)*Base_Irradiacao!$G$664*Config_Geracao!$C$2*(Config_Geracao!$D$2/100))))</f>
        <v>7.234465909</v>
      </c>
    </row>
    <row r="2651" ht="15.0" customHeight="1">
      <c r="A2651" s="28">
        <v>45685.5833333333</v>
      </c>
      <c r="B2651" s="18">
        <v>14.0</v>
      </c>
      <c r="C2651" s="18" t="s">
        <v>128</v>
      </c>
      <c r="D2651" s="18" t="s">
        <v>119</v>
      </c>
      <c r="E2651" s="18" t="s">
        <v>120</v>
      </c>
      <c r="F2651" s="18">
        <f>MIN(Config_Geracao!$F$4,IF(Base_Irradiacao!$H$664*Config_Geracao!$C$4*(Config_Geracao!$D$4/100)&lt;Config_Geracao!$G$4,0,MAX(Config_Geracao!$G$4,Base_Irradiacao!$H$664*Config_Geracao!$C$4*(Config_Geracao!$D$4/100))))</f>
        <v>0.6613425</v>
      </c>
    </row>
    <row r="2652" ht="15.0" customHeight="1">
      <c r="A2652" s="28">
        <v>45685.5833333333</v>
      </c>
      <c r="B2652" s="18">
        <v>14.0</v>
      </c>
      <c r="C2652" s="18" t="s">
        <v>129</v>
      </c>
      <c r="D2652" s="18" t="s">
        <v>118</v>
      </c>
      <c r="E2652" s="18" t="s">
        <v>116</v>
      </c>
      <c r="F2652" s="18">
        <f>MIN(Config_Geracao!$F$3,IF((Base_Irradiacao!$D$664/Config_Geracao!$E$3)*Base_Irradiacao!$G$664*Config_Geracao!$C$3*(Config_Geracao!$D$3/100)&lt;Config_Geracao!$G$3,0,MAX(Config_Geracao!$G$3,(Base_Irradiacao!$D$664/Config_Geracao!$E$3)*Base_Irradiacao!$G$664*Config_Geracao!$C$3*(Config_Geracao!$D$3/100))))</f>
        <v>29.61875455</v>
      </c>
    </row>
    <row r="2653" ht="15.0" customHeight="1">
      <c r="A2653" s="28">
        <v>45685.5833333333</v>
      </c>
      <c r="B2653" s="18">
        <v>14.0</v>
      </c>
      <c r="C2653" s="18" t="s">
        <v>129</v>
      </c>
      <c r="D2653" s="18" t="s">
        <v>122</v>
      </c>
      <c r="E2653" s="18" t="s">
        <v>120</v>
      </c>
      <c r="F2653" s="18">
        <f>MIN(Config_Geracao!$F$5,IF(Base_Irradiacao!$H$664*Config_Geracao!$C$5*(Config_Geracao!$D$5/100)&lt;Config_Geracao!$G$5,0,MAX(Config_Geracao!$G$5,Base_Irradiacao!$H$664*Config_Geracao!$C$5*(Config_Geracao!$D$5/100))))</f>
        <v>2.256345</v>
      </c>
    </row>
    <row r="2654" ht="15.0" customHeight="1">
      <c r="A2654" s="28">
        <v>45685.625</v>
      </c>
      <c r="B2654" s="18">
        <v>15.0</v>
      </c>
      <c r="C2654" s="18" t="s">
        <v>128</v>
      </c>
      <c r="D2654" s="18" t="s">
        <v>115</v>
      </c>
      <c r="E2654" s="18" t="s">
        <v>116</v>
      </c>
      <c r="F2654" s="18">
        <f>MIN(Config_Geracao!$F$2,IF((Base_Irradiacao!$D$665/Config_Geracao!$E$2)*Base_Irradiacao!$G$665*Config_Geracao!$C$2*(Config_Geracao!$D$2/100)&lt;Config_Geracao!$G$2,0,MAX(Config_Geracao!$G$2,(Base_Irradiacao!$D$665/Config_Geracao!$E$2)*Base_Irradiacao!$G$665*Config_Geracao!$C$2*(Config_Geracao!$D$2/100))))</f>
        <v>6.140670455</v>
      </c>
    </row>
    <row r="2655" ht="15.0" customHeight="1">
      <c r="A2655" s="28">
        <v>45685.625</v>
      </c>
      <c r="B2655" s="18">
        <v>15.0</v>
      </c>
      <c r="C2655" s="18" t="s">
        <v>128</v>
      </c>
      <c r="D2655" s="18" t="s">
        <v>119</v>
      </c>
      <c r="E2655" s="18" t="s">
        <v>120</v>
      </c>
      <c r="F2655" s="18">
        <f>MIN(Config_Geracao!$F$4,IF(Base_Irradiacao!$H$665*Config_Geracao!$C$4*(Config_Geracao!$D$4/100)&lt;Config_Geracao!$G$4,0,MAX(Config_Geracao!$G$4,Base_Irradiacao!$H$665*Config_Geracao!$C$4*(Config_Geracao!$D$4/100))))</f>
        <v>1.1942925</v>
      </c>
    </row>
    <row r="2656" ht="15.0" customHeight="1">
      <c r="A2656" s="28">
        <v>45685.625</v>
      </c>
      <c r="B2656" s="18">
        <v>15.0</v>
      </c>
      <c r="C2656" s="18" t="s">
        <v>129</v>
      </c>
      <c r="D2656" s="18" t="s">
        <v>118</v>
      </c>
      <c r="E2656" s="18" t="s">
        <v>116</v>
      </c>
      <c r="F2656" s="18">
        <f>MIN(Config_Geracao!$F$3,IF((Base_Irradiacao!$D$665/Config_Geracao!$E$3)*Base_Irradiacao!$G$665*Config_Geracao!$C$3*(Config_Geracao!$D$3/100)&lt;Config_Geracao!$G$3,0,MAX(Config_Geracao!$G$3,(Base_Irradiacao!$D$665/Config_Geracao!$E$3)*Base_Irradiacao!$G$665*Config_Geracao!$C$3*(Config_Geracao!$D$3/100))))</f>
        <v>25.14062727</v>
      </c>
    </row>
    <row r="2657" ht="15.0" customHeight="1">
      <c r="A2657" s="28">
        <v>45685.625</v>
      </c>
      <c r="B2657" s="18">
        <v>15.0</v>
      </c>
      <c r="C2657" s="18" t="s">
        <v>129</v>
      </c>
      <c r="D2657" s="18" t="s">
        <v>122</v>
      </c>
      <c r="E2657" s="18" t="s">
        <v>120</v>
      </c>
      <c r="F2657" s="18">
        <f>MIN(Config_Geracao!$F$5,IF(Base_Irradiacao!$H$665*Config_Geracao!$C$5*(Config_Geracao!$D$5/100)&lt;Config_Geracao!$G$5,0,MAX(Config_Geracao!$G$5,Base_Irradiacao!$H$665*Config_Geracao!$C$5*(Config_Geracao!$D$5/100))))</f>
        <v>4.074645</v>
      </c>
    </row>
    <row r="2658" ht="15.0" customHeight="1">
      <c r="A2658" s="28">
        <v>45685.6666666667</v>
      </c>
      <c r="B2658" s="18">
        <v>16.0</v>
      </c>
      <c r="C2658" s="18" t="s">
        <v>128</v>
      </c>
      <c r="D2658" s="18" t="s">
        <v>115</v>
      </c>
      <c r="E2658" s="18" t="s">
        <v>116</v>
      </c>
      <c r="F2658" s="18">
        <f>MIN(Config_Geracao!$F$2,IF((Base_Irradiacao!$D$666/Config_Geracao!$E$2)*Base_Irradiacao!$G$666*Config_Geracao!$C$2*(Config_Geracao!$D$2/100)&lt;Config_Geracao!$G$2,0,MAX(Config_Geracao!$G$2,(Base_Irradiacao!$D$666/Config_Geracao!$E$2)*Base_Irradiacao!$G$666*Config_Geracao!$C$2*(Config_Geracao!$D$2/100))))</f>
        <v>4.787006818</v>
      </c>
    </row>
    <row r="2659" ht="15.0" customHeight="1">
      <c r="A2659" s="28">
        <v>45685.6666666667</v>
      </c>
      <c r="B2659" s="18">
        <v>16.0</v>
      </c>
      <c r="C2659" s="18" t="s">
        <v>128</v>
      </c>
      <c r="D2659" s="18" t="s">
        <v>119</v>
      </c>
      <c r="E2659" s="18" t="s">
        <v>120</v>
      </c>
      <c r="F2659" s="18">
        <f>MIN(Config_Geracao!$F$4,IF(Base_Irradiacao!$H$666*Config_Geracao!$C$4*(Config_Geracao!$D$4/100)&lt;Config_Geracao!$G$4,0,MAX(Config_Geracao!$G$4,Base_Irradiacao!$H$666*Config_Geracao!$C$4*(Config_Geracao!$D$4/100))))</f>
        <v>0.6516525</v>
      </c>
    </row>
    <row r="2660" ht="15.0" customHeight="1">
      <c r="A2660" s="28">
        <v>45685.6666666667</v>
      </c>
      <c r="B2660" s="18">
        <v>16.0</v>
      </c>
      <c r="C2660" s="18" t="s">
        <v>129</v>
      </c>
      <c r="D2660" s="18" t="s">
        <v>118</v>
      </c>
      <c r="E2660" s="18" t="s">
        <v>116</v>
      </c>
      <c r="F2660" s="18">
        <f>MIN(Config_Geracao!$F$3,IF((Base_Irradiacao!$D$666/Config_Geracao!$E$3)*Base_Irradiacao!$G$666*Config_Geracao!$C$3*(Config_Geracao!$D$3/100)&lt;Config_Geracao!$G$3,0,MAX(Config_Geracao!$G$3,(Base_Irradiacao!$D$666/Config_Geracao!$E$3)*Base_Irradiacao!$G$666*Config_Geracao!$C$3*(Config_Geracao!$D$3/100))))</f>
        <v>19.59856909</v>
      </c>
    </row>
    <row r="2661" ht="15.0" customHeight="1">
      <c r="A2661" s="28">
        <v>45685.6666666667</v>
      </c>
      <c r="B2661" s="18">
        <v>16.0</v>
      </c>
      <c r="C2661" s="18" t="s">
        <v>129</v>
      </c>
      <c r="D2661" s="18" t="s">
        <v>122</v>
      </c>
      <c r="E2661" s="18" t="s">
        <v>120</v>
      </c>
      <c r="F2661" s="18">
        <f>MIN(Config_Geracao!$F$5,IF(Base_Irradiacao!$H$666*Config_Geracao!$C$5*(Config_Geracao!$D$5/100)&lt;Config_Geracao!$G$5,0,MAX(Config_Geracao!$G$5,Base_Irradiacao!$H$666*Config_Geracao!$C$5*(Config_Geracao!$D$5/100))))</f>
        <v>2.223285</v>
      </c>
    </row>
    <row r="2662" ht="15.0" customHeight="1">
      <c r="A2662" s="28">
        <v>45685.7083333333</v>
      </c>
      <c r="B2662" s="18">
        <v>17.0</v>
      </c>
      <c r="C2662" s="18" t="s">
        <v>128</v>
      </c>
      <c r="D2662" s="18" t="s">
        <v>115</v>
      </c>
      <c r="E2662" s="18" t="s">
        <v>116</v>
      </c>
      <c r="F2662" s="18">
        <f>MIN(Config_Geracao!$F$2,IF((Base_Irradiacao!$D$667/Config_Geracao!$E$2)*Base_Irradiacao!$G$667*Config_Geracao!$C$2*(Config_Geracao!$D$2/100)&lt;Config_Geracao!$G$2,0,MAX(Config_Geracao!$G$2,(Base_Irradiacao!$D$667/Config_Geracao!$E$2)*Base_Irradiacao!$G$667*Config_Geracao!$C$2*(Config_Geracao!$D$2/100))))</f>
        <v>1.271445455</v>
      </c>
    </row>
    <row r="2663" ht="15.0" customHeight="1">
      <c r="A2663" s="28">
        <v>45685.7083333333</v>
      </c>
      <c r="B2663" s="18">
        <v>17.0</v>
      </c>
      <c r="C2663" s="18" t="s">
        <v>128</v>
      </c>
      <c r="D2663" s="18" t="s">
        <v>119</v>
      </c>
      <c r="E2663" s="18" t="s">
        <v>120</v>
      </c>
      <c r="F2663" s="18">
        <f>MIN(Config_Geracao!$F$4,IF(Base_Irradiacao!$H$667*Config_Geracao!$C$4*(Config_Geracao!$D$4/100)&lt;Config_Geracao!$G$4,0,MAX(Config_Geracao!$G$4,Base_Irradiacao!$H$667*Config_Geracao!$C$4*(Config_Geracao!$D$4/100))))</f>
        <v>0.9520425</v>
      </c>
    </row>
    <row r="2664" ht="15.0" customHeight="1">
      <c r="A2664" s="28">
        <v>45685.7083333333</v>
      </c>
      <c r="B2664" s="18">
        <v>17.0</v>
      </c>
      <c r="C2664" s="18" t="s">
        <v>129</v>
      </c>
      <c r="D2664" s="18" t="s">
        <v>118</v>
      </c>
      <c r="E2664" s="18" t="s">
        <v>116</v>
      </c>
      <c r="F2664" s="18">
        <f>MIN(Config_Geracao!$F$3,IF((Base_Irradiacao!$D$667/Config_Geracao!$E$3)*Base_Irradiacao!$G$667*Config_Geracao!$C$3*(Config_Geracao!$D$3/100)&lt;Config_Geracao!$G$3,0,MAX(Config_Geracao!$G$3,(Base_Irradiacao!$D$667/Config_Geracao!$E$3)*Base_Irradiacao!$G$667*Config_Geracao!$C$3*(Config_Geracao!$D$3/100))))</f>
        <v>5.205447273</v>
      </c>
    </row>
    <row r="2665" ht="15.0" customHeight="1">
      <c r="A2665" s="28">
        <v>45685.7083333333</v>
      </c>
      <c r="B2665" s="18">
        <v>17.0</v>
      </c>
      <c r="C2665" s="18" t="s">
        <v>129</v>
      </c>
      <c r="D2665" s="18" t="s">
        <v>122</v>
      </c>
      <c r="E2665" s="18" t="s">
        <v>120</v>
      </c>
      <c r="F2665" s="18">
        <f>MIN(Config_Geracao!$F$5,IF(Base_Irradiacao!$H$667*Config_Geracao!$C$5*(Config_Geracao!$D$5/100)&lt;Config_Geracao!$G$5,0,MAX(Config_Geracao!$G$5,Base_Irradiacao!$H$667*Config_Geracao!$C$5*(Config_Geracao!$D$5/100))))</f>
        <v>3.248145</v>
      </c>
    </row>
    <row r="2666" ht="15.0" customHeight="1">
      <c r="A2666" s="28">
        <v>45685.75</v>
      </c>
      <c r="B2666" s="18">
        <v>18.0</v>
      </c>
      <c r="C2666" s="18" t="s">
        <v>128</v>
      </c>
      <c r="D2666" s="18" t="s">
        <v>115</v>
      </c>
      <c r="E2666" s="18" t="s">
        <v>116</v>
      </c>
      <c r="F2666" s="18">
        <f>MIN(Config_Geracao!$F$2,IF((Base_Irradiacao!$D$668/Config_Geracao!$E$2)*Base_Irradiacao!$G$668*Config_Geracao!$C$2*(Config_Geracao!$D$2/100)&lt;Config_Geracao!$G$2,0,MAX(Config_Geracao!$G$2,(Base_Irradiacao!$D$668/Config_Geracao!$E$2)*Base_Irradiacao!$G$668*Config_Geracao!$C$2*(Config_Geracao!$D$2/100))))</f>
        <v>0.7575818182</v>
      </c>
    </row>
    <row r="2667" ht="15.0" customHeight="1">
      <c r="A2667" s="28">
        <v>45685.75</v>
      </c>
      <c r="B2667" s="18">
        <v>18.0</v>
      </c>
      <c r="C2667" s="18" t="s">
        <v>128</v>
      </c>
      <c r="D2667" s="18" t="s">
        <v>119</v>
      </c>
      <c r="E2667" s="18" t="s">
        <v>120</v>
      </c>
      <c r="F2667" s="18">
        <f>MIN(Config_Geracao!$F$4,IF(Base_Irradiacao!$H$668*Config_Geracao!$C$4*(Config_Geracao!$D$4/100)&lt;Config_Geracao!$G$4,0,MAX(Config_Geracao!$G$4,Base_Irradiacao!$H$668*Config_Geracao!$C$4*(Config_Geracao!$D$4/100))))</f>
        <v>0.8890575</v>
      </c>
    </row>
    <row r="2668" ht="15.0" customHeight="1">
      <c r="A2668" s="28">
        <v>45685.75</v>
      </c>
      <c r="B2668" s="18">
        <v>18.0</v>
      </c>
      <c r="C2668" s="18" t="s">
        <v>129</v>
      </c>
      <c r="D2668" s="18" t="s">
        <v>118</v>
      </c>
      <c r="E2668" s="18" t="s">
        <v>116</v>
      </c>
      <c r="F2668" s="18">
        <f>MIN(Config_Geracao!$F$3,IF((Base_Irradiacao!$D$668/Config_Geracao!$E$3)*Base_Irradiacao!$G$668*Config_Geracao!$C$3*(Config_Geracao!$D$3/100)&lt;Config_Geracao!$G$3,0,MAX(Config_Geracao!$G$3,(Base_Irradiacao!$D$668/Config_Geracao!$E$3)*Base_Irradiacao!$G$668*Config_Geracao!$C$3*(Config_Geracao!$D$3/100))))</f>
        <v>3.101629091</v>
      </c>
    </row>
    <row r="2669" ht="15.0" customHeight="1">
      <c r="A2669" s="28">
        <v>45685.75</v>
      </c>
      <c r="B2669" s="18">
        <v>18.0</v>
      </c>
      <c r="C2669" s="18" t="s">
        <v>129</v>
      </c>
      <c r="D2669" s="18" t="s">
        <v>122</v>
      </c>
      <c r="E2669" s="18" t="s">
        <v>120</v>
      </c>
      <c r="F2669" s="18">
        <f>MIN(Config_Geracao!$F$5,IF(Base_Irradiacao!$H$668*Config_Geracao!$C$5*(Config_Geracao!$D$5/100)&lt;Config_Geracao!$G$5,0,MAX(Config_Geracao!$G$5,Base_Irradiacao!$H$668*Config_Geracao!$C$5*(Config_Geracao!$D$5/100))))</f>
        <v>3.033255</v>
      </c>
    </row>
    <row r="2670" ht="15.0" customHeight="1">
      <c r="A2670" s="28">
        <v>45685.7916666667</v>
      </c>
      <c r="B2670" s="18">
        <v>19.0</v>
      </c>
      <c r="C2670" s="18" t="s">
        <v>128</v>
      </c>
      <c r="D2670" s="18" t="s">
        <v>115</v>
      </c>
      <c r="E2670" s="18" t="s">
        <v>116</v>
      </c>
      <c r="F2670" s="18">
        <f>MIN(Config_Geracao!$F$2,IF((Base_Irradiacao!$D$669/Config_Geracao!$E$2)*Base_Irradiacao!$G$669*Config_Geracao!$C$2*(Config_Geracao!$D$2/100)&lt;Config_Geracao!$G$2,0,MAX(Config_Geracao!$G$2,(Base_Irradiacao!$D$669/Config_Geracao!$E$2)*Base_Irradiacao!$G$669*Config_Geracao!$C$2*(Config_Geracao!$D$2/100))))</f>
        <v>0</v>
      </c>
    </row>
    <row r="2671" ht="15.0" customHeight="1">
      <c r="A2671" s="28">
        <v>45685.7916666667</v>
      </c>
      <c r="B2671" s="18">
        <v>19.0</v>
      </c>
      <c r="C2671" s="18" t="s">
        <v>128</v>
      </c>
      <c r="D2671" s="18" t="s">
        <v>119</v>
      </c>
      <c r="E2671" s="18" t="s">
        <v>120</v>
      </c>
      <c r="F2671" s="18">
        <f>MIN(Config_Geracao!$F$4,IF(Base_Irradiacao!$H$669*Config_Geracao!$C$4*(Config_Geracao!$D$4/100)&lt;Config_Geracao!$G$4,0,MAX(Config_Geracao!$G$4,Base_Irradiacao!$H$669*Config_Geracao!$C$4*(Config_Geracao!$D$4/100))))</f>
        <v>0.741285</v>
      </c>
    </row>
    <row r="2672" ht="15.0" customHeight="1">
      <c r="A2672" s="28">
        <v>45685.7916666667</v>
      </c>
      <c r="B2672" s="18">
        <v>19.0</v>
      </c>
      <c r="C2672" s="18" t="s">
        <v>129</v>
      </c>
      <c r="D2672" s="18" t="s">
        <v>118</v>
      </c>
      <c r="E2672" s="18" t="s">
        <v>116</v>
      </c>
      <c r="F2672" s="18">
        <f>MIN(Config_Geracao!$F$3,IF((Base_Irradiacao!$D$669/Config_Geracao!$E$3)*Base_Irradiacao!$G$669*Config_Geracao!$C$3*(Config_Geracao!$D$3/100)&lt;Config_Geracao!$G$3,0,MAX(Config_Geracao!$G$3,(Base_Irradiacao!$D$669/Config_Geracao!$E$3)*Base_Irradiacao!$G$669*Config_Geracao!$C$3*(Config_Geracao!$D$3/100))))</f>
        <v>0</v>
      </c>
    </row>
    <row r="2673" ht="15.0" customHeight="1">
      <c r="A2673" s="28">
        <v>45685.7916666667</v>
      </c>
      <c r="B2673" s="18">
        <v>19.0</v>
      </c>
      <c r="C2673" s="18" t="s">
        <v>129</v>
      </c>
      <c r="D2673" s="18" t="s">
        <v>122</v>
      </c>
      <c r="E2673" s="18" t="s">
        <v>120</v>
      </c>
      <c r="F2673" s="18">
        <f>MIN(Config_Geracao!$F$5,IF(Base_Irradiacao!$H$669*Config_Geracao!$C$5*(Config_Geracao!$D$5/100)&lt;Config_Geracao!$G$5,0,MAX(Config_Geracao!$G$5,Base_Irradiacao!$H$669*Config_Geracao!$C$5*(Config_Geracao!$D$5/100))))</f>
        <v>2.52909</v>
      </c>
    </row>
    <row r="2674" ht="15.0" customHeight="1">
      <c r="A2674" s="28">
        <v>45685.8333333333</v>
      </c>
      <c r="B2674" s="18">
        <v>20.0</v>
      </c>
      <c r="C2674" s="18" t="s">
        <v>128</v>
      </c>
      <c r="D2674" s="18" t="s">
        <v>115</v>
      </c>
      <c r="E2674" s="18" t="s">
        <v>116</v>
      </c>
      <c r="F2674" s="18">
        <f>MIN(Config_Geracao!$F$2,IF((Base_Irradiacao!$D$670/Config_Geracao!$E$2)*Base_Irradiacao!$G$670*Config_Geracao!$C$2*(Config_Geracao!$D$2/100)&lt;Config_Geracao!$G$2,0,MAX(Config_Geracao!$G$2,(Base_Irradiacao!$D$670/Config_Geracao!$E$2)*Base_Irradiacao!$G$670*Config_Geracao!$C$2*(Config_Geracao!$D$2/100))))</f>
        <v>0</v>
      </c>
    </row>
    <row r="2675" ht="15.0" customHeight="1">
      <c r="A2675" s="28">
        <v>45685.8333333333</v>
      </c>
      <c r="B2675" s="18">
        <v>20.0</v>
      </c>
      <c r="C2675" s="18" t="s">
        <v>128</v>
      </c>
      <c r="D2675" s="18" t="s">
        <v>119</v>
      </c>
      <c r="E2675" s="18" t="s">
        <v>120</v>
      </c>
      <c r="F2675" s="18">
        <f>MIN(Config_Geracao!$F$4,IF(Base_Irradiacao!$H$670*Config_Geracao!$C$4*(Config_Geracao!$D$4/100)&lt;Config_Geracao!$G$4,0,MAX(Config_Geracao!$G$4,Base_Irradiacao!$H$670*Config_Geracao!$C$4*(Config_Geracao!$D$4/100))))</f>
        <v>0.6177375</v>
      </c>
    </row>
    <row r="2676" ht="15.0" customHeight="1">
      <c r="A2676" s="28">
        <v>45685.8333333333</v>
      </c>
      <c r="B2676" s="18">
        <v>20.0</v>
      </c>
      <c r="C2676" s="18" t="s">
        <v>129</v>
      </c>
      <c r="D2676" s="18" t="s">
        <v>118</v>
      </c>
      <c r="E2676" s="18" t="s">
        <v>116</v>
      </c>
      <c r="F2676" s="18">
        <f>MIN(Config_Geracao!$F$3,IF((Base_Irradiacao!$D$670/Config_Geracao!$E$3)*Base_Irradiacao!$G$670*Config_Geracao!$C$3*(Config_Geracao!$D$3/100)&lt;Config_Geracao!$G$3,0,MAX(Config_Geracao!$G$3,(Base_Irradiacao!$D$670/Config_Geracao!$E$3)*Base_Irradiacao!$G$670*Config_Geracao!$C$3*(Config_Geracao!$D$3/100))))</f>
        <v>0</v>
      </c>
    </row>
    <row r="2677" ht="15.0" customHeight="1">
      <c r="A2677" s="28">
        <v>45685.8333333333</v>
      </c>
      <c r="B2677" s="18">
        <v>20.0</v>
      </c>
      <c r="C2677" s="18" t="s">
        <v>129</v>
      </c>
      <c r="D2677" s="18" t="s">
        <v>122</v>
      </c>
      <c r="E2677" s="18" t="s">
        <v>120</v>
      </c>
      <c r="F2677" s="18">
        <f>MIN(Config_Geracao!$F$5,IF(Base_Irradiacao!$H$670*Config_Geracao!$C$5*(Config_Geracao!$D$5/100)&lt;Config_Geracao!$G$5,0,MAX(Config_Geracao!$G$5,Base_Irradiacao!$H$670*Config_Geracao!$C$5*(Config_Geracao!$D$5/100))))</f>
        <v>2.107575</v>
      </c>
    </row>
    <row r="2678" ht="15.0" customHeight="1">
      <c r="A2678" s="28">
        <v>45685.875</v>
      </c>
      <c r="B2678" s="18">
        <v>21.0</v>
      </c>
      <c r="C2678" s="18" t="s">
        <v>128</v>
      </c>
      <c r="D2678" s="18" t="s">
        <v>115</v>
      </c>
      <c r="E2678" s="18" t="s">
        <v>116</v>
      </c>
      <c r="F2678" s="18">
        <f>MIN(Config_Geracao!$F$2,IF((Base_Irradiacao!$D$671/Config_Geracao!$E$2)*Base_Irradiacao!$G$671*Config_Geracao!$C$2*(Config_Geracao!$D$2/100)&lt;Config_Geracao!$G$2,0,MAX(Config_Geracao!$G$2,(Base_Irradiacao!$D$671/Config_Geracao!$E$2)*Base_Irradiacao!$G$671*Config_Geracao!$C$2*(Config_Geracao!$D$2/100))))</f>
        <v>0</v>
      </c>
    </row>
    <row r="2679" ht="15.0" customHeight="1">
      <c r="A2679" s="28">
        <v>45685.875</v>
      </c>
      <c r="B2679" s="18">
        <v>21.0</v>
      </c>
      <c r="C2679" s="18" t="s">
        <v>128</v>
      </c>
      <c r="D2679" s="18" t="s">
        <v>119</v>
      </c>
      <c r="E2679" s="18" t="s">
        <v>120</v>
      </c>
      <c r="F2679" s="18">
        <f>MIN(Config_Geracao!$F$4,IF(Base_Irradiacao!$H$671*Config_Geracao!$C$4*(Config_Geracao!$D$4/100)&lt;Config_Geracao!$G$4,0,MAX(Config_Geracao!$G$4,Base_Irradiacao!$H$671*Config_Geracao!$C$4*(Config_Geracao!$D$4/100))))</f>
        <v>0.73644</v>
      </c>
    </row>
    <row r="2680" ht="15.0" customHeight="1">
      <c r="A2680" s="28">
        <v>45685.875</v>
      </c>
      <c r="B2680" s="18">
        <v>21.0</v>
      </c>
      <c r="C2680" s="18" t="s">
        <v>129</v>
      </c>
      <c r="D2680" s="18" t="s">
        <v>118</v>
      </c>
      <c r="E2680" s="18" t="s">
        <v>116</v>
      </c>
      <c r="F2680" s="18">
        <f>MIN(Config_Geracao!$F$3,IF((Base_Irradiacao!$D$671/Config_Geracao!$E$3)*Base_Irradiacao!$G$671*Config_Geracao!$C$3*(Config_Geracao!$D$3/100)&lt;Config_Geracao!$G$3,0,MAX(Config_Geracao!$G$3,(Base_Irradiacao!$D$671/Config_Geracao!$E$3)*Base_Irradiacao!$G$671*Config_Geracao!$C$3*(Config_Geracao!$D$3/100))))</f>
        <v>0</v>
      </c>
    </row>
    <row r="2681" ht="15.0" customHeight="1">
      <c r="A2681" s="28">
        <v>45685.875</v>
      </c>
      <c r="B2681" s="18">
        <v>21.0</v>
      </c>
      <c r="C2681" s="18" t="s">
        <v>129</v>
      </c>
      <c r="D2681" s="18" t="s">
        <v>122</v>
      </c>
      <c r="E2681" s="18" t="s">
        <v>120</v>
      </c>
      <c r="F2681" s="18">
        <f>MIN(Config_Geracao!$F$5,IF(Base_Irradiacao!$H$671*Config_Geracao!$C$5*(Config_Geracao!$D$5/100)&lt;Config_Geracao!$G$5,0,MAX(Config_Geracao!$G$5,Base_Irradiacao!$H$671*Config_Geracao!$C$5*(Config_Geracao!$D$5/100))))</f>
        <v>2.51256</v>
      </c>
    </row>
    <row r="2682" ht="15.0" customHeight="1">
      <c r="A2682" s="28">
        <v>45685.9166666667</v>
      </c>
      <c r="B2682" s="18">
        <v>22.0</v>
      </c>
      <c r="C2682" s="18" t="s">
        <v>128</v>
      </c>
      <c r="D2682" s="18" t="s">
        <v>115</v>
      </c>
      <c r="E2682" s="18" t="s">
        <v>116</v>
      </c>
      <c r="F2682" s="18">
        <f>MIN(Config_Geracao!$F$2,IF((Base_Irradiacao!$D$672/Config_Geracao!$E$2)*Base_Irradiacao!$G$672*Config_Geracao!$C$2*(Config_Geracao!$D$2/100)&lt;Config_Geracao!$G$2,0,MAX(Config_Geracao!$G$2,(Base_Irradiacao!$D$672/Config_Geracao!$E$2)*Base_Irradiacao!$G$672*Config_Geracao!$C$2*(Config_Geracao!$D$2/100))))</f>
        <v>0</v>
      </c>
    </row>
    <row r="2683" ht="15.0" customHeight="1">
      <c r="A2683" s="28">
        <v>45685.9166666667</v>
      </c>
      <c r="B2683" s="18">
        <v>22.0</v>
      </c>
      <c r="C2683" s="18" t="s">
        <v>128</v>
      </c>
      <c r="D2683" s="18" t="s">
        <v>119</v>
      </c>
      <c r="E2683" s="18" t="s">
        <v>120</v>
      </c>
      <c r="F2683" s="18">
        <f>MIN(Config_Geracao!$F$4,IF(Base_Irradiacao!$H$672*Config_Geracao!$C$4*(Config_Geracao!$D$4/100)&lt;Config_Geracao!$G$4,0,MAX(Config_Geracao!$G$4,Base_Irradiacao!$H$672*Config_Geracao!$C$4*(Config_Geracao!$D$4/100))))</f>
        <v>0.72675</v>
      </c>
    </row>
    <row r="2684" ht="15.0" customHeight="1">
      <c r="A2684" s="28">
        <v>45685.9166666667</v>
      </c>
      <c r="B2684" s="18">
        <v>22.0</v>
      </c>
      <c r="C2684" s="18" t="s">
        <v>129</v>
      </c>
      <c r="D2684" s="18" t="s">
        <v>118</v>
      </c>
      <c r="E2684" s="18" t="s">
        <v>116</v>
      </c>
      <c r="F2684" s="18">
        <f>MIN(Config_Geracao!$F$3,IF((Base_Irradiacao!$D$672/Config_Geracao!$E$3)*Base_Irradiacao!$G$672*Config_Geracao!$C$3*(Config_Geracao!$D$3/100)&lt;Config_Geracao!$G$3,0,MAX(Config_Geracao!$G$3,(Base_Irradiacao!$D$672/Config_Geracao!$E$3)*Base_Irradiacao!$G$672*Config_Geracao!$C$3*(Config_Geracao!$D$3/100))))</f>
        <v>0</v>
      </c>
    </row>
    <row r="2685" ht="15.0" customHeight="1">
      <c r="A2685" s="28">
        <v>45685.9166666667</v>
      </c>
      <c r="B2685" s="18">
        <v>22.0</v>
      </c>
      <c r="C2685" s="18" t="s">
        <v>129</v>
      </c>
      <c r="D2685" s="18" t="s">
        <v>122</v>
      </c>
      <c r="E2685" s="18" t="s">
        <v>120</v>
      </c>
      <c r="F2685" s="18">
        <f>MIN(Config_Geracao!$F$5,IF(Base_Irradiacao!$H$672*Config_Geracao!$C$5*(Config_Geracao!$D$5/100)&lt;Config_Geracao!$G$5,0,MAX(Config_Geracao!$G$5,Base_Irradiacao!$H$672*Config_Geracao!$C$5*(Config_Geracao!$D$5/100))))</f>
        <v>2.4795</v>
      </c>
    </row>
    <row r="2686" ht="15.0" customHeight="1">
      <c r="A2686" s="28">
        <v>45685.9583333333</v>
      </c>
      <c r="B2686" s="18">
        <v>23.0</v>
      </c>
      <c r="C2686" s="18" t="s">
        <v>128</v>
      </c>
      <c r="D2686" s="18" t="s">
        <v>115</v>
      </c>
      <c r="E2686" s="18" t="s">
        <v>116</v>
      </c>
      <c r="F2686" s="18">
        <f>MIN(Config_Geracao!$F$2,IF((Base_Irradiacao!$D$673/Config_Geracao!$E$2)*Base_Irradiacao!$G$673*Config_Geracao!$C$2*(Config_Geracao!$D$2/100)&lt;Config_Geracao!$G$2,0,MAX(Config_Geracao!$G$2,(Base_Irradiacao!$D$673/Config_Geracao!$E$2)*Base_Irradiacao!$G$673*Config_Geracao!$C$2*(Config_Geracao!$D$2/100))))</f>
        <v>0</v>
      </c>
    </row>
    <row r="2687" ht="15.0" customHeight="1">
      <c r="A2687" s="28">
        <v>45685.9583333333</v>
      </c>
      <c r="B2687" s="18">
        <v>23.0</v>
      </c>
      <c r="C2687" s="18" t="s">
        <v>128</v>
      </c>
      <c r="D2687" s="18" t="s">
        <v>119</v>
      </c>
      <c r="E2687" s="18" t="s">
        <v>120</v>
      </c>
      <c r="F2687" s="18">
        <f>MIN(Config_Geracao!$F$4,IF(Base_Irradiacao!$H$673*Config_Geracao!$C$4*(Config_Geracao!$D$4/100)&lt;Config_Geracao!$G$4,0,MAX(Config_Geracao!$G$4,Base_Irradiacao!$H$673*Config_Geracao!$C$4*(Config_Geracao!$D$4/100))))</f>
        <v>0.857565</v>
      </c>
    </row>
    <row r="2688" ht="15.0" customHeight="1">
      <c r="A2688" s="28">
        <v>45685.9583333333</v>
      </c>
      <c r="B2688" s="18">
        <v>23.0</v>
      </c>
      <c r="C2688" s="18" t="s">
        <v>129</v>
      </c>
      <c r="D2688" s="18" t="s">
        <v>118</v>
      </c>
      <c r="E2688" s="18" t="s">
        <v>116</v>
      </c>
      <c r="F2688" s="18">
        <f>MIN(Config_Geracao!$F$3,IF((Base_Irradiacao!$D$673/Config_Geracao!$E$3)*Base_Irradiacao!$G$673*Config_Geracao!$C$3*(Config_Geracao!$D$3/100)&lt;Config_Geracao!$G$3,0,MAX(Config_Geracao!$G$3,(Base_Irradiacao!$D$673/Config_Geracao!$E$3)*Base_Irradiacao!$G$673*Config_Geracao!$C$3*(Config_Geracao!$D$3/100))))</f>
        <v>0</v>
      </c>
    </row>
    <row r="2689" ht="15.0" customHeight="1">
      <c r="A2689" s="28">
        <v>45685.9583333333</v>
      </c>
      <c r="B2689" s="18">
        <v>23.0</v>
      </c>
      <c r="C2689" s="18" t="s">
        <v>129</v>
      </c>
      <c r="D2689" s="18" t="s">
        <v>122</v>
      </c>
      <c r="E2689" s="18" t="s">
        <v>120</v>
      </c>
      <c r="F2689" s="18">
        <f>MIN(Config_Geracao!$F$5,IF(Base_Irradiacao!$H$673*Config_Geracao!$C$5*(Config_Geracao!$D$5/100)&lt;Config_Geracao!$G$5,0,MAX(Config_Geracao!$G$5,Base_Irradiacao!$H$673*Config_Geracao!$C$5*(Config_Geracao!$D$5/100))))</f>
        <v>2.92581</v>
      </c>
    </row>
    <row r="2690" ht="15.0" customHeight="1">
      <c r="A2690" s="28">
        <v>45686.0</v>
      </c>
      <c r="B2690" s="18">
        <v>0.0</v>
      </c>
      <c r="C2690" s="18" t="s">
        <v>128</v>
      </c>
      <c r="D2690" s="18" t="s">
        <v>115</v>
      </c>
      <c r="E2690" s="18" t="s">
        <v>116</v>
      </c>
      <c r="F2690" s="18">
        <f>MIN(Config_Geracao!$F$2,IF((Base_Irradiacao!$D$674/Config_Geracao!$E$2)*Base_Irradiacao!$G$674*Config_Geracao!$C$2*(Config_Geracao!$D$2/100)&lt;Config_Geracao!$G$2,0,MAX(Config_Geracao!$G$2,(Base_Irradiacao!$D$674/Config_Geracao!$E$2)*Base_Irradiacao!$G$674*Config_Geracao!$C$2*(Config_Geracao!$D$2/100))))</f>
        <v>0</v>
      </c>
    </row>
    <row r="2691" ht="15.0" customHeight="1">
      <c r="A2691" s="28">
        <v>45686.0</v>
      </c>
      <c r="B2691" s="18">
        <v>0.0</v>
      </c>
      <c r="C2691" s="18" t="s">
        <v>128</v>
      </c>
      <c r="D2691" s="18" t="s">
        <v>119</v>
      </c>
      <c r="E2691" s="18" t="s">
        <v>120</v>
      </c>
      <c r="F2691" s="18">
        <f>MIN(Config_Geracao!$F$4,IF(Base_Irradiacao!$H$674*Config_Geracao!$C$4*(Config_Geracao!$D$4/100)&lt;Config_Geracao!$G$4,0,MAX(Config_Geracao!$G$4,Base_Irradiacao!$H$674*Config_Geracao!$C$4*(Config_Geracao!$D$4/100))))</f>
        <v>1.6012725</v>
      </c>
    </row>
    <row r="2692" ht="15.0" customHeight="1">
      <c r="A2692" s="28">
        <v>45686.0</v>
      </c>
      <c r="B2692" s="18">
        <v>0.0</v>
      </c>
      <c r="C2692" s="18" t="s">
        <v>129</v>
      </c>
      <c r="D2692" s="18" t="s">
        <v>118</v>
      </c>
      <c r="E2692" s="18" t="s">
        <v>116</v>
      </c>
      <c r="F2692" s="18">
        <f>MIN(Config_Geracao!$F$3,IF((Base_Irradiacao!$D$674/Config_Geracao!$E$3)*Base_Irradiacao!$G$674*Config_Geracao!$C$3*(Config_Geracao!$D$3/100)&lt;Config_Geracao!$G$3,0,MAX(Config_Geracao!$G$3,(Base_Irradiacao!$D$674/Config_Geracao!$E$3)*Base_Irradiacao!$G$674*Config_Geracao!$C$3*(Config_Geracao!$D$3/100))))</f>
        <v>0</v>
      </c>
    </row>
    <row r="2693" ht="15.0" customHeight="1">
      <c r="A2693" s="28">
        <v>45686.0</v>
      </c>
      <c r="B2693" s="18">
        <v>0.0</v>
      </c>
      <c r="C2693" s="18" t="s">
        <v>129</v>
      </c>
      <c r="D2693" s="18" t="s">
        <v>122</v>
      </c>
      <c r="E2693" s="18" t="s">
        <v>120</v>
      </c>
      <c r="F2693" s="18">
        <f>MIN(Config_Geracao!$F$5,IF(Base_Irradiacao!$H$674*Config_Geracao!$C$5*(Config_Geracao!$D$5/100)&lt;Config_Geracao!$G$5,0,MAX(Config_Geracao!$G$5,Base_Irradiacao!$H$674*Config_Geracao!$C$5*(Config_Geracao!$D$5/100))))</f>
        <v>5.463165</v>
      </c>
    </row>
    <row r="2694" ht="15.0" customHeight="1">
      <c r="A2694" s="28">
        <v>45686.0416666667</v>
      </c>
      <c r="B2694" s="18">
        <v>1.0</v>
      </c>
      <c r="C2694" s="18" t="s">
        <v>128</v>
      </c>
      <c r="D2694" s="18" t="s">
        <v>115</v>
      </c>
      <c r="E2694" s="18" t="s">
        <v>116</v>
      </c>
      <c r="F2694" s="18">
        <f>MIN(Config_Geracao!$F$2,IF((Base_Irradiacao!$D$675/Config_Geracao!$E$2)*Base_Irradiacao!$G$675*Config_Geracao!$C$2*(Config_Geracao!$D$2/100)&lt;Config_Geracao!$G$2,0,MAX(Config_Geracao!$G$2,(Base_Irradiacao!$D$675/Config_Geracao!$E$2)*Base_Irradiacao!$G$675*Config_Geracao!$C$2*(Config_Geracao!$D$2/100))))</f>
        <v>0</v>
      </c>
    </row>
    <row r="2695" ht="15.0" customHeight="1">
      <c r="A2695" s="28">
        <v>45686.0416666667</v>
      </c>
      <c r="B2695" s="18">
        <v>1.0</v>
      </c>
      <c r="C2695" s="18" t="s">
        <v>128</v>
      </c>
      <c r="D2695" s="18" t="s">
        <v>119</v>
      </c>
      <c r="E2695" s="18" t="s">
        <v>120</v>
      </c>
      <c r="F2695" s="18">
        <f>MIN(Config_Geracao!$F$4,IF(Base_Irradiacao!$H$675*Config_Geracao!$C$4*(Config_Geracao!$D$4/100)&lt;Config_Geracao!$G$4,0,MAX(Config_Geracao!$G$4,Base_Irradiacao!$H$675*Config_Geracao!$C$4*(Config_Geracao!$D$4/100))))</f>
        <v>0.789735</v>
      </c>
    </row>
    <row r="2696" ht="15.0" customHeight="1">
      <c r="A2696" s="28">
        <v>45686.0416666667</v>
      </c>
      <c r="B2696" s="18">
        <v>1.0</v>
      </c>
      <c r="C2696" s="18" t="s">
        <v>129</v>
      </c>
      <c r="D2696" s="18" t="s">
        <v>118</v>
      </c>
      <c r="E2696" s="18" t="s">
        <v>116</v>
      </c>
      <c r="F2696" s="18">
        <f>MIN(Config_Geracao!$F$3,IF((Base_Irradiacao!$D$675/Config_Geracao!$E$3)*Base_Irradiacao!$G$675*Config_Geracao!$C$3*(Config_Geracao!$D$3/100)&lt;Config_Geracao!$G$3,0,MAX(Config_Geracao!$G$3,(Base_Irradiacao!$D$675/Config_Geracao!$E$3)*Base_Irradiacao!$G$675*Config_Geracao!$C$3*(Config_Geracao!$D$3/100))))</f>
        <v>0</v>
      </c>
    </row>
    <row r="2697" ht="15.0" customHeight="1">
      <c r="A2697" s="28">
        <v>45686.0416666667</v>
      </c>
      <c r="B2697" s="18">
        <v>1.0</v>
      </c>
      <c r="C2697" s="18" t="s">
        <v>129</v>
      </c>
      <c r="D2697" s="18" t="s">
        <v>122</v>
      </c>
      <c r="E2697" s="18" t="s">
        <v>120</v>
      </c>
      <c r="F2697" s="18">
        <f>MIN(Config_Geracao!$F$5,IF(Base_Irradiacao!$H$675*Config_Geracao!$C$5*(Config_Geracao!$D$5/100)&lt;Config_Geracao!$G$5,0,MAX(Config_Geracao!$G$5,Base_Irradiacao!$H$675*Config_Geracao!$C$5*(Config_Geracao!$D$5/100))))</f>
        <v>2.69439</v>
      </c>
    </row>
    <row r="2698" ht="15.0" customHeight="1">
      <c r="A2698" s="28">
        <v>45686.0833333333</v>
      </c>
      <c r="B2698" s="18">
        <v>2.0</v>
      </c>
      <c r="C2698" s="18" t="s">
        <v>128</v>
      </c>
      <c r="D2698" s="18" t="s">
        <v>115</v>
      </c>
      <c r="E2698" s="18" t="s">
        <v>116</v>
      </c>
      <c r="F2698" s="18">
        <f>MIN(Config_Geracao!$F$2,IF((Base_Irradiacao!$D$676/Config_Geracao!$E$2)*Base_Irradiacao!$G$676*Config_Geracao!$C$2*(Config_Geracao!$D$2/100)&lt;Config_Geracao!$G$2,0,MAX(Config_Geracao!$G$2,(Base_Irradiacao!$D$676/Config_Geracao!$E$2)*Base_Irradiacao!$G$676*Config_Geracao!$C$2*(Config_Geracao!$D$2/100))))</f>
        <v>0</v>
      </c>
    </row>
    <row r="2699" ht="15.0" customHeight="1">
      <c r="A2699" s="28">
        <v>45686.0833333333</v>
      </c>
      <c r="B2699" s="18">
        <v>2.0</v>
      </c>
      <c r="C2699" s="18" t="s">
        <v>128</v>
      </c>
      <c r="D2699" s="18" t="s">
        <v>119</v>
      </c>
      <c r="E2699" s="18" t="s">
        <v>120</v>
      </c>
      <c r="F2699" s="18">
        <f>MIN(Config_Geracao!$F$4,IF(Base_Irradiacao!$H$676*Config_Geracao!$C$4*(Config_Geracao!$D$4/100)&lt;Config_Geracao!$G$4,0,MAX(Config_Geracao!$G$4,Base_Irradiacao!$H$676*Config_Geracao!$C$4*(Config_Geracao!$D$4/100))))</f>
        <v>0.789735</v>
      </c>
    </row>
    <row r="2700" ht="15.0" customHeight="1">
      <c r="A2700" s="28">
        <v>45686.0833333333</v>
      </c>
      <c r="B2700" s="18">
        <v>2.0</v>
      </c>
      <c r="C2700" s="18" t="s">
        <v>129</v>
      </c>
      <c r="D2700" s="18" t="s">
        <v>118</v>
      </c>
      <c r="E2700" s="18" t="s">
        <v>116</v>
      </c>
      <c r="F2700" s="18">
        <f>MIN(Config_Geracao!$F$3,IF((Base_Irradiacao!$D$676/Config_Geracao!$E$3)*Base_Irradiacao!$G$676*Config_Geracao!$C$3*(Config_Geracao!$D$3/100)&lt;Config_Geracao!$G$3,0,MAX(Config_Geracao!$G$3,(Base_Irradiacao!$D$676/Config_Geracao!$E$3)*Base_Irradiacao!$G$676*Config_Geracao!$C$3*(Config_Geracao!$D$3/100))))</f>
        <v>0</v>
      </c>
    </row>
    <row r="2701" ht="15.0" customHeight="1">
      <c r="A2701" s="28">
        <v>45686.0833333333</v>
      </c>
      <c r="B2701" s="18">
        <v>2.0</v>
      </c>
      <c r="C2701" s="18" t="s">
        <v>129</v>
      </c>
      <c r="D2701" s="18" t="s">
        <v>122</v>
      </c>
      <c r="E2701" s="18" t="s">
        <v>120</v>
      </c>
      <c r="F2701" s="18">
        <f>MIN(Config_Geracao!$F$5,IF(Base_Irradiacao!$H$676*Config_Geracao!$C$5*(Config_Geracao!$D$5/100)&lt;Config_Geracao!$G$5,0,MAX(Config_Geracao!$G$5,Base_Irradiacao!$H$676*Config_Geracao!$C$5*(Config_Geracao!$D$5/100))))</f>
        <v>2.69439</v>
      </c>
    </row>
    <row r="2702" ht="15.0" customHeight="1">
      <c r="A2702" s="28">
        <v>45686.125</v>
      </c>
      <c r="B2702" s="18">
        <v>3.0</v>
      </c>
      <c r="C2702" s="18" t="s">
        <v>128</v>
      </c>
      <c r="D2702" s="18" t="s">
        <v>115</v>
      </c>
      <c r="E2702" s="18" t="s">
        <v>116</v>
      </c>
      <c r="F2702" s="18">
        <f>MIN(Config_Geracao!$F$2,IF((Base_Irradiacao!$D$677/Config_Geracao!$E$2)*Base_Irradiacao!$G$677*Config_Geracao!$C$2*(Config_Geracao!$D$2/100)&lt;Config_Geracao!$G$2,0,MAX(Config_Geracao!$G$2,(Base_Irradiacao!$D$677/Config_Geracao!$E$2)*Base_Irradiacao!$G$677*Config_Geracao!$C$2*(Config_Geracao!$D$2/100))))</f>
        <v>0</v>
      </c>
    </row>
    <row r="2703" ht="15.0" customHeight="1">
      <c r="A2703" s="28">
        <v>45686.125</v>
      </c>
      <c r="B2703" s="18">
        <v>3.0</v>
      </c>
      <c r="C2703" s="18" t="s">
        <v>128</v>
      </c>
      <c r="D2703" s="18" t="s">
        <v>119</v>
      </c>
      <c r="E2703" s="18" t="s">
        <v>120</v>
      </c>
      <c r="F2703" s="18">
        <f>MIN(Config_Geracao!$F$4,IF(Base_Irradiacao!$H$677*Config_Geracao!$C$4*(Config_Geracao!$D$4/100)&lt;Config_Geracao!$G$4,0,MAX(Config_Geracao!$G$4,Base_Irradiacao!$H$677*Config_Geracao!$C$4*(Config_Geracao!$D$4/100))))</f>
        <v>0.72675</v>
      </c>
    </row>
    <row r="2704" ht="15.0" customHeight="1">
      <c r="A2704" s="28">
        <v>45686.125</v>
      </c>
      <c r="B2704" s="18">
        <v>3.0</v>
      </c>
      <c r="C2704" s="18" t="s">
        <v>129</v>
      </c>
      <c r="D2704" s="18" t="s">
        <v>118</v>
      </c>
      <c r="E2704" s="18" t="s">
        <v>116</v>
      </c>
      <c r="F2704" s="18">
        <f>MIN(Config_Geracao!$F$3,IF((Base_Irradiacao!$D$677/Config_Geracao!$E$3)*Base_Irradiacao!$G$677*Config_Geracao!$C$3*(Config_Geracao!$D$3/100)&lt;Config_Geracao!$G$3,0,MAX(Config_Geracao!$G$3,(Base_Irradiacao!$D$677/Config_Geracao!$E$3)*Base_Irradiacao!$G$677*Config_Geracao!$C$3*(Config_Geracao!$D$3/100))))</f>
        <v>0</v>
      </c>
    </row>
    <row r="2705" ht="15.0" customHeight="1">
      <c r="A2705" s="28">
        <v>45686.125</v>
      </c>
      <c r="B2705" s="18">
        <v>3.0</v>
      </c>
      <c r="C2705" s="18" t="s">
        <v>129</v>
      </c>
      <c r="D2705" s="18" t="s">
        <v>122</v>
      </c>
      <c r="E2705" s="18" t="s">
        <v>120</v>
      </c>
      <c r="F2705" s="18">
        <f>MIN(Config_Geracao!$F$5,IF(Base_Irradiacao!$H$677*Config_Geracao!$C$5*(Config_Geracao!$D$5/100)&lt;Config_Geracao!$G$5,0,MAX(Config_Geracao!$G$5,Base_Irradiacao!$H$677*Config_Geracao!$C$5*(Config_Geracao!$D$5/100))))</f>
        <v>2.4795</v>
      </c>
    </row>
    <row r="2706" ht="15.0" customHeight="1">
      <c r="A2706" s="28">
        <v>45686.1666666667</v>
      </c>
      <c r="B2706" s="18">
        <v>4.0</v>
      </c>
      <c r="C2706" s="18" t="s">
        <v>128</v>
      </c>
      <c r="D2706" s="18" t="s">
        <v>115</v>
      </c>
      <c r="E2706" s="18" t="s">
        <v>116</v>
      </c>
      <c r="F2706" s="18">
        <f>MIN(Config_Geracao!$F$2,IF((Base_Irradiacao!$D$678/Config_Geracao!$E$2)*Base_Irradiacao!$G$678*Config_Geracao!$C$2*(Config_Geracao!$D$2/100)&lt;Config_Geracao!$G$2,0,MAX(Config_Geracao!$G$2,(Base_Irradiacao!$D$678/Config_Geracao!$E$2)*Base_Irradiacao!$G$678*Config_Geracao!$C$2*(Config_Geracao!$D$2/100))))</f>
        <v>0</v>
      </c>
    </row>
    <row r="2707" ht="15.0" customHeight="1">
      <c r="A2707" s="28">
        <v>45686.1666666667</v>
      </c>
      <c r="B2707" s="18">
        <v>4.0</v>
      </c>
      <c r="C2707" s="18" t="s">
        <v>128</v>
      </c>
      <c r="D2707" s="18" t="s">
        <v>119</v>
      </c>
      <c r="E2707" s="18" t="s">
        <v>120</v>
      </c>
      <c r="F2707" s="18">
        <f>MIN(Config_Geracao!$F$4,IF(Base_Irradiacao!$H$678*Config_Geracao!$C$4*(Config_Geracao!$D$4/100)&lt;Config_Geracao!$G$4,0,MAX(Config_Geracao!$G$4,Base_Irradiacao!$H$678*Config_Geracao!$C$4*(Config_Geracao!$D$4/100))))</f>
        <v>1.0537875</v>
      </c>
    </row>
    <row r="2708" ht="15.0" customHeight="1">
      <c r="A2708" s="28">
        <v>45686.1666666667</v>
      </c>
      <c r="B2708" s="18">
        <v>4.0</v>
      </c>
      <c r="C2708" s="18" t="s">
        <v>129</v>
      </c>
      <c r="D2708" s="18" t="s">
        <v>118</v>
      </c>
      <c r="E2708" s="18" t="s">
        <v>116</v>
      </c>
      <c r="F2708" s="18">
        <f>MIN(Config_Geracao!$F$3,IF((Base_Irradiacao!$D$678/Config_Geracao!$E$3)*Base_Irradiacao!$G$678*Config_Geracao!$C$3*(Config_Geracao!$D$3/100)&lt;Config_Geracao!$G$3,0,MAX(Config_Geracao!$G$3,(Base_Irradiacao!$D$678/Config_Geracao!$E$3)*Base_Irradiacao!$G$678*Config_Geracao!$C$3*(Config_Geracao!$D$3/100))))</f>
        <v>0</v>
      </c>
    </row>
    <row r="2709" ht="15.0" customHeight="1">
      <c r="A2709" s="28">
        <v>45686.1666666667</v>
      </c>
      <c r="B2709" s="18">
        <v>4.0</v>
      </c>
      <c r="C2709" s="18" t="s">
        <v>129</v>
      </c>
      <c r="D2709" s="18" t="s">
        <v>122</v>
      </c>
      <c r="E2709" s="18" t="s">
        <v>120</v>
      </c>
      <c r="F2709" s="18">
        <f>MIN(Config_Geracao!$F$5,IF(Base_Irradiacao!$H$678*Config_Geracao!$C$5*(Config_Geracao!$D$5/100)&lt;Config_Geracao!$G$5,0,MAX(Config_Geracao!$G$5,Base_Irradiacao!$H$678*Config_Geracao!$C$5*(Config_Geracao!$D$5/100))))</f>
        <v>3.595275</v>
      </c>
    </row>
    <row r="2710" ht="15.0" customHeight="1">
      <c r="A2710" s="28">
        <v>45686.2083333333</v>
      </c>
      <c r="B2710" s="18">
        <v>5.0</v>
      </c>
      <c r="C2710" s="18" t="s">
        <v>128</v>
      </c>
      <c r="D2710" s="18" t="s">
        <v>115</v>
      </c>
      <c r="E2710" s="18" t="s">
        <v>116</v>
      </c>
      <c r="F2710" s="18">
        <f>MIN(Config_Geracao!$F$2,IF((Base_Irradiacao!$D$679/Config_Geracao!$E$2)*Base_Irradiacao!$G$679*Config_Geracao!$C$2*(Config_Geracao!$D$2/100)&lt;Config_Geracao!$G$2,0,MAX(Config_Geracao!$G$2,(Base_Irradiacao!$D$679/Config_Geracao!$E$2)*Base_Irradiacao!$G$679*Config_Geracao!$C$2*(Config_Geracao!$D$2/100))))</f>
        <v>0</v>
      </c>
    </row>
    <row r="2711" ht="15.0" customHeight="1">
      <c r="A2711" s="28">
        <v>45686.2083333333</v>
      </c>
      <c r="B2711" s="18">
        <v>5.0</v>
      </c>
      <c r="C2711" s="18" t="s">
        <v>128</v>
      </c>
      <c r="D2711" s="18" t="s">
        <v>119</v>
      </c>
      <c r="E2711" s="18" t="s">
        <v>120</v>
      </c>
      <c r="F2711" s="18">
        <f>MIN(Config_Geracao!$F$4,IF(Base_Irradiacao!$H$679*Config_Geracao!$C$4*(Config_Geracao!$D$4/100)&lt;Config_Geracao!$G$4,0,MAX(Config_Geracao!$G$4,Base_Irradiacao!$H$679*Config_Geracao!$C$4*(Config_Geracao!$D$4/100))))</f>
        <v>1.0295625</v>
      </c>
    </row>
    <row r="2712" ht="15.0" customHeight="1">
      <c r="A2712" s="28">
        <v>45686.2083333333</v>
      </c>
      <c r="B2712" s="18">
        <v>5.0</v>
      </c>
      <c r="C2712" s="18" t="s">
        <v>129</v>
      </c>
      <c r="D2712" s="18" t="s">
        <v>118</v>
      </c>
      <c r="E2712" s="18" t="s">
        <v>116</v>
      </c>
      <c r="F2712" s="18">
        <f>MIN(Config_Geracao!$F$3,IF((Base_Irradiacao!$D$679/Config_Geracao!$E$3)*Base_Irradiacao!$G$679*Config_Geracao!$C$3*(Config_Geracao!$D$3/100)&lt;Config_Geracao!$G$3,0,MAX(Config_Geracao!$G$3,(Base_Irradiacao!$D$679/Config_Geracao!$E$3)*Base_Irradiacao!$G$679*Config_Geracao!$C$3*(Config_Geracao!$D$3/100))))</f>
        <v>0</v>
      </c>
    </row>
    <row r="2713" ht="15.0" customHeight="1">
      <c r="A2713" s="28">
        <v>45686.2083333333</v>
      </c>
      <c r="B2713" s="18">
        <v>5.0</v>
      </c>
      <c r="C2713" s="18" t="s">
        <v>129</v>
      </c>
      <c r="D2713" s="18" t="s">
        <v>122</v>
      </c>
      <c r="E2713" s="18" t="s">
        <v>120</v>
      </c>
      <c r="F2713" s="18">
        <f>MIN(Config_Geracao!$F$5,IF(Base_Irradiacao!$H$679*Config_Geracao!$C$5*(Config_Geracao!$D$5/100)&lt;Config_Geracao!$G$5,0,MAX(Config_Geracao!$G$5,Base_Irradiacao!$H$679*Config_Geracao!$C$5*(Config_Geracao!$D$5/100))))</f>
        <v>3.512625</v>
      </c>
    </row>
    <row r="2714" ht="15.0" customHeight="1">
      <c r="A2714" s="28">
        <v>45686.25</v>
      </c>
      <c r="B2714" s="18">
        <v>6.0</v>
      </c>
      <c r="C2714" s="18" t="s">
        <v>128</v>
      </c>
      <c r="D2714" s="18" t="s">
        <v>115</v>
      </c>
      <c r="E2714" s="18" t="s">
        <v>116</v>
      </c>
      <c r="F2714" s="18">
        <f>MIN(Config_Geracao!$F$2,IF((Base_Irradiacao!$D$680/Config_Geracao!$E$2)*Base_Irradiacao!$G$680*Config_Geracao!$C$2*(Config_Geracao!$D$2/100)&lt;Config_Geracao!$G$2,0,MAX(Config_Geracao!$G$2,(Base_Irradiacao!$D$680/Config_Geracao!$E$2)*Base_Irradiacao!$G$680*Config_Geracao!$C$2*(Config_Geracao!$D$2/100))))</f>
        <v>1.539388636</v>
      </c>
    </row>
    <row r="2715" ht="15.0" customHeight="1">
      <c r="A2715" s="28">
        <v>45686.25</v>
      </c>
      <c r="B2715" s="18">
        <v>6.0</v>
      </c>
      <c r="C2715" s="18" t="s">
        <v>128</v>
      </c>
      <c r="D2715" s="18" t="s">
        <v>119</v>
      </c>
      <c r="E2715" s="18" t="s">
        <v>120</v>
      </c>
      <c r="F2715" s="18">
        <f>MIN(Config_Geracao!$F$4,IF(Base_Irradiacao!$H$680*Config_Geracao!$C$4*(Config_Geracao!$D$4/100)&lt;Config_Geracao!$G$4,0,MAX(Config_Geracao!$G$4,Base_Irradiacao!$H$680*Config_Geracao!$C$4*(Config_Geracao!$D$4/100))))</f>
        <v>0.88179</v>
      </c>
    </row>
    <row r="2716" ht="15.0" customHeight="1">
      <c r="A2716" s="28">
        <v>45686.25</v>
      </c>
      <c r="B2716" s="18">
        <v>6.0</v>
      </c>
      <c r="C2716" s="18" t="s">
        <v>129</v>
      </c>
      <c r="D2716" s="18" t="s">
        <v>118</v>
      </c>
      <c r="E2716" s="18" t="s">
        <v>116</v>
      </c>
      <c r="F2716" s="18">
        <f>MIN(Config_Geracao!$F$3,IF((Base_Irradiacao!$D$680/Config_Geracao!$E$3)*Base_Irradiacao!$G$680*Config_Geracao!$C$3*(Config_Geracao!$D$3/100)&lt;Config_Geracao!$G$3,0,MAX(Config_Geracao!$G$3,(Base_Irradiacao!$D$680/Config_Geracao!$E$3)*Base_Irradiacao!$G$680*Config_Geracao!$C$3*(Config_Geracao!$D$3/100))))</f>
        <v>6.302438182</v>
      </c>
    </row>
    <row r="2717" ht="15.0" customHeight="1">
      <c r="A2717" s="28">
        <v>45686.25</v>
      </c>
      <c r="B2717" s="18">
        <v>6.0</v>
      </c>
      <c r="C2717" s="18" t="s">
        <v>129</v>
      </c>
      <c r="D2717" s="18" t="s">
        <v>122</v>
      </c>
      <c r="E2717" s="18" t="s">
        <v>120</v>
      </c>
      <c r="F2717" s="18">
        <f>MIN(Config_Geracao!$F$5,IF(Base_Irradiacao!$H$680*Config_Geracao!$C$5*(Config_Geracao!$D$5/100)&lt;Config_Geracao!$G$5,0,MAX(Config_Geracao!$G$5,Base_Irradiacao!$H$680*Config_Geracao!$C$5*(Config_Geracao!$D$5/100))))</f>
        <v>3.00846</v>
      </c>
    </row>
    <row r="2718" ht="15.0" customHeight="1">
      <c r="A2718" s="28">
        <v>45686.2916666667</v>
      </c>
      <c r="B2718" s="18">
        <v>7.0</v>
      </c>
      <c r="C2718" s="18" t="s">
        <v>128</v>
      </c>
      <c r="D2718" s="18" t="s">
        <v>115</v>
      </c>
      <c r="E2718" s="18" t="s">
        <v>116</v>
      </c>
      <c r="F2718" s="18">
        <f>MIN(Config_Geracao!$F$2,IF((Base_Irradiacao!$D$681/Config_Geracao!$E$2)*Base_Irradiacao!$G$681*Config_Geracao!$C$2*(Config_Geracao!$D$2/100)&lt;Config_Geracao!$G$2,0,MAX(Config_Geracao!$G$2,(Base_Irradiacao!$D$681/Config_Geracao!$E$2)*Base_Irradiacao!$G$681*Config_Geracao!$C$2*(Config_Geracao!$D$2/100))))</f>
        <v>3.307079545</v>
      </c>
    </row>
    <row r="2719" ht="15.0" customHeight="1">
      <c r="A2719" s="28">
        <v>45686.2916666667</v>
      </c>
      <c r="B2719" s="18">
        <v>7.0</v>
      </c>
      <c r="C2719" s="18" t="s">
        <v>128</v>
      </c>
      <c r="D2719" s="18" t="s">
        <v>119</v>
      </c>
      <c r="E2719" s="18" t="s">
        <v>120</v>
      </c>
      <c r="F2719" s="18">
        <f>MIN(Config_Geracao!$F$4,IF(Base_Irradiacao!$H$681*Config_Geracao!$C$4*(Config_Geracao!$D$4/100)&lt;Config_Geracao!$G$4,0,MAX(Config_Geracao!$G$4,Base_Irradiacao!$H$681*Config_Geracao!$C$4*(Config_Geracao!$D$4/100))))</f>
        <v>0.74613</v>
      </c>
    </row>
    <row r="2720" ht="15.0" customHeight="1">
      <c r="A2720" s="28">
        <v>45686.2916666667</v>
      </c>
      <c r="B2720" s="18">
        <v>7.0</v>
      </c>
      <c r="C2720" s="18" t="s">
        <v>129</v>
      </c>
      <c r="D2720" s="18" t="s">
        <v>118</v>
      </c>
      <c r="E2720" s="18" t="s">
        <v>116</v>
      </c>
      <c r="F2720" s="18">
        <f>MIN(Config_Geracao!$F$3,IF((Base_Irradiacao!$D$681/Config_Geracao!$E$3)*Base_Irradiacao!$G$681*Config_Geracao!$C$3*(Config_Geracao!$D$3/100)&lt;Config_Geracao!$G$3,0,MAX(Config_Geracao!$G$3,(Base_Irradiacao!$D$681/Config_Geracao!$E$3)*Base_Irradiacao!$G$681*Config_Geracao!$C$3*(Config_Geracao!$D$3/100))))</f>
        <v>13.53957273</v>
      </c>
    </row>
    <row r="2721" ht="15.0" customHeight="1">
      <c r="A2721" s="28">
        <v>45686.2916666667</v>
      </c>
      <c r="B2721" s="18">
        <v>7.0</v>
      </c>
      <c r="C2721" s="18" t="s">
        <v>129</v>
      </c>
      <c r="D2721" s="18" t="s">
        <v>122</v>
      </c>
      <c r="E2721" s="18" t="s">
        <v>120</v>
      </c>
      <c r="F2721" s="18">
        <f>MIN(Config_Geracao!$F$5,IF(Base_Irradiacao!$H$681*Config_Geracao!$C$5*(Config_Geracao!$D$5/100)&lt;Config_Geracao!$G$5,0,MAX(Config_Geracao!$G$5,Base_Irradiacao!$H$681*Config_Geracao!$C$5*(Config_Geracao!$D$5/100))))</f>
        <v>2.54562</v>
      </c>
    </row>
    <row r="2722" ht="15.0" customHeight="1">
      <c r="A2722" s="28">
        <v>45686.3333333333</v>
      </c>
      <c r="B2722" s="18">
        <v>8.0</v>
      </c>
      <c r="C2722" s="18" t="s">
        <v>128</v>
      </c>
      <c r="D2722" s="18" t="s">
        <v>115</v>
      </c>
      <c r="E2722" s="18" t="s">
        <v>116</v>
      </c>
      <c r="F2722" s="18">
        <f>MIN(Config_Geracao!$F$2,IF((Base_Irradiacao!$D$682/Config_Geracao!$E$2)*Base_Irradiacao!$G$682*Config_Geracao!$C$2*(Config_Geracao!$D$2/100)&lt;Config_Geracao!$G$2,0,MAX(Config_Geracao!$G$2,(Base_Irradiacao!$D$682/Config_Geracao!$E$2)*Base_Irradiacao!$G$682*Config_Geracao!$C$2*(Config_Geracao!$D$2/100))))</f>
        <v>1.802927273</v>
      </c>
    </row>
    <row r="2723" ht="15.0" customHeight="1">
      <c r="A2723" s="28">
        <v>45686.3333333333</v>
      </c>
      <c r="B2723" s="18">
        <v>8.0</v>
      </c>
      <c r="C2723" s="18" t="s">
        <v>128</v>
      </c>
      <c r="D2723" s="18" t="s">
        <v>119</v>
      </c>
      <c r="E2723" s="18" t="s">
        <v>120</v>
      </c>
      <c r="F2723" s="18">
        <f>MIN(Config_Geracao!$F$4,IF(Base_Irradiacao!$H$682*Config_Geracao!$C$4*(Config_Geracao!$D$4/100)&lt;Config_Geracao!$G$4,0,MAX(Config_Geracao!$G$4,Base_Irradiacao!$H$682*Config_Geracao!$C$4*(Config_Geracao!$D$4/100))))</f>
        <v>0.85272</v>
      </c>
    </row>
    <row r="2724" ht="15.0" customHeight="1">
      <c r="A2724" s="28">
        <v>45686.3333333333</v>
      </c>
      <c r="B2724" s="18">
        <v>8.0</v>
      </c>
      <c r="C2724" s="18" t="s">
        <v>129</v>
      </c>
      <c r="D2724" s="18" t="s">
        <v>118</v>
      </c>
      <c r="E2724" s="18" t="s">
        <v>116</v>
      </c>
      <c r="F2724" s="18">
        <f>MIN(Config_Geracao!$F$3,IF((Base_Irradiacao!$D$682/Config_Geracao!$E$3)*Base_Irradiacao!$G$682*Config_Geracao!$C$3*(Config_Geracao!$D$3/100)&lt;Config_Geracao!$G$3,0,MAX(Config_Geracao!$G$3,(Base_Irradiacao!$D$682/Config_Geracao!$E$3)*Base_Irradiacao!$G$682*Config_Geracao!$C$3*(Config_Geracao!$D$3/100))))</f>
        <v>7.381396364</v>
      </c>
    </row>
    <row r="2725" ht="15.0" customHeight="1">
      <c r="A2725" s="28">
        <v>45686.3333333333</v>
      </c>
      <c r="B2725" s="18">
        <v>8.0</v>
      </c>
      <c r="C2725" s="18" t="s">
        <v>129</v>
      </c>
      <c r="D2725" s="18" t="s">
        <v>122</v>
      </c>
      <c r="E2725" s="18" t="s">
        <v>120</v>
      </c>
      <c r="F2725" s="18">
        <f>MIN(Config_Geracao!$F$5,IF(Base_Irradiacao!$H$682*Config_Geracao!$C$5*(Config_Geracao!$D$5/100)&lt;Config_Geracao!$G$5,0,MAX(Config_Geracao!$G$5,Base_Irradiacao!$H$682*Config_Geracao!$C$5*(Config_Geracao!$D$5/100))))</f>
        <v>2.90928</v>
      </c>
    </row>
    <row r="2726" ht="15.0" customHeight="1">
      <c r="A2726" s="28">
        <v>45686.375</v>
      </c>
      <c r="B2726" s="18">
        <v>9.0</v>
      </c>
      <c r="C2726" s="18" t="s">
        <v>128</v>
      </c>
      <c r="D2726" s="18" t="s">
        <v>115</v>
      </c>
      <c r="E2726" s="18" t="s">
        <v>116</v>
      </c>
      <c r="F2726" s="18">
        <f>MIN(Config_Geracao!$F$2,IF((Base_Irradiacao!$D$683/Config_Geracao!$E$2)*Base_Irradiacao!$G$683*Config_Geracao!$C$2*(Config_Geracao!$D$2/100)&lt;Config_Geracao!$G$2,0,MAX(Config_Geracao!$G$2,(Base_Irradiacao!$D$683/Config_Geracao!$E$2)*Base_Irradiacao!$G$683*Config_Geracao!$C$2*(Config_Geracao!$D$2/100))))</f>
        <v>6.103231818</v>
      </c>
    </row>
    <row r="2727" ht="15.0" customHeight="1">
      <c r="A2727" s="28">
        <v>45686.375</v>
      </c>
      <c r="B2727" s="18">
        <v>9.0</v>
      </c>
      <c r="C2727" s="18" t="s">
        <v>128</v>
      </c>
      <c r="D2727" s="18" t="s">
        <v>119</v>
      </c>
      <c r="E2727" s="18" t="s">
        <v>120</v>
      </c>
      <c r="F2727" s="18">
        <f>MIN(Config_Geracao!$F$4,IF(Base_Irradiacao!$H$683*Config_Geracao!$C$4*(Config_Geracao!$D$4/100)&lt;Config_Geracao!$G$4,0,MAX(Config_Geracao!$G$4,Base_Irradiacao!$H$683*Config_Geracao!$C$4*(Config_Geracao!$D$4/100))))</f>
        <v>0.7873125</v>
      </c>
    </row>
    <row r="2728" ht="15.0" customHeight="1">
      <c r="A2728" s="28">
        <v>45686.375</v>
      </c>
      <c r="B2728" s="18">
        <v>9.0</v>
      </c>
      <c r="C2728" s="18" t="s">
        <v>129</v>
      </c>
      <c r="D2728" s="18" t="s">
        <v>118</v>
      </c>
      <c r="E2728" s="18" t="s">
        <v>116</v>
      </c>
      <c r="F2728" s="18">
        <f>MIN(Config_Geracao!$F$3,IF((Base_Irradiacao!$D$683/Config_Geracao!$E$3)*Base_Irradiacao!$G$683*Config_Geracao!$C$3*(Config_Geracao!$D$3/100)&lt;Config_Geracao!$G$3,0,MAX(Config_Geracao!$G$3,(Base_Irradiacao!$D$683/Config_Geracao!$E$3)*Base_Irradiacao!$G$683*Config_Geracao!$C$3*(Config_Geracao!$D$3/100))))</f>
        <v>24.98734909</v>
      </c>
    </row>
    <row r="2729" ht="15.0" customHeight="1">
      <c r="A2729" s="28">
        <v>45686.375</v>
      </c>
      <c r="B2729" s="18">
        <v>9.0</v>
      </c>
      <c r="C2729" s="18" t="s">
        <v>129</v>
      </c>
      <c r="D2729" s="18" t="s">
        <v>122</v>
      </c>
      <c r="E2729" s="18" t="s">
        <v>120</v>
      </c>
      <c r="F2729" s="18">
        <f>MIN(Config_Geracao!$F$5,IF(Base_Irradiacao!$H$683*Config_Geracao!$C$5*(Config_Geracao!$D$5/100)&lt;Config_Geracao!$G$5,0,MAX(Config_Geracao!$G$5,Base_Irradiacao!$H$683*Config_Geracao!$C$5*(Config_Geracao!$D$5/100))))</f>
        <v>2.686125</v>
      </c>
    </row>
    <row r="2730" ht="15.0" customHeight="1">
      <c r="A2730" s="28">
        <v>45686.4166666667</v>
      </c>
      <c r="B2730" s="18">
        <v>10.0</v>
      </c>
      <c r="C2730" s="18" t="s">
        <v>128</v>
      </c>
      <c r="D2730" s="18" t="s">
        <v>115</v>
      </c>
      <c r="E2730" s="18" t="s">
        <v>116</v>
      </c>
      <c r="F2730" s="18">
        <f>MIN(Config_Geracao!$F$2,IF((Base_Irradiacao!$D$684/Config_Geracao!$E$2)*Base_Irradiacao!$G$684*Config_Geracao!$C$2*(Config_Geracao!$D$2/100)&lt;Config_Geracao!$G$2,0,MAX(Config_Geracao!$G$2,(Base_Irradiacao!$D$684/Config_Geracao!$E$2)*Base_Irradiacao!$G$684*Config_Geracao!$C$2*(Config_Geracao!$D$2/100))))</f>
        <v>7.061220455</v>
      </c>
    </row>
    <row r="2731" ht="15.0" customHeight="1">
      <c r="A2731" s="28">
        <v>45686.4166666667</v>
      </c>
      <c r="B2731" s="18">
        <v>10.0</v>
      </c>
      <c r="C2731" s="18" t="s">
        <v>128</v>
      </c>
      <c r="D2731" s="18" t="s">
        <v>119</v>
      </c>
      <c r="E2731" s="18" t="s">
        <v>120</v>
      </c>
      <c r="F2731" s="18">
        <f>MIN(Config_Geracao!$F$4,IF(Base_Irradiacao!$H$684*Config_Geracao!$C$4*(Config_Geracao!$D$4/100)&lt;Config_Geracao!$G$4,0,MAX(Config_Geracao!$G$4,Base_Irradiacao!$H$684*Config_Geracao!$C$4*(Config_Geracao!$D$4/100))))</f>
        <v>0.595935</v>
      </c>
    </row>
    <row r="2732" ht="15.0" customHeight="1">
      <c r="A2732" s="28">
        <v>45686.4166666667</v>
      </c>
      <c r="B2732" s="18">
        <v>10.0</v>
      </c>
      <c r="C2732" s="18" t="s">
        <v>129</v>
      </c>
      <c r="D2732" s="18" t="s">
        <v>118</v>
      </c>
      <c r="E2732" s="18" t="s">
        <v>116</v>
      </c>
      <c r="F2732" s="18">
        <f>MIN(Config_Geracao!$F$3,IF((Base_Irradiacao!$D$684/Config_Geracao!$E$3)*Base_Irradiacao!$G$684*Config_Geracao!$C$3*(Config_Geracao!$D$3/100)&lt;Config_Geracao!$G$3,0,MAX(Config_Geracao!$G$3,(Base_Irradiacao!$D$684/Config_Geracao!$E$3)*Base_Irradiacao!$G$684*Config_Geracao!$C$3*(Config_Geracao!$D$3/100))))</f>
        <v>28.90946727</v>
      </c>
    </row>
    <row r="2733" ht="15.0" customHeight="1">
      <c r="A2733" s="28">
        <v>45686.4166666667</v>
      </c>
      <c r="B2733" s="18">
        <v>10.0</v>
      </c>
      <c r="C2733" s="18" t="s">
        <v>129</v>
      </c>
      <c r="D2733" s="18" t="s">
        <v>122</v>
      </c>
      <c r="E2733" s="18" t="s">
        <v>120</v>
      </c>
      <c r="F2733" s="18">
        <f>MIN(Config_Geracao!$F$5,IF(Base_Irradiacao!$H$684*Config_Geracao!$C$5*(Config_Geracao!$D$5/100)&lt;Config_Geracao!$G$5,0,MAX(Config_Geracao!$G$5,Base_Irradiacao!$H$684*Config_Geracao!$C$5*(Config_Geracao!$D$5/100))))</f>
        <v>2.03319</v>
      </c>
    </row>
    <row r="2734" ht="15.0" customHeight="1">
      <c r="A2734" s="28">
        <v>45686.4583333333</v>
      </c>
      <c r="B2734" s="18">
        <v>11.0</v>
      </c>
      <c r="C2734" s="18" t="s">
        <v>128</v>
      </c>
      <c r="D2734" s="18" t="s">
        <v>115</v>
      </c>
      <c r="E2734" s="18" t="s">
        <v>116</v>
      </c>
      <c r="F2734" s="18">
        <f>MIN(Config_Geracao!$F$2,IF((Base_Irradiacao!$D$685/Config_Geracao!$E$2)*Base_Irradiacao!$G$685*Config_Geracao!$C$2*(Config_Geracao!$D$2/100)&lt;Config_Geracao!$G$2,0,MAX(Config_Geracao!$G$2,(Base_Irradiacao!$D$685/Config_Geracao!$E$2)*Base_Irradiacao!$G$685*Config_Geracao!$C$2*(Config_Geracao!$D$2/100))))</f>
        <v>7.971493182</v>
      </c>
    </row>
    <row r="2735" ht="15.0" customHeight="1">
      <c r="A2735" s="28">
        <v>45686.4583333333</v>
      </c>
      <c r="B2735" s="18">
        <v>11.0</v>
      </c>
      <c r="C2735" s="18" t="s">
        <v>128</v>
      </c>
      <c r="D2735" s="18" t="s">
        <v>119</v>
      </c>
      <c r="E2735" s="18" t="s">
        <v>120</v>
      </c>
      <c r="F2735" s="18">
        <f>MIN(Config_Geracao!$F$4,IF(Base_Irradiacao!$H$685*Config_Geracao!$C$4*(Config_Geracao!$D$4/100)&lt;Config_Geracao!$G$4,0,MAX(Config_Geracao!$G$4,Base_Irradiacao!$H$685*Config_Geracao!$C$4*(Config_Geracao!$D$4/100))))</f>
        <v>0.634695</v>
      </c>
    </row>
    <row r="2736" ht="15.0" customHeight="1">
      <c r="A2736" s="28">
        <v>45686.4583333333</v>
      </c>
      <c r="B2736" s="18">
        <v>11.0</v>
      </c>
      <c r="C2736" s="18" t="s">
        <v>129</v>
      </c>
      <c r="D2736" s="18" t="s">
        <v>118</v>
      </c>
      <c r="E2736" s="18" t="s">
        <v>116</v>
      </c>
      <c r="F2736" s="18">
        <f>MIN(Config_Geracao!$F$3,IF((Base_Irradiacao!$D$685/Config_Geracao!$E$3)*Base_Irradiacao!$G$685*Config_Geracao!$C$3*(Config_Geracao!$D$3/100)&lt;Config_Geracao!$G$3,0,MAX(Config_Geracao!$G$3,(Base_Irradiacao!$D$685/Config_Geracao!$E$3)*Base_Irradiacao!$G$685*Config_Geracao!$C$3*(Config_Geracao!$D$3/100))))</f>
        <v>32.63623091</v>
      </c>
    </row>
    <row r="2737" ht="15.0" customHeight="1">
      <c r="A2737" s="28">
        <v>45686.4583333333</v>
      </c>
      <c r="B2737" s="18">
        <v>11.0</v>
      </c>
      <c r="C2737" s="18" t="s">
        <v>129</v>
      </c>
      <c r="D2737" s="18" t="s">
        <v>122</v>
      </c>
      <c r="E2737" s="18" t="s">
        <v>120</v>
      </c>
      <c r="F2737" s="18">
        <f>MIN(Config_Geracao!$F$5,IF(Base_Irradiacao!$H$685*Config_Geracao!$C$5*(Config_Geracao!$D$5/100)&lt;Config_Geracao!$G$5,0,MAX(Config_Geracao!$G$5,Base_Irradiacao!$H$685*Config_Geracao!$C$5*(Config_Geracao!$D$5/100))))</f>
        <v>2.16543</v>
      </c>
    </row>
    <row r="2738" ht="15.0" customHeight="1">
      <c r="A2738" s="28">
        <v>45686.5</v>
      </c>
      <c r="B2738" s="18">
        <v>12.0</v>
      </c>
      <c r="C2738" s="18" t="s">
        <v>128</v>
      </c>
      <c r="D2738" s="18" t="s">
        <v>115</v>
      </c>
      <c r="E2738" s="18" t="s">
        <v>116</v>
      </c>
      <c r="F2738" s="18">
        <f>MIN(Config_Geracao!$F$2,IF((Base_Irradiacao!$D$686/Config_Geracao!$E$2)*Base_Irradiacao!$G$686*Config_Geracao!$C$2*(Config_Geracao!$D$2/100)&lt;Config_Geracao!$G$2,0,MAX(Config_Geracao!$G$2,(Base_Irradiacao!$D$686/Config_Geracao!$E$2)*Base_Irradiacao!$G$686*Config_Geracao!$C$2*(Config_Geracao!$D$2/100))))</f>
        <v>7.854038636</v>
      </c>
    </row>
    <row r="2739" ht="15.0" customHeight="1">
      <c r="A2739" s="28">
        <v>45686.5</v>
      </c>
      <c r="B2739" s="18">
        <v>12.0</v>
      </c>
      <c r="C2739" s="18" t="s">
        <v>128</v>
      </c>
      <c r="D2739" s="18" t="s">
        <v>119</v>
      </c>
      <c r="E2739" s="18" t="s">
        <v>120</v>
      </c>
      <c r="F2739" s="18">
        <f>MIN(Config_Geracao!$F$4,IF(Base_Irradiacao!$H$686*Config_Geracao!$C$4*(Config_Geracao!$D$4/100)&lt;Config_Geracao!$G$4,0,MAX(Config_Geracao!$G$4,Base_Irradiacao!$H$686*Config_Geracao!$C$4*(Config_Geracao!$D$4/100))))</f>
        <v>0.56202</v>
      </c>
    </row>
    <row r="2740" ht="15.0" customHeight="1">
      <c r="A2740" s="28">
        <v>45686.5</v>
      </c>
      <c r="B2740" s="18">
        <v>12.0</v>
      </c>
      <c r="C2740" s="18" t="s">
        <v>129</v>
      </c>
      <c r="D2740" s="18" t="s">
        <v>118</v>
      </c>
      <c r="E2740" s="18" t="s">
        <v>116</v>
      </c>
      <c r="F2740" s="18">
        <f>MIN(Config_Geracao!$F$3,IF((Base_Irradiacao!$D$686/Config_Geracao!$E$3)*Base_Irradiacao!$G$686*Config_Geracao!$C$3*(Config_Geracao!$D$3/100)&lt;Config_Geracao!$G$3,0,MAX(Config_Geracao!$G$3,(Base_Irradiacao!$D$686/Config_Geracao!$E$3)*Base_Irradiacao!$G$686*Config_Geracao!$C$3*(Config_Geracao!$D$3/100))))</f>
        <v>32.15535818</v>
      </c>
    </row>
    <row r="2741" ht="15.0" customHeight="1">
      <c r="A2741" s="28">
        <v>45686.5</v>
      </c>
      <c r="B2741" s="18">
        <v>12.0</v>
      </c>
      <c r="C2741" s="18" t="s">
        <v>129</v>
      </c>
      <c r="D2741" s="18" t="s">
        <v>122</v>
      </c>
      <c r="E2741" s="18" t="s">
        <v>120</v>
      </c>
      <c r="F2741" s="18">
        <f>MIN(Config_Geracao!$F$5,IF(Base_Irradiacao!$H$686*Config_Geracao!$C$5*(Config_Geracao!$D$5/100)&lt;Config_Geracao!$G$5,0,MAX(Config_Geracao!$G$5,Base_Irradiacao!$H$686*Config_Geracao!$C$5*(Config_Geracao!$D$5/100))))</f>
        <v>1.91748</v>
      </c>
    </row>
    <row r="2742" ht="15.0" customHeight="1">
      <c r="A2742" s="28">
        <v>45686.5416666667</v>
      </c>
      <c r="B2742" s="18">
        <v>13.0</v>
      </c>
      <c r="C2742" s="18" t="s">
        <v>128</v>
      </c>
      <c r="D2742" s="18" t="s">
        <v>115</v>
      </c>
      <c r="E2742" s="18" t="s">
        <v>116</v>
      </c>
      <c r="F2742" s="18">
        <f>MIN(Config_Geracao!$F$2,IF((Base_Irradiacao!$D$687/Config_Geracao!$E$2)*Base_Irradiacao!$G$687*Config_Geracao!$C$2*(Config_Geracao!$D$2/100)&lt;Config_Geracao!$G$2,0,MAX(Config_Geracao!$G$2,(Base_Irradiacao!$D$687/Config_Geracao!$E$2)*Base_Irradiacao!$G$687*Config_Geracao!$C$2*(Config_Geracao!$D$2/100))))</f>
        <v>7.576552273</v>
      </c>
    </row>
    <row r="2743" ht="15.0" customHeight="1">
      <c r="A2743" s="28">
        <v>45686.5416666667</v>
      </c>
      <c r="B2743" s="18">
        <v>13.0</v>
      </c>
      <c r="C2743" s="18" t="s">
        <v>128</v>
      </c>
      <c r="D2743" s="18" t="s">
        <v>119</v>
      </c>
      <c r="E2743" s="18" t="s">
        <v>120</v>
      </c>
      <c r="F2743" s="18">
        <f>MIN(Config_Geracao!$F$4,IF(Base_Irradiacao!$H$687*Config_Geracao!$C$4*(Config_Geracao!$D$4/100)&lt;Config_Geracao!$G$4,0,MAX(Config_Geracao!$G$4,Base_Irradiacao!$H$687*Config_Geracao!$C$4*(Config_Geracao!$D$4/100))))</f>
        <v>1.41474</v>
      </c>
    </row>
    <row r="2744" ht="15.0" customHeight="1">
      <c r="A2744" s="28">
        <v>45686.5416666667</v>
      </c>
      <c r="B2744" s="18">
        <v>13.0</v>
      </c>
      <c r="C2744" s="18" t="s">
        <v>129</v>
      </c>
      <c r="D2744" s="18" t="s">
        <v>118</v>
      </c>
      <c r="E2744" s="18" t="s">
        <v>116</v>
      </c>
      <c r="F2744" s="18">
        <f>MIN(Config_Geracao!$F$3,IF((Base_Irradiacao!$D$687/Config_Geracao!$E$3)*Base_Irradiacao!$G$687*Config_Geracao!$C$3*(Config_Geracao!$D$3/100)&lt;Config_Geracao!$G$3,0,MAX(Config_Geracao!$G$3,(Base_Irradiacao!$D$687/Config_Geracao!$E$3)*Base_Irradiacao!$G$687*Config_Geracao!$C$3*(Config_Geracao!$D$3/100))))</f>
        <v>31.01929636</v>
      </c>
    </row>
    <row r="2745" ht="15.0" customHeight="1">
      <c r="A2745" s="28">
        <v>45686.5416666667</v>
      </c>
      <c r="B2745" s="18">
        <v>13.0</v>
      </c>
      <c r="C2745" s="18" t="s">
        <v>129</v>
      </c>
      <c r="D2745" s="18" t="s">
        <v>122</v>
      </c>
      <c r="E2745" s="18" t="s">
        <v>120</v>
      </c>
      <c r="F2745" s="18">
        <f>MIN(Config_Geracao!$F$5,IF(Base_Irradiacao!$H$687*Config_Geracao!$C$5*(Config_Geracao!$D$5/100)&lt;Config_Geracao!$G$5,0,MAX(Config_Geracao!$G$5,Base_Irradiacao!$H$687*Config_Geracao!$C$5*(Config_Geracao!$D$5/100))))</f>
        <v>4.82676</v>
      </c>
    </row>
    <row r="2746" ht="15.0" customHeight="1">
      <c r="A2746" s="28">
        <v>45686.5833333333</v>
      </c>
      <c r="B2746" s="18">
        <v>14.0</v>
      </c>
      <c r="C2746" s="18" t="s">
        <v>128</v>
      </c>
      <c r="D2746" s="18" t="s">
        <v>115</v>
      </c>
      <c r="E2746" s="18" t="s">
        <v>116</v>
      </c>
      <c r="F2746" s="18">
        <f>MIN(Config_Geracao!$F$2,IF((Base_Irradiacao!$D$688/Config_Geracao!$E$2)*Base_Irradiacao!$G$688*Config_Geracao!$C$2*(Config_Geracao!$D$2/100)&lt;Config_Geracao!$G$2,0,MAX(Config_Geracao!$G$2,(Base_Irradiacao!$D$688/Config_Geracao!$E$2)*Base_Irradiacao!$G$688*Config_Geracao!$C$2*(Config_Geracao!$D$2/100))))</f>
        <v>6.765381818</v>
      </c>
    </row>
    <row r="2747" ht="15.0" customHeight="1">
      <c r="A2747" s="28">
        <v>45686.5833333333</v>
      </c>
      <c r="B2747" s="18">
        <v>14.0</v>
      </c>
      <c r="C2747" s="18" t="s">
        <v>128</v>
      </c>
      <c r="D2747" s="18" t="s">
        <v>119</v>
      </c>
      <c r="E2747" s="18" t="s">
        <v>120</v>
      </c>
      <c r="F2747" s="18">
        <f>MIN(Config_Geracao!$F$4,IF(Base_Irradiacao!$H$688*Config_Geracao!$C$4*(Config_Geracao!$D$4/100)&lt;Config_Geracao!$G$4,0,MAX(Config_Geracao!$G$4,Base_Irradiacao!$H$688*Config_Geracao!$C$4*(Config_Geracao!$D$4/100))))</f>
        <v>1.196715</v>
      </c>
    </row>
    <row r="2748" ht="15.0" customHeight="1">
      <c r="A2748" s="28">
        <v>45686.5833333333</v>
      </c>
      <c r="B2748" s="18">
        <v>14.0</v>
      </c>
      <c r="C2748" s="18" t="s">
        <v>129</v>
      </c>
      <c r="D2748" s="18" t="s">
        <v>118</v>
      </c>
      <c r="E2748" s="18" t="s">
        <v>116</v>
      </c>
      <c r="F2748" s="18">
        <f>MIN(Config_Geracao!$F$3,IF((Base_Irradiacao!$D$688/Config_Geracao!$E$3)*Base_Irradiacao!$G$688*Config_Geracao!$C$3*(Config_Geracao!$D$3/100)&lt;Config_Geracao!$G$3,0,MAX(Config_Geracao!$G$3,(Base_Irradiacao!$D$688/Config_Geracao!$E$3)*Base_Irradiacao!$G$688*Config_Geracao!$C$3*(Config_Geracao!$D$3/100))))</f>
        <v>27.69826909</v>
      </c>
    </row>
    <row r="2749" ht="15.0" customHeight="1">
      <c r="A2749" s="28">
        <v>45686.5833333333</v>
      </c>
      <c r="B2749" s="18">
        <v>14.0</v>
      </c>
      <c r="C2749" s="18" t="s">
        <v>129</v>
      </c>
      <c r="D2749" s="18" t="s">
        <v>122</v>
      </c>
      <c r="E2749" s="18" t="s">
        <v>120</v>
      </c>
      <c r="F2749" s="18">
        <f>MIN(Config_Geracao!$F$5,IF(Base_Irradiacao!$H$688*Config_Geracao!$C$5*(Config_Geracao!$D$5/100)&lt;Config_Geracao!$G$5,0,MAX(Config_Geracao!$G$5,Base_Irradiacao!$H$688*Config_Geracao!$C$5*(Config_Geracao!$D$5/100))))</f>
        <v>4.08291</v>
      </c>
    </row>
    <row r="2750" ht="15.0" customHeight="1">
      <c r="A2750" s="28">
        <v>45686.625</v>
      </c>
      <c r="B2750" s="18">
        <v>15.0</v>
      </c>
      <c r="C2750" s="18" t="s">
        <v>128</v>
      </c>
      <c r="D2750" s="18" t="s">
        <v>115</v>
      </c>
      <c r="E2750" s="18" t="s">
        <v>116</v>
      </c>
      <c r="F2750" s="18">
        <f>MIN(Config_Geracao!$F$2,IF((Base_Irradiacao!$D$689/Config_Geracao!$E$2)*Base_Irradiacao!$G$689*Config_Geracao!$C$2*(Config_Geracao!$D$2/100)&lt;Config_Geracao!$G$2,0,MAX(Config_Geracao!$G$2,(Base_Irradiacao!$D$689/Config_Geracao!$E$2)*Base_Irradiacao!$G$689*Config_Geracao!$C$2*(Config_Geracao!$D$2/100))))</f>
        <v>6.272072727</v>
      </c>
    </row>
    <row r="2751" ht="15.0" customHeight="1">
      <c r="A2751" s="28">
        <v>45686.625</v>
      </c>
      <c r="B2751" s="18">
        <v>15.0</v>
      </c>
      <c r="C2751" s="18" t="s">
        <v>128</v>
      </c>
      <c r="D2751" s="18" t="s">
        <v>119</v>
      </c>
      <c r="E2751" s="18" t="s">
        <v>120</v>
      </c>
      <c r="F2751" s="18">
        <f>MIN(Config_Geracao!$F$4,IF(Base_Irradiacao!$H$689*Config_Geracao!$C$4*(Config_Geracao!$D$4/100)&lt;Config_Geracao!$G$4,0,MAX(Config_Geracao!$G$4,Base_Irradiacao!$H$689*Config_Geracao!$C$4*(Config_Geracao!$D$4/100))))</f>
        <v>0.8066925</v>
      </c>
    </row>
    <row r="2752" ht="15.0" customHeight="1">
      <c r="A2752" s="28">
        <v>45686.625</v>
      </c>
      <c r="B2752" s="18">
        <v>15.0</v>
      </c>
      <c r="C2752" s="18" t="s">
        <v>129</v>
      </c>
      <c r="D2752" s="18" t="s">
        <v>118</v>
      </c>
      <c r="E2752" s="18" t="s">
        <v>116</v>
      </c>
      <c r="F2752" s="18">
        <f>MIN(Config_Geracao!$F$3,IF((Base_Irradiacao!$D$689/Config_Geracao!$E$3)*Base_Irradiacao!$G$689*Config_Geracao!$C$3*(Config_Geracao!$D$3/100)&lt;Config_Geracao!$G$3,0,MAX(Config_Geracao!$G$3,(Base_Irradiacao!$D$689/Config_Geracao!$E$3)*Base_Irradiacao!$G$689*Config_Geracao!$C$3*(Config_Geracao!$D$3/100))))</f>
        <v>25.67860364</v>
      </c>
    </row>
    <row r="2753" ht="15.0" customHeight="1">
      <c r="A2753" s="28">
        <v>45686.625</v>
      </c>
      <c r="B2753" s="18">
        <v>15.0</v>
      </c>
      <c r="C2753" s="18" t="s">
        <v>129</v>
      </c>
      <c r="D2753" s="18" t="s">
        <v>122</v>
      </c>
      <c r="E2753" s="18" t="s">
        <v>120</v>
      </c>
      <c r="F2753" s="18">
        <f>MIN(Config_Geracao!$F$5,IF(Base_Irradiacao!$H$689*Config_Geracao!$C$5*(Config_Geracao!$D$5/100)&lt;Config_Geracao!$G$5,0,MAX(Config_Geracao!$G$5,Base_Irradiacao!$H$689*Config_Geracao!$C$5*(Config_Geracao!$D$5/100))))</f>
        <v>2.752245</v>
      </c>
    </row>
    <row r="2754" ht="15.0" customHeight="1">
      <c r="A2754" s="28">
        <v>45686.6666666667</v>
      </c>
      <c r="B2754" s="18">
        <v>16.0</v>
      </c>
      <c r="C2754" s="18" t="s">
        <v>128</v>
      </c>
      <c r="D2754" s="18" t="s">
        <v>115</v>
      </c>
      <c r="E2754" s="18" t="s">
        <v>116</v>
      </c>
      <c r="F2754" s="18">
        <f>MIN(Config_Geracao!$F$2,IF((Base_Irradiacao!$D$690/Config_Geracao!$E$2)*Base_Irradiacao!$G$690*Config_Geracao!$C$2*(Config_Geracao!$D$2/100)&lt;Config_Geracao!$G$2,0,MAX(Config_Geracao!$G$2,(Base_Irradiacao!$D$690/Config_Geracao!$E$2)*Base_Irradiacao!$G$690*Config_Geracao!$C$2*(Config_Geracao!$D$2/100))))</f>
        <v>3.224861364</v>
      </c>
    </row>
    <row r="2755" ht="15.0" customHeight="1">
      <c r="A2755" s="28">
        <v>45686.6666666667</v>
      </c>
      <c r="B2755" s="18">
        <v>16.0</v>
      </c>
      <c r="C2755" s="18" t="s">
        <v>128</v>
      </c>
      <c r="D2755" s="18" t="s">
        <v>119</v>
      </c>
      <c r="E2755" s="18" t="s">
        <v>120</v>
      </c>
      <c r="F2755" s="18">
        <f>MIN(Config_Geracao!$F$4,IF(Base_Irradiacao!$H$690*Config_Geracao!$C$4*(Config_Geracao!$D$4/100)&lt;Config_Geracao!$G$4,0,MAX(Config_Geracao!$G$4,Base_Irradiacao!$H$690*Config_Geracao!$C$4*(Config_Geracao!$D$4/100))))</f>
        <v>0.780045</v>
      </c>
    </row>
    <row r="2756" ht="15.0" customHeight="1">
      <c r="A2756" s="28">
        <v>45686.6666666667</v>
      </c>
      <c r="B2756" s="18">
        <v>16.0</v>
      </c>
      <c r="C2756" s="18" t="s">
        <v>129</v>
      </c>
      <c r="D2756" s="18" t="s">
        <v>118</v>
      </c>
      <c r="E2756" s="18" t="s">
        <v>116</v>
      </c>
      <c r="F2756" s="18">
        <f>MIN(Config_Geracao!$F$3,IF((Base_Irradiacao!$D$690/Config_Geracao!$E$3)*Base_Irradiacao!$G$690*Config_Geracao!$C$3*(Config_Geracao!$D$3/100)&lt;Config_Geracao!$G$3,0,MAX(Config_Geracao!$G$3,(Base_Irradiacao!$D$690/Config_Geracao!$E$3)*Base_Irradiacao!$G$690*Config_Geracao!$C$3*(Config_Geracao!$D$3/100))))</f>
        <v>13.20296182</v>
      </c>
    </row>
    <row r="2757" ht="15.0" customHeight="1">
      <c r="A2757" s="28">
        <v>45686.6666666667</v>
      </c>
      <c r="B2757" s="18">
        <v>16.0</v>
      </c>
      <c r="C2757" s="18" t="s">
        <v>129</v>
      </c>
      <c r="D2757" s="18" t="s">
        <v>122</v>
      </c>
      <c r="E2757" s="18" t="s">
        <v>120</v>
      </c>
      <c r="F2757" s="18">
        <f>MIN(Config_Geracao!$F$5,IF(Base_Irradiacao!$H$690*Config_Geracao!$C$5*(Config_Geracao!$D$5/100)&lt;Config_Geracao!$G$5,0,MAX(Config_Geracao!$G$5,Base_Irradiacao!$H$690*Config_Geracao!$C$5*(Config_Geracao!$D$5/100))))</f>
        <v>2.66133</v>
      </c>
    </row>
    <row r="2758" ht="15.0" customHeight="1">
      <c r="A2758" s="28">
        <v>45686.7083333333</v>
      </c>
      <c r="B2758" s="18">
        <v>17.0</v>
      </c>
      <c r="C2758" s="18" t="s">
        <v>128</v>
      </c>
      <c r="D2758" s="18" t="s">
        <v>115</v>
      </c>
      <c r="E2758" s="18" t="s">
        <v>116</v>
      </c>
      <c r="F2758" s="18">
        <f>MIN(Config_Geracao!$F$2,IF((Base_Irradiacao!$D$691/Config_Geracao!$E$2)*Base_Irradiacao!$G$691*Config_Geracao!$C$2*(Config_Geracao!$D$2/100)&lt;Config_Geracao!$G$2,0,MAX(Config_Geracao!$G$2,(Base_Irradiacao!$D$691/Config_Geracao!$E$2)*Base_Irradiacao!$G$691*Config_Geracao!$C$2*(Config_Geracao!$D$2/100))))</f>
        <v>3.291663636</v>
      </c>
    </row>
    <row r="2759" ht="15.0" customHeight="1">
      <c r="A2759" s="28">
        <v>45686.7083333333</v>
      </c>
      <c r="B2759" s="18">
        <v>17.0</v>
      </c>
      <c r="C2759" s="18" t="s">
        <v>128</v>
      </c>
      <c r="D2759" s="18" t="s">
        <v>119</v>
      </c>
      <c r="E2759" s="18" t="s">
        <v>120</v>
      </c>
      <c r="F2759" s="18">
        <f>MIN(Config_Geracao!$F$4,IF(Base_Irradiacao!$H$691*Config_Geracao!$C$4*(Config_Geracao!$D$4/100)&lt;Config_Geracao!$G$4,0,MAX(Config_Geracao!$G$4,Base_Irradiacao!$H$691*Config_Geracao!$C$4*(Config_Geracao!$D$4/100))))</f>
        <v>0.9665775</v>
      </c>
    </row>
    <row r="2760" ht="15.0" customHeight="1">
      <c r="A2760" s="28">
        <v>45686.7083333333</v>
      </c>
      <c r="B2760" s="18">
        <v>17.0</v>
      </c>
      <c r="C2760" s="18" t="s">
        <v>129</v>
      </c>
      <c r="D2760" s="18" t="s">
        <v>118</v>
      </c>
      <c r="E2760" s="18" t="s">
        <v>116</v>
      </c>
      <c r="F2760" s="18">
        <f>MIN(Config_Geracao!$F$3,IF((Base_Irradiacao!$D$691/Config_Geracao!$E$3)*Base_Irradiacao!$G$691*Config_Geracao!$C$3*(Config_Geracao!$D$3/100)&lt;Config_Geracao!$G$3,0,MAX(Config_Geracao!$G$3,(Base_Irradiacao!$D$691/Config_Geracao!$E$3)*Base_Irradiacao!$G$691*Config_Geracao!$C$3*(Config_Geracao!$D$3/100))))</f>
        <v>13.47645818</v>
      </c>
    </row>
    <row r="2761" ht="15.0" customHeight="1">
      <c r="A2761" s="28">
        <v>45686.7083333333</v>
      </c>
      <c r="B2761" s="18">
        <v>17.0</v>
      </c>
      <c r="C2761" s="18" t="s">
        <v>129</v>
      </c>
      <c r="D2761" s="18" t="s">
        <v>122</v>
      </c>
      <c r="E2761" s="18" t="s">
        <v>120</v>
      </c>
      <c r="F2761" s="18">
        <f>MIN(Config_Geracao!$F$5,IF(Base_Irradiacao!$H$691*Config_Geracao!$C$5*(Config_Geracao!$D$5/100)&lt;Config_Geracao!$G$5,0,MAX(Config_Geracao!$G$5,Base_Irradiacao!$H$691*Config_Geracao!$C$5*(Config_Geracao!$D$5/100))))</f>
        <v>3.297735</v>
      </c>
    </row>
    <row r="2762" ht="15.0" customHeight="1">
      <c r="A2762" s="28">
        <v>45686.75</v>
      </c>
      <c r="B2762" s="18">
        <v>18.0</v>
      </c>
      <c r="C2762" s="18" t="s">
        <v>128</v>
      </c>
      <c r="D2762" s="18" t="s">
        <v>115</v>
      </c>
      <c r="E2762" s="18" t="s">
        <v>116</v>
      </c>
      <c r="F2762" s="18">
        <f>MIN(Config_Geracao!$F$2,IF((Base_Irradiacao!$D$692/Config_Geracao!$E$2)*Base_Irradiacao!$G$692*Config_Geracao!$C$2*(Config_Geracao!$D$2/100)&lt;Config_Geracao!$G$2,0,MAX(Config_Geracao!$G$2,(Base_Irradiacao!$D$692/Config_Geracao!$E$2)*Base_Irradiacao!$G$692*Config_Geracao!$C$2*(Config_Geracao!$D$2/100))))</f>
        <v>0.5204704545</v>
      </c>
    </row>
    <row r="2763" ht="15.0" customHeight="1">
      <c r="A2763" s="28">
        <v>45686.75</v>
      </c>
      <c r="B2763" s="18">
        <v>18.0</v>
      </c>
      <c r="C2763" s="18" t="s">
        <v>128</v>
      </c>
      <c r="D2763" s="18" t="s">
        <v>119</v>
      </c>
      <c r="E2763" s="18" t="s">
        <v>120</v>
      </c>
      <c r="F2763" s="18">
        <f>MIN(Config_Geracao!$F$4,IF(Base_Irradiacao!$H$692*Config_Geracao!$C$4*(Config_Geracao!$D$4/100)&lt;Config_Geracao!$G$4,0,MAX(Config_Geracao!$G$4,Base_Irradiacao!$H$692*Config_Geracao!$C$4*(Config_Geracao!$D$4/100))))</f>
        <v>0.518415</v>
      </c>
    </row>
    <row r="2764" ht="15.0" customHeight="1">
      <c r="A2764" s="28">
        <v>45686.75</v>
      </c>
      <c r="B2764" s="18">
        <v>18.0</v>
      </c>
      <c r="C2764" s="18" t="s">
        <v>129</v>
      </c>
      <c r="D2764" s="18" t="s">
        <v>118</v>
      </c>
      <c r="E2764" s="18" t="s">
        <v>116</v>
      </c>
      <c r="F2764" s="18">
        <f>MIN(Config_Geracao!$F$3,IF((Base_Irradiacao!$D$692/Config_Geracao!$E$3)*Base_Irradiacao!$G$692*Config_Geracao!$C$3*(Config_Geracao!$D$3/100)&lt;Config_Geracao!$G$3,0,MAX(Config_Geracao!$G$3,(Base_Irradiacao!$D$692/Config_Geracao!$E$3)*Base_Irradiacao!$G$692*Config_Geracao!$C$3*(Config_Geracao!$D$3/100))))</f>
        <v>0</v>
      </c>
    </row>
    <row r="2765" ht="15.0" customHeight="1">
      <c r="A2765" s="28">
        <v>45686.75</v>
      </c>
      <c r="B2765" s="18">
        <v>18.0</v>
      </c>
      <c r="C2765" s="18" t="s">
        <v>129</v>
      </c>
      <c r="D2765" s="18" t="s">
        <v>122</v>
      </c>
      <c r="E2765" s="18" t="s">
        <v>120</v>
      </c>
      <c r="F2765" s="18">
        <f>MIN(Config_Geracao!$F$5,IF(Base_Irradiacao!$H$692*Config_Geracao!$C$5*(Config_Geracao!$D$5/100)&lt;Config_Geracao!$G$5,0,MAX(Config_Geracao!$G$5,Base_Irradiacao!$H$692*Config_Geracao!$C$5*(Config_Geracao!$D$5/100))))</f>
        <v>1.76871</v>
      </c>
    </row>
    <row r="2766" ht="15.0" customHeight="1">
      <c r="A2766" s="28">
        <v>45686.7916666667</v>
      </c>
      <c r="B2766" s="18">
        <v>19.0</v>
      </c>
      <c r="C2766" s="18" t="s">
        <v>128</v>
      </c>
      <c r="D2766" s="18" t="s">
        <v>115</v>
      </c>
      <c r="E2766" s="18" t="s">
        <v>116</v>
      </c>
      <c r="F2766" s="18">
        <f>MIN(Config_Geracao!$F$2,IF((Base_Irradiacao!$D$693/Config_Geracao!$E$2)*Base_Irradiacao!$G$693*Config_Geracao!$C$2*(Config_Geracao!$D$2/100)&lt;Config_Geracao!$G$2,0,MAX(Config_Geracao!$G$2,(Base_Irradiacao!$D$693/Config_Geracao!$E$2)*Base_Irradiacao!$G$693*Config_Geracao!$C$2*(Config_Geracao!$D$2/100))))</f>
        <v>0</v>
      </c>
    </row>
    <row r="2767" ht="15.0" customHeight="1">
      <c r="A2767" s="28">
        <v>45686.7916666667</v>
      </c>
      <c r="B2767" s="18">
        <v>19.0</v>
      </c>
      <c r="C2767" s="18" t="s">
        <v>128</v>
      </c>
      <c r="D2767" s="18" t="s">
        <v>119</v>
      </c>
      <c r="E2767" s="18" t="s">
        <v>120</v>
      </c>
      <c r="F2767" s="18">
        <f>MIN(Config_Geracao!$F$4,IF(Base_Irradiacao!$H$693*Config_Geracao!$C$4*(Config_Geracao!$D$4/100)&lt;Config_Geracao!$G$4,0,MAX(Config_Geracao!$G$4,Base_Irradiacao!$H$693*Config_Geracao!$C$4*(Config_Geracao!$D$4/100))))</f>
        <v>0.9811125</v>
      </c>
    </row>
    <row r="2768" ht="15.0" customHeight="1">
      <c r="A2768" s="28">
        <v>45686.7916666667</v>
      </c>
      <c r="B2768" s="18">
        <v>19.0</v>
      </c>
      <c r="C2768" s="18" t="s">
        <v>129</v>
      </c>
      <c r="D2768" s="18" t="s">
        <v>118</v>
      </c>
      <c r="E2768" s="18" t="s">
        <v>116</v>
      </c>
      <c r="F2768" s="18">
        <f>MIN(Config_Geracao!$F$3,IF((Base_Irradiacao!$D$693/Config_Geracao!$E$3)*Base_Irradiacao!$G$693*Config_Geracao!$C$3*(Config_Geracao!$D$3/100)&lt;Config_Geracao!$G$3,0,MAX(Config_Geracao!$G$3,(Base_Irradiacao!$D$693/Config_Geracao!$E$3)*Base_Irradiacao!$G$693*Config_Geracao!$C$3*(Config_Geracao!$D$3/100))))</f>
        <v>0</v>
      </c>
    </row>
    <row r="2769" ht="15.0" customHeight="1">
      <c r="A2769" s="28">
        <v>45686.7916666667</v>
      </c>
      <c r="B2769" s="18">
        <v>19.0</v>
      </c>
      <c r="C2769" s="18" t="s">
        <v>129</v>
      </c>
      <c r="D2769" s="18" t="s">
        <v>122</v>
      </c>
      <c r="E2769" s="18" t="s">
        <v>120</v>
      </c>
      <c r="F2769" s="18">
        <f>MIN(Config_Geracao!$F$5,IF(Base_Irradiacao!$H$693*Config_Geracao!$C$5*(Config_Geracao!$D$5/100)&lt;Config_Geracao!$G$5,0,MAX(Config_Geracao!$G$5,Base_Irradiacao!$H$693*Config_Geracao!$C$5*(Config_Geracao!$D$5/100))))</f>
        <v>3.347325</v>
      </c>
    </row>
    <row r="2770" ht="15.0" customHeight="1">
      <c r="A2770" s="28">
        <v>45686.8333333333</v>
      </c>
      <c r="B2770" s="18">
        <v>20.0</v>
      </c>
      <c r="C2770" s="18" t="s">
        <v>128</v>
      </c>
      <c r="D2770" s="18" t="s">
        <v>115</v>
      </c>
      <c r="E2770" s="18" t="s">
        <v>116</v>
      </c>
      <c r="F2770" s="18">
        <f>MIN(Config_Geracao!$F$2,IF((Base_Irradiacao!$D$694/Config_Geracao!$E$2)*Base_Irradiacao!$G$694*Config_Geracao!$C$2*(Config_Geracao!$D$2/100)&lt;Config_Geracao!$G$2,0,MAX(Config_Geracao!$G$2,(Base_Irradiacao!$D$694/Config_Geracao!$E$2)*Base_Irradiacao!$G$694*Config_Geracao!$C$2*(Config_Geracao!$D$2/100))))</f>
        <v>0</v>
      </c>
    </row>
    <row r="2771" ht="15.0" customHeight="1">
      <c r="A2771" s="28">
        <v>45686.8333333333</v>
      </c>
      <c r="B2771" s="18">
        <v>20.0</v>
      </c>
      <c r="C2771" s="18" t="s">
        <v>128</v>
      </c>
      <c r="D2771" s="18" t="s">
        <v>119</v>
      </c>
      <c r="E2771" s="18" t="s">
        <v>120</v>
      </c>
      <c r="F2771" s="18">
        <f>MIN(Config_Geracao!$F$4,IF(Base_Irradiacao!$H$694*Config_Geracao!$C$4*(Config_Geracao!$D$4/100)&lt;Config_Geracao!$G$4,0,MAX(Config_Geracao!$G$4,Base_Irradiacao!$H$694*Config_Geracao!$C$4*(Config_Geracao!$D$4/100))))</f>
        <v>0.75582</v>
      </c>
    </row>
    <row r="2772" ht="15.0" customHeight="1">
      <c r="A2772" s="28">
        <v>45686.8333333333</v>
      </c>
      <c r="B2772" s="18">
        <v>20.0</v>
      </c>
      <c r="C2772" s="18" t="s">
        <v>129</v>
      </c>
      <c r="D2772" s="18" t="s">
        <v>118</v>
      </c>
      <c r="E2772" s="18" t="s">
        <v>116</v>
      </c>
      <c r="F2772" s="18">
        <f>MIN(Config_Geracao!$F$3,IF((Base_Irradiacao!$D$694/Config_Geracao!$E$3)*Base_Irradiacao!$G$694*Config_Geracao!$C$3*(Config_Geracao!$D$3/100)&lt;Config_Geracao!$G$3,0,MAX(Config_Geracao!$G$3,(Base_Irradiacao!$D$694/Config_Geracao!$E$3)*Base_Irradiacao!$G$694*Config_Geracao!$C$3*(Config_Geracao!$D$3/100))))</f>
        <v>0</v>
      </c>
    </row>
    <row r="2773" ht="15.0" customHeight="1">
      <c r="A2773" s="28">
        <v>45686.8333333333</v>
      </c>
      <c r="B2773" s="18">
        <v>20.0</v>
      </c>
      <c r="C2773" s="18" t="s">
        <v>129</v>
      </c>
      <c r="D2773" s="18" t="s">
        <v>122</v>
      </c>
      <c r="E2773" s="18" t="s">
        <v>120</v>
      </c>
      <c r="F2773" s="18">
        <f>MIN(Config_Geracao!$F$5,IF(Base_Irradiacao!$H$694*Config_Geracao!$C$5*(Config_Geracao!$D$5/100)&lt;Config_Geracao!$G$5,0,MAX(Config_Geracao!$G$5,Base_Irradiacao!$H$694*Config_Geracao!$C$5*(Config_Geracao!$D$5/100))))</f>
        <v>2.57868</v>
      </c>
    </row>
    <row r="2774" ht="15.0" customHeight="1">
      <c r="A2774" s="28">
        <v>45686.875</v>
      </c>
      <c r="B2774" s="18">
        <v>21.0</v>
      </c>
      <c r="C2774" s="18" t="s">
        <v>128</v>
      </c>
      <c r="D2774" s="18" t="s">
        <v>115</v>
      </c>
      <c r="E2774" s="18" t="s">
        <v>116</v>
      </c>
      <c r="F2774" s="18">
        <f>MIN(Config_Geracao!$F$2,IF((Base_Irradiacao!$D$695/Config_Geracao!$E$2)*Base_Irradiacao!$G$695*Config_Geracao!$C$2*(Config_Geracao!$D$2/100)&lt;Config_Geracao!$G$2,0,MAX(Config_Geracao!$G$2,(Base_Irradiacao!$D$695/Config_Geracao!$E$2)*Base_Irradiacao!$G$695*Config_Geracao!$C$2*(Config_Geracao!$D$2/100))))</f>
        <v>0</v>
      </c>
    </row>
    <row r="2775" ht="15.0" customHeight="1">
      <c r="A2775" s="28">
        <v>45686.875</v>
      </c>
      <c r="B2775" s="18">
        <v>21.0</v>
      </c>
      <c r="C2775" s="18" t="s">
        <v>128</v>
      </c>
      <c r="D2775" s="18" t="s">
        <v>119</v>
      </c>
      <c r="E2775" s="18" t="s">
        <v>120</v>
      </c>
      <c r="F2775" s="18">
        <f>MIN(Config_Geracao!$F$4,IF(Base_Irradiacao!$H$695*Config_Geracao!$C$4*(Config_Geracao!$D$4/100)&lt;Config_Geracao!$G$4,0,MAX(Config_Geracao!$G$4,Base_Irradiacao!$H$695*Config_Geracao!$C$4*(Config_Geracao!$D$4/100))))</f>
        <v>0.964155</v>
      </c>
    </row>
    <row r="2776" ht="15.0" customHeight="1">
      <c r="A2776" s="28">
        <v>45686.875</v>
      </c>
      <c r="B2776" s="18">
        <v>21.0</v>
      </c>
      <c r="C2776" s="18" t="s">
        <v>129</v>
      </c>
      <c r="D2776" s="18" t="s">
        <v>118</v>
      </c>
      <c r="E2776" s="18" t="s">
        <v>116</v>
      </c>
      <c r="F2776" s="18">
        <f>MIN(Config_Geracao!$F$3,IF((Base_Irradiacao!$D$695/Config_Geracao!$E$3)*Base_Irradiacao!$G$695*Config_Geracao!$C$3*(Config_Geracao!$D$3/100)&lt;Config_Geracao!$G$3,0,MAX(Config_Geracao!$G$3,(Base_Irradiacao!$D$695/Config_Geracao!$E$3)*Base_Irradiacao!$G$695*Config_Geracao!$C$3*(Config_Geracao!$D$3/100))))</f>
        <v>0</v>
      </c>
    </row>
    <row r="2777" ht="15.0" customHeight="1">
      <c r="A2777" s="28">
        <v>45686.875</v>
      </c>
      <c r="B2777" s="18">
        <v>21.0</v>
      </c>
      <c r="C2777" s="18" t="s">
        <v>129</v>
      </c>
      <c r="D2777" s="18" t="s">
        <v>122</v>
      </c>
      <c r="E2777" s="18" t="s">
        <v>120</v>
      </c>
      <c r="F2777" s="18">
        <f>MIN(Config_Geracao!$F$5,IF(Base_Irradiacao!$H$695*Config_Geracao!$C$5*(Config_Geracao!$D$5/100)&lt;Config_Geracao!$G$5,0,MAX(Config_Geracao!$G$5,Base_Irradiacao!$H$695*Config_Geracao!$C$5*(Config_Geracao!$D$5/100))))</f>
        <v>3.28947</v>
      </c>
    </row>
    <row r="2778" ht="15.0" customHeight="1">
      <c r="A2778" s="28">
        <v>45686.9166666667</v>
      </c>
      <c r="B2778" s="18">
        <v>22.0</v>
      </c>
      <c r="C2778" s="18" t="s">
        <v>128</v>
      </c>
      <c r="D2778" s="18" t="s">
        <v>115</v>
      </c>
      <c r="E2778" s="18" t="s">
        <v>116</v>
      </c>
      <c r="F2778" s="18">
        <f>MIN(Config_Geracao!$F$2,IF((Base_Irradiacao!$D$696/Config_Geracao!$E$2)*Base_Irradiacao!$G$696*Config_Geracao!$C$2*(Config_Geracao!$D$2/100)&lt;Config_Geracao!$G$2,0,MAX(Config_Geracao!$G$2,(Base_Irradiacao!$D$696/Config_Geracao!$E$2)*Base_Irradiacao!$G$696*Config_Geracao!$C$2*(Config_Geracao!$D$2/100))))</f>
        <v>0</v>
      </c>
    </row>
    <row r="2779" ht="15.0" customHeight="1">
      <c r="A2779" s="28">
        <v>45686.9166666667</v>
      </c>
      <c r="B2779" s="18">
        <v>22.0</v>
      </c>
      <c r="C2779" s="18" t="s">
        <v>128</v>
      </c>
      <c r="D2779" s="18" t="s">
        <v>119</v>
      </c>
      <c r="E2779" s="18" t="s">
        <v>120</v>
      </c>
      <c r="F2779" s="18">
        <f>MIN(Config_Geracao!$F$4,IF(Base_Irradiacao!$H$696*Config_Geracao!$C$4*(Config_Geracao!$D$4/100)&lt;Config_Geracao!$G$4,0,MAX(Config_Geracao!$G$4,Base_Irradiacao!$H$696*Config_Geracao!$C$4*(Config_Geracao!$D$4/100))))</f>
        <v>0.9326625</v>
      </c>
    </row>
    <row r="2780" ht="15.0" customHeight="1">
      <c r="A2780" s="28">
        <v>45686.9166666667</v>
      </c>
      <c r="B2780" s="18">
        <v>22.0</v>
      </c>
      <c r="C2780" s="18" t="s">
        <v>129</v>
      </c>
      <c r="D2780" s="18" t="s">
        <v>118</v>
      </c>
      <c r="E2780" s="18" t="s">
        <v>116</v>
      </c>
      <c r="F2780" s="18">
        <f>MIN(Config_Geracao!$F$3,IF((Base_Irradiacao!$D$696/Config_Geracao!$E$3)*Base_Irradiacao!$G$696*Config_Geracao!$C$3*(Config_Geracao!$D$3/100)&lt;Config_Geracao!$G$3,0,MAX(Config_Geracao!$G$3,(Base_Irradiacao!$D$696/Config_Geracao!$E$3)*Base_Irradiacao!$G$696*Config_Geracao!$C$3*(Config_Geracao!$D$3/100))))</f>
        <v>0</v>
      </c>
    </row>
    <row r="2781" ht="15.0" customHeight="1">
      <c r="A2781" s="28">
        <v>45686.9166666667</v>
      </c>
      <c r="B2781" s="18">
        <v>22.0</v>
      </c>
      <c r="C2781" s="18" t="s">
        <v>129</v>
      </c>
      <c r="D2781" s="18" t="s">
        <v>122</v>
      </c>
      <c r="E2781" s="18" t="s">
        <v>120</v>
      </c>
      <c r="F2781" s="18">
        <f>MIN(Config_Geracao!$F$5,IF(Base_Irradiacao!$H$696*Config_Geracao!$C$5*(Config_Geracao!$D$5/100)&lt;Config_Geracao!$G$5,0,MAX(Config_Geracao!$G$5,Base_Irradiacao!$H$696*Config_Geracao!$C$5*(Config_Geracao!$D$5/100))))</f>
        <v>3.182025</v>
      </c>
    </row>
    <row r="2782" ht="15.0" customHeight="1">
      <c r="A2782" s="28">
        <v>45686.9583333333</v>
      </c>
      <c r="B2782" s="18">
        <v>23.0</v>
      </c>
      <c r="C2782" s="18" t="s">
        <v>128</v>
      </c>
      <c r="D2782" s="18" t="s">
        <v>115</v>
      </c>
      <c r="E2782" s="18" t="s">
        <v>116</v>
      </c>
      <c r="F2782" s="18">
        <f>MIN(Config_Geracao!$F$2,IF((Base_Irradiacao!$D$697/Config_Geracao!$E$2)*Base_Irradiacao!$G$697*Config_Geracao!$C$2*(Config_Geracao!$D$2/100)&lt;Config_Geracao!$G$2,0,MAX(Config_Geracao!$G$2,(Base_Irradiacao!$D$697/Config_Geracao!$E$2)*Base_Irradiacao!$G$697*Config_Geracao!$C$2*(Config_Geracao!$D$2/100))))</f>
        <v>0</v>
      </c>
    </row>
    <row r="2783" ht="15.0" customHeight="1">
      <c r="A2783" s="28">
        <v>45686.9583333333</v>
      </c>
      <c r="B2783" s="18">
        <v>23.0</v>
      </c>
      <c r="C2783" s="18" t="s">
        <v>128</v>
      </c>
      <c r="D2783" s="18" t="s">
        <v>119</v>
      </c>
      <c r="E2783" s="18" t="s">
        <v>120</v>
      </c>
      <c r="F2783" s="18">
        <f>MIN(Config_Geracao!$F$4,IF(Base_Irradiacao!$H$697*Config_Geracao!$C$4*(Config_Geracao!$D$4/100)&lt;Config_Geracao!$G$4,0,MAX(Config_Geracao!$G$4,Base_Irradiacao!$H$697*Config_Geracao!$C$4*(Config_Geracao!$D$4/100))))</f>
        <v>0.809115</v>
      </c>
    </row>
    <row r="2784" ht="15.0" customHeight="1">
      <c r="A2784" s="28">
        <v>45686.9583333333</v>
      </c>
      <c r="B2784" s="18">
        <v>23.0</v>
      </c>
      <c r="C2784" s="18" t="s">
        <v>129</v>
      </c>
      <c r="D2784" s="18" t="s">
        <v>118</v>
      </c>
      <c r="E2784" s="18" t="s">
        <v>116</v>
      </c>
      <c r="F2784" s="18">
        <f>MIN(Config_Geracao!$F$3,IF((Base_Irradiacao!$D$697/Config_Geracao!$E$3)*Base_Irradiacao!$G$697*Config_Geracao!$C$3*(Config_Geracao!$D$3/100)&lt;Config_Geracao!$G$3,0,MAX(Config_Geracao!$G$3,(Base_Irradiacao!$D$697/Config_Geracao!$E$3)*Base_Irradiacao!$G$697*Config_Geracao!$C$3*(Config_Geracao!$D$3/100))))</f>
        <v>0</v>
      </c>
    </row>
    <row r="2785" ht="15.0" customHeight="1">
      <c r="A2785" s="28">
        <v>45686.9583333333</v>
      </c>
      <c r="B2785" s="18">
        <v>23.0</v>
      </c>
      <c r="C2785" s="18" t="s">
        <v>129</v>
      </c>
      <c r="D2785" s="18" t="s">
        <v>122</v>
      </c>
      <c r="E2785" s="18" t="s">
        <v>120</v>
      </c>
      <c r="F2785" s="18">
        <f>MIN(Config_Geracao!$F$5,IF(Base_Irradiacao!$H$697*Config_Geracao!$C$5*(Config_Geracao!$D$5/100)&lt;Config_Geracao!$G$5,0,MAX(Config_Geracao!$G$5,Base_Irradiacao!$H$697*Config_Geracao!$C$5*(Config_Geracao!$D$5/100))))</f>
        <v>2.76051</v>
      </c>
    </row>
    <row r="2786" ht="15.0" customHeight="1">
      <c r="A2786" s="28">
        <v>45687.0</v>
      </c>
      <c r="B2786" s="18">
        <v>0.0</v>
      </c>
      <c r="C2786" s="18" t="s">
        <v>128</v>
      </c>
      <c r="D2786" s="18" t="s">
        <v>115</v>
      </c>
      <c r="E2786" s="18" t="s">
        <v>116</v>
      </c>
      <c r="F2786" s="18">
        <f>MIN(Config_Geracao!$F$2,IF((Base_Irradiacao!$D$698/Config_Geracao!$E$2)*Base_Irradiacao!$G$698*Config_Geracao!$C$2*(Config_Geracao!$D$2/100)&lt;Config_Geracao!$G$2,0,MAX(Config_Geracao!$G$2,(Base_Irradiacao!$D$698/Config_Geracao!$E$2)*Base_Irradiacao!$G$698*Config_Geracao!$C$2*(Config_Geracao!$D$2/100))))</f>
        <v>0</v>
      </c>
    </row>
    <row r="2787" ht="15.0" customHeight="1">
      <c r="A2787" s="28">
        <v>45687.0</v>
      </c>
      <c r="B2787" s="18">
        <v>0.0</v>
      </c>
      <c r="C2787" s="18" t="s">
        <v>128</v>
      </c>
      <c r="D2787" s="18" t="s">
        <v>119</v>
      </c>
      <c r="E2787" s="18" t="s">
        <v>120</v>
      </c>
      <c r="F2787" s="18">
        <f>MIN(Config_Geracao!$F$4,IF(Base_Irradiacao!$H$698*Config_Geracao!$C$4*(Config_Geracao!$D$4/100)&lt;Config_Geracao!$G$4,0,MAX(Config_Geracao!$G$4,Base_Irradiacao!$H$698*Config_Geracao!$C$4*(Config_Geracao!$D$4/100))))</f>
        <v>0.8163825</v>
      </c>
    </row>
    <row r="2788" ht="15.0" customHeight="1">
      <c r="A2788" s="28">
        <v>45687.0</v>
      </c>
      <c r="B2788" s="18">
        <v>0.0</v>
      </c>
      <c r="C2788" s="18" t="s">
        <v>129</v>
      </c>
      <c r="D2788" s="18" t="s">
        <v>118</v>
      </c>
      <c r="E2788" s="18" t="s">
        <v>116</v>
      </c>
      <c r="F2788" s="18">
        <f>MIN(Config_Geracao!$F$3,IF((Base_Irradiacao!$D$698/Config_Geracao!$E$3)*Base_Irradiacao!$G$698*Config_Geracao!$C$3*(Config_Geracao!$D$3/100)&lt;Config_Geracao!$G$3,0,MAX(Config_Geracao!$G$3,(Base_Irradiacao!$D$698/Config_Geracao!$E$3)*Base_Irradiacao!$G$698*Config_Geracao!$C$3*(Config_Geracao!$D$3/100))))</f>
        <v>0</v>
      </c>
    </row>
    <row r="2789" ht="15.0" customHeight="1">
      <c r="A2789" s="28">
        <v>45687.0</v>
      </c>
      <c r="B2789" s="18">
        <v>0.0</v>
      </c>
      <c r="C2789" s="18" t="s">
        <v>129</v>
      </c>
      <c r="D2789" s="18" t="s">
        <v>122</v>
      </c>
      <c r="E2789" s="18" t="s">
        <v>120</v>
      </c>
      <c r="F2789" s="18">
        <f>MIN(Config_Geracao!$F$5,IF(Base_Irradiacao!$H$698*Config_Geracao!$C$5*(Config_Geracao!$D$5/100)&lt;Config_Geracao!$G$5,0,MAX(Config_Geracao!$G$5,Base_Irradiacao!$H$698*Config_Geracao!$C$5*(Config_Geracao!$D$5/100))))</f>
        <v>2.785305</v>
      </c>
    </row>
    <row r="2790" ht="15.0" customHeight="1">
      <c r="A2790" s="28">
        <v>45687.0416666667</v>
      </c>
      <c r="B2790" s="18">
        <v>1.0</v>
      </c>
      <c r="C2790" s="18" t="s">
        <v>128</v>
      </c>
      <c r="D2790" s="18" t="s">
        <v>115</v>
      </c>
      <c r="E2790" s="18" t="s">
        <v>116</v>
      </c>
      <c r="F2790" s="18">
        <f>MIN(Config_Geracao!$F$2,IF((Base_Irradiacao!$D$699/Config_Geracao!$E$2)*Base_Irradiacao!$G$699*Config_Geracao!$C$2*(Config_Geracao!$D$2/100)&lt;Config_Geracao!$G$2,0,MAX(Config_Geracao!$G$2,(Base_Irradiacao!$D$699/Config_Geracao!$E$2)*Base_Irradiacao!$G$699*Config_Geracao!$C$2*(Config_Geracao!$D$2/100))))</f>
        <v>0</v>
      </c>
    </row>
    <row r="2791" ht="15.0" customHeight="1">
      <c r="A2791" s="28">
        <v>45687.0416666667</v>
      </c>
      <c r="B2791" s="18">
        <v>1.0</v>
      </c>
      <c r="C2791" s="18" t="s">
        <v>128</v>
      </c>
      <c r="D2791" s="18" t="s">
        <v>119</v>
      </c>
      <c r="E2791" s="18" t="s">
        <v>120</v>
      </c>
      <c r="F2791" s="18">
        <f>MIN(Config_Geracao!$F$4,IF(Base_Irradiacao!$H$699*Config_Geracao!$C$4*(Config_Geracao!$D$4/100)&lt;Config_Geracao!$G$4,0,MAX(Config_Geracao!$G$4,Base_Irradiacao!$H$699*Config_Geracao!$C$4*(Config_Geracao!$D$4/100))))</f>
        <v>0.8260725</v>
      </c>
    </row>
    <row r="2792" ht="15.0" customHeight="1">
      <c r="A2792" s="28">
        <v>45687.0416666667</v>
      </c>
      <c r="B2792" s="18">
        <v>1.0</v>
      </c>
      <c r="C2792" s="18" t="s">
        <v>129</v>
      </c>
      <c r="D2792" s="18" t="s">
        <v>118</v>
      </c>
      <c r="E2792" s="18" t="s">
        <v>116</v>
      </c>
      <c r="F2792" s="18">
        <f>MIN(Config_Geracao!$F$3,IF((Base_Irradiacao!$D$699/Config_Geracao!$E$3)*Base_Irradiacao!$G$699*Config_Geracao!$C$3*(Config_Geracao!$D$3/100)&lt;Config_Geracao!$G$3,0,MAX(Config_Geracao!$G$3,(Base_Irradiacao!$D$699/Config_Geracao!$E$3)*Base_Irradiacao!$G$699*Config_Geracao!$C$3*(Config_Geracao!$D$3/100))))</f>
        <v>0</v>
      </c>
    </row>
    <row r="2793" ht="15.0" customHeight="1">
      <c r="A2793" s="28">
        <v>45687.0416666667</v>
      </c>
      <c r="B2793" s="18">
        <v>1.0</v>
      </c>
      <c r="C2793" s="18" t="s">
        <v>129</v>
      </c>
      <c r="D2793" s="18" t="s">
        <v>122</v>
      </c>
      <c r="E2793" s="18" t="s">
        <v>120</v>
      </c>
      <c r="F2793" s="18">
        <f>MIN(Config_Geracao!$F$5,IF(Base_Irradiacao!$H$699*Config_Geracao!$C$5*(Config_Geracao!$D$5/100)&lt;Config_Geracao!$G$5,0,MAX(Config_Geracao!$G$5,Base_Irradiacao!$H$699*Config_Geracao!$C$5*(Config_Geracao!$D$5/100))))</f>
        <v>2.818365</v>
      </c>
    </row>
    <row r="2794" ht="15.0" customHeight="1">
      <c r="A2794" s="28">
        <v>45687.0833333333</v>
      </c>
      <c r="B2794" s="18">
        <v>2.0</v>
      </c>
      <c r="C2794" s="18" t="s">
        <v>128</v>
      </c>
      <c r="D2794" s="18" t="s">
        <v>115</v>
      </c>
      <c r="E2794" s="18" t="s">
        <v>116</v>
      </c>
      <c r="F2794" s="18">
        <f>MIN(Config_Geracao!$F$2,IF((Base_Irradiacao!$D$700/Config_Geracao!$E$2)*Base_Irradiacao!$G$700*Config_Geracao!$C$2*(Config_Geracao!$D$2/100)&lt;Config_Geracao!$G$2,0,MAX(Config_Geracao!$G$2,(Base_Irradiacao!$D$700/Config_Geracao!$E$2)*Base_Irradiacao!$G$700*Config_Geracao!$C$2*(Config_Geracao!$D$2/100))))</f>
        <v>0</v>
      </c>
    </row>
    <row r="2795" ht="15.0" customHeight="1">
      <c r="A2795" s="28">
        <v>45687.0833333333</v>
      </c>
      <c r="B2795" s="18">
        <v>2.0</v>
      </c>
      <c r="C2795" s="18" t="s">
        <v>128</v>
      </c>
      <c r="D2795" s="18" t="s">
        <v>119</v>
      </c>
      <c r="E2795" s="18" t="s">
        <v>120</v>
      </c>
      <c r="F2795" s="18">
        <f>MIN(Config_Geracao!$F$4,IF(Base_Irradiacao!$H$700*Config_Geracao!$C$4*(Config_Geracao!$D$4/100)&lt;Config_Geracao!$G$4,0,MAX(Config_Geracao!$G$4,Base_Irradiacao!$H$700*Config_Geracao!$C$4*(Config_Geracao!$D$4/100))))</f>
        <v>1.04652</v>
      </c>
    </row>
    <row r="2796" ht="15.0" customHeight="1">
      <c r="A2796" s="28">
        <v>45687.0833333333</v>
      </c>
      <c r="B2796" s="18">
        <v>2.0</v>
      </c>
      <c r="C2796" s="18" t="s">
        <v>129</v>
      </c>
      <c r="D2796" s="18" t="s">
        <v>118</v>
      </c>
      <c r="E2796" s="18" t="s">
        <v>116</v>
      </c>
      <c r="F2796" s="18">
        <f>MIN(Config_Geracao!$F$3,IF((Base_Irradiacao!$D$700/Config_Geracao!$E$3)*Base_Irradiacao!$G$700*Config_Geracao!$C$3*(Config_Geracao!$D$3/100)&lt;Config_Geracao!$G$3,0,MAX(Config_Geracao!$G$3,(Base_Irradiacao!$D$700/Config_Geracao!$E$3)*Base_Irradiacao!$G$700*Config_Geracao!$C$3*(Config_Geracao!$D$3/100))))</f>
        <v>0</v>
      </c>
    </row>
    <row r="2797" ht="15.0" customHeight="1">
      <c r="A2797" s="28">
        <v>45687.0833333333</v>
      </c>
      <c r="B2797" s="18">
        <v>2.0</v>
      </c>
      <c r="C2797" s="18" t="s">
        <v>129</v>
      </c>
      <c r="D2797" s="18" t="s">
        <v>122</v>
      </c>
      <c r="E2797" s="18" t="s">
        <v>120</v>
      </c>
      <c r="F2797" s="18">
        <f>MIN(Config_Geracao!$F$5,IF(Base_Irradiacao!$H$700*Config_Geracao!$C$5*(Config_Geracao!$D$5/100)&lt;Config_Geracao!$G$5,0,MAX(Config_Geracao!$G$5,Base_Irradiacao!$H$700*Config_Geracao!$C$5*(Config_Geracao!$D$5/100))))</f>
        <v>3.57048</v>
      </c>
    </row>
    <row r="2798" ht="15.0" customHeight="1">
      <c r="A2798" s="28">
        <v>45687.125</v>
      </c>
      <c r="B2798" s="18">
        <v>3.0</v>
      </c>
      <c r="C2798" s="18" t="s">
        <v>128</v>
      </c>
      <c r="D2798" s="18" t="s">
        <v>115</v>
      </c>
      <c r="E2798" s="18" t="s">
        <v>116</v>
      </c>
      <c r="F2798" s="18">
        <f>MIN(Config_Geracao!$F$2,IF((Base_Irradiacao!$D$701/Config_Geracao!$E$2)*Base_Irradiacao!$G$701*Config_Geracao!$C$2*(Config_Geracao!$D$2/100)&lt;Config_Geracao!$G$2,0,MAX(Config_Geracao!$G$2,(Base_Irradiacao!$D$701/Config_Geracao!$E$2)*Base_Irradiacao!$G$701*Config_Geracao!$C$2*(Config_Geracao!$D$2/100))))</f>
        <v>0</v>
      </c>
    </row>
    <row r="2799" ht="15.0" customHeight="1">
      <c r="A2799" s="28">
        <v>45687.125</v>
      </c>
      <c r="B2799" s="18">
        <v>3.0</v>
      </c>
      <c r="C2799" s="18" t="s">
        <v>128</v>
      </c>
      <c r="D2799" s="18" t="s">
        <v>119</v>
      </c>
      <c r="E2799" s="18" t="s">
        <v>120</v>
      </c>
      <c r="F2799" s="18">
        <f>MIN(Config_Geracao!$F$4,IF(Base_Irradiacao!$H$701*Config_Geracao!$C$4*(Config_Geracao!$D$4/100)&lt;Config_Geracao!$G$4,0,MAX(Config_Geracao!$G$4,Base_Irradiacao!$H$701*Config_Geracao!$C$4*(Config_Geracao!$D$4/100))))</f>
        <v>1.0973925</v>
      </c>
    </row>
    <row r="2800" ht="15.0" customHeight="1">
      <c r="A2800" s="28">
        <v>45687.125</v>
      </c>
      <c r="B2800" s="18">
        <v>3.0</v>
      </c>
      <c r="C2800" s="18" t="s">
        <v>129</v>
      </c>
      <c r="D2800" s="18" t="s">
        <v>118</v>
      </c>
      <c r="E2800" s="18" t="s">
        <v>116</v>
      </c>
      <c r="F2800" s="18">
        <f>MIN(Config_Geracao!$F$3,IF((Base_Irradiacao!$D$701/Config_Geracao!$E$3)*Base_Irradiacao!$G$701*Config_Geracao!$C$3*(Config_Geracao!$D$3/100)&lt;Config_Geracao!$G$3,0,MAX(Config_Geracao!$G$3,(Base_Irradiacao!$D$701/Config_Geracao!$E$3)*Base_Irradiacao!$G$701*Config_Geracao!$C$3*(Config_Geracao!$D$3/100))))</f>
        <v>0</v>
      </c>
    </row>
    <row r="2801" ht="15.0" customHeight="1">
      <c r="A2801" s="28">
        <v>45687.125</v>
      </c>
      <c r="B2801" s="18">
        <v>3.0</v>
      </c>
      <c r="C2801" s="18" t="s">
        <v>129</v>
      </c>
      <c r="D2801" s="18" t="s">
        <v>122</v>
      </c>
      <c r="E2801" s="18" t="s">
        <v>120</v>
      </c>
      <c r="F2801" s="18">
        <f>MIN(Config_Geracao!$F$5,IF(Base_Irradiacao!$H$701*Config_Geracao!$C$5*(Config_Geracao!$D$5/100)&lt;Config_Geracao!$G$5,0,MAX(Config_Geracao!$G$5,Base_Irradiacao!$H$701*Config_Geracao!$C$5*(Config_Geracao!$D$5/100))))</f>
        <v>3.744045</v>
      </c>
    </row>
    <row r="2802" ht="15.0" customHeight="1">
      <c r="A2802" s="28">
        <v>45687.1666666667</v>
      </c>
      <c r="B2802" s="18">
        <v>4.0</v>
      </c>
      <c r="C2802" s="18" t="s">
        <v>128</v>
      </c>
      <c r="D2802" s="18" t="s">
        <v>115</v>
      </c>
      <c r="E2802" s="18" t="s">
        <v>116</v>
      </c>
      <c r="F2802" s="18">
        <f>MIN(Config_Geracao!$F$2,IF((Base_Irradiacao!$D$702/Config_Geracao!$E$2)*Base_Irradiacao!$G$702*Config_Geracao!$C$2*(Config_Geracao!$D$2/100)&lt;Config_Geracao!$G$2,0,MAX(Config_Geracao!$G$2,(Base_Irradiacao!$D$702/Config_Geracao!$E$2)*Base_Irradiacao!$G$702*Config_Geracao!$C$2*(Config_Geracao!$D$2/100))))</f>
        <v>0</v>
      </c>
    </row>
    <row r="2803" ht="15.0" customHeight="1">
      <c r="A2803" s="28">
        <v>45687.1666666667</v>
      </c>
      <c r="B2803" s="18">
        <v>4.0</v>
      </c>
      <c r="C2803" s="18" t="s">
        <v>128</v>
      </c>
      <c r="D2803" s="18" t="s">
        <v>119</v>
      </c>
      <c r="E2803" s="18" t="s">
        <v>120</v>
      </c>
      <c r="F2803" s="18">
        <f>MIN(Config_Geracao!$F$4,IF(Base_Irradiacao!$H$702*Config_Geracao!$C$4*(Config_Geracao!$D$4/100)&lt;Config_Geracao!$G$4,0,MAX(Config_Geracao!$G$4,Base_Irradiacao!$H$702*Config_Geracao!$C$4*(Config_Geracao!$D$4/100))))</f>
        <v>0.809115</v>
      </c>
    </row>
    <row r="2804" ht="15.0" customHeight="1">
      <c r="A2804" s="28">
        <v>45687.1666666667</v>
      </c>
      <c r="B2804" s="18">
        <v>4.0</v>
      </c>
      <c r="C2804" s="18" t="s">
        <v>129</v>
      </c>
      <c r="D2804" s="18" t="s">
        <v>118</v>
      </c>
      <c r="E2804" s="18" t="s">
        <v>116</v>
      </c>
      <c r="F2804" s="18">
        <f>MIN(Config_Geracao!$F$3,IF((Base_Irradiacao!$D$702/Config_Geracao!$E$3)*Base_Irradiacao!$G$702*Config_Geracao!$C$3*(Config_Geracao!$D$3/100)&lt;Config_Geracao!$G$3,0,MAX(Config_Geracao!$G$3,(Base_Irradiacao!$D$702/Config_Geracao!$E$3)*Base_Irradiacao!$G$702*Config_Geracao!$C$3*(Config_Geracao!$D$3/100))))</f>
        <v>0</v>
      </c>
    </row>
    <row r="2805" ht="15.0" customHeight="1">
      <c r="A2805" s="28">
        <v>45687.1666666667</v>
      </c>
      <c r="B2805" s="18">
        <v>4.0</v>
      </c>
      <c r="C2805" s="18" t="s">
        <v>129</v>
      </c>
      <c r="D2805" s="18" t="s">
        <v>122</v>
      </c>
      <c r="E2805" s="18" t="s">
        <v>120</v>
      </c>
      <c r="F2805" s="18">
        <f>MIN(Config_Geracao!$F$5,IF(Base_Irradiacao!$H$702*Config_Geracao!$C$5*(Config_Geracao!$D$5/100)&lt;Config_Geracao!$G$5,0,MAX(Config_Geracao!$G$5,Base_Irradiacao!$H$702*Config_Geracao!$C$5*(Config_Geracao!$D$5/100))))</f>
        <v>2.76051</v>
      </c>
    </row>
    <row r="2806" ht="15.0" customHeight="1">
      <c r="A2806" s="28">
        <v>45687.2083333333</v>
      </c>
      <c r="B2806" s="18">
        <v>5.0</v>
      </c>
      <c r="C2806" s="18" t="s">
        <v>128</v>
      </c>
      <c r="D2806" s="18" t="s">
        <v>115</v>
      </c>
      <c r="E2806" s="18" t="s">
        <v>116</v>
      </c>
      <c r="F2806" s="18">
        <f>MIN(Config_Geracao!$F$2,IF((Base_Irradiacao!$D$703/Config_Geracao!$E$2)*Base_Irradiacao!$G$703*Config_Geracao!$C$2*(Config_Geracao!$D$2/100)&lt;Config_Geracao!$G$2,0,MAX(Config_Geracao!$G$2,(Base_Irradiacao!$D$703/Config_Geracao!$E$2)*Base_Irradiacao!$G$703*Config_Geracao!$C$2*(Config_Geracao!$D$2/100))))</f>
        <v>0</v>
      </c>
    </row>
    <row r="2807" ht="15.0" customHeight="1">
      <c r="A2807" s="28">
        <v>45687.2083333333</v>
      </c>
      <c r="B2807" s="18">
        <v>5.0</v>
      </c>
      <c r="C2807" s="18" t="s">
        <v>128</v>
      </c>
      <c r="D2807" s="18" t="s">
        <v>119</v>
      </c>
      <c r="E2807" s="18" t="s">
        <v>120</v>
      </c>
      <c r="F2807" s="18">
        <f>MIN(Config_Geracao!$F$4,IF(Base_Irradiacao!$H$703*Config_Geracao!$C$4*(Config_Geracao!$D$4/100)&lt;Config_Geracao!$G$4,0,MAX(Config_Geracao!$G$4,Base_Irradiacao!$H$703*Config_Geracao!$C$4*(Config_Geracao!$D$4/100))))</f>
        <v>0.8406075</v>
      </c>
    </row>
    <row r="2808" ht="15.0" customHeight="1">
      <c r="A2808" s="28">
        <v>45687.2083333333</v>
      </c>
      <c r="B2808" s="18">
        <v>5.0</v>
      </c>
      <c r="C2808" s="18" t="s">
        <v>129</v>
      </c>
      <c r="D2808" s="18" t="s">
        <v>118</v>
      </c>
      <c r="E2808" s="18" t="s">
        <v>116</v>
      </c>
      <c r="F2808" s="18">
        <f>MIN(Config_Geracao!$F$3,IF((Base_Irradiacao!$D$703/Config_Geracao!$E$3)*Base_Irradiacao!$G$703*Config_Geracao!$C$3*(Config_Geracao!$D$3/100)&lt;Config_Geracao!$G$3,0,MAX(Config_Geracao!$G$3,(Base_Irradiacao!$D$703/Config_Geracao!$E$3)*Base_Irradiacao!$G$703*Config_Geracao!$C$3*(Config_Geracao!$D$3/100))))</f>
        <v>0</v>
      </c>
    </row>
    <row r="2809" ht="15.0" customHeight="1">
      <c r="A2809" s="28">
        <v>45687.2083333333</v>
      </c>
      <c r="B2809" s="18">
        <v>5.0</v>
      </c>
      <c r="C2809" s="18" t="s">
        <v>129</v>
      </c>
      <c r="D2809" s="18" t="s">
        <v>122</v>
      </c>
      <c r="E2809" s="18" t="s">
        <v>120</v>
      </c>
      <c r="F2809" s="18">
        <f>MIN(Config_Geracao!$F$5,IF(Base_Irradiacao!$H$703*Config_Geracao!$C$5*(Config_Geracao!$D$5/100)&lt;Config_Geracao!$G$5,0,MAX(Config_Geracao!$G$5,Base_Irradiacao!$H$703*Config_Geracao!$C$5*(Config_Geracao!$D$5/100))))</f>
        <v>2.867955</v>
      </c>
    </row>
    <row r="2810" ht="15.0" customHeight="1">
      <c r="A2810" s="28">
        <v>45687.25</v>
      </c>
      <c r="B2810" s="18">
        <v>6.0</v>
      </c>
      <c r="C2810" s="18" t="s">
        <v>128</v>
      </c>
      <c r="D2810" s="18" t="s">
        <v>115</v>
      </c>
      <c r="E2810" s="18" t="s">
        <v>116</v>
      </c>
      <c r="F2810" s="18">
        <f>MIN(Config_Geracao!$F$2,IF((Base_Irradiacao!$D$704/Config_Geracao!$E$2)*Base_Irradiacao!$G$704*Config_Geracao!$C$2*(Config_Geracao!$D$2/100)&lt;Config_Geracao!$G$2,0,MAX(Config_Geracao!$G$2,(Base_Irradiacao!$D$704/Config_Geracao!$E$2)*Base_Irradiacao!$G$704*Config_Geracao!$C$2*(Config_Geracao!$D$2/100))))</f>
        <v>1.879272727</v>
      </c>
    </row>
    <row r="2811" ht="15.0" customHeight="1">
      <c r="A2811" s="28">
        <v>45687.25</v>
      </c>
      <c r="B2811" s="18">
        <v>6.0</v>
      </c>
      <c r="C2811" s="18" t="s">
        <v>128</v>
      </c>
      <c r="D2811" s="18" t="s">
        <v>119</v>
      </c>
      <c r="E2811" s="18" t="s">
        <v>120</v>
      </c>
      <c r="F2811" s="18">
        <f>MIN(Config_Geracao!$F$4,IF(Base_Irradiacao!$H$704*Config_Geracao!$C$4*(Config_Geracao!$D$4/100)&lt;Config_Geracao!$G$4,0,MAX(Config_Geracao!$G$4,Base_Irradiacao!$H$704*Config_Geracao!$C$4*(Config_Geracao!$D$4/100))))</f>
        <v>0.537795</v>
      </c>
    </row>
    <row r="2812" ht="15.0" customHeight="1">
      <c r="A2812" s="28">
        <v>45687.25</v>
      </c>
      <c r="B2812" s="18">
        <v>6.0</v>
      </c>
      <c r="C2812" s="18" t="s">
        <v>129</v>
      </c>
      <c r="D2812" s="18" t="s">
        <v>118</v>
      </c>
      <c r="E2812" s="18" t="s">
        <v>116</v>
      </c>
      <c r="F2812" s="18">
        <f>MIN(Config_Geracao!$F$3,IF((Base_Irradiacao!$D$704/Config_Geracao!$E$3)*Base_Irradiacao!$G$704*Config_Geracao!$C$3*(Config_Geracao!$D$3/100)&lt;Config_Geracao!$G$3,0,MAX(Config_Geracao!$G$3,(Base_Irradiacao!$D$704/Config_Geracao!$E$3)*Base_Irradiacao!$G$704*Config_Geracao!$C$3*(Config_Geracao!$D$3/100))))</f>
        <v>7.693963636</v>
      </c>
    </row>
    <row r="2813" ht="15.0" customHeight="1">
      <c r="A2813" s="28">
        <v>45687.25</v>
      </c>
      <c r="B2813" s="18">
        <v>6.0</v>
      </c>
      <c r="C2813" s="18" t="s">
        <v>129</v>
      </c>
      <c r="D2813" s="18" t="s">
        <v>122</v>
      </c>
      <c r="E2813" s="18" t="s">
        <v>120</v>
      </c>
      <c r="F2813" s="18">
        <f>MIN(Config_Geracao!$F$5,IF(Base_Irradiacao!$H$704*Config_Geracao!$C$5*(Config_Geracao!$D$5/100)&lt;Config_Geracao!$G$5,0,MAX(Config_Geracao!$G$5,Base_Irradiacao!$H$704*Config_Geracao!$C$5*(Config_Geracao!$D$5/100))))</f>
        <v>1.83483</v>
      </c>
    </row>
    <row r="2814" ht="15.0" customHeight="1">
      <c r="A2814" s="28">
        <v>45687.2916666667</v>
      </c>
      <c r="B2814" s="18">
        <v>7.0</v>
      </c>
      <c r="C2814" s="18" t="s">
        <v>128</v>
      </c>
      <c r="D2814" s="18" t="s">
        <v>115</v>
      </c>
      <c r="E2814" s="18" t="s">
        <v>116</v>
      </c>
      <c r="F2814" s="18">
        <f>MIN(Config_Geracao!$F$2,IF((Base_Irradiacao!$D$705/Config_Geracao!$E$2)*Base_Irradiacao!$G$705*Config_Geracao!$C$2*(Config_Geracao!$D$2/100)&lt;Config_Geracao!$G$2,0,MAX(Config_Geracao!$G$2,(Base_Irradiacao!$D$705/Config_Geracao!$E$2)*Base_Irradiacao!$G$705*Config_Geracao!$C$2*(Config_Geracao!$D$2/100))))</f>
        <v>1.042409091</v>
      </c>
    </row>
    <row r="2815" ht="15.0" customHeight="1">
      <c r="A2815" s="28">
        <v>45687.2916666667</v>
      </c>
      <c r="B2815" s="18">
        <v>7.0</v>
      </c>
      <c r="C2815" s="18" t="s">
        <v>128</v>
      </c>
      <c r="D2815" s="18" t="s">
        <v>119</v>
      </c>
      <c r="E2815" s="18" t="s">
        <v>120</v>
      </c>
      <c r="F2815" s="18">
        <f>MIN(Config_Geracao!$F$4,IF(Base_Irradiacao!$H$705*Config_Geracao!$C$4*(Config_Geracao!$D$4/100)&lt;Config_Geracao!$G$4,0,MAX(Config_Geracao!$G$4,Base_Irradiacao!$H$705*Config_Geracao!$C$4*(Config_Geracao!$D$4/100))))</f>
        <v>0.56202</v>
      </c>
    </row>
    <row r="2816" ht="15.0" customHeight="1">
      <c r="A2816" s="28">
        <v>45687.2916666667</v>
      </c>
      <c r="B2816" s="18">
        <v>7.0</v>
      </c>
      <c r="C2816" s="18" t="s">
        <v>129</v>
      </c>
      <c r="D2816" s="18" t="s">
        <v>118</v>
      </c>
      <c r="E2816" s="18" t="s">
        <v>116</v>
      </c>
      <c r="F2816" s="18">
        <f>MIN(Config_Geracao!$F$3,IF((Base_Irradiacao!$D$705/Config_Geracao!$E$3)*Base_Irradiacao!$G$705*Config_Geracao!$C$3*(Config_Geracao!$D$3/100)&lt;Config_Geracao!$G$3,0,MAX(Config_Geracao!$G$3,(Base_Irradiacao!$D$705/Config_Geracao!$E$3)*Base_Irradiacao!$G$705*Config_Geracao!$C$3*(Config_Geracao!$D$3/100))))</f>
        <v>4.267745455</v>
      </c>
    </row>
    <row r="2817" ht="15.0" customHeight="1">
      <c r="A2817" s="28">
        <v>45687.2916666667</v>
      </c>
      <c r="B2817" s="18">
        <v>7.0</v>
      </c>
      <c r="C2817" s="18" t="s">
        <v>129</v>
      </c>
      <c r="D2817" s="18" t="s">
        <v>122</v>
      </c>
      <c r="E2817" s="18" t="s">
        <v>120</v>
      </c>
      <c r="F2817" s="18">
        <f>MIN(Config_Geracao!$F$5,IF(Base_Irradiacao!$H$705*Config_Geracao!$C$5*(Config_Geracao!$D$5/100)&lt;Config_Geracao!$G$5,0,MAX(Config_Geracao!$G$5,Base_Irradiacao!$H$705*Config_Geracao!$C$5*(Config_Geracao!$D$5/100))))</f>
        <v>1.91748</v>
      </c>
    </row>
    <row r="2818" ht="15.0" customHeight="1">
      <c r="A2818" s="28">
        <v>45687.3333333333</v>
      </c>
      <c r="B2818" s="18">
        <v>8.0</v>
      </c>
      <c r="C2818" s="18" t="s">
        <v>128</v>
      </c>
      <c r="D2818" s="18" t="s">
        <v>115</v>
      </c>
      <c r="E2818" s="18" t="s">
        <v>116</v>
      </c>
      <c r="F2818" s="18">
        <f>MIN(Config_Geracao!$F$2,IF((Base_Irradiacao!$D$706/Config_Geracao!$E$2)*Base_Irradiacao!$G$706*Config_Geracao!$C$2*(Config_Geracao!$D$2/100)&lt;Config_Geracao!$G$2,0,MAX(Config_Geracao!$G$2,(Base_Irradiacao!$D$706/Config_Geracao!$E$2)*Base_Irradiacao!$G$706*Config_Geracao!$C$2*(Config_Geracao!$D$2/100))))</f>
        <v>1.013045455</v>
      </c>
    </row>
    <row r="2819" ht="15.0" customHeight="1">
      <c r="A2819" s="28">
        <v>45687.3333333333</v>
      </c>
      <c r="B2819" s="18">
        <v>8.0</v>
      </c>
      <c r="C2819" s="18" t="s">
        <v>128</v>
      </c>
      <c r="D2819" s="18" t="s">
        <v>119</v>
      </c>
      <c r="E2819" s="18" t="s">
        <v>120</v>
      </c>
      <c r="F2819" s="18">
        <f>MIN(Config_Geracao!$F$4,IF(Base_Irradiacao!$H$706*Config_Geracao!$C$4*(Config_Geracao!$D$4/100)&lt;Config_Geracao!$G$4,0,MAX(Config_Geracao!$G$4,Base_Irradiacao!$H$706*Config_Geracao!$C$4*(Config_Geracao!$D$4/100))))</f>
        <v>0.53295</v>
      </c>
    </row>
    <row r="2820" ht="15.0" customHeight="1">
      <c r="A2820" s="28">
        <v>45687.3333333333</v>
      </c>
      <c r="B2820" s="18">
        <v>8.0</v>
      </c>
      <c r="C2820" s="18" t="s">
        <v>129</v>
      </c>
      <c r="D2820" s="18" t="s">
        <v>118</v>
      </c>
      <c r="E2820" s="18" t="s">
        <v>116</v>
      </c>
      <c r="F2820" s="18">
        <f>MIN(Config_Geracao!$F$3,IF((Base_Irradiacao!$D$706/Config_Geracao!$E$3)*Base_Irradiacao!$G$706*Config_Geracao!$C$3*(Config_Geracao!$D$3/100)&lt;Config_Geracao!$G$3,0,MAX(Config_Geracao!$G$3,(Base_Irradiacao!$D$706/Config_Geracao!$E$3)*Base_Irradiacao!$G$706*Config_Geracao!$C$3*(Config_Geracao!$D$3/100))))</f>
        <v>4.147527273</v>
      </c>
    </row>
    <row r="2821" ht="15.0" customHeight="1">
      <c r="A2821" s="28">
        <v>45687.3333333333</v>
      </c>
      <c r="B2821" s="18">
        <v>8.0</v>
      </c>
      <c r="C2821" s="18" t="s">
        <v>129</v>
      </c>
      <c r="D2821" s="18" t="s">
        <v>122</v>
      </c>
      <c r="E2821" s="18" t="s">
        <v>120</v>
      </c>
      <c r="F2821" s="18">
        <f>MIN(Config_Geracao!$F$5,IF(Base_Irradiacao!$H$706*Config_Geracao!$C$5*(Config_Geracao!$D$5/100)&lt;Config_Geracao!$G$5,0,MAX(Config_Geracao!$G$5,Base_Irradiacao!$H$706*Config_Geracao!$C$5*(Config_Geracao!$D$5/100))))</f>
        <v>1.8183</v>
      </c>
    </row>
    <row r="2822" ht="15.0" customHeight="1">
      <c r="A2822" s="28">
        <v>45687.375</v>
      </c>
      <c r="B2822" s="18">
        <v>9.0</v>
      </c>
      <c r="C2822" s="18" t="s">
        <v>128</v>
      </c>
      <c r="D2822" s="18" t="s">
        <v>115</v>
      </c>
      <c r="E2822" s="18" t="s">
        <v>116</v>
      </c>
      <c r="F2822" s="18">
        <f>MIN(Config_Geracao!$F$2,IF((Base_Irradiacao!$D$707/Config_Geracao!$E$2)*Base_Irradiacao!$G$707*Config_Geracao!$C$2*(Config_Geracao!$D$2/100)&lt;Config_Geracao!$G$2,0,MAX(Config_Geracao!$G$2,(Base_Irradiacao!$D$707/Config_Geracao!$E$2)*Base_Irradiacao!$G$707*Config_Geracao!$C$2*(Config_Geracao!$D$2/100))))</f>
        <v>6.248581818</v>
      </c>
    </row>
    <row r="2823" ht="15.0" customHeight="1">
      <c r="A2823" s="28">
        <v>45687.375</v>
      </c>
      <c r="B2823" s="18">
        <v>9.0</v>
      </c>
      <c r="C2823" s="18" t="s">
        <v>128</v>
      </c>
      <c r="D2823" s="18" t="s">
        <v>119</v>
      </c>
      <c r="E2823" s="18" t="s">
        <v>120</v>
      </c>
      <c r="F2823" s="18">
        <f>MIN(Config_Geracao!$F$4,IF(Base_Irradiacao!$H$707*Config_Geracao!$C$4*(Config_Geracao!$D$4/100)&lt;Config_Geracao!$G$4,0,MAX(Config_Geracao!$G$4,Base_Irradiacao!$H$707*Config_Geracao!$C$4*(Config_Geracao!$D$4/100))))</f>
        <v>0.780045</v>
      </c>
    </row>
    <row r="2824" ht="15.0" customHeight="1">
      <c r="A2824" s="28">
        <v>45687.375</v>
      </c>
      <c r="B2824" s="18">
        <v>9.0</v>
      </c>
      <c r="C2824" s="18" t="s">
        <v>129</v>
      </c>
      <c r="D2824" s="18" t="s">
        <v>118</v>
      </c>
      <c r="E2824" s="18" t="s">
        <v>116</v>
      </c>
      <c r="F2824" s="18">
        <f>MIN(Config_Geracao!$F$3,IF((Base_Irradiacao!$D$707/Config_Geracao!$E$3)*Base_Irradiacao!$G$707*Config_Geracao!$C$3*(Config_Geracao!$D$3/100)&lt;Config_Geracao!$G$3,0,MAX(Config_Geracao!$G$3,(Base_Irradiacao!$D$707/Config_Geracao!$E$3)*Base_Irradiacao!$G$707*Config_Geracao!$C$3*(Config_Geracao!$D$3/100))))</f>
        <v>25.58242909</v>
      </c>
    </row>
    <row r="2825" ht="15.0" customHeight="1">
      <c r="A2825" s="28">
        <v>45687.375</v>
      </c>
      <c r="B2825" s="18">
        <v>9.0</v>
      </c>
      <c r="C2825" s="18" t="s">
        <v>129</v>
      </c>
      <c r="D2825" s="18" t="s">
        <v>122</v>
      </c>
      <c r="E2825" s="18" t="s">
        <v>120</v>
      </c>
      <c r="F2825" s="18">
        <f>MIN(Config_Geracao!$F$5,IF(Base_Irradiacao!$H$707*Config_Geracao!$C$5*(Config_Geracao!$D$5/100)&lt;Config_Geracao!$G$5,0,MAX(Config_Geracao!$G$5,Base_Irradiacao!$H$707*Config_Geracao!$C$5*(Config_Geracao!$D$5/100))))</f>
        <v>2.66133</v>
      </c>
    </row>
    <row r="2826" ht="15.0" customHeight="1">
      <c r="A2826" s="28">
        <v>45687.4166666667</v>
      </c>
      <c r="B2826" s="18">
        <v>10.0</v>
      </c>
      <c r="C2826" s="18" t="s">
        <v>128</v>
      </c>
      <c r="D2826" s="18" t="s">
        <v>115</v>
      </c>
      <c r="E2826" s="18" t="s">
        <v>116</v>
      </c>
      <c r="F2826" s="18">
        <f>MIN(Config_Geracao!$F$2,IF((Base_Irradiacao!$D$708/Config_Geracao!$E$2)*Base_Irradiacao!$G$708*Config_Geracao!$C$2*(Config_Geracao!$D$2/100)&lt;Config_Geracao!$G$2,0,MAX(Config_Geracao!$G$2,(Base_Irradiacao!$D$708/Config_Geracao!$E$2)*Base_Irradiacao!$G$708*Config_Geracao!$C$2*(Config_Geracao!$D$2/100))))</f>
        <v>3.438481818</v>
      </c>
    </row>
    <row r="2827" ht="15.0" customHeight="1">
      <c r="A2827" s="28">
        <v>45687.4166666667</v>
      </c>
      <c r="B2827" s="18">
        <v>10.0</v>
      </c>
      <c r="C2827" s="18" t="s">
        <v>128</v>
      </c>
      <c r="D2827" s="18" t="s">
        <v>119</v>
      </c>
      <c r="E2827" s="18" t="s">
        <v>120</v>
      </c>
      <c r="F2827" s="18">
        <f>MIN(Config_Geracao!$F$4,IF(Base_Irradiacao!$H$708*Config_Geracao!$C$4*(Config_Geracao!$D$4/100)&lt;Config_Geracao!$G$4,0,MAX(Config_Geracao!$G$4,Base_Irradiacao!$H$708*Config_Geracao!$C$4*(Config_Geracao!$D$4/100))))</f>
        <v>0.5402175</v>
      </c>
    </row>
    <row r="2828" ht="15.0" customHeight="1">
      <c r="A2828" s="28">
        <v>45687.4166666667</v>
      </c>
      <c r="B2828" s="18">
        <v>10.0</v>
      </c>
      <c r="C2828" s="18" t="s">
        <v>129</v>
      </c>
      <c r="D2828" s="18" t="s">
        <v>118</v>
      </c>
      <c r="E2828" s="18" t="s">
        <v>116</v>
      </c>
      <c r="F2828" s="18">
        <f>MIN(Config_Geracao!$F$3,IF((Base_Irradiacao!$D$708/Config_Geracao!$E$3)*Base_Irradiacao!$G$708*Config_Geracao!$C$3*(Config_Geracao!$D$3/100)&lt;Config_Geracao!$G$3,0,MAX(Config_Geracao!$G$3,(Base_Irradiacao!$D$708/Config_Geracao!$E$3)*Base_Irradiacao!$G$708*Config_Geracao!$C$3*(Config_Geracao!$D$3/100))))</f>
        <v>14.07754909</v>
      </c>
    </row>
    <row r="2829" ht="15.0" customHeight="1">
      <c r="A2829" s="28">
        <v>45687.4166666667</v>
      </c>
      <c r="B2829" s="18">
        <v>10.0</v>
      </c>
      <c r="C2829" s="18" t="s">
        <v>129</v>
      </c>
      <c r="D2829" s="18" t="s">
        <v>122</v>
      </c>
      <c r="E2829" s="18" t="s">
        <v>120</v>
      </c>
      <c r="F2829" s="18">
        <f>MIN(Config_Geracao!$F$5,IF(Base_Irradiacao!$H$708*Config_Geracao!$C$5*(Config_Geracao!$D$5/100)&lt;Config_Geracao!$G$5,0,MAX(Config_Geracao!$G$5,Base_Irradiacao!$H$708*Config_Geracao!$C$5*(Config_Geracao!$D$5/100))))</f>
        <v>1.843095</v>
      </c>
    </row>
    <row r="2830" ht="15.0" customHeight="1">
      <c r="A2830" s="28">
        <v>45687.4583333333</v>
      </c>
      <c r="B2830" s="18">
        <v>11.0</v>
      </c>
      <c r="C2830" s="18" t="s">
        <v>128</v>
      </c>
      <c r="D2830" s="18" t="s">
        <v>115</v>
      </c>
      <c r="E2830" s="18" t="s">
        <v>116</v>
      </c>
      <c r="F2830" s="18">
        <f>MIN(Config_Geracao!$F$2,IF((Base_Irradiacao!$D$709/Config_Geracao!$E$2)*Base_Irradiacao!$G$709*Config_Geracao!$C$2*(Config_Geracao!$D$2/100)&lt;Config_Geracao!$G$2,0,MAX(Config_Geracao!$G$2,(Base_Irradiacao!$D$709/Config_Geracao!$E$2)*Base_Irradiacao!$G$709*Config_Geracao!$C$2*(Config_Geracao!$D$2/100))))</f>
        <v>7.653631818</v>
      </c>
    </row>
    <row r="2831" ht="15.0" customHeight="1">
      <c r="A2831" s="28">
        <v>45687.4583333333</v>
      </c>
      <c r="B2831" s="18">
        <v>11.0</v>
      </c>
      <c r="C2831" s="18" t="s">
        <v>128</v>
      </c>
      <c r="D2831" s="18" t="s">
        <v>119</v>
      </c>
      <c r="E2831" s="18" t="s">
        <v>120</v>
      </c>
      <c r="F2831" s="18">
        <f>MIN(Config_Geracao!$F$4,IF(Base_Irradiacao!$H$709*Config_Geracao!$C$4*(Config_Geracao!$D$4/100)&lt;Config_Geracao!$G$4,0,MAX(Config_Geracao!$G$4,Base_Irradiacao!$H$709*Config_Geracao!$C$4*(Config_Geracao!$D$4/100))))</f>
        <v>1.322685</v>
      </c>
    </row>
    <row r="2832" ht="15.0" customHeight="1">
      <c r="A2832" s="28">
        <v>45687.4583333333</v>
      </c>
      <c r="B2832" s="18">
        <v>11.0</v>
      </c>
      <c r="C2832" s="18" t="s">
        <v>129</v>
      </c>
      <c r="D2832" s="18" t="s">
        <v>118</v>
      </c>
      <c r="E2832" s="18" t="s">
        <v>116</v>
      </c>
      <c r="F2832" s="18">
        <f>MIN(Config_Geracao!$F$3,IF((Base_Irradiacao!$D$709/Config_Geracao!$E$3)*Base_Irradiacao!$G$709*Config_Geracao!$C$3*(Config_Geracao!$D$3/100)&lt;Config_Geracao!$G$3,0,MAX(Config_Geracao!$G$3,(Base_Irradiacao!$D$709/Config_Geracao!$E$3)*Base_Irradiacao!$G$709*Config_Geracao!$C$3*(Config_Geracao!$D$3/100))))</f>
        <v>31.33486909</v>
      </c>
    </row>
    <row r="2833" ht="15.0" customHeight="1">
      <c r="A2833" s="28">
        <v>45687.4583333333</v>
      </c>
      <c r="B2833" s="18">
        <v>11.0</v>
      </c>
      <c r="C2833" s="18" t="s">
        <v>129</v>
      </c>
      <c r="D2833" s="18" t="s">
        <v>122</v>
      </c>
      <c r="E2833" s="18" t="s">
        <v>120</v>
      </c>
      <c r="F2833" s="18">
        <f>MIN(Config_Geracao!$F$5,IF(Base_Irradiacao!$H$709*Config_Geracao!$C$5*(Config_Geracao!$D$5/100)&lt;Config_Geracao!$G$5,0,MAX(Config_Geracao!$G$5,Base_Irradiacao!$H$709*Config_Geracao!$C$5*(Config_Geracao!$D$5/100))))</f>
        <v>4.51269</v>
      </c>
    </row>
    <row r="2834" ht="15.0" customHeight="1">
      <c r="A2834" s="28">
        <v>45687.5</v>
      </c>
      <c r="B2834" s="18">
        <v>12.0</v>
      </c>
      <c r="C2834" s="18" t="s">
        <v>128</v>
      </c>
      <c r="D2834" s="18" t="s">
        <v>115</v>
      </c>
      <c r="E2834" s="18" t="s">
        <v>116</v>
      </c>
      <c r="F2834" s="18">
        <f>MIN(Config_Geracao!$F$2,IF((Base_Irradiacao!$D$710/Config_Geracao!$E$2)*Base_Irradiacao!$G$710*Config_Geracao!$C$2*(Config_Geracao!$D$2/100)&lt;Config_Geracao!$G$2,0,MAX(Config_Geracao!$G$2,(Base_Irradiacao!$D$710/Config_Geracao!$E$2)*Base_Irradiacao!$G$710*Config_Geracao!$C$2*(Config_Geracao!$D$2/100))))</f>
        <v>7.627938636</v>
      </c>
    </row>
    <row r="2835" ht="15.0" customHeight="1">
      <c r="A2835" s="28">
        <v>45687.5</v>
      </c>
      <c r="B2835" s="18">
        <v>12.0</v>
      </c>
      <c r="C2835" s="18" t="s">
        <v>128</v>
      </c>
      <c r="D2835" s="18" t="s">
        <v>119</v>
      </c>
      <c r="E2835" s="18" t="s">
        <v>120</v>
      </c>
      <c r="F2835" s="18">
        <f>MIN(Config_Geracao!$F$4,IF(Base_Irradiacao!$H$710*Config_Geracao!$C$4*(Config_Geracao!$D$4/100)&lt;Config_Geracao!$G$4,0,MAX(Config_Geracao!$G$4,Base_Irradiacao!$H$710*Config_Geracao!$C$4*(Config_Geracao!$D$4/100))))</f>
        <v>0.7049475</v>
      </c>
    </row>
    <row r="2836" ht="15.0" customHeight="1">
      <c r="A2836" s="28">
        <v>45687.5</v>
      </c>
      <c r="B2836" s="18">
        <v>12.0</v>
      </c>
      <c r="C2836" s="18" t="s">
        <v>129</v>
      </c>
      <c r="D2836" s="18" t="s">
        <v>118</v>
      </c>
      <c r="E2836" s="18" t="s">
        <v>116</v>
      </c>
      <c r="F2836" s="18">
        <f>MIN(Config_Geracao!$F$3,IF((Base_Irradiacao!$D$710/Config_Geracao!$E$3)*Base_Irradiacao!$G$710*Config_Geracao!$C$3*(Config_Geracao!$D$3/100)&lt;Config_Geracao!$G$3,0,MAX(Config_Geracao!$G$3,(Base_Irradiacao!$D$710/Config_Geracao!$E$3)*Base_Irradiacao!$G$710*Config_Geracao!$C$3*(Config_Geracao!$D$3/100))))</f>
        <v>31.22967818</v>
      </c>
    </row>
    <row r="2837" ht="15.0" customHeight="1">
      <c r="A2837" s="28">
        <v>45687.5</v>
      </c>
      <c r="B2837" s="18">
        <v>12.0</v>
      </c>
      <c r="C2837" s="18" t="s">
        <v>129</v>
      </c>
      <c r="D2837" s="18" t="s">
        <v>122</v>
      </c>
      <c r="E2837" s="18" t="s">
        <v>120</v>
      </c>
      <c r="F2837" s="18">
        <f>MIN(Config_Geracao!$F$5,IF(Base_Irradiacao!$H$710*Config_Geracao!$C$5*(Config_Geracao!$D$5/100)&lt;Config_Geracao!$G$5,0,MAX(Config_Geracao!$G$5,Base_Irradiacao!$H$710*Config_Geracao!$C$5*(Config_Geracao!$D$5/100))))</f>
        <v>2.405115</v>
      </c>
    </row>
    <row r="2838" ht="15.0" customHeight="1">
      <c r="A2838" s="28">
        <v>45687.5416666667</v>
      </c>
      <c r="B2838" s="18">
        <v>13.0</v>
      </c>
      <c r="C2838" s="18" t="s">
        <v>128</v>
      </c>
      <c r="D2838" s="18" t="s">
        <v>115</v>
      </c>
      <c r="E2838" s="18" t="s">
        <v>116</v>
      </c>
      <c r="F2838" s="18">
        <f>MIN(Config_Geracao!$F$2,IF((Base_Irradiacao!$D$711/Config_Geracao!$E$2)*Base_Irradiacao!$G$711*Config_Geracao!$C$2*(Config_Geracao!$D$2/100)&lt;Config_Geracao!$G$2,0,MAX(Config_Geracao!$G$2,(Base_Irradiacao!$D$711/Config_Geracao!$E$2)*Base_Irradiacao!$G$711*Config_Geracao!$C$2*(Config_Geracao!$D$2/100))))</f>
        <v>7.689602273</v>
      </c>
    </row>
    <row r="2839" ht="15.0" customHeight="1">
      <c r="A2839" s="28">
        <v>45687.5416666667</v>
      </c>
      <c r="B2839" s="18">
        <v>13.0</v>
      </c>
      <c r="C2839" s="18" t="s">
        <v>128</v>
      </c>
      <c r="D2839" s="18" t="s">
        <v>119</v>
      </c>
      <c r="E2839" s="18" t="s">
        <v>120</v>
      </c>
      <c r="F2839" s="18">
        <f>MIN(Config_Geracao!$F$4,IF(Base_Irradiacao!$H$711*Config_Geracao!$C$4*(Config_Geracao!$D$4/100)&lt;Config_Geracao!$G$4,0,MAX(Config_Geracao!$G$4,Base_Irradiacao!$H$711*Config_Geracao!$C$4*(Config_Geracao!$D$4/100))))</f>
        <v>0.712215</v>
      </c>
    </row>
    <row r="2840" ht="15.0" customHeight="1">
      <c r="A2840" s="28">
        <v>45687.5416666667</v>
      </c>
      <c r="B2840" s="18">
        <v>13.0</v>
      </c>
      <c r="C2840" s="18" t="s">
        <v>129</v>
      </c>
      <c r="D2840" s="18" t="s">
        <v>118</v>
      </c>
      <c r="E2840" s="18" t="s">
        <v>116</v>
      </c>
      <c r="F2840" s="18">
        <f>MIN(Config_Geracao!$F$3,IF((Base_Irradiacao!$D$711/Config_Geracao!$E$3)*Base_Irradiacao!$G$711*Config_Geracao!$C$3*(Config_Geracao!$D$3/100)&lt;Config_Geracao!$G$3,0,MAX(Config_Geracao!$G$3,(Base_Irradiacao!$D$711/Config_Geracao!$E$3)*Base_Irradiacao!$G$711*Config_Geracao!$C$3*(Config_Geracao!$D$3/100))))</f>
        <v>31.48213636</v>
      </c>
    </row>
    <row r="2841" ht="15.0" customHeight="1">
      <c r="A2841" s="28">
        <v>45687.5416666667</v>
      </c>
      <c r="B2841" s="18">
        <v>13.0</v>
      </c>
      <c r="C2841" s="18" t="s">
        <v>129</v>
      </c>
      <c r="D2841" s="18" t="s">
        <v>122</v>
      </c>
      <c r="E2841" s="18" t="s">
        <v>120</v>
      </c>
      <c r="F2841" s="18">
        <f>MIN(Config_Geracao!$F$5,IF(Base_Irradiacao!$H$711*Config_Geracao!$C$5*(Config_Geracao!$D$5/100)&lt;Config_Geracao!$G$5,0,MAX(Config_Geracao!$G$5,Base_Irradiacao!$H$711*Config_Geracao!$C$5*(Config_Geracao!$D$5/100))))</f>
        <v>2.42991</v>
      </c>
    </row>
    <row r="2842" ht="15.0" customHeight="1">
      <c r="A2842" s="28">
        <v>45687.5833333333</v>
      </c>
      <c r="B2842" s="18">
        <v>14.0</v>
      </c>
      <c r="C2842" s="18" t="s">
        <v>128</v>
      </c>
      <c r="D2842" s="18" t="s">
        <v>115</v>
      </c>
      <c r="E2842" s="18" t="s">
        <v>116</v>
      </c>
      <c r="F2842" s="18">
        <f>MIN(Config_Geracao!$F$2,IF((Base_Irradiacao!$D$712/Config_Geracao!$E$2)*Base_Irradiacao!$G$712*Config_Geracao!$C$2*(Config_Geracao!$D$2/100)&lt;Config_Geracao!$G$2,0,MAX(Config_Geracao!$G$2,(Base_Irradiacao!$D$712/Config_Geracao!$E$2)*Base_Irradiacao!$G$712*Config_Geracao!$C$2*(Config_Geracao!$D$2/100))))</f>
        <v>4.069065909</v>
      </c>
    </row>
    <row r="2843" ht="15.0" customHeight="1">
      <c r="A2843" s="28">
        <v>45687.5833333333</v>
      </c>
      <c r="B2843" s="18">
        <v>14.0</v>
      </c>
      <c r="C2843" s="18" t="s">
        <v>128</v>
      </c>
      <c r="D2843" s="18" t="s">
        <v>119</v>
      </c>
      <c r="E2843" s="18" t="s">
        <v>120</v>
      </c>
      <c r="F2843" s="18">
        <f>MIN(Config_Geracao!$F$4,IF(Base_Irradiacao!$H$712*Config_Geracao!$C$4*(Config_Geracao!$D$4/100)&lt;Config_Geracao!$G$4,0,MAX(Config_Geracao!$G$4,Base_Irradiacao!$H$712*Config_Geracao!$C$4*(Config_Geracao!$D$4/100))))</f>
        <v>1.1942925</v>
      </c>
    </row>
    <row r="2844" ht="15.0" customHeight="1">
      <c r="A2844" s="28">
        <v>45687.5833333333</v>
      </c>
      <c r="B2844" s="18">
        <v>14.0</v>
      </c>
      <c r="C2844" s="18" t="s">
        <v>129</v>
      </c>
      <c r="D2844" s="18" t="s">
        <v>118</v>
      </c>
      <c r="E2844" s="18" t="s">
        <v>116</v>
      </c>
      <c r="F2844" s="18">
        <f>MIN(Config_Geracao!$F$3,IF((Base_Irradiacao!$D$712/Config_Geracao!$E$3)*Base_Irradiacao!$G$712*Config_Geracao!$C$3*(Config_Geracao!$D$3/100)&lt;Config_Geracao!$G$3,0,MAX(Config_Geracao!$G$3,(Base_Irradiacao!$D$712/Config_Geracao!$E$3)*Base_Irradiacao!$G$712*Config_Geracao!$C$3*(Config_Geracao!$D$3/100))))</f>
        <v>16.65923455</v>
      </c>
    </row>
    <row r="2845" ht="15.0" customHeight="1">
      <c r="A2845" s="28">
        <v>45687.5833333333</v>
      </c>
      <c r="B2845" s="18">
        <v>14.0</v>
      </c>
      <c r="C2845" s="18" t="s">
        <v>129</v>
      </c>
      <c r="D2845" s="18" t="s">
        <v>122</v>
      </c>
      <c r="E2845" s="18" t="s">
        <v>120</v>
      </c>
      <c r="F2845" s="18">
        <f>MIN(Config_Geracao!$F$5,IF(Base_Irradiacao!$H$712*Config_Geracao!$C$5*(Config_Geracao!$D$5/100)&lt;Config_Geracao!$G$5,0,MAX(Config_Geracao!$G$5,Base_Irradiacao!$H$712*Config_Geracao!$C$5*(Config_Geracao!$D$5/100))))</f>
        <v>4.074645</v>
      </c>
    </row>
    <row r="2846" ht="15.0" customHeight="1">
      <c r="A2846" s="28">
        <v>45687.625</v>
      </c>
      <c r="B2846" s="18">
        <v>15.0</v>
      </c>
      <c r="C2846" s="18" t="s">
        <v>128</v>
      </c>
      <c r="D2846" s="18" t="s">
        <v>115</v>
      </c>
      <c r="E2846" s="18" t="s">
        <v>116</v>
      </c>
      <c r="F2846" s="18">
        <f>MIN(Config_Geracao!$F$2,IF((Base_Irradiacao!$D$713/Config_Geracao!$E$2)*Base_Irradiacao!$G$713*Config_Geracao!$C$2*(Config_Geracao!$D$2/100)&lt;Config_Geracao!$G$2,0,MAX(Config_Geracao!$G$2,(Base_Irradiacao!$D$713/Config_Geracao!$E$2)*Base_Irradiacao!$G$713*Config_Geracao!$C$2*(Config_Geracao!$D$2/100))))</f>
        <v>3.720372727</v>
      </c>
    </row>
    <row r="2847" ht="15.0" customHeight="1">
      <c r="A2847" s="28">
        <v>45687.625</v>
      </c>
      <c r="B2847" s="18">
        <v>15.0</v>
      </c>
      <c r="C2847" s="18" t="s">
        <v>128</v>
      </c>
      <c r="D2847" s="18" t="s">
        <v>119</v>
      </c>
      <c r="E2847" s="18" t="s">
        <v>120</v>
      </c>
      <c r="F2847" s="18">
        <f>MIN(Config_Geracao!$F$4,IF(Base_Irradiacao!$H$713*Config_Geracao!$C$4*(Config_Geracao!$D$4/100)&lt;Config_Geracao!$G$4,0,MAX(Config_Geracao!$G$4,Base_Irradiacao!$H$713*Config_Geracao!$C$4*(Config_Geracao!$D$4/100))))</f>
        <v>0.7001025</v>
      </c>
    </row>
    <row r="2848" ht="15.0" customHeight="1">
      <c r="A2848" s="28">
        <v>45687.625</v>
      </c>
      <c r="B2848" s="18">
        <v>15.0</v>
      </c>
      <c r="C2848" s="18" t="s">
        <v>129</v>
      </c>
      <c r="D2848" s="18" t="s">
        <v>118</v>
      </c>
      <c r="E2848" s="18" t="s">
        <v>116</v>
      </c>
      <c r="F2848" s="18">
        <f>MIN(Config_Geracao!$F$3,IF((Base_Irradiacao!$D$713/Config_Geracao!$E$3)*Base_Irradiacao!$G$713*Config_Geracao!$C$3*(Config_Geracao!$D$3/100)&lt;Config_Geracao!$G$3,0,MAX(Config_Geracao!$G$3,(Base_Irradiacao!$D$713/Config_Geracao!$E$3)*Base_Irradiacao!$G$713*Config_Geracao!$C$3*(Config_Geracao!$D$3/100))))</f>
        <v>15.23164364</v>
      </c>
    </row>
    <row r="2849" ht="15.0" customHeight="1">
      <c r="A2849" s="28">
        <v>45687.625</v>
      </c>
      <c r="B2849" s="18">
        <v>15.0</v>
      </c>
      <c r="C2849" s="18" t="s">
        <v>129</v>
      </c>
      <c r="D2849" s="18" t="s">
        <v>122</v>
      </c>
      <c r="E2849" s="18" t="s">
        <v>120</v>
      </c>
      <c r="F2849" s="18">
        <f>MIN(Config_Geracao!$F$5,IF(Base_Irradiacao!$H$713*Config_Geracao!$C$5*(Config_Geracao!$D$5/100)&lt;Config_Geracao!$G$5,0,MAX(Config_Geracao!$G$5,Base_Irradiacao!$H$713*Config_Geracao!$C$5*(Config_Geracao!$D$5/100))))</f>
        <v>2.388585</v>
      </c>
    </row>
    <row r="2850" ht="15.0" customHeight="1">
      <c r="A2850" s="28">
        <v>45687.6666666667</v>
      </c>
      <c r="B2850" s="18">
        <v>16.0</v>
      </c>
      <c r="C2850" s="18" t="s">
        <v>128</v>
      </c>
      <c r="D2850" s="18" t="s">
        <v>115</v>
      </c>
      <c r="E2850" s="18" t="s">
        <v>116</v>
      </c>
      <c r="F2850" s="18">
        <f>MIN(Config_Geracao!$F$2,IF((Base_Irradiacao!$D$714/Config_Geracao!$E$2)*Base_Irradiacao!$G$714*Config_Geracao!$C$2*(Config_Geracao!$D$2/100)&lt;Config_Geracao!$G$2,0,MAX(Config_Geracao!$G$2,(Base_Irradiacao!$D$714/Config_Geracao!$E$2)*Base_Irradiacao!$G$714*Config_Geracao!$C$2*(Config_Geracao!$D$2/100))))</f>
        <v>4.772325</v>
      </c>
    </row>
    <row r="2851" ht="15.0" customHeight="1">
      <c r="A2851" s="28">
        <v>45687.6666666667</v>
      </c>
      <c r="B2851" s="18">
        <v>16.0</v>
      </c>
      <c r="C2851" s="18" t="s">
        <v>128</v>
      </c>
      <c r="D2851" s="18" t="s">
        <v>119</v>
      </c>
      <c r="E2851" s="18" t="s">
        <v>120</v>
      </c>
      <c r="F2851" s="18">
        <f>MIN(Config_Geracao!$F$4,IF(Base_Irradiacao!$H$714*Config_Geracao!$C$4*(Config_Geracao!$D$4/100)&lt;Config_Geracao!$G$4,0,MAX(Config_Geracao!$G$4,Base_Irradiacao!$H$714*Config_Geracao!$C$4*(Config_Geracao!$D$4/100))))</f>
        <v>0.6952575</v>
      </c>
    </row>
    <row r="2852" ht="15.0" customHeight="1">
      <c r="A2852" s="28">
        <v>45687.6666666667</v>
      </c>
      <c r="B2852" s="18">
        <v>16.0</v>
      </c>
      <c r="C2852" s="18" t="s">
        <v>129</v>
      </c>
      <c r="D2852" s="18" t="s">
        <v>118</v>
      </c>
      <c r="E2852" s="18" t="s">
        <v>116</v>
      </c>
      <c r="F2852" s="18">
        <f>MIN(Config_Geracao!$F$3,IF((Base_Irradiacao!$D$714/Config_Geracao!$E$3)*Base_Irradiacao!$G$714*Config_Geracao!$C$3*(Config_Geracao!$D$3/100)&lt;Config_Geracao!$G$3,0,MAX(Config_Geracao!$G$3,(Base_Irradiacao!$D$714/Config_Geracao!$E$3)*Base_Irradiacao!$G$714*Config_Geracao!$C$3*(Config_Geracao!$D$3/100))))</f>
        <v>19.53846</v>
      </c>
    </row>
    <row r="2853" ht="15.0" customHeight="1">
      <c r="A2853" s="28">
        <v>45687.6666666667</v>
      </c>
      <c r="B2853" s="18">
        <v>16.0</v>
      </c>
      <c r="C2853" s="18" t="s">
        <v>129</v>
      </c>
      <c r="D2853" s="18" t="s">
        <v>122</v>
      </c>
      <c r="E2853" s="18" t="s">
        <v>120</v>
      </c>
      <c r="F2853" s="18">
        <f>MIN(Config_Geracao!$F$5,IF(Base_Irradiacao!$H$714*Config_Geracao!$C$5*(Config_Geracao!$D$5/100)&lt;Config_Geracao!$G$5,0,MAX(Config_Geracao!$G$5,Base_Irradiacao!$H$714*Config_Geracao!$C$5*(Config_Geracao!$D$5/100))))</f>
        <v>2.372055</v>
      </c>
    </row>
    <row r="2854" ht="15.0" customHeight="1">
      <c r="A2854" s="28">
        <v>45687.7083333333</v>
      </c>
      <c r="B2854" s="18">
        <v>17.0</v>
      </c>
      <c r="C2854" s="18" t="s">
        <v>128</v>
      </c>
      <c r="D2854" s="18" t="s">
        <v>115</v>
      </c>
      <c r="E2854" s="18" t="s">
        <v>116</v>
      </c>
      <c r="F2854" s="18">
        <f>MIN(Config_Geracao!$F$2,IF((Base_Irradiacao!$D$715/Config_Geracao!$E$2)*Base_Irradiacao!$G$715*Config_Geracao!$C$2*(Config_Geracao!$D$2/100)&lt;Config_Geracao!$G$2,0,MAX(Config_Geracao!$G$2,(Base_Irradiacao!$D$715/Config_Geracao!$E$2)*Base_Irradiacao!$G$715*Config_Geracao!$C$2*(Config_Geracao!$D$2/100))))</f>
        <v>1.571688636</v>
      </c>
    </row>
    <row r="2855" ht="15.0" customHeight="1">
      <c r="A2855" s="28">
        <v>45687.7083333333</v>
      </c>
      <c r="B2855" s="18">
        <v>17.0</v>
      </c>
      <c r="C2855" s="18" t="s">
        <v>128</v>
      </c>
      <c r="D2855" s="18" t="s">
        <v>119</v>
      </c>
      <c r="E2855" s="18" t="s">
        <v>120</v>
      </c>
      <c r="F2855" s="18">
        <f>MIN(Config_Geracao!$F$4,IF(Base_Irradiacao!$H$715*Config_Geracao!$C$4*(Config_Geracao!$D$4/100)&lt;Config_Geracao!$G$4,0,MAX(Config_Geracao!$G$4,Base_Irradiacao!$H$715*Config_Geracao!$C$4*(Config_Geracao!$D$4/100))))</f>
        <v>0.9278175</v>
      </c>
    </row>
    <row r="2856" ht="15.0" customHeight="1">
      <c r="A2856" s="28">
        <v>45687.7083333333</v>
      </c>
      <c r="B2856" s="18">
        <v>17.0</v>
      </c>
      <c r="C2856" s="18" t="s">
        <v>129</v>
      </c>
      <c r="D2856" s="18" t="s">
        <v>118</v>
      </c>
      <c r="E2856" s="18" t="s">
        <v>116</v>
      </c>
      <c r="F2856" s="18">
        <f>MIN(Config_Geracao!$F$3,IF((Base_Irradiacao!$D$715/Config_Geracao!$E$3)*Base_Irradiacao!$G$715*Config_Geracao!$C$3*(Config_Geracao!$D$3/100)&lt;Config_Geracao!$G$3,0,MAX(Config_Geracao!$G$3,(Base_Irradiacao!$D$715/Config_Geracao!$E$3)*Base_Irradiacao!$G$715*Config_Geracao!$C$3*(Config_Geracao!$D$3/100))))</f>
        <v>6.434678182</v>
      </c>
    </row>
    <row r="2857" ht="15.0" customHeight="1">
      <c r="A2857" s="28">
        <v>45687.7083333333</v>
      </c>
      <c r="B2857" s="18">
        <v>17.0</v>
      </c>
      <c r="C2857" s="18" t="s">
        <v>129</v>
      </c>
      <c r="D2857" s="18" t="s">
        <v>122</v>
      </c>
      <c r="E2857" s="18" t="s">
        <v>120</v>
      </c>
      <c r="F2857" s="18">
        <f>MIN(Config_Geracao!$F$5,IF(Base_Irradiacao!$H$715*Config_Geracao!$C$5*(Config_Geracao!$D$5/100)&lt;Config_Geracao!$G$5,0,MAX(Config_Geracao!$G$5,Base_Irradiacao!$H$715*Config_Geracao!$C$5*(Config_Geracao!$D$5/100))))</f>
        <v>3.165495</v>
      </c>
    </row>
    <row r="2858" ht="15.0" customHeight="1">
      <c r="A2858" s="28">
        <v>45687.75</v>
      </c>
      <c r="B2858" s="18">
        <v>18.0</v>
      </c>
      <c r="C2858" s="18" t="s">
        <v>128</v>
      </c>
      <c r="D2858" s="18" t="s">
        <v>115</v>
      </c>
      <c r="E2858" s="18" t="s">
        <v>116</v>
      </c>
      <c r="F2858" s="18">
        <f>MIN(Config_Geracao!$F$2,IF((Base_Irradiacao!$D$716/Config_Geracao!$E$2)*Base_Irradiacao!$G$716*Config_Geracao!$C$2*(Config_Geracao!$D$2/100)&lt;Config_Geracao!$G$2,0,MAX(Config_Geracao!$G$2,(Base_Irradiacao!$D$716/Config_Geracao!$E$2)*Base_Irradiacao!$G$716*Config_Geracao!$C$2*(Config_Geracao!$D$2/100))))</f>
        <v>0.6203068182</v>
      </c>
    </row>
    <row r="2859" ht="15.0" customHeight="1">
      <c r="A2859" s="28">
        <v>45687.75</v>
      </c>
      <c r="B2859" s="18">
        <v>18.0</v>
      </c>
      <c r="C2859" s="18" t="s">
        <v>128</v>
      </c>
      <c r="D2859" s="18" t="s">
        <v>119</v>
      </c>
      <c r="E2859" s="18" t="s">
        <v>120</v>
      </c>
      <c r="F2859" s="18">
        <f>MIN(Config_Geracao!$F$4,IF(Base_Irradiacao!$H$716*Config_Geracao!$C$4*(Config_Geracao!$D$4/100)&lt;Config_Geracao!$G$4,0,MAX(Config_Geracao!$G$4,Base_Irradiacao!$H$716*Config_Geracao!$C$4*(Config_Geracao!$D$4/100))))</f>
        <v>0.508725</v>
      </c>
    </row>
    <row r="2860" ht="15.0" customHeight="1">
      <c r="A2860" s="28">
        <v>45687.75</v>
      </c>
      <c r="B2860" s="18">
        <v>18.0</v>
      </c>
      <c r="C2860" s="18" t="s">
        <v>129</v>
      </c>
      <c r="D2860" s="18" t="s">
        <v>118</v>
      </c>
      <c r="E2860" s="18" t="s">
        <v>116</v>
      </c>
      <c r="F2860" s="18">
        <f>MIN(Config_Geracao!$F$3,IF((Base_Irradiacao!$D$716/Config_Geracao!$E$3)*Base_Irradiacao!$G$716*Config_Geracao!$C$3*(Config_Geracao!$D$3/100)&lt;Config_Geracao!$G$3,0,MAX(Config_Geracao!$G$3,(Base_Irradiacao!$D$716/Config_Geracao!$E$3)*Base_Irradiacao!$G$716*Config_Geracao!$C$3*(Config_Geracao!$D$3/100))))</f>
        <v>0</v>
      </c>
    </row>
    <row r="2861" ht="15.0" customHeight="1">
      <c r="A2861" s="28">
        <v>45687.75</v>
      </c>
      <c r="B2861" s="18">
        <v>18.0</v>
      </c>
      <c r="C2861" s="18" t="s">
        <v>129</v>
      </c>
      <c r="D2861" s="18" t="s">
        <v>122</v>
      </c>
      <c r="E2861" s="18" t="s">
        <v>120</v>
      </c>
      <c r="F2861" s="18">
        <f>MIN(Config_Geracao!$F$5,IF(Base_Irradiacao!$H$716*Config_Geracao!$C$5*(Config_Geracao!$D$5/100)&lt;Config_Geracao!$G$5,0,MAX(Config_Geracao!$G$5,Base_Irradiacao!$H$716*Config_Geracao!$C$5*(Config_Geracao!$D$5/100))))</f>
        <v>1.73565</v>
      </c>
    </row>
    <row r="2862" ht="15.0" customHeight="1">
      <c r="A2862" s="28">
        <v>45687.7916666667</v>
      </c>
      <c r="B2862" s="18">
        <v>19.0</v>
      </c>
      <c r="C2862" s="18" t="s">
        <v>128</v>
      </c>
      <c r="D2862" s="18" t="s">
        <v>115</v>
      </c>
      <c r="E2862" s="18" t="s">
        <v>116</v>
      </c>
      <c r="F2862" s="18">
        <f>MIN(Config_Geracao!$F$2,IF((Base_Irradiacao!$D$717/Config_Geracao!$E$2)*Base_Irradiacao!$G$717*Config_Geracao!$C$2*(Config_Geracao!$D$2/100)&lt;Config_Geracao!$G$2,0,MAX(Config_Geracao!$G$2,(Base_Irradiacao!$D$717/Config_Geracao!$E$2)*Base_Irradiacao!$G$717*Config_Geracao!$C$2*(Config_Geracao!$D$2/100))))</f>
        <v>0</v>
      </c>
    </row>
    <row r="2863" ht="15.0" customHeight="1">
      <c r="A2863" s="28">
        <v>45687.7916666667</v>
      </c>
      <c r="B2863" s="18">
        <v>19.0</v>
      </c>
      <c r="C2863" s="18" t="s">
        <v>128</v>
      </c>
      <c r="D2863" s="18" t="s">
        <v>119</v>
      </c>
      <c r="E2863" s="18" t="s">
        <v>120</v>
      </c>
      <c r="F2863" s="18">
        <f>MIN(Config_Geracao!$F$4,IF(Base_Irradiacao!$H$717*Config_Geracao!$C$4*(Config_Geracao!$D$4/100)&lt;Config_Geracao!$G$4,0,MAX(Config_Geracao!$G$4,Base_Irradiacao!$H$717*Config_Geracao!$C$4*(Config_Geracao!$D$4/100))))</f>
        <v>0.6225825</v>
      </c>
    </row>
    <row r="2864" ht="15.0" customHeight="1">
      <c r="A2864" s="28">
        <v>45687.7916666667</v>
      </c>
      <c r="B2864" s="18">
        <v>19.0</v>
      </c>
      <c r="C2864" s="18" t="s">
        <v>129</v>
      </c>
      <c r="D2864" s="18" t="s">
        <v>118</v>
      </c>
      <c r="E2864" s="18" t="s">
        <v>116</v>
      </c>
      <c r="F2864" s="18">
        <f>MIN(Config_Geracao!$F$3,IF((Base_Irradiacao!$D$717/Config_Geracao!$E$3)*Base_Irradiacao!$G$717*Config_Geracao!$C$3*(Config_Geracao!$D$3/100)&lt;Config_Geracao!$G$3,0,MAX(Config_Geracao!$G$3,(Base_Irradiacao!$D$717/Config_Geracao!$E$3)*Base_Irradiacao!$G$717*Config_Geracao!$C$3*(Config_Geracao!$D$3/100))))</f>
        <v>0</v>
      </c>
    </row>
    <row r="2865" ht="15.0" customHeight="1">
      <c r="A2865" s="28">
        <v>45687.7916666667</v>
      </c>
      <c r="B2865" s="18">
        <v>19.0</v>
      </c>
      <c r="C2865" s="18" t="s">
        <v>129</v>
      </c>
      <c r="D2865" s="18" t="s">
        <v>122</v>
      </c>
      <c r="E2865" s="18" t="s">
        <v>120</v>
      </c>
      <c r="F2865" s="18">
        <f>MIN(Config_Geracao!$F$5,IF(Base_Irradiacao!$H$717*Config_Geracao!$C$5*(Config_Geracao!$D$5/100)&lt;Config_Geracao!$G$5,0,MAX(Config_Geracao!$G$5,Base_Irradiacao!$H$717*Config_Geracao!$C$5*(Config_Geracao!$D$5/100))))</f>
        <v>2.124105</v>
      </c>
    </row>
    <row r="2866" ht="15.0" customHeight="1">
      <c r="A2866" s="28">
        <v>45687.8333333333</v>
      </c>
      <c r="B2866" s="18">
        <v>20.0</v>
      </c>
      <c r="C2866" s="18" t="s">
        <v>128</v>
      </c>
      <c r="D2866" s="18" t="s">
        <v>115</v>
      </c>
      <c r="E2866" s="18" t="s">
        <v>116</v>
      </c>
      <c r="F2866" s="18">
        <f>MIN(Config_Geracao!$F$2,IF((Base_Irradiacao!$D$718/Config_Geracao!$E$2)*Base_Irradiacao!$G$718*Config_Geracao!$C$2*(Config_Geracao!$D$2/100)&lt;Config_Geracao!$G$2,0,MAX(Config_Geracao!$G$2,(Base_Irradiacao!$D$718/Config_Geracao!$E$2)*Base_Irradiacao!$G$718*Config_Geracao!$C$2*(Config_Geracao!$D$2/100))))</f>
        <v>0</v>
      </c>
    </row>
    <row r="2867" ht="15.0" customHeight="1">
      <c r="A2867" s="28">
        <v>45687.8333333333</v>
      </c>
      <c r="B2867" s="18">
        <v>20.0</v>
      </c>
      <c r="C2867" s="18" t="s">
        <v>128</v>
      </c>
      <c r="D2867" s="18" t="s">
        <v>119</v>
      </c>
      <c r="E2867" s="18" t="s">
        <v>120</v>
      </c>
      <c r="F2867" s="18">
        <f>MIN(Config_Geracao!$F$4,IF(Base_Irradiacao!$H$718*Config_Geracao!$C$4*(Config_Geracao!$D$4/100)&lt;Config_Geracao!$G$4,0,MAX(Config_Geracao!$G$4,Base_Irradiacao!$H$718*Config_Geracao!$C$4*(Config_Geracao!$D$4/100))))</f>
        <v>0.731595</v>
      </c>
    </row>
    <row r="2868" ht="15.0" customHeight="1">
      <c r="A2868" s="28">
        <v>45687.8333333333</v>
      </c>
      <c r="B2868" s="18">
        <v>20.0</v>
      </c>
      <c r="C2868" s="18" t="s">
        <v>129</v>
      </c>
      <c r="D2868" s="18" t="s">
        <v>118</v>
      </c>
      <c r="E2868" s="18" t="s">
        <v>116</v>
      </c>
      <c r="F2868" s="18">
        <f>MIN(Config_Geracao!$F$3,IF((Base_Irradiacao!$D$718/Config_Geracao!$E$3)*Base_Irradiacao!$G$718*Config_Geracao!$C$3*(Config_Geracao!$D$3/100)&lt;Config_Geracao!$G$3,0,MAX(Config_Geracao!$G$3,(Base_Irradiacao!$D$718/Config_Geracao!$E$3)*Base_Irradiacao!$G$718*Config_Geracao!$C$3*(Config_Geracao!$D$3/100))))</f>
        <v>0</v>
      </c>
    </row>
    <row r="2869" ht="15.0" customHeight="1">
      <c r="A2869" s="28">
        <v>45687.8333333333</v>
      </c>
      <c r="B2869" s="18">
        <v>20.0</v>
      </c>
      <c r="C2869" s="18" t="s">
        <v>129</v>
      </c>
      <c r="D2869" s="18" t="s">
        <v>122</v>
      </c>
      <c r="E2869" s="18" t="s">
        <v>120</v>
      </c>
      <c r="F2869" s="18">
        <f>MIN(Config_Geracao!$F$5,IF(Base_Irradiacao!$H$718*Config_Geracao!$C$5*(Config_Geracao!$D$5/100)&lt;Config_Geracao!$G$5,0,MAX(Config_Geracao!$G$5,Base_Irradiacao!$H$718*Config_Geracao!$C$5*(Config_Geracao!$D$5/100))))</f>
        <v>2.49603</v>
      </c>
    </row>
    <row r="2870" ht="15.0" customHeight="1">
      <c r="A2870" s="28">
        <v>45687.875</v>
      </c>
      <c r="B2870" s="18">
        <v>21.0</v>
      </c>
      <c r="C2870" s="18" t="s">
        <v>128</v>
      </c>
      <c r="D2870" s="18" t="s">
        <v>115</v>
      </c>
      <c r="E2870" s="18" t="s">
        <v>116</v>
      </c>
      <c r="F2870" s="18">
        <f>MIN(Config_Geracao!$F$2,IF((Base_Irradiacao!$D$719/Config_Geracao!$E$2)*Base_Irradiacao!$G$719*Config_Geracao!$C$2*(Config_Geracao!$D$2/100)&lt;Config_Geracao!$G$2,0,MAX(Config_Geracao!$G$2,(Base_Irradiacao!$D$719/Config_Geracao!$E$2)*Base_Irradiacao!$G$719*Config_Geracao!$C$2*(Config_Geracao!$D$2/100))))</f>
        <v>0</v>
      </c>
    </row>
    <row r="2871" ht="15.0" customHeight="1">
      <c r="A2871" s="28">
        <v>45687.875</v>
      </c>
      <c r="B2871" s="18">
        <v>21.0</v>
      </c>
      <c r="C2871" s="18" t="s">
        <v>128</v>
      </c>
      <c r="D2871" s="18" t="s">
        <v>119</v>
      </c>
      <c r="E2871" s="18" t="s">
        <v>120</v>
      </c>
      <c r="F2871" s="18">
        <f>MIN(Config_Geracao!$F$4,IF(Base_Irradiacao!$H$719*Config_Geracao!$C$4*(Config_Geracao!$D$4/100)&lt;Config_Geracao!$G$4,0,MAX(Config_Geracao!$G$4,Base_Irradiacao!$H$719*Config_Geracao!$C$4*(Config_Geracao!$D$4/100))))</f>
        <v>0.79458</v>
      </c>
    </row>
    <row r="2872" ht="15.0" customHeight="1">
      <c r="A2872" s="28">
        <v>45687.875</v>
      </c>
      <c r="B2872" s="18">
        <v>21.0</v>
      </c>
      <c r="C2872" s="18" t="s">
        <v>129</v>
      </c>
      <c r="D2872" s="18" t="s">
        <v>118</v>
      </c>
      <c r="E2872" s="18" t="s">
        <v>116</v>
      </c>
      <c r="F2872" s="18">
        <f>MIN(Config_Geracao!$F$3,IF((Base_Irradiacao!$D$719/Config_Geracao!$E$3)*Base_Irradiacao!$G$719*Config_Geracao!$C$3*(Config_Geracao!$D$3/100)&lt;Config_Geracao!$G$3,0,MAX(Config_Geracao!$G$3,(Base_Irradiacao!$D$719/Config_Geracao!$E$3)*Base_Irradiacao!$G$719*Config_Geracao!$C$3*(Config_Geracao!$D$3/100))))</f>
        <v>0</v>
      </c>
    </row>
    <row r="2873" ht="15.0" customHeight="1">
      <c r="A2873" s="28">
        <v>45687.875</v>
      </c>
      <c r="B2873" s="18">
        <v>21.0</v>
      </c>
      <c r="C2873" s="18" t="s">
        <v>129</v>
      </c>
      <c r="D2873" s="18" t="s">
        <v>122</v>
      </c>
      <c r="E2873" s="18" t="s">
        <v>120</v>
      </c>
      <c r="F2873" s="18">
        <f>MIN(Config_Geracao!$F$5,IF(Base_Irradiacao!$H$719*Config_Geracao!$C$5*(Config_Geracao!$D$5/100)&lt;Config_Geracao!$G$5,0,MAX(Config_Geracao!$G$5,Base_Irradiacao!$H$719*Config_Geracao!$C$5*(Config_Geracao!$D$5/100))))</f>
        <v>2.71092</v>
      </c>
    </row>
    <row r="2874" ht="15.0" customHeight="1">
      <c r="A2874" s="28">
        <v>45687.9166666667</v>
      </c>
      <c r="B2874" s="18">
        <v>22.0</v>
      </c>
      <c r="C2874" s="18" t="s">
        <v>128</v>
      </c>
      <c r="D2874" s="18" t="s">
        <v>115</v>
      </c>
      <c r="E2874" s="18" t="s">
        <v>116</v>
      </c>
      <c r="F2874" s="18">
        <f>MIN(Config_Geracao!$F$2,IF((Base_Irradiacao!$D$720/Config_Geracao!$E$2)*Base_Irradiacao!$G$720*Config_Geracao!$C$2*(Config_Geracao!$D$2/100)&lt;Config_Geracao!$G$2,0,MAX(Config_Geracao!$G$2,(Base_Irradiacao!$D$720/Config_Geracao!$E$2)*Base_Irradiacao!$G$720*Config_Geracao!$C$2*(Config_Geracao!$D$2/100))))</f>
        <v>0</v>
      </c>
    </row>
    <row r="2875" ht="15.0" customHeight="1">
      <c r="A2875" s="28">
        <v>45687.9166666667</v>
      </c>
      <c r="B2875" s="18">
        <v>22.0</v>
      </c>
      <c r="C2875" s="18" t="s">
        <v>128</v>
      </c>
      <c r="D2875" s="18" t="s">
        <v>119</v>
      </c>
      <c r="E2875" s="18" t="s">
        <v>120</v>
      </c>
      <c r="F2875" s="18">
        <f>MIN(Config_Geracao!$F$4,IF(Base_Irradiacao!$H$720*Config_Geracao!$C$4*(Config_Geracao!$D$4/100)&lt;Config_Geracao!$G$4,0,MAX(Config_Geracao!$G$4,Base_Irradiacao!$H$720*Config_Geracao!$C$4*(Config_Geracao!$D$4/100))))</f>
        <v>0.780045</v>
      </c>
    </row>
    <row r="2876" ht="15.0" customHeight="1">
      <c r="A2876" s="28">
        <v>45687.9166666667</v>
      </c>
      <c r="B2876" s="18">
        <v>22.0</v>
      </c>
      <c r="C2876" s="18" t="s">
        <v>129</v>
      </c>
      <c r="D2876" s="18" t="s">
        <v>118</v>
      </c>
      <c r="E2876" s="18" t="s">
        <v>116</v>
      </c>
      <c r="F2876" s="18">
        <f>MIN(Config_Geracao!$F$3,IF((Base_Irradiacao!$D$720/Config_Geracao!$E$3)*Base_Irradiacao!$G$720*Config_Geracao!$C$3*(Config_Geracao!$D$3/100)&lt;Config_Geracao!$G$3,0,MAX(Config_Geracao!$G$3,(Base_Irradiacao!$D$720/Config_Geracao!$E$3)*Base_Irradiacao!$G$720*Config_Geracao!$C$3*(Config_Geracao!$D$3/100))))</f>
        <v>0</v>
      </c>
    </row>
    <row r="2877" ht="15.0" customHeight="1">
      <c r="A2877" s="28">
        <v>45687.9166666667</v>
      </c>
      <c r="B2877" s="18">
        <v>22.0</v>
      </c>
      <c r="C2877" s="18" t="s">
        <v>129</v>
      </c>
      <c r="D2877" s="18" t="s">
        <v>122</v>
      </c>
      <c r="E2877" s="18" t="s">
        <v>120</v>
      </c>
      <c r="F2877" s="18">
        <f>MIN(Config_Geracao!$F$5,IF(Base_Irradiacao!$H$720*Config_Geracao!$C$5*(Config_Geracao!$D$5/100)&lt;Config_Geracao!$G$5,0,MAX(Config_Geracao!$G$5,Base_Irradiacao!$H$720*Config_Geracao!$C$5*(Config_Geracao!$D$5/100))))</f>
        <v>2.66133</v>
      </c>
    </row>
    <row r="2878" ht="15.0" customHeight="1">
      <c r="A2878" s="28">
        <v>45687.9583333333</v>
      </c>
      <c r="B2878" s="18">
        <v>23.0</v>
      </c>
      <c r="C2878" s="18" t="s">
        <v>128</v>
      </c>
      <c r="D2878" s="18" t="s">
        <v>115</v>
      </c>
      <c r="E2878" s="18" t="s">
        <v>116</v>
      </c>
      <c r="F2878" s="18">
        <f>MIN(Config_Geracao!$F$2,IF((Base_Irradiacao!$D$721/Config_Geracao!$E$2)*Base_Irradiacao!$G$721*Config_Geracao!$C$2*(Config_Geracao!$D$2/100)&lt;Config_Geracao!$G$2,0,MAX(Config_Geracao!$G$2,(Base_Irradiacao!$D$721/Config_Geracao!$E$2)*Base_Irradiacao!$G$721*Config_Geracao!$C$2*(Config_Geracao!$D$2/100))))</f>
        <v>0</v>
      </c>
    </row>
    <row r="2879" ht="15.0" customHeight="1">
      <c r="A2879" s="28">
        <v>45687.9583333333</v>
      </c>
      <c r="B2879" s="18">
        <v>23.0</v>
      </c>
      <c r="C2879" s="18" t="s">
        <v>128</v>
      </c>
      <c r="D2879" s="18" t="s">
        <v>119</v>
      </c>
      <c r="E2879" s="18" t="s">
        <v>120</v>
      </c>
      <c r="F2879" s="18">
        <f>MIN(Config_Geracao!$F$4,IF(Base_Irradiacao!$H$721*Config_Geracao!$C$4*(Config_Geracao!$D$4/100)&lt;Config_Geracao!$G$4,0,MAX(Config_Geracao!$G$4,Base_Irradiacao!$H$721*Config_Geracao!$C$4*(Config_Geracao!$D$4/100))))</f>
        <v>1.235475</v>
      </c>
    </row>
    <row r="2880" ht="15.0" customHeight="1">
      <c r="A2880" s="28">
        <v>45687.9583333333</v>
      </c>
      <c r="B2880" s="18">
        <v>23.0</v>
      </c>
      <c r="C2880" s="18" t="s">
        <v>129</v>
      </c>
      <c r="D2880" s="18" t="s">
        <v>118</v>
      </c>
      <c r="E2880" s="18" t="s">
        <v>116</v>
      </c>
      <c r="F2880" s="18">
        <f>MIN(Config_Geracao!$F$3,IF((Base_Irradiacao!$D$721/Config_Geracao!$E$3)*Base_Irradiacao!$G$721*Config_Geracao!$C$3*(Config_Geracao!$D$3/100)&lt;Config_Geracao!$G$3,0,MAX(Config_Geracao!$G$3,(Base_Irradiacao!$D$721/Config_Geracao!$E$3)*Base_Irradiacao!$G$721*Config_Geracao!$C$3*(Config_Geracao!$D$3/100))))</f>
        <v>0</v>
      </c>
    </row>
    <row r="2881" ht="15.0" customHeight="1">
      <c r="A2881" s="28">
        <v>45687.9583333333</v>
      </c>
      <c r="B2881" s="18">
        <v>23.0</v>
      </c>
      <c r="C2881" s="18" t="s">
        <v>129</v>
      </c>
      <c r="D2881" s="18" t="s">
        <v>122</v>
      </c>
      <c r="E2881" s="18" t="s">
        <v>120</v>
      </c>
      <c r="F2881" s="18">
        <f>MIN(Config_Geracao!$F$5,IF(Base_Irradiacao!$H$721*Config_Geracao!$C$5*(Config_Geracao!$D$5/100)&lt;Config_Geracao!$G$5,0,MAX(Config_Geracao!$G$5,Base_Irradiacao!$H$721*Config_Geracao!$C$5*(Config_Geracao!$D$5/100))))</f>
        <v>4.21515</v>
      </c>
    </row>
    <row r="2882" ht="15.0" customHeight="1">
      <c r="A2882" s="28">
        <v>45688.0</v>
      </c>
      <c r="B2882" s="18">
        <v>0.0</v>
      </c>
      <c r="C2882" s="18" t="s">
        <v>128</v>
      </c>
      <c r="D2882" s="18" t="s">
        <v>115</v>
      </c>
      <c r="E2882" s="18" t="s">
        <v>116</v>
      </c>
      <c r="F2882" s="18">
        <f>MIN(Config_Geracao!$F$2,IF((Base_Irradiacao!$D$722/Config_Geracao!$E$2)*Base_Irradiacao!$G$722*Config_Geracao!$C$2*(Config_Geracao!$D$2/100)&lt;Config_Geracao!$G$2,0,MAX(Config_Geracao!$G$2,(Base_Irradiacao!$D$722/Config_Geracao!$E$2)*Base_Irradiacao!$G$722*Config_Geracao!$C$2*(Config_Geracao!$D$2/100))))</f>
        <v>0</v>
      </c>
    </row>
    <row r="2883" ht="15.0" customHeight="1">
      <c r="A2883" s="28">
        <v>45688.0</v>
      </c>
      <c r="B2883" s="18">
        <v>0.0</v>
      </c>
      <c r="C2883" s="18" t="s">
        <v>128</v>
      </c>
      <c r="D2883" s="18" t="s">
        <v>119</v>
      </c>
      <c r="E2883" s="18" t="s">
        <v>120</v>
      </c>
      <c r="F2883" s="18">
        <f>MIN(Config_Geracao!$F$4,IF(Base_Irradiacao!$H$722*Config_Geracao!$C$4*(Config_Geracao!$D$4/100)&lt;Config_Geracao!$G$4,0,MAX(Config_Geracao!$G$4,Base_Irradiacao!$H$722*Config_Geracao!$C$4*(Config_Geracao!$D$4/100))))</f>
        <v>0.80427</v>
      </c>
    </row>
    <row r="2884" ht="15.0" customHeight="1">
      <c r="A2884" s="28">
        <v>45688.0</v>
      </c>
      <c r="B2884" s="18">
        <v>0.0</v>
      </c>
      <c r="C2884" s="18" t="s">
        <v>129</v>
      </c>
      <c r="D2884" s="18" t="s">
        <v>118</v>
      </c>
      <c r="E2884" s="18" t="s">
        <v>116</v>
      </c>
      <c r="F2884" s="18">
        <f>MIN(Config_Geracao!$F$3,IF((Base_Irradiacao!$D$722/Config_Geracao!$E$3)*Base_Irradiacao!$G$722*Config_Geracao!$C$3*(Config_Geracao!$D$3/100)&lt;Config_Geracao!$G$3,0,MAX(Config_Geracao!$G$3,(Base_Irradiacao!$D$722/Config_Geracao!$E$3)*Base_Irradiacao!$G$722*Config_Geracao!$C$3*(Config_Geracao!$D$3/100))))</f>
        <v>0</v>
      </c>
    </row>
    <row r="2885" ht="15.0" customHeight="1">
      <c r="A2885" s="28">
        <v>45688.0</v>
      </c>
      <c r="B2885" s="18">
        <v>0.0</v>
      </c>
      <c r="C2885" s="18" t="s">
        <v>129</v>
      </c>
      <c r="D2885" s="18" t="s">
        <v>122</v>
      </c>
      <c r="E2885" s="18" t="s">
        <v>120</v>
      </c>
      <c r="F2885" s="18">
        <f>MIN(Config_Geracao!$F$5,IF(Base_Irradiacao!$H$722*Config_Geracao!$C$5*(Config_Geracao!$D$5/100)&lt;Config_Geracao!$G$5,0,MAX(Config_Geracao!$G$5,Base_Irradiacao!$H$722*Config_Geracao!$C$5*(Config_Geracao!$D$5/100))))</f>
        <v>2.74398</v>
      </c>
    </row>
    <row r="2886" ht="15.0" customHeight="1">
      <c r="A2886" s="28">
        <v>45688.0416666667</v>
      </c>
      <c r="B2886" s="18">
        <v>1.0</v>
      </c>
      <c r="C2886" s="18" t="s">
        <v>128</v>
      </c>
      <c r="D2886" s="18" t="s">
        <v>115</v>
      </c>
      <c r="E2886" s="18" t="s">
        <v>116</v>
      </c>
      <c r="F2886" s="18">
        <f>MIN(Config_Geracao!$F$2,IF((Base_Irradiacao!$D$723/Config_Geracao!$E$2)*Base_Irradiacao!$G$723*Config_Geracao!$C$2*(Config_Geracao!$D$2/100)&lt;Config_Geracao!$G$2,0,MAX(Config_Geracao!$G$2,(Base_Irradiacao!$D$723/Config_Geracao!$E$2)*Base_Irradiacao!$G$723*Config_Geracao!$C$2*(Config_Geracao!$D$2/100))))</f>
        <v>0</v>
      </c>
    </row>
    <row r="2887" ht="15.0" customHeight="1">
      <c r="A2887" s="28">
        <v>45688.0416666667</v>
      </c>
      <c r="B2887" s="18">
        <v>1.0</v>
      </c>
      <c r="C2887" s="18" t="s">
        <v>128</v>
      </c>
      <c r="D2887" s="18" t="s">
        <v>119</v>
      </c>
      <c r="E2887" s="18" t="s">
        <v>120</v>
      </c>
      <c r="F2887" s="18">
        <f>MIN(Config_Geracao!$F$4,IF(Base_Irradiacao!$H$723*Config_Geracao!$C$4*(Config_Geracao!$D$4/100)&lt;Config_Geracao!$G$4,0,MAX(Config_Geracao!$G$4,Base_Irradiacao!$H$723*Config_Geracao!$C$4*(Config_Geracao!$D$4/100))))</f>
        <v>0.79458</v>
      </c>
    </row>
    <row r="2888" ht="15.0" customHeight="1">
      <c r="A2888" s="28">
        <v>45688.0416666667</v>
      </c>
      <c r="B2888" s="18">
        <v>1.0</v>
      </c>
      <c r="C2888" s="18" t="s">
        <v>129</v>
      </c>
      <c r="D2888" s="18" t="s">
        <v>118</v>
      </c>
      <c r="E2888" s="18" t="s">
        <v>116</v>
      </c>
      <c r="F2888" s="18">
        <f>MIN(Config_Geracao!$F$3,IF((Base_Irradiacao!$D$723/Config_Geracao!$E$3)*Base_Irradiacao!$G$723*Config_Geracao!$C$3*(Config_Geracao!$D$3/100)&lt;Config_Geracao!$G$3,0,MAX(Config_Geracao!$G$3,(Base_Irradiacao!$D$723/Config_Geracao!$E$3)*Base_Irradiacao!$G$723*Config_Geracao!$C$3*(Config_Geracao!$D$3/100))))</f>
        <v>0</v>
      </c>
    </row>
    <row r="2889" ht="15.0" customHeight="1">
      <c r="A2889" s="28">
        <v>45688.0416666667</v>
      </c>
      <c r="B2889" s="18">
        <v>1.0</v>
      </c>
      <c r="C2889" s="18" t="s">
        <v>129</v>
      </c>
      <c r="D2889" s="18" t="s">
        <v>122</v>
      </c>
      <c r="E2889" s="18" t="s">
        <v>120</v>
      </c>
      <c r="F2889" s="18">
        <f>MIN(Config_Geracao!$F$5,IF(Base_Irradiacao!$H$723*Config_Geracao!$C$5*(Config_Geracao!$D$5/100)&lt;Config_Geracao!$G$5,0,MAX(Config_Geracao!$G$5,Base_Irradiacao!$H$723*Config_Geracao!$C$5*(Config_Geracao!$D$5/100))))</f>
        <v>2.71092</v>
      </c>
    </row>
    <row r="2890" ht="15.0" customHeight="1">
      <c r="A2890" s="28">
        <v>45688.0833333333</v>
      </c>
      <c r="B2890" s="18">
        <v>2.0</v>
      </c>
      <c r="C2890" s="18" t="s">
        <v>128</v>
      </c>
      <c r="D2890" s="18" t="s">
        <v>115</v>
      </c>
      <c r="E2890" s="18" t="s">
        <v>116</v>
      </c>
      <c r="F2890" s="18">
        <f>MIN(Config_Geracao!$F$2,IF((Base_Irradiacao!$D$724/Config_Geracao!$E$2)*Base_Irradiacao!$G$724*Config_Geracao!$C$2*(Config_Geracao!$D$2/100)&lt;Config_Geracao!$G$2,0,MAX(Config_Geracao!$G$2,(Base_Irradiacao!$D$724/Config_Geracao!$E$2)*Base_Irradiacao!$G$724*Config_Geracao!$C$2*(Config_Geracao!$D$2/100))))</f>
        <v>0</v>
      </c>
    </row>
    <row r="2891" ht="15.0" customHeight="1">
      <c r="A2891" s="28">
        <v>45688.0833333333</v>
      </c>
      <c r="B2891" s="18">
        <v>2.0</v>
      </c>
      <c r="C2891" s="18" t="s">
        <v>128</v>
      </c>
      <c r="D2891" s="18" t="s">
        <v>119</v>
      </c>
      <c r="E2891" s="18" t="s">
        <v>120</v>
      </c>
      <c r="F2891" s="18">
        <f>MIN(Config_Geracao!$F$4,IF(Base_Irradiacao!$H$724*Config_Geracao!$C$4*(Config_Geracao!$D$4/100)&lt;Config_Geracao!$G$4,0,MAX(Config_Geracao!$G$4,Base_Irradiacao!$H$724*Config_Geracao!$C$4*(Config_Geracao!$D$4/100))))</f>
        <v>1.04652</v>
      </c>
    </row>
    <row r="2892" ht="15.0" customHeight="1">
      <c r="A2892" s="28">
        <v>45688.0833333333</v>
      </c>
      <c r="B2892" s="18">
        <v>2.0</v>
      </c>
      <c r="C2892" s="18" t="s">
        <v>129</v>
      </c>
      <c r="D2892" s="18" t="s">
        <v>118</v>
      </c>
      <c r="E2892" s="18" t="s">
        <v>116</v>
      </c>
      <c r="F2892" s="18">
        <f>MIN(Config_Geracao!$F$3,IF((Base_Irradiacao!$D$724/Config_Geracao!$E$3)*Base_Irradiacao!$G$724*Config_Geracao!$C$3*(Config_Geracao!$D$3/100)&lt;Config_Geracao!$G$3,0,MAX(Config_Geracao!$G$3,(Base_Irradiacao!$D$724/Config_Geracao!$E$3)*Base_Irradiacao!$G$724*Config_Geracao!$C$3*(Config_Geracao!$D$3/100))))</f>
        <v>0</v>
      </c>
    </row>
    <row r="2893" ht="15.0" customHeight="1">
      <c r="A2893" s="28">
        <v>45688.0833333333</v>
      </c>
      <c r="B2893" s="18">
        <v>2.0</v>
      </c>
      <c r="C2893" s="18" t="s">
        <v>129</v>
      </c>
      <c r="D2893" s="18" t="s">
        <v>122</v>
      </c>
      <c r="E2893" s="18" t="s">
        <v>120</v>
      </c>
      <c r="F2893" s="18">
        <f>MIN(Config_Geracao!$F$5,IF(Base_Irradiacao!$H$724*Config_Geracao!$C$5*(Config_Geracao!$D$5/100)&lt;Config_Geracao!$G$5,0,MAX(Config_Geracao!$G$5,Base_Irradiacao!$H$724*Config_Geracao!$C$5*(Config_Geracao!$D$5/100))))</f>
        <v>3.57048</v>
      </c>
    </row>
    <row r="2894" ht="15.0" customHeight="1">
      <c r="A2894" s="28">
        <v>45688.125</v>
      </c>
      <c r="B2894" s="18">
        <v>3.0</v>
      </c>
      <c r="C2894" s="18" t="s">
        <v>128</v>
      </c>
      <c r="D2894" s="18" t="s">
        <v>115</v>
      </c>
      <c r="E2894" s="18" t="s">
        <v>116</v>
      </c>
      <c r="F2894" s="18">
        <f>MIN(Config_Geracao!$F$2,IF((Base_Irradiacao!$D$725/Config_Geracao!$E$2)*Base_Irradiacao!$G$725*Config_Geracao!$C$2*(Config_Geracao!$D$2/100)&lt;Config_Geracao!$G$2,0,MAX(Config_Geracao!$G$2,(Base_Irradiacao!$D$725/Config_Geracao!$E$2)*Base_Irradiacao!$G$725*Config_Geracao!$C$2*(Config_Geracao!$D$2/100))))</f>
        <v>0</v>
      </c>
    </row>
    <row r="2895" ht="15.0" customHeight="1">
      <c r="A2895" s="28">
        <v>45688.125</v>
      </c>
      <c r="B2895" s="18">
        <v>3.0</v>
      </c>
      <c r="C2895" s="18" t="s">
        <v>128</v>
      </c>
      <c r="D2895" s="18" t="s">
        <v>119</v>
      </c>
      <c r="E2895" s="18" t="s">
        <v>120</v>
      </c>
      <c r="F2895" s="18">
        <f>MIN(Config_Geracao!$F$4,IF(Base_Irradiacao!$H$725*Config_Geracao!$C$4*(Config_Geracao!$D$4/100)&lt;Config_Geracao!$G$4,0,MAX(Config_Geracao!$G$4,Base_Irradiacao!$H$725*Config_Geracao!$C$4*(Config_Geracao!$D$4/100))))</f>
        <v>0.9520425</v>
      </c>
    </row>
    <row r="2896" ht="15.0" customHeight="1">
      <c r="A2896" s="28">
        <v>45688.125</v>
      </c>
      <c r="B2896" s="18">
        <v>3.0</v>
      </c>
      <c r="C2896" s="18" t="s">
        <v>129</v>
      </c>
      <c r="D2896" s="18" t="s">
        <v>118</v>
      </c>
      <c r="E2896" s="18" t="s">
        <v>116</v>
      </c>
      <c r="F2896" s="18">
        <f>MIN(Config_Geracao!$F$3,IF((Base_Irradiacao!$D$725/Config_Geracao!$E$3)*Base_Irradiacao!$G$725*Config_Geracao!$C$3*(Config_Geracao!$D$3/100)&lt;Config_Geracao!$G$3,0,MAX(Config_Geracao!$G$3,(Base_Irradiacao!$D$725/Config_Geracao!$E$3)*Base_Irradiacao!$G$725*Config_Geracao!$C$3*(Config_Geracao!$D$3/100))))</f>
        <v>0</v>
      </c>
    </row>
    <row r="2897" ht="15.0" customHeight="1">
      <c r="A2897" s="28">
        <v>45688.125</v>
      </c>
      <c r="B2897" s="18">
        <v>3.0</v>
      </c>
      <c r="C2897" s="18" t="s">
        <v>129</v>
      </c>
      <c r="D2897" s="18" t="s">
        <v>122</v>
      </c>
      <c r="E2897" s="18" t="s">
        <v>120</v>
      </c>
      <c r="F2897" s="18">
        <f>MIN(Config_Geracao!$F$5,IF(Base_Irradiacao!$H$725*Config_Geracao!$C$5*(Config_Geracao!$D$5/100)&lt;Config_Geracao!$G$5,0,MAX(Config_Geracao!$G$5,Base_Irradiacao!$H$725*Config_Geracao!$C$5*(Config_Geracao!$D$5/100))))</f>
        <v>3.248145</v>
      </c>
    </row>
    <row r="2898" ht="15.0" customHeight="1">
      <c r="A2898" s="28">
        <v>45688.1666666667</v>
      </c>
      <c r="B2898" s="18">
        <v>4.0</v>
      </c>
      <c r="C2898" s="18" t="s">
        <v>128</v>
      </c>
      <c r="D2898" s="18" t="s">
        <v>115</v>
      </c>
      <c r="E2898" s="18" t="s">
        <v>116</v>
      </c>
      <c r="F2898" s="18">
        <f>MIN(Config_Geracao!$F$2,IF((Base_Irradiacao!$D$726/Config_Geracao!$E$2)*Base_Irradiacao!$G$726*Config_Geracao!$C$2*(Config_Geracao!$D$2/100)&lt;Config_Geracao!$G$2,0,MAX(Config_Geracao!$G$2,(Base_Irradiacao!$D$726/Config_Geracao!$E$2)*Base_Irradiacao!$G$726*Config_Geracao!$C$2*(Config_Geracao!$D$2/100))))</f>
        <v>0</v>
      </c>
    </row>
    <row r="2899" ht="15.0" customHeight="1">
      <c r="A2899" s="28">
        <v>45688.1666666667</v>
      </c>
      <c r="B2899" s="18">
        <v>4.0</v>
      </c>
      <c r="C2899" s="18" t="s">
        <v>128</v>
      </c>
      <c r="D2899" s="18" t="s">
        <v>119</v>
      </c>
      <c r="E2899" s="18" t="s">
        <v>120</v>
      </c>
      <c r="F2899" s="18">
        <f>MIN(Config_Geracao!$F$4,IF(Base_Irradiacao!$H$726*Config_Geracao!$C$4*(Config_Geracao!$D$4/100)&lt;Config_Geracao!$G$4,0,MAX(Config_Geracao!$G$4,Base_Irradiacao!$H$726*Config_Geracao!$C$4*(Config_Geracao!$D$4/100))))</f>
        <v>1.4607675</v>
      </c>
    </row>
    <row r="2900" ht="15.0" customHeight="1">
      <c r="A2900" s="28">
        <v>45688.1666666667</v>
      </c>
      <c r="B2900" s="18">
        <v>4.0</v>
      </c>
      <c r="C2900" s="18" t="s">
        <v>129</v>
      </c>
      <c r="D2900" s="18" t="s">
        <v>118</v>
      </c>
      <c r="E2900" s="18" t="s">
        <v>116</v>
      </c>
      <c r="F2900" s="18">
        <f>MIN(Config_Geracao!$F$3,IF((Base_Irradiacao!$D$726/Config_Geracao!$E$3)*Base_Irradiacao!$G$726*Config_Geracao!$C$3*(Config_Geracao!$D$3/100)&lt;Config_Geracao!$G$3,0,MAX(Config_Geracao!$G$3,(Base_Irradiacao!$D$726/Config_Geracao!$E$3)*Base_Irradiacao!$G$726*Config_Geracao!$C$3*(Config_Geracao!$D$3/100))))</f>
        <v>0</v>
      </c>
    </row>
    <row r="2901" ht="15.0" customHeight="1">
      <c r="A2901" s="28">
        <v>45688.1666666667</v>
      </c>
      <c r="B2901" s="18">
        <v>4.0</v>
      </c>
      <c r="C2901" s="18" t="s">
        <v>129</v>
      </c>
      <c r="D2901" s="18" t="s">
        <v>122</v>
      </c>
      <c r="E2901" s="18" t="s">
        <v>120</v>
      </c>
      <c r="F2901" s="18">
        <f>MIN(Config_Geracao!$F$5,IF(Base_Irradiacao!$H$726*Config_Geracao!$C$5*(Config_Geracao!$D$5/100)&lt;Config_Geracao!$G$5,0,MAX(Config_Geracao!$G$5,Base_Irradiacao!$H$726*Config_Geracao!$C$5*(Config_Geracao!$D$5/100))))</f>
        <v>4.983795</v>
      </c>
    </row>
    <row r="2902" ht="15.0" customHeight="1">
      <c r="A2902" s="28">
        <v>45688.2083333333</v>
      </c>
      <c r="B2902" s="18">
        <v>5.0</v>
      </c>
      <c r="C2902" s="18" t="s">
        <v>128</v>
      </c>
      <c r="D2902" s="18" t="s">
        <v>115</v>
      </c>
      <c r="E2902" s="18" t="s">
        <v>116</v>
      </c>
      <c r="F2902" s="18">
        <f>MIN(Config_Geracao!$F$2,IF((Base_Irradiacao!$D$727/Config_Geracao!$E$2)*Base_Irradiacao!$G$727*Config_Geracao!$C$2*(Config_Geracao!$D$2/100)&lt;Config_Geracao!$G$2,0,MAX(Config_Geracao!$G$2,(Base_Irradiacao!$D$727/Config_Geracao!$E$2)*Base_Irradiacao!$G$727*Config_Geracao!$C$2*(Config_Geracao!$D$2/100))))</f>
        <v>0</v>
      </c>
    </row>
    <row r="2903" ht="15.0" customHeight="1">
      <c r="A2903" s="28">
        <v>45688.2083333333</v>
      </c>
      <c r="B2903" s="18">
        <v>5.0</v>
      </c>
      <c r="C2903" s="18" t="s">
        <v>128</v>
      </c>
      <c r="D2903" s="18" t="s">
        <v>119</v>
      </c>
      <c r="E2903" s="18" t="s">
        <v>120</v>
      </c>
      <c r="F2903" s="18">
        <f>MIN(Config_Geracao!$F$4,IF(Base_Irradiacao!$H$727*Config_Geracao!$C$4*(Config_Geracao!$D$4/100)&lt;Config_Geracao!$G$4,0,MAX(Config_Geracao!$G$4,Base_Irradiacao!$H$727*Config_Geracao!$C$4*(Config_Geracao!$D$4/100))))</f>
        <v>0.95931</v>
      </c>
    </row>
    <row r="2904" ht="15.0" customHeight="1">
      <c r="A2904" s="28">
        <v>45688.2083333333</v>
      </c>
      <c r="B2904" s="18">
        <v>5.0</v>
      </c>
      <c r="C2904" s="18" t="s">
        <v>129</v>
      </c>
      <c r="D2904" s="18" t="s">
        <v>118</v>
      </c>
      <c r="E2904" s="18" t="s">
        <v>116</v>
      </c>
      <c r="F2904" s="18">
        <f>MIN(Config_Geracao!$F$3,IF((Base_Irradiacao!$D$727/Config_Geracao!$E$3)*Base_Irradiacao!$G$727*Config_Geracao!$C$3*(Config_Geracao!$D$3/100)&lt;Config_Geracao!$G$3,0,MAX(Config_Geracao!$G$3,(Base_Irradiacao!$D$727/Config_Geracao!$E$3)*Base_Irradiacao!$G$727*Config_Geracao!$C$3*(Config_Geracao!$D$3/100))))</f>
        <v>0</v>
      </c>
    </row>
    <row r="2905" ht="15.0" customHeight="1">
      <c r="A2905" s="28">
        <v>45688.2083333333</v>
      </c>
      <c r="B2905" s="18">
        <v>5.0</v>
      </c>
      <c r="C2905" s="18" t="s">
        <v>129</v>
      </c>
      <c r="D2905" s="18" t="s">
        <v>122</v>
      </c>
      <c r="E2905" s="18" t="s">
        <v>120</v>
      </c>
      <c r="F2905" s="18">
        <f>MIN(Config_Geracao!$F$5,IF(Base_Irradiacao!$H$727*Config_Geracao!$C$5*(Config_Geracao!$D$5/100)&lt;Config_Geracao!$G$5,0,MAX(Config_Geracao!$G$5,Base_Irradiacao!$H$727*Config_Geracao!$C$5*(Config_Geracao!$D$5/100))))</f>
        <v>3.27294</v>
      </c>
    </row>
    <row r="2906" ht="15.0" customHeight="1">
      <c r="A2906" s="28">
        <v>45688.25</v>
      </c>
      <c r="B2906" s="18">
        <v>6.0</v>
      </c>
      <c r="C2906" s="18" t="s">
        <v>128</v>
      </c>
      <c r="D2906" s="18" t="s">
        <v>115</v>
      </c>
      <c r="E2906" s="18" t="s">
        <v>116</v>
      </c>
      <c r="F2906" s="18">
        <f>MIN(Config_Geracao!$F$2,IF((Base_Irradiacao!$D$728/Config_Geracao!$E$2)*Base_Irradiacao!$G$728*Config_Geracao!$C$2*(Config_Geracao!$D$2/100)&lt;Config_Geracao!$G$2,0,MAX(Config_Geracao!$G$2,(Base_Irradiacao!$D$728/Config_Geracao!$E$2)*Base_Irradiacao!$G$728*Config_Geracao!$C$2*(Config_Geracao!$D$2/100))))</f>
        <v>1.745668182</v>
      </c>
    </row>
    <row r="2907" ht="15.0" customHeight="1">
      <c r="A2907" s="28">
        <v>45688.25</v>
      </c>
      <c r="B2907" s="18">
        <v>6.0</v>
      </c>
      <c r="C2907" s="18" t="s">
        <v>128</v>
      </c>
      <c r="D2907" s="18" t="s">
        <v>119</v>
      </c>
      <c r="E2907" s="18" t="s">
        <v>120</v>
      </c>
      <c r="F2907" s="18">
        <f>MIN(Config_Geracao!$F$4,IF(Base_Irradiacao!$H$728*Config_Geracao!$C$4*(Config_Geracao!$D$4/100)&lt;Config_Geracao!$G$4,0,MAX(Config_Geracao!$G$4,Base_Irradiacao!$H$728*Config_Geracao!$C$4*(Config_Geracao!$D$4/100))))</f>
        <v>0.595935</v>
      </c>
    </row>
    <row r="2908" ht="15.0" customHeight="1">
      <c r="A2908" s="28">
        <v>45688.25</v>
      </c>
      <c r="B2908" s="18">
        <v>6.0</v>
      </c>
      <c r="C2908" s="18" t="s">
        <v>129</v>
      </c>
      <c r="D2908" s="18" t="s">
        <v>118</v>
      </c>
      <c r="E2908" s="18" t="s">
        <v>116</v>
      </c>
      <c r="F2908" s="18">
        <f>MIN(Config_Geracao!$F$3,IF((Base_Irradiacao!$D$728/Config_Geracao!$E$3)*Base_Irradiacao!$G$728*Config_Geracao!$C$3*(Config_Geracao!$D$3/100)&lt;Config_Geracao!$G$3,0,MAX(Config_Geracao!$G$3,(Base_Irradiacao!$D$728/Config_Geracao!$E$3)*Base_Irradiacao!$G$728*Config_Geracao!$C$3*(Config_Geracao!$D$3/100))))</f>
        <v>7.146970909</v>
      </c>
    </row>
    <row r="2909" ht="15.0" customHeight="1">
      <c r="A2909" s="28">
        <v>45688.25</v>
      </c>
      <c r="B2909" s="18">
        <v>6.0</v>
      </c>
      <c r="C2909" s="18" t="s">
        <v>129</v>
      </c>
      <c r="D2909" s="18" t="s">
        <v>122</v>
      </c>
      <c r="E2909" s="18" t="s">
        <v>120</v>
      </c>
      <c r="F2909" s="18">
        <f>MIN(Config_Geracao!$F$5,IF(Base_Irradiacao!$H$728*Config_Geracao!$C$5*(Config_Geracao!$D$5/100)&lt;Config_Geracao!$G$5,0,MAX(Config_Geracao!$G$5,Base_Irradiacao!$H$728*Config_Geracao!$C$5*(Config_Geracao!$D$5/100))))</f>
        <v>2.03319</v>
      </c>
    </row>
    <row r="2910" ht="15.0" customHeight="1">
      <c r="A2910" s="28">
        <v>45688.2916666667</v>
      </c>
      <c r="B2910" s="18">
        <v>7.0</v>
      </c>
      <c r="C2910" s="18" t="s">
        <v>128</v>
      </c>
      <c r="D2910" s="18" t="s">
        <v>115</v>
      </c>
      <c r="E2910" s="18" t="s">
        <v>116</v>
      </c>
      <c r="F2910" s="18">
        <f>MIN(Config_Geracao!$F$2,IF((Base_Irradiacao!$D$729/Config_Geracao!$E$2)*Base_Irradiacao!$G$729*Config_Geracao!$C$2*(Config_Geracao!$D$2/100)&lt;Config_Geracao!$G$2,0,MAX(Config_Geracao!$G$2,(Base_Irradiacao!$D$729/Config_Geracao!$E$2)*Base_Irradiacao!$G$729*Config_Geracao!$C$2*(Config_Geracao!$D$2/100))))</f>
        <v>3.349656818</v>
      </c>
    </row>
    <row r="2911" ht="15.0" customHeight="1">
      <c r="A2911" s="28">
        <v>45688.2916666667</v>
      </c>
      <c r="B2911" s="18">
        <v>7.0</v>
      </c>
      <c r="C2911" s="18" t="s">
        <v>128</v>
      </c>
      <c r="D2911" s="18" t="s">
        <v>119</v>
      </c>
      <c r="E2911" s="18" t="s">
        <v>120</v>
      </c>
      <c r="F2911" s="18">
        <f>MIN(Config_Geracao!$F$4,IF(Base_Irradiacao!$H$729*Config_Geracao!$C$4*(Config_Geracao!$D$4/100)&lt;Config_Geracao!$G$4,0,MAX(Config_Geracao!$G$4,Base_Irradiacao!$H$729*Config_Geracao!$C$4*(Config_Geracao!$D$4/100))))</f>
        <v>0.595935</v>
      </c>
    </row>
    <row r="2912" ht="15.0" customHeight="1">
      <c r="A2912" s="28">
        <v>45688.2916666667</v>
      </c>
      <c r="B2912" s="18">
        <v>7.0</v>
      </c>
      <c r="C2912" s="18" t="s">
        <v>129</v>
      </c>
      <c r="D2912" s="18" t="s">
        <v>118</v>
      </c>
      <c r="E2912" s="18" t="s">
        <v>116</v>
      </c>
      <c r="F2912" s="18">
        <f>MIN(Config_Geracao!$F$3,IF((Base_Irradiacao!$D$729/Config_Geracao!$E$3)*Base_Irradiacao!$G$729*Config_Geracao!$C$3*(Config_Geracao!$D$3/100)&lt;Config_Geracao!$G$3,0,MAX(Config_Geracao!$G$3,(Base_Irradiacao!$D$729/Config_Geracao!$E$3)*Base_Irradiacao!$G$729*Config_Geracao!$C$3*(Config_Geracao!$D$3/100))))</f>
        <v>13.71388909</v>
      </c>
    </row>
    <row r="2913" ht="15.0" customHeight="1">
      <c r="A2913" s="28">
        <v>45688.2916666667</v>
      </c>
      <c r="B2913" s="18">
        <v>7.0</v>
      </c>
      <c r="C2913" s="18" t="s">
        <v>129</v>
      </c>
      <c r="D2913" s="18" t="s">
        <v>122</v>
      </c>
      <c r="E2913" s="18" t="s">
        <v>120</v>
      </c>
      <c r="F2913" s="18">
        <f>MIN(Config_Geracao!$F$5,IF(Base_Irradiacao!$H$729*Config_Geracao!$C$5*(Config_Geracao!$D$5/100)&lt;Config_Geracao!$G$5,0,MAX(Config_Geracao!$G$5,Base_Irradiacao!$H$729*Config_Geracao!$C$5*(Config_Geracao!$D$5/100))))</f>
        <v>2.03319</v>
      </c>
    </row>
    <row r="2914" ht="15.0" customHeight="1">
      <c r="A2914" s="28">
        <v>45688.3333333333</v>
      </c>
      <c r="B2914" s="18">
        <v>8.0</v>
      </c>
      <c r="C2914" s="18" t="s">
        <v>128</v>
      </c>
      <c r="D2914" s="18" t="s">
        <v>115</v>
      </c>
      <c r="E2914" s="18" t="s">
        <v>116</v>
      </c>
      <c r="F2914" s="18">
        <f>MIN(Config_Geracao!$F$2,IF((Base_Irradiacao!$D$730/Config_Geracao!$E$2)*Base_Irradiacao!$G$730*Config_Geracao!$C$2*(Config_Geracao!$D$2/100)&lt;Config_Geracao!$G$2,0,MAX(Config_Geracao!$G$2,(Base_Irradiacao!$D$730/Config_Geracao!$E$2)*Base_Irradiacao!$G$730*Config_Geracao!$C$2*(Config_Geracao!$D$2/100))))</f>
        <v>4.847936364</v>
      </c>
    </row>
    <row r="2915" ht="15.0" customHeight="1">
      <c r="A2915" s="28">
        <v>45688.3333333333</v>
      </c>
      <c r="B2915" s="18">
        <v>8.0</v>
      </c>
      <c r="C2915" s="18" t="s">
        <v>128</v>
      </c>
      <c r="D2915" s="18" t="s">
        <v>119</v>
      </c>
      <c r="E2915" s="18" t="s">
        <v>120</v>
      </c>
      <c r="F2915" s="18">
        <f>MIN(Config_Geracao!$F$4,IF(Base_Irradiacao!$H$730*Config_Geracao!$C$4*(Config_Geracao!$D$4/100)&lt;Config_Geracao!$G$4,0,MAX(Config_Geracao!$G$4,Base_Irradiacao!$H$730*Config_Geracao!$C$4*(Config_Geracao!$D$4/100))))</f>
        <v>0.7243275</v>
      </c>
    </row>
    <row r="2916" ht="15.0" customHeight="1">
      <c r="A2916" s="28">
        <v>45688.3333333333</v>
      </c>
      <c r="B2916" s="18">
        <v>8.0</v>
      </c>
      <c r="C2916" s="18" t="s">
        <v>129</v>
      </c>
      <c r="D2916" s="18" t="s">
        <v>118</v>
      </c>
      <c r="E2916" s="18" t="s">
        <v>116</v>
      </c>
      <c r="F2916" s="18">
        <f>MIN(Config_Geracao!$F$3,IF((Base_Irradiacao!$D$730/Config_Geracao!$E$3)*Base_Irradiacao!$G$730*Config_Geracao!$C$3*(Config_Geracao!$D$3/100)&lt;Config_Geracao!$G$3,0,MAX(Config_Geracao!$G$3,(Base_Irradiacao!$D$730/Config_Geracao!$E$3)*Base_Irradiacao!$G$730*Config_Geracao!$C$3*(Config_Geracao!$D$3/100))))</f>
        <v>19.84802182</v>
      </c>
    </row>
    <row r="2917" ht="15.0" customHeight="1">
      <c r="A2917" s="28">
        <v>45688.3333333333</v>
      </c>
      <c r="B2917" s="18">
        <v>8.0</v>
      </c>
      <c r="C2917" s="18" t="s">
        <v>129</v>
      </c>
      <c r="D2917" s="18" t="s">
        <v>122</v>
      </c>
      <c r="E2917" s="18" t="s">
        <v>120</v>
      </c>
      <c r="F2917" s="18">
        <f>MIN(Config_Geracao!$F$5,IF(Base_Irradiacao!$H$730*Config_Geracao!$C$5*(Config_Geracao!$D$5/100)&lt;Config_Geracao!$G$5,0,MAX(Config_Geracao!$G$5,Base_Irradiacao!$H$730*Config_Geracao!$C$5*(Config_Geracao!$D$5/100))))</f>
        <v>2.471235</v>
      </c>
    </row>
    <row r="2918" ht="15.0" customHeight="1">
      <c r="A2918" s="28">
        <v>45688.375</v>
      </c>
      <c r="B2918" s="18">
        <v>9.0</v>
      </c>
      <c r="C2918" s="18" t="s">
        <v>128</v>
      </c>
      <c r="D2918" s="18" t="s">
        <v>115</v>
      </c>
      <c r="E2918" s="18" t="s">
        <v>116</v>
      </c>
      <c r="F2918" s="18">
        <f>MIN(Config_Geracao!$F$2,IF((Base_Irradiacao!$D$731/Config_Geracao!$E$2)*Base_Irradiacao!$G$731*Config_Geracao!$C$2*(Config_Geracao!$D$2/100)&lt;Config_Geracao!$G$2,0,MAX(Config_Geracao!$G$2,(Base_Irradiacao!$D$731/Config_Geracao!$E$2)*Base_Irradiacao!$G$731*Config_Geracao!$C$2*(Config_Geracao!$D$2/100))))</f>
        <v>2.305779545</v>
      </c>
    </row>
    <row r="2919" ht="15.0" customHeight="1">
      <c r="A2919" s="28">
        <v>45688.375</v>
      </c>
      <c r="B2919" s="18">
        <v>9.0</v>
      </c>
      <c r="C2919" s="18" t="s">
        <v>128</v>
      </c>
      <c r="D2919" s="18" t="s">
        <v>119</v>
      </c>
      <c r="E2919" s="18" t="s">
        <v>120</v>
      </c>
      <c r="F2919" s="18">
        <f>MIN(Config_Geracao!$F$4,IF(Base_Irradiacao!$H$731*Config_Geracao!$C$4*(Config_Geracao!$D$4/100)&lt;Config_Geracao!$G$4,0,MAX(Config_Geracao!$G$4,Base_Irradiacao!$H$731*Config_Geracao!$C$4*(Config_Geracao!$D$4/100))))</f>
        <v>0.7388625</v>
      </c>
    </row>
    <row r="2920" ht="15.0" customHeight="1">
      <c r="A2920" s="28">
        <v>45688.375</v>
      </c>
      <c r="B2920" s="18">
        <v>9.0</v>
      </c>
      <c r="C2920" s="18" t="s">
        <v>129</v>
      </c>
      <c r="D2920" s="18" t="s">
        <v>118</v>
      </c>
      <c r="E2920" s="18" t="s">
        <v>116</v>
      </c>
      <c r="F2920" s="18">
        <f>MIN(Config_Geracao!$F$3,IF((Base_Irradiacao!$D$731/Config_Geracao!$E$3)*Base_Irradiacao!$G$731*Config_Geracao!$C$3*(Config_Geracao!$D$3/100)&lt;Config_Geracao!$G$3,0,MAX(Config_Geracao!$G$3,(Base_Irradiacao!$D$731/Config_Geracao!$E$3)*Base_Irradiacao!$G$731*Config_Geracao!$C$3*(Config_Geracao!$D$3/100))))</f>
        <v>9.440132727</v>
      </c>
    </row>
    <row r="2921" ht="15.0" customHeight="1">
      <c r="A2921" s="28">
        <v>45688.375</v>
      </c>
      <c r="B2921" s="18">
        <v>9.0</v>
      </c>
      <c r="C2921" s="18" t="s">
        <v>129</v>
      </c>
      <c r="D2921" s="18" t="s">
        <v>122</v>
      </c>
      <c r="E2921" s="18" t="s">
        <v>120</v>
      </c>
      <c r="F2921" s="18">
        <f>MIN(Config_Geracao!$F$5,IF(Base_Irradiacao!$H$731*Config_Geracao!$C$5*(Config_Geracao!$D$5/100)&lt;Config_Geracao!$G$5,0,MAX(Config_Geracao!$G$5,Base_Irradiacao!$H$731*Config_Geracao!$C$5*(Config_Geracao!$D$5/100))))</f>
        <v>2.520825</v>
      </c>
    </row>
    <row r="2922" ht="15.0" customHeight="1">
      <c r="A2922" s="28">
        <v>45688.4166666667</v>
      </c>
      <c r="B2922" s="18">
        <v>10.0</v>
      </c>
      <c r="C2922" s="18" t="s">
        <v>128</v>
      </c>
      <c r="D2922" s="18" t="s">
        <v>115</v>
      </c>
      <c r="E2922" s="18" t="s">
        <v>116</v>
      </c>
      <c r="F2922" s="18">
        <f>MIN(Config_Geracao!$F$2,IF((Base_Irradiacao!$D$732/Config_Geracao!$E$2)*Base_Irradiacao!$G$732*Config_Geracao!$C$2*(Config_Geracao!$D$2/100)&lt;Config_Geracao!$G$2,0,MAX(Config_Geracao!$G$2,(Base_Irradiacao!$D$732/Config_Geracao!$E$2)*Base_Irradiacao!$G$732*Config_Geracao!$C$2*(Config_Geracao!$D$2/100))))</f>
        <v>6.645725</v>
      </c>
    </row>
    <row r="2923" ht="15.0" customHeight="1">
      <c r="A2923" s="28">
        <v>45688.4166666667</v>
      </c>
      <c r="B2923" s="18">
        <v>10.0</v>
      </c>
      <c r="C2923" s="18" t="s">
        <v>128</v>
      </c>
      <c r="D2923" s="18" t="s">
        <v>119</v>
      </c>
      <c r="E2923" s="18" t="s">
        <v>120</v>
      </c>
      <c r="F2923" s="18">
        <f>MIN(Config_Geracao!$F$4,IF(Base_Irradiacao!$H$732*Config_Geracao!$C$4*(Config_Geracao!$D$4/100)&lt;Config_Geracao!$G$4,0,MAX(Config_Geracao!$G$4,Base_Irradiacao!$H$732*Config_Geracao!$C$4*(Config_Geracao!$D$4/100))))</f>
        <v>0.6274275</v>
      </c>
    </row>
    <row r="2924" ht="15.0" customHeight="1">
      <c r="A2924" s="28">
        <v>45688.4166666667</v>
      </c>
      <c r="B2924" s="18">
        <v>10.0</v>
      </c>
      <c r="C2924" s="18" t="s">
        <v>129</v>
      </c>
      <c r="D2924" s="18" t="s">
        <v>118</v>
      </c>
      <c r="E2924" s="18" t="s">
        <v>116</v>
      </c>
      <c r="F2924" s="18">
        <f>MIN(Config_Geracao!$F$3,IF((Base_Irradiacao!$D$732/Config_Geracao!$E$3)*Base_Irradiacao!$G$732*Config_Geracao!$C$3*(Config_Geracao!$D$3/100)&lt;Config_Geracao!$G$3,0,MAX(Config_Geracao!$G$3,(Base_Irradiacao!$D$732/Config_Geracao!$E$3)*Base_Irradiacao!$G$732*Config_Geracao!$C$3*(Config_Geracao!$D$3/100))))</f>
        <v>27.20838</v>
      </c>
    </row>
    <row r="2925" ht="15.0" customHeight="1">
      <c r="A2925" s="28">
        <v>45688.4166666667</v>
      </c>
      <c r="B2925" s="18">
        <v>10.0</v>
      </c>
      <c r="C2925" s="18" t="s">
        <v>129</v>
      </c>
      <c r="D2925" s="18" t="s">
        <v>122</v>
      </c>
      <c r="E2925" s="18" t="s">
        <v>120</v>
      </c>
      <c r="F2925" s="18">
        <f>MIN(Config_Geracao!$F$5,IF(Base_Irradiacao!$H$732*Config_Geracao!$C$5*(Config_Geracao!$D$5/100)&lt;Config_Geracao!$G$5,0,MAX(Config_Geracao!$G$5,Base_Irradiacao!$H$732*Config_Geracao!$C$5*(Config_Geracao!$D$5/100))))</f>
        <v>2.140635</v>
      </c>
    </row>
    <row r="2926" ht="15.0" customHeight="1">
      <c r="A2926" s="28">
        <v>45688.4583333333</v>
      </c>
      <c r="B2926" s="18">
        <v>11.0</v>
      </c>
      <c r="C2926" s="18" t="s">
        <v>128</v>
      </c>
      <c r="D2926" s="18" t="s">
        <v>115</v>
      </c>
      <c r="E2926" s="18" t="s">
        <v>116</v>
      </c>
      <c r="F2926" s="18">
        <f>MIN(Config_Geracao!$F$2,IF((Base_Irradiacao!$D$733/Config_Geracao!$E$2)*Base_Irradiacao!$G$733*Config_Geracao!$C$2*(Config_Geracao!$D$2/100)&lt;Config_Geracao!$G$2,0,MAX(Config_Geracao!$G$2,(Base_Irradiacao!$D$733/Config_Geracao!$E$2)*Base_Irradiacao!$G$733*Config_Geracao!$C$2*(Config_Geracao!$D$2/100))))</f>
        <v>4.255525</v>
      </c>
    </row>
    <row r="2927" ht="15.0" customHeight="1">
      <c r="A2927" s="28">
        <v>45688.4583333333</v>
      </c>
      <c r="B2927" s="18">
        <v>11.0</v>
      </c>
      <c r="C2927" s="18" t="s">
        <v>128</v>
      </c>
      <c r="D2927" s="18" t="s">
        <v>119</v>
      </c>
      <c r="E2927" s="18" t="s">
        <v>120</v>
      </c>
      <c r="F2927" s="18">
        <f>MIN(Config_Geracao!$F$4,IF(Base_Irradiacao!$H$733*Config_Geracao!$C$4*(Config_Geracao!$D$4/100)&lt;Config_Geracao!$G$4,0,MAX(Config_Geracao!$G$4,Base_Irradiacao!$H$733*Config_Geracao!$C$4*(Config_Geracao!$D$4/100))))</f>
        <v>0.64923</v>
      </c>
    </row>
    <row r="2928" ht="15.0" customHeight="1">
      <c r="A2928" s="28">
        <v>45688.4583333333</v>
      </c>
      <c r="B2928" s="18">
        <v>11.0</v>
      </c>
      <c r="C2928" s="18" t="s">
        <v>129</v>
      </c>
      <c r="D2928" s="18" t="s">
        <v>118</v>
      </c>
      <c r="E2928" s="18" t="s">
        <v>116</v>
      </c>
      <c r="F2928" s="18">
        <f>MIN(Config_Geracao!$F$3,IF((Base_Irradiacao!$D$733/Config_Geracao!$E$3)*Base_Irradiacao!$G$733*Config_Geracao!$C$3*(Config_Geracao!$D$3/100)&lt;Config_Geracao!$G$3,0,MAX(Config_Geracao!$G$3,(Base_Irradiacao!$D$733/Config_Geracao!$E$3)*Base_Irradiacao!$G$733*Config_Geracao!$C$3*(Config_Geracao!$D$3/100))))</f>
        <v>17.42262</v>
      </c>
    </row>
    <row r="2929" ht="15.0" customHeight="1">
      <c r="A2929" s="28">
        <v>45688.4583333333</v>
      </c>
      <c r="B2929" s="18">
        <v>11.0</v>
      </c>
      <c r="C2929" s="18" t="s">
        <v>129</v>
      </c>
      <c r="D2929" s="18" t="s">
        <v>122</v>
      </c>
      <c r="E2929" s="18" t="s">
        <v>120</v>
      </c>
      <c r="F2929" s="18">
        <f>MIN(Config_Geracao!$F$5,IF(Base_Irradiacao!$H$733*Config_Geracao!$C$5*(Config_Geracao!$D$5/100)&lt;Config_Geracao!$G$5,0,MAX(Config_Geracao!$G$5,Base_Irradiacao!$H$733*Config_Geracao!$C$5*(Config_Geracao!$D$5/100))))</f>
        <v>2.21502</v>
      </c>
    </row>
    <row r="2930" ht="15.0" customHeight="1">
      <c r="A2930" s="28">
        <v>45688.5</v>
      </c>
      <c r="B2930" s="18">
        <v>12.0</v>
      </c>
      <c r="C2930" s="18" t="s">
        <v>128</v>
      </c>
      <c r="D2930" s="18" t="s">
        <v>115</v>
      </c>
      <c r="E2930" s="18" t="s">
        <v>116</v>
      </c>
      <c r="F2930" s="18">
        <f>MIN(Config_Geracao!$F$2,IF((Base_Irradiacao!$D$734/Config_Geracao!$E$2)*Base_Irradiacao!$G$734*Config_Geracao!$C$2*(Config_Geracao!$D$2/100)&lt;Config_Geracao!$G$2,0,MAX(Config_Geracao!$G$2,(Base_Irradiacao!$D$734/Config_Geracao!$E$2)*Base_Irradiacao!$G$734*Config_Geracao!$C$2*(Config_Geracao!$D$2/100))))</f>
        <v>7.708688636</v>
      </c>
    </row>
    <row r="2931" ht="15.0" customHeight="1">
      <c r="A2931" s="28">
        <v>45688.5</v>
      </c>
      <c r="B2931" s="18">
        <v>12.0</v>
      </c>
      <c r="C2931" s="18" t="s">
        <v>128</v>
      </c>
      <c r="D2931" s="18" t="s">
        <v>119</v>
      </c>
      <c r="E2931" s="18" t="s">
        <v>120</v>
      </c>
      <c r="F2931" s="18">
        <f>MIN(Config_Geracao!$F$4,IF(Base_Irradiacao!$H$734*Config_Geracao!$C$4*(Config_Geracao!$D$4/100)&lt;Config_Geracao!$G$4,0,MAX(Config_Geracao!$G$4,Base_Irradiacao!$H$734*Config_Geracao!$C$4*(Config_Geracao!$D$4/100))))</f>
        <v>0.741285</v>
      </c>
    </row>
    <row r="2932" ht="15.0" customHeight="1">
      <c r="A2932" s="28">
        <v>45688.5</v>
      </c>
      <c r="B2932" s="18">
        <v>12.0</v>
      </c>
      <c r="C2932" s="18" t="s">
        <v>129</v>
      </c>
      <c r="D2932" s="18" t="s">
        <v>118</v>
      </c>
      <c r="E2932" s="18" t="s">
        <v>116</v>
      </c>
      <c r="F2932" s="18">
        <f>MIN(Config_Geracao!$F$3,IF((Base_Irradiacao!$D$734/Config_Geracao!$E$3)*Base_Irradiacao!$G$734*Config_Geracao!$C$3*(Config_Geracao!$D$3/100)&lt;Config_Geracao!$G$3,0,MAX(Config_Geracao!$G$3,(Base_Irradiacao!$D$734/Config_Geracao!$E$3)*Base_Irradiacao!$G$734*Config_Geracao!$C$3*(Config_Geracao!$D$3/100))))</f>
        <v>31.56027818</v>
      </c>
    </row>
    <row r="2933" ht="15.0" customHeight="1">
      <c r="A2933" s="28">
        <v>45688.5</v>
      </c>
      <c r="B2933" s="18">
        <v>12.0</v>
      </c>
      <c r="C2933" s="18" t="s">
        <v>129</v>
      </c>
      <c r="D2933" s="18" t="s">
        <v>122</v>
      </c>
      <c r="E2933" s="18" t="s">
        <v>120</v>
      </c>
      <c r="F2933" s="18">
        <f>MIN(Config_Geracao!$F$5,IF(Base_Irradiacao!$H$734*Config_Geracao!$C$5*(Config_Geracao!$D$5/100)&lt;Config_Geracao!$G$5,0,MAX(Config_Geracao!$G$5,Base_Irradiacao!$H$734*Config_Geracao!$C$5*(Config_Geracao!$D$5/100))))</f>
        <v>2.52909</v>
      </c>
    </row>
    <row r="2934" ht="15.0" customHeight="1">
      <c r="A2934" s="28">
        <v>45688.5416666667</v>
      </c>
      <c r="B2934" s="18">
        <v>13.0</v>
      </c>
      <c r="C2934" s="18" t="s">
        <v>128</v>
      </c>
      <c r="D2934" s="18" t="s">
        <v>115</v>
      </c>
      <c r="E2934" s="18" t="s">
        <v>116</v>
      </c>
      <c r="F2934" s="18">
        <f>MIN(Config_Geracao!$F$2,IF((Base_Irradiacao!$D$735/Config_Geracao!$E$2)*Base_Irradiacao!$G$735*Config_Geracao!$C$2*(Config_Geracao!$D$2/100)&lt;Config_Geracao!$G$2,0,MAX(Config_Geracao!$G$2,(Base_Irradiacao!$D$735/Config_Geracao!$E$2)*Base_Irradiacao!$G$735*Config_Geracao!$C$2*(Config_Geracao!$D$2/100))))</f>
        <v>4.872895455</v>
      </c>
    </row>
    <row r="2935" ht="15.0" customHeight="1">
      <c r="A2935" s="28">
        <v>45688.5416666667</v>
      </c>
      <c r="B2935" s="18">
        <v>13.0</v>
      </c>
      <c r="C2935" s="18" t="s">
        <v>128</v>
      </c>
      <c r="D2935" s="18" t="s">
        <v>119</v>
      </c>
      <c r="E2935" s="18" t="s">
        <v>120</v>
      </c>
      <c r="F2935" s="18">
        <f>MIN(Config_Geracao!$F$4,IF(Base_Irradiacao!$H$735*Config_Geracao!$C$4*(Config_Geracao!$D$4/100)&lt;Config_Geracao!$G$4,0,MAX(Config_Geracao!$G$4,Base_Irradiacao!$H$735*Config_Geracao!$C$4*(Config_Geracao!$D$4/100))))</f>
        <v>1.0004925</v>
      </c>
    </row>
    <row r="2936" ht="15.0" customHeight="1">
      <c r="A2936" s="28">
        <v>45688.5416666667</v>
      </c>
      <c r="B2936" s="18">
        <v>13.0</v>
      </c>
      <c r="C2936" s="18" t="s">
        <v>129</v>
      </c>
      <c r="D2936" s="18" t="s">
        <v>118</v>
      </c>
      <c r="E2936" s="18" t="s">
        <v>116</v>
      </c>
      <c r="F2936" s="18">
        <f>MIN(Config_Geracao!$F$3,IF((Base_Irradiacao!$D$735/Config_Geracao!$E$3)*Base_Irradiacao!$G$735*Config_Geracao!$C$3*(Config_Geracao!$D$3/100)&lt;Config_Geracao!$G$3,0,MAX(Config_Geracao!$G$3,(Base_Irradiacao!$D$735/Config_Geracao!$E$3)*Base_Irradiacao!$G$735*Config_Geracao!$C$3*(Config_Geracao!$D$3/100))))</f>
        <v>19.95020727</v>
      </c>
    </row>
    <row r="2937" ht="15.0" customHeight="1">
      <c r="A2937" s="28">
        <v>45688.5416666667</v>
      </c>
      <c r="B2937" s="18">
        <v>13.0</v>
      </c>
      <c r="C2937" s="18" t="s">
        <v>129</v>
      </c>
      <c r="D2937" s="18" t="s">
        <v>122</v>
      </c>
      <c r="E2937" s="18" t="s">
        <v>120</v>
      </c>
      <c r="F2937" s="18">
        <f>MIN(Config_Geracao!$F$5,IF(Base_Irradiacao!$H$735*Config_Geracao!$C$5*(Config_Geracao!$D$5/100)&lt;Config_Geracao!$G$5,0,MAX(Config_Geracao!$G$5,Base_Irradiacao!$H$735*Config_Geracao!$C$5*(Config_Geracao!$D$5/100))))</f>
        <v>3.413445</v>
      </c>
    </row>
    <row r="2938" ht="15.0" customHeight="1">
      <c r="A2938" s="28">
        <v>45688.5833333333</v>
      </c>
      <c r="B2938" s="18">
        <v>14.0</v>
      </c>
      <c r="C2938" s="18" t="s">
        <v>128</v>
      </c>
      <c r="D2938" s="18" t="s">
        <v>115</v>
      </c>
      <c r="E2938" s="18" t="s">
        <v>116</v>
      </c>
      <c r="F2938" s="18">
        <f>MIN(Config_Geracao!$F$2,IF((Base_Irradiacao!$D$736/Config_Geracao!$E$2)*Base_Irradiacao!$G$736*Config_Geracao!$C$2*(Config_Geracao!$D$2/100)&lt;Config_Geracao!$G$2,0,MAX(Config_Geracao!$G$2,(Base_Irradiacao!$D$736/Config_Geracao!$E$2)*Base_Irradiacao!$G$736*Config_Geracao!$C$2*(Config_Geracao!$D$2/100))))</f>
        <v>6.791809091</v>
      </c>
    </row>
    <row r="2939" ht="15.0" customHeight="1">
      <c r="A2939" s="28">
        <v>45688.5833333333</v>
      </c>
      <c r="B2939" s="18">
        <v>14.0</v>
      </c>
      <c r="C2939" s="18" t="s">
        <v>128</v>
      </c>
      <c r="D2939" s="18" t="s">
        <v>119</v>
      </c>
      <c r="E2939" s="18" t="s">
        <v>120</v>
      </c>
      <c r="F2939" s="18">
        <f>MIN(Config_Geracao!$F$4,IF(Base_Irradiacao!$H$736*Config_Geracao!$C$4*(Config_Geracao!$D$4/100)&lt;Config_Geracao!$G$4,0,MAX(Config_Geracao!$G$4,Base_Irradiacao!$H$736*Config_Geracao!$C$4*(Config_Geracao!$D$4/100))))</f>
        <v>0.5741325</v>
      </c>
    </row>
    <row r="2940" ht="15.0" customHeight="1">
      <c r="A2940" s="28">
        <v>45688.5833333333</v>
      </c>
      <c r="B2940" s="18">
        <v>14.0</v>
      </c>
      <c r="C2940" s="18" t="s">
        <v>129</v>
      </c>
      <c r="D2940" s="18" t="s">
        <v>118</v>
      </c>
      <c r="E2940" s="18" t="s">
        <v>116</v>
      </c>
      <c r="F2940" s="18">
        <f>MIN(Config_Geracao!$F$3,IF((Base_Irradiacao!$D$736/Config_Geracao!$E$3)*Base_Irradiacao!$G$736*Config_Geracao!$C$3*(Config_Geracao!$D$3/100)&lt;Config_Geracao!$G$3,0,MAX(Config_Geracao!$G$3,(Base_Irradiacao!$D$736/Config_Geracao!$E$3)*Base_Irradiacao!$G$736*Config_Geracao!$C$3*(Config_Geracao!$D$3/100))))</f>
        <v>27.80646545</v>
      </c>
    </row>
    <row r="2941" ht="15.0" customHeight="1">
      <c r="A2941" s="28">
        <v>45688.5833333333</v>
      </c>
      <c r="B2941" s="18">
        <v>14.0</v>
      </c>
      <c r="C2941" s="18" t="s">
        <v>129</v>
      </c>
      <c r="D2941" s="18" t="s">
        <v>122</v>
      </c>
      <c r="E2941" s="18" t="s">
        <v>120</v>
      </c>
      <c r="F2941" s="18">
        <f>MIN(Config_Geracao!$F$5,IF(Base_Irradiacao!$H$736*Config_Geracao!$C$5*(Config_Geracao!$D$5/100)&lt;Config_Geracao!$G$5,0,MAX(Config_Geracao!$G$5,Base_Irradiacao!$H$736*Config_Geracao!$C$5*(Config_Geracao!$D$5/100))))</f>
        <v>1.958805</v>
      </c>
    </row>
    <row r="2942" ht="15.0" customHeight="1">
      <c r="A2942" s="28">
        <v>45688.625</v>
      </c>
      <c r="B2942" s="18">
        <v>15.0</v>
      </c>
      <c r="C2942" s="18" t="s">
        <v>128</v>
      </c>
      <c r="D2942" s="18" t="s">
        <v>115</v>
      </c>
      <c r="E2942" s="18" t="s">
        <v>116</v>
      </c>
      <c r="F2942" s="18">
        <f>MIN(Config_Geracao!$F$2,IF((Base_Irradiacao!$D$737/Config_Geracao!$E$2)*Base_Irradiacao!$G$737*Config_Geracao!$C$2*(Config_Geracao!$D$2/100)&lt;Config_Geracao!$G$2,0,MAX(Config_Geracao!$G$2,(Base_Irradiacao!$D$737/Config_Geracao!$E$2)*Base_Irradiacao!$G$737*Config_Geracao!$C$2*(Config_Geracao!$D$2/100))))</f>
        <v>2.576659091</v>
      </c>
    </row>
    <row r="2943" ht="15.0" customHeight="1">
      <c r="A2943" s="28">
        <v>45688.625</v>
      </c>
      <c r="B2943" s="18">
        <v>15.0</v>
      </c>
      <c r="C2943" s="18" t="s">
        <v>128</v>
      </c>
      <c r="D2943" s="18" t="s">
        <v>119</v>
      </c>
      <c r="E2943" s="18" t="s">
        <v>120</v>
      </c>
      <c r="F2943" s="18">
        <f>MIN(Config_Geracao!$F$4,IF(Base_Irradiacao!$H$737*Config_Geracao!$C$4*(Config_Geracao!$D$4/100)&lt;Config_Geracao!$G$4,0,MAX(Config_Geracao!$G$4,Base_Irradiacao!$H$737*Config_Geracao!$C$4*(Config_Geracao!$D$4/100))))</f>
        <v>0.59109</v>
      </c>
    </row>
    <row r="2944" ht="15.0" customHeight="1">
      <c r="A2944" s="28">
        <v>45688.625</v>
      </c>
      <c r="B2944" s="18">
        <v>15.0</v>
      </c>
      <c r="C2944" s="18" t="s">
        <v>129</v>
      </c>
      <c r="D2944" s="18" t="s">
        <v>118</v>
      </c>
      <c r="E2944" s="18" t="s">
        <v>116</v>
      </c>
      <c r="F2944" s="18">
        <f>MIN(Config_Geracao!$F$3,IF((Base_Irradiacao!$D$737/Config_Geracao!$E$3)*Base_Irradiacao!$G$737*Config_Geracao!$C$3*(Config_Geracao!$D$3/100)&lt;Config_Geracao!$G$3,0,MAX(Config_Geracao!$G$3,(Base_Irradiacao!$D$737/Config_Geracao!$E$3)*Base_Irradiacao!$G$737*Config_Geracao!$C$3*(Config_Geracao!$D$3/100))))</f>
        <v>10.54914545</v>
      </c>
    </row>
    <row r="2945" ht="15.0" customHeight="1">
      <c r="A2945" s="28">
        <v>45688.625</v>
      </c>
      <c r="B2945" s="18">
        <v>15.0</v>
      </c>
      <c r="C2945" s="18" t="s">
        <v>129</v>
      </c>
      <c r="D2945" s="18" t="s">
        <v>122</v>
      </c>
      <c r="E2945" s="18" t="s">
        <v>120</v>
      </c>
      <c r="F2945" s="18">
        <f>MIN(Config_Geracao!$F$5,IF(Base_Irradiacao!$H$737*Config_Geracao!$C$5*(Config_Geracao!$D$5/100)&lt;Config_Geracao!$G$5,0,MAX(Config_Geracao!$G$5,Base_Irradiacao!$H$737*Config_Geracao!$C$5*(Config_Geracao!$D$5/100))))</f>
        <v>2.01666</v>
      </c>
    </row>
    <row r="2946" ht="15.0" customHeight="1">
      <c r="A2946" s="28">
        <v>45688.6666666667</v>
      </c>
      <c r="B2946" s="18">
        <v>16.0</v>
      </c>
      <c r="C2946" s="18" t="s">
        <v>128</v>
      </c>
      <c r="D2946" s="18" t="s">
        <v>115</v>
      </c>
      <c r="E2946" s="18" t="s">
        <v>116</v>
      </c>
      <c r="F2946" s="18">
        <f>MIN(Config_Geracao!$F$2,IF((Base_Irradiacao!$D$738/Config_Geracao!$E$2)*Base_Irradiacao!$G$738*Config_Geracao!$C$2*(Config_Geracao!$D$2/100)&lt;Config_Geracao!$G$2,0,MAX(Config_Geracao!$G$2,(Base_Irradiacao!$D$738/Config_Geracao!$E$2)*Base_Irradiacao!$G$738*Config_Geracao!$C$2*(Config_Geracao!$D$2/100))))</f>
        <v>4.883906818</v>
      </c>
    </row>
    <row r="2947" ht="15.0" customHeight="1">
      <c r="A2947" s="28">
        <v>45688.6666666667</v>
      </c>
      <c r="B2947" s="18">
        <v>16.0</v>
      </c>
      <c r="C2947" s="18" t="s">
        <v>128</v>
      </c>
      <c r="D2947" s="18" t="s">
        <v>119</v>
      </c>
      <c r="E2947" s="18" t="s">
        <v>120</v>
      </c>
      <c r="F2947" s="18">
        <f>MIN(Config_Geracao!$F$4,IF(Base_Irradiacao!$H$738*Config_Geracao!$C$4*(Config_Geracao!$D$4/100)&lt;Config_Geracao!$G$4,0,MAX(Config_Geracao!$G$4,Base_Irradiacao!$H$738*Config_Geracao!$C$4*(Config_Geracao!$D$4/100))))</f>
        <v>1.2233625</v>
      </c>
    </row>
    <row r="2948" ht="15.0" customHeight="1">
      <c r="A2948" s="28">
        <v>45688.6666666667</v>
      </c>
      <c r="B2948" s="18">
        <v>16.0</v>
      </c>
      <c r="C2948" s="18" t="s">
        <v>129</v>
      </c>
      <c r="D2948" s="18" t="s">
        <v>118</v>
      </c>
      <c r="E2948" s="18" t="s">
        <v>116</v>
      </c>
      <c r="F2948" s="18">
        <f>MIN(Config_Geracao!$F$3,IF((Base_Irradiacao!$D$738/Config_Geracao!$E$3)*Base_Irradiacao!$G$738*Config_Geracao!$C$3*(Config_Geracao!$D$3/100)&lt;Config_Geracao!$G$3,0,MAX(Config_Geracao!$G$3,(Base_Irradiacao!$D$738/Config_Geracao!$E$3)*Base_Irradiacao!$G$738*Config_Geracao!$C$3*(Config_Geracao!$D$3/100))))</f>
        <v>19.99528909</v>
      </c>
    </row>
    <row r="2949" ht="15.0" customHeight="1">
      <c r="A2949" s="28">
        <v>45688.6666666667</v>
      </c>
      <c r="B2949" s="18">
        <v>16.0</v>
      </c>
      <c r="C2949" s="18" t="s">
        <v>129</v>
      </c>
      <c r="D2949" s="18" t="s">
        <v>122</v>
      </c>
      <c r="E2949" s="18" t="s">
        <v>120</v>
      </c>
      <c r="F2949" s="18">
        <f>MIN(Config_Geracao!$F$5,IF(Base_Irradiacao!$H$738*Config_Geracao!$C$5*(Config_Geracao!$D$5/100)&lt;Config_Geracao!$G$5,0,MAX(Config_Geracao!$G$5,Base_Irradiacao!$H$738*Config_Geracao!$C$5*(Config_Geracao!$D$5/100))))</f>
        <v>4.173825</v>
      </c>
    </row>
    <row r="2950" ht="15.0" customHeight="1">
      <c r="A2950" s="28">
        <v>45688.7083333333</v>
      </c>
      <c r="B2950" s="18">
        <v>17.0</v>
      </c>
      <c r="C2950" s="18" t="s">
        <v>128</v>
      </c>
      <c r="D2950" s="18" t="s">
        <v>115</v>
      </c>
      <c r="E2950" s="18" t="s">
        <v>116</v>
      </c>
      <c r="F2950" s="18">
        <f>MIN(Config_Geracao!$F$2,IF((Base_Irradiacao!$D$739/Config_Geracao!$E$2)*Base_Irradiacao!$G$739*Config_Geracao!$C$2*(Config_Geracao!$D$2/100)&lt;Config_Geracao!$G$2,0,MAX(Config_Geracao!$G$2,(Base_Irradiacao!$D$739/Config_Geracao!$E$2)*Base_Irradiacao!$G$739*Config_Geracao!$C$2*(Config_Geracao!$D$2/100))))</f>
        <v>1.711165909</v>
      </c>
    </row>
    <row r="2951" ht="15.0" customHeight="1">
      <c r="A2951" s="28">
        <v>45688.7083333333</v>
      </c>
      <c r="B2951" s="18">
        <v>17.0</v>
      </c>
      <c r="C2951" s="18" t="s">
        <v>128</v>
      </c>
      <c r="D2951" s="18" t="s">
        <v>119</v>
      </c>
      <c r="E2951" s="18" t="s">
        <v>120</v>
      </c>
      <c r="F2951" s="18">
        <f>MIN(Config_Geracao!$F$4,IF(Base_Irradiacao!$H$739*Config_Geracao!$C$4*(Config_Geracao!$D$4/100)&lt;Config_Geracao!$G$4,0,MAX(Config_Geracao!$G$4,Base_Irradiacao!$H$739*Config_Geracao!$C$4*(Config_Geracao!$D$4/100))))</f>
        <v>0.9908025</v>
      </c>
    </row>
    <row r="2952" ht="15.0" customHeight="1">
      <c r="A2952" s="28">
        <v>45688.7083333333</v>
      </c>
      <c r="B2952" s="18">
        <v>17.0</v>
      </c>
      <c r="C2952" s="18" t="s">
        <v>129</v>
      </c>
      <c r="D2952" s="18" t="s">
        <v>118</v>
      </c>
      <c r="E2952" s="18" t="s">
        <v>116</v>
      </c>
      <c r="F2952" s="18">
        <f>MIN(Config_Geracao!$F$3,IF((Base_Irradiacao!$D$739/Config_Geracao!$E$3)*Base_Irradiacao!$G$739*Config_Geracao!$C$3*(Config_Geracao!$D$3/100)&lt;Config_Geracao!$G$3,0,MAX(Config_Geracao!$G$3,(Base_Irradiacao!$D$739/Config_Geracao!$E$3)*Base_Irradiacao!$G$739*Config_Geracao!$C$3*(Config_Geracao!$D$3/100))))</f>
        <v>7.005714545</v>
      </c>
    </row>
    <row r="2953" ht="15.0" customHeight="1">
      <c r="A2953" s="28">
        <v>45688.7083333333</v>
      </c>
      <c r="B2953" s="18">
        <v>17.0</v>
      </c>
      <c r="C2953" s="18" t="s">
        <v>129</v>
      </c>
      <c r="D2953" s="18" t="s">
        <v>122</v>
      </c>
      <c r="E2953" s="18" t="s">
        <v>120</v>
      </c>
      <c r="F2953" s="18">
        <f>MIN(Config_Geracao!$F$5,IF(Base_Irradiacao!$H$739*Config_Geracao!$C$5*(Config_Geracao!$D$5/100)&lt;Config_Geracao!$G$5,0,MAX(Config_Geracao!$G$5,Base_Irradiacao!$H$739*Config_Geracao!$C$5*(Config_Geracao!$D$5/100))))</f>
        <v>3.380385</v>
      </c>
    </row>
    <row r="2954" ht="15.0" customHeight="1">
      <c r="A2954" s="28">
        <v>45688.75</v>
      </c>
      <c r="B2954" s="18">
        <v>18.0</v>
      </c>
      <c r="C2954" s="18" t="s">
        <v>128</v>
      </c>
      <c r="D2954" s="18" t="s">
        <v>115</v>
      </c>
      <c r="E2954" s="18" t="s">
        <v>116</v>
      </c>
      <c r="F2954" s="18">
        <f>MIN(Config_Geracao!$F$2,IF((Base_Irradiacao!$D$740/Config_Geracao!$E$2)*Base_Irradiacao!$G$740*Config_Geracao!$C$2*(Config_Geracao!$D$2/100)&lt;Config_Geracao!$G$2,0,MAX(Config_Geracao!$G$2,(Base_Irradiacao!$D$740/Config_Geracao!$E$2)*Base_Irradiacao!$G$740*Config_Geracao!$C$2*(Config_Geracao!$D$2/100))))</f>
        <v>0.8654931818</v>
      </c>
    </row>
    <row r="2955" ht="15.0" customHeight="1">
      <c r="A2955" s="28">
        <v>45688.75</v>
      </c>
      <c r="B2955" s="18">
        <v>18.0</v>
      </c>
      <c r="C2955" s="18" t="s">
        <v>128</v>
      </c>
      <c r="D2955" s="18" t="s">
        <v>119</v>
      </c>
      <c r="E2955" s="18" t="s">
        <v>120</v>
      </c>
      <c r="F2955" s="18">
        <f>MIN(Config_Geracao!$F$4,IF(Base_Irradiacao!$H$740*Config_Geracao!$C$4*(Config_Geracao!$D$4/100)&lt;Config_Geracao!$G$4,0,MAX(Config_Geracao!$G$4,Base_Irradiacao!$H$740*Config_Geracao!$C$4*(Config_Geracao!$D$4/100))))</f>
        <v>0.537795</v>
      </c>
    </row>
    <row r="2956" ht="15.0" customHeight="1">
      <c r="A2956" s="28">
        <v>45688.75</v>
      </c>
      <c r="B2956" s="18">
        <v>18.0</v>
      </c>
      <c r="C2956" s="18" t="s">
        <v>129</v>
      </c>
      <c r="D2956" s="18" t="s">
        <v>118</v>
      </c>
      <c r="E2956" s="18" t="s">
        <v>116</v>
      </c>
      <c r="F2956" s="18">
        <f>MIN(Config_Geracao!$F$3,IF((Base_Irradiacao!$D$740/Config_Geracao!$E$3)*Base_Irradiacao!$G$740*Config_Geracao!$C$3*(Config_Geracao!$D$3/100)&lt;Config_Geracao!$G$3,0,MAX(Config_Geracao!$G$3,(Base_Irradiacao!$D$740/Config_Geracao!$E$3)*Base_Irradiacao!$G$740*Config_Geracao!$C$3*(Config_Geracao!$D$3/100))))</f>
        <v>3.543430909</v>
      </c>
    </row>
    <row r="2957" ht="15.0" customHeight="1">
      <c r="A2957" s="28">
        <v>45688.75</v>
      </c>
      <c r="B2957" s="18">
        <v>18.0</v>
      </c>
      <c r="C2957" s="18" t="s">
        <v>129</v>
      </c>
      <c r="D2957" s="18" t="s">
        <v>122</v>
      </c>
      <c r="E2957" s="18" t="s">
        <v>120</v>
      </c>
      <c r="F2957" s="18">
        <f>MIN(Config_Geracao!$F$5,IF(Base_Irradiacao!$H$740*Config_Geracao!$C$5*(Config_Geracao!$D$5/100)&lt;Config_Geracao!$G$5,0,MAX(Config_Geracao!$G$5,Base_Irradiacao!$H$740*Config_Geracao!$C$5*(Config_Geracao!$D$5/100))))</f>
        <v>1.83483</v>
      </c>
    </row>
    <row r="2958" ht="15.0" customHeight="1">
      <c r="A2958" s="28">
        <v>45688.7916666667</v>
      </c>
      <c r="B2958" s="18">
        <v>19.0</v>
      </c>
      <c r="C2958" s="18" t="s">
        <v>128</v>
      </c>
      <c r="D2958" s="18" t="s">
        <v>115</v>
      </c>
      <c r="E2958" s="18" t="s">
        <v>116</v>
      </c>
      <c r="F2958" s="18">
        <f>MIN(Config_Geracao!$F$2,IF((Base_Irradiacao!$D$741/Config_Geracao!$E$2)*Base_Irradiacao!$G$741*Config_Geracao!$C$2*(Config_Geracao!$D$2/100)&lt;Config_Geracao!$G$2,0,MAX(Config_Geracao!$G$2,(Base_Irradiacao!$D$741/Config_Geracao!$E$2)*Base_Irradiacao!$G$741*Config_Geracao!$C$2*(Config_Geracao!$D$2/100))))</f>
        <v>0</v>
      </c>
    </row>
    <row r="2959" ht="15.0" customHeight="1">
      <c r="A2959" s="28">
        <v>45688.7916666667</v>
      </c>
      <c r="B2959" s="18">
        <v>19.0</v>
      </c>
      <c r="C2959" s="18" t="s">
        <v>128</v>
      </c>
      <c r="D2959" s="18" t="s">
        <v>119</v>
      </c>
      <c r="E2959" s="18" t="s">
        <v>120</v>
      </c>
      <c r="F2959" s="18">
        <f>MIN(Config_Geracao!$F$4,IF(Base_Irradiacao!$H$741*Config_Geracao!$C$4*(Config_Geracao!$D$4/100)&lt;Config_Geracao!$G$4,0,MAX(Config_Geracao!$G$4,Base_Irradiacao!$H$741*Config_Geracao!$C$4*(Config_Geracao!$D$4/100))))</f>
        <v>0.818805</v>
      </c>
    </row>
    <row r="2960" ht="15.0" customHeight="1">
      <c r="A2960" s="28">
        <v>45688.7916666667</v>
      </c>
      <c r="B2960" s="18">
        <v>19.0</v>
      </c>
      <c r="C2960" s="18" t="s">
        <v>129</v>
      </c>
      <c r="D2960" s="18" t="s">
        <v>118</v>
      </c>
      <c r="E2960" s="18" t="s">
        <v>116</v>
      </c>
      <c r="F2960" s="18">
        <f>MIN(Config_Geracao!$F$3,IF((Base_Irradiacao!$D$741/Config_Geracao!$E$3)*Base_Irradiacao!$G$741*Config_Geracao!$C$3*(Config_Geracao!$D$3/100)&lt;Config_Geracao!$G$3,0,MAX(Config_Geracao!$G$3,(Base_Irradiacao!$D$741/Config_Geracao!$E$3)*Base_Irradiacao!$G$741*Config_Geracao!$C$3*(Config_Geracao!$D$3/100))))</f>
        <v>0</v>
      </c>
    </row>
    <row r="2961" ht="15.0" customHeight="1">
      <c r="A2961" s="28">
        <v>45688.7916666667</v>
      </c>
      <c r="B2961" s="18">
        <v>19.0</v>
      </c>
      <c r="C2961" s="18" t="s">
        <v>129</v>
      </c>
      <c r="D2961" s="18" t="s">
        <v>122</v>
      </c>
      <c r="E2961" s="18" t="s">
        <v>120</v>
      </c>
      <c r="F2961" s="18">
        <f>MIN(Config_Geracao!$F$5,IF(Base_Irradiacao!$H$741*Config_Geracao!$C$5*(Config_Geracao!$D$5/100)&lt;Config_Geracao!$G$5,0,MAX(Config_Geracao!$G$5,Base_Irradiacao!$H$741*Config_Geracao!$C$5*(Config_Geracao!$D$5/100))))</f>
        <v>2.79357</v>
      </c>
    </row>
    <row r="2962" ht="15.0" customHeight="1">
      <c r="A2962" s="28">
        <v>45688.8333333333</v>
      </c>
      <c r="B2962" s="18">
        <v>20.0</v>
      </c>
      <c r="C2962" s="18" t="s">
        <v>128</v>
      </c>
      <c r="D2962" s="18" t="s">
        <v>115</v>
      </c>
      <c r="E2962" s="18" t="s">
        <v>116</v>
      </c>
      <c r="F2962" s="18">
        <f>MIN(Config_Geracao!$F$2,IF((Base_Irradiacao!$D$742/Config_Geracao!$E$2)*Base_Irradiacao!$G$742*Config_Geracao!$C$2*(Config_Geracao!$D$2/100)&lt;Config_Geracao!$G$2,0,MAX(Config_Geracao!$G$2,(Base_Irradiacao!$D$742/Config_Geracao!$E$2)*Base_Irradiacao!$G$742*Config_Geracao!$C$2*(Config_Geracao!$D$2/100))))</f>
        <v>0</v>
      </c>
    </row>
    <row r="2963" ht="15.0" customHeight="1">
      <c r="A2963" s="28">
        <v>45688.8333333333</v>
      </c>
      <c r="B2963" s="18">
        <v>20.0</v>
      </c>
      <c r="C2963" s="18" t="s">
        <v>128</v>
      </c>
      <c r="D2963" s="18" t="s">
        <v>119</v>
      </c>
      <c r="E2963" s="18" t="s">
        <v>120</v>
      </c>
      <c r="F2963" s="18">
        <f>MIN(Config_Geracao!$F$4,IF(Base_Irradiacao!$H$742*Config_Geracao!$C$4*(Config_Geracao!$D$4/100)&lt;Config_Geracao!$G$4,0,MAX(Config_Geracao!$G$4,Base_Irradiacao!$H$742*Config_Geracao!$C$4*(Config_Geracao!$D$4/100))))</f>
        <v>0.625005</v>
      </c>
    </row>
    <row r="2964" ht="15.0" customHeight="1">
      <c r="A2964" s="28">
        <v>45688.8333333333</v>
      </c>
      <c r="B2964" s="18">
        <v>20.0</v>
      </c>
      <c r="C2964" s="18" t="s">
        <v>129</v>
      </c>
      <c r="D2964" s="18" t="s">
        <v>118</v>
      </c>
      <c r="E2964" s="18" t="s">
        <v>116</v>
      </c>
      <c r="F2964" s="18">
        <f>MIN(Config_Geracao!$F$3,IF((Base_Irradiacao!$D$742/Config_Geracao!$E$3)*Base_Irradiacao!$G$742*Config_Geracao!$C$3*(Config_Geracao!$D$3/100)&lt;Config_Geracao!$G$3,0,MAX(Config_Geracao!$G$3,(Base_Irradiacao!$D$742/Config_Geracao!$E$3)*Base_Irradiacao!$G$742*Config_Geracao!$C$3*(Config_Geracao!$D$3/100))))</f>
        <v>0</v>
      </c>
    </row>
    <row r="2965" ht="15.0" customHeight="1">
      <c r="A2965" s="28">
        <v>45688.8333333333</v>
      </c>
      <c r="B2965" s="18">
        <v>20.0</v>
      </c>
      <c r="C2965" s="18" t="s">
        <v>129</v>
      </c>
      <c r="D2965" s="18" t="s">
        <v>122</v>
      </c>
      <c r="E2965" s="18" t="s">
        <v>120</v>
      </c>
      <c r="F2965" s="18">
        <f>MIN(Config_Geracao!$F$5,IF(Base_Irradiacao!$H$742*Config_Geracao!$C$5*(Config_Geracao!$D$5/100)&lt;Config_Geracao!$G$5,0,MAX(Config_Geracao!$G$5,Base_Irradiacao!$H$742*Config_Geracao!$C$5*(Config_Geracao!$D$5/100))))</f>
        <v>2.13237</v>
      </c>
    </row>
    <row r="2966" ht="15.0" customHeight="1">
      <c r="A2966" s="28">
        <v>45688.875</v>
      </c>
      <c r="B2966" s="18">
        <v>21.0</v>
      </c>
      <c r="C2966" s="18" t="s">
        <v>128</v>
      </c>
      <c r="D2966" s="18" t="s">
        <v>115</v>
      </c>
      <c r="E2966" s="18" t="s">
        <v>116</v>
      </c>
      <c r="F2966" s="18">
        <f>MIN(Config_Geracao!$F$2,IF((Base_Irradiacao!$D$743/Config_Geracao!$E$2)*Base_Irradiacao!$G$743*Config_Geracao!$C$2*(Config_Geracao!$D$2/100)&lt;Config_Geracao!$G$2,0,MAX(Config_Geracao!$G$2,(Base_Irradiacao!$D$743/Config_Geracao!$E$2)*Base_Irradiacao!$G$743*Config_Geracao!$C$2*(Config_Geracao!$D$2/100))))</f>
        <v>0</v>
      </c>
    </row>
    <row r="2967" ht="15.0" customHeight="1">
      <c r="A2967" s="28">
        <v>45688.875</v>
      </c>
      <c r="B2967" s="18">
        <v>21.0</v>
      </c>
      <c r="C2967" s="18" t="s">
        <v>128</v>
      </c>
      <c r="D2967" s="18" t="s">
        <v>119</v>
      </c>
      <c r="E2967" s="18" t="s">
        <v>120</v>
      </c>
      <c r="F2967" s="18">
        <f>MIN(Config_Geracao!$F$4,IF(Base_Irradiacao!$H$743*Config_Geracao!$C$4*(Config_Geracao!$D$4/100)&lt;Config_Geracao!$G$4,0,MAX(Config_Geracao!$G$4,Base_Irradiacao!$H$743*Config_Geracao!$C$4*(Config_Geracao!$D$4/100))))</f>
        <v>0.99807</v>
      </c>
    </row>
    <row r="2968" ht="15.0" customHeight="1">
      <c r="A2968" s="28">
        <v>45688.875</v>
      </c>
      <c r="B2968" s="18">
        <v>21.0</v>
      </c>
      <c r="C2968" s="18" t="s">
        <v>129</v>
      </c>
      <c r="D2968" s="18" t="s">
        <v>118</v>
      </c>
      <c r="E2968" s="18" t="s">
        <v>116</v>
      </c>
      <c r="F2968" s="18">
        <f>MIN(Config_Geracao!$F$3,IF((Base_Irradiacao!$D$743/Config_Geracao!$E$3)*Base_Irradiacao!$G$743*Config_Geracao!$C$3*(Config_Geracao!$D$3/100)&lt;Config_Geracao!$G$3,0,MAX(Config_Geracao!$G$3,(Base_Irradiacao!$D$743/Config_Geracao!$E$3)*Base_Irradiacao!$G$743*Config_Geracao!$C$3*(Config_Geracao!$D$3/100))))</f>
        <v>0</v>
      </c>
    </row>
    <row r="2969" ht="15.0" customHeight="1">
      <c r="A2969" s="28">
        <v>45688.875</v>
      </c>
      <c r="B2969" s="18">
        <v>21.0</v>
      </c>
      <c r="C2969" s="18" t="s">
        <v>129</v>
      </c>
      <c r="D2969" s="18" t="s">
        <v>122</v>
      </c>
      <c r="E2969" s="18" t="s">
        <v>120</v>
      </c>
      <c r="F2969" s="18">
        <f>MIN(Config_Geracao!$F$5,IF(Base_Irradiacao!$H$743*Config_Geracao!$C$5*(Config_Geracao!$D$5/100)&lt;Config_Geracao!$G$5,0,MAX(Config_Geracao!$G$5,Base_Irradiacao!$H$743*Config_Geracao!$C$5*(Config_Geracao!$D$5/100))))</f>
        <v>3.40518</v>
      </c>
    </row>
    <row r="2970" ht="15.0" customHeight="1">
      <c r="A2970" s="28">
        <v>45688.9166666667</v>
      </c>
      <c r="B2970" s="18">
        <v>22.0</v>
      </c>
      <c r="C2970" s="18" t="s">
        <v>128</v>
      </c>
      <c r="D2970" s="18" t="s">
        <v>115</v>
      </c>
      <c r="E2970" s="18" t="s">
        <v>116</v>
      </c>
      <c r="F2970" s="18">
        <f>MIN(Config_Geracao!$F$2,IF((Base_Irradiacao!$D$744/Config_Geracao!$E$2)*Base_Irradiacao!$G$744*Config_Geracao!$C$2*(Config_Geracao!$D$2/100)&lt;Config_Geracao!$G$2,0,MAX(Config_Geracao!$G$2,(Base_Irradiacao!$D$744/Config_Geracao!$E$2)*Base_Irradiacao!$G$744*Config_Geracao!$C$2*(Config_Geracao!$D$2/100))))</f>
        <v>0</v>
      </c>
    </row>
    <row r="2971" ht="15.0" customHeight="1">
      <c r="A2971" s="28">
        <v>45688.9166666667</v>
      </c>
      <c r="B2971" s="18">
        <v>22.0</v>
      </c>
      <c r="C2971" s="18" t="s">
        <v>128</v>
      </c>
      <c r="D2971" s="18" t="s">
        <v>119</v>
      </c>
      <c r="E2971" s="18" t="s">
        <v>120</v>
      </c>
      <c r="F2971" s="18">
        <f>MIN(Config_Geracao!$F$4,IF(Base_Irradiacao!$H$744*Config_Geracao!$C$4*(Config_Geracao!$D$4/100)&lt;Config_Geracao!$G$4,0,MAX(Config_Geracao!$G$4,Base_Irradiacao!$H$744*Config_Geracao!$C$4*(Config_Geracao!$D$4/100))))</f>
        <v>0.7752</v>
      </c>
    </row>
    <row r="2972" ht="15.0" customHeight="1">
      <c r="A2972" s="28">
        <v>45688.9166666667</v>
      </c>
      <c r="B2972" s="18">
        <v>22.0</v>
      </c>
      <c r="C2972" s="18" t="s">
        <v>129</v>
      </c>
      <c r="D2972" s="18" t="s">
        <v>118</v>
      </c>
      <c r="E2972" s="18" t="s">
        <v>116</v>
      </c>
      <c r="F2972" s="18">
        <f>MIN(Config_Geracao!$F$3,IF((Base_Irradiacao!$D$744/Config_Geracao!$E$3)*Base_Irradiacao!$G$744*Config_Geracao!$C$3*(Config_Geracao!$D$3/100)&lt;Config_Geracao!$G$3,0,MAX(Config_Geracao!$G$3,(Base_Irradiacao!$D$744/Config_Geracao!$E$3)*Base_Irradiacao!$G$744*Config_Geracao!$C$3*(Config_Geracao!$D$3/100))))</f>
        <v>0</v>
      </c>
    </row>
    <row r="2973" ht="15.0" customHeight="1">
      <c r="A2973" s="28">
        <v>45688.9166666667</v>
      </c>
      <c r="B2973" s="18">
        <v>22.0</v>
      </c>
      <c r="C2973" s="18" t="s">
        <v>129</v>
      </c>
      <c r="D2973" s="18" t="s">
        <v>122</v>
      </c>
      <c r="E2973" s="18" t="s">
        <v>120</v>
      </c>
      <c r="F2973" s="18">
        <f>MIN(Config_Geracao!$F$5,IF(Base_Irradiacao!$H$744*Config_Geracao!$C$5*(Config_Geracao!$D$5/100)&lt;Config_Geracao!$G$5,0,MAX(Config_Geracao!$G$5,Base_Irradiacao!$H$744*Config_Geracao!$C$5*(Config_Geracao!$D$5/100))))</f>
        <v>2.6448</v>
      </c>
    </row>
    <row r="2974" ht="15.0" customHeight="1">
      <c r="A2974" s="28">
        <v>45688.9583333333</v>
      </c>
      <c r="B2974" s="18">
        <v>23.0</v>
      </c>
      <c r="C2974" s="18" t="s">
        <v>128</v>
      </c>
      <c r="D2974" s="18" t="s">
        <v>115</v>
      </c>
      <c r="E2974" s="18" t="s">
        <v>116</v>
      </c>
      <c r="F2974" s="18">
        <f>MIN(Config_Geracao!$F$2,IF((Base_Irradiacao!$D$745/Config_Geracao!$E$2)*Base_Irradiacao!$G$745*Config_Geracao!$C$2*(Config_Geracao!$D$2/100)&lt;Config_Geracao!$G$2,0,MAX(Config_Geracao!$G$2,(Base_Irradiacao!$D$745/Config_Geracao!$E$2)*Base_Irradiacao!$G$745*Config_Geracao!$C$2*(Config_Geracao!$D$2/100))))</f>
        <v>0</v>
      </c>
    </row>
    <row r="2975" ht="15.0" customHeight="1">
      <c r="A2975" s="28">
        <v>45688.9583333333</v>
      </c>
      <c r="B2975" s="18">
        <v>23.0</v>
      </c>
      <c r="C2975" s="18" t="s">
        <v>128</v>
      </c>
      <c r="D2975" s="18" t="s">
        <v>119</v>
      </c>
      <c r="E2975" s="18" t="s">
        <v>120</v>
      </c>
      <c r="F2975" s="18">
        <f>MIN(Config_Geracao!$F$4,IF(Base_Irradiacao!$H$745*Config_Geracao!$C$4*(Config_Geracao!$D$4/100)&lt;Config_Geracao!$G$4,0,MAX(Config_Geracao!$G$4,Base_Irradiacao!$H$745*Config_Geracao!$C$4*(Config_Geracao!$D$4/100))))</f>
        <v>0.7582425</v>
      </c>
    </row>
    <row r="2976" ht="15.0" customHeight="1">
      <c r="A2976" s="28">
        <v>45688.9583333333</v>
      </c>
      <c r="B2976" s="18">
        <v>23.0</v>
      </c>
      <c r="C2976" s="18" t="s">
        <v>129</v>
      </c>
      <c r="D2976" s="18" t="s">
        <v>118</v>
      </c>
      <c r="E2976" s="18" t="s">
        <v>116</v>
      </c>
      <c r="F2976" s="18">
        <f>MIN(Config_Geracao!$F$3,IF((Base_Irradiacao!$D$745/Config_Geracao!$E$3)*Base_Irradiacao!$G$745*Config_Geracao!$C$3*(Config_Geracao!$D$3/100)&lt;Config_Geracao!$G$3,0,MAX(Config_Geracao!$G$3,(Base_Irradiacao!$D$745/Config_Geracao!$E$3)*Base_Irradiacao!$G$745*Config_Geracao!$C$3*(Config_Geracao!$D$3/100))))</f>
        <v>0</v>
      </c>
    </row>
    <row r="2977" ht="15.0" customHeight="1">
      <c r="A2977" s="28">
        <v>45688.9583333333</v>
      </c>
      <c r="B2977" s="18">
        <v>23.0</v>
      </c>
      <c r="C2977" s="18" t="s">
        <v>129</v>
      </c>
      <c r="D2977" s="18" t="s">
        <v>122</v>
      </c>
      <c r="E2977" s="18" t="s">
        <v>120</v>
      </c>
      <c r="F2977" s="18">
        <f>MIN(Config_Geracao!$F$5,IF(Base_Irradiacao!$H$745*Config_Geracao!$C$5*(Config_Geracao!$D$5/100)&lt;Config_Geracao!$G$5,0,MAX(Config_Geracao!$G$5,Base_Irradiacao!$H$745*Config_Geracao!$C$5*(Config_Geracao!$D$5/100))))</f>
        <v>2.586945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2.0"/>
    <col customWidth="1" min="4" max="26" width="8.71"/>
  </cols>
  <sheetData>
    <row r="1" ht="15.0" customHeight="1">
      <c r="A1" s="1" t="s">
        <v>124</v>
      </c>
      <c r="B1" s="1" t="s">
        <v>130</v>
      </c>
      <c r="C1" s="1" t="s">
        <v>108</v>
      </c>
    </row>
    <row r="2" ht="15.0" customHeight="1">
      <c r="A2" s="26" t="s">
        <v>131</v>
      </c>
      <c r="B2" s="29">
        <v>0.6813</v>
      </c>
      <c r="C2" s="26" t="s">
        <v>132</v>
      </c>
    </row>
    <row r="3" ht="15.0" customHeight="1">
      <c r="A3" s="26" t="s">
        <v>133</v>
      </c>
      <c r="B3" s="29">
        <v>0.6813</v>
      </c>
      <c r="C3" s="26" t="s">
        <v>132</v>
      </c>
    </row>
    <row r="4" ht="15.0" customHeight="1">
      <c r="A4" s="26" t="s">
        <v>134</v>
      </c>
      <c r="B4" s="29">
        <v>0.6813</v>
      </c>
      <c r="C4" s="26" t="s">
        <v>132</v>
      </c>
    </row>
    <row r="5" ht="15.0" customHeight="1">
      <c r="A5" s="26" t="s">
        <v>135</v>
      </c>
      <c r="B5" s="29">
        <v>0.6813</v>
      </c>
      <c r="C5" s="26" t="s">
        <v>132</v>
      </c>
    </row>
    <row r="6" ht="15.0" customHeight="1">
      <c r="A6" s="26" t="s">
        <v>136</v>
      </c>
      <c r="B6" s="29">
        <v>0.6813</v>
      </c>
      <c r="C6" s="26" t="s">
        <v>132</v>
      </c>
    </row>
    <row r="7" ht="15.0" customHeight="1">
      <c r="A7" s="26" t="s">
        <v>137</v>
      </c>
      <c r="B7" s="29">
        <v>0.6813</v>
      </c>
      <c r="C7" s="26" t="s">
        <v>132</v>
      </c>
    </row>
    <row r="8" ht="15.0" customHeight="1">
      <c r="A8" s="26" t="s">
        <v>138</v>
      </c>
      <c r="B8" s="29">
        <v>0.6813</v>
      </c>
      <c r="C8" s="26" t="s">
        <v>132</v>
      </c>
    </row>
    <row r="9" ht="15.0" customHeight="1">
      <c r="A9" s="26" t="s">
        <v>139</v>
      </c>
      <c r="B9" s="29">
        <v>0.6813</v>
      </c>
      <c r="C9" s="26" t="s">
        <v>132</v>
      </c>
    </row>
    <row r="10" ht="15.0" customHeight="1">
      <c r="A10" s="26" t="s">
        <v>140</v>
      </c>
      <c r="B10" s="29">
        <v>0.6813</v>
      </c>
      <c r="C10" s="26" t="s">
        <v>132</v>
      </c>
    </row>
    <row r="11" ht="15.0" customHeight="1">
      <c r="A11" s="26" t="s">
        <v>141</v>
      </c>
      <c r="B11" s="29">
        <v>0.6813</v>
      </c>
      <c r="C11" s="26" t="s">
        <v>132</v>
      </c>
    </row>
    <row r="12" ht="15.0" customHeight="1">
      <c r="A12" s="26" t="s">
        <v>142</v>
      </c>
      <c r="B12" s="29">
        <v>0.6813</v>
      </c>
      <c r="C12" s="26" t="s">
        <v>132</v>
      </c>
    </row>
    <row r="13" ht="15.0" customHeight="1">
      <c r="A13" s="26" t="s">
        <v>143</v>
      </c>
      <c r="B13" s="29">
        <v>0.6813</v>
      </c>
      <c r="C13" s="26" t="s">
        <v>132</v>
      </c>
    </row>
    <row r="14" ht="15.0" customHeight="1">
      <c r="A14" s="26" t="s">
        <v>144</v>
      </c>
      <c r="B14" s="29">
        <v>0.6813</v>
      </c>
      <c r="C14" s="26" t="s">
        <v>132</v>
      </c>
    </row>
    <row r="15" ht="15.0" customHeight="1">
      <c r="A15" s="26" t="s">
        <v>145</v>
      </c>
      <c r="B15" s="29">
        <v>0.6813</v>
      </c>
      <c r="C15" s="26" t="s">
        <v>132</v>
      </c>
    </row>
    <row r="16" ht="15.0" customHeight="1">
      <c r="A16" s="26" t="s">
        <v>146</v>
      </c>
      <c r="B16" s="29">
        <v>0.6813</v>
      </c>
      <c r="C16" s="26" t="s">
        <v>132</v>
      </c>
    </row>
    <row r="17" ht="15.0" customHeight="1">
      <c r="A17" s="26" t="s">
        <v>147</v>
      </c>
      <c r="B17" s="29">
        <v>0.6813</v>
      </c>
      <c r="C17" s="26" t="s">
        <v>132</v>
      </c>
    </row>
    <row r="18" ht="15.0" customHeight="1">
      <c r="A18" s="26" t="s">
        <v>148</v>
      </c>
      <c r="B18" s="29">
        <v>0.6813</v>
      </c>
      <c r="C18" s="26" t="s">
        <v>132</v>
      </c>
    </row>
    <row r="19" ht="15.0" customHeight="1">
      <c r="A19" s="26" t="s">
        <v>149</v>
      </c>
      <c r="B19" s="29">
        <v>0.6813</v>
      </c>
      <c r="C19" s="26" t="s">
        <v>132</v>
      </c>
    </row>
    <row r="20" ht="15.0" customHeight="1">
      <c r="A20" s="30" t="s">
        <v>150</v>
      </c>
      <c r="B20" s="31">
        <v>1.1039</v>
      </c>
      <c r="C20" s="30" t="s">
        <v>151</v>
      </c>
    </row>
    <row r="21" ht="15.0" customHeight="1">
      <c r="A21" s="30" t="s">
        <v>152</v>
      </c>
      <c r="B21" s="31">
        <v>1.1039</v>
      </c>
      <c r="C21" s="30" t="s">
        <v>151</v>
      </c>
    </row>
    <row r="22" ht="15.0" customHeight="1">
      <c r="A22" s="30" t="s">
        <v>153</v>
      </c>
      <c r="B22" s="31">
        <v>1.1039</v>
      </c>
      <c r="C22" s="30" t="s">
        <v>151</v>
      </c>
    </row>
    <row r="23" ht="15.0" customHeight="1">
      <c r="A23" s="26" t="s">
        <v>154</v>
      </c>
      <c r="B23" s="29">
        <v>0.6813</v>
      </c>
      <c r="C23" s="26" t="s">
        <v>132</v>
      </c>
    </row>
    <row r="24" ht="15.0" customHeight="1">
      <c r="A24" s="26" t="s">
        <v>155</v>
      </c>
      <c r="B24" s="29">
        <v>0.6813</v>
      </c>
      <c r="C24" s="26" t="s">
        <v>132</v>
      </c>
    </row>
    <row r="25" ht="15.0" customHeight="1">
      <c r="A25" s="26" t="s">
        <v>156</v>
      </c>
      <c r="B25" s="29">
        <v>0.6813</v>
      </c>
      <c r="C25" s="26" t="s">
        <v>132</v>
      </c>
    </row>
    <row r="26" ht="15.75" customHeight="1">
      <c r="A26" s="18"/>
      <c r="B26" s="18"/>
      <c r="C26" s="18"/>
    </row>
    <row r="27" ht="15.75" customHeight="1">
      <c r="A27" s="18"/>
      <c r="B27" s="18"/>
      <c r="C27" s="18"/>
    </row>
    <row r="28" ht="15.75" customHeight="1">
      <c r="A28" s="18"/>
      <c r="B28" s="18"/>
      <c r="C28" s="18"/>
    </row>
    <row r="29" ht="15.75" customHeight="1">
      <c r="A29" s="18"/>
      <c r="B29" s="18"/>
      <c r="C29" s="18"/>
    </row>
    <row r="30" ht="15.75" customHeight="1">
      <c r="A30" s="18"/>
      <c r="B30" s="18"/>
      <c r="C30" s="18"/>
    </row>
    <row r="31" ht="15.75" customHeight="1">
      <c r="A31" s="18"/>
      <c r="B31" s="18"/>
      <c r="C31" s="18"/>
    </row>
    <row r="32" ht="15.75" customHeight="1">
      <c r="A32" s="18"/>
      <c r="B32" s="18"/>
      <c r="C32" s="18"/>
    </row>
    <row r="33" ht="15.75" customHeight="1">
      <c r="A33" s="18"/>
      <c r="B33" s="18"/>
      <c r="C33" s="18"/>
    </row>
    <row r="34" ht="15.75" customHeight="1">
      <c r="A34" s="18"/>
      <c r="B34" s="18"/>
      <c r="C34" s="18"/>
    </row>
    <row r="35" ht="15.75" customHeight="1">
      <c r="A35" s="18"/>
      <c r="B35" s="18"/>
      <c r="C35" s="18"/>
    </row>
    <row r="36" ht="15.75" customHeight="1">
      <c r="A36" s="18"/>
      <c r="B36" s="18"/>
      <c r="C36" s="18"/>
    </row>
    <row r="37" ht="15.75" customHeight="1">
      <c r="A37" s="18"/>
      <c r="B37" s="18"/>
      <c r="C37" s="18"/>
    </row>
    <row r="38" ht="15.75" customHeight="1">
      <c r="A38" s="18"/>
      <c r="B38" s="18"/>
      <c r="C38" s="18"/>
    </row>
    <row r="39" ht="15.75" customHeight="1">
      <c r="A39" s="18"/>
      <c r="B39" s="18"/>
      <c r="C39" s="18"/>
    </row>
    <row r="40" ht="15.75" customHeight="1">
      <c r="A40" s="18"/>
      <c r="B40" s="18"/>
      <c r="C40" s="18"/>
    </row>
    <row r="41" ht="15.75" customHeight="1">
      <c r="A41" s="18"/>
      <c r="B41" s="18"/>
      <c r="C41" s="18"/>
    </row>
    <row r="42" ht="15.75" customHeight="1">
      <c r="A42" s="18"/>
      <c r="B42" s="18"/>
      <c r="C42" s="18"/>
    </row>
    <row r="43" ht="15.75" customHeight="1">
      <c r="A43" s="18"/>
      <c r="B43" s="18"/>
      <c r="C43" s="18"/>
    </row>
    <row r="44" ht="15.75" customHeight="1">
      <c r="A44" s="18"/>
      <c r="B44" s="18"/>
      <c r="C44" s="18"/>
    </row>
    <row r="45" ht="15.75" customHeight="1">
      <c r="A45" s="18"/>
      <c r="B45" s="18"/>
      <c r="C45" s="18"/>
    </row>
    <row r="46" ht="15.75" customHeight="1">
      <c r="A46" s="18"/>
      <c r="B46" s="18"/>
      <c r="C46" s="18"/>
    </row>
    <row r="47" ht="15.75" customHeight="1">
      <c r="A47" s="18"/>
      <c r="B47" s="18"/>
      <c r="C47" s="18"/>
    </row>
    <row r="48" ht="15.75" customHeight="1">
      <c r="A48" s="18"/>
      <c r="B48" s="18"/>
      <c r="C48" s="18"/>
    </row>
    <row r="49" ht="15.75" customHeight="1">
      <c r="A49" s="18"/>
      <c r="B49" s="18"/>
      <c r="C49" s="18"/>
    </row>
    <row r="50" ht="15.75" customHeight="1">
      <c r="A50" s="18"/>
      <c r="B50" s="18"/>
      <c r="C50" s="18"/>
    </row>
    <row r="51" ht="15.75" customHeight="1">
      <c r="A51" s="18"/>
      <c r="B51" s="18"/>
      <c r="C51" s="18"/>
    </row>
    <row r="52" ht="15.75" customHeight="1">
      <c r="A52" s="18"/>
      <c r="B52" s="18"/>
      <c r="C52" s="18"/>
    </row>
    <row r="53" ht="15.75" customHeight="1">
      <c r="A53" s="18"/>
      <c r="B53" s="18"/>
      <c r="C53" s="18"/>
    </row>
    <row r="54" ht="15.75" customHeight="1">
      <c r="A54" s="18"/>
      <c r="B54" s="18"/>
      <c r="C54" s="18"/>
    </row>
    <row r="55" ht="15.75" customHeight="1">
      <c r="A55" s="18"/>
      <c r="B55" s="18"/>
      <c r="C55" s="18"/>
    </row>
    <row r="56" ht="15.75" customHeight="1">
      <c r="A56" s="18"/>
      <c r="B56" s="18"/>
      <c r="C56" s="18"/>
    </row>
    <row r="57" ht="15.75" customHeight="1">
      <c r="A57" s="18"/>
      <c r="B57" s="18"/>
      <c r="C57" s="18"/>
    </row>
    <row r="58" ht="15.75" customHeight="1">
      <c r="A58" s="18"/>
      <c r="B58" s="18"/>
      <c r="C58" s="18"/>
    </row>
    <row r="59" ht="15.75" customHeight="1">
      <c r="A59" s="18"/>
      <c r="B59" s="18"/>
      <c r="C59" s="18"/>
    </row>
    <row r="60" ht="15.75" customHeight="1">
      <c r="A60" s="18"/>
      <c r="B60" s="18"/>
      <c r="C60" s="18"/>
    </row>
    <row r="61" ht="15.75" customHeight="1">
      <c r="A61" s="18"/>
      <c r="B61" s="18"/>
      <c r="C61" s="18"/>
    </row>
    <row r="62" ht="15.75" customHeight="1">
      <c r="A62" s="18"/>
      <c r="B62" s="18"/>
      <c r="C62" s="18"/>
    </row>
    <row r="63" ht="15.75" customHeight="1">
      <c r="A63" s="18"/>
      <c r="B63" s="18"/>
      <c r="C63" s="18"/>
    </row>
    <row r="64" ht="15.75" customHeight="1">
      <c r="A64" s="18"/>
      <c r="B64" s="18"/>
      <c r="C64" s="18"/>
    </row>
    <row r="65" ht="15.75" customHeight="1">
      <c r="A65" s="18"/>
      <c r="B65" s="18"/>
      <c r="C65" s="18"/>
    </row>
    <row r="66" ht="15.75" customHeight="1">
      <c r="A66" s="18"/>
      <c r="B66" s="18"/>
      <c r="C66" s="18"/>
    </row>
    <row r="67" ht="15.75" customHeight="1">
      <c r="A67" s="18"/>
      <c r="B67" s="18"/>
      <c r="C67" s="18"/>
    </row>
    <row r="68" ht="15.75" customHeight="1">
      <c r="A68" s="18"/>
      <c r="B68" s="18"/>
      <c r="C68" s="18"/>
    </row>
    <row r="69" ht="15.75" customHeight="1">
      <c r="A69" s="18"/>
      <c r="B69" s="18"/>
      <c r="C69" s="18"/>
    </row>
    <row r="70" ht="15.75" customHeight="1">
      <c r="A70" s="18"/>
      <c r="B70" s="18"/>
      <c r="C70" s="18"/>
    </row>
    <row r="71" ht="15.75" customHeight="1">
      <c r="A71" s="18"/>
      <c r="B71" s="18"/>
      <c r="C71" s="18"/>
    </row>
    <row r="72" ht="15.75" customHeight="1">
      <c r="A72" s="18"/>
      <c r="B72" s="18"/>
      <c r="C72" s="18"/>
    </row>
    <row r="73" ht="15.75" customHeight="1">
      <c r="A73" s="18"/>
      <c r="B73" s="18"/>
      <c r="C73" s="18"/>
    </row>
    <row r="74" ht="15.75" customHeight="1">
      <c r="A74" s="18"/>
      <c r="B74" s="18"/>
      <c r="C74" s="18"/>
    </row>
    <row r="75" ht="15.75" customHeight="1">
      <c r="A75" s="18"/>
      <c r="B75" s="18"/>
      <c r="C75" s="18"/>
    </row>
    <row r="76" ht="15.75" customHeight="1">
      <c r="A76" s="18"/>
      <c r="B76" s="18"/>
      <c r="C76" s="18"/>
    </row>
    <row r="77" ht="15.75" customHeight="1">
      <c r="A77" s="18"/>
      <c r="B77" s="18"/>
      <c r="C77" s="18"/>
    </row>
    <row r="78" ht="15.75" customHeight="1">
      <c r="A78" s="18"/>
      <c r="B78" s="18"/>
      <c r="C78" s="18"/>
    </row>
    <row r="79" ht="15.75" customHeight="1">
      <c r="A79" s="18"/>
      <c r="B79" s="18"/>
      <c r="C79" s="18"/>
    </row>
    <row r="80" ht="15.75" customHeight="1">
      <c r="A80" s="18"/>
      <c r="B80" s="18"/>
      <c r="C80" s="18"/>
    </row>
    <row r="81" ht="15.75" customHeight="1">
      <c r="A81" s="18"/>
      <c r="B81" s="18"/>
      <c r="C81" s="18"/>
    </row>
    <row r="82" ht="15.75" customHeight="1">
      <c r="A82" s="18"/>
      <c r="B82" s="18"/>
      <c r="C82" s="18"/>
    </row>
    <row r="83" ht="15.75" customHeight="1">
      <c r="A83" s="18"/>
      <c r="B83" s="18"/>
      <c r="C83" s="18"/>
    </row>
    <row r="84" ht="15.75" customHeight="1">
      <c r="A84" s="18"/>
      <c r="B84" s="18"/>
      <c r="C84" s="18"/>
    </row>
    <row r="85" ht="15.75" customHeight="1">
      <c r="A85" s="18"/>
      <c r="B85" s="18"/>
      <c r="C85" s="18"/>
    </row>
    <row r="86" ht="15.75" customHeight="1">
      <c r="A86" s="18"/>
      <c r="B86" s="18"/>
      <c r="C86" s="18"/>
    </row>
    <row r="87" ht="15.75" customHeight="1">
      <c r="A87" s="18"/>
      <c r="B87" s="18"/>
      <c r="C87" s="18"/>
    </row>
    <row r="88" ht="15.75" customHeight="1">
      <c r="A88" s="18"/>
      <c r="B88" s="18"/>
      <c r="C88" s="18"/>
    </row>
    <row r="89" ht="15.75" customHeight="1">
      <c r="A89" s="18"/>
      <c r="B89" s="18"/>
      <c r="C89" s="18"/>
    </row>
    <row r="90" ht="15.75" customHeight="1">
      <c r="A90" s="18"/>
      <c r="B90" s="18"/>
      <c r="C90" s="18"/>
    </row>
    <row r="91" ht="15.75" customHeight="1">
      <c r="A91" s="18"/>
      <c r="B91" s="18"/>
      <c r="C91" s="18"/>
    </row>
    <row r="92" ht="15.75" customHeight="1">
      <c r="A92" s="18"/>
      <c r="B92" s="18"/>
      <c r="C92" s="18"/>
    </row>
    <row r="93" ht="15.75" customHeight="1">
      <c r="A93" s="18"/>
      <c r="B93" s="18"/>
      <c r="C93" s="18"/>
    </row>
    <row r="94" ht="15.75" customHeight="1">
      <c r="A94" s="18"/>
      <c r="B94" s="18"/>
      <c r="C94" s="18"/>
    </row>
    <row r="95" ht="15.75" customHeight="1">
      <c r="A95" s="18"/>
      <c r="B95" s="18"/>
      <c r="C95" s="18"/>
    </row>
    <row r="96" ht="15.75" customHeight="1">
      <c r="A96" s="18"/>
      <c r="B96" s="18"/>
      <c r="C96" s="18"/>
    </row>
    <row r="97" ht="15.75" customHeight="1">
      <c r="A97" s="18"/>
      <c r="B97" s="18"/>
      <c r="C97" s="18"/>
    </row>
    <row r="98" ht="15.75" customHeight="1">
      <c r="A98" s="18"/>
      <c r="B98" s="18"/>
      <c r="C98" s="18"/>
    </row>
    <row r="99" ht="15.75" customHeight="1">
      <c r="A99" s="18"/>
      <c r="B99" s="18"/>
      <c r="C99" s="18"/>
    </row>
    <row r="100" ht="15.75" customHeight="1">
      <c r="A100" s="18"/>
      <c r="B100" s="18"/>
      <c r="C100" s="18"/>
    </row>
    <row r="101" ht="15.75" customHeight="1">
      <c r="A101" s="18"/>
      <c r="B101" s="18"/>
      <c r="C101" s="18"/>
    </row>
    <row r="102" ht="15.75" customHeight="1">
      <c r="A102" s="18"/>
      <c r="B102" s="18"/>
      <c r="C102" s="18"/>
    </row>
    <row r="103" ht="15.75" customHeight="1">
      <c r="A103" s="18"/>
      <c r="B103" s="18"/>
      <c r="C103" s="18"/>
    </row>
    <row r="104" ht="15.75" customHeight="1">
      <c r="A104" s="18"/>
      <c r="B104" s="18"/>
      <c r="C104" s="18"/>
    </row>
    <row r="105" ht="15.75" customHeight="1">
      <c r="A105" s="18"/>
      <c r="B105" s="18"/>
      <c r="C105" s="18"/>
    </row>
    <row r="106" ht="15.75" customHeight="1">
      <c r="A106" s="18"/>
      <c r="B106" s="18"/>
      <c r="C106" s="18"/>
    </row>
    <row r="107" ht="15.75" customHeight="1">
      <c r="A107" s="18"/>
      <c r="B107" s="18"/>
      <c r="C107" s="18"/>
    </row>
    <row r="108" ht="15.75" customHeight="1">
      <c r="A108" s="18"/>
      <c r="B108" s="18"/>
      <c r="C108" s="18"/>
    </row>
    <row r="109" ht="15.75" customHeight="1">
      <c r="A109" s="18"/>
      <c r="B109" s="18"/>
      <c r="C109" s="18"/>
    </row>
    <row r="110" ht="15.75" customHeight="1">
      <c r="A110" s="18"/>
      <c r="B110" s="18"/>
      <c r="C110" s="18"/>
    </row>
    <row r="111" ht="15.75" customHeight="1">
      <c r="A111" s="18"/>
      <c r="B111" s="18"/>
      <c r="C111" s="18"/>
    </row>
    <row r="112" ht="15.75" customHeight="1">
      <c r="A112" s="18"/>
      <c r="B112" s="18"/>
      <c r="C112" s="18"/>
    </row>
    <row r="113" ht="15.75" customHeight="1">
      <c r="A113" s="18"/>
      <c r="B113" s="18"/>
      <c r="C113" s="18"/>
    </row>
    <row r="114" ht="15.75" customHeight="1">
      <c r="A114" s="18"/>
      <c r="B114" s="18"/>
      <c r="C114" s="18"/>
    </row>
    <row r="115" ht="15.75" customHeight="1">
      <c r="A115" s="18"/>
      <c r="B115" s="18"/>
      <c r="C115" s="18"/>
    </row>
    <row r="116" ht="15.75" customHeight="1">
      <c r="A116" s="18"/>
      <c r="B116" s="18"/>
      <c r="C116" s="18"/>
    </row>
    <row r="117" ht="15.75" customHeight="1">
      <c r="A117" s="18"/>
      <c r="B117" s="18"/>
      <c r="C117" s="18"/>
    </row>
    <row r="118" ht="15.75" customHeight="1">
      <c r="A118" s="18"/>
      <c r="B118" s="18"/>
      <c r="C118" s="18"/>
    </row>
    <row r="119" ht="15.75" customHeight="1">
      <c r="A119" s="18"/>
      <c r="B119" s="18"/>
      <c r="C119" s="18"/>
    </row>
    <row r="120" ht="15.75" customHeight="1">
      <c r="A120" s="18"/>
      <c r="B120" s="18"/>
      <c r="C120" s="18"/>
    </row>
    <row r="121" ht="15.75" customHeight="1">
      <c r="A121" s="18"/>
      <c r="B121" s="18"/>
      <c r="C121" s="18"/>
    </row>
    <row r="122" ht="15.75" customHeight="1">
      <c r="A122" s="18"/>
      <c r="B122" s="18"/>
      <c r="C122" s="18"/>
    </row>
    <row r="123" ht="15.75" customHeight="1">
      <c r="A123" s="18"/>
      <c r="B123" s="18"/>
      <c r="C123" s="18"/>
    </row>
    <row r="124" ht="15.75" customHeight="1">
      <c r="A124" s="18"/>
      <c r="B124" s="18"/>
      <c r="C124" s="18"/>
    </row>
    <row r="125" ht="15.75" customHeight="1">
      <c r="A125" s="18"/>
      <c r="B125" s="18"/>
      <c r="C125" s="18"/>
    </row>
    <row r="126" ht="15.75" customHeight="1">
      <c r="A126" s="18"/>
      <c r="B126" s="18"/>
      <c r="C126" s="18"/>
    </row>
    <row r="127" ht="15.75" customHeight="1">
      <c r="A127" s="18"/>
      <c r="B127" s="18"/>
      <c r="C127" s="18"/>
    </row>
    <row r="128" ht="15.75" customHeight="1">
      <c r="A128" s="18"/>
      <c r="B128" s="18"/>
      <c r="C128" s="18"/>
    </row>
    <row r="129" ht="15.75" customHeight="1">
      <c r="A129" s="18"/>
      <c r="B129" s="18"/>
      <c r="C129" s="18"/>
    </row>
    <row r="130" ht="15.75" customHeight="1">
      <c r="A130" s="18"/>
      <c r="B130" s="18"/>
      <c r="C130" s="18"/>
    </row>
    <row r="131" ht="15.75" customHeight="1">
      <c r="A131" s="18"/>
      <c r="B131" s="18"/>
      <c r="C131" s="18"/>
    </row>
    <row r="132" ht="15.75" customHeight="1">
      <c r="A132" s="18"/>
      <c r="B132" s="18"/>
      <c r="C132" s="18"/>
    </row>
    <row r="133" ht="15.75" customHeight="1">
      <c r="A133" s="18"/>
      <c r="B133" s="18"/>
      <c r="C133" s="18"/>
    </row>
    <row r="134" ht="15.75" customHeight="1">
      <c r="A134" s="18"/>
      <c r="B134" s="18"/>
      <c r="C134" s="18"/>
    </row>
    <row r="135" ht="15.75" customHeight="1">
      <c r="A135" s="18"/>
      <c r="B135" s="18"/>
      <c r="C135" s="18"/>
    </row>
    <row r="136" ht="15.75" customHeight="1">
      <c r="A136" s="18"/>
      <c r="B136" s="18"/>
      <c r="C136" s="18"/>
    </row>
    <row r="137" ht="15.75" customHeight="1">
      <c r="A137" s="18"/>
      <c r="B137" s="18"/>
      <c r="C137" s="18"/>
    </row>
    <row r="138" ht="15.75" customHeight="1">
      <c r="A138" s="18"/>
      <c r="B138" s="18"/>
      <c r="C138" s="18"/>
    </row>
    <row r="139" ht="15.75" customHeight="1">
      <c r="A139" s="18"/>
      <c r="B139" s="18"/>
      <c r="C139" s="18"/>
    </row>
    <row r="140" ht="15.75" customHeight="1">
      <c r="A140" s="18"/>
      <c r="B140" s="18"/>
      <c r="C140" s="18"/>
    </row>
    <row r="141" ht="15.75" customHeight="1">
      <c r="A141" s="18"/>
      <c r="B141" s="18"/>
      <c r="C141" s="18"/>
    </row>
    <row r="142" ht="15.75" customHeight="1">
      <c r="A142" s="18"/>
      <c r="B142" s="18"/>
      <c r="C142" s="18"/>
    </row>
    <row r="143" ht="15.75" customHeight="1">
      <c r="A143" s="18"/>
      <c r="B143" s="18"/>
      <c r="C143" s="18"/>
    </row>
    <row r="144" ht="15.75" customHeight="1">
      <c r="A144" s="18"/>
      <c r="B144" s="18"/>
      <c r="C144" s="18"/>
    </row>
    <row r="145" ht="15.75" customHeight="1">
      <c r="A145" s="18"/>
      <c r="B145" s="18"/>
      <c r="C145" s="18"/>
    </row>
    <row r="146" ht="15.75" customHeight="1">
      <c r="A146" s="18"/>
      <c r="B146" s="18"/>
      <c r="C146" s="18"/>
    </row>
    <row r="147" ht="15.75" customHeight="1">
      <c r="A147" s="18"/>
      <c r="B147" s="18"/>
      <c r="C147" s="18"/>
    </row>
    <row r="148" ht="15.75" customHeight="1">
      <c r="A148" s="18"/>
      <c r="B148" s="18"/>
      <c r="C148" s="18"/>
    </row>
    <row r="149" ht="15.75" customHeight="1">
      <c r="A149" s="18"/>
      <c r="B149" s="18"/>
      <c r="C149" s="18"/>
    </row>
    <row r="150" ht="15.75" customHeight="1">
      <c r="A150" s="18"/>
      <c r="B150" s="18"/>
      <c r="C150" s="18"/>
    </row>
    <row r="151" ht="15.75" customHeight="1">
      <c r="A151" s="18"/>
      <c r="B151" s="18"/>
      <c r="C151" s="18"/>
    </row>
    <row r="152" ht="15.75" customHeight="1">
      <c r="A152" s="18"/>
      <c r="B152" s="18"/>
      <c r="C152" s="18"/>
    </row>
    <row r="153" ht="15.75" customHeight="1">
      <c r="A153" s="18"/>
      <c r="B153" s="18"/>
      <c r="C153" s="18"/>
    </row>
    <row r="154" ht="15.75" customHeight="1">
      <c r="A154" s="18"/>
      <c r="B154" s="18"/>
      <c r="C154" s="18"/>
    </row>
    <row r="155" ht="15.75" customHeight="1">
      <c r="A155" s="18"/>
      <c r="B155" s="18"/>
      <c r="C155" s="18"/>
    </row>
    <row r="156" ht="15.75" customHeight="1">
      <c r="A156" s="18"/>
      <c r="B156" s="18"/>
      <c r="C156" s="18"/>
    </row>
    <row r="157" ht="15.75" customHeight="1">
      <c r="A157" s="18"/>
      <c r="B157" s="18"/>
      <c r="C157" s="18"/>
    </row>
    <row r="158" ht="15.75" customHeight="1">
      <c r="A158" s="18"/>
      <c r="B158" s="18"/>
      <c r="C158" s="18"/>
    </row>
    <row r="159" ht="15.75" customHeight="1">
      <c r="A159" s="18"/>
      <c r="B159" s="18"/>
      <c r="C159" s="18"/>
    </row>
    <row r="160" ht="15.75" customHeight="1">
      <c r="A160" s="18"/>
      <c r="B160" s="18"/>
      <c r="C160" s="18"/>
    </row>
    <row r="161" ht="15.75" customHeight="1">
      <c r="A161" s="18"/>
      <c r="B161" s="18"/>
      <c r="C161" s="18"/>
    </row>
    <row r="162" ht="15.75" customHeight="1">
      <c r="A162" s="18"/>
      <c r="B162" s="18"/>
      <c r="C162" s="18"/>
    </row>
    <row r="163" ht="15.75" customHeight="1">
      <c r="A163" s="18"/>
      <c r="B163" s="18"/>
      <c r="C163" s="18"/>
    </row>
    <row r="164" ht="15.75" customHeight="1">
      <c r="A164" s="18"/>
      <c r="B164" s="18"/>
      <c r="C164" s="18"/>
    </row>
    <row r="165" ht="15.75" customHeight="1">
      <c r="A165" s="18"/>
      <c r="B165" s="18"/>
      <c r="C165" s="18"/>
    </row>
    <row r="166" ht="15.75" customHeight="1">
      <c r="A166" s="18"/>
      <c r="B166" s="18"/>
      <c r="C166" s="18"/>
    </row>
    <row r="167" ht="15.75" customHeight="1">
      <c r="A167" s="18"/>
      <c r="B167" s="18"/>
      <c r="C167" s="18"/>
    </row>
    <row r="168" ht="15.75" customHeight="1">
      <c r="A168" s="18"/>
      <c r="B168" s="18"/>
      <c r="C168" s="18"/>
    </row>
    <row r="169" ht="15.75" customHeight="1">
      <c r="A169" s="18"/>
      <c r="B169" s="18"/>
      <c r="C169" s="18"/>
    </row>
    <row r="170" ht="15.75" customHeight="1">
      <c r="A170" s="18"/>
      <c r="B170" s="18"/>
      <c r="C170" s="18"/>
    </row>
    <row r="171" ht="15.75" customHeight="1">
      <c r="A171" s="18"/>
      <c r="B171" s="18"/>
      <c r="C171" s="18"/>
    </row>
    <row r="172" ht="15.75" customHeight="1">
      <c r="A172" s="18"/>
      <c r="B172" s="18"/>
      <c r="C172" s="18"/>
    </row>
    <row r="173" ht="15.75" customHeight="1">
      <c r="A173" s="18"/>
      <c r="B173" s="18"/>
      <c r="C173" s="18"/>
    </row>
    <row r="174" ht="15.75" customHeight="1">
      <c r="A174" s="18"/>
      <c r="B174" s="18"/>
      <c r="C174" s="18"/>
    </row>
    <row r="175" ht="15.75" customHeight="1">
      <c r="A175" s="18"/>
      <c r="B175" s="18"/>
      <c r="C175" s="18"/>
    </row>
    <row r="176" ht="15.75" customHeight="1">
      <c r="A176" s="18"/>
      <c r="B176" s="18"/>
      <c r="C176" s="18"/>
    </row>
    <row r="177" ht="15.75" customHeight="1">
      <c r="A177" s="18"/>
      <c r="B177" s="18"/>
      <c r="C177" s="18"/>
    </row>
    <row r="178" ht="15.75" customHeight="1">
      <c r="A178" s="18"/>
      <c r="B178" s="18"/>
      <c r="C178" s="18"/>
    </row>
    <row r="179" ht="15.75" customHeight="1">
      <c r="A179" s="18"/>
      <c r="B179" s="18"/>
      <c r="C179" s="18"/>
    </row>
    <row r="180" ht="15.75" customHeight="1">
      <c r="A180" s="18"/>
      <c r="B180" s="18"/>
      <c r="C180" s="18"/>
    </row>
    <row r="181" ht="15.75" customHeight="1">
      <c r="A181" s="18"/>
      <c r="B181" s="18"/>
      <c r="C181" s="18"/>
    </row>
    <row r="182" ht="15.75" customHeight="1">
      <c r="A182" s="18"/>
      <c r="B182" s="18"/>
      <c r="C182" s="18"/>
    </row>
    <row r="183" ht="15.75" customHeight="1">
      <c r="A183" s="18"/>
      <c r="B183" s="18"/>
      <c r="C183" s="18"/>
    </row>
    <row r="184" ht="15.75" customHeight="1">
      <c r="A184" s="18"/>
      <c r="B184" s="18"/>
      <c r="C184" s="18"/>
    </row>
    <row r="185" ht="15.75" customHeight="1">
      <c r="A185" s="18"/>
      <c r="B185" s="18"/>
      <c r="C185" s="18"/>
    </row>
    <row r="186" ht="15.75" customHeight="1">
      <c r="A186" s="18"/>
      <c r="B186" s="18"/>
      <c r="C186" s="18"/>
    </row>
    <row r="187" ht="15.75" customHeight="1">
      <c r="A187" s="18"/>
      <c r="B187" s="18"/>
      <c r="C187" s="18"/>
    </row>
    <row r="188" ht="15.75" customHeight="1">
      <c r="A188" s="18"/>
      <c r="B188" s="18"/>
      <c r="C188" s="18"/>
    </row>
    <row r="189" ht="15.75" customHeight="1">
      <c r="A189" s="18"/>
      <c r="B189" s="18"/>
      <c r="C189" s="18"/>
    </row>
    <row r="190" ht="15.75" customHeight="1">
      <c r="A190" s="18"/>
      <c r="B190" s="18"/>
      <c r="C190" s="18"/>
    </row>
    <row r="191" ht="15.75" customHeight="1">
      <c r="A191" s="18"/>
      <c r="B191" s="18"/>
      <c r="C191" s="18"/>
    </row>
    <row r="192" ht="15.75" customHeight="1">
      <c r="A192" s="18"/>
      <c r="B192" s="18"/>
      <c r="C192" s="18"/>
    </row>
    <row r="193" ht="15.75" customHeight="1">
      <c r="A193" s="18"/>
      <c r="B193" s="18"/>
      <c r="C193" s="18"/>
    </row>
    <row r="194" ht="15.75" customHeight="1">
      <c r="A194" s="18"/>
      <c r="B194" s="18"/>
      <c r="C194" s="18"/>
    </row>
    <row r="195" ht="15.75" customHeight="1">
      <c r="A195" s="18"/>
      <c r="B195" s="18"/>
      <c r="C195" s="18"/>
    </row>
    <row r="196" ht="15.75" customHeight="1">
      <c r="A196" s="18"/>
      <c r="B196" s="18"/>
      <c r="C196" s="18"/>
    </row>
    <row r="197" ht="15.75" customHeight="1">
      <c r="A197" s="18"/>
      <c r="B197" s="18"/>
      <c r="C197" s="18"/>
    </row>
    <row r="198" ht="15.75" customHeight="1">
      <c r="A198" s="18"/>
      <c r="B198" s="18"/>
      <c r="C198" s="18"/>
    </row>
    <row r="199" ht="15.75" customHeight="1">
      <c r="A199" s="18"/>
      <c r="B199" s="18"/>
      <c r="C199" s="18"/>
    </row>
    <row r="200" ht="15.75" customHeight="1">
      <c r="A200" s="18"/>
      <c r="B200" s="18"/>
      <c r="C200" s="18"/>
    </row>
    <row r="201" ht="15.75" customHeight="1">
      <c r="A201" s="18"/>
      <c r="B201" s="18"/>
      <c r="C201" s="18"/>
    </row>
    <row r="202" ht="15.75" customHeight="1">
      <c r="A202" s="18"/>
      <c r="B202" s="18"/>
      <c r="C202" s="18"/>
    </row>
    <row r="203" ht="15.75" customHeight="1">
      <c r="A203" s="18"/>
      <c r="B203" s="18"/>
      <c r="C203" s="18"/>
    </row>
    <row r="204" ht="15.75" customHeight="1">
      <c r="A204" s="18"/>
      <c r="B204" s="18"/>
      <c r="C204" s="18"/>
    </row>
    <row r="205" ht="15.75" customHeight="1">
      <c r="A205" s="18"/>
      <c r="B205" s="18"/>
      <c r="C205" s="18"/>
    </row>
    <row r="206" ht="15.75" customHeight="1">
      <c r="A206" s="18"/>
      <c r="B206" s="18"/>
      <c r="C206" s="18"/>
    </row>
    <row r="207" ht="15.75" customHeight="1">
      <c r="A207" s="18"/>
      <c r="B207" s="18"/>
      <c r="C207" s="18"/>
    </row>
    <row r="208" ht="15.75" customHeight="1">
      <c r="A208" s="18"/>
      <c r="B208" s="18"/>
      <c r="C208" s="18"/>
    </row>
    <row r="209" ht="15.75" customHeight="1">
      <c r="A209" s="18"/>
      <c r="B209" s="18"/>
      <c r="C209" s="18"/>
    </row>
    <row r="210" ht="15.75" customHeight="1">
      <c r="A210" s="18"/>
      <c r="B210" s="18"/>
      <c r="C210" s="18"/>
    </row>
    <row r="211" ht="15.75" customHeight="1">
      <c r="A211" s="18"/>
      <c r="B211" s="18"/>
      <c r="C211" s="18"/>
    </row>
    <row r="212" ht="15.75" customHeight="1">
      <c r="A212" s="18"/>
      <c r="B212" s="18"/>
      <c r="C212" s="18"/>
    </row>
    <row r="213" ht="15.75" customHeight="1">
      <c r="A213" s="18"/>
      <c r="B213" s="18"/>
      <c r="C213" s="18"/>
    </row>
    <row r="214" ht="15.75" customHeight="1">
      <c r="A214" s="18"/>
      <c r="B214" s="18"/>
      <c r="C214" s="18"/>
    </row>
    <row r="215" ht="15.75" customHeight="1">
      <c r="A215" s="18"/>
      <c r="B215" s="18"/>
      <c r="C215" s="18"/>
    </row>
    <row r="216" ht="15.75" customHeight="1">
      <c r="A216" s="18"/>
      <c r="B216" s="18"/>
      <c r="C216" s="18"/>
    </row>
    <row r="217" ht="15.75" customHeight="1">
      <c r="A217" s="18"/>
      <c r="B217" s="18"/>
      <c r="C217" s="18"/>
    </row>
    <row r="218" ht="15.75" customHeight="1">
      <c r="A218" s="18"/>
      <c r="B218" s="18"/>
      <c r="C218" s="18"/>
    </row>
    <row r="219" ht="15.75" customHeight="1">
      <c r="A219" s="18"/>
      <c r="B219" s="18"/>
      <c r="C219" s="18"/>
    </row>
    <row r="220" ht="15.75" customHeight="1">
      <c r="A220" s="18"/>
      <c r="B220" s="18"/>
      <c r="C220" s="18"/>
    </row>
    <row r="221" ht="15.75" customHeight="1">
      <c r="A221" s="18"/>
      <c r="B221" s="18"/>
      <c r="C221" s="18"/>
    </row>
    <row r="222" ht="15.75" customHeight="1">
      <c r="A222" s="18"/>
      <c r="B222" s="18"/>
      <c r="C222" s="18"/>
    </row>
    <row r="223" ht="15.75" customHeight="1">
      <c r="A223" s="18"/>
      <c r="B223" s="18"/>
      <c r="C223" s="18"/>
    </row>
    <row r="224" ht="15.75" customHeight="1">
      <c r="A224" s="18"/>
      <c r="B224" s="18"/>
      <c r="C224" s="18"/>
    </row>
    <row r="225" ht="15.75" customHeight="1">
      <c r="A225" s="18"/>
      <c r="B225" s="18"/>
      <c r="C225" s="18"/>
    </row>
    <row r="226" ht="15.75" customHeight="1">
      <c r="A226" s="18"/>
      <c r="B226" s="18"/>
      <c r="C226" s="18"/>
    </row>
    <row r="227" ht="15.75" customHeight="1">
      <c r="A227" s="18"/>
      <c r="B227" s="18"/>
      <c r="C227" s="18"/>
    </row>
    <row r="228" ht="15.75" customHeight="1">
      <c r="A228" s="18"/>
      <c r="B228" s="18"/>
      <c r="C228" s="18"/>
    </row>
    <row r="229" ht="15.75" customHeight="1">
      <c r="A229" s="18"/>
      <c r="B229" s="18"/>
      <c r="C229" s="18"/>
    </row>
    <row r="230" ht="15.75" customHeight="1">
      <c r="A230" s="18"/>
      <c r="B230" s="18"/>
      <c r="C230" s="18"/>
    </row>
    <row r="231" ht="15.75" customHeight="1">
      <c r="A231" s="18"/>
      <c r="B231" s="18"/>
      <c r="C231" s="18"/>
    </row>
    <row r="232" ht="15.75" customHeight="1">
      <c r="A232" s="18"/>
      <c r="B232" s="18"/>
      <c r="C232" s="18"/>
    </row>
    <row r="233" ht="15.75" customHeight="1">
      <c r="A233" s="18"/>
      <c r="B233" s="18"/>
      <c r="C233" s="18"/>
    </row>
    <row r="234" ht="15.75" customHeight="1">
      <c r="A234" s="18"/>
      <c r="B234" s="18"/>
      <c r="C234" s="18"/>
    </row>
    <row r="235" ht="15.75" customHeight="1">
      <c r="A235" s="18"/>
      <c r="B235" s="18"/>
      <c r="C235" s="18"/>
    </row>
    <row r="236" ht="15.75" customHeight="1">
      <c r="A236" s="18"/>
      <c r="B236" s="18"/>
      <c r="C236" s="18"/>
    </row>
    <row r="237" ht="15.75" customHeight="1">
      <c r="A237" s="18"/>
      <c r="B237" s="18"/>
      <c r="C237" s="18"/>
    </row>
    <row r="238" ht="15.75" customHeight="1">
      <c r="A238" s="18"/>
      <c r="B238" s="18"/>
      <c r="C238" s="18"/>
    </row>
    <row r="239" ht="15.75" customHeight="1">
      <c r="A239" s="18"/>
      <c r="B239" s="18"/>
      <c r="C239" s="18"/>
    </row>
    <row r="240" ht="15.75" customHeight="1">
      <c r="A240" s="18"/>
      <c r="B240" s="18"/>
      <c r="C240" s="18"/>
    </row>
    <row r="241" ht="15.75" customHeight="1">
      <c r="A241" s="18"/>
      <c r="B241" s="18"/>
      <c r="C241" s="18"/>
    </row>
    <row r="242" ht="15.75" customHeight="1">
      <c r="A242" s="18"/>
      <c r="B242" s="18"/>
      <c r="C242" s="18"/>
    </row>
    <row r="243" ht="15.75" customHeight="1">
      <c r="A243" s="18"/>
      <c r="B243" s="18"/>
      <c r="C243" s="18"/>
    </row>
    <row r="244" ht="15.75" customHeight="1">
      <c r="A244" s="18"/>
      <c r="B244" s="18"/>
      <c r="C244" s="18"/>
    </row>
    <row r="245" ht="15.75" customHeight="1">
      <c r="A245" s="18"/>
      <c r="B245" s="18"/>
      <c r="C245" s="18"/>
    </row>
    <row r="246" ht="15.75" customHeight="1">
      <c r="A246" s="18"/>
      <c r="B246" s="18"/>
      <c r="C246" s="18"/>
    </row>
    <row r="247" ht="15.75" customHeight="1">
      <c r="A247" s="18"/>
      <c r="B247" s="18"/>
      <c r="C247" s="18"/>
    </row>
    <row r="248" ht="15.75" customHeight="1">
      <c r="A248" s="18"/>
      <c r="B248" s="18"/>
      <c r="C248" s="18"/>
    </row>
    <row r="249" ht="15.75" customHeight="1">
      <c r="A249" s="18"/>
      <c r="B249" s="18"/>
      <c r="C249" s="18"/>
    </row>
    <row r="250" ht="15.75" customHeight="1">
      <c r="A250" s="18"/>
      <c r="B250" s="18"/>
      <c r="C250" s="18"/>
    </row>
    <row r="251" ht="15.75" customHeight="1">
      <c r="A251" s="18"/>
      <c r="B251" s="18"/>
      <c r="C251" s="18"/>
    </row>
    <row r="252" ht="15.75" customHeight="1">
      <c r="A252" s="18"/>
      <c r="B252" s="18"/>
      <c r="C252" s="18"/>
    </row>
    <row r="253" ht="15.75" customHeight="1">
      <c r="A253" s="18"/>
      <c r="B253" s="18"/>
      <c r="C253" s="18"/>
    </row>
    <row r="254" ht="15.75" customHeight="1">
      <c r="A254" s="18"/>
      <c r="B254" s="18"/>
      <c r="C254" s="18"/>
    </row>
    <row r="255" ht="15.75" customHeight="1">
      <c r="A255" s="18"/>
      <c r="B255" s="18"/>
      <c r="C255" s="18"/>
    </row>
    <row r="256" ht="15.75" customHeight="1">
      <c r="A256" s="18"/>
      <c r="B256" s="18"/>
      <c r="C256" s="18"/>
    </row>
    <row r="257" ht="15.75" customHeight="1">
      <c r="A257" s="18"/>
      <c r="B257" s="18"/>
      <c r="C257" s="18"/>
    </row>
    <row r="258" ht="15.75" customHeight="1">
      <c r="A258" s="18"/>
      <c r="B258" s="18"/>
      <c r="C258" s="18"/>
    </row>
    <row r="259" ht="15.75" customHeight="1">
      <c r="A259" s="18"/>
      <c r="B259" s="18"/>
      <c r="C259" s="18"/>
    </row>
    <row r="260" ht="15.75" customHeight="1">
      <c r="A260" s="18"/>
      <c r="B260" s="18"/>
      <c r="C260" s="18"/>
    </row>
    <row r="261" ht="15.75" customHeight="1">
      <c r="A261" s="18"/>
      <c r="B261" s="18"/>
      <c r="C261" s="18"/>
    </row>
    <row r="262" ht="15.75" customHeight="1">
      <c r="A262" s="18"/>
      <c r="B262" s="18"/>
      <c r="C262" s="18"/>
    </row>
    <row r="263" ht="15.75" customHeight="1">
      <c r="A263" s="18"/>
      <c r="B263" s="18"/>
      <c r="C263" s="18"/>
    </row>
    <row r="264" ht="15.75" customHeight="1">
      <c r="A264" s="18"/>
      <c r="B264" s="18"/>
      <c r="C264" s="18"/>
    </row>
    <row r="265" ht="15.75" customHeight="1">
      <c r="A265" s="18"/>
      <c r="B265" s="18"/>
      <c r="C265" s="18"/>
    </row>
    <row r="266" ht="15.75" customHeight="1">
      <c r="A266" s="18"/>
      <c r="B266" s="18"/>
      <c r="C266" s="18"/>
    </row>
    <row r="267" ht="15.75" customHeight="1">
      <c r="A267" s="18"/>
      <c r="B267" s="18"/>
      <c r="C267" s="18"/>
    </row>
    <row r="268" ht="15.75" customHeight="1">
      <c r="A268" s="18"/>
      <c r="B268" s="18"/>
      <c r="C268" s="18"/>
    </row>
    <row r="269" ht="15.75" customHeight="1">
      <c r="A269" s="18"/>
      <c r="B269" s="18"/>
      <c r="C269" s="18"/>
    </row>
    <row r="270" ht="15.75" customHeight="1">
      <c r="A270" s="18"/>
      <c r="B270" s="18"/>
      <c r="C270" s="18"/>
    </row>
    <row r="271" ht="15.75" customHeight="1">
      <c r="A271" s="18"/>
      <c r="B271" s="18"/>
      <c r="C271" s="18"/>
    </row>
    <row r="272" ht="15.75" customHeight="1">
      <c r="A272" s="18"/>
      <c r="B272" s="18"/>
      <c r="C272" s="18"/>
    </row>
    <row r="273" ht="15.75" customHeight="1">
      <c r="A273" s="18"/>
      <c r="B273" s="18"/>
      <c r="C273" s="18"/>
    </row>
    <row r="274" ht="15.75" customHeight="1">
      <c r="A274" s="18"/>
      <c r="B274" s="18"/>
      <c r="C274" s="18"/>
    </row>
    <row r="275" ht="15.75" customHeight="1">
      <c r="A275" s="18"/>
      <c r="B275" s="18"/>
      <c r="C275" s="18"/>
    </row>
    <row r="276" ht="15.75" customHeight="1">
      <c r="A276" s="18"/>
      <c r="B276" s="18"/>
      <c r="C276" s="18"/>
    </row>
    <row r="277" ht="15.75" customHeight="1">
      <c r="A277" s="18"/>
      <c r="B277" s="18"/>
      <c r="C277" s="18"/>
    </row>
    <row r="278" ht="15.75" customHeight="1">
      <c r="A278" s="18"/>
      <c r="B278" s="18"/>
      <c r="C278" s="18"/>
    </row>
    <row r="279" ht="15.75" customHeight="1">
      <c r="A279" s="18"/>
      <c r="B279" s="18"/>
      <c r="C279" s="18"/>
    </row>
    <row r="280" ht="15.75" customHeight="1">
      <c r="A280" s="18"/>
      <c r="B280" s="18"/>
      <c r="C280" s="18"/>
    </row>
    <row r="281" ht="15.75" customHeight="1">
      <c r="A281" s="18"/>
      <c r="B281" s="18"/>
      <c r="C281" s="18"/>
    </row>
    <row r="282" ht="15.75" customHeight="1">
      <c r="A282" s="18"/>
      <c r="B282" s="18"/>
      <c r="C282" s="18"/>
    </row>
    <row r="283" ht="15.75" customHeight="1">
      <c r="A283" s="18"/>
      <c r="B283" s="18"/>
      <c r="C283" s="18"/>
    </row>
    <row r="284" ht="15.75" customHeight="1">
      <c r="A284" s="18"/>
      <c r="B284" s="18"/>
      <c r="C284" s="18"/>
    </row>
    <row r="285" ht="15.75" customHeight="1">
      <c r="A285" s="18"/>
      <c r="B285" s="18"/>
      <c r="C285" s="18"/>
    </row>
    <row r="286" ht="15.75" customHeight="1">
      <c r="A286" s="18"/>
      <c r="B286" s="18"/>
      <c r="C286" s="18"/>
    </row>
    <row r="287" ht="15.75" customHeight="1">
      <c r="A287" s="18"/>
      <c r="B287" s="18"/>
      <c r="C287" s="18"/>
    </row>
    <row r="288" ht="15.75" customHeight="1">
      <c r="A288" s="18"/>
      <c r="B288" s="18"/>
      <c r="C288" s="18"/>
    </row>
    <row r="289" ht="15.75" customHeight="1">
      <c r="A289" s="18"/>
      <c r="B289" s="18"/>
      <c r="C289" s="18"/>
    </row>
    <row r="290" ht="15.75" customHeight="1">
      <c r="A290" s="18"/>
      <c r="B290" s="18"/>
      <c r="C290" s="18"/>
    </row>
    <row r="291" ht="15.75" customHeight="1">
      <c r="A291" s="18"/>
      <c r="B291" s="18"/>
      <c r="C291" s="18"/>
    </row>
    <row r="292" ht="15.75" customHeight="1">
      <c r="A292" s="18"/>
      <c r="B292" s="18"/>
      <c r="C292" s="18"/>
    </row>
    <row r="293" ht="15.75" customHeight="1">
      <c r="A293" s="18"/>
      <c r="B293" s="18"/>
      <c r="C293" s="18"/>
    </row>
    <row r="294" ht="15.75" customHeight="1">
      <c r="A294" s="18"/>
      <c r="B294" s="18"/>
      <c r="C294" s="18"/>
    </row>
    <row r="295" ht="15.75" customHeight="1">
      <c r="A295" s="18"/>
      <c r="B295" s="18"/>
      <c r="C295" s="18"/>
    </row>
    <row r="296" ht="15.75" customHeight="1">
      <c r="A296" s="18"/>
      <c r="B296" s="18"/>
      <c r="C296" s="18"/>
    </row>
    <row r="297" ht="15.75" customHeight="1">
      <c r="A297" s="18"/>
      <c r="B297" s="18"/>
      <c r="C297" s="18"/>
    </row>
    <row r="298" ht="15.75" customHeight="1">
      <c r="A298" s="18"/>
      <c r="B298" s="18"/>
      <c r="C298" s="18"/>
    </row>
    <row r="299" ht="15.75" customHeight="1">
      <c r="A299" s="18"/>
      <c r="B299" s="18"/>
      <c r="C299" s="18"/>
    </row>
    <row r="300" ht="15.75" customHeight="1">
      <c r="A300" s="18"/>
      <c r="B300" s="18"/>
      <c r="C300" s="18"/>
    </row>
    <row r="301" ht="15.75" customHeight="1">
      <c r="A301" s="18"/>
      <c r="B301" s="18"/>
      <c r="C301" s="18"/>
    </row>
    <row r="302" ht="15.75" customHeight="1">
      <c r="A302" s="18"/>
      <c r="B302" s="18"/>
      <c r="C302" s="18"/>
    </row>
    <row r="303" ht="15.75" customHeight="1">
      <c r="A303" s="18"/>
      <c r="B303" s="18"/>
      <c r="C303" s="18"/>
    </row>
    <row r="304" ht="15.75" customHeight="1">
      <c r="A304" s="18"/>
      <c r="B304" s="18"/>
      <c r="C304" s="18"/>
    </row>
    <row r="305" ht="15.75" customHeight="1">
      <c r="A305" s="18"/>
      <c r="B305" s="18"/>
      <c r="C305" s="18"/>
    </row>
    <row r="306" ht="15.75" customHeight="1">
      <c r="A306" s="18"/>
      <c r="B306" s="18"/>
      <c r="C306" s="18"/>
    </row>
    <row r="307" ht="15.75" customHeight="1">
      <c r="A307" s="18"/>
      <c r="B307" s="18"/>
      <c r="C307" s="18"/>
    </row>
    <row r="308" ht="15.75" customHeight="1">
      <c r="A308" s="18"/>
      <c r="B308" s="18"/>
      <c r="C308" s="18"/>
    </row>
    <row r="309" ht="15.75" customHeight="1">
      <c r="A309" s="18"/>
      <c r="B309" s="18"/>
      <c r="C309" s="18"/>
    </row>
    <row r="310" ht="15.75" customHeight="1">
      <c r="A310" s="18"/>
      <c r="B310" s="18"/>
      <c r="C310" s="18"/>
    </row>
    <row r="311" ht="15.75" customHeight="1">
      <c r="A311" s="18"/>
      <c r="B311" s="18"/>
      <c r="C311" s="18"/>
    </row>
    <row r="312" ht="15.75" customHeight="1">
      <c r="A312" s="18"/>
      <c r="B312" s="18"/>
      <c r="C312" s="18"/>
    </row>
    <row r="313" ht="15.75" customHeight="1">
      <c r="A313" s="18"/>
      <c r="B313" s="18"/>
      <c r="C313" s="18"/>
    </row>
    <row r="314" ht="15.75" customHeight="1">
      <c r="A314" s="18"/>
      <c r="B314" s="18"/>
      <c r="C314" s="18"/>
    </row>
    <row r="315" ht="15.75" customHeight="1">
      <c r="A315" s="18"/>
      <c r="B315" s="18"/>
      <c r="C315" s="18"/>
    </row>
    <row r="316" ht="15.75" customHeight="1">
      <c r="A316" s="18"/>
      <c r="B316" s="18"/>
      <c r="C316" s="18"/>
    </row>
    <row r="317" ht="15.75" customHeight="1">
      <c r="A317" s="18"/>
      <c r="B317" s="18"/>
      <c r="C317" s="18"/>
    </row>
    <row r="318" ht="15.75" customHeight="1">
      <c r="A318" s="18"/>
      <c r="B318" s="18"/>
      <c r="C318" s="18"/>
    </row>
    <row r="319" ht="15.75" customHeight="1">
      <c r="A319" s="18"/>
      <c r="B319" s="18"/>
      <c r="C319" s="18"/>
    </row>
    <row r="320" ht="15.75" customHeight="1">
      <c r="A320" s="18"/>
      <c r="B320" s="18"/>
      <c r="C320" s="18"/>
    </row>
    <row r="321" ht="15.75" customHeight="1">
      <c r="A321" s="18"/>
      <c r="B321" s="18"/>
      <c r="C321" s="18"/>
    </row>
    <row r="322" ht="15.75" customHeight="1">
      <c r="A322" s="18"/>
      <c r="B322" s="18"/>
      <c r="C322" s="18"/>
    </row>
    <row r="323" ht="15.75" customHeight="1">
      <c r="A323" s="18"/>
      <c r="B323" s="18"/>
      <c r="C323" s="18"/>
    </row>
    <row r="324" ht="15.75" customHeight="1">
      <c r="A324" s="18"/>
      <c r="B324" s="18"/>
      <c r="C324" s="18"/>
    </row>
    <row r="325" ht="15.75" customHeight="1">
      <c r="A325" s="18"/>
      <c r="B325" s="18"/>
      <c r="C325" s="18"/>
    </row>
    <row r="326" ht="15.75" customHeight="1">
      <c r="A326" s="18"/>
      <c r="B326" s="18"/>
      <c r="C326" s="18"/>
    </row>
    <row r="327" ht="15.75" customHeight="1">
      <c r="A327" s="18"/>
      <c r="B327" s="18"/>
      <c r="C327" s="18"/>
    </row>
    <row r="328" ht="15.75" customHeight="1">
      <c r="A328" s="18"/>
      <c r="B328" s="18"/>
      <c r="C328" s="18"/>
    </row>
    <row r="329" ht="15.75" customHeight="1">
      <c r="A329" s="18"/>
      <c r="B329" s="18"/>
      <c r="C329" s="18"/>
    </row>
    <row r="330" ht="15.75" customHeight="1">
      <c r="A330" s="18"/>
      <c r="B330" s="18"/>
      <c r="C330" s="18"/>
    </row>
    <row r="331" ht="15.75" customHeight="1">
      <c r="A331" s="18"/>
      <c r="B331" s="18"/>
      <c r="C331" s="18"/>
    </row>
    <row r="332" ht="15.75" customHeight="1">
      <c r="A332" s="18"/>
      <c r="B332" s="18"/>
      <c r="C332" s="18"/>
    </row>
    <row r="333" ht="15.75" customHeight="1">
      <c r="A333" s="18"/>
      <c r="B333" s="18"/>
      <c r="C333" s="18"/>
    </row>
    <row r="334" ht="15.75" customHeight="1">
      <c r="A334" s="18"/>
      <c r="B334" s="18"/>
      <c r="C334" s="18"/>
    </row>
    <row r="335" ht="15.75" customHeight="1">
      <c r="A335" s="18"/>
      <c r="B335" s="18"/>
      <c r="C335" s="18"/>
    </row>
    <row r="336" ht="15.75" customHeight="1">
      <c r="A336" s="18"/>
      <c r="B336" s="18"/>
      <c r="C336" s="18"/>
    </row>
    <row r="337" ht="15.75" customHeight="1">
      <c r="A337" s="18"/>
      <c r="B337" s="18"/>
      <c r="C337" s="18"/>
    </row>
    <row r="338" ht="15.75" customHeight="1">
      <c r="A338" s="18"/>
      <c r="B338" s="18"/>
      <c r="C338" s="18"/>
    </row>
    <row r="339" ht="15.75" customHeight="1">
      <c r="A339" s="18"/>
      <c r="B339" s="18"/>
      <c r="C339" s="18"/>
    </row>
    <row r="340" ht="15.75" customHeight="1">
      <c r="A340" s="18"/>
      <c r="B340" s="18"/>
      <c r="C340" s="18"/>
    </row>
    <row r="341" ht="15.75" customHeight="1">
      <c r="A341" s="18"/>
      <c r="B341" s="18"/>
      <c r="C341" s="18"/>
    </row>
    <row r="342" ht="15.75" customHeight="1">
      <c r="A342" s="18"/>
      <c r="B342" s="18"/>
      <c r="C342" s="18"/>
    </row>
    <row r="343" ht="15.75" customHeight="1">
      <c r="A343" s="18"/>
      <c r="B343" s="18"/>
      <c r="C343" s="18"/>
    </row>
    <row r="344" ht="15.75" customHeight="1">
      <c r="A344" s="18"/>
      <c r="B344" s="18"/>
      <c r="C344" s="18"/>
    </row>
    <row r="345" ht="15.75" customHeight="1">
      <c r="A345" s="18"/>
      <c r="B345" s="18"/>
      <c r="C345" s="18"/>
    </row>
    <row r="346" ht="15.75" customHeight="1">
      <c r="A346" s="18"/>
      <c r="B346" s="18"/>
      <c r="C346" s="18"/>
    </row>
    <row r="347" ht="15.75" customHeight="1">
      <c r="A347" s="18"/>
      <c r="B347" s="18"/>
      <c r="C347" s="18"/>
    </row>
    <row r="348" ht="15.75" customHeight="1">
      <c r="A348" s="18"/>
      <c r="B348" s="18"/>
      <c r="C348" s="18"/>
    </row>
    <row r="349" ht="15.75" customHeight="1">
      <c r="A349" s="18"/>
      <c r="B349" s="18"/>
      <c r="C349" s="18"/>
    </row>
    <row r="350" ht="15.75" customHeight="1">
      <c r="A350" s="18"/>
      <c r="B350" s="18"/>
      <c r="C350" s="18"/>
    </row>
    <row r="351" ht="15.75" customHeight="1">
      <c r="A351" s="18"/>
      <c r="B351" s="18"/>
      <c r="C351" s="18"/>
    </row>
    <row r="352" ht="15.75" customHeight="1">
      <c r="A352" s="18"/>
      <c r="B352" s="18"/>
      <c r="C352" s="18"/>
    </row>
    <row r="353" ht="15.75" customHeight="1">
      <c r="A353" s="18"/>
      <c r="B353" s="18"/>
      <c r="C353" s="18"/>
    </row>
    <row r="354" ht="15.75" customHeight="1">
      <c r="A354" s="18"/>
      <c r="B354" s="18"/>
      <c r="C354" s="18"/>
    </row>
    <row r="355" ht="15.75" customHeight="1">
      <c r="A355" s="18"/>
      <c r="B355" s="18"/>
      <c r="C355" s="18"/>
    </row>
    <row r="356" ht="15.75" customHeight="1">
      <c r="A356" s="18"/>
      <c r="B356" s="18"/>
      <c r="C356" s="18"/>
    </row>
    <row r="357" ht="15.75" customHeight="1">
      <c r="A357" s="18"/>
      <c r="B357" s="18"/>
      <c r="C357" s="18"/>
    </row>
    <row r="358" ht="15.75" customHeight="1">
      <c r="A358" s="18"/>
      <c r="B358" s="18"/>
      <c r="C358" s="18"/>
    </row>
    <row r="359" ht="15.75" customHeight="1">
      <c r="A359" s="18"/>
      <c r="B359" s="18"/>
      <c r="C359" s="18"/>
    </row>
    <row r="360" ht="15.75" customHeight="1">
      <c r="A360" s="18"/>
      <c r="B360" s="18"/>
      <c r="C360" s="18"/>
    </row>
    <row r="361" ht="15.75" customHeight="1">
      <c r="A361" s="18"/>
      <c r="B361" s="18"/>
      <c r="C361" s="18"/>
    </row>
    <row r="362" ht="15.75" customHeight="1">
      <c r="A362" s="18"/>
      <c r="B362" s="18"/>
      <c r="C362" s="18"/>
    </row>
    <row r="363" ht="15.75" customHeight="1">
      <c r="A363" s="18"/>
      <c r="B363" s="18"/>
      <c r="C363" s="18"/>
    </row>
    <row r="364" ht="15.75" customHeight="1">
      <c r="A364" s="18"/>
      <c r="B364" s="18"/>
      <c r="C364" s="18"/>
    </row>
    <row r="365" ht="15.75" customHeight="1">
      <c r="A365" s="18"/>
      <c r="B365" s="18"/>
      <c r="C365" s="18"/>
    </row>
    <row r="366" ht="15.75" customHeight="1">
      <c r="A366" s="18"/>
      <c r="B366" s="18"/>
      <c r="C366" s="18"/>
    </row>
    <row r="367" ht="15.75" customHeight="1">
      <c r="A367" s="18"/>
      <c r="B367" s="18"/>
      <c r="C367" s="18"/>
    </row>
    <row r="368" ht="15.75" customHeight="1">
      <c r="A368" s="18"/>
      <c r="B368" s="18"/>
      <c r="C368" s="18"/>
    </row>
    <row r="369" ht="15.75" customHeight="1">
      <c r="A369" s="18"/>
      <c r="B369" s="18"/>
      <c r="C369" s="18"/>
    </row>
    <row r="370" ht="15.75" customHeight="1">
      <c r="A370" s="18"/>
      <c r="B370" s="18"/>
      <c r="C370" s="18"/>
    </row>
    <row r="371" ht="15.75" customHeight="1">
      <c r="A371" s="18"/>
      <c r="B371" s="18"/>
      <c r="C371" s="18"/>
    </row>
    <row r="372" ht="15.75" customHeight="1">
      <c r="A372" s="18"/>
      <c r="B372" s="18"/>
      <c r="C372" s="18"/>
    </row>
    <row r="373" ht="15.75" customHeight="1">
      <c r="A373" s="18"/>
      <c r="B373" s="18"/>
      <c r="C373" s="18"/>
    </row>
    <row r="374" ht="15.75" customHeight="1">
      <c r="A374" s="18"/>
      <c r="B374" s="18"/>
      <c r="C374" s="18"/>
    </row>
    <row r="375" ht="15.75" customHeight="1">
      <c r="A375" s="18"/>
      <c r="B375" s="18"/>
      <c r="C375" s="18"/>
    </row>
    <row r="376" ht="15.75" customHeight="1">
      <c r="A376" s="18"/>
      <c r="B376" s="18"/>
      <c r="C376" s="18"/>
    </row>
    <row r="377" ht="15.75" customHeight="1">
      <c r="A377" s="18"/>
      <c r="B377" s="18"/>
      <c r="C377" s="18"/>
    </row>
    <row r="378" ht="15.75" customHeight="1">
      <c r="A378" s="18"/>
      <c r="B378" s="18"/>
      <c r="C378" s="18"/>
    </row>
    <row r="379" ht="15.75" customHeight="1">
      <c r="A379" s="18"/>
      <c r="B379" s="18"/>
      <c r="C379" s="18"/>
    </row>
    <row r="380" ht="15.75" customHeight="1">
      <c r="A380" s="18"/>
      <c r="B380" s="18"/>
      <c r="C380" s="18"/>
    </row>
    <row r="381" ht="15.75" customHeight="1">
      <c r="A381" s="18"/>
      <c r="B381" s="18"/>
      <c r="C381" s="18"/>
    </row>
    <row r="382" ht="15.75" customHeight="1">
      <c r="A382" s="18"/>
      <c r="B382" s="18"/>
      <c r="C382" s="18"/>
    </row>
    <row r="383" ht="15.75" customHeight="1">
      <c r="A383" s="18"/>
      <c r="B383" s="18"/>
      <c r="C383" s="18"/>
    </row>
    <row r="384" ht="15.75" customHeight="1">
      <c r="A384" s="18"/>
      <c r="B384" s="18"/>
      <c r="C384" s="18"/>
    </row>
    <row r="385" ht="15.75" customHeight="1">
      <c r="A385" s="18"/>
      <c r="B385" s="18"/>
      <c r="C385" s="18"/>
    </row>
    <row r="386" ht="15.75" customHeight="1">
      <c r="A386" s="18"/>
      <c r="B386" s="18"/>
      <c r="C386" s="18"/>
    </row>
    <row r="387" ht="15.75" customHeight="1">
      <c r="A387" s="18"/>
      <c r="B387" s="18"/>
      <c r="C387" s="18"/>
    </row>
    <row r="388" ht="15.75" customHeight="1">
      <c r="A388" s="18"/>
      <c r="B388" s="18"/>
      <c r="C388" s="18"/>
    </row>
    <row r="389" ht="15.75" customHeight="1">
      <c r="A389" s="18"/>
      <c r="B389" s="18"/>
      <c r="C389" s="18"/>
    </row>
    <row r="390" ht="15.75" customHeight="1">
      <c r="A390" s="18"/>
      <c r="B390" s="18"/>
      <c r="C390" s="18"/>
    </row>
    <row r="391" ht="15.75" customHeight="1">
      <c r="A391" s="18"/>
      <c r="B391" s="18"/>
      <c r="C391" s="18"/>
    </row>
    <row r="392" ht="15.75" customHeight="1">
      <c r="A392" s="18"/>
      <c r="B392" s="18"/>
      <c r="C392" s="18"/>
    </row>
    <row r="393" ht="15.75" customHeight="1">
      <c r="A393" s="18"/>
      <c r="B393" s="18"/>
      <c r="C393" s="18"/>
    </row>
    <row r="394" ht="15.75" customHeight="1">
      <c r="A394" s="18"/>
      <c r="B394" s="18"/>
      <c r="C394" s="18"/>
    </row>
    <row r="395" ht="15.75" customHeight="1">
      <c r="A395" s="18"/>
      <c r="B395" s="18"/>
      <c r="C395" s="18"/>
    </row>
    <row r="396" ht="15.75" customHeight="1">
      <c r="A396" s="18"/>
      <c r="B396" s="18"/>
      <c r="C396" s="18"/>
    </row>
    <row r="397" ht="15.75" customHeight="1">
      <c r="A397" s="18"/>
      <c r="B397" s="18"/>
      <c r="C397" s="18"/>
    </row>
    <row r="398" ht="15.75" customHeight="1">
      <c r="A398" s="18"/>
      <c r="B398" s="18"/>
      <c r="C398" s="18"/>
    </row>
    <row r="399" ht="15.75" customHeight="1">
      <c r="A399" s="18"/>
      <c r="B399" s="18"/>
      <c r="C399" s="18"/>
    </row>
    <row r="400" ht="15.75" customHeight="1">
      <c r="A400" s="18"/>
      <c r="B400" s="18"/>
      <c r="C400" s="18"/>
    </row>
    <row r="401" ht="15.75" customHeight="1">
      <c r="A401" s="18"/>
      <c r="B401" s="18"/>
      <c r="C401" s="18"/>
    </row>
    <row r="402" ht="15.75" customHeight="1">
      <c r="A402" s="18"/>
      <c r="B402" s="18"/>
      <c r="C402" s="18"/>
    </row>
    <row r="403" ht="15.75" customHeight="1">
      <c r="A403" s="18"/>
      <c r="B403" s="18"/>
      <c r="C403" s="18"/>
    </row>
    <row r="404" ht="15.75" customHeight="1">
      <c r="A404" s="18"/>
      <c r="B404" s="18"/>
      <c r="C404" s="18"/>
    </row>
    <row r="405" ht="15.75" customHeight="1">
      <c r="A405" s="18"/>
      <c r="B405" s="18"/>
      <c r="C405" s="18"/>
    </row>
    <row r="406" ht="15.75" customHeight="1">
      <c r="A406" s="18"/>
      <c r="B406" s="18"/>
      <c r="C406" s="18"/>
    </row>
    <row r="407" ht="15.75" customHeight="1">
      <c r="A407" s="18"/>
      <c r="B407" s="18"/>
      <c r="C407" s="18"/>
    </row>
    <row r="408" ht="15.75" customHeight="1">
      <c r="A408" s="18"/>
      <c r="B408" s="18"/>
      <c r="C408" s="18"/>
    </row>
    <row r="409" ht="15.75" customHeight="1">
      <c r="A409" s="18"/>
      <c r="B409" s="18"/>
      <c r="C409" s="18"/>
    </row>
    <row r="410" ht="15.75" customHeight="1">
      <c r="A410" s="18"/>
      <c r="B410" s="18"/>
      <c r="C410" s="18"/>
    </row>
    <row r="411" ht="15.75" customHeight="1">
      <c r="A411" s="18"/>
      <c r="B411" s="18"/>
      <c r="C411" s="18"/>
    </row>
    <row r="412" ht="15.75" customHeight="1">
      <c r="A412" s="18"/>
      <c r="B412" s="18"/>
      <c r="C412" s="18"/>
    </row>
    <row r="413" ht="15.75" customHeight="1">
      <c r="A413" s="18"/>
      <c r="B413" s="18"/>
      <c r="C413" s="18"/>
    </row>
    <row r="414" ht="15.75" customHeight="1">
      <c r="A414" s="18"/>
      <c r="B414" s="18"/>
      <c r="C414" s="18"/>
    </row>
    <row r="415" ht="15.75" customHeight="1">
      <c r="A415" s="18"/>
      <c r="B415" s="18"/>
      <c r="C415" s="18"/>
    </row>
    <row r="416" ht="15.75" customHeight="1">
      <c r="A416" s="18"/>
      <c r="B416" s="18"/>
      <c r="C416" s="18"/>
    </row>
    <row r="417" ht="15.75" customHeight="1">
      <c r="A417" s="18"/>
      <c r="B417" s="18"/>
      <c r="C417" s="18"/>
    </row>
    <row r="418" ht="15.75" customHeight="1">
      <c r="A418" s="18"/>
      <c r="B418" s="18"/>
      <c r="C418" s="18"/>
    </row>
    <row r="419" ht="15.75" customHeight="1">
      <c r="A419" s="18"/>
      <c r="B419" s="18"/>
      <c r="C419" s="18"/>
    </row>
    <row r="420" ht="15.75" customHeight="1">
      <c r="A420" s="18"/>
      <c r="B420" s="18"/>
      <c r="C420" s="18"/>
    </row>
    <row r="421" ht="15.75" customHeight="1">
      <c r="A421" s="18"/>
      <c r="B421" s="18"/>
      <c r="C421" s="18"/>
    </row>
    <row r="422" ht="15.75" customHeight="1">
      <c r="A422" s="18"/>
      <c r="B422" s="18"/>
      <c r="C422" s="18"/>
    </row>
    <row r="423" ht="15.75" customHeight="1">
      <c r="A423" s="18"/>
      <c r="B423" s="18"/>
      <c r="C423" s="18"/>
    </row>
    <row r="424" ht="15.75" customHeight="1">
      <c r="A424" s="18"/>
      <c r="B424" s="18"/>
      <c r="C424" s="18"/>
    </row>
    <row r="425" ht="15.75" customHeight="1">
      <c r="A425" s="18"/>
      <c r="B425" s="18"/>
      <c r="C425" s="18"/>
    </row>
    <row r="426" ht="15.75" customHeight="1">
      <c r="A426" s="18"/>
      <c r="B426" s="18"/>
      <c r="C426" s="18"/>
    </row>
    <row r="427" ht="15.75" customHeight="1">
      <c r="A427" s="18"/>
      <c r="B427" s="18"/>
      <c r="C427" s="18"/>
    </row>
    <row r="428" ht="15.75" customHeight="1">
      <c r="A428" s="18"/>
      <c r="B428" s="18"/>
      <c r="C428" s="18"/>
    </row>
    <row r="429" ht="15.75" customHeight="1">
      <c r="A429" s="18"/>
      <c r="B429" s="18"/>
      <c r="C429" s="18"/>
    </row>
    <row r="430" ht="15.75" customHeight="1">
      <c r="A430" s="18"/>
      <c r="B430" s="18"/>
      <c r="C430" s="18"/>
    </row>
    <row r="431" ht="15.75" customHeight="1">
      <c r="A431" s="18"/>
      <c r="B431" s="18"/>
      <c r="C431" s="18"/>
    </row>
    <row r="432" ht="15.75" customHeight="1">
      <c r="A432" s="18"/>
      <c r="B432" s="18"/>
      <c r="C432" s="18"/>
    </row>
    <row r="433" ht="15.75" customHeight="1">
      <c r="A433" s="18"/>
      <c r="B433" s="18"/>
      <c r="C433" s="18"/>
    </row>
    <row r="434" ht="15.75" customHeight="1">
      <c r="A434" s="18"/>
      <c r="B434" s="18"/>
      <c r="C434" s="18"/>
    </row>
    <row r="435" ht="15.75" customHeight="1">
      <c r="A435" s="18"/>
      <c r="B435" s="18"/>
      <c r="C435" s="18"/>
    </row>
    <row r="436" ht="15.75" customHeight="1">
      <c r="A436" s="18"/>
      <c r="B436" s="18"/>
      <c r="C436" s="18"/>
    </row>
    <row r="437" ht="15.75" customHeight="1">
      <c r="A437" s="18"/>
      <c r="B437" s="18"/>
      <c r="C437" s="18"/>
    </row>
    <row r="438" ht="15.75" customHeight="1">
      <c r="A438" s="18"/>
      <c r="B438" s="18"/>
      <c r="C438" s="18"/>
    </row>
    <row r="439" ht="15.75" customHeight="1">
      <c r="A439" s="18"/>
      <c r="B439" s="18"/>
      <c r="C439" s="18"/>
    </row>
    <row r="440" ht="15.75" customHeight="1">
      <c r="A440" s="18"/>
      <c r="B440" s="18"/>
      <c r="C440" s="18"/>
    </row>
    <row r="441" ht="15.75" customHeight="1">
      <c r="A441" s="18"/>
      <c r="B441" s="18"/>
      <c r="C441" s="18"/>
    </row>
    <row r="442" ht="15.75" customHeight="1">
      <c r="A442" s="18"/>
      <c r="B442" s="18"/>
      <c r="C442" s="18"/>
    </row>
    <row r="443" ht="15.75" customHeight="1">
      <c r="A443" s="18"/>
      <c r="B443" s="18"/>
      <c r="C443" s="18"/>
    </row>
    <row r="444" ht="15.75" customHeight="1">
      <c r="A444" s="18"/>
      <c r="B444" s="18"/>
      <c r="C444" s="18"/>
    </row>
    <row r="445" ht="15.75" customHeight="1">
      <c r="A445" s="18"/>
      <c r="B445" s="18"/>
      <c r="C445" s="18"/>
    </row>
    <row r="446" ht="15.75" customHeight="1">
      <c r="A446" s="18"/>
      <c r="B446" s="18"/>
      <c r="C446" s="18"/>
    </row>
    <row r="447" ht="15.75" customHeight="1">
      <c r="A447" s="18"/>
      <c r="B447" s="18"/>
      <c r="C447" s="18"/>
    </row>
    <row r="448" ht="15.75" customHeight="1">
      <c r="A448" s="18"/>
      <c r="B448" s="18"/>
      <c r="C448" s="18"/>
    </row>
    <row r="449" ht="15.75" customHeight="1">
      <c r="A449" s="18"/>
      <c r="B449" s="18"/>
      <c r="C449" s="18"/>
    </row>
    <row r="450" ht="15.75" customHeight="1">
      <c r="A450" s="18"/>
      <c r="B450" s="18"/>
      <c r="C450" s="18"/>
    </row>
    <row r="451" ht="15.75" customHeight="1">
      <c r="A451" s="18"/>
      <c r="B451" s="18"/>
      <c r="C451" s="18"/>
    </row>
    <row r="452" ht="15.75" customHeight="1">
      <c r="A452" s="18"/>
      <c r="B452" s="18"/>
      <c r="C452" s="18"/>
    </row>
    <row r="453" ht="15.75" customHeight="1">
      <c r="A453" s="18"/>
      <c r="B453" s="18"/>
      <c r="C453" s="18"/>
    </row>
    <row r="454" ht="15.75" customHeight="1">
      <c r="A454" s="18"/>
      <c r="B454" s="18"/>
      <c r="C454" s="18"/>
    </row>
    <row r="455" ht="15.75" customHeight="1">
      <c r="A455" s="18"/>
      <c r="B455" s="18"/>
      <c r="C455" s="18"/>
    </row>
    <row r="456" ht="15.75" customHeight="1">
      <c r="A456" s="18"/>
      <c r="B456" s="18"/>
      <c r="C456" s="18"/>
    </row>
    <row r="457" ht="15.75" customHeight="1">
      <c r="A457" s="18"/>
      <c r="B457" s="18"/>
      <c r="C457" s="18"/>
    </row>
    <row r="458" ht="15.75" customHeight="1">
      <c r="A458" s="18"/>
      <c r="B458" s="18"/>
      <c r="C458" s="18"/>
    </row>
    <row r="459" ht="15.75" customHeight="1">
      <c r="A459" s="18"/>
      <c r="B459" s="18"/>
      <c r="C459" s="18"/>
    </row>
    <row r="460" ht="15.75" customHeight="1">
      <c r="A460" s="18"/>
      <c r="B460" s="18"/>
      <c r="C460" s="18"/>
    </row>
    <row r="461" ht="15.75" customHeight="1">
      <c r="A461" s="18"/>
      <c r="B461" s="18"/>
      <c r="C461" s="18"/>
    </row>
    <row r="462" ht="15.75" customHeight="1">
      <c r="A462" s="18"/>
      <c r="B462" s="18"/>
      <c r="C462" s="18"/>
    </row>
    <row r="463" ht="15.75" customHeight="1">
      <c r="A463" s="18"/>
      <c r="B463" s="18"/>
      <c r="C463" s="18"/>
    </row>
    <row r="464" ht="15.75" customHeight="1">
      <c r="A464" s="18"/>
      <c r="B464" s="18"/>
      <c r="C464" s="18"/>
    </row>
    <row r="465" ht="15.75" customHeight="1">
      <c r="A465" s="18"/>
      <c r="B465" s="18"/>
      <c r="C465" s="18"/>
    </row>
    <row r="466" ht="15.75" customHeight="1">
      <c r="A466" s="18"/>
      <c r="B466" s="18"/>
      <c r="C466" s="18"/>
    </row>
    <row r="467" ht="15.75" customHeight="1">
      <c r="A467" s="18"/>
      <c r="B467" s="18"/>
      <c r="C467" s="18"/>
    </row>
    <row r="468" ht="15.75" customHeight="1">
      <c r="A468" s="18"/>
      <c r="B468" s="18"/>
      <c r="C468" s="18"/>
    </row>
    <row r="469" ht="15.75" customHeight="1">
      <c r="A469" s="18"/>
      <c r="B469" s="18"/>
      <c r="C469" s="18"/>
    </row>
    <row r="470" ht="15.75" customHeight="1">
      <c r="A470" s="18"/>
      <c r="B470" s="18"/>
      <c r="C470" s="18"/>
    </row>
    <row r="471" ht="15.75" customHeight="1">
      <c r="A471" s="18"/>
      <c r="B471" s="18"/>
      <c r="C471" s="18"/>
    </row>
    <row r="472" ht="15.75" customHeight="1">
      <c r="A472" s="18"/>
      <c r="B472" s="18"/>
      <c r="C472" s="18"/>
    </row>
    <row r="473" ht="15.75" customHeight="1">
      <c r="A473" s="18"/>
      <c r="B473" s="18"/>
      <c r="C473" s="18"/>
    </row>
    <row r="474" ht="15.75" customHeight="1">
      <c r="A474" s="18"/>
      <c r="B474" s="18"/>
      <c r="C474" s="18"/>
    </row>
    <row r="475" ht="15.75" customHeight="1">
      <c r="A475" s="18"/>
      <c r="B475" s="18"/>
      <c r="C475" s="18"/>
    </row>
    <row r="476" ht="15.75" customHeight="1">
      <c r="A476" s="18"/>
      <c r="B476" s="18"/>
      <c r="C476" s="18"/>
    </row>
    <row r="477" ht="15.75" customHeight="1">
      <c r="A477" s="18"/>
      <c r="B477" s="18"/>
      <c r="C477" s="18"/>
    </row>
    <row r="478" ht="15.75" customHeight="1">
      <c r="A478" s="18"/>
      <c r="B478" s="18"/>
      <c r="C478" s="18"/>
    </row>
    <row r="479" ht="15.75" customHeight="1">
      <c r="A479" s="18"/>
      <c r="B479" s="18"/>
      <c r="C479" s="18"/>
    </row>
    <row r="480" ht="15.75" customHeight="1">
      <c r="A480" s="18"/>
      <c r="B480" s="18"/>
      <c r="C480" s="18"/>
    </row>
    <row r="481" ht="15.75" customHeight="1">
      <c r="A481" s="18"/>
      <c r="B481" s="18"/>
      <c r="C481" s="18"/>
    </row>
    <row r="482" ht="15.75" customHeight="1">
      <c r="A482" s="18"/>
      <c r="B482" s="18"/>
      <c r="C482" s="18"/>
    </row>
    <row r="483" ht="15.75" customHeight="1">
      <c r="A483" s="18"/>
      <c r="B483" s="18"/>
      <c r="C483" s="18"/>
    </row>
    <row r="484" ht="15.75" customHeight="1">
      <c r="A484" s="18"/>
      <c r="B484" s="18"/>
      <c r="C484" s="18"/>
    </row>
    <row r="485" ht="15.75" customHeight="1">
      <c r="A485" s="18"/>
      <c r="B485" s="18"/>
      <c r="C485" s="18"/>
    </row>
    <row r="486" ht="15.75" customHeight="1">
      <c r="A486" s="18"/>
      <c r="B486" s="18"/>
      <c r="C486" s="18"/>
    </row>
    <row r="487" ht="15.75" customHeight="1">
      <c r="A487" s="18"/>
      <c r="B487" s="18"/>
      <c r="C487" s="18"/>
    </row>
    <row r="488" ht="15.75" customHeight="1">
      <c r="A488" s="18"/>
      <c r="B488" s="18"/>
      <c r="C488" s="18"/>
    </row>
    <row r="489" ht="15.75" customHeight="1">
      <c r="A489" s="18"/>
      <c r="B489" s="18"/>
      <c r="C489" s="18"/>
    </row>
    <row r="490" ht="15.75" customHeight="1">
      <c r="A490" s="18"/>
      <c r="B490" s="18"/>
      <c r="C490" s="18"/>
    </row>
    <row r="491" ht="15.75" customHeight="1">
      <c r="A491" s="18"/>
      <c r="B491" s="18"/>
      <c r="C491" s="18"/>
    </row>
    <row r="492" ht="15.75" customHeight="1">
      <c r="A492" s="18"/>
      <c r="B492" s="18"/>
      <c r="C492" s="18"/>
    </row>
    <row r="493" ht="15.75" customHeight="1">
      <c r="A493" s="18"/>
      <c r="B493" s="18"/>
      <c r="C493" s="18"/>
    </row>
    <row r="494" ht="15.75" customHeight="1">
      <c r="A494" s="18"/>
      <c r="B494" s="18"/>
      <c r="C494" s="18"/>
    </row>
    <row r="495" ht="15.75" customHeight="1">
      <c r="A495" s="18"/>
      <c r="B495" s="18"/>
      <c r="C495" s="18"/>
    </row>
    <row r="496" ht="15.75" customHeight="1">
      <c r="A496" s="18"/>
      <c r="B496" s="18"/>
      <c r="C496" s="18"/>
    </row>
    <row r="497" ht="15.75" customHeight="1">
      <c r="A497" s="18"/>
      <c r="B497" s="18"/>
      <c r="C497" s="18"/>
    </row>
    <row r="498" ht="15.75" customHeight="1">
      <c r="A498" s="18"/>
      <c r="B498" s="18"/>
      <c r="C498" s="18"/>
    </row>
    <row r="499" ht="15.75" customHeight="1">
      <c r="A499" s="18"/>
      <c r="B499" s="18"/>
      <c r="C499" s="18"/>
    </row>
    <row r="500" ht="15.75" customHeight="1">
      <c r="A500" s="18"/>
      <c r="B500" s="18"/>
      <c r="C500" s="18"/>
    </row>
    <row r="501" ht="15.75" customHeight="1">
      <c r="A501" s="18"/>
      <c r="B501" s="18"/>
      <c r="C501" s="18"/>
    </row>
    <row r="502" ht="15.75" customHeight="1">
      <c r="A502" s="18"/>
      <c r="B502" s="18"/>
      <c r="C502" s="18"/>
    </row>
    <row r="503" ht="15.75" customHeight="1">
      <c r="A503" s="18"/>
      <c r="B503" s="18"/>
      <c r="C503" s="18"/>
    </row>
    <row r="504" ht="15.75" customHeight="1">
      <c r="A504" s="18"/>
      <c r="B504" s="18"/>
      <c r="C504" s="18"/>
    </row>
    <row r="505" ht="15.75" customHeight="1">
      <c r="A505" s="18"/>
      <c r="B505" s="18"/>
      <c r="C505" s="18"/>
    </row>
    <row r="506" ht="15.75" customHeight="1">
      <c r="A506" s="18"/>
      <c r="B506" s="18"/>
      <c r="C506" s="18"/>
    </row>
    <row r="507" ht="15.75" customHeight="1">
      <c r="A507" s="18"/>
      <c r="B507" s="18"/>
      <c r="C507" s="18"/>
    </row>
    <row r="508" ht="15.75" customHeight="1">
      <c r="A508" s="18"/>
      <c r="B508" s="18"/>
      <c r="C508" s="18"/>
    </row>
    <row r="509" ht="15.75" customHeight="1">
      <c r="A509" s="18"/>
      <c r="B509" s="18"/>
      <c r="C509" s="18"/>
    </row>
    <row r="510" ht="15.75" customHeight="1">
      <c r="A510" s="18"/>
      <c r="B510" s="18"/>
      <c r="C510" s="18"/>
    </row>
    <row r="511" ht="15.75" customHeight="1">
      <c r="A511" s="18"/>
      <c r="B511" s="18"/>
      <c r="C511" s="18"/>
    </row>
    <row r="512" ht="15.75" customHeight="1">
      <c r="A512" s="18"/>
      <c r="B512" s="18"/>
      <c r="C512" s="18"/>
    </row>
    <row r="513" ht="15.75" customHeight="1">
      <c r="A513" s="18"/>
      <c r="B513" s="18"/>
      <c r="C513" s="18"/>
    </row>
    <row r="514" ht="15.75" customHeight="1">
      <c r="A514" s="18"/>
      <c r="B514" s="18"/>
      <c r="C514" s="18"/>
    </row>
    <row r="515" ht="15.75" customHeight="1">
      <c r="A515" s="18"/>
      <c r="B515" s="18"/>
      <c r="C515" s="18"/>
    </row>
    <row r="516" ht="15.75" customHeight="1">
      <c r="A516" s="18"/>
      <c r="B516" s="18"/>
      <c r="C516" s="18"/>
    </row>
    <row r="517" ht="15.75" customHeight="1">
      <c r="A517" s="18"/>
      <c r="B517" s="18"/>
      <c r="C517" s="18"/>
    </row>
    <row r="518" ht="15.75" customHeight="1">
      <c r="A518" s="18"/>
      <c r="B518" s="18"/>
      <c r="C518" s="18"/>
    </row>
    <row r="519" ht="15.75" customHeight="1">
      <c r="A519" s="18"/>
      <c r="B519" s="18"/>
      <c r="C519" s="18"/>
    </row>
    <row r="520" ht="15.75" customHeight="1">
      <c r="A520" s="18"/>
      <c r="B520" s="18"/>
      <c r="C520" s="18"/>
    </row>
    <row r="521" ht="15.75" customHeight="1">
      <c r="A521" s="18"/>
      <c r="B521" s="18"/>
      <c r="C521" s="18"/>
    </row>
    <row r="522" ht="15.75" customHeight="1">
      <c r="A522" s="18"/>
      <c r="B522" s="18"/>
      <c r="C522" s="18"/>
    </row>
    <row r="523" ht="15.75" customHeight="1">
      <c r="A523" s="18"/>
      <c r="B523" s="18"/>
      <c r="C523" s="18"/>
    </row>
    <row r="524" ht="15.75" customHeight="1">
      <c r="A524" s="18"/>
      <c r="B524" s="18"/>
      <c r="C524" s="18"/>
    </row>
    <row r="525" ht="15.75" customHeight="1">
      <c r="A525" s="18"/>
      <c r="B525" s="18"/>
      <c r="C525" s="18"/>
    </row>
    <row r="526" ht="15.75" customHeight="1">
      <c r="A526" s="18"/>
      <c r="B526" s="18"/>
      <c r="C526" s="18"/>
    </row>
    <row r="527" ht="15.75" customHeight="1">
      <c r="A527" s="18"/>
      <c r="B527" s="18"/>
      <c r="C527" s="18"/>
    </row>
    <row r="528" ht="15.75" customHeight="1">
      <c r="A528" s="18"/>
      <c r="B528" s="18"/>
      <c r="C528" s="18"/>
    </row>
    <row r="529" ht="15.75" customHeight="1">
      <c r="A529" s="18"/>
      <c r="B529" s="18"/>
      <c r="C529" s="18"/>
    </row>
    <row r="530" ht="15.75" customHeight="1">
      <c r="A530" s="18"/>
      <c r="B530" s="18"/>
      <c r="C530" s="18"/>
    </row>
    <row r="531" ht="15.75" customHeight="1">
      <c r="A531" s="18"/>
      <c r="B531" s="18"/>
      <c r="C531" s="18"/>
    </row>
    <row r="532" ht="15.75" customHeight="1">
      <c r="A532" s="18"/>
      <c r="B532" s="18"/>
      <c r="C532" s="18"/>
    </row>
    <row r="533" ht="15.75" customHeight="1">
      <c r="A533" s="18"/>
      <c r="B533" s="18"/>
      <c r="C533" s="18"/>
    </row>
    <row r="534" ht="15.75" customHeight="1">
      <c r="A534" s="18"/>
      <c r="B534" s="18"/>
      <c r="C534" s="18"/>
    </row>
    <row r="535" ht="15.75" customHeight="1">
      <c r="A535" s="18"/>
      <c r="B535" s="18"/>
      <c r="C535" s="18"/>
    </row>
    <row r="536" ht="15.75" customHeight="1">
      <c r="A536" s="18"/>
      <c r="B536" s="18"/>
      <c r="C536" s="18"/>
    </row>
    <row r="537" ht="15.75" customHeight="1">
      <c r="A537" s="18"/>
      <c r="B537" s="18"/>
      <c r="C537" s="18"/>
    </row>
    <row r="538" ht="15.75" customHeight="1">
      <c r="A538" s="18"/>
      <c r="B538" s="18"/>
      <c r="C538" s="18"/>
    </row>
    <row r="539" ht="15.75" customHeight="1">
      <c r="A539" s="18"/>
      <c r="B539" s="18"/>
      <c r="C539" s="18"/>
    </row>
    <row r="540" ht="15.75" customHeight="1">
      <c r="A540" s="18"/>
      <c r="B540" s="18"/>
      <c r="C540" s="18"/>
    </row>
    <row r="541" ht="15.75" customHeight="1">
      <c r="A541" s="18"/>
      <c r="B541" s="18"/>
      <c r="C541" s="18"/>
    </row>
    <row r="542" ht="15.75" customHeight="1">
      <c r="A542" s="18"/>
      <c r="B542" s="18"/>
      <c r="C542" s="18"/>
    </row>
    <row r="543" ht="15.75" customHeight="1">
      <c r="A543" s="18"/>
      <c r="B543" s="18"/>
      <c r="C543" s="18"/>
    </row>
    <row r="544" ht="15.75" customHeight="1">
      <c r="A544" s="18"/>
      <c r="B544" s="18"/>
      <c r="C544" s="18"/>
    </row>
    <row r="545" ht="15.75" customHeight="1">
      <c r="A545" s="18"/>
      <c r="B545" s="18"/>
      <c r="C545" s="18"/>
    </row>
    <row r="546" ht="15.75" customHeight="1">
      <c r="A546" s="18"/>
      <c r="B546" s="18"/>
      <c r="C546" s="18"/>
    </row>
    <row r="547" ht="15.75" customHeight="1">
      <c r="A547" s="18"/>
      <c r="B547" s="18"/>
      <c r="C547" s="18"/>
    </row>
    <row r="548" ht="15.75" customHeight="1">
      <c r="A548" s="18"/>
      <c r="B548" s="18"/>
      <c r="C548" s="18"/>
    </row>
    <row r="549" ht="15.75" customHeight="1">
      <c r="A549" s="18"/>
      <c r="B549" s="18"/>
      <c r="C549" s="18"/>
    </row>
    <row r="550" ht="15.75" customHeight="1">
      <c r="A550" s="18"/>
      <c r="B550" s="18"/>
      <c r="C550" s="18"/>
    </row>
    <row r="551" ht="15.75" customHeight="1">
      <c r="A551" s="18"/>
      <c r="B551" s="18"/>
      <c r="C551" s="18"/>
    </row>
    <row r="552" ht="15.75" customHeight="1">
      <c r="A552" s="18"/>
      <c r="B552" s="18"/>
      <c r="C552" s="18"/>
    </row>
    <row r="553" ht="15.75" customHeight="1">
      <c r="A553" s="18"/>
      <c r="B553" s="18"/>
      <c r="C553" s="18"/>
    </row>
    <row r="554" ht="15.75" customHeight="1">
      <c r="A554" s="18"/>
      <c r="B554" s="18"/>
      <c r="C554" s="18"/>
    </row>
    <row r="555" ht="15.75" customHeight="1">
      <c r="A555" s="18"/>
      <c r="B555" s="18"/>
      <c r="C555" s="18"/>
    </row>
    <row r="556" ht="15.75" customHeight="1">
      <c r="A556" s="18"/>
      <c r="B556" s="18"/>
      <c r="C556" s="18"/>
    </row>
    <row r="557" ht="15.75" customHeight="1">
      <c r="A557" s="18"/>
      <c r="B557" s="18"/>
      <c r="C557" s="18"/>
    </row>
    <row r="558" ht="15.75" customHeight="1">
      <c r="A558" s="18"/>
      <c r="B558" s="18"/>
      <c r="C558" s="18"/>
    </row>
    <row r="559" ht="15.75" customHeight="1">
      <c r="A559" s="18"/>
      <c r="B559" s="18"/>
      <c r="C559" s="18"/>
    </row>
    <row r="560" ht="15.75" customHeight="1">
      <c r="A560" s="18"/>
      <c r="B560" s="18"/>
      <c r="C560" s="18"/>
    </row>
    <row r="561" ht="15.75" customHeight="1">
      <c r="A561" s="18"/>
      <c r="B561" s="18"/>
      <c r="C561" s="18"/>
    </row>
    <row r="562" ht="15.75" customHeight="1">
      <c r="A562" s="18"/>
      <c r="B562" s="18"/>
      <c r="C562" s="18"/>
    </row>
    <row r="563" ht="15.75" customHeight="1">
      <c r="A563" s="18"/>
      <c r="B563" s="18"/>
      <c r="C563" s="18"/>
    </row>
    <row r="564" ht="15.75" customHeight="1">
      <c r="A564" s="18"/>
      <c r="B564" s="18"/>
      <c r="C564" s="18"/>
    </row>
    <row r="565" ht="15.75" customHeight="1">
      <c r="A565" s="18"/>
      <c r="B565" s="18"/>
      <c r="C565" s="18"/>
    </row>
    <row r="566" ht="15.75" customHeight="1">
      <c r="A566" s="18"/>
      <c r="B566" s="18"/>
      <c r="C566" s="18"/>
    </row>
    <row r="567" ht="15.75" customHeight="1">
      <c r="A567" s="18"/>
      <c r="B567" s="18"/>
      <c r="C567" s="18"/>
    </row>
    <row r="568" ht="15.75" customHeight="1">
      <c r="A568" s="18"/>
      <c r="B568" s="18"/>
      <c r="C568" s="18"/>
    </row>
    <row r="569" ht="15.75" customHeight="1">
      <c r="A569" s="18"/>
      <c r="B569" s="18"/>
      <c r="C569" s="18"/>
    </row>
    <row r="570" ht="15.75" customHeight="1">
      <c r="A570" s="18"/>
      <c r="B570" s="18"/>
      <c r="C570" s="18"/>
    </row>
    <row r="571" ht="15.75" customHeight="1">
      <c r="A571" s="18"/>
      <c r="B571" s="18"/>
      <c r="C571" s="18"/>
    </row>
    <row r="572" ht="15.75" customHeight="1">
      <c r="A572" s="18"/>
      <c r="B572" s="18"/>
      <c r="C572" s="18"/>
    </row>
    <row r="573" ht="15.75" customHeight="1">
      <c r="A573" s="18"/>
      <c r="B573" s="18"/>
      <c r="C573" s="18"/>
    </row>
    <row r="574" ht="15.75" customHeight="1">
      <c r="A574" s="18"/>
      <c r="B574" s="18"/>
      <c r="C574" s="18"/>
    </row>
    <row r="575" ht="15.75" customHeight="1">
      <c r="A575" s="18"/>
      <c r="B575" s="18"/>
      <c r="C575" s="18"/>
    </row>
    <row r="576" ht="15.75" customHeight="1">
      <c r="A576" s="18"/>
      <c r="B576" s="18"/>
      <c r="C576" s="18"/>
    </row>
    <row r="577" ht="15.75" customHeight="1">
      <c r="A577" s="18"/>
      <c r="B577" s="18"/>
      <c r="C577" s="18"/>
    </row>
    <row r="578" ht="15.75" customHeight="1">
      <c r="A578" s="18"/>
      <c r="B578" s="18"/>
      <c r="C578" s="18"/>
    </row>
    <row r="579" ht="15.75" customHeight="1">
      <c r="A579" s="18"/>
      <c r="B579" s="18"/>
      <c r="C579" s="18"/>
    </row>
    <row r="580" ht="15.75" customHeight="1">
      <c r="A580" s="18"/>
      <c r="B580" s="18"/>
      <c r="C580" s="18"/>
    </row>
    <row r="581" ht="15.75" customHeight="1">
      <c r="A581" s="18"/>
      <c r="B581" s="18"/>
      <c r="C581" s="18"/>
    </row>
    <row r="582" ht="15.75" customHeight="1">
      <c r="A582" s="18"/>
      <c r="B582" s="18"/>
      <c r="C582" s="18"/>
    </row>
    <row r="583" ht="15.75" customHeight="1">
      <c r="A583" s="18"/>
      <c r="B583" s="18"/>
      <c r="C583" s="18"/>
    </row>
    <row r="584" ht="15.75" customHeight="1">
      <c r="A584" s="18"/>
      <c r="B584" s="18"/>
      <c r="C584" s="18"/>
    </row>
    <row r="585" ht="15.75" customHeight="1">
      <c r="A585" s="18"/>
      <c r="B585" s="18"/>
      <c r="C585" s="18"/>
    </row>
    <row r="586" ht="15.75" customHeight="1">
      <c r="A586" s="18"/>
      <c r="B586" s="18"/>
      <c r="C586" s="18"/>
    </row>
    <row r="587" ht="15.75" customHeight="1">
      <c r="A587" s="18"/>
      <c r="B587" s="18"/>
      <c r="C587" s="18"/>
    </row>
    <row r="588" ht="15.75" customHeight="1">
      <c r="A588" s="18"/>
      <c r="B588" s="18"/>
      <c r="C588" s="18"/>
    </row>
    <row r="589" ht="15.75" customHeight="1">
      <c r="A589" s="18"/>
      <c r="B589" s="18"/>
      <c r="C589" s="18"/>
    </row>
    <row r="590" ht="15.75" customHeight="1">
      <c r="A590" s="18"/>
      <c r="B590" s="18"/>
      <c r="C590" s="18"/>
    </row>
    <row r="591" ht="15.75" customHeight="1">
      <c r="A591" s="18"/>
      <c r="B591" s="18"/>
      <c r="C591" s="18"/>
    </row>
    <row r="592" ht="15.75" customHeight="1">
      <c r="A592" s="18"/>
      <c r="B592" s="18"/>
      <c r="C592" s="18"/>
    </row>
    <row r="593" ht="15.75" customHeight="1">
      <c r="A593" s="18"/>
      <c r="B593" s="18"/>
      <c r="C593" s="18"/>
    </row>
    <row r="594" ht="15.75" customHeight="1">
      <c r="A594" s="18"/>
      <c r="B594" s="18"/>
      <c r="C594" s="18"/>
    </row>
    <row r="595" ht="15.75" customHeight="1">
      <c r="A595" s="18"/>
      <c r="B595" s="18"/>
      <c r="C595" s="18"/>
    </row>
    <row r="596" ht="15.75" customHeight="1">
      <c r="A596" s="18"/>
      <c r="B596" s="18"/>
      <c r="C596" s="18"/>
    </row>
    <row r="597" ht="15.75" customHeight="1">
      <c r="A597" s="18"/>
      <c r="B597" s="18"/>
      <c r="C597" s="18"/>
    </row>
    <row r="598" ht="15.75" customHeight="1">
      <c r="A598" s="18"/>
      <c r="B598" s="18"/>
      <c r="C598" s="18"/>
    </row>
    <row r="599" ht="15.75" customHeight="1">
      <c r="A599" s="18"/>
      <c r="B599" s="18"/>
      <c r="C599" s="18"/>
    </row>
    <row r="600" ht="15.75" customHeight="1">
      <c r="A600" s="18"/>
      <c r="B600" s="18"/>
      <c r="C600" s="18"/>
    </row>
    <row r="601" ht="15.75" customHeight="1">
      <c r="A601" s="18"/>
      <c r="B601" s="18"/>
      <c r="C601" s="18"/>
    </row>
    <row r="602" ht="15.75" customHeight="1">
      <c r="A602" s="18"/>
      <c r="B602" s="18"/>
      <c r="C602" s="18"/>
    </row>
    <row r="603" ht="15.75" customHeight="1">
      <c r="A603" s="18"/>
      <c r="B603" s="18"/>
      <c r="C603" s="18"/>
    </row>
    <row r="604" ht="15.75" customHeight="1">
      <c r="A604" s="18"/>
      <c r="B604" s="18"/>
      <c r="C604" s="18"/>
    </row>
    <row r="605" ht="15.75" customHeight="1">
      <c r="A605" s="18"/>
      <c r="B605" s="18"/>
      <c r="C605" s="18"/>
    </row>
    <row r="606" ht="15.75" customHeight="1">
      <c r="A606" s="18"/>
      <c r="B606" s="18"/>
      <c r="C606" s="18"/>
    </row>
    <row r="607" ht="15.75" customHeight="1">
      <c r="A607" s="18"/>
      <c r="B607" s="18"/>
      <c r="C607" s="18"/>
    </row>
    <row r="608" ht="15.75" customHeight="1">
      <c r="A608" s="18"/>
      <c r="B608" s="18"/>
      <c r="C608" s="18"/>
    </row>
    <row r="609" ht="15.75" customHeight="1">
      <c r="A609" s="18"/>
      <c r="B609" s="18"/>
      <c r="C609" s="18"/>
    </row>
    <row r="610" ht="15.75" customHeight="1">
      <c r="A610" s="18"/>
      <c r="B610" s="18"/>
      <c r="C610" s="18"/>
    </row>
    <row r="611" ht="15.75" customHeight="1">
      <c r="A611" s="18"/>
      <c r="B611" s="18"/>
      <c r="C611" s="18"/>
    </row>
    <row r="612" ht="15.75" customHeight="1">
      <c r="A612" s="18"/>
      <c r="B612" s="18"/>
      <c r="C612" s="18"/>
    </row>
    <row r="613" ht="15.75" customHeight="1">
      <c r="A613" s="18"/>
      <c r="B613" s="18"/>
      <c r="C613" s="18"/>
    </row>
    <row r="614" ht="15.75" customHeight="1">
      <c r="A614" s="18"/>
      <c r="B614" s="18"/>
      <c r="C614" s="18"/>
    </row>
    <row r="615" ht="15.75" customHeight="1">
      <c r="A615" s="18"/>
      <c r="B615" s="18"/>
      <c r="C615" s="18"/>
    </row>
    <row r="616" ht="15.75" customHeight="1">
      <c r="A616" s="18"/>
      <c r="B616" s="18"/>
      <c r="C616" s="18"/>
    </row>
    <row r="617" ht="15.75" customHeight="1">
      <c r="A617" s="18"/>
      <c r="B617" s="18"/>
      <c r="C617" s="18"/>
    </row>
    <row r="618" ht="15.75" customHeight="1">
      <c r="A618" s="18"/>
      <c r="B618" s="18"/>
      <c r="C618" s="18"/>
    </row>
    <row r="619" ht="15.75" customHeight="1">
      <c r="A619" s="18"/>
      <c r="B619" s="18"/>
      <c r="C619" s="18"/>
    </row>
    <row r="620" ht="15.75" customHeight="1">
      <c r="A620" s="18"/>
      <c r="B620" s="18"/>
      <c r="C620" s="18"/>
    </row>
    <row r="621" ht="15.75" customHeight="1">
      <c r="A621" s="18"/>
      <c r="B621" s="18"/>
      <c r="C621" s="18"/>
    </row>
    <row r="622" ht="15.75" customHeight="1">
      <c r="A622" s="18"/>
      <c r="B622" s="18"/>
      <c r="C622" s="18"/>
    </row>
    <row r="623" ht="15.75" customHeight="1">
      <c r="A623" s="18"/>
      <c r="B623" s="18"/>
      <c r="C623" s="18"/>
    </row>
    <row r="624" ht="15.75" customHeight="1">
      <c r="A624" s="18"/>
      <c r="B624" s="18"/>
      <c r="C624" s="18"/>
    </row>
    <row r="625" ht="15.75" customHeight="1">
      <c r="A625" s="18"/>
      <c r="B625" s="18"/>
      <c r="C625" s="18"/>
    </row>
    <row r="626" ht="15.75" customHeight="1">
      <c r="A626" s="18"/>
      <c r="B626" s="18"/>
      <c r="C626" s="18"/>
    </row>
    <row r="627" ht="15.75" customHeight="1">
      <c r="A627" s="18"/>
      <c r="B627" s="18"/>
      <c r="C627" s="18"/>
    </row>
    <row r="628" ht="15.75" customHeight="1">
      <c r="A628" s="18"/>
      <c r="B628" s="18"/>
      <c r="C628" s="18"/>
    </row>
    <row r="629" ht="15.75" customHeight="1">
      <c r="A629" s="18"/>
      <c r="B629" s="18"/>
      <c r="C629" s="18"/>
    </row>
    <row r="630" ht="15.75" customHeight="1">
      <c r="A630" s="18"/>
      <c r="B630" s="18"/>
      <c r="C630" s="18"/>
    </row>
    <row r="631" ht="15.75" customHeight="1">
      <c r="A631" s="18"/>
      <c r="B631" s="18"/>
      <c r="C631" s="18"/>
    </row>
    <row r="632" ht="15.75" customHeight="1">
      <c r="A632" s="18"/>
      <c r="B632" s="18"/>
      <c r="C632" s="18"/>
    </row>
    <row r="633" ht="15.75" customHeight="1">
      <c r="A633" s="18"/>
      <c r="B633" s="18"/>
      <c r="C633" s="18"/>
    </row>
    <row r="634" ht="15.75" customHeight="1">
      <c r="A634" s="18"/>
      <c r="B634" s="18"/>
      <c r="C634" s="18"/>
    </row>
    <row r="635" ht="15.75" customHeight="1">
      <c r="A635" s="18"/>
      <c r="B635" s="18"/>
      <c r="C635" s="18"/>
    </row>
    <row r="636" ht="15.75" customHeight="1">
      <c r="A636" s="18"/>
      <c r="B636" s="18"/>
      <c r="C636" s="18"/>
    </row>
    <row r="637" ht="15.75" customHeight="1">
      <c r="A637" s="18"/>
      <c r="B637" s="18"/>
      <c r="C637" s="18"/>
    </row>
    <row r="638" ht="15.75" customHeight="1">
      <c r="A638" s="18"/>
      <c r="B638" s="18"/>
      <c r="C638" s="18"/>
    </row>
    <row r="639" ht="15.75" customHeight="1">
      <c r="A639" s="18"/>
      <c r="B639" s="18"/>
      <c r="C639" s="18"/>
    </row>
    <row r="640" ht="15.75" customHeight="1">
      <c r="A640" s="18"/>
      <c r="B640" s="18"/>
      <c r="C640" s="18"/>
    </row>
    <row r="641" ht="15.75" customHeight="1">
      <c r="A641" s="18"/>
      <c r="B641" s="18"/>
      <c r="C641" s="18"/>
    </row>
    <row r="642" ht="15.75" customHeight="1">
      <c r="A642" s="18"/>
      <c r="B642" s="18"/>
      <c r="C642" s="18"/>
    </row>
    <row r="643" ht="15.75" customHeight="1">
      <c r="A643" s="18"/>
      <c r="B643" s="18"/>
      <c r="C643" s="18"/>
    </row>
    <row r="644" ht="15.75" customHeight="1">
      <c r="A644" s="18"/>
      <c r="B644" s="18"/>
      <c r="C644" s="18"/>
    </row>
    <row r="645" ht="15.75" customHeight="1">
      <c r="A645" s="18"/>
      <c r="B645" s="18"/>
      <c r="C645" s="18"/>
    </row>
    <row r="646" ht="15.75" customHeight="1">
      <c r="A646" s="18"/>
      <c r="B646" s="18"/>
      <c r="C646" s="18"/>
    </row>
    <row r="647" ht="15.75" customHeight="1">
      <c r="A647" s="18"/>
      <c r="B647" s="18"/>
      <c r="C647" s="18"/>
    </row>
    <row r="648" ht="15.75" customHeight="1">
      <c r="A648" s="18"/>
      <c r="B648" s="18"/>
      <c r="C648" s="18"/>
    </row>
    <row r="649" ht="15.75" customHeight="1">
      <c r="A649" s="18"/>
      <c r="B649" s="18"/>
      <c r="C649" s="18"/>
    </row>
    <row r="650" ht="15.75" customHeight="1">
      <c r="A650" s="18"/>
      <c r="B650" s="18"/>
      <c r="C650" s="18"/>
    </row>
    <row r="651" ht="15.75" customHeight="1">
      <c r="A651" s="18"/>
      <c r="B651" s="18"/>
      <c r="C651" s="18"/>
    </row>
    <row r="652" ht="15.75" customHeight="1">
      <c r="A652" s="18"/>
      <c r="B652" s="18"/>
      <c r="C652" s="18"/>
    </row>
    <row r="653" ht="15.75" customHeight="1">
      <c r="A653" s="18"/>
      <c r="B653" s="18"/>
      <c r="C653" s="18"/>
    </row>
    <row r="654" ht="15.75" customHeight="1">
      <c r="A654" s="18"/>
      <c r="B654" s="18"/>
      <c r="C654" s="18"/>
    </row>
    <row r="655" ht="15.75" customHeight="1">
      <c r="A655" s="18"/>
      <c r="B655" s="18"/>
      <c r="C655" s="18"/>
    </row>
    <row r="656" ht="15.75" customHeight="1">
      <c r="A656" s="18"/>
      <c r="B656" s="18"/>
      <c r="C656" s="18"/>
    </row>
    <row r="657" ht="15.75" customHeight="1">
      <c r="A657" s="18"/>
      <c r="B657" s="18"/>
      <c r="C657" s="18"/>
    </row>
    <row r="658" ht="15.75" customHeight="1">
      <c r="A658" s="18"/>
      <c r="B658" s="18"/>
      <c r="C658" s="18"/>
    </row>
    <row r="659" ht="15.75" customHeight="1">
      <c r="A659" s="18"/>
      <c r="B659" s="18"/>
      <c r="C659" s="18"/>
    </row>
    <row r="660" ht="15.75" customHeight="1">
      <c r="A660" s="18"/>
      <c r="B660" s="18"/>
      <c r="C660" s="18"/>
    </row>
    <row r="661" ht="15.75" customHeight="1">
      <c r="A661" s="18"/>
      <c r="B661" s="18"/>
      <c r="C661" s="18"/>
    </row>
    <row r="662" ht="15.75" customHeight="1">
      <c r="A662" s="18"/>
      <c r="B662" s="18"/>
      <c r="C662" s="18"/>
    </row>
    <row r="663" ht="15.75" customHeight="1">
      <c r="A663" s="18"/>
      <c r="B663" s="18"/>
      <c r="C663" s="18"/>
    </row>
    <row r="664" ht="15.75" customHeight="1">
      <c r="A664" s="18"/>
      <c r="B664" s="18"/>
      <c r="C664" s="18"/>
    </row>
    <row r="665" ht="15.75" customHeight="1">
      <c r="A665" s="18"/>
      <c r="B665" s="18"/>
      <c r="C665" s="18"/>
    </row>
    <row r="666" ht="15.75" customHeight="1">
      <c r="A666" s="18"/>
      <c r="B666" s="18"/>
      <c r="C666" s="18"/>
    </row>
    <row r="667" ht="15.75" customHeight="1">
      <c r="A667" s="18"/>
      <c r="B667" s="18"/>
      <c r="C667" s="18"/>
    </row>
    <row r="668" ht="15.75" customHeight="1">
      <c r="A668" s="18"/>
      <c r="B668" s="18"/>
      <c r="C668" s="18"/>
    </row>
    <row r="669" ht="15.75" customHeight="1">
      <c r="A669" s="18"/>
      <c r="B669" s="18"/>
      <c r="C669" s="18"/>
    </row>
    <row r="670" ht="15.75" customHeight="1">
      <c r="A670" s="18"/>
      <c r="B670" s="18"/>
      <c r="C670" s="18"/>
    </row>
    <row r="671" ht="15.75" customHeight="1">
      <c r="A671" s="18"/>
      <c r="B671" s="18"/>
      <c r="C671" s="18"/>
    </row>
    <row r="672" ht="15.75" customHeight="1">
      <c r="A672" s="18"/>
      <c r="B672" s="18"/>
      <c r="C672" s="18"/>
    </row>
    <row r="673" ht="15.75" customHeight="1">
      <c r="A673" s="18"/>
      <c r="B673" s="18"/>
      <c r="C673" s="18"/>
    </row>
    <row r="674" ht="15.75" customHeight="1">
      <c r="A674" s="18"/>
      <c r="B674" s="18"/>
      <c r="C674" s="18"/>
    </row>
    <row r="675" ht="15.75" customHeight="1">
      <c r="A675" s="18"/>
      <c r="B675" s="18"/>
      <c r="C675" s="18"/>
    </row>
    <row r="676" ht="15.75" customHeight="1">
      <c r="A676" s="18"/>
      <c r="B676" s="18"/>
      <c r="C676" s="18"/>
    </row>
    <row r="677" ht="15.75" customHeight="1">
      <c r="A677" s="18"/>
      <c r="B677" s="18"/>
      <c r="C677" s="18"/>
    </row>
    <row r="678" ht="15.75" customHeight="1">
      <c r="A678" s="18"/>
      <c r="B678" s="18"/>
      <c r="C678" s="18"/>
    </row>
    <row r="679" ht="15.75" customHeight="1">
      <c r="A679" s="18"/>
      <c r="B679" s="18"/>
      <c r="C679" s="18"/>
    </row>
    <row r="680" ht="15.75" customHeight="1">
      <c r="A680" s="18"/>
      <c r="B680" s="18"/>
      <c r="C680" s="18"/>
    </row>
    <row r="681" ht="15.75" customHeight="1">
      <c r="A681" s="18"/>
      <c r="B681" s="18"/>
      <c r="C681" s="18"/>
    </row>
    <row r="682" ht="15.75" customHeight="1">
      <c r="A682" s="18"/>
      <c r="B682" s="18"/>
      <c r="C682" s="18"/>
    </row>
    <row r="683" ht="15.75" customHeight="1">
      <c r="A683" s="18"/>
      <c r="B683" s="18"/>
      <c r="C683" s="18"/>
    </row>
    <row r="684" ht="15.75" customHeight="1">
      <c r="A684" s="18"/>
      <c r="B684" s="18"/>
      <c r="C684" s="18"/>
    </row>
    <row r="685" ht="15.75" customHeight="1">
      <c r="A685" s="18"/>
      <c r="B685" s="18"/>
      <c r="C685" s="18"/>
    </row>
    <row r="686" ht="15.75" customHeight="1">
      <c r="A686" s="18"/>
      <c r="B686" s="18"/>
      <c r="C686" s="18"/>
    </row>
    <row r="687" ht="15.75" customHeight="1">
      <c r="A687" s="18"/>
      <c r="B687" s="18"/>
      <c r="C687" s="18"/>
    </row>
    <row r="688" ht="15.75" customHeight="1">
      <c r="A688" s="18"/>
      <c r="B688" s="18"/>
      <c r="C688" s="18"/>
    </row>
    <row r="689" ht="15.75" customHeight="1">
      <c r="A689" s="18"/>
      <c r="B689" s="18"/>
      <c r="C689" s="18"/>
    </row>
    <row r="690" ht="15.75" customHeight="1">
      <c r="A690" s="18"/>
      <c r="B690" s="18"/>
      <c r="C690" s="18"/>
    </row>
    <row r="691" ht="15.75" customHeight="1">
      <c r="A691" s="18"/>
      <c r="B691" s="18"/>
      <c r="C691" s="18"/>
    </row>
    <row r="692" ht="15.75" customHeight="1">
      <c r="A692" s="18"/>
      <c r="B692" s="18"/>
      <c r="C692" s="18"/>
    </row>
    <row r="693" ht="15.75" customHeight="1">
      <c r="A693" s="18"/>
      <c r="B693" s="18"/>
      <c r="C693" s="18"/>
    </row>
    <row r="694" ht="15.75" customHeight="1">
      <c r="A694" s="18"/>
      <c r="B694" s="18"/>
      <c r="C694" s="18"/>
    </row>
    <row r="695" ht="15.75" customHeight="1">
      <c r="A695" s="18"/>
      <c r="B695" s="18"/>
      <c r="C695" s="18"/>
    </row>
    <row r="696" ht="15.75" customHeight="1">
      <c r="A696" s="18"/>
      <c r="B696" s="18"/>
      <c r="C696" s="18"/>
    </row>
    <row r="697" ht="15.75" customHeight="1">
      <c r="A697" s="18"/>
      <c r="B697" s="18"/>
      <c r="C697" s="18"/>
    </row>
    <row r="698" ht="15.75" customHeight="1">
      <c r="A698" s="18"/>
      <c r="B698" s="18"/>
      <c r="C698" s="18"/>
    </row>
    <row r="699" ht="15.75" customHeight="1">
      <c r="A699" s="18"/>
      <c r="B699" s="18"/>
      <c r="C699" s="18"/>
    </row>
    <row r="700" ht="15.75" customHeight="1">
      <c r="A700" s="18"/>
      <c r="B700" s="18"/>
      <c r="C700" s="18"/>
    </row>
    <row r="701" ht="15.75" customHeight="1">
      <c r="A701" s="18"/>
      <c r="B701" s="18"/>
      <c r="C701" s="18"/>
    </row>
    <row r="702" ht="15.75" customHeight="1">
      <c r="A702" s="18"/>
      <c r="B702" s="18"/>
      <c r="C702" s="18"/>
    </row>
    <row r="703" ht="15.75" customHeight="1">
      <c r="A703" s="18"/>
      <c r="B703" s="18"/>
      <c r="C703" s="18"/>
    </row>
    <row r="704" ht="15.75" customHeight="1">
      <c r="A704" s="18"/>
      <c r="B704" s="18"/>
      <c r="C704" s="18"/>
    </row>
    <row r="705" ht="15.75" customHeight="1">
      <c r="A705" s="18"/>
      <c r="B705" s="18"/>
      <c r="C705" s="18"/>
    </row>
    <row r="706" ht="15.75" customHeight="1">
      <c r="A706" s="18"/>
      <c r="B706" s="18"/>
      <c r="C706" s="18"/>
    </row>
    <row r="707" ht="15.75" customHeight="1">
      <c r="A707" s="18"/>
      <c r="B707" s="18"/>
      <c r="C707" s="18"/>
    </row>
    <row r="708" ht="15.75" customHeight="1">
      <c r="A708" s="18"/>
      <c r="B708" s="18"/>
      <c r="C708" s="18"/>
    </row>
    <row r="709" ht="15.75" customHeight="1">
      <c r="A709" s="18"/>
      <c r="B709" s="18"/>
      <c r="C709" s="18"/>
    </row>
    <row r="710" ht="15.75" customHeight="1">
      <c r="A710" s="18"/>
      <c r="B710" s="18"/>
      <c r="C710" s="18"/>
    </row>
    <row r="711" ht="15.75" customHeight="1">
      <c r="A711" s="18"/>
      <c r="B711" s="18"/>
      <c r="C711" s="18"/>
    </row>
    <row r="712" ht="15.75" customHeight="1">
      <c r="A712" s="18"/>
      <c r="B712" s="18"/>
      <c r="C712" s="18"/>
    </row>
    <row r="713" ht="15.75" customHeight="1">
      <c r="A713" s="18"/>
      <c r="B713" s="18"/>
      <c r="C713" s="18"/>
    </row>
    <row r="714" ht="15.75" customHeight="1">
      <c r="A714" s="18"/>
      <c r="B714" s="18"/>
      <c r="C714" s="18"/>
    </row>
    <row r="715" ht="15.75" customHeight="1">
      <c r="A715" s="18"/>
      <c r="B715" s="18"/>
      <c r="C715" s="18"/>
    </row>
    <row r="716" ht="15.75" customHeight="1">
      <c r="A716" s="18"/>
      <c r="B716" s="18"/>
      <c r="C716" s="18"/>
    </row>
    <row r="717" ht="15.75" customHeight="1">
      <c r="A717" s="18"/>
      <c r="B717" s="18"/>
      <c r="C717" s="18"/>
    </row>
    <row r="718" ht="15.75" customHeight="1">
      <c r="A718" s="18"/>
      <c r="B718" s="18"/>
      <c r="C718" s="18"/>
    </row>
    <row r="719" ht="15.75" customHeight="1">
      <c r="A719" s="18"/>
      <c r="B719" s="18"/>
      <c r="C719" s="18"/>
    </row>
    <row r="720" ht="15.75" customHeight="1">
      <c r="A720" s="18"/>
      <c r="B720" s="18"/>
      <c r="C720" s="18"/>
    </row>
    <row r="721" ht="15.75" customHeight="1">
      <c r="A721" s="18"/>
      <c r="B721" s="18"/>
      <c r="C721" s="18"/>
    </row>
    <row r="722" ht="15.75" customHeight="1">
      <c r="A722" s="18"/>
      <c r="B722" s="18"/>
      <c r="C722" s="18"/>
    </row>
    <row r="723" ht="15.75" customHeight="1">
      <c r="A723" s="18"/>
      <c r="B723" s="18"/>
      <c r="C723" s="18"/>
    </row>
    <row r="724" ht="15.75" customHeight="1">
      <c r="A724" s="18"/>
      <c r="B724" s="18"/>
      <c r="C724" s="18"/>
    </row>
    <row r="725" ht="15.75" customHeight="1">
      <c r="A725" s="18"/>
      <c r="B725" s="18"/>
      <c r="C725" s="18"/>
    </row>
    <row r="726" ht="15.75" customHeight="1">
      <c r="A726" s="18"/>
      <c r="B726" s="18"/>
      <c r="C726" s="18"/>
    </row>
    <row r="727" ht="15.75" customHeight="1">
      <c r="A727" s="18"/>
      <c r="B727" s="18"/>
      <c r="C727" s="18"/>
    </row>
    <row r="728" ht="15.75" customHeight="1">
      <c r="A728" s="18"/>
      <c r="B728" s="18"/>
      <c r="C728" s="18"/>
    </row>
    <row r="729" ht="15.75" customHeight="1">
      <c r="A729" s="18"/>
      <c r="B729" s="18"/>
      <c r="C729" s="18"/>
    </row>
    <row r="730" ht="15.75" customHeight="1">
      <c r="A730" s="18"/>
      <c r="B730" s="18"/>
      <c r="C730" s="18"/>
    </row>
    <row r="731" ht="15.75" customHeight="1">
      <c r="A731" s="18"/>
      <c r="B731" s="18"/>
      <c r="C731" s="18"/>
    </row>
    <row r="732" ht="15.75" customHeight="1">
      <c r="A732" s="18"/>
      <c r="B732" s="18"/>
      <c r="C732" s="18"/>
    </row>
    <row r="733" ht="15.75" customHeight="1">
      <c r="A733" s="18"/>
      <c r="B733" s="18"/>
      <c r="C733" s="18"/>
    </row>
    <row r="734" ht="15.75" customHeight="1">
      <c r="A734" s="18"/>
      <c r="B734" s="18"/>
      <c r="C734" s="18"/>
    </row>
    <row r="735" ht="15.75" customHeight="1">
      <c r="A735" s="18"/>
      <c r="B735" s="18"/>
      <c r="C735" s="18"/>
    </row>
    <row r="736" ht="15.75" customHeight="1">
      <c r="A736" s="18"/>
      <c r="B736" s="18"/>
      <c r="C736" s="18"/>
    </row>
    <row r="737" ht="15.75" customHeight="1">
      <c r="A737" s="18"/>
      <c r="B737" s="18"/>
      <c r="C737" s="18"/>
    </row>
    <row r="738" ht="15.75" customHeight="1">
      <c r="A738" s="18"/>
      <c r="B738" s="18"/>
      <c r="C738" s="18"/>
    </row>
    <row r="739" ht="15.75" customHeight="1">
      <c r="A739" s="18"/>
      <c r="B739" s="18"/>
      <c r="C739" s="18"/>
    </row>
    <row r="740" ht="15.75" customHeight="1">
      <c r="A740" s="18"/>
      <c r="B740" s="18"/>
      <c r="C740" s="18"/>
    </row>
    <row r="741" ht="15.75" customHeight="1">
      <c r="A741" s="18"/>
      <c r="B741" s="18"/>
      <c r="C741" s="18"/>
    </row>
    <row r="742" ht="15.75" customHeight="1">
      <c r="A742" s="18"/>
      <c r="B742" s="18"/>
      <c r="C742" s="18"/>
    </row>
    <row r="743" ht="15.75" customHeight="1">
      <c r="A743" s="18"/>
      <c r="B743" s="18"/>
      <c r="C743" s="18"/>
    </row>
    <row r="744" ht="15.75" customHeight="1">
      <c r="A744" s="18"/>
      <c r="B744" s="18"/>
      <c r="C744" s="18"/>
    </row>
    <row r="745" ht="15.75" customHeight="1">
      <c r="A745" s="18"/>
      <c r="B745" s="18"/>
      <c r="C745" s="18"/>
    </row>
    <row r="746" ht="15.75" customHeight="1">
      <c r="A746" s="18"/>
      <c r="B746" s="18"/>
      <c r="C746" s="18"/>
    </row>
    <row r="747" ht="15.75" customHeight="1">
      <c r="A747" s="18"/>
      <c r="B747" s="18"/>
      <c r="C747" s="18"/>
    </row>
    <row r="748" ht="15.75" customHeight="1">
      <c r="A748" s="18"/>
      <c r="B748" s="18"/>
      <c r="C748" s="18"/>
    </row>
    <row r="749" ht="15.75" customHeight="1">
      <c r="A749" s="18"/>
      <c r="B749" s="18"/>
      <c r="C749" s="18"/>
    </row>
    <row r="750" ht="15.75" customHeight="1">
      <c r="A750" s="18"/>
      <c r="B750" s="18"/>
      <c r="C750" s="18"/>
    </row>
    <row r="751" ht="15.75" customHeight="1">
      <c r="A751" s="18"/>
      <c r="B751" s="18"/>
      <c r="C751" s="18"/>
    </row>
    <row r="752" ht="15.75" customHeight="1">
      <c r="A752" s="18"/>
      <c r="B752" s="18"/>
      <c r="C752" s="18"/>
    </row>
    <row r="753" ht="15.75" customHeight="1">
      <c r="A753" s="18"/>
      <c r="B753" s="18"/>
      <c r="C753" s="18"/>
    </row>
    <row r="754" ht="15.75" customHeight="1">
      <c r="A754" s="18"/>
      <c r="B754" s="18"/>
      <c r="C754" s="18"/>
    </row>
    <row r="755" ht="15.75" customHeight="1">
      <c r="A755" s="18"/>
      <c r="B755" s="18"/>
      <c r="C755" s="18"/>
    </row>
    <row r="756" ht="15.75" customHeight="1">
      <c r="A756" s="18"/>
      <c r="B756" s="18"/>
      <c r="C756" s="18"/>
    </row>
    <row r="757" ht="15.75" customHeight="1">
      <c r="A757" s="18"/>
      <c r="B757" s="18"/>
      <c r="C757" s="18"/>
    </row>
    <row r="758" ht="15.75" customHeight="1">
      <c r="A758" s="18"/>
      <c r="B758" s="18"/>
      <c r="C758" s="18"/>
    </row>
    <row r="759" ht="15.75" customHeight="1">
      <c r="A759" s="18"/>
      <c r="B759" s="18"/>
      <c r="C759" s="18"/>
    </row>
    <row r="760" ht="15.75" customHeight="1">
      <c r="A760" s="18"/>
      <c r="B760" s="18"/>
      <c r="C760" s="18"/>
    </row>
    <row r="761" ht="15.75" customHeight="1">
      <c r="A761" s="18"/>
      <c r="B761" s="18"/>
      <c r="C761" s="18"/>
    </row>
    <row r="762" ht="15.75" customHeight="1">
      <c r="A762" s="18"/>
      <c r="B762" s="18"/>
      <c r="C762" s="18"/>
    </row>
    <row r="763" ht="15.75" customHeight="1">
      <c r="A763" s="18"/>
      <c r="B763" s="18"/>
      <c r="C763" s="18"/>
    </row>
    <row r="764" ht="15.75" customHeight="1">
      <c r="A764" s="18"/>
      <c r="B764" s="18"/>
      <c r="C764" s="18"/>
    </row>
    <row r="765" ht="15.75" customHeight="1">
      <c r="A765" s="18"/>
      <c r="B765" s="18"/>
      <c r="C765" s="18"/>
    </row>
    <row r="766" ht="15.75" customHeight="1">
      <c r="A766" s="18"/>
      <c r="B766" s="18"/>
      <c r="C766" s="18"/>
    </row>
    <row r="767" ht="15.75" customHeight="1">
      <c r="A767" s="18"/>
      <c r="B767" s="18"/>
      <c r="C767" s="18"/>
    </row>
    <row r="768" ht="15.75" customHeight="1">
      <c r="A768" s="18"/>
      <c r="B768" s="18"/>
      <c r="C768" s="18"/>
    </row>
    <row r="769" ht="15.75" customHeight="1">
      <c r="A769" s="18"/>
      <c r="B769" s="18"/>
      <c r="C769" s="18"/>
    </row>
    <row r="770" ht="15.75" customHeight="1">
      <c r="A770" s="18"/>
      <c r="B770" s="18"/>
      <c r="C770" s="18"/>
    </row>
    <row r="771" ht="15.75" customHeight="1">
      <c r="A771" s="18"/>
      <c r="B771" s="18"/>
      <c r="C771" s="18"/>
    </row>
    <row r="772" ht="15.75" customHeight="1">
      <c r="A772" s="18"/>
      <c r="B772" s="18"/>
      <c r="C772" s="18"/>
    </row>
    <row r="773" ht="15.75" customHeight="1">
      <c r="A773" s="18"/>
      <c r="B773" s="18"/>
      <c r="C773" s="18"/>
    </row>
    <row r="774" ht="15.75" customHeight="1">
      <c r="A774" s="18"/>
      <c r="B774" s="18"/>
      <c r="C774" s="18"/>
    </row>
    <row r="775" ht="15.75" customHeight="1">
      <c r="A775" s="18"/>
      <c r="B775" s="18"/>
      <c r="C775" s="18"/>
    </row>
    <row r="776" ht="15.75" customHeight="1">
      <c r="A776" s="18"/>
      <c r="B776" s="18"/>
      <c r="C776" s="18"/>
    </row>
    <row r="777" ht="15.75" customHeight="1">
      <c r="A777" s="18"/>
      <c r="B777" s="18"/>
      <c r="C777" s="18"/>
    </row>
    <row r="778" ht="15.75" customHeight="1">
      <c r="A778" s="18"/>
      <c r="B778" s="18"/>
      <c r="C778" s="18"/>
    </row>
    <row r="779" ht="15.75" customHeight="1">
      <c r="A779" s="18"/>
      <c r="B779" s="18"/>
      <c r="C779" s="18"/>
    </row>
    <row r="780" ht="15.75" customHeight="1">
      <c r="A780" s="18"/>
      <c r="B780" s="18"/>
      <c r="C780" s="18"/>
    </row>
    <row r="781" ht="15.75" customHeight="1">
      <c r="A781" s="18"/>
      <c r="B781" s="18"/>
      <c r="C781" s="18"/>
    </row>
    <row r="782" ht="15.75" customHeight="1">
      <c r="A782" s="18"/>
      <c r="B782" s="18"/>
      <c r="C782" s="18"/>
    </row>
    <row r="783" ht="15.75" customHeight="1">
      <c r="A783" s="18"/>
      <c r="B783" s="18"/>
      <c r="C783" s="18"/>
    </row>
    <row r="784" ht="15.75" customHeight="1">
      <c r="A784" s="18"/>
      <c r="B784" s="18"/>
      <c r="C784" s="18"/>
    </row>
    <row r="785" ht="15.75" customHeight="1">
      <c r="A785" s="18"/>
      <c r="B785" s="18"/>
      <c r="C785" s="18"/>
    </row>
    <row r="786" ht="15.75" customHeight="1">
      <c r="A786" s="18"/>
      <c r="B786" s="18"/>
      <c r="C786" s="18"/>
    </row>
    <row r="787" ht="15.75" customHeight="1">
      <c r="A787" s="18"/>
      <c r="B787" s="18"/>
      <c r="C787" s="18"/>
    </row>
    <row r="788" ht="15.75" customHeight="1">
      <c r="A788" s="18"/>
      <c r="B788" s="18"/>
      <c r="C788" s="18"/>
    </row>
    <row r="789" ht="15.75" customHeight="1">
      <c r="A789" s="18"/>
      <c r="B789" s="18"/>
      <c r="C789" s="18"/>
    </row>
    <row r="790" ht="15.75" customHeight="1">
      <c r="A790" s="18"/>
      <c r="B790" s="18"/>
      <c r="C790" s="18"/>
    </row>
    <row r="791" ht="15.75" customHeight="1">
      <c r="A791" s="18"/>
      <c r="B791" s="18"/>
      <c r="C791" s="18"/>
    </row>
    <row r="792" ht="15.75" customHeight="1">
      <c r="A792" s="18"/>
      <c r="B792" s="18"/>
      <c r="C792" s="18"/>
    </row>
    <row r="793" ht="15.75" customHeight="1">
      <c r="A793" s="18"/>
      <c r="B793" s="18"/>
      <c r="C793" s="18"/>
    </row>
    <row r="794" ht="15.75" customHeight="1">
      <c r="A794" s="18"/>
      <c r="B794" s="18"/>
      <c r="C794" s="18"/>
    </row>
    <row r="795" ht="15.75" customHeight="1">
      <c r="A795" s="18"/>
      <c r="B795" s="18"/>
      <c r="C795" s="18"/>
    </row>
    <row r="796" ht="15.75" customHeight="1">
      <c r="A796" s="18"/>
      <c r="B796" s="18"/>
      <c r="C796" s="18"/>
    </row>
    <row r="797" ht="15.75" customHeight="1">
      <c r="A797" s="18"/>
      <c r="B797" s="18"/>
      <c r="C797" s="18"/>
    </row>
    <row r="798" ht="15.75" customHeight="1">
      <c r="A798" s="18"/>
      <c r="B798" s="18"/>
      <c r="C798" s="18"/>
    </row>
    <row r="799" ht="15.75" customHeight="1">
      <c r="A799" s="18"/>
      <c r="B799" s="18"/>
      <c r="C799" s="18"/>
    </row>
    <row r="800" ht="15.75" customHeight="1">
      <c r="A800" s="18"/>
      <c r="B800" s="18"/>
      <c r="C800" s="18"/>
    </row>
    <row r="801" ht="15.75" customHeight="1">
      <c r="A801" s="18"/>
      <c r="B801" s="18"/>
      <c r="C801" s="18"/>
    </row>
    <row r="802" ht="15.75" customHeight="1">
      <c r="A802" s="18"/>
      <c r="B802" s="18"/>
      <c r="C802" s="18"/>
    </row>
    <row r="803" ht="15.75" customHeight="1">
      <c r="A803" s="18"/>
      <c r="B803" s="18"/>
      <c r="C803" s="18"/>
    </row>
    <row r="804" ht="15.75" customHeight="1">
      <c r="A804" s="18"/>
      <c r="B804" s="18"/>
      <c r="C804" s="18"/>
    </row>
    <row r="805" ht="15.75" customHeight="1">
      <c r="A805" s="18"/>
      <c r="B805" s="18"/>
      <c r="C805" s="18"/>
    </row>
    <row r="806" ht="15.75" customHeight="1">
      <c r="A806" s="18"/>
      <c r="B806" s="18"/>
      <c r="C806" s="18"/>
    </row>
    <row r="807" ht="15.75" customHeight="1">
      <c r="A807" s="18"/>
      <c r="B807" s="18"/>
      <c r="C807" s="18"/>
    </row>
    <row r="808" ht="15.75" customHeight="1">
      <c r="A808" s="18"/>
      <c r="B808" s="18"/>
      <c r="C808" s="18"/>
    </row>
    <row r="809" ht="15.75" customHeight="1">
      <c r="A809" s="18"/>
      <c r="B809" s="18"/>
      <c r="C809" s="18"/>
    </row>
    <row r="810" ht="15.75" customHeight="1">
      <c r="A810" s="18"/>
      <c r="B810" s="18"/>
      <c r="C810" s="18"/>
    </row>
    <row r="811" ht="15.75" customHeight="1">
      <c r="A811" s="18"/>
      <c r="B811" s="18"/>
      <c r="C811" s="18"/>
    </row>
    <row r="812" ht="15.75" customHeight="1">
      <c r="A812" s="18"/>
      <c r="B812" s="18"/>
      <c r="C812" s="18"/>
    </row>
    <row r="813" ht="15.75" customHeight="1">
      <c r="A813" s="18"/>
      <c r="B813" s="18"/>
      <c r="C813" s="18"/>
    </row>
    <row r="814" ht="15.75" customHeight="1">
      <c r="A814" s="18"/>
      <c r="B814" s="18"/>
      <c r="C814" s="18"/>
    </row>
    <row r="815" ht="15.75" customHeight="1">
      <c r="A815" s="18"/>
      <c r="B815" s="18"/>
      <c r="C815" s="18"/>
    </row>
    <row r="816" ht="15.75" customHeight="1">
      <c r="A816" s="18"/>
      <c r="B816" s="18"/>
      <c r="C816" s="18"/>
    </row>
    <row r="817" ht="15.75" customHeight="1">
      <c r="A817" s="18"/>
      <c r="B817" s="18"/>
      <c r="C817" s="18"/>
    </row>
    <row r="818" ht="15.75" customHeight="1">
      <c r="A818" s="18"/>
      <c r="B818" s="18"/>
      <c r="C818" s="18"/>
    </row>
    <row r="819" ht="15.75" customHeight="1">
      <c r="A819" s="18"/>
      <c r="B819" s="18"/>
      <c r="C819" s="18"/>
    </row>
    <row r="820" ht="15.75" customHeight="1">
      <c r="A820" s="18"/>
      <c r="B820" s="18"/>
      <c r="C820" s="18"/>
    </row>
    <row r="821" ht="15.75" customHeight="1">
      <c r="A821" s="18"/>
      <c r="B821" s="18"/>
      <c r="C821" s="18"/>
    </row>
    <row r="822" ht="15.75" customHeight="1">
      <c r="A822" s="18"/>
      <c r="B822" s="18"/>
      <c r="C822" s="18"/>
    </row>
    <row r="823" ht="15.75" customHeight="1">
      <c r="A823" s="18"/>
      <c r="B823" s="18"/>
      <c r="C823" s="18"/>
    </row>
    <row r="824" ht="15.75" customHeight="1">
      <c r="A824" s="18"/>
      <c r="B824" s="18"/>
      <c r="C824" s="18"/>
    </row>
    <row r="825" ht="15.75" customHeight="1">
      <c r="A825" s="18"/>
      <c r="B825" s="18"/>
      <c r="C825" s="18"/>
    </row>
    <row r="826" ht="15.75" customHeight="1">
      <c r="A826" s="18"/>
      <c r="B826" s="18"/>
      <c r="C826" s="18"/>
    </row>
    <row r="827" ht="15.75" customHeight="1">
      <c r="A827" s="18"/>
      <c r="B827" s="18"/>
      <c r="C827" s="18"/>
    </row>
    <row r="828" ht="15.75" customHeight="1">
      <c r="A828" s="18"/>
      <c r="B828" s="18"/>
      <c r="C828" s="18"/>
    </row>
    <row r="829" ht="15.75" customHeight="1">
      <c r="A829" s="18"/>
      <c r="B829" s="18"/>
      <c r="C829" s="18"/>
    </row>
    <row r="830" ht="15.75" customHeight="1">
      <c r="A830" s="18"/>
      <c r="B830" s="18"/>
      <c r="C830" s="18"/>
    </row>
    <row r="831" ht="15.75" customHeight="1">
      <c r="A831" s="18"/>
      <c r="B831" s="18"/>
      <c r="C831" s="18"/>
    </row>
    <row r="832" ht="15.75" customHeight="1">
      <c r="A832" s="18"/>
      <c r="B832" s="18"/>
      <c r="C832" s="18"/>
    </row>
    <row r="833" ht="15.75" customHeight="1">
      <c r="A833" s="18"/>
      <c r="B833" s="18"/>
      <c r="C833" s="18"/>
    </row>
    <row r="834" ht="15.75" customHeight="1">
      <c r="A834" s="18"/>
      <c r="B834" s="18"/>
      <c r="C834" s="18"/>
    </row>
    <row r="835" ht="15.75" customHeight="1">
      <c r="A835" s="18"/>
      <c r="B835" s="18"/>
      <c r="C835" s="18"/>
    </row>
    <row r="836" ht="15.75" customHeight="1">
      <c r="A836" s="18"/>
      <c r="B836" s="18"/>
      <c r="C836" s="18"/>
    </row>
    <row r="837" ht="15.75" customHeight="1">
      <c r="A837" s="18"/>
      <c r="B837" s="18"/>
      <c r="C837" s="18"/>
    </row>
    <row r="838" ht="15.75" customHeight="1">
      <c r="A838" s="18"/>
      <c r="B838" s="18"/>
      <c r="C838" s="18"/>
    </row>
    <row r="839" ht="15.75" customHeight="1">
      <c r="A839" s="18"/>
      <c r="B839" s="18"/>
      <c r="C839" s="18"/>
    </row>
    <row r="840" ht="15.75" customHeight="1">
      <c r="A840" s="18"/>
      <c r="B840" s="18"/>
      <c r="C840" s="18"/>
    </row>
    <row r="841" ht="15.75" customHeight="1">
      <c r="A841" s="18"/>
      <c r="B841" s="18"/>
      <c r="C841" s="18"/>
    </row>
    <row r="842" ht="15.75" customHeight="1">
      <c r="A842" s="18"/>
      <c r="B842" s="18"/>
      <c r="C842" s="18"/>
    </row>
    <row r="843" ht="15.75" customHeight="1">
      <c r="A843" s="18"/>
      <c r="B843" s="18"/>
      <c r="C843" s="18"/>
    </row>
    <row r="844" ht="15.75" customHeight="1">
      <c r="A844" s="18"/>
      <c r="B844" s="18"/>
      <c r="C844" s="18"/>
    </row>
    <row r="845" ht="15.75" customHeight="1">
      <c r="A845" s="18"/>
      <c r="B845" s="18"/>
      <c r="C845" s="18"/>
    </row>
    <row r="846" ht="15.75" customHeight="1">
      <c r="A846" s="18"/>
      <c r="B846" s="18"/>
      <c r="C846" s="18"/>
    </row>
    <row r="847" ht="15.75" customHeight="1">
      <c r="A847" s="18"/>
      <c r="B847" s="18"/>
      <c r="C847" s="18"/>
    </row>
    <row r="848" ht="15.75" customHeight="1">
      <c r="A848" s="18"/>
      <c r="B848" s="18"/>
      <c r="C848" s="18"/>
    </row>
    <row r="849" ht="15.75" customHeight="1">
      <c r="A849" s="18"/>
      <c r="B849" s="18"/>
      <c r="C849" s="18"/>
    </row>
    <row r="850" ht="15.75" customHeight="1">
      <c r="A850" s="18"/>
      <c r="B850" s="18"/>
      <c r="C850" s="18"/>
    </row>
    <row r="851" ht="15.75" customHeight="1">
      <c r="A851" s="18"/>
      <c r="B851" s="18"/>
      <c r="C851" s="18"/>
    </row>
    <row r="852" ht="15.75" customHeight="1">
      <c r="A852" s="18"/>
      <c r="B852" s="18"/>
      <c r="C852" s="18"/>
    </row>
    <row r="853" ht="15.75" customHeight="1">
      <c r="A853" s="18"/>
      <c r="B853" s="18"/>
      <c r="C853" s="18"/>
    </row>
    <row r="854" ht="15.75" customHeight="1">
      <c r="A854" s="18"/>
      <c r="B854" s="18"/>
      <c r="C854" s="18"/>
    </row>
    <row r="855" ht="15.75" customHeight="1">
      <c r="A855" s="18"/>
      <c r="B855" s="18"/>
      <c r="C855" s="18"/>
    </row>
    <row r="856" ht="15.75" customHeight="1">
      <c r="A856" s="18"/>
      <c r="B856" s="18"/>
      <c r="C856" s="18"/>
    </row>
    <row r="857" ht="15.75" customHeight="1">
      <c r="A857" s="18"/>
      <c r="B857" s="18"/>
      <c r="C857" s="18"/>
    </row>
    <row r="858" ht="15.75" customHeight="1">
      <c r="A858" s="18"/>
      <c r="B858" s="18"/>
      <c r="C858" s="18"/>
    </row>
    <row r="859" ht="15.75" customHeight="1">
      <c r="A859" s="18"/>
      <c r="B859" s="18"/>
      <c r="C859" s="18"/>
    </row>
    <row r="860" ht="15.75" customHeight="1">
      <c r="A860" s="18"/>
      <c r="B860" s="18"/>
      <c r="C860" s="18"/>
    </row>
    <row r="861" ht="15.75" customHeight="1">
      <c r="A861" s="18"/>
      <c r="B861" s="18"/>
      <c r="C861" s="18"/>
    </row>
    <row r="862" ht="15.75" customHeight="1">
      <c r="A862" s="18"/>
      <c r="B862" s="18"/>
      <c r="C862" s="18"/>
    </row>
    <row r="863" ht="15.75" customHeight="1">
      <c r="A863" s="18"/>
      <c r="B863" s="18"/>
      <c r="C863" s="18"/>
    </row>
    <row r="864" ht="15.75" customHeight="1">
      <c r="A864" s="18"/>
      <c r="B864" s="18"/>
      <c r="C864" s="18"/>
    </row>
    <row r="865" ht="15.75" customHeight="1">
      <c r="A865" s="18"/>
      <c r="B865" s="18"/>
      <c r="C865" s="18"/>
    </row>
    <row r="866" ht="15.75" customHeight="1">
      <c r="A866" s="18"/>
      <c r="B866" s="18"/>
      <c r="C866" s="18"/>
    </row>
    <row r="867" ht="15.75" customHeight="1">
      <c r="A867" s="18"/>
      <c r="B867" s="18"/>
      <c r="C867" s="18"/>
    </row>
    <row r="868" ht="15.75" customHeight="1">
      <c r="A868" s="18"/>
      <c r="B868" s="18"/>
      <c r="C868" s="18"/>
    </row>
    <row r="869" ht="15.75" customHeight="1">
      <c r="A869" s="18"/>
      <c r="B869" s="18"/>
      <c r="C869" s="18"/>
    </row>
    <row r="870" ht="15.75" customHeight="1">
      <c r="A870" s="18"/>
      <c r="B870" s="18"/>
      <c r="C870" s="18"/>
    </row>
    <row r="871" ht="15.75" customHeight="1">
      <c r="A871" s="18"/>
      <c r="B871" s="18"/>
      <c r="C871" s="18"/>
    </row>
    <row r="872" ht="15.75" customHeight="1">
      <c r="A872" s="18"/>
      <c r="B872" s="18"/>
      <c r="C872" s="18"/>
    </row>
    <row r="873" ht="15.75" customHeight="1">
      <c r="A873" s="18"/>
      <c r="B873" s="18"/>
      <c r="C873" s="18"/>
    </row>
    <row r="874" ht="15.75" customHeight="1">
      <c r="A874" s="18"/>
      <c r="B874" s="18"/>
      <c r="C874" s="18"/>
    </row>
    <row r="875" ht="15.75" customHeight="1">
      <c r="A875" s="18"/>
      <c r="B875" s="18"/>
      <c r="C875" s="18"/>
    </row>
    <row r="876" ht="15.75" customHeight="1">
      <c r="A876" s="18"/>
      <c r="B876" s="18"/>
      <c r="C876" s="18"/>
    </row>
    <row r="877" ht="15.75" customHeight="1">
      <c r="A877" s="18"/>
      <c r="B877" s="18"/>
      <c r="C877" s="18"/>
    </row>
    <row r="878" ht="15.75" customHeight="1">
      <c r="A878" s="18"/>
      <c r="B878" s="18"/>
      <c r="C878" s="18"/>
    </row>
    <row r="879" ht="15.75" customHeight="1">
      <c r="A879" s="18"/>
      <c r="B879" s="18"/>
      <c r="C879" s="18"/>
    </row>
    <row r="880" ht="15.75" customHeight="1">
      <c r="A880" s="18"/>
      <c r="B880" s="18"/>
      <c r="C880" s="18"/>
    </row>
    <row r="881" ht="15.75" customHeight="1">
      <c r="A881" s="18"/>
      <c r="B881" s="18"/>
      <c r="C881" s="18"/>
    </row>
    <row r="882" ht="15.75" customHeight="1">
      <c r="A882" s="18"/>
      <c r="B882" s="18"/>
      <c r="C882" s="18"/>
    </row>
    <row r="883" ht="15.75" customHeight="1">
      <c r="A883" s="18"/>
      <c r="B883" s="18"/>
      <c r="C883" s="18"/>
    </row>
    <row r="884" ht="15.75" customHeight="1">
      <c r="A884" s="18"/>
      <c r="B884" s="18"/>
      <c r="C884" s="18"/>
    </row>
    <row r="885" ht="15.75" customHeight="1">
      <c r="A885" s="18"/>
      <c r="B885" s="18"/>
      <c r="C885" s="18"/>
    </row>
    <row r="886" ht="15.75" customHeight="1">
      <c r="A886" s="18"/>
      <c r="B886" s="18"/>
      <c r="C886" s="18"/>
    </row>
    <row r="887" ht="15.75" customHeight="1">
      <c r="A887" s="18"/>
      <c r="B887" s="18"/>
      <c r="C887" s="18"/>
    </row>
    <row r="888" ht="15.75" customHeight="1">
      <c r="A888" s="18"/>
      <c r="B888" s="18"/>
      <c r="C888" s="18"/>
    </row>
    <row r="889" ht="15.75" customHeight="1">
      <c r="A889" s="18"/>
      <c r="B889" s="18"/>
      <c r="C889" s="18"/>
    </row>
    <row r="890" ht="15.75" customHeight="1">
      <c r="A890" s="18"/>
      <c r="B890" s="18"/>
      <c r="C890" s="18"/>
    </row>
    <row r="891" ht="15.75" customHeight="1">
      <c r="A891" s="18"/>
      <c r="B891" s="18"/>
      <c r="C891" s="18"/>
    </row>
    <row r="892" ht="15.75" customHeight="1">
      <c r="A892" s="18"/>
      <c r="B892" s="18"/>
      <c r="C892" s="18"/>
    </row>
    <row r="893" ht="15.75" customHeight="1">
      <c r="A893" s="18"/>
      <c r="B893" s="18"/>
      <c r="C893" s="18"/>
    </row>
    <row r="894" ht="15.75" customHeight="1">
      <c r="A894" s="18"/>
      <c r="B894" s="18"/>
      <c r="C894" s="18"/>
    </row>
    <row r="895" ht="15.75" customHeight="1">
      <c r="A895" s="18"/>
      <c r="B895" s="18"/>
      <c r="C895" s="18"/>
    </row>
    <row r="896" ht="15.75" customHeight="1">
      <c r="A896" s="18"/>
      <c r="B896" s="18"/>
      <c r="C896" s="18"/>
    </row>
    <row r="897" ht="15.75" customHeight="1">
      <c r="A897" s="18"/>
      <c r="B897" s="18"/>
      <c r="C897" s="18"/>
    </row>
    <row r="898" ht="15.75" customHeight="1">
      <c r="A898" s="18"/>
      <c r="B898" s="18"/>
      <c r="C898" s="18"/>
    </row>
    <row r="899" ht="15.75" customHeight="1">
      <c r="A899" s="18"/>
      <c r="B899" s="18"/>
      <c r="C899" s="18"/>
    </row>
    <row r="900" ht="15.75" customHeight="1">
      <c r="A900" s="18"/>
      <c r="B900" s="18"/>
      <c r="C900" s="18"/>
    </row>
    <row r="901" ht="15.75" customHeight="1">
      <c r="A901" s="18"/>
      <c r="B901" s="18"/>
      <c r="C901" s="18"/>
    </row>
    <row r="902" ht="15.75" customHeight="1">
      <c r="A902" s="18"/>
      <c r="B902" s="18"/>
      <c r="C902" s="18"/>
    </row>
    <row r="903" ht="15.75" customHeight="1">
      <c r="A903" s="18"/>
      <c r="B903" s="18"/>
      <c r="C903" s="18"/>
    </row>
    <row r="904" ht="15.75" customHeight="1">
      <c r="A904" s="18"/>
      <c r="B904" s="18"/>
      <c r="C904" s="18"/>
    </row>
    <row r="905" ht="15.75" customHeight="1">
      <c r="A905" s="18"/>
      <c r="B905" s="18"/>
      <c r="C905" s="18"/>
    </row>
    <row r="906" ht="15.75" customHeight="1">
      <c r="A906" s="18"/>
      <c r="B906" s="18"/>
      <c r="C906" s="18"/>
    </row>
    <row r="907" ht="15.75" customHeight="1">
      <c r="A907" s="18"/>
      <c r="B907" s="18"/>
      <c r="C907" s="18"/>
    </row>
    <row r="908" ht="15.75" customHeight="1">
      <c r="A908" s="18"/>
      <c r="B908" s="18"/>
      <c r="C908" s="18"/>
    </row>
    <row r="909" ht="15.75" customHeight="1">
      <c r="A909" s="18"/>
      <c r="B909" s="18"/>
      <c r="C909" s="18"/>
    </row>
    <row r="910" ht="15.75" customHeight="1">
      <c r="A910" s="18"/>
      <c r="B910" s="18"/>
      <c r="C910" s="18"/>
    </row>
    <row r="911" ht="15.75" customHeight="1">
      <c r="A911" s="18"/>
      <c r="B911" s="18"/>
      <c r="C911" s="18"/>
    </row>
    <row r="912" ht="15.75" customHeight="1">
      <c r="A912" s="18"/>
      <c r="B912" s="18"/>
      <c r="C912" s="18"/>
    </row>
    <row r="913" ht="15.75" customHeight="1">
      <c r="A913" s="18"/>
      <c r="B913" s="18"/>
      <c r="C913" s="18"/>
    </row>
    <row r="914" ht="15.75" customHeight="1">
      <c r="A914" s="18"/>
      <c r="B914" s="18"/>
      <c r="C914" s="18"/>
    </row>
    <row r="915" ht="15.75" customHeight="1">
      <c r="A915" s="18"/>
      <c r="B915" s="18"/>
      <c r="C915" s="18"/>
    </row>
    <row r="916" ht="15.75" customHeight="1">
      <c r="A916" s="18"/>
      <c r="B916" s="18"/>
      <c r="C916" s="18"/>
    </row>
    <row r="917" ht="15.75" customHeight="1">
      <c r="A917" s="18"/>
      <c r="B917" s="18"/>
      <c r="C917" s="18"/>
    </row>
    <row r="918" ht="15.75" customHeight="1">
      <c r="A918" s="18"/>
      <c r="B918" s="18"/>
      <c r="C918" s="18"/>
    </row>
    <row r="919" ht="15.75" customHeight="1">
      <c r="A919" s="18"/>
      <c r="B919" s="18"/>
      <c r="C919" s="18"/>
    </row>
    <row r="920" ht="15.75" customHeight="1">
      <c r="A920" s="18"/>
      <c r="B920" s="18"/>
      <c r="C920" s="18"/>
    </row>
    <row r="921" ht="15.75" customHeight="1">
      <c r="A921" s="18"/>
      <c r="B921" s="18"/>
      <c r="C921" s="18"/>
    </row>
    <row r="922" ht="15.75" customHeight="1">
      <c r="A922" s="18"/>
      <c r="B922" s="18"/>
      <c r="C922" s="18"/>
    </row>
    <row r="923" ht="15.75" customHeight="1">
      <c r="A923" s="18"/>
      <c r="B923" s="18"/>
      <c r="C923" s="18"/>
    </row>
    <row r="924" ht="15.75" customHeight="1">
      <c r="A924" s="18"/>
      <c r="B924" s="18"/>
      <c r="C924" s="18"/>
    </row>
    <row r="925" ht="15.75" customHeight="1">
      <c r="A925" s="18"/>
      <c r="B925" s="18"/>
      <c r="C925" s="18"/>
    </row>
    <row r="926" ht="15.75" customHeight="1">
      <c r="A926" s="18"/>
      <c r="B926" s="18"/>
      <c r="C926" s="18"/>
    </row>
    <row r="927" ht="15.75" customHeight="1">
      <c r="A927" s="18"/>
      <c r="B927" s="18"/>
      <c r="C927" s="18"/>
    </row>
    <row r="928" ht="15.75" customHeight="1">
      <c r="A928" s="18"/>
      <c r="B928" s="18"/>
      <c r="C928" s="18"/>
    </row>
    <row r="929" ht="15.75" customHeight="1">
      <c r="A929" s="18"/>
      <c r="B929" s="18"/>
      <c r="C929" s="18"/>
    </row>
    <row r="930" ht="15.75" customHeight="1">
      <c r="A930" s="18"/>
      <c r="B930" s="18"/>
      <c r="C930" s="18"/>
    </row>
    <row r="931" ht="15.75" customHeight="1">
      <c r="A931" s="18"/>
      <c r="B931" s="18"/>
      <c r="C931" s="18"/>
    </row>
    <row r="932" ht="15.75" customHeight="1">
      <c r="A932" s="18"/>
      <c r="B932" s="18"/>
      <c r="C932" s="18"/>
    </row>
    <row r="933" ht="15.75" customHeight="1">
      <c r="A933" s="18"/>
      <c r="B933" s="18"/>
      <c r="C933" s="18"/>
    </row>
    <row r="934" ht="15.75" customHeight="1">
      <c r="A934" s="18"/>
      <c r="B934" s="18"/>
      <c r="C934" s="18"/>
    </row>
    <row r="935" ht="15.75" customHeight="1">
      <c r="A935" s="18"/>
      <c r="B935" s="18"/>
      <c r="C935" s="18"/>
    </row>
    <row r="936" ht="15.75" customHeight="1">
      <c r="A936" s="18"/>
      <c r="B936" s="18"/>
      <c r="C936" s="18"/>
    </row>
    <row r="937" ht="15.75" customHeight="1">
      <c r="A937" s="18"/>
      <c r="B937" s="18"/>
      <c r="C937" s="18"/>
    </row>
    <row r="938" ht="15.75" customHeight="1">
      <c r="A938" s="18"/>
      <c r="B938" s="18"/>
      <c r="C938" s="18"/>
    </row>
    <row r="939" ht="15.75" customHeight="1">
      <c r="A939" s="18"/>
      <c r="B939" s="18"/>
      <c r="C939" s="18"/>
    </row>
    <row r="940" ht="15.75" customHeight="1">
      <c r="A940" s="18"/>
      <c r="B940" s="18"/>
      <c r="C940" s="18"/>
    </row>
    <row r="941" ht="15.75" customHeight="1">
      <c r="A941" s="18"/>
      <c r="B941" s="18"/>
      <c r="C941" s="18"/>
    </row>
    <row r="942" ht="15.75" customHeight="1">
      <c r="A942" s="18"/>
      <c r="B942" s="18"/>
      <c r="C942" s="18"/>
    </row>
    <row r="943" ht="15.75" customHeight="1">
      <c r="A943" s="18"/>
      <c r="B943" s="18"/>
      <c r="C943" s="18"/>
    </row>
    <row r="944" ht="15.75" customHeight="1">
      <c r="A944" s="18"/>
      <c r="B944" s="18"/>
      <c r="C944" s="18"/>
    </row>
    <row r="945" ht="15.75" customHeight="1">
      <c r="A945" s="18"/>
      <c r="B945" s="18"/>
      <c r="C945" s="18"/>
    </row>
    <row r="946" ht="15.75" customHeight="1">
      <c r="A946" s="18"/>
      <c r="B946" s="18"/>
      <c r="C946" s="18"/>
    </row>
    <row r="947" ht="15.75" customHeight="1">
      <c r="A947" s="18"/>
      <c r="B947" s="18"/>
      <c r="C947" s="18"/>
    </row>
    <row r="948" ht="15.75" customHeight="1">
      <c r="A948" s="18"/>
      <c r="B948" s="18"/>
      <c r="C948" s="18"/>
    </row>
    <row r="949" ht="15.75" customHeight="1">
      <c r="A949" s="18"/>
      <c r="B949" s="18"/>
      <c r="C949" s="18"/>
    </row>
    <row r="950" ht="15.75" customHeight="1">
      <c r="A950" s="18"/>
      <c r="B950" s="18"/>
      <c r="C950" s="18"/>
    </row>
    <row r="951" ht="15.75" customHeight="1">
      <c r="A951" s="18"/>
      <c r="B951" s="18"/>
      <c r="C951" s="18"/>
    </row>
    <row r="952" ht="15.75" customHeight="1">
      <c r="A952" s="18"/>
      <c r="B952" s="18"/>
      <c r="C952" s="18"/>
    </row>
    <row r="953" ht="15.75" customHeight="1">
      <c r="A953" s="18"/>
      <c r="B953" s="18"/>
      <c r="C953" s="18"/>
    </row>
    <row r="954" ht="15.75" customHeight="1">
      <c r="A954" s="18"/>
      <c r="B954" s="18"/>
      <c r="C954" s="18"/>
    </row>
    <row r="955" ht="15.75" customHeight="1">
      <c r="A955" s="18"/>
      <c r="B955" s="18"/>
      <c r="C955" s="18"/>
    </row>
    <row r="956" ht="15.75" customHeight="1">
      <c r="A956" s="18"/>
      <c r="B956" s="18"/>
      <c r="C956" s="18"/>
    </row>
    <row r="957" ht="15.75" customHeight="1">
      <c r="A957" s="18"/>
      <c r="B957" s="18"/>
      <c r="C957" s="18"/>
    </row>
    <row r="958" ht="15.75" customHeight="1">
      <c r="A958" s="18"/>
      <c r="B958" s="18"/>
      <c r="C958" s="18"/>
    </row>
    <row r="959" ht="15.75" customHeight="1">
      <c r="A959" s="18"/>
      <c r="B959" s="18"/>
      <c r="C959" s="18"/>
    </row>
    <row r="960" ht="15.75" customHeight="1">
      <c r="A960" s="18"/>
      <c r="B960" s="18"/>
      <c r="C960" s="18"/>
    </row>
    <row r="961" ht="15.75" customHeight="1">
      <c r="A961" s="18"/>
      <c r="B961" s="18"/>
      <c r="C961" s="18"/>
    </row>
    <row r="962" ht="15.75" customHeight="1">
      <c r="A962" s="18"/>
      <c r="B962" s="18"/>
      <c r="C962" s="18"/>
    </row>
    <row r="963" ht="15.75" customHeight="1">
      <c r="A963" s="18"/>
      <c r="B963" s="18"/>
      <c r="C963" s="18"/>
    </row>
    <row r="964" ht="15.75" customHeight="1">
      <c r="A964" s="18"/>
      <c r="B964" s="18"/>
      <c r="C964" s="18"/>
    </row>
    <row r="965" ht="15.75" customHeight="1">
      <c r="A965" s="18"/>
      <c r="B965" s="18"/>
      <c r="C965" s="18"/>
    </row>
    <row r="966" ht="15.75" customHeight="1">
      <c r="A966" s="18"/>
      <c r="B966" s="18"/>
      <c r="C966" s="18"/>
    </row>
    <row r="967" ht="15.75" customHeight="1">
      <c r="A967" s="18"/>
      <c r="B967" s="18"/>
      <c r="C967" s="18"/>
    </row>
    <row r="968" ht="15.75" customHeight="1">
      <c r="A968" s="18"/>
      <c r="B968" s="18"/>
      <c r="C968" s="18"/>
    </row>
    <row r="969" ht="15.75" customHeight="1">
      <c r="A969" s="18"/>
      <c r="B969" s="18"/>
      <c r="C969" s="18"/>
    </row>
    <row r="970" ht="15.75" customHeight="1">
      <c r="A970" s="18"/>
      <c r="B970" s="18"/>
      <c r="C970" s="18"/>
    </row>
    <row r="971" ht="15.75" customHeight="1">
      <c r="A971" s="18"/>
      <c r="B971" s="18"/>
      <c r="C971" s="18"/>
    </row>
    <row r="972" ht="15.75" customHeight="1">
      <c r="A972" s="18"/>
      <c r="B972" s="18"/>
      <c r="C972" s="18"/>
    </row>
    <row r="973" ht="15.75" customHeight="1">
      <c r="A973" s="18"/>
      <c r="B973" s="18"/>
      <c r="C973" s="18"/>
    </row>
    <row r="974" ht="15.75" customHeight="1">
      <c r="A974" s="18"/>
      <c r="B974" s="18"/>
      <c r="C974" s="18"/>
    </row>
    <row r="975" ht="15.75" customHeight="1">
      <c r="A975" s="18"/>
      <c r="B975" s="18"/>
      <c r="C975" s="18"/>
    </row>
    <row r="976" ht="15.75" customHeight="1">
      <c r="A976" s="18"/>
      <c r="B976" s="18"/>
      <c r="C976" s="18"/>
    </row>
    <row r="977" ht="15.75" customHeight="1">
      <c r="A977" s="18"/>
      <c r="B977" s="18"/>
      <c r="C977" s="18"/>
    </row>
    <row r="978" ht="15.75" customHeight="1">
      <c r="A978" s="18"/>
      <c r="B978" s="18"/>
      <c r="C978" s="18"/>
    </row>
    <row r="979" ht="15.75" customHeight="1">
      <c r="A979" s="18"/>
      <c r="B979" s="18"/>
      <c r="C979" s="18"/>
    </row>
    <row r="980" ht="15.75" customHeight="1">
      <c r="A980" s="18"/>
      <c r="B980" s="18"/>
      <c r="C980" s="18"/>
    </row>
    <row r="981" ht="15.75" customHeight="1">
      <c r="A981" s="18"/>
      <c r="B981" s="18"/>
      <c r="C981" s="18"/>
    </row>
    <row r="982" ht="15.75" customHeight="1">
      <c r="A982" s="18"/>
      <c r="B982" s="18"/>
      <c r="C982" s="18"/>
    </row>
    <row r="983" ht="15.75" customHeight="1">
      <c r="A983" s="18"/>
      <c r="B983" s="18"/>
      <c r="C983" s="18"/>
    </row>
    <row r="984" ht="15.75" customHeight="1">
      <c r="A984" s="18"/>
      <c r="B984" s="18"/>
      <c r="C984" s="18"/>
    </row>
    <row r="985" ht="15.75" customHeight="1">
      <c r="A985" s="18"/>
      <c r="B985" s="18"/>
      <c r="C985" s="18"/>
    </row>
    <row r="986" ht="15.75" customHeight="1">
      <c r="A986" s="18"/>
      <c r="B986" s="18"/>
      <c r="C986" s="18"/>
    </row>
    <row r="987" ht="15.75" customHeight="1">
      <c r="A987" s="18"/>
      <c r="B987" s="18"/>
      <c r="C987" s="18"/>
    </row>
    <row r="988" ht="15.75" customHeight="1">
      <c r="A988" s="18"/>
      <c r="B988" s="18"/>
      <c r="C988" s="18"/>
    </row>
    <row r="989" ht="15.75" customHeight="1">
      <c r="A989" s="18"/>
      <c r="B989" s="18"/>
      <c r="C989" s="18"/>
    </row>
    <row r="990" ht="15.75" customHeight="1">
      <c r="A990" s="18"/>
      <c r="B990" s="18"/>
      <c r="C990" s="18"/>
    </row>
    <row r="991" ht="15.75" customHeight="1">
      <c r="A991" s="18"/>
      <c r="B991" s="18"/>
      <c r="C991" s="18"/>
    </row>
    <row r="992" ht="15.75" customHeight="1">
      <c r="A992" s="18"/>
      <c r="B992" s="18"/>
      <c r="C992" s="18"/>
    </row>
    <row r="993" ht="15.75" customHeight="1">
      <c r="A993" s="18"/>
      <c r="B993" s="18"/>
      <c r="C993" s="18"/>
    </row>
    <row r="994" ht="15.75" customHeight="1">
      <c r="A994" s="18"/>
      <c r="B994" s="18"/>
      <c r="C994" s="18"/>
    </row>
    <row r="995" ht="15.75" customHeight="1">
      <c r="A995" s="18"/>
      <c r="B995" s="18"/>
      <c r="C995" s="18"/>
    </row>
    <row r="996" ht="15.75" customHeight="1">
      <c r="A996" s="18"/>
      <c r="B996" s="18"/>
      <c r="C996" s="18"/>
    </row>
    <row r="997" ht="15.75" customHeight="1">
      <c r="A997" s="18"/>
      <c r="B997" s="18"/>
      <c r="C997" s="18"/>
    </row>
    <row r="998" ht="15.75" customHeight="1">
      <c r="A998" s="18"/>
      <c r="B998" s="18"/>
      <c r="C998" s="18"/>
    </row>
    <row r="999" ht="15.75" customHeight="1">
      <c r="A999" s="18"/>
      <c r="B999" s="18"/>
      <c r="C999" s="18"/>
    </row>
    <row r="1000" ht="15.75" customHeight="1">
      <c r="A1000" s="18"/>
      <c r="B1000" s="18"/>
      <c r="C1000" s="18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2.0"/>
    <col customWidth="1" min="4" max="4" width="10.0"/>
    <col customWidth="1" min="5" max="5" width="14.0"/>
    <col customWidth="1" min="6" max="7" width="12.0"/>
    <col customWidth="1" min="8" max="8" width="14.0"/>
    <col customWidth="1" min="9" max="10" width="10.0"/>
    <col customWidth="1" min="11" max="11" width="14.0"/>
    <col customWidth="1" min="12" max="26" width="8.71"/>
  </cols>
  <sheetData>
    <row r="1" ht="23.25" customHeight="1">
      <c r="A1" s="1" t="s">
        <v>125</v>
      </c>
      <c r="B1" s="1" t="s">
        <v>157</v>
      </c>
      <c r="C1" s="1" t="s">
        <v>158</v>
      </c>
      <c r="D1" s="1" t="s">
        <v>108</v>
      </c>
      <c r="E1" s="32" t="s">
        <v>159</v>
      </c>
      <c r="F1" s="32" t="s">
        <v>160</v>
      </c>
      <c r="G1" s="32" t="s">
        <v>161</v>
      </c>
      <c r="H1" s="32" t="s">
        <v>162</v>
      </c>
      <c r="I1" s="33" t="s">
        <v>163</v>
      </c>
      <c r="J1" s="33" t="s">
        <v>164</v>
      </c>
      <c r="K1" s="34" t="s">
        <v>165</v>
      </c>
    </row>
    <row r="2" ht="15.0" customHeight="1">
      <c r="A2" s="4" t="s">
        <v>128</v>
      </c>
      <c r="B2" s="4" t="s">
        <v>166</v>
      </c>
      <c r="C2" s="4">
        <v>80.0</v>
      </c>
      <c r="D2" s="4" t="s">
        <v>102</v>
      </c>
      <c r="E2" s="4">
        <v>1.0</v>
      </c>
      <c r="F2" s="4">
        <v>1.0</v>
      </c>
      <c r="G2" s="4">
        <v>1.0</v>
      </c>
      <c r="H2" s="4">
        <v>1.0</v>
      </c>
      <c r="I2" s="4" t="s">
        <v>115</v>
      </c>
      <c r="J2" s="4" t="s">
        <v>119</v>
      </c>
      <c r="K2" s="18" t="s">
        <v>167</v>
      </c>
    </row>
    <row r="3" ht="15.0" customHeight="1">
      <c r="A3" s="4" t="s">
        <v>129</v>
      </c>
      <c r="B3" s="4" t="s">
        <v>168</v>
      </c>
      <c r="C3" s="4">
        <v>320.0</v>
      </c>
      <c r="D3" s="4" t="s">
        <v>103</v>
      </c>
      <c r="E3" s="4">
        <v>1.0</v>
      </c>
      <c r="F3" s="4">
        <v>1.0</v>
      </c>
      <c r="G3" s="4">
        <v>1.0</v>
      </c>
      <c r="H3" s="4">
        <v>1.0</v>
      </c>
      <c r="I3" s="4" t="s">
        <v>118</v>
      </c>
      <c r="J3" s="4" t="s">
        <v>122</v>
      </c>
      <c r="K3" s="18" t="s">
        <v>167</v>
      </c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0.0"/>
    <col customWidth="1" min="5" max="6" width="12.0"/>
    <col customWidth="1" min="7" max="7" width="9.0"/>
    <col customWidth="1" min="8" max="26" width="8.71"/>
  </cols>
  <sheetData>
    <row r="1" ht="23.25" customHeight="1">
      <c r="A1" s="1" t="s">
        <v>125</v>
      </c>
      <c r="B1" s="1" t="s">
        <v>169</v>
      </c>
      <c r="C1" s="1" t="s">
        <v>75</v>
      </c>
      <c r="D1" s="1" t="s">
        <v>108</v>
      </c>
      <c r="E1" s="1" t="s">
        <v>170</v>
      </c>
      <c r="F1" s="1" t="s">
        <v>171</v>
      </c>
      <c r="G1" s="1" t="s">
        <v>172</v>
      </c>
    </row>
    <row r="2" ht="15.0" customHeight="1">
      <c r="A2" s="35" t="str">
        <f>Cadastro_Fazenda!A2</f>
        <v>FAZ-001</v>
      </c>
      <c r="B2" s="35" t="str">
        <f>Cadastro_Fazenda!B2</f>
        <v>Fazenda Boa Vista</v>
      </c>
      <c r="C2" s="36" t="s">
        <v>104</v>
      </c>
      <c r="D2" s="35" t="s">
        <v>173</v>
      </c>
      <c r="E2" s="37">
        <f>MAX(SUMPRODUCT((Perfil_Area!$A$3:$A$16=C2)*(Perfil_Area!$B$3:$B$16=IF(Cadastro_Fazenda!$D$2="Pequena","Pequena","Média"))*Perfil_Area!$C$3:$C$16),SUMPRODUCT((Perfil_Area!$A$3:$A$16=C2)*(Perfil_Area!$B$3:$B$16=IF(Cadastro_Fazenda!$D$2="Pequena","Pequena","Média"))*Perfil_Area!$D$3:$D$16),SUMPRODUCT((Perfil_Area!$A$3:$A$16=C2)*(Perfil_Area!$B$3:$B$16=IF(Cadastro_Fazenda!$D$2="Pequena","Pequena","Média"))*Perfil_Area!$N$3:$N$16))</f>
        <v>4</v>
      </c>
      <c r="F2" s="37">
        <f t="shared" ref="F2:F15" si="1">E2*0.3</f>
        <v>1.2</v>
      </c>
      <c r="G2" s="38" t="str">
        <f>IF(E2=0,"Inativo",IF(Cadastro_Fazenda!$H$2=1,"Ativo","Inativo"))</f>
        <v>Ativo</v>
      </c>
    </row>
    <row r="3" ht="15.0" customHeight="1">
      <c r="A3" s="35" t="str">
        <f>Cadastro_Fazenda!A2</f>
        <v>FAZ-001</v>
      </c>
      <c r="B3" s="35" t="str">
        <f>Cadastro_Fazenda!B2</f>
        <v>Fazenda Boa Vista</v>
      </c>
      <c r="C3" s="36" t="s">
        <v>105</v>
      </c>
      <c r="D3" s="35" t="s">
        <v>173</v>
      </c>
      <c r="E3" s="37">
        <f>MAX(SUMPRODUCT((Perfil_Area!$A$3:$A$16=C3)*(Perfil_Area!$B$3:$B$16=IF(Cadastro_Fazenda!$D$2="Pequena","Pequena","Média"))*Perfil_Area!$C$3:$C$16),SUMPRODUCT((Perfil_Area!$A$3:$A$16=C3)*(Perfil_Area!$B$3:$B$16=IF(Cadastro_Fazenda!$D$2="Pequena","Pequena","Média"))*Perfil_Area!$D$3:$D$16),SUMPRODUCT((Perfil_Area!$A$3:$A$16=C3)*(Perfil_Area!$B$3:$B$16=IF(Cadastro_Fazenda!$D$2="Pequena","Pequena","Média"))*Perfil_Area!$N$3:$N$16))</f>
        <v>0</v>
      </c>
      <c r="F3" s="37">
        <f t="shared" si="1"/>
        <v>0</v>
      </c>
      <c r="G3" s="38" t="str">
        <f>IF(E3=0,"Inativo",IF(Cadastro_Fazenda!$H$2=1,"Ativo","Inativo"))</f>
        <v>Inativo</v>
      </c>
    </row>
    <row r="4" ht="15.0" customHeight="1">
      <c r="A4" s="35" t="str">
        <f>Cadastro_Fazenda!A2</f>
        <v>FAZ-001</v>
      </c>
      <c r="B4" s="35" t="str">
        <f>Cadastro_Fazenda!B2</f>
        <v>Fazenda Boa Vista</v>
      </c>
      <c r="C4" s="36" t="s">
        <v>106</v>
      </c>
      <c r="D4" s="35" t="s">
        <v>173</v>
      </c>
      <c r="E4" s="37">
        <f>MAX(SUMPRODUCT((Perfil_Area!$A$3:$A$16=C4)*(Perfil_Area!$B$3:$B$16=IF(Cadastro_Fazenda!$D$2="Pequena","Pequena","Média"))*Perfil_Area!$C$3:$C$16),SUMPRODUCT((Perfil_Area!$A$3:$A$16=C4)*(Perfil_Area!$B$3:$B$16=IF(Cadastro_Fazenda!$D$2="Pequena","Pequena","Média"))*Perfil_Area!$D$3:$D$16),SUMPRODUCT((Perfil_Area!$A$3:$A$16=C4)*(Perfil_Area!$B$3:$B$16=IF(Cadastro_Fazenda!$D$2="Pequena","Pequena","Média"))*Perfil_Area!$N$3:$N$16))</f>
        <v>0</v>
      </c>
      <c r="F4" s="37">
        <f t="shared" si="1"/>
        <v>0</v>
      </c>
      <c r="G4" s="38" t="str">
        <f>IF(E4=0,"Inativo",IF(Cadastro_Fazenda!$H$2=1,"Ativo","Inativo"))</f>
        <v>Inativo</v>
      </c>
    </row>
    <row r="5" ht="15.0" customHeight="1">
      <c r="A5" s="35" t="str">
        <f>Cadastro_Fazenda!A2</f>
        <v>FAZ-001</v>
      </c>
      <c r="B5" s="35" t="str">
        <f>Cadastro_Fazenda!B2</f>
        <v>Fazenda Boa Vista</v>
      </c>
      <c r="C5" s="36" t="s">
        <v>107</v>
      </c>
      <c r="D5" s="35" t="s">
        <v>173</v>
      </c>
      <c r="E5" s="37">
        <f>MAX(SUMPRODUCT((Perfil_Area!$A$3:$A$16=C5)*(Perfil_Area!$B$3:$B$16=IF(Cadastro_Fazenda!$D$2="Pequena","Pequena","Média"))*Perfil_Area!$C$3:$C$16),SUMPRODUCT((Perfil_Area!$A$3:$A$16=C5)*(Perfil_Area!$B$3:$B$16=IF(Cadastro_Fazenda!$D$2="Pequena","Pequena","Média"))*Perfil_Area!$D$3:$D$16),SUMPRODUCT((Perfil_Area!$A$3:$A$16=C5)*(Perfil_Area!$B$3:$B$16=IF(Cadastro_Fazenda!$D$2="Pequena","Pequena","Média"))*Perfil_Area!$N$3:$N$16))</f>
        <v>0.2</v>
      </c>
      <c r="F5" s="37">
        <f t="shared" si="1"/>
        <v>0.06</v>
      </c>
      <c r="G5" s="38" t="str">
        <f>IF(E5=0,"Inativo",IF(Cadastro_Fazenda!$H$2=1,"Ativo","Inativo"))</f>
        <v>Ativo</v>
      </c>
    </row>
    <row r="6" ht="15.0" customHeight="1">
      <c r="A6" s="35" t="str">
        <f>Cadastro_Fazenda!A2</f>
        <v>FAZ-001</v>
      </c>
      <c r="B6" s="35" t="str">
        <f>Cadastro_Fazenda!B2</f>
        <v>Fazenda Boa Vista</v>
      </c>
      <c r="C6" s="39" t="s">
        <v>31</v>
      </c>
      <c r="D6" s="35" t="s">
        <v>174</v>
      </c>
      <c r="E6" s="37">
        <f>MAX(SUMPRODUCT((Perfil_Area!$A$3:$A$16=C6)*(Perfil_Area!$B$3:$B$16=IF(Cadastro_Fazenda!$D$2="Pequena","Pequena","Média"))*Perfil_Area!$C$3:$C$16),SUMPRODUCT((Perfil_Area!$A$3:$A$16=C6)*(Perfil_Area!$B$3:$B$16=IF(Cadastro_Fazenda!$D$2="Pequena","Pequena","Média"))*Perfil_Area!$D$3:$D$16),SUMPRODUCT((Perfil_Area!$A$3:$A$16=C6)*(Perfil_Area!$B$3:$B$16=IF(Cadastro_Fazenda!$D$2="Pequena","Pequena","Média"))*Perfil_Area!$N$3:$N$16))</f>
        <v>2.02</v>
      </c>
      <c r="F6" s="37">
        <f t="shared" si="1"/>
        <v>0.606</v>
      </c>
      <c r="G6" s="38" t="str">
        <f>IF(E6=0,"Inativo",IF(Cadastro_Fazenda!$E$2=1,"Ativo","Inativo"))</f>
        <v>Ativo</v>
      </c>
    </row>
    <row r="7" ht="15.0" customHeight="1">
      <c r="A7" s="35" t="str">
        <f>Cadastro_Fazenda!A2</f>
        <v>FAZ-001</v>
      </c>
      <c r="B7" s="35" t="str">
        <f>Cadastro_Fazenda!B2</f>
        <v>Fazenda Boa Vista</v>
      </c>
      <c r="C7" s="40" t="s">
        <v>44</v>
      </c>
      <c r="D7" s="35" t="s">
        <v>174</v>
      </c>
      <c r="E7" s="37">
        <f>MAX(SUMPRODUCT((Perfil_Area!$A$3:$A$16=C7)*(Perfil_Area!$B$3:$B$16=IF(Cadastro_Fazenda!$D$2="Pequena","Pequena","Média"))*Perfil_Area!$C$3:$C$16),SUMPRODUCT((Perfil_Area!$A$3:$A$16=C7)*(Perfil_Area!$B$3:$B$16=IF(Cadastro_Fazenda!$D$2="Pequena","Pequena","Média"))*Perfil_Area!$D$3:$D$16),SUMPRODUCT((Perfil_Area!$A$3:$A$16=C7)*(Perfil_Area!$B$3:$B$16=IF(Cadastro_Fazenda!$D$2="Pequena","Pequena","Média"))*Perfil_Area!$N$3:$N$16))</f>
        <v>0.354</v>
      </c>
      <c r="F7" s="37">
        <f t="shared" si="1"/>
        <v>0.1062</v>
      </c>
      <c r="G7" s="38" t="str">
        <f>IF(E7=0,"Inativo",IF(Cadastro_Fazenda!$F$2=1,"Ativo","Inativo"))</f>
        <v>Ativo</v>
      </c>
    </row>
    <row r="8" ht="15.0" customHeight="1">
      <c r="A8" s="35" t="str">
        <f>Cadastro_Fazenda!A2</f>
        <v>FAZ-001</v>
      </c>
      <c r="B8" s="35" t="str">
        <f>Cadastro_Fazenda!B2</f>
        <v>Fazenda Boa Vista</v>
      </c>
      <c r="C8" s="41" t="s">
        <v>56</v>
      </c>
      <c r="D8" s="35" t="s">
        <v>174</v>
      </c>
      <c r="E8" s="37">
        <f>MAX(SUMPRODUCT((Perfil_Area!$A$3:$A$16=C8)*(Perfil_Area!$B$3:$B$16=IF(Cadastro_Fazenda!$D$2="Pequena","Pequena","Média"))*Perfil_Area!$C$3:$C$16),SUMPRODUCT((Perfil_Area!$A$3:$A$16=C8)*(Perfil_Area!$B$3:$B$16=IF(Cadastro_Fazenda!$D$2="Pequena","Pequena","Média"))*Perfil_Area!$D$3:$D$16),SUMPRODUCT((Perfil_Area!$A$3:$A$16=C8)*(Perfil_Area!$B$3:$B$16=IF(Cadastro_Fazenda!$D$2="Pequena","Pequena","Média"))*Perfil_Area!$N$3:$N$16))</f>
        <v>0.176</v>
      </c>
      <c r="F8" s="37">
        <f t="shared" si="1"/>
        <v>0.0528</v>
      </c>
      <c r="G8" s="38" t="str">
        <f>IF(E8=0,"Inativo",IF(Cadastro_Fazenda!$G$2=1,"Ativo","Inativo"))</f>
        <v>Ativo</v>
      </c>
    </row>
    <row r="9" ht="15.0" customHeight="1">
      <c r="A9" s="35" t="str">
        <f>Cadastro_Fazenda!A3</f>
        <v>FAZ-002</v>
      </c>
      <c r="B9" s="35" t="str">
        <f>Cadastro_Fazenda!B3</f>
        <v>Fazenda São Pedro</v>
      </c>
      <c r="C9" s="36" t="s">
        <v>104</v>
      </c>
      <c r="D9" s="35" t="s">
        <v>173</v>
      </c>
      <c r="E9" s="37">
        <f>MAX(SUMPRODUCT((Perfil_Area!$A$3:$A$16=C9)*(Perfil_Area!$B$3:$B$16=IF(Cadastro_Fazenda!$D$3="Pequena","Pequena","Média"))*Perfil_Area!$C$3:$C$16),SUMPRODUCT((Perfil_Area!$A$3:$A$16=C9)*(Perfil_Area!$B$3:$B$16=IF(Cadastro_Fazenda!$D$3="Pequena","Pequena","Média"))*Perfil_Area!$D$3:$D$16),SUMPRODUCT((Perfil_Area!$A$3:$A$16=C9)*(Perfil_Area!$B$3:$B$16=IF(Cadastro_Fazenda!$D$3="Pequena","Pequena","Média"))*Perfil_Area!$N$3:$N$16))</f>
        <v>8</v>
      </c>
      <c r="F9" s="37">
        <f t="shared" si="1"/>
        <v>2.4</v>
      </c>
      <c r="G9" s="38" t="str">
        <f>IF(E9=0,"Inativo",IF(Cadastro_Fazenda!$H$3=1,"Ativo","Inativo"))</f>
        <v>Ativo</v>
      </c>
    </row>
    <row r="10" ht="15.0" customHeight="1">
      <c r="A10" s="35" t="str">
        <f>Cadastro_Fazenda!A3</f>
        <v>FAZ-002</v>
      </c>
      <c r="B10" s="35" t="str">
        <f>Cadastro_Fazenda!B3</f>
        <v>Fazenda São Pedro</v>
      </c>
      <c r="C10" s="36" t="s">
        <v>105</v>
      </c>
      <c r="D10" s="35" t="s">
        <v>173</v>
      </c>
      <c r="E10" s="37">
        <f>MAX(SUMPRODUCT((Perfil_Area!$A$3:$A$16=C10)*(Perfil_Area!$B$3:$B$16=IF(Cadastro_Fazenda!$D$3="Pequena","Pequena","Média"))*Perfil_Area!$C$3:$C$16),SUMPRODUCT((Perfil_Area!$A$3:$A$16=C10)*(Perfil_Area!$B$3:$B$16=IF(Cadastro_Fazenda!$D$3="Pequena","Pequena","Média"))*Perfil_Area!$D$3:$D$16),SUMPRODUCT((Perfil_Area!$A$3:$A$16=C10)*(Perfil_Area!$B$3:$B$16=IF(Cadastro_Fazenda!$D$3="Pequena","Pequena","Média"))*Perfil_Area!$N$3:$N$16))</f>
        <v>17.6</v>
      </c>
      <c r="F10" s="37">
        <f t="shared" si="1"/>
        <v>5.28</v>
      </c>
      <c r="G10" s="38" t="str">
        <f>IF(E10=0,"Inativo",IF(Cadastro_Fazenda!$H$3=1,"Ativo","Inativo"))</f>
        <v>Ativo</v>
      </c>
    </row>
    <row r="11" ht="15.0" customHeight="1">
      <c r="A11" s="35" t="str">
        <f>Cadastro_Fazenda!A3</f>
        <v>FAZ-002</v>
      </c>
      <c r="B11" s="35" t="str">
        <f>Cadastro_Fazenda!B3</f>
        <v>Fazenda São Pedro</v>
      </c>
      <c r="C11" s="36" t="s">
        <v>106</v>
      </c>
      <c r="D11" s="35" t="s">
        <v>173</v>
      </c>
      <c r="E11" s="37">
        <f>MAX(SUMPRODUCT((Perfil_Area!$A$3:$A$16=C11)*(Perfil_Area!$B$3:$B$16=IF(Cadastro_Fazenda!$D$3="Pequena","Pequena","Média"))*Perfil_Area!$C$3:$C$16),SUMPRODUCT((Perfil_Area!$A$3:$A$16=C11)*(Perfil_Area!$B$3:$B$16=IF(Cadastro_Fazenda!$D$3="Pequena","Pequena","Média"))*Perfil_Area!$D$3:$D$16),SUMPRODUCT((Perfil_Area!$A$3:$A$16=C11)*(Perfil_Area!$B$3:$B$16=IF(Cadastro_Fazenda!$D$3="Pequena","Pequena","Média"))*Perfil_Area!$N$3:$N$16))</f>
        <v>2.367013373</v>
      </c>
      <c r="F11" s="37">
        <f t="shared" si="1"/>
        <v>0.7101040119</v>
      </c>
      <c r="G11" s="38" t="str">
        <f>IF(E11=0,"Inativo",IF(Cadastro_Fazenda!$H$3=1,"Ativo","Inativo"))</f>
        <v>Ativo</v>
      </c>
    </row>
    <row r="12" ht="15.0" customHeight="1">
      <c r="A12" s="35" t="str">
        <f>Cadastro_Fazenda!A3</f>
        <v>FAZ-002</v>
      </c>
      <c r="B12" s="35" t="str">
        <f>Cadastro_Fazenda!B3</f>
        <v>Fazenda São Pedro</v>
      </c>
      <c r="C12" s="36" t="s">
        <v>107</v>
      </c>
      <c r="D12" s="35" t="s">
        <v>173</v>
      </c>
      <c r="E12" s="37">
        <f>MAX(SUMPRODUCT((Perfil_Area!$A$3:$A$16=C12)*(Perfil_Area!$B$3:$B$16=IF(Cadastro_Fazenda!$D$3="Pequena","Pequena","Média"))*Perfil_Area!$C$3:$C$16),SUMPRODUCT((Perfil_Area!$A$3:$A$16=C12)*(Perfil_Area!$B$3:$B$16=IF(Cadastro_Fazenda!$D$3="Pequena","Pequena","Média"))*Perfil_Area!$D$3:$D$16),SUMPRODUCT((Perfil_Area!$A$3:$A$16=C12)*(Perfil_Area!$B$3:$B$16=IF(Cadastro_Fazenda!$D$3="Pequena","Pequena","Média"))*Perfil_Area!$N$3:$N$16))</f>
        <v>0.2</v>
      </c>
      <c r="F12" s="37">
        <f t="shared" si="1"/>
        <v>0.06</v>
      </c>
      <c r="G12" s="38" t="str">
        <f>IF(E12=0,"Inativo",IF(Cadastro_Fazenda!$H$3=1,"Ativo","Inativo"))</f>
        <v>Ativo</v>
      </c>
    </row>
    <row r="13" ht="15.0" customHeight="1">
      <c r="A13" s="35" t="str">
        <f>Cadastro_Fazenda!A3</f>
        <v>FAZ-002</v>
      </c>
      <c r="B13" s="35" t="str">
        <f>Cadastro_Fazenda!B3</f>
        <v>Fazenda São Pedro</v>
      </c>
      <c r="C13" s="39" t="s">
        <v>31</v>
      </c>
      <c r="D13" s="35" t="s">
        <v>174</v>
      </c>
      <c r="E13" s="37">
        <f>MAX(SUMPRODUCT((Perfil_Area!$A$3:$A$16=C13)*(Perfil_Area!$B$3:$B$16=IF(Cadastro_Fazenda!$D$3="Pequena","Pequena","Média"))*Perfil_Area!$C$3:$C$16),SUMPRODUCT((Perfil_Area!$A$3:$A$16=C13)*(Perfil_Area!$B$3:$B$16=IF(Cadastro_Fazenda!$D$3="Pequena","Pequena","Média"))*Perfil_Area!$D$3:$D$16),SUMPRODUCT((Perfil_Area!$A$3:$A$16=C13)*(Perfil_Area!$B$3:$B$16=IF(Cadastro_Fazenda!$D$3="Pequena","Pequena","Média"))*Perfil_Area!$N$3:$N$16))</f>
        <v>3.725</v>
      </c>
      <c r="F13" s="37">
        <f t="shared" si="1"/>
        <v>1.1175</v>
      </c>
      <c r="G13" s="38" t="str">
        <f>IF(E13=0,"Inativo",IF(Cadastro_Fazenda!$E$3=1,"Ativo","Inativo"))</f>
        <v>Ativo</v>
      </c>
    </row>
    <row r="14" ht="15.0" customHeight="1">
      <c r="A14" s="35" t="str">
        <f>Cadastro_Fazenda!A3</f>
        <v>FAZ-002</v>
      </c>
      <c r="B14" s="35" t="str">
        <f>Cadastro_Fazenda!B3</f>
        <v>Fazenda São Pedro</v>
      </c>
      <c r="C14" s="40" t="s">
        <v>44</v>
      </c>
      <c r="D14" s="35" t="s">
        <v>174</v>
      </c>
      <c r="E14" s="37">
        <f>MAX(SUMPRODUCT((Perfil_Area!$A$3:$A$16=C14)*(Perfil_Area!$B$3:$B$16=IF(Cadastro_Fazenda!$D$3="Pequena","Pequena","Média"))*Perfil_Area!$C$3:$C$16),SUMPRODUCT((Perfil_Area!$A$3:$A$16=C14)*(Perfil_Area!$B$3:$B$16=IF(Cadastro_Fazenda!$D$3="Pequena","Pequena","Média"))*Perfil_Area!$D$3:$D$16),SUMPRODUCT((Perfil_Area!$A$3:$A$16=C14)*(Perfil_Area!$B$3:$B$16=IF(Cadastro_Fazenda!$D$3="Pequena","Pequena","Média"))*Perfil_Area!$N$3:$N$16))</f>
        <v>0.514</v>
      </c>
      <c r="F14" s="37">
        <f t="shared" si="1"/>
        <v>0.1542</v>
      </c>
      <c r="G14" s="38" t="str">
        <f>IF(E14=0,"Inativo",IF(Cadastro_Fazenda!$F$3=1,"Ativo","Inativo"))</f>
        <v>Ativo</v>
      </c>
    </row>
    <row r="15" ht="15.0" customHeight="1">
      <c r="A15" s="35" t="str">
        <f>Cadastro_Fazenda!A3</f>
        <v>FAZ-002</v>
      </c>
      <c r="B15" s="35" t="str">
        <f>Cadastro_Fazenda!B3</f>
        <v>Fazenda São Pedro</v>
      </c>
      <c r="C15" s="41" t="s">
        <v>56</v>
      </c>
      <c r="D15" s="35" t="s">
        <v>174</v>
      </c>
      <c r="E15" s="37">
        <f>MAX(SUMPRODUCT((Perfil_Area!$A$3:$A$16=C15)*(Perfil_Area!$B$3:$B$16=IF(Cadastro_Fazenda!$D$3="Pequena","Pequena","Média"))*Perfil_Area!$C$3:$C$16),SUMPRODUCT((Perfil_Area!$A$3:$A$16=C15)*(Perfil_Area!$B$3:$B$16=IF(Cadastro_Fazenda!$D$3="Pequena","Pequena","Média"))*Perfil_Area!$D$3:$D$16),SUMPRODUCT((Perfil_Area!$A$3:$A$16=C15)*(Perfil_Area!$B$3:$B$16=IF(Cadastro_Fazenda!$D$3="Pequena","Pequena","Média"))*Perfil_Area!$N$3:$N$16))</f>
        <v>0.336</v>
      </c>
      <c r="F15" s="37">
        <f t="shared" si="1"/>
        <v>0.1008</v>
      </c>
      <c r="G15" s="38" t="str">
        <f>IF(E15=0,"Inativo",IF(Cadastro_Fazenda!$G$3=1,"Ativo","Inativo"))</f>
        <v>Ativo</v>
      </c>
    </row>
    <row r="16" ht="15.0" customHeight="1">
      <c r="A16" s="35" t="s">
        <v>128</v>
      </c>
      <c r="B16" s="35" t="s">
        <v>166</v>
      </c>
      <c r="C16" s="36" t="s">
        <v>175</v>
      </c>
      <c r="D16" s="35" t="s">
        <v>176</v>
      </c>
      <c r="E16" s="37">
        <f>ROUND(SUMPRODUCT(($A$2:$A$8="FAZ-001")*$E$2:$E$8)*0.66/5,0)*5</f>
        <v>5</v>
      </c>
      <c r="F16" s="37">
        <f t="shared" ref="F16:F17" si="2">E16*0.175</f>
        <v>0.875</v>
      </c>
      <c r="G16" s="38" t="s">
        <v>177</v>
      </c>
    </row>
    <row r="17" ht="15.0" customHeight="1">
      <c r="A17" s="35" t="s">
        <v>129</v>
      </c>
      <c r="B17" s="35" t="s">
        <v>168</v>
      </c>
      <c r="C17" s="36" t="s">
        <v>175</v>
      </c>
      <c r="D17" s="35" t="s">
        <v>176</v>
      </c>
      <c r="E17" s="37">
        <f>ROUND(SUMPRODUCT(($A$9:$A$15="FAZ-002")*$E$9:$E$15)*0.66/5,0)*5</f>
        <v>20</v>
      </c>
      <c r="F17" s="37">
        <f t="shared" si="2"/>
        <v>3.5</v>
      </c>
      <c r="G17" s="38" t="s">
        <v>177</v>
      </c>
    </row>
    <row r="18">
      <c r="A18" s="18"/>
      <c r="B18" s="18"/>
      <c r="C18" s="18"/>
      <c r="D18" s="18"/>
      <c r="E18" s="18"/>
      <c r="F18" s="18"/>
      <c r="G18" s="18"/>
    </row>
    <row r="19">
      <c r="A19" s="18"/>
      <c r="B19" s="18"/>
      <c r="C19" s="18"/>
      <c r="D19" s="18"/>
      <c r="E19" s="18"/>
      <c r="F19" s="18"/>
      <c r="G19" s="18"/>
    </row>
    <row r="20">
      <c r="A20" s="18"/>
      <c r="B20" s="18"/>
      <c r="C20" s="18"/>
      <c r="D20" s="18"/>
      <c r="E20" s="18"/>
      <c r="F20" s="18"/>
      <c r="G20" s="18"/>
    </row>
    <row r="21" ht="15.75" customHeight="1">
      <c r="A21" s="18"/>
      <c r="B21" s="18"/>
      <c r="C21" s="18"/>
      <c r="D21" s="18"/>
      <c r="E21" s="18"/>
      <c r="F21" s="18"/>
      <c r="G21" s="18"/>
    </row>
    <row r="22" ht="15.75" customHeight="1">
      <c r="A22" s="18"/>
      <c r="B22" s="18"/>
      <c r="C22" s="18"/>
      <c r="D22" s="18"/>
      <c r="E22" s="18"/>
      <c r="F22" s="18"/>
      <c r="G22" s="18"/>
    </row>
    <row r="23" ht="15.75" customHeight="1">
      <c r="A23" s="18"/>
      <c r="B23" s="18"/>
      <c r="C23" s="18"/>
      <c r="D23" s="18"/>
      <c r="E23" s="18"/>
      <c r="F23" s="18"/>
      <c r="G23" s="18"/>
    </row>
    <row r="24" ht="15.75" customHeight="1">
      <c r="A24" s="18"/>
      <c r="B24" s="18"/>
      <c r="C24" s="18"/>
      <c r="D24" s="18"/>
      <c r="E24" s="18"/>
      <c r="F24" s="18"/>
      <c r="G24" s="18"/>
    </row>
    <row r="25" ht="15.75" customHeight="1">
      <c r="A25" s="18"/>
      <c r="B25" s="18"/>
      <c r="C25" s="18"/>
      <c r="D25" s="18"/>
      <c r="E25" s="18"/>
      <c r="F25" s="18"/>
      <c r="G25" s="18"/>
    </row>
    <row r="26" ht="15.75" customHeight="1">
      <c r="A26" s="18"/>
      <c r="B26" s="18"/>
      <c r="C26" s="18"/>
      <c r="D26" s="18"/>
      <c r="E26" s="18"/>
      <c r="F26" s="18"/>
      <c r="G26" s="18"/>
    </row>
    <row r="27" ht="15.75" customHeight="1">
      <c r="A27" s="18"/>
      <c r="B27" s="18"/>
      <c r="C27" s="18"/>
      <c r="D27" s="18"/>
      <c r="E27" s="18"/>
      <c r="F27" s="18"/>
      <c r="G27" s="18"/>
    </row>
    <row r="28" ht="15.75" customHeight="1">
      <c r="A28" s="18"/>
      <c r="B28" s="18"/>
      <c r="C28" s="18"/>
      <c r="D28" s="18"/>
      <c r="E28" s="18"/>
      <c r="F28" s="18"/>
      <c r="G28" s="18"/>
    </row>
    <row r="29" ht="15.75" customHeight="1">
      <c r="A29" s="18"/>
      <c r="B29" s="18"/>
      <c r="C29" s="18"/>
      <c r="D29" s="18"/>
      <c r="E29" s="18"/>
      <c r="F29" s="18"/>
      <c r="G29" s="18"/>
    </row>
    <row r="30" ht="15.75" customHeight="1">
      <c r="A30" s="18"/>
      <c r="B30" s="18"/>
      <c r="C30" s="18"/>
      <c r="D30" s="18"/>
      <c r="E30" s="18"/>
      <c r="F30" s="18"/>
      <c r="G30" s="18"/>
    </row>
    <row r="31" ht="15.75" customHeight="1">
      <c r="A31" s="18"/>
      <c r="B31" s="18"/>
      <c r="C31" s="18"/>
      <c r="D31" s="18"/>
      <c r="E31" s="18"/>
      <c r="F31" s="18"/>
      <c r="G31" s="18"/>
    </row>
    <row r="32" ht="15.75" customHeight="1">
      <c r="A32" s="18"/>
      <c r="B32" s="18"/>
      <c r="C32" s="18"/>
      <c r="D32" s="18"/>
      <c r="E32" s="18"/>
      <c r="F32" s="18"/>
      <c r="G32" s="18"/>
    </row>
    <row r="33" ht="15.75" customHeight="1">
      <c r="A33" s="18"/>
      <c r="B33" s="18"/>
      <c r="C33" s="18"/>
      <c r="D33" s="18"/>
      <c r="E33" s="18"/>
      <c r="F33" s="18"/>
      <c r="G33" s="18"/>
    </row>
    <row r="34" ht="15.75" customHeight="1">
      <c r="A34" s="18"/>
      <c r="B34" s="18"/>
      <c r="C34" s="18"/>
      <c r="D34" s="18"/>
      <c r="E34" s="18"/>
      <c r="F34" s="18"/>
      <c r="G34" s="18"/>
    </row>
    <row r="35" ht="15.75" customHeight="1">
      <c r="A35" s="18"/>
      <c r="B35" s="18"/>
      <c r="C35" s="18"/>
      <c r="D35" s="18"/>
      <c r="E35" s="18"/>
      <c r="F35" s="18"/>
      <c r="G35" s="18"/>
    </row>
    <row r="36" ht="15.75" customHeight="1">
      <c r="A36" s="18"/>
      <c r="B36" s="18"/>
      <c r="C36" s="18"/>
      <c r="D36" s="18"/>
      <c r="E36" s="18"/>
      <c r="F36" s="18"/>
      <c r="G36" s="18"/>
    </row>
    <row r="37" ht="15.75" customHeight="1">
      <c r="A37" s="18"/>
      <c r="B37" s="18"/>
      <c r="C37" s="18"/>
      <c r="D37" s="18"/>
      <c r="E37" s="18"/>
      <c r="F37" s="18"/>
      <c r="G37" s="18"/>
    </row>
    <row r="38" ht="15.75" customHeight="1">
      <c r="A38" s="18"/>
      <c r="B38" s="18"/>
      <c r="C38" s="18"/>
      <c r="D38" s="18"/>
      <c r="E38" s="18"/>
      <c r="F38" s="18"/>
      <c r="G38" s="18"/>
    </row>
    <row r="39" ht="15.75" customHeight="1">
      <c r="A39" s="18"/>
      <c r="B39" s="18"/>
      <c r="C39" s="18"/>
      <c r="D39" s="18"/>
      <c r="E39" s="18"/>
      <c r="F39" s="18"/>
      <c r="G39" s="18"/>
    </row>
    <row r="40" ht="15.75" customHeight="1">
      <c r="A40" s="18"/>
      <c r="B40" s="18"/>
      <c r="C40" s="18"/>
      <c r="D40" s="18"/>
      <c r="E40" s="18"/>
      <c r="F40" s="18"/>
      <c r="G40" s="18"/>
    </row>
    <row r="41" ht="15.75" customHeight="1">
      <c r="A41" s="18"/>
      <c r="B41" s="18"/>
      <c r="C41" s="18"/>
      <c r="D41" s="18"/>
      <c r="E41" s="18"/>
      <c r="F41" s="18"/>
      <c r="G41" s="18"/>
    </row>
    <row r="42" ht="15.75" customHeight="1">
      <c r="A42" s="18"/>
      <c r="B42" s="18"/>
      <c r="C42" s="18"/>
      <c r="D42" s="18"/>
      <c r="E42" s="18"/>
      <c r="F42" s="18"/>
      <c r="G42" s="18"/>
    </row>
    <row r="43" ht="15.75" customHeight="1">
      <c r="A43" s="18"/>
      <c r="B43" s="18"/>
      <c r="C43" s="18"/>
      <c r="D43" s="18"/>
      <c r="E43" s="18"/>
      <c r="F43" s="18"/>
      <c r="G43" s="18"/>
    </row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8"/>
      <c r="B45" s="18"/>
      <c r="C45" s="18"/>
      <c r="D45" s="18"/>
      <c r="E45" s="18"/>
      <c r="F45" s="18"/>
      <c r="G45" s="18"/>
    </row>
    <row r="46" ht="15.75" customHeight="1">
      <c r="A46" s="18"/>
      <c r="B46" s="18"/>
      <c r="C46" s="18"/>
      <c r="D46" s="18"/>
      <c r="E46" s="18"/>
      <c r="F46" s="18"/>
      <c r="G46" s="18"/>
    </row>
    <row r="47" ht="15.75" customHeight="1">
      <c r="A47" s="18"/>
      <c r="B47" s="18"/>
      <c r="C47" s="18"/>
      <c r="D47" s="18"/>
      <c r="E47" s="18"/>
      <c r="F47" s="18"/>
      <c r="G47" s="18"/>
    </row>
    <row r="48" ht="15.75" customHeight="1">
      <c r="A48" s="18"/>
      <c r="B48" s="18"/>
      <c r="C48" s="18"/>
      <c r="D48" s="18"/>
      <c r="E48" s="18"/>
      <c r="F48" s="18"/>
      <c r="G48" s="18"/>
    </row>
    <row r="49" ht="15.75" customHeight="1">
      <c r="A49" s="18"/>
      <c r="B49" s="18"/>
      <c r="C49" s="18"/>
      <c r="D49" s="18"/>
      <c r="E49" s="18"/>
      <c r="F49" s="18"/>
      <c r="G49" s="18"/>
    </row>
    <row r="50" ht="15.75" customHeight="1">
      <c r="A50" s="18"/>
      <c r="B50" s="18"/>
      <c r="C50" s="18"/>
      <c r="D50" s="18"/>
      <c r="E50" s="18"/>
      <c r="F50" s="18"/>
      <c r="G50" s="18"/>
    </row>
    <row r="51" ht="15.75" customHeight="1">
      <c r="A51" s="18"/>
      <c r="B51" s="18"/>
      <c r="C51" s="18"/>
      <c r="D51" s="18"/>
      <c r="E51" s="18"/>
      <c r="F51" s="18"/>
      <c r="G51" s="18"/>
    </row>
    <row r="52" ht="15.75" customHeight="1">
      <c r="A52" s="18"/>
      <c r="B52" s="18"/>
      <c r="C52" s="18"/>
      <c r="D52" s="18"/>
      <c r="E52" s="18"/>
      <c r="F52" s="18"/>
      <c r="G52" s="18"/>
    </row>
    <row r="53" ht="15.75" customHeight="1">
      <c r="A53" s="18"/>
      <c r="B53" s="18"/>
      <c r="C53" s="18"/>
      <c r="D53" s="18"/>
      <c r="E53" s="18"/>
      <c r="F53" s="18"/>
      <c r="G53" s="18"/>
    </row>
    <row r="54" ht="15.75" customHeight="1">
      <c r="A54" s="18"/>
      <c r="B54" s="18"/>
      <c r="C54" s="18"/>
      <c r="D54" s="18"/>
      <c r="E54" s="18"/>
      <c r="F54" s="18"/>
      <c r="G54" s="18"/>
    </row>
    <row r="55" ht="15.75" customHeight="1">
      <c r="A55" s="18"/>
      <c r="B55" s="18"/>
      <c r="C55" s="18"/>
      <c r="D55" s="18"/>
      <c r="E55" s="18"/>
      <c r="F55" s="18"/>
      <c r="G55" s="18"/>
    </row>
    <row r="56" ht="15.75" customHeight="1">
      <c r="A56" s="18"/>
      <c r="B56" s="18"/>
      <c r="C56" s="18"/>
      <c r="D56" s="18"/>
      <c r="E56" s="18"/>
      <c r="F56" s="18"/>
      <c r="G56" s="18"/>
    </row>
    <row r="57" ht="15.75" customHeight="1">
      <c r="A57" s="18"/>
      <c r="B57" s="18"/>
      <c r="C57" s="18"/>
      <c r="D57" s="18"/>
      <c r="E57" s="18"/>
      <c r="F57" s="18"/>
      <c r="G57" s="18"/>
    </row>
    <row r="58" ht="15.75" customHeight="1">
      <c r="A58" s="18"/>
      <c r="B58" s="18"/>
      <c r="C58" s="18"/>
      <c r="D58" s="18"/>
      <c r="E58" s="18"/>
      <c r="F58" s="18"/>
      <c r="G58" s="18"/>
    </row>
    <row r="59" ht="15.75" customHeight="1">
      <c r="A59" s="18"/>
      <c r="B59" s="18"/>
      <c r="C59" s="18"/>
      <c r="D59" s="18"/>
      <c r="E59" s="18"/>
      <c r="F59" s="18"/>
      <c r="G59" s="18"/>
    </row>
    <row r="60" ht="15.75" customHeight="1">
      <c r="A60" s="18"/>
      <c r="B60" s="18"/>
      <c r="C60" s="18"/>
      <c r="D60" s="18"/>
      <c r="E60" s="18"/>
      <c r="F60" s="18"/>
      <c r="G60" s="18"/>
    </row>
    <row r="61" ht="15.75" customHeight="1">
      <c r="A61" s="18"/>
      <c r="B61" s="18"/>
      <c r="C61" s="18"/>
      <c r="D61" s="18"/>
      <c r="E61" s="18"/>
      <c r="F61" s="18"/>
      <c r="G61" s="18"/>
    </row>
    <row r="62" ht="15.75" customHeight="1">
      <c r="A62" s="18"/>
      <c r="B62" s="18"/>
      <c r="C62" s="18"/>
      <c r="D62" s="18"/>
      <c r="E62" s="18"/>
      <c r="F62" s="18"/>
      <c r="G62" s="18"/>
    </row>
    <row r="63" ht="15.75" customHeight="1">
      <c r="A63" s="18"/>
      <c r="B63" s="18"/>
      <c r="C63" s="18"/>
      <c r="D63" s="18"/>
      <c r="E63" s="18"/>
      <c r="F63" s="18"/>
      <c r="G63" s="18"/>
    </row>
    <row r="64" ht="15.75" customHeight="1">
      <c r="A64" s="18"/>
      <c r="B64" s="18"/>
      <c r="C64" s="18"/>
      <c r="D64" s="18"/>
      <c r="E64" s="18"/>
      <c r="F64" s="18"/>
      <c r="G64" s="18"/>
    </row>
    <row r="65" ht="15.75" customHeight="1">
      <c r="A65" s="18"/>
      <c r="B65" s="18"/>
      <c r="C65" s="18"/>
      <c r="D65" s="18"/>
      <c r="E65" s="18"/>
      <c r="F65" s="18"/>
      <c r="G65" s="18"/>
    </row>
    <row r="66" ht="15.75" customHeight="1">
      <c r="A66" s="18"/>
      <c r="B66" s="18"/>
      <c r="C66" s="18"/>
      <c r="D66" s="18"/>
      <c r="E66" s="18"/>
      <c r="F66" s="18"/>
      <c r="G66" s="18"/>
    </row>
    <row r="67" ht="15.75" customHeight="1">
      <c r="A67" s="18"/>
      <c r="B67" s="18"/>
      <c r="C67" s="18"/>
      <c r="D67" s="18"/>
      <c r="E67" s="18"/>
      <c r="F67" s="18"/>
      <c r="G67" s="18"/>
    </row>
    <row r="68" ht="15.75" customHeight="1">
      <c r="A68" s="18"/>
      <c r="B68" s="18"/>
      <c r="C68" s="18"/>
      <c r="D68" s="18"/>
      <c r="E68" s="18"/>
      <c r="F68" s="18"/>
      <c r="G68" s="18"/>
    </row>
    <row r="69" ht="15.75" customHeight="1">
      <c r="A69" s="18"/>
      <c r="B69" s="18"/>
      <c r="C69" s="18"/>
      <c r="D69" s="18"/>
      <c r="E69" s="18"/>
      <c r="F69" s="18"/>
      <c r="G69" s="18"/>
    </row>
    <row r="70" ht="15.75" customHeight="1">
      <c r="A70" s="18"/>
      <c r="B70" s="18"/>
      <c r="C70" s="18"/>
      <c r="D70" s="18"/>
      <c r="E70" s="18"/>
      <c r="F70" s="18"/>
      <c r="G70" s="18"/>
    </row>
    <row r="71" ht="15.75" customHeight="1">
      <c r="A71" s="18"/>
      <c r="B71" s="18"/>
      <c r="C71" s="18"/>
      <c r="D71" s="18"/>
      <c r="E71" s="18"/>
      <c r="F71" s="18"/>
      <c r="G71" s="18"/>
    </row>
    <row r="72" ht="15.75" customHeight="1">
      <c r="A72" s="18"/>
      <c r="B72" s="18"/>
      <c r="C72" s="18"/>
      <c r="D72" s="18"/>
      <c r="E72" s="18"/>
      <c r="F72" s="18"/>
      <c r="G72" s="18"/>
    </row>
    <row r="73" ht="15.75" customHeight="1">
      <c r="A73" s="18"/>
      <c r="B73" s="18"/>
      <c r="C73" s="18"/>
      <c r="D73" s="18"/>
      <c r="E73" s="18"/>
      <c r="F73" s="18"/>
      <c r="G73" s="18"/>
    </row>
    <row r="74" ht="15.75" customHeight="1">
      <c r="A74" s="18"/>
      <c r="B74" s="18"/>
      <c r="C74" s="18"/>
      <c r="D74" s="18"/>
      <c r="E74" s="18"/>
      <c r="F74" s="18"/>
      <c r="G74" s="18"/>
    </row>
    <row r="75" ht="15.75" customHeight="1">
      <c r="A75" s="18"/>
      <c r="B75" s="18"/>
      <c r="C75" s="18"/>
      <c r="D75" s="18"/>
      <c r="E75" s="18"/>
      <c r="F75" s="18"/>
      <c r="G75" s="18"/>
    </row>
    <row r="76" ht="15.75" customHeight="1">
      <c r="A76" s="18"/>
      <c r="B76" s="18"/>
      <c r="C76" s="18"/>
      <c r="D76" s="18"/>
      <c r="E76" s="18"/>
      <c r="F76" s="18"/>
      <c r="G76" s="18"/>
    </row>
    <row r="77" ht="15.75" customHeight="1">
      <c r="A77" s="18"/>
      <c r="B77" s="18"/>
      <c r="C77" s="18"/>
      <c r="D77" s="18"/>
      <c r="E77" s="18"/>
      <c r="F77" s="18"/>
      <c r="G77" s="18"/>
    </row>
    <row r="78" ht="15.75" customHeight="1">
      <c r="A78" s="18"/>
      <c r="B78" s="18"/>
      <c r="C78" s="18"/>
      <c r="D78" s="18"/>
      <c r="E78" s="18"/>
      <c r="F78" s="18"/>
      <c r="G78" s="18"/>
    </row>
    <row r="79" ht="15.75" customHeight="1">
      <c r="A79" s="18"/>
      <c r="B79" s="18"/>
      <c r="C79" s="18"/>
      <c r="D79" s="18"/>
      <c r="E79" s="18"/>
      <c r="F79" s="18"/>
      <c r="G79" s="18"/>
    </row>
    <row r="80" ht="15.75" customHeight="1">
      <c r="A80" s="18"/>
      <c r="B80" s="18"/>
      <c r="C80" s="18"/>
      <c r="D80" s="18"/>
      <c r="E80" s="18"/>
      <c r="F80" s="18"/>
      <c r="G80" s="18"/>
    </row>
    <row r="81" ht="15.75" customHeight="1">
      <c r="A81" s="18"/>
      <c r="B81" s="18"/>
      <c r="C81" s="18"/>
      <c r="D81" s="18"/>
      <c r="E81" s="18"/>
      <c r="F81" s="18"/>
      <c r="G81" s="18"/>
    </row>
    <row r="82" ht="15.75" customHeight="1">
      <c r="A82" s="18"/>
      <c r="B82" s="18"/>
      <c r="C82" s="18"/>
      <c r="D82" s="18"/>
      <c r="E82" s="18"/>
      <c r="F82" s="18"/>
      <c r="G82" s="18"/>
    </row>
    <row r="83" ht="15.75" customHeight="1">
      <c r="A83" s="18"/>
      <c r="B83" s="18"/>
      <c r="C83" s="18"/>
      <c r="D83" s="18"/>
      <c r="E83" s="18"/>
      <c r="F83" s="18"/>
      <c r="G83" s="18"/>
    </row>
    <row r="84" ht="15.75" customHeight="1">
      <c r="A84" s="18"/>
      <c r="B84" s="18"/>
      <c r="C84" s="18"/>
      <c r="D84" s="18"/>
      <c r="E84" s="18"/>
      <c r="F84" s="18"/>
      <c r="G84" s="18"/>
    </row>
    <row r="85" ht="15.75" customHeight="1">
      <c r="A85" s="18"/>
      <c r="B85" s="18"/>
      <c r="C85" s="18"/>
      <c r="D85" s="18"/>
      <c r="E85" s="18"/>
      <c r="F85" s="18"/>
      <c r="G85" s="18"/>
    </row>
    <row r="86" ht="15.75" customHeight="1">
      <c r="A86" s="18"/>
      <c r="B86" s="18"/>
      <c r="C86" s="18"/>
      <c r="D86" s="18"/>
      <c r="E86" s="18"/>
      <c r="F86" s="18"/>
      <c r="G86" s="18"/>
    </row>
    <row r="87" ht="15.75" customHeight="1">
      <c r="A87" s="18"/>
      <c r="B87" s="18"/>
      <c r="C87" s="18"/>
      <c r="D87" s="18"/>
      <c r="E87" s="18"/>
      <c r="F87" s="18"/>
      <c r="G87" s="18"/>
    </row>
    <row r="88" ht="15.75" customHeight="1">
      <c r="A88" s="18"/>
      <c r="B88" s="18"/>
      <c r="C88" s="18"/>
      <c r="D88" s="18"/>
      <c r="E88" s="18"/>
      <c r="F88" s="18"/>
      <c r="G88" s="18"/>
    </row>
    <row r="89" ht="15.75" customHeight="1">
      <c r="A89" s="18"/>
      <c r="B89" s="18"/>
      <c r="C89" s="18"/>
      <c r="D89" s="18"/>
      <c r="E89" s="18"/>
      <c r="F89" s="18"/>
      <c r="G89" s="18"/>
    </row>
    <row r="90" ht="15.75" customHeight="1">
      <c r="A90" s="18"/>
      <c r="B90" s="18"/>
      <c r="C90" s="18"/>
      <c r="D90" s="18"/>
      <c r="E90" s="18"/>
      <c r="F90" s="18"/>
      <c r="G90" s="18"/>
    </row>
    <row r="91" ht="15.75" customHeight="1">
      <c r="A91" s="18"/>
      <c r="B91" s="18"/>
      <c r="C91" s="18"/>
      <c r="D91" s="18"/>
      <c r="E91" s="18"/>
      <c r="F91" s="18"/>
      <c r="G91" s="18"/>
    </row>
    <row r="92" ht="15.75" customHeight="1">
      <c r="A92" s="18"/>
      <c r="B92" s="18"/>
      <c r="C92" s="18"/>
      <c r="D92" s="18"/>
      <c r="E92" s="18"/>
      <c r="F92" s="18"/>
      <c r="G92" s="18"/>
    </row>
    <row r="93" ht="15.75" customHeight="1">
      <c r="A93" s="18"/>
      <c r="B93" s="18"/>
      <c r="C93" s="18"/>
      <c r="D93" s="18"/>
      <c r="E93" s="18"/>
      <c r="F93" s="18"/>
      <c r="G93" s="18"/>
    </row>
    <row r="94" ht="15.75" customHeight="1">
      <c r="A94" s="18"/>
      <c r="B94" s="18"/>
      <c r="C94" s="18"/>
      <c r="D94" s="18"/>
      <c r="E94" s="18"/>
      <c r="F94" s="18"/>
      <c r="G94" s="18"/>
    </row>
    <row r="95" ht="15.75" customHeight="1">
      <c r="A95" s="18"/>
      <c r="B95" s="18"/>
      <c r="C95" s="18"/>
      <c r="D95" s="18"/>
      <c r="E95" s="18"/>
      <c r="F95" s="18"/>
      <c r="G95" s="18"/>
    </row>
    <row r="96" ht="15.75" customHeight="1">
      <c r="A96" s="18"/>
      <c r="B96" s="18"/>
      <c r="C96" s="18"/>
      <c r="D96" s="18"/>
      <c r="E96" s="18"/>
      <c r="F96" s="18"/>
      <c r="G96" s="18"/>
    </row>
    <row r="97" ht="15.75" customHeight="1">
      <c r="A97" s="18"/>
      <c r="B97" s="18"/>
      <c r="C97" s="18"/>
      <c r="D97" s="18"/>
      <c r="E97" s="18"/>
      <c r="F97" s="18"/>
      <c r="G97" s="18"/>
    </row>
    <row r="98" ht="15.75" customHeight="1">
      <c r="A98" s="18"/>
      <c r="B98" s="18"/>
      <c r="C98" s="18"/>
      <c r="D98" s="18"/>
      <c r="E98" s="18"/>
      <c r="F98" s="18"/>
      <c r="G98" s="18"/>
    </row>
    <row r="99" ht="15.75" customHeight="1">
      <c r="A99" s="18"/>
      <c r="B99" s="18"/>
      <c r="C99" s="18"/>
      <c r="D99" s="18"/>
      <c r="E99" s="18"/>
      <c r="F99" s="18"/>
      <c r="G99" s="18"/>
    </row>
    <row r="100" ht="15.75" customHeight="1">
      <c r="A100" s="18"/>
      <c r="B100" s="18"/>
      <c r="C100" s="18"/>
      <c r="D100" s="18"/>
      <c r="E100" s="18"/>
      <c r="F100" s="18"/>
      <c r="G100" s="18"/>
    </row>
    <row r="101" ht="15.75" customHeight="1">
      <c r="A101" s="18"/>
      <c r="B101" s="18"/>
      <c r="C101" s="18"/>
      <c r="D101" s="18"/>
      <c r="E101" s="18"/>
      <c r="F101" s="18"/>
      <c r="G101" s="18"/>
    </row>
    <row r="102" ht="15.75" customHeight="1">
      <c r="A102" s="18"/>
      <c r="B102" s="18"/>
      <c r="C102" s="18"/>
      <c r="D102" s="18"/>
      <c r="E102" s="18"/>
      <c r="F102" s="18"/>
      <c r="G102" s="18"/>
    </row>
    <row r="103" ht="15.75" customHeight="1">
      <c r="A103" s="18"/>
      <c r="B103" s="18"/>
      <c r="C103" s="18"/>
      <c r="D103" s="18"/>
      <c r="E103" s="18"/>
      <c r="F103" s="18"/>
      <c r="G103" s="18"/>
    </row>
    <row r="104" ht="15.75" customHeight="1">
      <c r="A104" s="18"/>
      <c r="B104" s="18"/>
      <c r="C104" s="18"/>
      <c r="D104" s="18"/>
      <c r="E104" s="18"/>
      <c r="F104" s="18"/>
      <c r="G104" s="18"/>
    </row>
    <row r="105" ht="15.75" customHeight="1">
      <c r="A105" s="18"/>
      <c r="B105" s="18"/>
      <c r="C105" s="18"/>
      <c r="D105" s="18"/>
      <c r="E105" s="18"/>
      <c r="F105" s="18"/>
      <c r="G105" s="18"/>
    </row>
    <row r="106" ht="15.75" customHeight="1">
      <c r="A106" s="18"/>
      <c r="B106" s="18"/>
      <c r="C106" s="18"/>
      <c r="D106" s="18"/>
      <c r="E106" s="18"/>
      <c r="F106" s="18"/>
      <c r="G106" s="18"/>
    </row>
    <row r="107" ht="15.75" customHeight="1">
      <c r="A107" s="18"/>
      <c r="B107" s="18"/>
      <c r="C107" s="18"/>
      <c r="D107" s="18"/>
      <c r="E107" s="18"/>
      <c r="F107" s="18"/>
      <c r="G107" s="18"/>
    </row>
    <row r="108" ht="15.75" customHeight="1">
      <c r="A108" s="18"/>
      <c r="B108" s="18"/>
      <c r="C108" s="18"/>
      <c r="D108" s="18"/>
      <c r="E108" s="18"/>
      <c r="F108" s="18"/>
      <c r="G108" s="18"/>
    </row>
    <row r="109" ht="15.75" customHeight="1">
      <c r="A109" s="18"/>
      <c r="B109" s="18"/>
      <c r="C109" s="18"/>
      <c r="D109" s="18"/>
      <c r="E109" s="18"/>
      <c r="F109" s="18"/>
      <c r="G109" s="18"/>
    </row>
    <row r="110" ht="15.75" customHeight="1">
      <c r="A110" s="18"/>
      <c r="B110" s="18"/>
      <c r="C110" s="18"/>
      <c r="D110" s="18"/>
      <c r="E110" s="18"/>
      <c r="F110" s="18"/>
      <c r="G110" s="18"/>
    </row>
    <row r="111" ht="15.75" customHeight="1">
      <c r="A111" s="18"/>
      <c r="B111" s="18"/>
      <c r="C111" s="18"/>
      <c r="D111" s="18"/>
      <c r="E111" s="18"/>
      <c r="F111" s="18"/>
      <c r="G111" s="18"/>
    </row>
    <row r="112" ht="15.75" customHeight="1">
      <c r="A112" s="18"/>
      <c r="B112" s="18"/>
      <c r="C112" s="18"/>
      <c r="D112" s="18"/>
      <c r="E112" s="18"/>
      <c r="F112" s="18"/>
      <c r="G112" s="18"/>
    </row>
    <row r="113" ht="15.75" customHeight="1">
      <c r="A113" s="18"/>
      <c r="B113" s="18"/>
      <c r="C113" s="18"/>
      <c r="D113" s="18"/>
      <c r="E113" s="18"/>
      <c r="F113" s="18"/>
      <c r="G113" s="18"/>
    </row>
    <row r="114" ht="15.75" customHeight="1">
      <c r="A114" s="18"/>
      <c r="B114" s="18"/>
      <c r="C114" s="18"/>
      <c r="D114" s="18"/>
      <c r="E114" s="18"/>
      <c r="F114" s="18"/>
      <c r="G114" s="18"/>
    </row>
    <row r="115" ht="15.75" customHeight="1">
      <c r="A115" s="18"/>
      <c r="B115" s="18"/>
      <c r="C115" s="18"/>
      <c r="D115" s="18"/>
      <c r="E115" s="18"/>
      <c r="F115" s="18"/>
      <c r="G115" s="18"/>
    </row>
    <row r="116" ht="15.75" customHeight="1">
      <c r="A116" s="18"/>
      <c r="B116" s="18"/>
      <c r="C116" s="18"/>
      <c r="D116" s="18"/>
      <c r="E116" s="18"/>
      <c r="F116" s="18"/>
      <c r="G116" s="18"/>
    </row>
    <row r="117" ht="15.75" customHeight="1">
      <c r="A117" s="18"/>
      <c r="B117" s="18"/>
      <c r="C117" s="18"/>
      <c r="D117" s="18"/>
      <c r="E117" s="18"/>
      <c r="F117" s="18"/>
      <c r="G117" s="18"/>
    </row>
    <row r="118" ht="15.75" customHeight="1">
      <c r="A118" s="18"/>
      <c r="B118" s="18"/>
      <c r="C118" s="18"/>
      <c r="D118" s="18"/>
      <c r="E118" s="18"/>
      <c r="F118" s="18"/>
      <c r="G118" s="18"/>
    </row>
    <row r="119" ht="15.75" customHeight="1">
      <c r="A119" s="18"/>
      <c r="B119" s="18"/>
      <c r="C119" s="18"/>
      <c r="D119" s="18"/>
      <c r="E119" s="18"/>
      <c r="F119" s="18"/>
      <c r="G119" s="18"/>
    </row>
    <row r="120" ht="15.75" customHeight="1">
      <c r="A120" s="18"/>
      <c r="B120" s="18"/>
      <c r="C120" s="18"/>
      <c r="D120" s="18"/>
      <c r="E120" s="18"/>
      <c r="F120" s="18"/>
      <c r="G120" s="18"/>
    </row>
    <row r="121" ht="15.75" customHeight="1">
      <c r="A121" s="18"/>
      <c r="B121" s="18"/>
      <c r="C121" s="18"/>
      <c r="D121" s="18"/>
      <c r="E121" s="18"/>
      <c r="F121" s="18"/>
      <c r="G121" s="18"/>
    </row>
    <row r="122" ht="15.75" customHeight="1">
      <c r="A122" s="18"/>
      <c r="B122" s="18"/>
      <c r="C122" s="18"/>
      <c r="D122" s="18"/>
      <c r="E122" s="18"/>
      <c r="F122" s="18"/>
      <c r="G122" s="18"/>
    </row>
    <row r="123" ht="15.75" customHeight="1">
      <c r="A123" s="18"/>
      <c r="B123" s="18"/>
      <c r="C123" s="18"/>
      <c r="D123" s="18"/>
      <c r="E123" s="18"/>
      <c r="F123" s="18"/>
      <c r="G123" s="18"/>
    </row>
    <row r="124" ht="15.75" customHeight="1">
      <c r="A124" s="18"/>
      <c r="B124" s="18"/>
      <c r="C124" s="18"/>
      <c r="D124" s="18"/>
      <c r="E124" s="18"/>
      <c r="F124" s="18"/>
      <c r="G124" s="18"/>
    </row>
    <row r="125" ht="15.75" customHeight="1">
      <c r="A125" s="18"/>
      <c r="B125" s="18"/>
      <c r="C125" s="18"/>
      <c r="D125" s="18"/>
      <c r="E125" s="18"/>
      <c r="F125" s="18"/>
      <c r="G125" s="18"/>
    </row>
    <row r="126" ht="15.75" customHeight="1">
      <c r="A126" s="18"/>
      <c r="B126" s="18"/>
      <c r="C126" s="18"/>
      <c r="D126" s="18"/>
      <c r="E126" s="18"/>
      <c r="F126" s="18"/>
      <c r="G126" s="18"/>
    </row>
    <row r="127" ht="15.75" customHeight="1">
      <c r="A127" s="18"/>
      <c r="B127" s="18"/>
      <c r="C127" s="18"/>
      <c r="D127" s="18"/>
      <c r="E127" s="18"/>
      <c r="F127" s="18"/>
      <c r="G127" s="18"/>
    </row>
    <row r="128" ht="15.75" customHeight="1">
      <c r="A128" s="18"/>
      <c r="B128" s="18"/>
      <c r="C128" s="18"/>
      <c r="D128" s="18"/>
      <c r="E128" s="18"/>
      <c r="F128" s="18"/>
      <c r="G128" s="18"/>
    </row>
    <row r="129" ht="15.75" customHeight="1">
      <c r="A129" s="18"/>
      <c r="B129" s="18"/>
      <c r="C129" s="18"/>
      <c r="D129" s="18"/>
      <c r="E129" s="18"/>
      <c r="F129" s="18"/>
      <c r="G129" s="18"/>
    </row>
    <row r="130" ht="15.75" customHeight="1">
      <c r="A130" s="18"/>
      <c r="B130" s="18"/>
      <c r="C130" s="18"/>
      <c r="D130" s="18"/>
      <c r="E130" s="18"/>
      <c r="F130" s="18"/>
      <c r="G130" s="18"/>
    </row>
    <row r="131" ht="15.75" customHeight="1">
      <c r="A131" s="18"/>
      <c r="B131" s="18"/>
      <c r="C131" s="18"/>
      <c r="D131" s="18"/>
      <c r="E131" s="18"/>
      <c r="F131" s="18"/>
      <c r="G131" s="18"/>
    </row>
    <row r="132" ht="15.75" customHeight="1">
      <c r="A132" s="18"/>
      <c r="B132" s="18"/>
      <c r="C132" s="18"/>
      <c r="D132" s="18"/>
      <c r="E132" s="18"/>
      <c r="F132" s="18"/>
      <c r="G132" s="18"/>
    </row>
    <row r="133" ht="15.75" customHeight="1">
      <c r="A133" s="18"/>
      <c r="B133" s="18"/>
      <c r="C133" s="18"/>
      <c r="D133" s="18"/>
      <c r="E133" s="18"/>
      <c r="F133" s="18"/>
      <c r="G133" s="18"/>
    </row>
    <row r="134" ht="15.75" customHeight="1">
      <c r="A134" s="18"/>
      <c r="B134" s="18"/>
      <c r="C134" s="18"/>
      <c r="D134" s="18"/>
      <c r="E134" s="18"/>
      <c r="F134" s="18"/>
      <c r="G134" s="18"/>
    </row>
    <row r="135" ht="15.75" customHeight="1">
      <c r="A135" s="18"/>
      <c r="B135" s="18"/>
      <c r="C135" s="18"/>
      <c r="D135" s="18"/>
      <c r="E135" s="18"/>
      <c r="F135" s="18"/>
      <c r="G135" s="18"/>
    </row>
    <row r="136" ht="15.75" customHeight="1">
      <c r="A136" s="18"/>
      <c r="B136" s="18"/>
      <c r="C136" s="18"/>
      <c r="D136" s="18"/>
      <c r="E136" s="18"/>
      <c r="F136" s="18"/>
      <c r="G136" s="18"/>
    </row>
    <row r="137" ht="15.75" customHeight="1">
      <c r="A137" s="18"/>
      <c r="B137" s="18"/>
      <c r="C137" s="18"/>
      <c r="D137" s="18"/>
      <c r="E137" s="18"/>
      <c r="F137" s="18"/>
      <c r="G137" s="18"/>
    </row>
    <row r="138" ht="15.75" customHeight="1">
      <c r="A138" s="18"/>
      <c r="B138" s="18"/>
      <c r="C138" s="18"/>
      <c r="D138" s="18"/>
      <c r="E138" s="18"/>
      <c r="F138" s="18"/>
      <c r="G138" s="18"/>
    </row>
    <row r="139" ht="15.75" customHeight="1">
      <c r="A139" s="18"/>
      <c r="B139" s="18"/>
      <c r="C139" s="18"/>
      <c r="D139" s="18"/>
      <c r="E139" s="18"/>
      <c r="F139" s="18"/>
      <c r="G139" s="18"/>
    </row>
    <row r="140" ht="15.75" customHeight="1">
      <c r="A140" s="18"/>
      <c r="B140" s="18"/>
      <c r="C140" s="18"/>
      <c r="D140" s="18"/>
      <c r="E140" s="18"/>
      <c r="F140" s="18"/>
      <c r="G140" s="18"/>
    </row>
    <row r="141" ht="15.75" customHeight="1">
      <c r="A141" s="18"/>
      <c r="B141" s="18"/>
      <c r="C141" s="18"/>
      <c r="D141" s="18"/>
      <c r="E141" s="18"/>
      <c r="F141" s="18"/>
      <c r="G141" s="18"/>
    </row>
    <row r="142" ht="15.75" customHeight="1">
      <c r="A142" s="18"/>
      <c r="B142" s="18"/>
      <c r="C142" s="18"/>
      <c r="D142" s="18"/>
      <c r="E142" s="18"/>
      <c r="F142" s="18"/>
      <c r="G142" s="18"/>
    </row>
    <row r="143" ht="15.75" customHeight="1">
      <c r="A143" s="18"/>
      <c r="B143" s="18"/>
      <c r="C143" s="18"/>
      <c r="D143" s="18"/>
      <c r="E143" s="18"/>
      <c r="F143" s="18"/>
      <c r="G143" s="18"/>
    </row>
    <row r="144" ht="15.75" customHeight="1">
      <c r="A144" s="18"/>
      <c r="B144" s="18"/>
      <c r="C144" s="18"/>
      <c r="D144" s="18"/>
      <c r="E144" s="18"/>
      <c r="F144" s="18"/>
      <c r="G144" s="18"/>
    </row>
    <row r="145" ht="15.75" customHeight="1">
      <c r="A145" s="18"/>
      <c r="B145" s="18"/>
      <c r="C145" s="18"/>
      <c r="D145" s="18"/>
      <c r="E145" s="18"/>
      <c r="F145" s="18"/>
      <c r="G145" s="18"/>
    </row>
    <row r="146" ht="15.75" customHeight="1">
      <c r="A146" s="18"/>
      <c r="B146" s="18"/>
      <c r="C146" s="18"/>
      <c r="D146" s="18"/>
      <c r="E146" s="18"/>
      <c r="F146" s="18"/>
      <c r="G146" s="18"/>
    </row>
    <row r="147" ht="15.75" customHeight="1">
      <c r="A147" s="18"/>
      <c r="B147" s="18"/>
      <c r="C147" s="18"/>
      <c r="D147" s="18"/>
      <c r="E147" s="18"/>
      <c r="F147" s="18"/>
      <c r="G147" s="18"/>
    </row>
    <row r="148" ht="15.75" customHeight="1">
      <c r="A148" s="18"/>
      <c r="B148" s="18"/>
      <c r="C148" s="18"/>
      <c r="D148" s="18"/>
      <c r="E148" s="18"/>
      <c r="F148" s="18"/>
      <c r="G148" s="18"/>
    </row>
    <row r="149" ht="15.75" customHeight="1">
      <c r="A149" s="18"/>
      <c r="B149" s="18"/>
      <c r="C149" s="18"/>
      <c r="D149" s="18"/>
      <c r="E149" s="18"/>
      <c r="F149" s="18"/>
      <c r="G149" s="18"/>
    </row>
    <row r="150" ht="15.75" customHeight="1">
      <c r="A150" s="18"/>
      <c r="B150" s="18"/>
      <c r="C150" s="18"/>
      <c r="D150" s="18"/>
      <c r="E150" s="18"/>
      <c r="F150" s="18"/>
      <c r="G150" s="18"/>
    </row>
    <row r="151" ht="15.75" customHeight="1">
      <c r="A151" s="18"/>
      <c r="B151" s="18"/>
      <c r="C151" s="18"/>
      <c r="D151" s="18"/>
      <c r="E151" s="18"/>
      <c r="F151" s="18"/>
      <c r="G151" s="18"/>
    </row>
    <row r="152" ht="15.75" customHeight="1">
      <c r="A152" s="18"/>
      <c r="B152" s="18"/>
      <c r="C152" s="18"/>
      <c r="D152" s="18"/>
      <c r="E152" s="18"/>
      <c r="F152" s="18"/>
      <c r="G152" s="18"/>
    </row>
    <row r="153" ht="15.75" customHeight="1">
      <c r="A153" s="18"/>
      <c r="B153" s="18"/>
      <c r="C153" s="18"/>
      <c r="D153" s="18"/>
      <c r="E153" s="18"/>
      <c r="F153" s="18"/>
      <c r="G153" s="18"/>
    </row>
    <row r="154" ht="15.75" customHeight="1">
      <c r="A154" s="18"/>
      <c r="B154" s="18"/>
      <c r="C154" s="18"/>
      <c r="D154" s="18"/>
      <c r="E154" s="18"/>
      <c r="F154" s="18"/>
      <c r="G154" s="18"/>
    </row>
    <row r="155" ht="15.75" customHeight="1">
      <c r="A155" s="18"/>
      <c r="B155" s="18"/>
      <c r="C155" s="18"/>
      <c r="D155" s="18"/>
      <c r="E155" s="18"/>
      <c r="F155" s="18"/>
      <c r="G155" s="18"/>
    </row>
    <row r="156" ht="15.75" customHeight="1">
      <c r="A156" s="18"/>
      <c r="B156" s="18"/>
      <c r="C156" s="18"/>
      <c r="D156" s="18"/>
      <c r="E156" s="18"/>
      <c r="F156" s="18"/>
      <c r="G156" s="18"/>
    </row>
    <row r="157" ht="15.75" customHeight="1">
      <c r="A157" s="18"/>
      <c r="B157" s="18"/>
      <c r="C157" s="18"/>
      <c r="D157" s="18"/>
      <c r="E157" s="18"/>
      <c r="F157" s="18"/>
      <c r="G157" s="18"/>
    </row>
    <row r="158" ht="15.75" customHeight="1">
      <c r="A158" s="18"/>
      <c r="B158" s="18"/>
      <c r="C158" s="18"/>
      <c r="D158" s="18"/>
      <c r="E158" s="18"/>
      <c r="F158" s="18"/>
      <c r="G158" s="18"/>
    </row>
    <row r="159" ht="15.75" customHeight="1">
      <c r="A159" s="18"/>
      <c r="B159" s="18"/>
      <c r="C159" s="18"/>
      <c r="D159" s="18"/>
      <c r="E159" s="18"/>
      <c r="F159" s="18"/>
      <c r="G159" s="18"/>
    </row>
    <row r="160" ht="15.75" customHeight="1">
      <c r="A160" s="18"/>
      <c r="B160" s="18"/>
      <c r="C160" s="18"/>
      <c r="D160" s="18"/>
      <c r="E160" s="18"/>
      <c r="F160" s="18"/>
      <c r="G160" s="18"/>
    </row>
    <row r="161" ht="15.75" customHeight="1">
      <c r="A161" s="18"/>
      <c r="B161" s="18"/>
      <c r="C161" s="18"/>
      <c r="D161" s="18"/>
      <c r="E161" s="18"/>
      <c r="F161" s="18"/>
      <c r="G161" s="18"/>
    </row>
    <row r="162" ht="15.75" customHeight="1">
      <c r="A162" s="18"/>
      <c r="B162" s="18"/>
      <c r="C162" s="18"/>
      <c r="D162" s="18"/>
      <c r="E162" s="18"/>
      <c r="F162" s="18"/>
      <c r="G162" s="18"/>
    </row>
    <row r="163" ht="15.75" customHeight="1">
      <c r="A163" s="18"/>
      <c r="B163" s="18"/>
      <c r="C163" s="18"/>
      <c r="D163" s="18"/>
      <c r="E163" s="18"/>
      <c r="F163" s="18"/>
      <c r="G163" s="18"/>
    </row>
    <row r="164" ht="15.75" customHeight="1">
      <c r="A164" s="18"/>
      <c r="B164" s="18"/>
      <c r="C164" s="18"/>
      <c r="D164" s="18"/>
      <c r="E164" s="18"/>
      <c r="F164" s="18"/>
      <c r="G164" s="18"/>
    </row>
    <row r="165" ht="15.75" customHeight="1">
      <c r="A165" s="18"/>
      <c r="B165" s="18"/>
      <c r="C165" s="18"/>
      <c r="D165" s="18"/>
      <c r="E165" s="18"/>
      <c r="F165" s="18"/>
      <c r="G165" s="18"/>
    </row>
    <row r="166" ht="15.75" customHeight="1">
      <c r="A166" s="18"/>
      <c r="B166" s="18"/>
      <c r="C166" s="18"/>
      <c r="D166" s="18"/>
      <c r="E166" s="18"/>
      <c r="F166" s="18"/>
      <c r="G166" s="18"/>
    </row>
    <row r="167" ht="15.75" customHeight="1">
      <c r="A167" s="18"/>
      <c r="B167" s="18"/>
      <c r="C167" s="18"/>
      <c r="D167" s="18"/>
      <c r="E167" s="18"/>
      <c r="F167" s="18"/>
      <c r="G167" s="18"/>
    </row>
    <row r="168" ht="15.75" customHeight="1">
      <c r="A168" s="18"/>
      <c r="B168" s="18"/>
      <c r="C168" s="18"/>
      <c r="D168" s="18"/>
      <c r="E168" s="18"/>
      <c r="F168" s="18"/>
      <c r="G168" s="18"/>
    </row>
    <row r="169" ht="15.75" customHeight="1">
      <c r="A169" s="18"/>
      <c r="B169" s="18"/>
      <c r="C169" s="18"/>
      <c r="D169" s="18"/>
      <c r="E169" s="18"/>
      <c r="F169" s="18"/>
      <c r="G169" s="18"/>
    </row>
    <row r="170" ht="15.75" customHeight="1">
      <c r="A170" s="18"/>
      <c r="B170" s="18"/>
      <c r="C170" s="18"/>
      <c r="D170" s="18"/>
      <c r="E170" s="18"/>
      <c r="F170" s="18"/>
      <c r="G170" s="18"/>
    </row>
    <row r="171" ht="15.75" customHeight="1">
      <c r="A171" s="18"/>
      <c r="B171" s="18"/>
      <c r="C171" s="18"/>
      <c r="D171" s="18"/>
      <c r="E171" s="18"/>
      <c r="F171" s="18"/>
      <c r="G171" s="18"/>
    </row>
    <row r="172" ht="15.75" customHeight="1">
      <c r="A172" s="18"/>
      <c r="B172" s="18"/>
      <c r="C172" s="18"/>
      <c r="D172" s="18"/>
      <c r="E172" s="18"/>
      <c r="F172" s="18"/>
      <c r="G172" s="18"/>
    </row>
    <row r="173" ht="15.75" customHeight="1">
      <c r="A173" s="18"/>
      <c r="B173" s="18"/>
      <c r="C173" s="18"/>
      <c r="D173" s="18"/>
      <c r="E173" s="18"/>
      <c r="F173" s="18"/>
      <c r="G173" s="18"/>
    </row>
    <row r="174" ht="15.75" customHeight="1">
      <c r="A174" s="18"/>
      <c r="B174" s="18"/>
      <c r="C174" s="18"/>
      <c r="D174" s="18"/>
      <c r="E174" s="18"/>
      <c r="F174" s="18"/>
      <c r="G174" s="18"/>
    </row>
    <row r="175" ht="15.75" customHeight="1">
      <c r="A175" s="18"/>
      <c r="B175" s="18"/>
      <c r="C175" s="18"/>
      <c r="D175" s="18"/>
      <c r="E175" s="18"/>
      <c r="F175" s="18"/>
      <c r="G175" s="18"/>
    </row>
    <row r="176" ht="15.75" customHeight="1">
      <c r="A176" s="18"/>
      <c r="B176" s="18"/>
      <c r="C176" s="18"/>
      <c r="D176" s="18"/>
      <c r="E176" s="18"/>
      <c r="F176" s="18"/>
      <c r="G176" s="18"/>
    </row>
    <row r="177" ht="15.75" customHeight="1">
      <c r="A177" s="18"/>
      <c r="B177" s="18"/>
      <c r="C177" s="18"/>
      <c r="D177" s="18"/>
      <c r="E177" s="18"/>
      <c r="F177" s="18"/>
      <c r="G177" s="18"/>
    </row>
    <row r="178" ht="15.75" customHeight="1">
      <c r="A178" s="18"/>
      <c r="B178" s="18"/>
      <c r="C178" s="18"/>
      <c r="D178" s="18"/>
      <c r="E178" s="18"/>
      <c r="F178" s="18"/>
      <c r="G178" s="18"/>
    </row>
    <row r="179" ht="15.75" customHeight="1">
      <c r="A179" s="18"/>
      <c r="B179" s="18"/>
      <c r="C179" s="18"/>
      <c r="D179" s="18"/>
      <c r="E179" s="18"/>
      <c r="F179" s="18"/>
      <c r="G179" s="18"/>
    </row>
    <row r="180" ht="15.75" customHeight="1">
      <c r="A180" s="18"/>
      <c r="B180" s="18"/>
      <c r="C180" s="18"/>
      <c r="D180" s="18"/>
      <c r="E180" s="18"/>
      <c r="F180" s="18"/>
      <c r="G180" s="18"/>
    </row>
    <row r="181" ht="15.75" customHeight="1">
      <c r="A181" s="18"/>
      <c r="B181" s="18"/>
      <c r="C181" s="18"/>
      <c r="D181" s="18"/>
      <c r="E181" s="18"/>
      <c r="F181" s="18"/>
      <c r="G181" s="18"/>
    </row>
    <row r="182" ht="15.75" customHeight="1">
      <c r="A182" s="18"/>
      <c r="B182" s="18"/>
      <c r="C182" s="18"/>
      <c r="D182" s="18"/>
      <c r="E182" s="18"/>
      <c r="F182" s="18"/>
      <c r="G182" s="18"/>
    </row>
    <row r="183" ht="15.75" customHeight="1">
      <c r="A183" s="18"/>
      <c r="B183" s="18"/>
      <c r="C183" s="18"/>
      <c r="D183" s="18"/>
      <c r="E183" s="18"/>
      <c r="F183" s="18"/>
      <c r="G183" s="18"/>
    </row>
    <row r="184" ht="15.75" customHeight="1">
      <c r="A184" s="18"/>
      <c r="B184" s="18"/>
      <c r="C184" s="18"/>
      <c r="D184" s="18"/>
      <c r="E184" s="18"/>
      <c r="F184" s="18"/>
      <c r="G184" s="18"/>
    </row>
    <row r="185" ht="15.75" customHeight="1">
      <c r="A185" s="18"/>
      <c r="B185" s="18"/>
      <c r="C185" s="18"/>
      <c r="D185" s="18"/>
      <c r="E185" s="18"/>
      <c r="F185" s="18"/>
      <c r="G185" s="18"/>
    </row>
    <row r="186" ht="15.75" customHeight="1">
      <c r="A186" s="18"/>
      <c r="B186" s="18"/>
      <c r="C186" s="18"/>
      <c r="D186" s="18"/>
      <c r="E186" s="18"/>
      <c r="F186" s="18"/>
      <c r="G186" s="18"/>
    </row>
    <row r="187" ht="15.75" customHeight="1">
      <c r="A187" s="18"/>
      <c r="B187" s="18"/>
      <c r="C187" s="18"/>
      <c r="D187" s="18"/>
      <c r="E187" s="18"/>
      <c r="F187" s="18"/>
      <c r="G187" s="18"/>
    </row>
    <row r="188" ht="15.75" customHeight="1">
      <c r="A188" s="18"/>
      <c r="B188" s="18"/>
      <c r="C188" s="18"/>
      <c r="D188" s="18"/>
      <c r="E188" s="18"/>
      <c r="F188" s="18"/>
      <c r="G188" s="18"/>
    </row>
    <row r="189" ht="15.75" customHeight="1">
      <c r="A189" s="18"/>
      <c r="B189" s="18"/>
      <c r="C189" s="18"/>
      <c r="D189" s="18"/>
      <c r="E189" s="18"/>
      <c r="F189" s="18"/>
      <c r="G189" s="18"/>
    </row>
    <row r="190" ht="15.75" customHeight="1">
      <c r="A190" s="18"/>
      <c r="B190" s="18"/>
      <c r="C190" s="18"/>
      <c r="D190" s="18"/>
      <c r="E190" s="18"/>
      <c r="F190" s="18"/>
      <c r="G190" s="18"/>
    </row>
    <row r="191" ht="15.75" customHeight="1">
      <c r="A191" s="18"/>
      <c r="B191" s="18"/>
      <c r="C191" s="18"/>
      <c r="D191" s="18"/>
      <c r="E191" s="18"/>
      <c r="F191" s="18"/>
      <c r="G191" s="18"/>
    </row>
    <row r="192" ht="15.75" customHeight="1">
      <c r="A192" s="18"/>
      <c r="B192" s="18"/>
      <c r="C192" s="18"/>
      <c r="D192" s="18"/>
      <c r="E192" s="18"/>
      <c r="F192" s="18"/>
      <c r="G192" s="18"/>
    </row>
    <row r="193" ht="15.75" customHeight="1">
      <c r="A193" s="18"/>
      <c r="B193" s="18"/>
      <c r="C193" s="18"/>
      <c r="D193" s="18"/>
      <c r="E193" s="18"/>
      <c r="F193" s="18"/>
      <c r="G193" s="18"/>
    </row>
    <row r="194" ht="15.75" customHeight="1">
      <c r="A194" s="18"/>
      <c r="B194" s="18"/>
      <c r="C194" s="18"/>
      <c r="D194" s="18"/>
      <c r="E194" s="18"/>
      <c r="F194" s="18"/>
      <c r="G194" s="18"/>
    </row>
    <row r="195" ht="15.75" customHeight="1">
      <c r="A195" s="18"/>
      <c r="B195" s="18"/>
      <c r="C195" s="18"/>
      <c r="D195" s="18"/>
      <c r="E195" s="18"/>
      <c r="F195" s="18"/>
      <c r="G195" s="18"/>
    </row>
    <row r="196" ht="15.75" customHeight="1">
      <c r="A196" s="18"/>
      <c r="B196" s="18"/>
      <c r="C196" s="18"/>
      <c r="D196" s="18"/>
      <c r="E196" s="18"/>
      <c r="F196" s="18"/>
      <c r="G196" s="18"/>
    </row>
    <row r="197" ht="15.75" customHeight="1">
      <c r="A197" s="18"/>
      <c r="B197" s="18"/>
      <c r="C197" s="18"/>
      <c r="D197" s="18"/>
      <c r="E197" s="18"/>
      <c r="F197" s="18"/>
      <c r="G197" s="18"/>
    </row>
    <row r="198" ht="15.75" customHeight="1">
      <c r="A198" s="18"/>
      <c r="B198" s="18"/>
      <c r="C198" s="18"/>
      <c r="D198" s="18"/>
      <c r="E198" s="18"/>
      <c r="F198" s="18"/>
      <c r="G198" s="18"/>
    </row>
    <row r="199" ht="15.75" customHeight="1">
      <c r="A199" s="18"/>
      <c r="B199" s="18"/>
      <c r="C199" s="18"/>
      <c r="D199" s="18"/>
      <c r="E199" s="18"/>
      <c r="F199" s="18"/>
      <c r="G199" s="18"/>
    </row>
    <row r="200" ht="15.75" customHeight="1">
      <c r="A200" s="18"/>
      <c r="B200" s="18"/>
      <c r="C200" s="18"/>
      <c r="D200" s="18"/>
      <c r="E200" s="18"/>
      <c r="F200" s="18"/>
      <c r="G200" s="18"/>
    </row>
    <row r="201" ht="15.75" customHeight="1">
      <c r="A201" s="18"/>
      <c r="B201" s="18"/>
      <c r="C201" s="18"/>
      <c r="D201" s="18"/>
      <c r="E201" s="18"/>
      <c r="F201" s="18"/>
      <c r="G201" s="18"/>
    </row>
    <row r="202" ht="15.75" customHeight="1">
      <c r="A202" s="18"/>
      <c r="B202" s="18"/>
      <c r="C202" s="18"/>
      <c r="D202" s="18"/>
      <c r="E202" s="18"/>
      <c r="F202" s="18"/>
      <c r="G202" s="18"/>
    </row>
    <row r="203" ht="15.75" customHeight="1">
      <c r="A203" s="18"/>
      <c r="B203" s="18"/>
      <c r="C203" s="18"/>
      <c r="D203" s="18"/>
      <c r="E203" s="18"/>
      <c r="F203" s="18"/>
      <c r="G203" s="18"/>
    </row>
    <row r="204" ht="15.75" customHeight="1">
      <c r="A204" s="18"/>
      <c r="B204" s="18"/>
      <c r="C204" s="18"/>
      <c r="D204" s="18"/>
      <c r="E204" s="18"/>
      <c r="F204" s="18"/>
      <c r="G204" s="18"/>
    </row>
    <row r="205" ht="15.75" customHeight="1">
      <c r="A205" s="18"/>
      <c r="B205" s="18"/>
      <c r="C205" s="18"/>
      <c r="D205" s="18"/>
      <c r="E205" s="18"/>
      <c r="F205" s="18"/>
      <c r="G205" s="18"/>
    </row>
    <row r="206" ht="15.75" customHeight="1">
      <c r="A206" s="18"/>
      <c r="B206" s="18"/>
      <c r="C206" s="18"/>
      <c r="D206" s="18"/>
      <c r="E206" s="18"/>
      <c r="F206" s="18"/>
      <c r="G206" s="18"/>
    </row>
    <row r="207" ht="15.75" customHeight="1">
      <c r="A207" s="18"/>
      <c r="B207" s="18"/>
      <c r="C207" s="18"/>
      <c r="D207" s="18"/>
      <c r="E207" s="18"/>
      <c r="F207" s="18"/>
      <c r="G207" s="18"/>
    </row>
    <row r="208" ht="15.75" customHeight="1">
      <c r="A208" s="18"/>
      <c r="B208" s="18"/>
      <c r="C208" s="18"/>
      <c r="D208" s="18"/>
      <c r="E208" s="18"/>
      <c r="F208" s="18"/>
      <c r="G208" s="18"/>
    </row>
    <row r="209" ht="15.75" customHeight="1">
      <c r="A209" s="18"/>
      <c r="B209" s="18"/>
      <c r="C209" s="18"/>
      <c r="D209" s="18"/>
      <c r="E209" s="18"/>
      <c r="F209" s="18"/>
      <c r="G209" s="18"/>
    </row>
    <row r="210" ht="15.75" customHeight="1">
      <c r="A210" s="18"/>
      <c r="B210" s="18"/>
      <c r="C210" s="18"/>
      <c r="D210" s="18"/>
      <c r="E210" s="18"/>
      <c r="F210" s="18"/>
      <c r="G210" s="18"/>
    </row>
    <row r="211" ht="15.75" customHeight="1">
      <c r="A211" s="18"/>
      <c r="B211" s="18"/>
      <c r="C211" s="18"/>
      <c r="D211" s="18"/>
      <c r="E211" s="18"/>
      <c r="F211" s="18"/>
      <c r="G211" s="18"/>
    </row>
    <row r="212" ht="15.75" customHeight="1">
      <c r="A212" s="18"/>
      <c r="B212" s="18"/>
      <c r="C212" s="18"/>
      <c r="D212" s="18"/>
      <c r="E212" s="18"/>
      <c r="F212" s="18"/>
      <c r="G212" s="18"/>
    </row>
    <row r="213" ht="15.75" customHeight="1">
      <c r="A213" s="18"/>
      <c r="B213" s="18"/>
      <c r="C213" s="18"/>
      <c r="D213" s="18"/>
      <c r="E213" s="18"/>
      <c r="F213" s="18"/>
      <c r="G213" s="18"/>
    </row>
    <row r="214" ht="15.75" customHeight="1">
      <c r="A214" s="18"/>
      <c r="B214" s="18"/>
      <c r="C214" s="18"/>
      <c r="D214" s="18"/>
      <c r="E214" s="18"/>
      <c r="F214" s="18"/>
      <c r="G214" s="18"/>
    </row>
    <row r="215" ht="15.75" customHeight="1">
      <c r="A215" s="18"/>
      <c r="B215" s="18"/>
      <c r="C215" s="18"/>
      <c r="D215" s="18"/>
      <c r="E215" s="18"/>
      <c r="F215" s="18"/>
      <c r="G215" s="18"/>
    </row>
    <row r="216" ht="15.75" customHeight="1">
      <c r="A216" s="18"/>
      <c r="B216" s="18"/>
      <c r="C216" s="18"/>
      <c r="D216" s="18"/>
      <c r="E216" s="18"/>
      <c r="F216" s="18"/>
      <c r="G216" s="18"/>
    </row>
    <row r="217" ht="15.75" customHeight="1">
      <c r="A217" s="18"/>
      <c r="B217" s="18"/>
      <c r="C217" s="18"/>
      <c r="D217" s="18"/>
      <c r="E217" s="18"/>
      <c r="F217" s="18"/>
      <c r="G217" s="18"/>
    </row>
    <row r="218" ht="15.75" customHeight="1">
      <c r="A218" s="18"/>
      <c r="B218" s="18"/>
      <c r="C218" s="18"/>
      <c r="D218" s="18"/>
      <c r="E218" s="18"/>
      <c r="F218" s="18"/>
      <c r="G218" s="18"/>
    </row>
    <row r="219" ht="15.75" customHeight="1">
      <c r="A219" s="18"/>
      <c r="B219" s="18"/>
      <c r="C219" s="18"/>
      <c r="D219" s="18"/>
      <c r="E219" s="18"/>
      <c r="F219" s="18"/>
      <c r="G219" s="18"/>
    </row>
    <row r="220" ht="15.75" customHeight="1">
      <c r="A220" s="18"/>
      <c r="B220" s="18"/>
      <c r="C220" s="18"/>
      <c r="D220" s="18"/>
      <c r="E220" s="18"/>
      <c r="F220" s="18"/>
      <c r="G220" s="18"/>
    </row>
    <row r="221" ht="15.75" customHeight="1">
      <c r="A221" s="18"/>
      <c r="B221" s="18"/>
      <c r="C221" s="18"/>
      <c r="D221" s="18"/>
      <c r="E221" s="18"/>
      <c r="F221" s="18"/>
      <c r="G221" s="18"/>
    </row>
    <row r="222" ht="15.75" customHeight="1">
      <c r="A222" s="18"/>
      <c r="B222" s="18"/>
      <c r="C222" s="18"/>
      <c r="D222" s="18"/>
      <c r="E222" s="18"/>
      <c r="F222" s="18"/>
      <c r="G222" s="18"/>
    </row>
    <row r="223" ht="15.75" customHeight="1">
      <c r="A223" s="18"/>
      <c r="B223" s="18"/>
      <c r="C223" s="18"/>
      <c r="D223" s="18"/>
      <c r="E223" s="18"/>
      <c r="F223" s="18"/>
      <c r="G223" s="18"/>
    </row>
    <row r="224" ht="15.75" customHeight="1">
      <c r="A224" s="18"/>
      <c r="B224" s="18"/>
      <c r="C224" s="18"/>
      <c r="D224" s="18"/>
      <c r="E224" s="18"/>
      <c r="F224" s="18"/>
      <c r="G224" s="18"/>
    </row>
    <row r="225" ht="15.75" customHeight="1">
      <c r="A225" s="18"/>
      <c r="B225" s="18"/>
      <c r="C225" s="18"/>
      <c r="D225" s="18"/>
      <c r="E225" s="18"/>
      <c r="F225" s="18"/>
      <c r="G225" s="18"/>
    </row>
    <row r="226" ht="15.75" customHeight="1">
      <c r="A226" s="18"/>
      <c r="B226" s="18"/>
      <c r="C226" s="18"/>
      <c r="D226" s="18"/>
      <c r="E226" s="18"/>
      <c r="F226" s="18"/>
      <c r="G226" s="18"/>
    </row>
    <row r="227" ht="15.75" customHeight="1">
      <c r="A227" s="18"/>
      <c r="B227" s="18"/>
      <c r="C227" s="18"/>
      <c r="D227" s="18"/>
      <c r="E227" s="18"/>
      <c r="F227" s="18"/>
      <c r="G227" s="18"/>
    </row>
    <row r="228" ht="15.75" customHeight="1">
      <c r="A228" s="18"/>
      <c r="B228" s="18"/>
      <c r="C228" s="18"/>
      <c r="D228" s="18"/>
      <c r="E228" s="18"/>
      <c r="F228" s="18"/>
      <c r="G228" s="18"/>
    </row>
    <row r="229" ht="15.75" customHeight="1">
      <c r="A229" s="18"/>
      <c r="B229" s="18"/>
      <c r="C229" s="18"/>
      <c r="D229" s="18"/>
      <c r="E229" s="18"/>
      <c r="F229" s="18"/>
      <c r="G229" s="18"/>
    </row>
    <row r="230" ht="15.75" customHeight="1">
      <c r="A230" s="18"/>
      <c r="B230" s="18"/>
      <c r="C230" s="18"/>
      <c r="D230" s="18"/>
      <c r="E230" s="18"/>
      <c r="F230" s="18"/>
      <c r="G230" s="18"/>
    </row>
    <row r="231" ht="15.75" customHeight="1">
      <c r="A231" s="18"/>
      <c r="B231" s="18"/>
      <c r="C231" s="18"/>
      <c r="D231" s="18"/>
      <c r="E231" s="18"/>
      <c r="F231" s="18"/>
      <c r="G231" s="18"/>
    </row>
    <row r="232" ht="15.75" customHeight="1">
      <c r="A232" s="18"/>
      <c r="B232" s="18"/>
      <c r="C232" s="18"/>
      <c r="D232" s="18"/>
      <c r="E232" s="18"/>
      <c r="F232" s="18"/>
      <c r="G232" s="18"/>
    </row>
    <row r="233" ht="15.75" customHeight="1">
      <c r="A233" s="18"/>
      <c r="B233" s="18"/>
      <c r="C233" s="18"/>
      <c r="D233" s="18"/>
      <c r="E233" s="18"/>
      <c r="F233" s="18"/>
      <c r="G233" s="18"/>
    </row>
    <row r="234" ht="15.75" customHeight="1">
      <c r="A234" s="18"/>
      <c r="B234" s="18"/>
      <c r="C234" s="18"/>
      <c r="D234" s="18"/>
      <c r="E234" s="18"/>
      <c r="F234" s="18"/>
      <c r="G234" s="18"/>
    </row>
    <row r="235" ht="15.75" customHeight="1">
      <c r="A235" s="18"/>
      <c r="B235" s="18"/>
      <c r="C235" s="18"/>
      <c r="D235" s="18"/>
      <c r="E235" s="18"/>
      <c r="F235" s="18"/>
      <c r="G235" s="18"/>
    </row>
    <row r="236" ht="15.75" customHeight="1">
      <c r="A236" s="18"/>
      <c r="B236" s="18"/>
      <c r="C236" s="18"/>
      <c r="D236" s="18"/>
      <c r="E236" s="18"/>
      <c r="F236" s="18"/>
      <c r="G236" s="18"/>
    </row>
    <row r="237" ht="15.75" customHeight="1">
      <c r="A237" s="18"/>
      <c r="B237" s="18"/>
      <c r="C237" s="18"/>
      <c r="D237" s="18"/>
      <c r="E237" s="18"/>
      <c r="F237" s="18"/>
      <c r="G237" s="18"/>
    </row>
    <row r="238" ht="15.75" customHeight="1">
      <c r="A238" s="18"/>
      <c r="B238" s="18"/>
      <c r="C238" s="18"/>
      <c r="D238" s="18"/>
      <c r="E238" s="18"/>
      <c r="F238" s="18"/>
      <c r="G238" s="18"/>
    </row>
    <row r="239" ht="15.75" customHeight="1">
      <c r="A239" s="18"/>
      <c r="B239" s="18"/>
      <c r="C239" s="18"/>
      <c r="D239" s="18"/>
      <c r="E239" s="18"/>
      <c r="F239" s="18"/>
      <c r="G239" s="18"/>
    </row>
    <row r="240" ht="15.75" customHeight="1">
      <c r="A240" s="18"/>
      <c r="B240" s="18"/>
      <c r="C240" s="18"/>
      <c r="D240" s="18"/>
      <c r="E240" s="18"/>
      <c r="F240" s="18"/>
      <c r="G240" s="18"/>
    </row>
    <row r="241" ht="15.75" customHeight="1">
      <c r="A241" s="18"/>
      <c r="B241" s="18"/>
      <c r="C241" s="18"/>
      <c r="D241" s="18"/>
      <c r="E241" s="18"/>
      <c r="F241" s="18"/>
      <c r="G241" s="18"/>
    </row>
    <row r="242" ht="15.75" customHeight="1">
      <c r="A242" s="18"/>
      <c r="B242" s="18"/>
      <c r="C242" s="18"/>
      <c r="D242" s="18"/>
      <c r="E242" s="18"/>
      <c r="F242" s="18"/>
      <c r="G242" s="18"/>
    </row>
    <row r="243" ht="15.75" customHeight="1">
      <c r="A243" s="18"/>
      <c r="B243" s="18"/>
      <c r="C243" s="18"/>
      <c r="D243" s="18"/>
      <c r="E243" s="18"/>
      <c r="F243" s="18"/>
      <c r="G243" s="18"/>
    </row>
    <row r="244" ht="15.75" customHeight="1">
      <c r="A244" s="18"/>
      <c r="B244" s="18"/>
      <c r="C244" s="18"/>
      <c r="D244" s="18"/>
      <c r="E244" s="18"/>
      <c r="F244" s="18"/>
      <c r="G244" s="18"/>
    </row>
    <row r="245" ht="15.75" customHeight="1">
      <c r="A245" s="18"/>
      <c r="B245" s="18"/>
      <c r="C245" s="18"/>
      <c r="D245" s="18"/>
      <c r="E245" s="18"/>
      <c r="F245" s="18"/>
      <c r="G245" s="18"/>
    </row>
    <row r="246" ht="15.75" customHeight="1">
      <c r="A246" s="18"/>
      <c r="B246" s="18"/>
      <c r="C246" s="18"/>
      <c r="D246" s="18"/>
      <c r="E246" s="18"/>
      <c r="F246" s="18"/>
      <c r="G246" s="18"/>
    </row>
    <row r="247" ht="15.75" customHeight="1">
      <c r="A247" s="18"/>
      <c r="B247" s="18"/>
      <c r="C247" s="18"/>
      <c r="D247" s="18"/>
      <c r="E247" s="18"/>
      <c r="F247" s="18"/>
      <c r="G247" s="18"/>
    </row>
    <row r="248" ht="15.75" customHeight="1">
      <c r="A248" s="18"/>
      <c r="B248" s="18"/>
      <c r="C248" s="18"/>
      <c r="D248" s="18"/>
      <c r="E248" s="18"/>
      <c r="F248" s="18"/>
      <c r="G248" s="18"/>
    </row>
    <row r="249" ht="15.75" customHeight="1">
      <c r="A249" s="18"/>
      <c r="B249" s="18"/>
      <c r="C249" s="18"/>
      <c r="D249" s="18"/>
      <c r="E249" s="18"/>
      <c r="F249" s="18"/>
      <c r="G249" s="18"/>
    </row>
    <row r="250" ht="15.75" customHeight="1">
      <c r="A250" s="18"/>
      <c r="B250" s="18"/>
      <c r="C250" s="18"/>
      <c r="D250" s="18"/>
      <c r="E250" s="18"/>
      <c r="F250" s="18"/>
      <c r="G250" s="18"/>
    </row>
    <row r="251" ht="15.75" customHeight="1">
      <c r="A251" s="18"/>
      <c r="B251" s="18"/>
      <c r="C251" s="18"/>
      <c r="D251" s="18"/>
      <c r="E251" s="18"/>
      <c r="F251" s="18"/>
      <c r="G251" s="18"/>
    </row>
    <row r="252" ht="15.75" customHeight="1">
      <c r="A252" s="18"/>
      <c r="B252" s="18"/>
      <c r="C252" s="18"/>
      <c r="D252" s="18"/>
      <c r="E252" s="18"/>
      <c r="F252" s="18"/>
      <c r="G252" s="18"/>
    </row>
    <row r="253" ht="15.75" customHeight="1">
      <c r="A253" s="18"/>
      <c r="B253" s="18"/>
      <c r="C253" s="18"/>
      <c r="D253" s="18"/>
      <c r="E253" s="18"/>
      <c r="F253" s="18"/>
      <c r="G253" s="18"/>
    </row>
    <row r="254" ht="15.75" customHeight="1">
      <c r="A254" s="18"/>
      <c r="B254" s="18"/>
      <c r="C254" s="18"/>
      <c r="D254" s="18"/>
      <c r="E254" s="18"/>
      <c r="F254" s="18"/>
      <c r="G254" s="18"/>
    </row>
    <row r="255" ht="15.75" customHeight="1">
      <c r="A255" s="18"/>
      <c r="B255" s="18"/>
      <c r="C255" s="18"/>
      <c r="D255" s="18"/>
      <c r="E255" s="18"/>
      <c r="F255" s="18"/>
      <c r="G255" s="18"/>
    </row>
    <row r="256" ht="15.75" customHeight="1">
      <c r="A256" s="18"/>
      <c r="B256" s="18"/>
      <c r="C256" s="18"/>
      <c r="D256" s="18"/>
      <c r="E256" s="18"/>
      <c r="F256" s="18"/>
      <c r="G256" s="18"/>
    </row>
    <row r="257" ht="15.75" customHeight="1">
      <c r="A257" s="18"/>
      <c r="B257" s="18"/>
      <c r="C257" s="18"/>
      <c r="D257" s="18"/>
      <c r="E257" s="18"/>
      <c r="F257" s="18"/>
      <c r="G257" s="18"/>
    </row>
    <row r="258" ht="15.75" customHeight="1">
      <c r="A258" s="18"/>
      <c r="B258" s="18"/>
      <c r="C258" s="18"/>
      <c r="D258" s="18"/>
      <c r="E258" s="18"/>
      <c r="F258" s="18"/>
      <c r="G258" s="18"/>
    </row>
    <row r="259" ht="15.75" customHeight="1">
      <c r="A259" s="18"/>
      <c r="B259" s="18"/>
      <c r="C259" s="18"/>
      <c r="D259" s="18"/>
      <c r="E259" s="18"/>
      <c r="F259" s="18"/>
      <c r="G259" s="18"/>
    </row>
    <row r="260" ht="15.75" customHeight="1">
      <c r="A260" s="18"/>
      <c r="B260" s="18"/>
      <c r="C260" s="18"/>
      <c r="D260" s="18"/>
      <c r="E260" s="18"/>
      <c r="F260" s="18"/>
      <c r="G260" s="18"/>
    </row>
    <row r="261" ht="15.75" customHeight="1">
      <c r="A261" s="18"/>
      <c r="B261" s="18"/>
      <c r="C261" s="18"/>
      <c r="D261" s="18"/>
      <c r="E261" s="18"/>
      <c r="F261" s="18"/>
      <c r="G261" s="18"/>
    </row>
    <row r="262" ht="15.75" customHeight="1">
      <c r="A262" s="18"/>
      <c r="B262" s="18"/>
      <c r="C262" s="18"/>
      <c r="D262" s="18"/>
      <c r="E262" s="18"/>
      <c r="F262" s="18"/>
      <c r="G262" s="18"/>
    </row>
    <row r="263" ht="15.75" customHeight="1">
      <c r="A263" s="18"/>
      <c r="B263" s="18"/>
      <c r="C263" s="18"/>
      <c r="D263" s="18"/>
      <c r="E263" s="18"/>
      <c r="F263" s="18"/>
      <c r="G263" s="18"/>
    </row>
    <row r="264" ht="15.75" customHeight="1">
      <c r="A264" s="18"/>
      <c r="B264" s="18"/>
      <c r="C264" s="18"/>
      <c r="D264" s="18"/>
      <c r="E264" s="18"/>
      <c r="F264" s="18"/>
      <c r="G264" s="18"/>
    </row>
    <row r="265" ht="15.75" customHeight="1">
      <c r="A265" s="18"/>
      <c r="B265" s="18"/>
      <c r="C265" s="18"/>
      <c r="D265" s="18"/>
      <c r="E265" s="18"/>
      <c r="F265" s="18"/>
      <c r="G265" s="18"/>
    </row>
    <row r="266" ht="15.75" customHeight="1">
      <c r="A266" s="18"/>
      <c r="B266" s="18"/>
      <c r="C266" s="18"/>
      <c r="D266" s="18"/>
      <c r="E266" s="18"/>
      <c r="F266" s="18"/>
      <c r="G266" s="18"/>
    </row>
    <row r="267" ht="15.75" customHeight="1">
      <c r="A267" s="18"/>
      <c r="B267" s="18"/>
      <c r="C267" s="18"/>
      <c r="D267" s="18"/>
      <c r="E267" s="18"/>
      <c r="F267" s="18"/>
      <c r="G267" s="18"/>
    </row>
    <row r="268" ht="15.75" customHeight="1">
      <c r="A268" s="18"/>
      <c r="B268" s="18"/>
      <c r="C268" s="18"/>
      <c r="D268" s="18"/>
      <c r="E268" s="18"/>
      <c r="F268" s="18"/>
      <c r="G268" s="18"/>
    </row>
    <row r="269" ht="15.75" customHeight="1">
      <c r="A269" s="18"/>
      <c r="B269" s="18"/>
      <c r="C269" s="18"/>
      <c r="D269" s="18"/>
      <c r="E269" s="18"/>
      <c r="F269" s="18"/>
      <c r="G269" s="18"/>
    </row>
    <row r="270" ht="15.75" customHeight="1">
      <c r="A270" s="18"/>
      <c r="B270" s="18"/>
      <c r="C270" s="18"/>
      <c r="D270" s="18"/>
      <c r="E270" s="18"/>
      <c r="F270" s="18"/>
      <c r="G270" s="18"/>
    </row>
    <row r="271" ht="15.75" customHeight="1">
      <c r="A271" s="18"/>
      <c r="B271" s="18"/>
      <c r="C271" s="18"/>
      <c r="D271" s="18"/>
      <c r="E271" s="18"/>
      <c r="F271" s="18"/>
      <c r="G271" s="18"/>
    </row>
    <row r="272" ht="15.75" customHeight="1">
      <c r="A272" s="18"/>
      <c r="B272" s="18"/>
      <c r="C272" s="18"/>
      <c r="D272" s="18"/>
      <c r="E272" s="18"/>
      <c r="F272" s="18"/>
      <c r="G272" s="18"/>
    </row>
    <row r="273" ht="15.75" customHeight="1">
      <c r="A273" s="18"/>
      <c r="B273" s="18"/>
      <c r="C273" s="18"/>
      <c r="D273" s="18"/>
      <c r="E273" s="18"/>
      <c r="F273" s="18"/>
      <c r="G273" s="18"/>
    </row>
    <row r="274" ht="15.75" customHeight="1">
      <c r="A274" s="18"/>
      <c r="B274" s="18"/>
      <c r="C274" s="18"/>
      <c r="D274" s="18"/>
      <c r="E274" s="18"/>
      <c r="F274" s="18"/>
      <c r="G274" s="18"/>
    </row>
    <row r="275" ht="15.75" customHeight="1">
      <c r="A275" s="18"/>
      <c r="B275" s="18"/>
      <c r="C275" s="18"/>
      <c r="D275" s="18"/>
      <c r="E275" s="18"/>
      <c r="F275" s="18"/>
      <c r="G275" s="18"/>
    </row>
    <row r="276" ht="15.75" customHeight="1">
      <c r="A276" s="18"/>
      <c r="B276" s="18"/>
      <c r="C276" s="18"/>
      <c r="D276" s="18"/>
      <c r="E276" s="18"/>
      <c r="F276" s="18"/>
      <c r="G276" s="18"/>
    </row>
    <row r="277" ht="15.75" customHeight="1">
      <c r="A277" s="18"/>
      <c r="B277" s="18"/>
      <c r="C277" s="18"/>
      <c r="D277" s="18"/>
      <c r="E277" s="18"/>
      <c r="F277" s="18"/>
      <c r="G277" s="18"/>
    </row>
    <row r="278" ht="15.75" customHeight="1">
      <c r="A278" s="18"/>
      <c r="B278" s="18"/>
      <c r="C278" s="18"/>
      <c r="D278" s="18"/>
      <c r="E278" s="18"/>
      <c r="F278" s="18"/>
      <c r="G278" s="18"/>
    </row>
    <row r="279" ht="15.75" customHeight="1">
      <c r="A279" s="18"/>
      <c r="B279" s="18"/>
      <c r="C279" s="18"/>
      <c r="D279" s="18"/>
      <c r="E279" s="18"/>
      <c r="F279" s="18"/>
      <c r="G279" s="18"/>
    </row>
    <row r="280" ht="15.75" customHeight="1">
      <c r="A280" s="18"/>
      <c r="B280" s="18"/>
      <c r="C280" s="18"/>
      <c r="D280" s="18"/>
      <c r="E280" s="18"/>
      <c r="F280" s="18"/>
      <c r="G280" s="18"/>
    </row>
    <row r="281" ht="15.75" customHeight="1">
      <c r="A281" s="18"/>
      <c r="B281" s="18"/>
      <c r="C281" s="18"/>
      <c r="D281" s="18"/>
      <c r="E281" s="18"/>
      <c r="F281" s="18"/>
      <c r="G281" s="18"/>
    </row>
    <row r="282" ht="15.75" customHeight="1">
      <c r="A282" s="18"/>
      <c r="B282" s="18"/>
      <c r="C282" s="18"/>
      <c r="D282" s="18"/>
      <c r="E282" s="18"/>
      <c r="F282" s="18"/>
      <c r="G282" s="18"/>
    </row>
    <row r="283" ht="15.75" customHeight="1">
      <c r="A283" s="18"/>
      <c r="B283" s="18"/>
      <c r="C283" s="18"/>
      <c r="D283" s="18"/>
      <c r="E283" s="18"/>
      <c r="F283" s="18"/>
      <c r="G283" s="18"/>
    </row>
    <row r="284" ht="15.75" customHeight="1">
      <c r="A284" s="18"/>
      <c r="B284" s="18"/>
      <c r="C284" s="18"/>
      <c r="D284" s="18"/>
      <c r="E284" s="18"/>
      <c r="F284" s="18"/>
      <c r="G284" s="18"/>
    </row>
    <row r="285" ht="15.75" customHeight="1">
      <c r="A285" s="18"/>
      <c r="B285" s="18"/>
      <c r="C285" s="18"/>
      <c r="D285" s="18"/>
      <c r="E285" s="18"/>
      <c r="F285" s="18"/>
      <c r="G285" s="18"/>
    </row>
    <row r="286" ht="15.75" customHeight="1">
      <c r="A286" s="18"/>
      <c r="B286" s="18"/>
      <c r="C286" s="18"/>
      <c r="D286" s="18"/>
      <c r="E286" s="18"/>
      <c r="F286" s="18"/>
      <c r="G286" s="18"/>
    </row>
    <row r="287" ht="15.75" customHeight="1">
      <c r="A287" s="18"/>
      <c r="B287" s="18"/>
      <c r="C287" s="18"/>
      <c r="D287" s="18"/>
      <c r="E287" s="18"/>
      <c r="F287" s="18"/>
      <c r="G287" s="18"/>
    </row>
    <row r="288" ht="15.75" customHeight="1">
      <c r="A288" s="18"/>
      <c r="B288" s="18"/>
      <c r="C288" s="18"/>
      <c r="D288" s="18"/>
      <c r="E288" s="18"/>
      <c r="F288" s="18"/>
      <c r="G288" s="18"/>
    </row>
    <row r="289" ht="15.75" customHeight="1">
      <c r="A289" s="18"/>
      <c r="B289" s="18"/>
      <c r="C289" s="18"/>
      <c r="D289" s="18"/>
      <c r="E289" s="18"/>
      <c r="F289" s="18"/>
      <c r="G289" s="18"/>
    </row>
    <row r="290" ht="15.75" customHeight="1">
      <c r="A290" s="18"/>
      <c r="B290" s="18"/>
      <c r="C290" s="18"/>
      <c r="D290" s="18"/>
      <c r="E290" s="18"/>
      <c r="F290" s="18"/>
      <c r="G290" s="18"/>
    </row>
    <row r="291" ht="15.75" customHeight="1">
      <c r="A291" s="18"/>
      <c r="B291" s="18"/>
      <c r="C291" s="18"/>
      <c r="D291" s="18"/>
      <c r="E291" s="18"/>
      <c r="F291" s="18"/>
      <c r="G291" s="18"/>
    </row>
    <row r="292" ht="15.75" customHeight="1">
      <c r="A292" s="18"/>
      <c r="B292" s="18"/>
      <c r="C292" s="18"/>
      <c r="D292" s="18"/>
      <c r="E292" s="18"/>
      <c r="F292" s="18"/>
      <c r="G292" s="18"/>
    </row>
    <row r="293" ht="15.75" customHeight="1">
      <c r="A293" s="18"/>
      <c r="B293" s="18"/>
      <c r="C293" s="18"/>
      <c r="D293" s="18"/>
      <c r="E293" s="18"/>
      <c r="F293" s="18"/>
      <c r="G293" s="18"/>
    </row>
    <row r="294" ht="15.75" customHeight="1">
      <c r="A294" s="18"/>
      <c r="B294" s="18"/>
      <c r="C294" s="18"/>
      <c r="D294" s="18"/>
      <c r="E294" s="18"/>
      <c r="F294" s="18"/>
      <c r="G294" s="18"/>
    </row>
    <row r="295" ht="15.75" customHeight="1">
      <c r="A295" s="18"/>
      <c r="B295" s="18"/>
      <c r="C295" s="18"/>
      <c r="D295" s="18"/>
      <c r="E295" s="18"/>
      <c r="F295" s="18"/>
      <c r="G295" s="18"/>
    </row>
    <row r="296" ht="15.75" customHeight="1">
      <c r="A296" s="18"/>
      <c r="B296" s="18"/>
      <c r="C296" s="18"/>
      <c r="D296" s="18"/>
      <c r="E296" s="18"/>
      <c r="F296" s="18"/>
      <c r="G296" s="18"/>
    </row>
    <row r="297" ht="15.75" customHeight="1">
      <c r="A297" s="18"/>
      <c r="B297" s="18"/>
      <c r="C297" s="18"/>
      <c r="D297" s="18"/>
      <c r="E297" s="18"/>
      <c r="F297" s="18"/>
      <c r="G297" s="18"/>
    </row>
    <row r="298" ht="15.75" customHeight="1">
      <c r="A298" s="18"/>
      <c r="B298" s="18"/>
      <c r="C298" s="18"/>
      <c r="D298" s="18"/>
      <c r="E298" s="18"/>
      <c r="F298" s="18"/>
      <c r="G298" s="18"/>
    </row>
    <row r="299" ht="15.75" customHeight="1">
      <c r="A299" s="18"/>
      <c r="B299" s="18"/>
      <c r="C299" s="18"/>
      <c r="D299" s="18"/>
      <c r="E299" s="18"/>
      <c r="F299" s="18"/>
      <c r="G299" s="18"/>
    </row>
    <row r="300" ht="15.75" customHeight="1">
      <c r="A300" s="18"/>
      <c r="B300" s="18"/>
      <c r="C300" s="18"/>
      <c r="D300" s="18"/>
      <c r="E300" s="18"/>
      <c r="F300" s="18"/>
      <c r="G300" s="18"/>
    </row>
    <row r="301" ht="15.75" customHeight="1">
      <c r="A301" s="18"/>
      <c r="B301" s="18"/>
      <c r="C301" s="18"/>
      <c r="D301" s="18"/>
      <c r="E301" s="18"/>
      <c r="F301" s="18"/>
      <c r="G301" s="18"/>
    </row>
    <row r="302" ht="15.75" customHeight="1">
      <c r="A302" s="18"/>
      <c r="B302" s="18"/>
      <c r="C302" s="18"/>
      <c r="D302" s="18"/>
      <c r="E302" s="18"/>
      <c r="F302" s="18"/>
      <c r="G302" s="18"/>
    </row>
    <row r="303" ht="15.75" customHeight="1">
      <c r="A303" s="18"/>
      <c r="B303" s="18"/>
      <c r="C303" s="18"/>
      <c r="D303" s="18"/>
      <c r="E303" s="18"/>
      <c r="F303" s="18"/>
      <c r="G303" s="18"/>
    </row>
    <row r="304" ht="15.75" customHeight="1">
      <c r="A304" s="18"/>
      <c r="B304" s="18"/>
      <c r="C304" s="18"/>
      <c r="D304" s="18"/>
      <c r="E304" s="18"/>
      <c r="F304" s="18"/>
      <c r="G304" s="18"/>
    </row>
    <row r="305" ht="15.75" customHeight="1">
      <c r="A305" s="18"/>
      <c r="B305" s="18"/>
      <c r="C305" s="18"/>
      <c r="D305" s="18"/>
      <c r="E305" s="18"/>
      <c r="F305" s="18"/>
      <c r="G305" s="18"/>
    </row>
    <row r="306" ht="15.75" customHeight="1">
      <c r="A306" s="18"/>
      <c r="B306" s="18"/>
      <c r="C306" s="18"/>
      <c r="D306" s="18"/>
      <c r="E306" s="18"/>
      <c r="F306" s="18"/>
      <c r="G306" s="18"/>
    </row>
    <row r="307" ht="15.75" customHeight="1">
      <c r="A307" s="18"/>
      <c r="B307" s="18"/>
      <c r="C307" s="18"/>
      <c r="D307" s="18"/>
      <c r="E307" s="18"/>
      <c r="F307" s="18"/>
      <c r="G307" s="18"/>
    </row>
    <row r="308" ht="15.75" customHeight="1">
      <c r="A308" s="18"/>
      <c r="B308" s="18"/>
      <c r="C308" s="18"/>
      <c r="D308" s="18"/>
      <c r="E308" s="18"/>
      <c r="F308" s="18"/>
      <c r="G308" s="18"/>
    </row>
    <row r="309" ht="15.75" customHeight="1">
      <c r="A309" s="18"/>
      <c r="B309" s="18"/>
      <c r="C309" s="18"/>
      <c r="D309" s="18"/>
      <c r="E309" s="18"/>
      <c r="F309" s="18"/>
      <c r="G309" s="18"/>
    </row>
    <row r="310" ht="15.75" customHeight="1">
      <c r="A310" s="18"/>
      <c r="B310" s="18"/>
      <c r="C310" s="18"/>
      <c r="D310" s="18"/>
      <c r="E310" s="18"/>
      <c r="F310" s="18"/>
      <c r="G310" s="18"/>
    </row>
    <row r="311" ht="15.75" customHeight="1">
      <c r="A311" s="18"/>
      <c r="B311" s="18"/>
      <c r="C311" s="18"/>
      <c r="D311" s="18"/>
      <c r="E311" s="18"/>
      <c r="F311" s="18"/>
      <c r="G311" s="18"/>
    </row>
    <row r="312" ht="15.75" customHeight="1">
      <c r="A312" s="18"/>
      <c r="B312" s="18"/>
      <c r="C312" s="18"/>
      <c r="D312" s="18"/>
      <c r="E312" s="18"/>
      <c r="F312" s="18"/>
      <c r="G312" s="18"/>
    </row>
    <row r="313" ht="15.75" customHeight="1">
      <c r="A313" s="18"/>
      <c r="B313" s="18"/>
      <c r="C313" s="18"/>
      <c r="D313" s="18"/>
      <c r="E313" s="18"/>
      <c r="F313" s="18"/>
      <c r="G313" s="18"/>
    </row>
    <row r="314" ht="15.75" customHeight="1">
      <c r="A314" s="18"/>
      <c r="B314" s="18"/>
      <c r="C314" s="18"/>
      <c r="D314" s="18"/>
      <c r="E314" s="18"/>
      <c r="F314" s="18"/>
      <c r="G314" s="18"/>
    </row>
    <row r="315" ht="15.75" customHeight="1">
      <c r="A315" s="18"/>
      <c r="B315" s="18"/>
      <c r="C315" s="18"/>
      <c r="D315" s="18"/>
      <c r="E315" s="18"/>
      <c r="F315" s="18"/>
      <c r="G315" s="18"/>
    </row>
    <row r="316" ht="15.75" customHeight="1">
      <c r="A316" s="18"/>
      <c r="B316" s="18"/>
      <c r="C316" s="18"/>
      <c r="D316" s="18"/>
      <c r="E316" s="18"/>
      <c r="F316" s="18"/>
      <c r="G316" s="18"/>
    </row>
    <row r="317" ht="15.75" customHeight="1">
      <c r="A317" s="18"/>
      <c r="B317" s="18"/>
      <c r="C317" s="18"/>
      <c r="D317" s="18"/>
      <c r="E317" s="18"/>
      <c r="F317" s="18"/>
      <c r="G317" s="18"/>
    </row>
    <row r="318" ht="15.75" customHeight="1">
      <c r="A318" s="18"/>
      <c r="B318" s="18"/>
      <c r="C318" s="18"/>
      <c r="D318" s="18"/>
      <c r="E318" s="18"/>
      <c r="F318" s="18"/>
      <c r="G318" s="18"/>
    </row>
    <row r="319" ht="15.75" customHeight="1">
      <c r="A319" s="18"/>
      <c r="B319" s="18"/>
      <c r="C319" s="18"/>
      <c r="D319" s="18"/>
      <c r="E319" s="18"/>
      <c r="F319" s="18"/>
      <c r="G319" s="18"/>
    </row>
    <row r="320" ht="15.75" customHeight="1">
      <c r="A320" s="18"/>
      <c r="B320" s="18"/>
      <c r="C320" s="18"/>
      <c r="D320" s="18"/>
      <c r="E320" s="18"/>
      <c r="F320" s="18"/>
      <c r="G320" s="18"/>
    </row>
    <row r="321" ht="15.75" customHeight="1">
      <c r="A321" s="18"/>
      <c r="B321" s="18"/>
      <c r="C321" s="18"/>
      <c r="D321" s="18"/>
      <c r="E321" s="18"/>
      <c r="F321" s="18"/>
      <c r="G321" s="18"/>
    </row>
    <row r="322" ht="15.75" customHeight="1">
      <c r="A322" s="18"/>
      <c r="B322" s="18"/>
      <c r="C322" s="18"/>
      <c r="D322" s="18"/>
      <c r="E322" s="18"/>
      <c r="F322" s="18"/>
      <c r="G322" s="18"/>
    </row>
    <row r="323" ht="15.75" customHeight="1">
      <c r="A323" s="18"/>
      <c r="B323" s="18"/>
      <c r="C323" s="18"/>
      <c r="D323" s="18"/>
      <c r="E323" s="18"/>
      <c r="F323" s="18"/>
      <c r="G323" s="18"/>
    </row>
    <row r="324" ht="15.75" customHeight="1">
      <c r="A324" s="18"/>
      <c r="B324" s="18"/>
      <c r="C324" s="18"/>
      <c r="D324" s="18"/>
      <c r="E324" s="18"/>
      <c r="F324" s="18"/>
      <c r="G324" s="18"/>
    </row>
    <row r="325" ht="15.75" customHeight="1">
      <c r="A325" s="18"/>
      <c r="B325" s="18"/>
      <c r="C325" s="18"/>
      <c r="D325" s="18"/>
      <c r="E325" s="18"/>
      <c r="F325" s="18"/>
      <c r="G325" s="18"/>
    </row>
    <row r="326" ht="15.75" customHeight="1">
      <c r="A326" s="18"/>
      <c r="B326" s="18"/>
      <c r="C326" s="18"/>
      <c r="D326" s="18"/>
      <c r="E326" s="18"/>
      <c r="F326" s="18"/>
      <c r="G326" s="18"/>
    </row>
    <row r="327" ht="15.75" customHeight="1">
      <c r="A327" s="18"/>
      <c r="B327" s="18"/>
      <c r="C327" s="18"/>
      <c r="D327" s="18"/>
      <c r="E327" s="18"/>
      <c r="F327" s="18"/>
      <c r="G327" s="18"/>
    </row>
    <row r="328" ht="15.75" customHeight="1">
      <c r="A328" s="18"/>
      <c r="B328" s="18"/>
      <c r="C328" s="18"/>
      <c r="D328" s="18"/>
      <c r="E328" s="18"/>
      <c r="F328" s="18"/>
      <c r="G328" s="18"/>
    </row>
    <row r="329" ht="15.75" customHeight="1">
      <c r="A329" s="18"/>
      <c r="B329" s="18"/>
      <c r="C329" s="18"/>
      <c r="D329" s="18"/>
      <c r="E329" s="18"/>
      <c r="F329" s="18"/>
      <c r="G329" s="18"/>
    </row>
    <row r="330" ht="15.75" customHeight="1">
      <c r="A330" s="18"/>
      <c r="B330" s="18"/>
      <c r="C330" s="18"/>
      <c r="D330" s="18"/>
      <c r="E330" s="18"/>
      <c r="F330" s="18"/>
      <c r="G330" s="18"/>
    </row>
    <row r="331" ht="15.75" customHeight="1">
      <c r="A331" s="18"/>
      <c r="B331" s="18"/>
      <c r="C331" s="18"/>
      <c r="D331" s="18"/>
      <c r="E331" s="18"/>
      <c r="F331" s="18"/>
      <c r="G331" s="18"/>
    </row>
    <row r="332" ht="15.75" customHeight="1">
      <c r="A332" s="18"/>
      <c r="B332" s="18"/>
      <c r="C332" s="18"/>
      <c r="D332" s="18"/>
      <c r="E332" s="18"/>
      <c r="F332" s="18"/>
      <c r="G332" s="18"/>
    </row>
    <row r="333" ht="15.75" customHeight="1">
      <c r="A333" s="18"/>
      <c r="B333" s="18"/>
      <c r="C333" s="18"/>
      <c r="D333" s="18"/>
      <c r="E333" s="18"/>
      <c r="F333" s="18"/>
      <c r="G333" s="18"/>
    </row>
    <row r="334" ht="15.75" customHeight="1">
      <c r="A334" s="18"/>
      <c r="B334" s="18"/>
      <c r="C334" s="18"/>
      <c r="D334" s="18"/>
      <c r="E334" s="18"/>
      <c r="F334" s="18"/>
      <c r="G334" s="18"/>
    </row>
    <row r="335" ht="15.75" customHeight="1">
      <c r="A335" s="18"/>
      <c r="B335" s="18"/>
      <c r="C335" s="18"/>
      <c r="D335" s="18"/>
      <c r="E335" s="18"/>
      <c r="F335" s="18"/>
      <c r="G335" s="18"/>
    </row>
    <row r="336" ht="15.75" customHeight="1">
      <c r="A336" s="18"/>
      <c r="B336" s="18"/>
      <c r="C336" s="18"/>
      <c r="D336" s="18"/>
      <c r="E336" s="18"/>
      <c r="F336" s="18"/>
      <c r="G336" s="18"/>
    </row>
    <row r="337" ht="15.75" customHeight="1">
      <c r="A337" s="18"/>
      <c r="B337" s="18"/>
      <c r="C337" s="18"/>
      <c r="D337" s="18"/>
      <c r="E337" s="18"/>
      <c r="F337" s="18"/>
      <c r="G337" s="18"/>
    </row>
    <row r="338" ht="15.75" customHeight="1">
      <c r="A338" s="18"/>
      <c r="B338" s="18"/>
      <c r="C338" s="18"/>
      <c r="D338" s="18"/>
      <c r="E338" s="18"/>
      <c r="F338" s="18"/>
      <c r="G338" s="18"/>
    </row>
    <row r="339" ht="15.75" customHeight="1">
      <c r="A339" s="18"/>
      <c r="B339" s="18"/>
      <c r="C339" s="18"/>
      <c r="D339" s="18"/>
      <c r="E339" s="18"/>
      <c r="F339" s="18"/>
      <c r="G339" s="18"/>
    </row>
    <row r="340" ht="15.75" customHeight="1">
      <c r="A340" s="18"/>
      <c r="B340" s="18"/>
      <c r="C340" s="18"/>
      <c r="D340" s="18"/>
      <c r="E340" s="18"/>
      <c r="F340" s="18"/>
      <c r="G340" s="18"/>
    </row>
    <row r="341" ht="15.75" customHeight="1">
      <c r="A341" s="18"/>
      <c r="B341" s="18"/>
      <c r="C341" s="18"/>
      <c r="D341" s="18"/>
      <c r="E341" s="18"/>
      <c r="F341" s="18"/>
      <c r="G341" s="18"/>
    </row>
    <row r="342" ht="15.75" customHeight="1">
      <c r="A342" s="18"/>
      <c r="B342" s="18"/>
      <c r="C342" s="18"/>
      <c r="D342" s="18"/>
      <c r="E342" s="18"/>
      <c r="F342" s="18"/>
      <c r="G342" s="18"/>
    </row>
    <row r="343" ht="15.75" customHeight="1">
      <c r="A343" s="18"/>
      <c r="B343" s="18"/>
      <c r="C343" s="18"/>
      <c r="D343" s="18"/>
      <c r="E343" s="18"/>
      <c r="F343" s="18"/>
      <c r="G343" s="18"/>
    </row>
    <row r="344" ht="15.75" customHeight="1">
      <c r="A344" s="18"/>
      <c r="B344" s="18"/>
      <c r="C344" s="18"/>
      <c r="D344" s="18"/>
      <c r="E344" s="18"/>
      <c r="F344" s="18"/>
      <c r="G344" s="18"/>
    </row>
    <row r="345" ht="15.75" customHeight="1">
      <c r="A345" s="18"/>
      <c r="B345" s="18"/>
      <c r="C345" s="18"/>
      <c r="D345" s="18"/>
      <c r="E345" s="18"/>
      <c r="F345" s="18"/>
      <c r="G345" s="18"/>
    </row>
    <row r="346" ht="15.75" customHeight="1">
      <c r="A346" s="18"/>
      <c r="B346" s="18"/>
      <c r="C346" s="18"/>
      <c r="D346" s="18"/>
      <c r="E346" s="18"/>
      <c r="F346" s="18"/>
      <c r="G346" s="18"/>
    </row>
    <row r="347" ht="15.75" customHeight="1">
      <c r="A347" s="18"/>
      <c r="B347" s="18"/>
      <c r="C347" s="18"/>
      <c r="D347" s="18"/>
      <c r="E347" s="18"/>
      <c r="F347" s="18"/>
      <c r="G347" s="18"/>
    </row>
    <row r="348" ht="15.75" customHeight="1">
      <c r="A348" s="18"/>
      <c r="B348" s="18"/>
      <c r="C348" s="18"/>
      <c r="D348" s="18"/>
      <c r="E348" s="18"/>
      <c r="F348" s="18"/>
      <c r="G348" s="18"/>
    </row>
    <row r="349" ht="15.75" customHeight="1">
      <c r="A349" s="18"/>
      <c r="B349" s="18"/>
      <c r="C349" s="18"/>
      <c r="D349" s="18"/>
      <c r="E349" s="18"/>
      <c r="F349" s="18"/>
      <c r="G349" s="18"/>
    </row>
    <row r="350" ht="15.75" customHeight="1">
      <c r="A350" s="18"/>
      <c r="B350" s="18"/>
      <c r="C350" s="18"/>
      <c r="D350" s="18"/>
      <c r="E350" s="18"/>
      <c r="F350" s="18"/>
      <c r="G350" s="18"/>
    </row>
    <row r="351" ht="15.75" customHeight="1">
      <c r="A351" s="18"/>
      <c r="B351" s="18"/>
      <c r="C351" s="18"/>
      <c r="D351" s="18"/>
      <c r="E351" s="18"/>
      <c r="F351" s="18"/>
      <c r="G351" s="18"/>
    </row>
    <row r="352" ht="15.75" customHeight="1">
      <c r="A352" s="18"/>
      <c r="B352" s="18"/>
      <c r="C352" s="18"/>
      <c r="D352" s="18"/>
      <c r="E352" s="18"/>
      <c r="F352" s="18"/>
      <c r="G352" s="18"/>
    </row>
    <row r="353" ht="15.75" customHeight="1">
      <c r="A353" s="18"/>
      <c r="B353" s="18"/>
      <c r="C353" s="18"/>
      <c r="D353" s="18"/>
      <c r="E353" s="18"/>
      <c r="F353" s="18"/>
      <c r="G353" s="18"/>
    </row>
    <row r="354" ht="15.75" customHeight="1">
      <c r="A354" s="18"/>
      <c r="B354" s="18"/>
      <c r="C354" s="18"/>
      <c r="D354" s="18"/>
      <c r="E354" s="18"/>
      <c r="F354" s="18"/>
      <c r="G354" s="18"/>
    </row>
    <row r="355" ht="15.75" customHeight="1">
      <c r="A355" s="18"/>
      <c r="B355" s="18"/>
      <c r="C355" s="18"/>
      <c r="D355" s="18"/>
      <c r="E355" s="18"/>
      <c r="F355" s="18"/>
      <c r="G355" s="18"/>
    </row>
    <row r="356" ht="15.75" customHeight="1">
      <c r="A356" s="18"/>
      <c r="B356" s="18"/>
      <c r="C356" s="18"/>
      <c r="D356" s="18"/>
      <c r="E356" s="18"/>
      <c r="F356" s="18"/>
      <c r="G356" s="18"/>
    </row>
    <row r="357" ht="15.75" customHeight="1">
      <c r="A357" s="18"/>
      <c r="B357" s="18"/>
      <c r="C357" s="18"/>
      <c r="D357" s="18"/>
      <c r="E357" s="18"/>
      <c r="F357" s="18"/>
      <c r="G357" s="18"/>
    </row>
    <row r="358" ht="15.75" customHeight="1">
      <c r="A358" s="18"/>
      <c r="B358" s="18"/>
      <c r="C358" s="18"/>
      <c r="D358" s="18"/>
      <c r="E358" s="18"/>
      <c r="F358" s="18"/>
      <c r="G358" s="18"/>
    </row>
    <row r="359" ht="15.75" customHeight="1">
      <c r="A359" s="18"/>
      <c r="B359" s="18"/>
      <c r="C359" s="18"/>
      <c r="D359" s="18"/>
      <c r="E359" s="18"/>
      <c r="F359" s="18"/>
      <c r="G359" s="18"/>
    </row>
    <row r="360" ht="15.75" customHeight="1">
      <c r="A360" s="18"/>
      <c r="B360" s="18"/>
      <c r="C360" s="18"/>
      <c r="D360" s="18"/>
      <c r="E360" s="18"/>
      <c r="F360" s="18"/>
      <c r="G360" s="18"/>
    </row>
    <row r="361" ht="15.75" customHeight="1">
      <c r="A361" s="18"/>
      <c r="B361" s="18"/>
      <c r="C361" s="18"/>
      <c r="D361" s="18"/>
      <c r="E361" s="18"/>
      <c r="F361" s="18"/>
      <c r="G361" s="18"/>
    </row>
    <row r="362" ht="15.75" customHeight="1">
      <c r="A362" s="18"/>
      <c r="B362" s="18"/>
      <c r="C362" s="18"/>
      <c r="D362" s="18"/>
      <c r="E362" s="18"/>
      <c r="F362" s="18"/>
      <c r="G362" s="18"/>
    </row>
    <row r="363" ht="15.75" customHeight="1">
      <c r="A363" s="18"/>
      <c r="B363" s="18"/>
      <c r="C363" s="18"/>
      <c r="D363" s="18"/>
      <c r="E363" s="18"/>
      <c r="F363" s="18"/>
      <c r="G363" s="18"/>
    </row>
    <row r="364" ht="15.75" customHeight="1">
      <c r="A364" s="18"/>
      <c r="B364" s="18"/>
      <c r="C364" s="18"/>
      <c r="D364" s="18"/>
      <c r="E364" s="18"/>
      <c r="F364" s="18"/>
      <c r="G364" s="18"/>
    </row>
    <row r="365" ht="15.75" customHeight="1">
      <c r="A365" s="18"/>
      <c r="B365" s="18"/>
      <c r="C365" s="18"/>
      <c r="D365" s="18"/>
      <c r="E365" s="18"/>
      <c r="F365" s="18"/>
      <c r="G365" s="18"/>
    </row>
    <row r="366" ht="15.75" customHeight="1">
      <c r="A366" s="18"/>
      <c r="B366" s="18"/>
      <c r="C366" s="18"/>
      <c r="D366" s="18"/>
      <c r="E366" s="18"/>
      <c r="F366" s="18"/>
      <c r="G366" s="18"/>
    </row>
    <row r="367" ht="15.75" customHeight="1">
      <c r="A367" s="18"/>
      <c r="B367" s="18"/>
      <c r="C367" s="18"/>
      <c r="D367" s="18"/>
      <c r="E367" s="18"/>
      <c r="F367" s="18"/>
      <c r="G367" s="18"/>
    </row>
    <row r="368" ht="15.75" customHeight="1">
      <c r="A368" s="18"/>
      <c r="B368" s="18"/>
      <c r="C368" s="18"/>
      <c r="D368" s="18"/>
      <c r="E368" s="18"/>
      <c r="F368" s="18"/>
      <c r="G368" s="18"/>
    </row>
    <row r="369" ht="15.75" customHeight="1">
      <c r="A369" s="18"/>
      <c r="B369" s="18"/>
      <c r="C369" s="18"/>
      <c r="D369" s="18"/>
      <c r="E369" s="18"/>
      <c r="F369" s="18"/>
      <c r="G369" s="18"/>
    </row>
    <row r="370" ht="15.75" customHeight="1">
      <c r="A370" s="18"/>
      <c r="B370" s="18"/>
      <c r="C370" s="18"/>
      <c r="D370" s="18"/>
      <c r="E370" s="18"/>
      <c r="F370" s="18"/>
      <c r="G370" s="18"/>
    </row>
    <row r="371" ht="15.75" customHeight="1">
      <c r="A371" s="18"/>
      <c r="B371" s="18"/>
      <c r="C371" s="18"/>
      <c r="D371" s="18"/>
      <c r="E371" s="18"/>
      <c r="F371" s="18"/>
      <c r="G371" s="18"/>
    </row>
    <row r="372" ht="15.75" customHeight="1">
      <c r="A372" s="18"/>
      <c r="B372" s="18"/>
      <c r="C372" s="18"/>
      <c r="D372" s="18"/>
      <c r="E372" s="18"/>
      <c r="F372" s="18"/>
      <c r="G372" s="18"/>
    </row>
    <row r="373" ht="15.75" customHeight="1">
      <c r="A373" s="18"/>
      <c r="B373" s="18"/>
      <c r="C373" s="18"/>
      <c r="D373" s="18"/>
      <c r="E373" s="18"/>
      <c r="F373" s="18"/>
      <c r="G373" s="18"/>
    </row>
    <row r="374" ht="15.75" customHeight="1">
      <c r="A374" s="18"/>
      <c r="B374" s="18"/>
      <c r="C374" s="18"/>
      <c r="D374" s="18"/>
      <c r="E374" s="18"/>
      <c r="F374" s="18"/>
      <c r="G374" s="18"/>
    </row>
    <row r="375" ht="15.75" customHeight="1">
      <c r="A375" s="18"/>
      <c r="B375" s="18"/>
      <c r="C375" s="18"/>
      <c r="D375" s="18"/>
      <c r="E375" s="18"/>
      <c r="F375" s="18"/>
      <c r="G375" s="18"/>
    </row>
    <row r="376" ht="15.75" customHeight="1">
      <c r="A376" s="18"/>
      <c r="B376" s="18"/>
      <c r="C376" s="18"/>
      <c r="D376" s="18"/>
      <c r="E376" s="18"/>
      <c r="F376" s="18"/>
      <c r="G376" s="18"/>
    </row>
    <row r="377" ht="15.75" customHeight="1">
      <c r="A377" s="18"/>
      <c r="B377" s="18"/>
      <c r="C377" s="18"/>
      <c r="D377" s="18"/>
      <c r="E377" s="18"/>
      <c r="F377" s="18"/>
      <c r="G377" s="18"/>
    </row>
    <row r="378" ht="15.75" customHeight="1">
      <c r="A378" s="18"/>
      <c r="B378" s="18"/>
      <c r="C378" s="18"/>
      <c r="D378" s="18"/>
      <c r="E378" s="18"/>
      <c r="F378" s="18"/>
      <c r="G378" s="18"/>
    </row>
    <row r="379" ht="15.75" customHeight="1">
      <c r="A379" s="18"/>
      <c r="B379" s="18"/>
      <c r="C379" s="18"/>
      <c r="D379" s="18"/>
      <c r="E379" s="18"/>
      <c r="F379" s="18"/>
      <c r="G379" s="18"/>
    </row>
    <row r="380" ht="15.75" customHeight="1">
      <c r="A380" s="18"/>
      <c r="B380" s="18"/>
      <c r="C380" s="18"/>
      <c r="D380" s="18"/>
      <c r="E380" s="18"/>
      <c r="F380" s="18"/>
      <c r="G380" s="18"/>
    </row>
    <row r="381" ht="15.75" customHeight="1">
      <c r="A381" s="18"/>
      <c r="B381" s="18"/>
      <c r="C381" s="18"/>
      <c r="D381" s="18"/>
      <c r="E381" s="18"/>
      <c r="F381" s="18"/>
      <c r="G381" s="18"/>
    </row>
    <row r="382" ht="15.75" customHeight="1">
      <c r="A382" s="18"/>
      <c r="B382" s="18"/>
      <c r="C382" s="18"/>
      <c r="D382" s="18"/>
      <c r="E382" s="18"/>
      <c r="F382" s="18"/>
      <c r="G382" s="18"/>
    </row>
    <row r="383" ht="15.75" customHeight="1">
      <c r="A383" s="18"/>
      <c r="B383" s="18"/>
      <c r="C383" s="18"/>
      <c r="D383" s="18"/>
      <c r="E383" s="18"/>
      <c r="F383" s="18"/>
      <c r="G383" s="18"/>
    </row>
    <row r="384" ht="15.75" customHeight="1">
      <c r="A384" s="18"/>
      <c r="B384" s="18"/>
      <c r="C384" s="18"/>
      <c r="D384" s="18"/>
      <c r="E384" s="18"/>
      <c r="F384" s="18"/>
      <c r="G384" s="18"/>
    </row>
    <row r="385" ht="15.75" customHeight="1">
      <c r="A385" s="18"/>
      <c r="B385" s="18"/>
      <c r="C385" s="18"/>
      <c r="D385" s="18"/>
      <c r="E385" s="18"/>
      <c r="F385" s="18"/>
      <c r="G385" s="18"/>
    </row>
    <row r="386" ht="15.75" customHeight="1">
      <c r="A386" s="18"/>
      <c r="B386" s="18"/>
      <c r="C386" s="18"/>
      <c r="D386" s="18"/>
      <c r="E386" s="18"/>
      <c r="F386" s="18"/>
      <c r="G386" s="18"/>
    </row>
    <row r="387" ht="15.75" customHeight="1">
      <c r="A387" s="18"/>
      <c r="B387" s="18"/>
      <c r="C387" s="18"/>
      <c r="D387" s="18"/>
      <c r="E387" s="18"/>
      <c r="F387" s="18"/>
      <c r="G387" s="18"/>
    </row>
    <row r="388" ht="15.75" customHeight="1">
      <c r="A388" s="18"/>
      <c r="B388" s="18"/>
      <c r="C388" s="18"/>
      <c r="D388" s="18"/>
      <c r="E388" s="18"/>
      <c r="F388" s="18"/>
      <c r="G388" s="18"/>
    </row>
    <row r="389" ht="15.75" customHeight="1">
      <c r="A389" s="18"/>
      <c r="B389" s="18"/>
      <c r="C389" s="18"/>
      <c r="D389" s="18"/>
      <c r="E389" s="18"/>
      <c r="F389" s="18"/>
      <c r="G389" s="18"/>
    </row>
    <row r="390" ht="15.75" customHeight="1">
      <c r="A390" s="18"/>
      <c r="B390" s="18"/>
      <c r="C390" s="18"/>
      <c r="D390" s="18"/>
      <c r="E390" s="18"/>
      <c r="F390" s="18"/>
      <c r="G390" s="18"/>
    </row>
    <row r="391" ht="15.75" customHeight="1">
      <c r="A391" s="18"/>
      <c r="B391" s="18"/>
      <c r="C391" s="18"/>
      <c r="D391" s="18"/>
      <c r="E391" s="18"/>
      <c r="F391" s="18"/>
      <c r="G391" s="18"/>
    </row>
    <row r="392" ht="15.75" customHeight="1">
      <c r="A392" s="18"/>
      <c r="B392" s="18"/>
      <c r="C392" s="18"/>
      <c r="D392" s="18"/>
      <c r="E392" s="18"/>
      <c r="F392" s="18"/>
      <c r="G392" s="18"/>
    </row>
    <row r="393" ht="15.75" customHeight="1">
      <c r="A393" s="18"/>
      <c r="B393" s="18"/>
      <c r="C393" s="18"/>
      <c r="D393" s="18"/>
      <c r="E393" s="18"/>
      <c r="F393" s="18"/>
      <c r="G393" s="18"/>
    </row>
    <row r="394" ht="15.75" customHeight="1">
      <c r="A394" s="18"/>
      <c r="B394" s="18"/>
      <c r="C394" s="18"/>
      <c r="D394" s="18"/>
      <c r="E394" s="18"/>
      <c r="F394" s="18"/>
      <c r="G394" s="18"/>
    </row>
    <row r="395" ht="15.75" customHeight="1">
      <c r="A395" s="18"/>
      <c r="B395" s="18"/>
      <c r="C395" s="18"/>
      <c r="D395" s="18"/>
      <c r="E395" s="18"/>
      <c r="F395" s="18"/>
      <c r="G395" s="18"/>
    </row>
    <row r="396" ht="15.75" customHeight="1">
      <c r="A396" s="18"/>
      <c r="B396" s="18"/>
      <c r="C396" s="18"/>
      <c r="D396" s="18"/>
      <c r="E396" s="18"/>
      <c r="F396" s="18"/>
      <c r="G396" s="18"/>
    </row>
    <row r="397" ht="15.75" customHeight="1">
      <c r="A397" s="18"/>
      <c r="B397" s="18"/>
      <c r="C397" s="18"/>
      <c r="D397" s="18"/>
      <c r="E397" s="18"/>
      <c r="F397" s="18"/>
      <c r="G397" s="18"/>
    </row>
    <row r="398" ht="15.75" customHeight="1">
      <c r="A398" s="18"/>
      <c r="B398" s="18"/>
      <c r="C398" s="18"/>
      <c r="D398" s="18"/>
      <c r="E398" s="18"/>
      <c r="F398" s="18"/>
      <c r="G398" s="18"/>
    </row>
    <row r="399" ht="15.75" customHeight="1">
      <c r="A399" s="18"/>
      <c r="B399" s="18"/>
      <c r="C399" s="18"/>
      <c r="D399" s="18"/>
      <c r="E399" s="18"/>
      <c r="F399" s="18"/>
      <c r="G399" s="18"/>
    </row>
    <row r="400" ht="15.75" customHeight="1">
      <c r="A400" s="18"/>
      <c r="B400" s="18"/>
      <c r="C400" s="18"/>
      <c r="D400" s="18"/>
      <c r="E400" s="18"/>
      <c r="F400" s="18"/>
      <c r="G400" s="18"/>
    </row>
    <row r="401" ht="15.75" customHeight="1">
      <c r="A401" s="18"/>
      <c r="B401" s="18"/>
      <c r="C401" s="18"/>
      <c r="D401" s="18"/>
      <c r="E401" s="18"/>
      <c r="F401" s="18"/>
      <c r="G401" s="18"/>
    </row>
    <row r="402" ht="15.75" customHeight="1">
      <c r="A402" s="18"/>
      <c r="B402" s="18"/>
      <c r="C402" s="18"/>
      <c r="D402" s="18"/>
      <c r="E402" s="18"/>
      <c r="F402" s="18"/>
      <c r="G402" s="18"/>
    </row>
    <row r="403" ht="15.75" customHeight="1">
      <c r="A403" s="18"/>
      <c r="B403" s="18"/>
      <c r="C403" s="18"/>
      <c r="D403" s="18"/>
      <c r="E403" s="18"/>
      <c r="F403" s="18"/>
      <c r="G403" s="18"/>
    </row>
    <row r="404" ht="15.75" customHeight="1">
      <c r="A404" s="18"/>
      <c r="B404" s="18"/>
      <c r="C404" s="18"/>
      <c r="D404" s="18"/>
      <c r="E404" s="18"/>
      <c r="F404" s="18"/>
      <c r="G404" s="18"/>
    </row>
    <row r="405" ht="15.75" customHeight="1">
      <c r="A405" s="18"/>
      <c r="B405" s="18"/>
      <c r="C405" s="18"/>
      <c r="D405" s="18"/>
      <c r="E405" s="18"/>
      <c r="F405" s="18"/>
      <c r="G405" s="18"/>
    </row>
    <row r="406" ht="15.75" customHeight="1">
      <c r="A406" s="18"/>
      <c r="B406" s="18"/>
      <c r="C406" s="18"/>
      <c r="D406" s="18"/>
      <c r="E406" s="18"/>
      <c r="F406" s="18"/>
      <c r="G406" s="18"/>
    </row>
    <row r="407" ht="15.75" customHeight="1">
      <c r="A407" s="18"/>
      <c r="B407" s="18"/>
      <c r="C407" s="18"/>
      <c r="D407" s="18"/>
      <c r="E407" s="18"/>
      <c r="F407" s="18"/>
      <c r="G407" s="18"/>
    </row>
    <row r="408" ht="15.75" customHeight="1">
      <c r="A408" s="18"/>
      <c r="B408" s="18"/>
      <c r="C408" s="18"/>
      <c r="D408" s="18"/>
      <c r="E408" s="18"/>
      <c r="F408" s="18"/>
      <c r="G408" s="18"/>
    </row>
    <row r="409" ht="15.75" customHeight="1">
      <c r="A409" s="18"/>
      <c r="B409" s="18"/>
      <c r="C409" s="18"/>
      <c r="D409" s="18"/>
      <c r="E409" s="18"/>
      <c r="F409" s="18"/>
      <c r="G409" s="18"/>
    </row>
    <row r="410" ht="15.75" customHeight="1">
      <c r="A410" s="18"/>
      <c r="B410" s="18"/>
      <c r="C410" s="18"/>
      <c r="D410" s="18"/>
      <c r="E410" s="18"/>
      <c r="F410" s="18"/>
      <c r="G410" s="18"/>
    </row>
    <row r="411" ht="15.75" customHeight="1">
      <c r="A411" s="18"/>
      <c r="B411" s="18"/>
      <c r="C411" s="18"/>
      <c r="D411" s="18"/>
      <c r="E411" s="18"/>
      <c r="F411" s="18"/>
      <c r="G411" s="18"/>
    </row>
    <row r="412" ht="15.75" customHeight="1">
      <c r="A412" s="18"/>
      <c r="B412" s="18"/>
      <c r="C412" s="18"/>
      <c r="D412" s="18"/>
      <c r="E412" s="18"/>
      <c r="F412" s="18"/>
      <c r="G412" s="18"/>
    </row>
    <row r="413" ht="15.75" customHeight="1">
      <c r="A413" s="18"/>
      <c r="B413" s="18"/>
      <c r="C413" s="18"/>
      <c r="D413" s="18"/>
      <c r="E413" s="18"/>
      <c r="F413" s="18"/>
      <c r="G413" s="18"/>
    </row>
    <row r="414" ht="15.75" customHeight="1">
      <c r="A414" s="18"/>
      <c r="B414" s="18"/>
      <c r="C414" s="18"/>
      <c r="D414" s="18"/>
      <c r="E414" s="18"/>
      <c r="F414" s="18"/>
      <c r="G414" s="18"/>
    </row>
    <row r="415" ht="15.75" customHeight="1">
      <c r="A415" s="18"/>
      <c r="B415" s="18"/>
      <c r="C415" s="18"/>
      <c r="D415" s="18"/>
      <c r="E415" s="18"/>
      <c r="F415" s="18"/>
      <c r="G415" s="18"/>
    </row>
    <row r="416" ht="15.75" customHeight="1">
      <c r="A416" s="18"/>
      <c r="B416" s="18"/>
      <c r="C416" s="18"/>
      <c r="D416" s="18"/>
      <c r="E416" s="18"/>
      <c r="F416" s="18"/>
      <c r="G416" s="18"/>
    </row>
    <row r="417" ht="15.75" customHeight="1">
      <c r="A417" s="18"/>
      <c r="B417" s="18"/>
      <c r="C417" s="18"/>
      <c r="D417" s="18"/>
      <c r="E417" s="18"/>
      <c r="F417" s="18"/>
      <c r="G417" s="18"/>
    </row>
    <row r="418" ht="15.75" customHeight="1">
      <c r="A418" s="18"/>
      <c r="B418" s="18"/>
      <c r="C418" s="18"/>
      <c r="D418" s="18"/>
      <c r="E418" s="18"/>
      <c r="F418" s="18"/>
      <c r="G418" s="18"/>
    </row>
    <row r="419" ht="15.75" customHeight="1">
      <c r="A419" s="18"/>
      <c r="B419" s="18"/>
      <c r="C419" s="18"/>
      <c r="D419" s="18"/>
      <c r="E419" s="18"/>
      <c r="F419" s="18"/>
      <c r="G419" s="18"/>
    </row>
    <row r="420" ht="15.75" customHeight="1">
      <c r="A420" s="18"/>
      <c r="B420" s="18"/>
      <c r="C420" s="18"/>
      <c r="D420" s="18"/>
      <c r="E420" s="18"/>
      <c r="F420" s="18"/>
      <c r="G420" s="18"/>
    </row>
    <row r="421" ht="15.75" customHeight="1">
      <c r="A421" s="18"/>
      <c r="B421" s="18"/>
      <c r="C421" s="18"/>
      <c r="D421" s="18"/>
      <c r="E421" s="18"/>
      <c r="F421" s="18"/>
      <c r="G421" s="18"/>
    </row>
    <row r="422" ht="15.75" customHeight="1">
      <c r="A422" s="18"/>
      <c r="B422" s="18"/>
      <c r="C422" s="18"/>
      <c r="D422" s="18"/>
      <c r="E422" s="18"/>
      <c r="F422" s="18"/>
      <c r="G422" s="18"/>
    </row>
    <row r="423" ht="15.75" customHeight="1">
      <c r="A423" s="18"/>
      <c r="B423" s="18"/>
      <c r="C423" s="18"/>
      <c r="D423" s="18"/>
      <c r="E423" s="18"/>
      <c r="F423" s="18"/>
      <c r="G423" s="18"/>
    </row>
    <row r="424" ht="15.75" customHeight="1">
      <c r="A424" s="18"/>
      <c r="B424" s="18"/>
      <c r="C424" s="18"/>
      <c r="D424" s="18"/>
      <c r="E424" s="18"/>
      <c r="F424" s="18"/>
      <c r="G424" s="18"/>
    </row>
    <row r="425" ht="15.75" customHeight="1">
      <c r="A425" s="18"/>
      <c r="B425" s="18"/>
      <c r="C425" s="18"/>
      <c r="D425" s="18"/>
      <c r="E425" s="18"/>
      <c r="F425" s="18"/>
      <c r="G425" s="18"/>
    </row>
    <row r="426" ht="15.75" customHeight="1">
      <c r="A426" s="18"/>
      <c r="B426" s="18"/>
      <c r="C426" s="18"/>
      <c r="D426" s="18"/>
      <c r="E426" s="18"/>
      <c r="F426" s="18"/>
      <c r="G426" s="18"/>
    </row>
    <row r="427" ht="15.75" customHeight="1">
      <c r="A427" s="18"/>
      <c r="B427" s="18"/>
      <c r="C427" s="18"/>
      <c r="D427" s="18"/>
      <c r="E427" s="18"/>
      <c r="F427" s="18"/>
      <c r="G427" s="18"/>
    </row>
    <row r="428" ht="15.75" customHeight="1">
      <c r="A428" s="18"/>
      <c r="B428" s="18"/>
      <c r="C428" s="18"/>
      <c r="D428" s="18"/>
      <c r="E428" s="18"/>
      <c r="F428" s="18"/>
      <c r="G428" s="18"/>
    </row>
    <row r="429" ht="15.75" customHeight="1">
      <c r="A429" s="18"/>
      <c r="B429" s="18"/>
      <c r="C429" s="18"/>
      <c r="D429" s="18"/>
      <c r="E429" s="18"/>
      <c r="F429" s="18"/>
      <c r="G429" s="18"/>
    </row>
    <row r="430" ht="15.75" customHeight="1">
      <c r="A430" s="18"/>
      <c r="B430" s="18"/>
      <c r="C430" s="18"/>
      <c r="D430" s="18"/>
      <c r="E430" s="18"/>
      <c r="F430" s="18"/>
      <c r="G430" s="18"/>
    </row>
    <row r="431" ht="15.75" customHeight="1">
      <c r="A431" s="18"/>
      <c r="B431" s="18"/>
      <c r="C431" s="18"/>
      <c r="D431" s="18"/>
      <c r="E431" s="18"/>
      <c r="F431" s="18"/>
      <c r="G431" s="18"/>
    </row>
    <row r="432" ht="15.75" customHeight="1">
      <c r="A432" s="18"/>
      <c r="B432" s="18"/>
      <c r="C432" s="18"/>
      <c r="D432" s="18"/>
      <c r="E432" s="18"/>
      <c r="F432" s="18"/>
      <c r="G432" s="18"/>
    </row>
    <row r="433" ht="15.75" customHeight="1">
      <c r="A433" s="18"/>
      <c r="B433" s="18"/>
      <c r="C433" s="18"/>
      <c r="D433" s="18"/>
      <c r="E433" s="18"/>
      <c r="F433" s="18"/>
      <c r="G433" s="18"/>
    </row>
    <row r="434" ht="15.75" customHeight="1">
      <c r="A434" s="18"/>
      <c r="B434" s="18"/>
      <c r="C434" s="18"/>
      <c r="D434" s="18"/>
      <c r="E434" s="18"/>
      <c r="F434" s="18"/>
      <c r="G434" s="18"/>
    </row>
    <row r="435" ht="15.75" customHeight="1">
      <c r="A435" s="18"/>
      <c r="B435" s="18"/>
      <c r="C435" s="18"/>
      <c r="D435" s="18"/>
      <c r="E435" s="18"/>
      <c r="F435" s="18"/>
      <c r="G435" s="18"/>
    </row>
    <row r="436" ht="15.75" customHeight="1">
      <c r="A436" s="18"/>
      <c r="B436" s="18"/>
      <c r="C436" s="18"/>
      <c r="D436" s="18"/>
      <c r="E436" s="18"/>
      <c r="F436" s="18"/>
      <c r="G436" s="18"/>
    </row>
    <row r="437" ht="15.75" customHeight="1">
      <c r="A437" s="18"/>
      <c r="B437" s="18"/>
      <c r="C437" s="18"/>
      <c r="D437" s="18"/>
      <c r="E437" s="18"/>
      <c r="F437" s="18"/>
      <c r="G437" s="18"/>
    </row>
    <row r="438" ht="15.75" customHeight="1">
      <c r="A438" s="18"/>
      <c r="B438" s="18"/>
      <c r="C438" s="18"/>
      <c r="D438" s="18"/>
      <c r="E438" s="18"/>
      <c r="F438" s="18"/>
      <c r="G438" s="18"/>
    </row>
    <row r="439" ht="15.75" customHeight="1">
      <c r="A439" s="18"/>
      <c r="B439" s="18"/>
      <c r="C439" s="18"/>
      <c r="D439" s="18"/>
      <c r="E439" s="18"/>
      <c r="F439" s="18"/>
      <c r="G439" s="18"/>
    </row>
    <row r="440" ht="15.75" customHeight="1">
      <c r="A440" s="18"/>
      <c r="B440" s="18"/>
      <c r="C440" s="18"/>
      <c r="D440" s="18"/>
      <c r="E440" s="18"/>
      <c r="F440" s="18"/>
      <c r="G440" s="18"/>
    </row>
    <row r="441" ht="15.75" customHeight="1">
      <c r="A441" s="18"/>
      <c r="B441" s="18"/>
      <c r="C441" s="18"/>
      <c r="D441" s="18"/>
      <c r="E441" s="18"/>
      <c r="F441" s="18"/>
      <c r="G441" s="18"/>
    </row>
    <row r="442" ht="15.75" customHeight="1">
      <c r="A442" s="18"/>
      <c r="B442" s="18"/>
      <c r="C442" s="18"/>
      <c r="D442" s="18"/>
      <c r="E442" s="18"/>
      <c r="F442" s="18"/>
      <c r="G442" s="18"/>
    </row>
    <row r="443" ht="15.75" customHeight="1">
      <c r="A443" s="18"/>
      <c r="B443" s="18"/>
      <c r="C443" s="18"/>
      <c r="D443" s="18"/>
      <c r="E443" s="18"/>
      <c r="F443" s="18"/>
      <c r="G443" s="18"/>
    </row>
    <row r="444" ht="15.75" customHeight="1">
      <c r="A444" s="18"/>
      <c r="B444" s="18"/>
      <c r="C444" s="18"/>
      <c r="D444" s="18"/>
      <c r="E444" s="18"/>
      <c r="F444" s="18"/>
      <c r="G444" s="18"/>
    </row>
    <row r="445" ht="15.75" customHeight="1">
      <c r="A445" s="18"/>
      <c r="B445" s="18"/>
      <c r="C445" s="18"/>
      <c r="D445" s="18"/>
      <c r="E445" s="18"/>
      <c r="F445" s="18"/>
      <c r="G445" s="18"/>
    </row>
    <row r="446" ht="15.75" customHeight="1">
      <c r="A446" s="18"/>
      <c r="B446" s="18"/>
      <c r="C446" s="18"/>
      <c r="D446" s="18"/>
      <c r="E446" s="18"/>
      <c r="F446" s="18"/>
      <c r="G446" s="18"/>
    </row>
    <row r="447" ht="15.75" customHeight="1">
      <c r="A447" s="18"/>
      <c r="B447" s="18"/>
      <c r="C447" s="18"/>
      <c r="D447" s="18"/>
      <c r="E447" s="18"/>
      <c r="F447" s="18"/>
      <c r="G447" s="18"/>
    </row>
    <row r="448" ht="15.75" customHeight="1">
      <c r="A448" s="18"/>
      <c r="B448" s="18"/>
      <c r="C448" s="18"/>
      <c r="D448" s="18"/>
      <c r="E448" s="18"/>
      <c r="F448" s="18"/>
      <c r="G448" s="18"/>
    </row>
    <row r="449" ht="15.75" customHeight="1">
      <c r="A449" s="18"/>
      <c r="B449" s="18"/>
      <c r="C449" s="18"/>
      <c r="D449" s="18"/>
      <c r="E449" s="18"/>
      <c r="F449" s="18"/>
      <c r="G449" s="18"/>
    </row>
    <row r="450" ht="15.75" customHeight="1">
      <c r="A450" s="18"/>
      <c r="B450" s="18"/>
      <c r="C450" s="18"/>
      <c r="D450" s="18"/>
      <c r="E450" s="18"/>
      <c r="F450" s="18"/>
      <c r="G450" s="18"/>
    </row>
    <row r="451" ht="15.75" customHeight="1">
      <c r="A451" s="18"/>
      <c r="B451" s="18"/>
      <c r="C451" s="18"/>
      <c r="D451" s="18"/>
      <c r="E451" s="18"/>
      <c r="F451" s="18"/>
      <c r="G451" s="18"/>
    </row>
    <row r="452" ht="15.75" customHeight="1">
      <c r="A452" s="18"/>
      <c r="B452" s="18"/>
      <c r="C452" s="18"/>
      <c r="D452" s="18"/>
      <c r="E452" s="18"/>
      <c r="F452" s="18"/>
      <c r="G452" s="18"/>
    </row>
    <row r="453" ht="15.75" customHeight="1">
      <c r="A453" s="18"/>
      <c r="B453" s="18"/>
      <c r="C453" s="18"/>
      <c r="D453" s="18"/>
      <c r="E453" s="18"/>
      <c r="F453" s="18"/>
      <c r="G453" s="18"/>
    </row>
    <row r="454" ht="15.75" customHeight="1">
      <c r="A454" s="18"/>
      <c r="B454" s="18"/>
      <c r="C454" s="18"/>
      <c r="D454" s="18"/>
      <c r="E454" s="18"/>
      <c r="F454" s="18"/>
      <c r="G454" s="18"/>
    </row>
    <row r="455" ht="15.75" customHeight="1">
      <c r="A455" s="18"/>
      <c r="B455" s="18"/>
      <c r="C455" s="18"/>
      <c r="D455" s="18"/>
      <c r="E455" s="18"/>
      <c r="F455" s="18"/>
      <c r="G455" s="18"/>
    </row>
    <row r="456" ht="15.75" customHeight="1">
      <c r="A456" s="18"/>
      <c r="B456" s="18"/>
      <c r="C456" s="18"/>
      <c r="D456" s="18"/>
      <c r="E456" s="18"/>
      <c r="F456" s="18"/>
      <c r="G456" s="18"/>
    </row>
    <row r="457" ht="15.75" customHeight="1">
      <c r="A457" s="18"/>
      <c r="B457" s="18"/>
      <c r="C457" s="18"/>
      <c r="D457" s="18"/>
      <c r="E457" s="18"/>
      <c r="F457" s="18"/>
      <c r="G457" s="18"/>
    </row>
    <row r="458" ht="15.75" customHeight="1">
      <c r="A458" s="18"/>
      <c r="B458" s="18"/>
      <c r="C458" s="18"/>
      <c r="D458" s="18"/>
      <c r="E458" s="18"/>
      <c r="F458" s="18"/>
      <c r="G458" s="18"/>
    </row>
    <row r="459" ht="15.75" customHeight="1">
      <c r="A459" s="18"/>
      <c r="B459" s="18"/>
      <c r="C459" s="18"/>
      <c r="D459" s="18"/>
      <c r="E459" s="18"/>
      <c r="F459" s="18"/>
      <c r="G459" s="18"/>
    </row>
    <row r="460" ht="15.75" customHeight="1">
      <c r="A460" s="18"/>
      <c r="B460" s="18"/>
      <c r="C460" s="18"/>
      <c r="D460" s="18"/>
      <c r="E460" s="18"/>
      <c r="F460" s="18"/>
      <c r="G460" s="18"/>
    </row>
    <row r="461" ht="15.75" customHeight="1">
      <c r="A461" s="18"/>
      <c r="B461" s="18"/>
      <c r="C461" s="18"/>
      <c r="D461" s="18"/>
      <c r="E461" s="18"/>
      <c r="F461" s="18"/>
      <c r="G461" s="18"/>
    </row>
    <row r="462" ht="15.75" customHeight="1">
      <c r="A462" s="18"/>
      <c r="B462" s="18"/>
      <c r="C462" s="18"/>
      <c r="D462" s="18"/>
      <c r="E462" s="18"/>
      <c r="F462" s="18"/>
      <c r="G462" s="18"/>
    </row>
    <row r="463" ht="15.75" customHeight="1">
      <c r="A463" s="18"/>
      <c r="B463" s="18"/>
      <c r="C463" s="18"/>
      <c r="D463" s="18"/>
      <c r="E463" s="18"/>
      <c r="F463" s="18"/>
      <c r="G463" s="18"/>
    </row>
    <row r="464" ht="15.75" customHeight="1">
      <c r="A464" s="18"/>
      <c r="B464" s="18"/>
      <c r="C464" s="18"/>
      <c r="D464" s="18"/>
      <c r="E464" s="18"/>
      <c r="F464" s="18"/>
      <c r="G464" s="18"/>
    </row>
    <row r="465" ht="15.75" customHeight="1">
      <c r="A465" s="18"/>
      <c r="B465" s="18"/>
      <c r="C465" s="18"/>
      <c r="D465" s="18"/>
      <c r="E465" s="18"/>
      <c r="F465" s="18"/>
      <c r="G465" s="18"/>
    </row>
    <row r="466" ht="15.75" customHeight="1">
      <c r="A466" s="18"/>
      <c r="B466" s="18"/>
      <c r="C466" s="18"/>
      <c r="D466" s="18"/>
      <c r="E466" s="18"/>
      <c r="F466" s="18"/>
      <c r="G466" s="18"/>
    </row>
    <row r="467" ht="15.75" customHeight="1">
      <c r="A467" s="18"/>
      <c r="B467" s="18"/>
      <c r="C467" s="18"/>
      <c r="D467" s="18"/>
      <c r="E467" s="18"/>
      <c r="F467" s="18"/>
      <c r="G467" s="18"/>
    </row>
    <row r="468" ht="15.75" customHeight="1">
      <c r="A468" s="18"/>
      <c r="B468" s="18"/>
      <c r="C468" s="18"/>
      <c r="D468" s="18"/>
      <c r="E468" s="18"/>
      <c r="F468" s="18"/>
      <c r="G468" s="18"/>
    </row>
    <row r="469" ht="15.75" customHeight="1">
      <c r="A469" s="18"/>
      <c r="B469" s="18"/>
      <c r="C469" s="18"/>
      <c r="D469" s="18"/>
      <c r="E469" s="18"/>
      <c r="F469" s="18"/>
      <c r="G469" s="18"/>
    </row>
    <row r="470" ht="15.75" customHeight="1">
      <c r="A470" s="18"/>
      <c r="B470" s="18"/>
      <c r="C470" s="18"/>
      <c r="D470" s="18"/>
      <c r="E470" s="18"/>
      <c r="F470" s="18"/>
      <c r="G470" s="18"/>
    </row>
    <row r="471" ht="15.75" customHeight="1">
      <c r="A471" s="18"/>
      <c r="B471" s="18"/>
      <c r="C471" s="18"/>
      <c r="D471" s="18"/>
      <c r="E471" s="18"/>
      <c r="F471" s="18"/>
      <c r="G471" s="18"/>
    </row>
    <row r="472" ht="15.75" customHeight="1">
      <c r="A472" s="18"/>
      <c r="B472" s="18"/>
      <c r="C472" s="18"/>
      <c r="D472" s="18"/>
      <c r="E472" s="18"/>
      <c r="F472" s="18"/>
      <c r="G472" s="18"/>
    </row>
    <row r="473" ht="15.75" customHeight="1">
      <c r="A473" s="18"/>
      <c r="B473" s="18"/>
      <c r="C473" s="18"/>
      <c r="D473" s="18"/>
      <c r="E473" s="18"/>
      <c r="F473" s="18"/>
      <c r="G473" s="18"/>
    </row>
    <row r="474" ht="15.75" customHeight="1">
      <c r="A474" s="18"/>
      <c r="B474" s="18"/>
      <c r="C474" s="18"/>
      <c r="D474" s="18"/>
      <c r="E474" s="18"/>
      <c r="F474" s="18"/>
      <c r="G474" s="18"/>
    </row>
    <row r="475" ht="15.75" customHeight="1">
      <c r="A475" s="18"/>
      <c r="B475" s="18"/>
      <c r="C475" s="18"/>
      <c r="D475" s="18"/>
      <c r="E475" s="18"/>
      <c r="F475" s="18"/>
      <c r="G475" s="18"/>
    </row>
    <row r="476" ht="15.75" customHeight="1">
      <c r="A476" s="18"/>
      <c r="B476" s="18"/>
      <c r="C476" s="18"/>
      <c r="D476" s="18"/>
      <c r="E476" s="18"/>
      <c r="F476" s="18"/>
      <c r="G476" s="18"/>
    </row>
    <row r="477" ht="15.75" customHeight="1">
      <c r="A477" s="18"/>
      <c r="B477" s="18"/>
      <c r="C477" s="18"/>
      <c r="D477" s="18"/>
      <c r="E477" s="18"/>
      <c r="F477" s="18"/>
      <c r="G477" s="18"/>
    </row>
    <row r="478" ht="15.75" customHeight="1">
      <c r="A478" s="18"/>
      <c r="B478" s="18"/>
      <c r="C478" s="18"/>
      <c r="D478" s="18"/>
      <c r="E478" s="18"/>
      <c r="F478" s="18"/>
      <c r="G478" s="18"/>
    </row>
    <row r="479" ht="15.75" customHeight="1">
      <c r="A479" s="18"/>
      <c r="B479" s="18"/>
      <c r="C479" s="18"/>
      <c r="D479" s="18"/>
      <c r="E479" s="18"/>
      <c r="F479" s="18"/>
      <c r="G479" s="18"/>
    </row>
    <row r="480" ht="15.75" customHeight="1">
      <c r="A480" s="18"/>
      <c r="B480" s="18"/>
      <c r="C480" s="18"/>
      <c r="D480" s="18"/>
      <c r="E480" s="18"/>
      <c r="F480" s="18"/>
      <c r="G480" s="18"/>
    </row>
    <row r="481" ht="15.75" customHeight="1">
      <c r="A481" s="18"/>
      <c r="B481" s="18"/>
      <c r="C481" s="18"/>
      <c r="D481" s="18"/>
      <c r="E481" s="18"/>
      <c r="F481" s="18"/>
      <c r="G481" s="18"/>
    </row>
    <row r="482" ht="15.75" customHeight="1">
      <c r="A482" s="18"/>
      <c r="B482" s="18"/>
      <c r="C482" s="18"/>
      <c r="D482" s="18"/>
      <c r="E482" s="18"/>
      <c r="F482" s="18"/>
      <c r="G482" s="18"/>
    </row>
    <row r="483" ht="15.75" customHeight="1">
      <c r="A483" s="18"/>
      <c r="B483" s="18"/>
      <c r="C483" s="18"/>
      <c r="D483" s="18"/>
      <c r="E483" s="18"/>
      <c r="F483" s="18"/>
      <c r="G483" s="18"/>
    </row>
    <row r="484" ht="15.75" customHeight="1">
      <c r="A484" s="18"/>
      <c r="B484" s="18"/>
      <c r="C484" s="18"/>
      <c r="D484" s="18"/>
      <c r="E484" s="18"/>
      <c r="F484" s="18"/>
      <c r="G484" s="18"/>
    </row>
    <row r="485" ht="15.75" customHeight="1">
      <c r="A485" s="18"/>
      <c r="B485" s="18"/>
      <c r="C485" s="18"/>
      <c r="D485" s="18"/>
      <c r="E485" s="18"/>
      <c r="F485" s="18"/>
      <c r="G485" s="18"/>
    </row>
    <row r="486" ht="15.75" customHeight="1">
      <c r="A486" s="18"/>
      <c r="B486" s="18"/>
      <c r="C486" s="18"/>
      <c r="D486" s="18"/>
      <c r="E486" s="18"/>
      <c r="F486" s="18"/>
      <c r="G486" s="18"/>
    </row>
    <row r="487" ht="15.75" customHeight="1">
      <c r="A487" s="18"/>
      <c r="B487" s="18"/>
      <c r="C487" s="18"/>
      <c r="D487" s="18"/>
      <c r="E487" s="18"/>
      <c r="F487" s="18"/>
      <c r="G487" s="18"/>
    </row>
    <row r="488" ht="15.75" customHeight="1">
      <c r="A488" s="18"/>
      <c r="B488" s="18"/>
      <c r="C488" s="18"/>
      <c r="D488" s="18"/>
      <c r="E488" s="18"/>
      <c r="F488" s="18"/>
      <c r="G488" s="18"/>
    </row>
    <row r="489" ht="15.75" customHeight="1">
      <c r="A489" s="18"/>
      <c r="B489" s="18"/>
      <c r="C489" s="18"/>
      <c r="D489" s="18"/>
      <c r="E489" s="18"/>
      <c r="F489" s="18"/>
      <c r="G489" s="18"/>
    </row>
    <row r="490" ht="15.75" customHeight="1">
      <c r="A490" s="18"/>
      <c r="B490" s="18"/>
      <c r="C490" s="18"/>
      <c r="D490" s="18"/>
      <c r="E490" s="18"/>
      <c r="F490" s="18"/>
      <c r="G490" s="18"/>
    </row>
    <row r="491" ht="15.75" customHeight="1">
      <c r="A491" s="18"/>
      <c r="B491" s="18"/>
      <c r="C491" s="18"/>
      <c r="D491" s="18"/>
      <c r="E491" s="18"/>
      <c r="F491" s="18"/>
      <c r="G491" s="18"/>
    </row>
    <row r="492" ht="15.75" customHeight="1">
      <c r="A492" s="18"/>
      <c r="B492" s="18"/>
      <c r="C492" s="18"/>
      <c r="D492" s="18"/>
      <c r="E492" s="18"/>
      <c r="F492" s="18"/>
      <c r="G492" s="18"/>
    </row>
    <row r="493" ht="15.75" customHeight="1">
      <c r="A493" s="18"/>
      <c r="B493" s="18"/>
      <c r="C493" s="18"/>
      <c r="D493" s="18"/>
      <c r="E493" s="18"/>
      <c r="F493" s="18"/>
      <c r="G493" s="18"/>
    </row>
    <row r="494" ht="15.75" customHeight="1">
      <c r="A494" s="18"/>
      <c r="B494" s="18"/>
      <c r="C494" s="18"/>
      <c r="D494" s="18"/>
      <c r="E494" s="18"/>
      <c r="F494" s="18"/>
      <c r="G494" s="18"/>
    </row>
    <row r="495" ht="15.75" customHeight="1">
      <c r="A495" s="18"/>
      <c r="B495" s="18"/>
      <c r="C495" s="18"/>
      <c r="D495" s="18"/>
      <c r="E495" s="18"/>
      <c r="F495" s="18"/>
      <c r="G495" s="18"/>
    </row>
    <row r="496" ht="15.75" customHeight="1">
      <c r="A496" s="18"/>
      <c r="B496" s="18"/>
      <c r="C496" s="18"/>
      <c r="D496" s="18"/>
      <c r="E496" s="18"/>
      <c r="F496" s="18"/>
      <c r="G496" s="18"/>
    </row>
    <row r="497" ht="15.75" customHeight="1">
      <c r="A497" s="18"/>
      <c r="B497" s="18"/>
      <c r="C497" s="18"/>
      <c r="D497" s="18"/>
      <c r="E497" s="18"/>
      <c r="F497" s="18"/>
      <c r="G497" s="18"/>
    </row>
    <row r="498" ht="15.75" customHeight="1">
      <c r="A498" s="18"/>
      <c r="B498" s="18"/>
      <c r="C498" s="18"/>
      <c r="D498" s="18"/>
      <c r="E498" s="18"/>
      <c r="F498" s="18"/>
      <c r="G498" s="18"/>
    </row>
    <row r="499" ht="15.75" customHeight="1">
      <c r="A499" s="18"/>
      <c r="B499" s="18"/>
      <c r="C499" s="18"/>
      <c r="D499" s="18"/>
      <c r="E499" s="18"/>
      <c r="F499" s="18"/>
      <c r="G499" s="18"/>
    </row>
    <row r="500" ht="15.75" customHeight="1">
      <c r="A500" s="18"/>
      <c r="B500" s="18"/>
      <c r="C500" s="18"/>
      <c r="D500" s="18"/>
      <c r="E500" s="18"/>
      <c r="F500" s="18"/>
      <c r="G500" s="18"/>
    </row>
    <row r="501" ht="15.75" customHeight="1">
      <c r="A501" s="18"/>
      <c r="B501" s="18"/>
      <c r="C501" s="18"/>
      <c r="D501" s="18"/>
      <c r="E501" s="18"/>
      <c r="F501" s="18"/>
      <c r="G501" s="18"/>
    </row>
    <row r="502" ht="15.75" customHeight="1">
      <c r="A502" s="18"/>
      <c r="B502" s="18"/>
      <c r="C502" s="18"/>
      <c r="D502" s="18"/>
      <c r="E502" s="18"/>
      <c r="F502" s="18"/>
      <c r="G502" s="18"/>
    </row>
    <row r="503" ht="15.75" customHeight="1">
      <c r="A503" s="18"/>
      <c r="B503" s="18"/>
      <c r="C503" s="18"/>
      <c r="D503" s="18"/>
      <c r="E503" s="18"/>
      <c r="F503" s="18"/>
      <c r="G503" s="18"/>
    </row>
    <row r="504" ht="15.75" customHeight="1">
      <c r="A504" s="18"/>
      <c r="B504" s="18"/>
      <c r="C504" s="18"/>
      <c r="D504" s="18"/>
      <c r="E504" s="18"/>
      <c r="F504" s="18"/>
      <c r="G504" s="18"/>
    </row>
    <row r="505" ht="15.75" customHeight="1">
      <c r="A505" s="18"/>
      <c r="B505" s="18"/>
      <c r="C505" s="18"/>
      <c r="D505" s="18"/>
      <c r="E505" s="18"/>
      <c r="F505" s="18"/>
      <c r="G505" s="18"/>
    </row>
    <row r="506" ht="15.75" customHeight="1">
      <c r="A506" s="18"/>
      <c r="B506" s="18"/>
      <c r="C506" s="18"/>
      <c r="D506" s="18"/>
      <c r="E506" s="18"/>
      <c r="F506" s="18"/>
      <c r="G506" s="18"/>
    </row>
    <row r="507" ht="15.75" customHeight="1">
      <c r="A507" s="18"/>
      <c r="B507" s="18"/>
      <c r="C507" s="18"/>
      <c r="D507" s="18"/>
      <c r="E507" s="18"/>
      <c r="F507" s="18"/>
      <c r="G507" s="18"/>
    </row>
    <row r="508" ht="15.75" customHeight="1">
      <c r="A508" s="18"/>
      <c r="B508" s="18"/>
      <c r="C508" s="18"/>
      <c r="D508" s="18"/>
      <c r="E508" s="18"/>
      <c r="F508" s="18"/>
      <c r="G508" s="18"/>
    </row>
    <row r="509" ht="15.75" customHeight="1">
      <c r="A509" s="18"/>
      <c r="B509" s="18"/>
      <c r="C509" s="18"/>
      <c r="D509" s="18"/>
      <c r="E509" s="18"/>
      <c r="F509" s="18"/>
      <c r="G509" s="18"/>
    </row>
    <row r="510" ht="15.75" customHeight="1">
      <c r="A510" s="18"/>
      <c r="B510" s="18"/>
      <c r="C510" s="18"/>
      <c r="D510" s="18"/>
      <c r="E510" s="18"/>
      <c r="F510" s="18"/>
      <c r="G510" s="18"/>
    </row>
    <row r="511" ht="15.75" customHeight="1">
      <c r="A511" s="18"/>
      <c r="B511" s="18"/>
      <c r="C511" s="18"/>
      <c r="D511" s="18"/>
      <c r="E511" s="18"/>
      <c r="F511" s="18"/>
      <c r="G511" s="18"/>
    </row>
    <row r="512" ht="15.75" customHeight="1">
      <c r="A512" s="18"/>
      <c r="B512" s="18"/>
      <c r="C512" s="18"/>
      <c r="D512" s="18"/>
      <c r="E512" s="18"/>
      <c r="F512" s="18"/>
      <c r="G512" s="18"/>
    </row>
    <row r="513" ht="15.75" customHeight="1">
      <c r="A513" s="18"/>
      <c r="B513" s="18"/>
      <c r="C513" s="18"/>
      <c r="D513" s="18"/>
      <c r="E513" s="18"/>
      <c r="F513" s="18"/>
      <c r="G513" s="18"/>
    </row>
    <row r="514" ht="15.75" customHeight="1">
      <c r="A514" s="18"/>
      <c r="B514" s="18"/>
      <c r="C514" s="18"/>
      <c r="D514" s="18"/>
      <c r="E514" s="18"/>
      <c r="F514" s="18"/>
      <c r="G514" s="18"/>
    </row>
    <row r="515" ht="15.75" customHeight="1">
      <c r="A515" s="18"/>
      <c r="B515" s="18"/>
      <c r="C515" s="18"/>
      <c r="D515" s="18"/>
      <c r="E515" s="18"/>
      <c r="F515" s="18"/>
      <c r="G515" s="18"/>
    </row>
    <row r="516" ht="15.75" customHeight="1">
      <c r="A516" s="18"/>
      <c r="B516" s="18"/>
      <c r="C516" s="18"/>
      <c r="D516" s="18"/>
      <c r="E516" s="18"/>
      <c r="F516" s="18"/>
      <c r="G516" s="18"/>
    </row>
    <row r="517" ht="15.75" customHeight="1">
      <c r="A517" s="18"/>
      <c r="B517" s="18"/>
      <c r="C517" s="18"/>
      <c r="D517" s="18"/>
      <c r="E517" s="18"/>
      <c r="F517" s="18"/>
      <c r="G517" s="18"/>
    </row>
    <row r="518" ht="15.75" customHeight="1">
      <c r="A518" s="18"/>
      <c r="B518" s="18"/>
      <c r="C518" s="18"/>
      <c r="D518" s="18"/>
      <c r="E518" s="18"/>
      <c r="F518" s="18"/>
      <c r="G518" s="18"/>
    </row>
    <row r="519" ht="15.75" customHeight="1">
      <c r="A519" s="18"/>
      <c r="B519" s="18"/>
      <c r="C519" s="18"/>
      <c r="D519" s="18"/>
      <c r="E519" s="18"/>
      <c r="F519" s="18"/>
      <c r="G519" s="18"/>
    </row>
    <row r="520" ht="15.75" customHeight="1">
      <c r="A520" s="18"/>
      <c r="B520" s="18"/>
      <c r="C520" s="18"/>
      <c r="D520" s="18"/>
      <c r="E520" s="18"/>
      <c r="F520" s="18"/>
      <c r="G520" s="18"/>
    </row>
    <row r="521" ht="15.75" customHeight="1">
      <c r="A521" s="18"/>
      <c r="B521" s="18"/>
      <c r="C521" s="18"/>
      <c r="D521" s="18"/>
      <c r="E521" s="18"/>
      <c r="F521" s="18"/>
      <c r="G521" s="18"/>
    </row>
    <row r="522" ht="15.75" customHeight="1">
      <c r="A522" s="18"/>
      <c r="B522" s="18"/>
      <c r="C522" s="18"/>
      <c r="D522" s="18"/>
      <c r="E522" s="18"/>
      <c r="F522" s="18"/>
      <c r="G522" s="18"/>
    </row>
    <row r="523" ht="15.75" customHeight="1">
      <c r="A523" s="18"/>
      <c r="B523" s="18"/>
      <c r="C523" s="18"/>
      <c r="D523" s="18"/>
      <c r="E523" s="18"/>
      <c r="F523" s="18"/>
      <c r="G523" s="18"/>
    </row>
    <row r="524" ht="15.75" customHeight="1">
      <c r="A524" s="18"/>
      <c r="B524" s="18"/>
      <c r="C524" s="18"/>
      <c r="D524" s="18"/>
      <c r="E524" s="18"/>
      <c r="F524" s="18"/>
      <c r="G524" s="18"/>
    </row>
    <row r="525" ht="15.75" customHeight="1">
      <c r="A525" s="18"/>
      <c r="B525" s="18"/>
      <c r="C525" s="18"/>
      <c r="D525" s="18"/>
      <c r="E525" s="18"/>
      <c r="F525" s="18"/>
      <c r="G525" s="18"/>
    </row>
    <row r="526" ht="15.75" customHeight="1">
      <c r="A526" s="18"/>
      <c r="B526" s="18"/>
      <c r="C526" s="18"/>
      <c r="D526" s="18"/>
      <c r="E526" s="18"/>
      <c r="F526" s="18"/>
      <c r="G526" s="18"/>
    </row>
    <row r="527" ht="15.75" customHeight="1">
      <c r="A527" s="18"/>
      <c r="B527" s="18"/>
      <c r="C527" s="18"/>
      <c r="D527" s="18"/>
      <c r="E527" s="18"/>
      <c r="F527" s="18"/>
      <c r="G527" s="18"/>
    </row>
    <row r="528" ht="15.75" customHeight="1">
      <c r="A528" s="18"/>
      <c r="B528" s="18"/>
      <c r="C528" s="18"/>
      <c r="D528" s="18"/>
      <c r="E528" s="18"/>
      <c r="F528" s="18"/>
      <c r="G528" s="18"/>
    </row>
    <row r="529" ht="15.75" customHeight="1">
      <c r="A529" s="18"/>
      <c r="B529" s="18"/>
      <c r="C529" s="18"/>
      <c r="D529" s="18"/>
      <c r="E529" s="18"/>
      <c r="F529" s="18"/>
      <c r="G529" s="18"/>
    </row>
    <row r="530" ht="15.75" customHeight="1">
      <c r="A530" s="18"/>
      <c r="B530" s="18"/>
      <c r="C530" s="18"/>
      <c r="D530" s="18"/>
      <c r="E530" s="18"/>
      <c r="F530" s="18"/>
      <c r="G530" s="18"/>
    </row>
    <row r="531" ht="15.75" customHeight="1">
      <c r="A531" s="18"/>
      <c r="B531" s="18"/>
      <c r="C531" s="18"/>
      <c r="D531" s="18"/>
      <c r="E531" s="18"/>
      <c r="F531" s="18"/>
      <c r="G531" s="18"/>
    </row>
    <row r="532" ht="15.75" customHeight="1">
      <c r="A532" s="18"/>
      <c r="B532" s="18"/>
      <c r="C532" s="18"/>
      <c r="D532" s="18"/>
      <c r="E532" s="18"/>
      <c r="F532" s="18"/>
      <c r="G532" s="18"/>
    </row>
    <row r="533" ht="15.75" customHeight="1">
      <c r="A533" s="18"/>
      <c r="B533" s="18"/>
      <c r="C533" s="18"/>
      <c r="D533" s="18"/>
      <c r="E533" s="18"/>
      <c r="F533" s="18"/>
      <c r="G533" s="18"/>
    </row>
    <row r="534" ht="15.75" customHeight="1">
      <c r="A534" s="18"/>
      <c r="B534" s="18"/>
      <c r="C534" s="18"/>
      <c r="D534" s="18"/>
      <c r="E534" s="18"/>
      <c r="F534" s="18"/>
      <c r="G534" s="18"/>
    </row>
    <row r="535" ht="15.75" customHeight="1">
      <c r="A535" s="18"/>
      <c r="B535" s="18"/>
      <c r="C535" s="18"/>
      <c r="D535" s="18"/>
      <c r="E535" s="18"/>
      <c r="F535" s="18"/>
      <c r="G535" s="18"/>
    </row>
    <row r="536" ht="15.75" customHeight="1">
      <c r="A536" s="18"/>
      <c r="B536" s="18"/>
      <c r="C536" s="18"/>
      <c r="D536" s="18"/>
      <c r="E536" s="18"/>
      <c r="F536" s="18"/>
      <c r="G536" s="18"/>
    </row>
    <row r="537" ht="15.75" customHeight="1">
      <c r="A537" s="18"/>
      <c r="B537" s="18"/>
      <c r="C537" s="18"/>
      <c r="D537" s="18"/>
      <c r="E537" s="18"/>
      <c r="F537" s="18"/>
      <c r="G537" s="18"/>
    </row>
    <row r="538" ht="15.75" customHeight="1">
      <c r="A538" s="18"/>
      <c r="B538" s="18"/>
      <c r="C538" s="18"/>
      <c r="D538" s="18"/>
      <c r="E538" s="18"/>
      <c r="F538" s="18"/>
      <c r="G538" s="18"/>
    </row>
    <row r="539" ht="15.75" customHeight="1">
      <c r="A539" s="18"/>
      <c r="B539" s="18"/>
      <c r="C539" s="18"/>
      <c r="D539" s="18"/>
      <c r="E539" s="18"/>
      <c r="F539" s="18"/>
      <c r="G539" s="18"/>
    </row>
    <row r="540" ht="15.75" customHeight="1">
      <c r="A540" s="18"/>
      <c r="B540" s="18"/>
      <c r="C540" s="18"/>
      <c r="D540" s="18"/>
      <c r="E540" s="18"/>
      <c r="F540" s="18"/>
      <c r="G540" s="18"/>
    </row>
    <row r="541" ht="15.75" customHeight="1">
      <c r="A541" s="18"/>
      <c r="B541" s="18"/>
      <c r="C541" s="18"/>
      <c r="D541" s="18"/>
      <c r="E541" s="18"/>
      <c r="F541" s="18"/>
      <c r="G541" s="18"/>
    </row>
    <row r="542" ht="15.75" customHeight="1">
      <c r="A542" s="18"/>
      <c r="B542" s="18"/>
      <c r="C542" s="18"/>
      <c r="D542" s="18"/>
      <c r="E542" s="18"/>
      <c r="F542" s="18"/>
      <c r="G542" s="18"/>
    </row>
    <row r="543" ht="15.75" customHeight="1">
      <c r="A543" s="18"/>
      <c r="B543" s="18"/>
      <c r="C543" s="18"/>
      <c r="D543" s="18"/>
      <c r="E543" s="18"/>
      <c r="F543" s="18"/>
      <c r="G543" s="18"/>
    </row>
    <row r="544" ht="15.75" customHeight="1">
      <c r="A544" s="18"/>
      <c r="B544" s="18"/>
      <c r="C544" s="18"/>
      <c r="D544" s="18"/>
      <c r="E544" s="18"/>
      <c r="F544" s="18"/>
      <c r="G544" s="18"/>
    </row>
    <row r="545" ht="15.75" customHeight="1">
      <c r="A545" s="18"/>
      <c r="B545" s="18"/>
      <c r="C545" s="18"/>
      <c r="D545" s="18"/>
      <c r="E545" s="18"/>
      <c r="F545" s="18"/>
      <c r="G545" s="18"/>
    </row>
    <row r="546" ht="15.75" customHeight="1">
      <c r="A546" s="18"/>
      <c r="B546" s="18"/>
      <c r="C546" s="18"/>
      <c r="D546" s="18"/>
      <c r="E546" s="18"/>
      <c r="F546" s="18"/>
      <c r="G546" s="18"/>
    </row>
    <row r="547" ht="15.75" customHeight="1">
      <c r="A547" s="18"/>
      <c r="B547" s="18"/>
      <c r="C547" s="18"/>
      <c r="D547" s="18"/>
      <c r="E547" s="18"/>
      <c r="F547" s="18"/>
      <c r="G547" s="18"/>
    </row>
    <row r="548" ht="15.75" customHeight="1">
      <c r="A548" s="18"/>
      <c r="B548" s="18"/>
      <c r="C548" s="18"/>
      <c r="D548" s="18"/>
      <c r="E548" s="18"/>
      <c r="F548" s="18"/>
      <c r="G548" s="18"/>
    </row>
    <row r="549" ht="15.75" customHeight="1">
      <c r="A549" s="18"/>
      <c r="B549" s="18"/>
      <c r="C549" s="18"/>
      <c r="D549" s="18"/>
      <c r="E549" s="18"/>
      <c r="F549" s="18"/>
      <c r="G549" s="18"/>
    </row>
    <row r="550" ht="15.75" customHeight="1">
      <c r="A550" s="18"/>
      <c r="B550" s="18"/>
      <c r="C550" s="18"/>
      <c r="D550" s="18"/>
      <c r="E550" s="18"/>
      <c r="F550" s="18"/>
      <c r="G550" s="18"/>
    </row>
    <row r="551" ht="15.75" customHeight="1">
      <c r="A551" s="18"/>
      <c r="B551" s="18"/>
      <c r="C551" s="18"/>
      <c r="D551" s="18"/>
      <c r="E551" s="18"/>
      <c r="F551" s="18"/>
      <c r="G551" s="18"/>
    </row>
    <row r="552" ht="15.75" customHeight="1">
      <c r="A552" s="18"/>
      <c r="B552" s="18"/>
      <c r="C552" s="18"/>
      <c r="D552" s="18"/>
      <c r="E552" s="18"/>
      <c r="F552" s="18"/>
      <c r="G552" s="18"/>
    </row>
    <row r="553" ht="15.75" customHeight="1">
      <c r="A553" s="18"/>
      <c r="B553" s="18"/>
      <c r="C553" s="18"/>
      <c r="D553" s="18"/>
      <c r="E553" s="18"/>
      <c r="F553" s="18"/>
      <c r="G553" s="18"/>
    </row>
    <row r="554" ht="15.75" customHeight="1">
      <c r="A554" s="18"/>
      <c r="B554" s="18"/>
      <c r="C554" s="18"/>
      <c r="D554" s="18"/>
      <c r="E554" s="18"/>
      <c r="F554" s="18"/>
      <c r="G554" s="18"/>
    </row>
    <row r="555" ht="15.75" customHeight="1">
      <c r="A555" s="18"/>
      <c r="B555" s="18"/>
      <c r="C555" s="18"/>
      <c r="D555" s="18"/>
      <c r="E555" s="18"/>
      <c r="F555" s="18"/>
      <c r="G555" s="18"/>
    </row>
    <row r="556" ht="15.75" customHeight="1">
      <c r="A556" s="18"/>
      <c r="B556" s="18"/>
      <c r="C556" s="18"/>
      <c r="D556" s="18"/>
      <c r="E556" s="18"/>
      <c r="F556" s="18"/>
      <c r="G556" s="18"/>
    </row>
    <row r="557" ht="15.75" customHeight="1">
      <c r="A557" s="18"/>
      <c r="B557" s="18"/>
      <c r="C557" s="18"/>
      <c r="D557" s="18"/>
      <c r="E557" s="18"/>
      <c r="F557" s="18"/>
      <c r="G557" s="18"/>
    </row>
    <row r="558" ht="15.75" customHeight="1">
      <c r="A558" s="18"/>
      <c r="B558" s="18"/>
      <c r="C558" s="18"/>
      <c r="D558" s="18"/>
      <c r="E558" s="18"/>
      <c r="F558" s="18"/>
      <c r="G558" s="18"/>
    </row>
    <row r="559" ht="15.75" customHeight="1">
      <c r="A559" s="18"/>
      <c r="B559" s="18"/>
      <c r="C559" s="18"/>
      <c r="D559" s="18"/>
      <c r="E559" s="18"/>
      <c r="F559" s="18"/>
      <c r="G559" s="18"/>
    </row>
    <row r="560" ht="15.75" customHeight="1">
      <c r="A560" s="18"/>
      <c r="B560" s="18"/>
      <c r="C560" s="18"/>
      <c r="D560" s="18"/>
      <c r="E560" s="18"/>
      <c r="F560" s="18"/>
      <c r="G560" s="18"/>
    </row>
    <row r="561" ht="15.75" customHeight="1">
      <c r="A561" s="18"/>
      <c r="B561" s="18"/>
      <c r="C561" s="18"/>
      <c r="D561" s="18"/>
      <c r="E561" s="18"/>
      <c r="F561" s="18"/>
      <c r="G561" s="18"/>
    </row>
    <row r="562" ht="15.75" customHeight="1">
      <c r="A562" s="18"/>
      <c r="B562" s="18"/>
      <c r="C562" s="18"/>
      <c r="D562" s="18"/>
      <c r="E562" s="18"/>
      <c r="F562" s="18"/>
      <c r="G562" s="18"/>
    </row>
    <row r="563" ht="15.75" customHeight="1">
      <c r="A563" s="18"/>
      <c r="B563" s="18"/>
      <c r="C563" s="18"/>
      <c r="D563" s="18"/>
      <c r="E563" s="18"/>
      <c r="F563" s="18"/>
      <c r="G563" s="18"/>
    </row>
    <row r="564" ht="15.75" customHeight="1">
      <c r="A564" s="18"/>
      <c r="B564" s="18"/>
      <c r="C564" s="18"/>
      <c r="D564" s="18"/>
      <c r="E564" s="18"/>
      <c r="F564" s="18"/>
      <c r="G564" s="18"/>
    </row>
    <row r="565" ht="15.75" customHeight="1">
      <c r="A565" s="18"/>
      <c r="B565" s="18"/>
      <c r="C565" s="18"/>
      <c r="D565" s="18"/>
      <c r="E565" s="18"/>
      <c r="F565" s="18"/>
      <c r="G565" s="18"/>
    </row>
    <row r="566" ht="15.75" customHeight="1">
      <c r="A566" s="18"/>
      <c r="B566" s="18"/>
      <c r="C566" s="18"/>
      <c r="D566" s="18"/>
      <c r="E566" s="18"/>
      <c r="F566" s="18"/>
      <c r="G566" s="18"/>
    </row>
    <row r="567" ht="15.75" customHeight="1">
      <c r="A567" s="18"/>
      <c r="B567" s="18"/>
      <c r="C567" s="18"/>
      <c r="D567" s="18"/>
      <c r="E567" s="18"/>
      <c r="F567" s="18"/>
      <c r="G567" s="18"/>
    </row>
    <row r="568" ht="15.75" customHeight="1">
      <c r="A568" s="18"/>
      <c r="B568" s="18"/>
      <c r="C568" s="18"/>
      <c r="D568" s="18"/>
      <c r="E568" s="18"/>
      <c r="F568" s="18"/>
      <c r="G568" s="18"/>
    </row>
    <row r="569" ht="15.75" customHeight="1">
      <c r="A569" s="18"/>
      <c r="B569" s="18"/>
      <c r="C569" s="18"/>
      <c r="D569" s="18"/>
      <c r="E569" s="18"/>
      <c r="F569" s="18"/>
      <c r="G569" s="18"/>
    </row>
    <row r="570" ht="15.75" customHeight="1">
      <c r="A570" s="18"/>
      <c r="B570" s="18"/>
      <c r="C570" s="18"/>
      <c r="D570" s="18"/>
      <c r="E570" s="18"/>
      <c r="F570" s="18"/>
      <c r="G570" s="18"/>
    </row>
    <row r="571" ht="15.75" customHeight="1">
      <c r="A571" s="18"/>
      <c r="B571" s="18"/>
      <c r="C571" s="18"/>
      <c r="D571" s="18"/>
      <c r="E571" s="18"/>
      <c r="F571" s="18"/>
      <c r="G571" s="18"/>
    </row>
    <row r="572" ht="15.75" customHeight="1">
      <c r="A572" s="18"/>
      <c r="B572" s="18"/>
      <c r="C572" s="18"/>
      <c r="D572" s="18"/>
      <c r="E572" s="18"/>
      <c r="F572" s="18"/>
      <c r="G572" s="18"/>
    </row>
    <row r="573" ht="15.75" customHeight="1">
      <c r="A573" s="18"/>
      <c r="B573" s="18"/>
      <c r="C573" s="18"/>
      <c r="D573" s="18"/>
      <c r="E573" s="18"/>
      <c r="F573" s="18"/>
      <c r="G573" s="18"/>
    </row>
    <row r="574" ht="15.75" customHeight="1">
      <c r="A574" s="18"/>
      <c r="B574" s="18"/>
      <c r="C574" s="18"/>
      <c r="D574" s="18"/>
      <c r="E574" s="18"/>
      <c r="F574" s="18"/>
      <c r="G574" s="18"/>
    </row>
    <row r="575" ht="15.75" customHeight="1">
      <c r="A575" s="18"/>
      <c r="B575" s="18"/>
      <c r="C575" s="18"/>
      <c r="D575" s="18"/>
      <c r="E575" s="18"/>
      <c r="F575" s="18"/>
      <c r="G575" s="18"/>
    </row>
    <row r="576" ht="15.75" customHeight="1">
      <c r="A576" s="18"/>
      <c r="B576" s="18"/>
      <c r="C576" s="18"/>
      <c r="D576" s="18"/>
      <c r="E576" s="18"/>
      <c r="F576" s="18"/>
      <c r="G576" s="18"/>
    </row>
    <row r="577" ht="15.75" customHeight="1">
      <c r="A577" s="18"/>
      <c r="B577" s="18"/>
      <c r="C577" s="18"/>
      <c r="D577" s="18"/>
      <c r="E577" s="18"/>
      <c r="F577" s="18"/>
      <c r="G577" s="18"/>
    </row>
    <row r="578" ht="15.75" customHeight="1">
      <c r="A578" s="18"/>
      <c r="B578" s="18"/>
      <c r="C578" s="18"/>
      <c r="D578" s="18"/>
      <c r="E578" s="18"/>
      <c r="F578" s="18"/>
      <c r="G578" s="18"/>
    </row>
    <row r="579" ht="15.75" customHeight="1">
      <c r="A579" s="18"/>
      <c r="B579" s="18"/>
      <c r="C579" s="18"/>
      <c r="D579" s="18"/>
      <c r="E579" s="18"/>
      <c r="F579" s="18"/>
      <c r="G579" s="18"/>
    </row>
    <row r="580" ht="15.75" customHeight="1">
      <c r="A580" s="18"/>
      <c r="B580" s="18"/>
      <c r="C580" s="18"/>
      <c r="D580" s="18"/>
      <c r="E580" s="18"/>
      <c r="F580" s="18"/>
      <c r="G580" s="18"/>
    </row>
    <row r="581" ht="15.75" customHeight="1">
      <c r="A581" s="18"/>
      <c r="B581" s="18"/>
      <c r="C581" s="18"/>
      <c r="D581" s="18"/>
      <c r="E581" s="18"/>
      <c r="F581" s="18"/>
      <c r="G581" s="18"/>
    </row>
    <row r="582" ht="15.75" customHeight="1">
      <c r="A582" s="18"/>
      <c r="B582" s="18"/>
      <c r="C582" s="18"/>
      <c r="D582" s="18"/>
      <c r="E582" s="18"/>
      <c r="F582" s="18"/>
      <c r="G582" s="18"/>
    </row>
    <row r="583" ht="15.75" customHeight="1">
      <c r="A583" s="18"/>
      <c r="B583" s="18"/>
      <c r="C583" s="18"/>
      <c r="D583" s="18"/>
      <c r="E583" s="18"/>
      <c r="F583" s="18"/>
      <c r="G583" s="18"/>
    </row>
    <row r="584" ht="15.75" customHeight="1">
      <c r="A584" s="18"/>
      <c r="B584" s="18"/>
      <c r="C584" s="18"/>
      <c r="D584" s="18"/>
      <c r="E584" s="18"/>
      <c r="F584" s="18"/>
      <c r="G584" s="18"/>
    </row>
    <row r="585" ht="15.75" customHeight="1">
      <c r="A585" s="18"/>
      <c r="B585" s="18"/>
      <c r="C585" s="18"/>
      <c r="D585" s="18"/>
      <c r="E585" s="18"/>
      <c r="F585" s="18"/>
      <c r="G585" s="18"/>
    </row>
    <row r="586" ht="15.75" customHeight="1">
      <c r="A586" s="18"/>
      <c r="B586" s="18"/>
      <c r="C586" s="18"/>
      <c r="D586" s="18"/>
      <c r="E586" s="18"/>
      <c r="F586" s="18"/>
      <c r="G586" s="18"/>
    </row>
    <row r="587" ht="15.75" customHeight="1">
      <c r="A587" s="18"/>
      <c r="B587" s="18"/>
      <c r="C587" s="18"/>
      <c r="D587" s="18"/>
      <c r="E587" s="18"/>
      <c r="F587" s="18"/>
      <c r="G587" s="18"/>
    </row>
    <row r="588" ht="15.75" customHeight="1">
      <c r="A588" s="18"/>
      <c r="B588" s="18"/>
      <c r="C588" s="18"/>
      <c r="D588" s="18"/>
      <c r="E588" s="18"/>
      <c r="F588" s="18"/>
      <c r="G588" s="18"/>
    </row>
    <row r="589" ht="15.75" customHeight="1">
      <c r="A589" s="18"/>
      <c r="B589" s="18"/>
      <c r="C589" s="18"/>
      <c r="D589" s="18"/>
      <c r="E589" s="18"/>
      <c r="F589" s="18"/>
      <c r="G589" s="18"/>
    </row>
    <row r="590" ht="15.75" customHeight="1">
      <c r="A590" s="18"/>
      <c r="B590" s="18"/>
      <c r="C590" s="18"/>
      <c r="D590" s="18"/>
      <c r="E590" s="18"/>
      <c r="F590" s="18"/>
      <c r="G590" s="18"/>
    </row>
    <row r="591" ht="15.75" customHeight="1">
      <c r="A591" s="18"/>
      <c r="B591" s="18"/>
      <c r="C591" s="18"/>
      <c r="D591" s="18"/>
      <c r="E591" s="18"/>
      <c r="F591" s="18"/>
      <c r="G591" s="18"/>
    </row>
    <row r="592" ht="15.75" customHeight="1">
      <c r="A592" s="18"/>
      <c r="B592" s="18"/>
      <c r="C592" s="18"/>
      <c r="D592" s="18"/>
      <c r="E592" s="18"/>
      <c r="F592" s="18"/>
      <c r="G592" s="18"/>
    </row>
    <row r="593" ht="15.75" customHeight="1">
      <c r="A593" s="18"/>
      <c r="B593" s="18"/>
      <c r="C593" s="18"/>
      <c r="D593" s="18"/>
      <c r="E593" s="18"/>
      <c r="F593" s="18"/>
      <c r="G593" s="18"/>
    </row>
    <row r="594" ht="15.75" customHeight="1">
      <c r="A594" s="18"/>
      <c r="B594" s="18"/>
      <c r="C594" s="18"/>
      <c r="D594" s="18"/>
      <c r="E594" s="18"/>
      <c r="F594" s="18"/>
      <c r="G594" s="18"/>
    </row>
    <row r="595" ht="15.75" customHeight="1">
      <c r="A595" s="18"/>
      <c r="B595" s="18"/>
      <c r="C595" s="18"/>
      <c r="D595" s="18"/>
      <c r="E595" s="18"/>
      <c r="F595" s="18"/>
      <c r="G595" s="18"/>
    </row>
    <row r="596" ht="15.75" customHeight="1">
      <c r="A596" s="18"/>
      <c r="B596" s="18"/>
      <c r="C596" s="18"/>
      <c r="D596" s="18"/>
      <c r="E596" s="18"/>
      <c r="F596" s="18"/>
      <c r="G596" s="18"/>
    </row>
    <row r="597" ht="15.75" customHeight="1">
      <c r="A597" s="18"/>
      <c r="B597" s="18"/>
      <c r="C597" s="18"/>
      <c r="D597" s="18"/>
      <c r="E597" s="18"/>
      <c r="F597" s="18"/>
      <c r="G597" s="18"/>
    </row>
    <row r="598" ht="15.75" customHeight="1">
      <c r="A598" s="18"/>
      <c r="B598" s="18"/>
      <c r="C598" s="18"/>
      <c r="D598" s="18"/>
      <c r="E598" s="18"/>
      <c r="F598" s="18"/>
      <c r="G598" s="18"/>
    </row>
    <row r="599" ht="15.75" customHeight="1">
      <c r="A599" s="18"/>
      <c r="B599" s="18"/>
      <c r="C599" s="18"/>
      <c r="D599" s="18"/>
      <c r="E599" s="18"/>
      <c r="F599" s="18"/>
      <c r="G599" s="18"/>
    </row>
    <row r="600" ht="15.75" customHeight="1">
      <c r="A600" s="18"/>
      <c r="B600" s="18"/>
      <c r="C600" s="18"/>
      <c r="D600" s="18"/>
      <c r="E600" s="18"/>
      <c r="F600" s="18"/>
      <c r="G600" s="18"/>
    </row>
    <row r="601" ht="15.75" customHeight="1">
      <c r="A601" s="18"/>
      <c r="B601" s="18"/>
      <c r="C601" s="18"/>
      <c r="D601" s="18"/>
      <c r="E601" s="18"/>
      <c r="F601" s="18"/>
      <c r="G601" s="18"/>
    </row>
    <row r="602" ht="15.75" customHeight="1">
      <c r="A602" s="18"/>
      <c r="B602" s="18"/>
      <c r="C602" s="18"/>
      <c r="D602" s="18"/>
      <c r="E602" s="18"/>
      <c r="F602" s="18"/>
      <c r="G602" s="18"/>
    </row>
    <row r="603" ht="15.75" customHeight="1">
      <c r="A603" s="18"/>
      <c r="B603" s="18"/>
      <c r="C603" s="18"/>
      <c r="D603" s="18"/>
      <c r="E603" s="18"/>
      <c r="F603" s="18"/>
      <c r="G603" s="18"/>
    </row>
    <row r="604" ht="15.75" customHeight="1">
      <c r="A604" s="18"/>
      <c r="B604" s="18"/>
      <c r="C604" s="18"/>
      <c r="D604" s="18"/>
      <c r="E604" s="18"/>
      <c r="F604" s="18"/>
      <c r="G604" s="18"/>
    </row>
    <row r="605" ht="15.75" customHeight="1">
      <c r="A605" s="18"/>
      <c r="B605" s="18"/>
      <c r="C605" s="18"/>
      <c r="D605" s="18"/>
      <c r="E605" s="18"/>
      <c r="F605" s="18"/>
      <c r="G605" s="18"/>
    </row>
    <row r="606" ht="15.75" customHeight="1">
      <c r="A606" s="18"/>
      <c r="B606" s="18"/>
      <c r="C606" s="18"/>
      <c r="D606" s="18"/>
      <c r="E606" s="18"/>
      <c r="F606" s="18"/>
      <c r="G606" s="18"/>
    </row>
    <row r="607" ht="15.75" customHeight="1">
      <c r="A607" s="18"/>
      <c r="B607" s="18"/>
      <c r="C607" s="18"/>
      <c r="D607" s="18"/>
      <c r="E607" s="18"/>
      <c r="F607" s="18"/>
      <c r="G607" s="18"/>
    </row>
    <row r="608" ht="15.75" customHeight="1">
      <c r="A608" s="18"/>
      <c r="B608" s="18"/>
      <c r="C608" s="18"/>
      <c r="D608" s="18"/>
      <c r="E608" s="18"/>
      <c r="F608" s="18"/>
      <c r="G608" s="18"/>
    </row>
    <row r="609" ht="15.75" customHeight="1">
      <c r="A609" s="18"/>
      <c r="B609" s="18"/>
      <c r="C609" s="18"/>
      <c r="D609" s="18"/>
      <c r="E609" s="18"/>
      <c r="F609" s="18"/>
      <c r="G609" s="18"/>
    </row>
    <row r="610" ht="15.75" customHeight="1">
      <c r="A610" s="18"/>
      <c r="B610" s="18"/>
      <c r="C610" s="18"/>
      <c r="D610" s="18"/>
      <c r="E610" s="18"/>
      <c r="F610" s="18"/>
      <c r="G610" s="18"/>
    </row>
    <row r="611" ht="15.75" customHeight="1">
      <c r="A611" s="18"/>
      <c r="B611" s="18"/>
      <c r="C611" s="18"/>
      <c r="D611" s="18"/>
      <c r="E611" s="18"/>
      <c r="F611" s="18"/>
      <c r="G611" s="18"/>
    </row>
    <row r="612" ht="15.75" customHeight="1">
      <c r="A612" s="18"/>
      <c r="B612" s="18"/>
      <c r="C612" s="18"/>
      <c r="D612" s="18"/>
      <c r="E612" s="18"/>
      <c r="F612" s="18"/>
      <c r="G612" s="18"/>
    </row>
    <row r="613" ht="15.75" customHeight="1">
      <c r="A613" s="18"/>
      <c r="B613" s="18"/>
      <c r="C613" s="18"/>
      <c r="D613" s="18"/>
      <c r="E613" s="18"/>
      <c r="F613" s="18"/>
      <c r="G613" s="18"/>
    </row>
    <row r="614" ht="15.75" customHeight="1">
      <c r="A614" s="18"/>
      <c r="B614" s="18"/>
      <c r="C614" s="18"/>
      <c r="D614" s="18"/>
      <c r="E614" s="18"/>
      <c r="F614" s="18"/>
      <c r="G614" s="18"/>
    </row>
    <row r="615" ht="15.75" customHeight="1">
      <c r="A615" s="18"/>
      <c r="B615" s="18"/>
      <c r="C615" s="18"/>
      <c r="D615" s="18"/>
      <c r="E615" s="18"/>
      <c r="F615" s="18"/>
      <c r="G615" s="18"/>
    </row>
    <row r="616" ht="15.75" customHeight="1">
      <c r="A616" s="18"/>
      <c r="B616" s="18"/>
      <c r="C616" s="18"/>
      <c r="D616" s="18"/>
      <c r="E616" s="18"/>
      <c r="F616" s="18"/>
      <c r="G616" s="18"/>
    </row>
    <row r="617" ht="15.75" customHeight="1">
      <c r="A617" s="18"/>
      <c r="B617" s="18"/>
      <c r="C617" s="18"/>
      <c r="D617" s="18"/>
      <c r="E617" s="18"/>
      <c r="F617" s="18"/>
      <c r="G617" s="18"/>
    </row>
    <row r="618" ht="15.75" customHeight="1">
      <c r="A618" s="18"/>
      <c r="B618" s="18"/>
      <c r="C618" s="18"/>
      <c r="D618" s="18"/>
      <c r="E618" s="18"/>
      <c r="F618" s="18"/>
      <c r="G618" s="18"/>
    </row>
    <row r="619" ht="15.75" customHeight="1">
      <c r="A619" s="18"/>
      <c r="B619" s="18"/>
      <c r="C619" s="18"/>
      <c r="D619" s="18"/>
      <c r="E619" s="18"/>
      <c r="F619" s="18"/>
      <c r="G619" s="18"/>
    </row>
    <row r="620" ht="15.75" customHeight="1">
      <c r="A620" s="18"/>
      <c r="B620" s="18"/>
      <c r="C620" s="18"/>
      <c r="D620" s="18"/>
      <c r="E620" s="18"/>
      <c r="F620" s="18"/>
      <c r="G620" s="18"/>
    </row>
    <row r="621" ht="15.75" customHeight="1">
      <c r="A621" s="18"/>
      <c r="B621" s="18"/>
      <c r="C621" s="18"/>
      <c r="D621" s="18"/>
      <c r="E621" s="18"/>
      <c r="F621" s="18"/>
      <c r="G621" s="18"/>
    </row>
    <row r="622" ht="15.75" customHeight="1">
      <c r="A622" s="18"/>
      <c r="B622" s="18"/>
      <c r="C622" s="18"/>
      <c r="D622" s="18"/>
      <c r="E622" s="18"/>
      <c r="F622" s="18"/>
      <c r="G622" s="18"/>
    </row>
    <row r="623" ht="15.75" customHeight="1">
      <c r="A623" s="18"/>
      <c r="B623" s="18"/>
      <c r="C623" s="18"/>
      <c r="D623" s="18"/>
      <c r="E623" s="18"/>
      <c r="F623" s="18"/>
      <c r="G623" s="18"/>
    </row>
    <row r="624" ht="15.75" customHeight="1">
      <c r="A624" s="18"/>
      <c r="B624" s="18"/>
      <c r="C624" s="18"/>
      <c r="D624" s="18"/>
      <c r="E624" s="18"/>
      <c r="F624" s="18"/>
      <c r="G624" s="18"/>
    </row>
    <row r="625" ht="15.75" customHeight="1">
      <c r="A625" s="18"/>
      <c r="B625" s="18"/>
      <c r="C625" s="18"/>
      <c r="D625" s="18"/>
      <c r="E625" s="18"/>
      <c r="F625" s="18"/>
      <c r="G625" s="18"/>
    </row>
    <row r="626" ht="15.75" customHeight="1">
      <c r="A626" s="18"/>
      <c r="B626" s="18"/>
      <c r="C626" s="18"/>
      <c r="D626" s="18"/>
      <c r="E626" s="18"/>
      <c r="F626" s="18"/>
      <c r="G626" s="18"/>
    </row>
    <row r="627" ht="15.75" customHeight="1">
      <c r="A627" s="18"/>
      <c r="B627" s="18"/>
      <c r="C627" s="18"/>
      <c r="D627" s="18"/>
      <c r="E627" s="18"/>
      <c r="F627" s="18"/>
      <c r="G627" s="18"/>
    </row>
    <row r="628" ht="15.75" customHeight="1">
      <c r="A628" s="18"/>
      <c r="B628" s="18"/>
      <c r="C628" s="18"/>
      <c r="D628" s="18"/>
      <c r="E628" s="18"/>
      <c r="F628" s="18"/>
      <c r="G628" s="18"/>
    </row>
    <row r="629" ht="15.75" customHeight="1">
      <c r="A629" s="18"/>
      <c r="B629" s="18"/>
      <c r="C629" s="18"/>
      <c r="D629" s="18"/>
      <c r="E629" s="18"/>
      <c r="F629" s="18"/>
      <c r="G629" s="18"/>
    </row>
    <row r="630" ht="15.75" customHeight="1">
      <c r="A630" s="18"/>
      <c r="B630" s="18"/>
      <c r="C630" s="18"/>
      <c r="D630" s="18"/>
      <c r="E630" s="18"/>
      <c r="F630" s="18"/>
      <c r="G630" s="18"/>
    </row>
    <row r="631" ht="15.75" customHeight="1">
      <c r="A631" s="18"/>
      <c r="B631" s="18"/>
      <c r="C631" s="18"/>
      <c r="D631" s="18"/>
      <c r="E631" s="18"/>
      <c r="F631" s="18"/>
      <c r="G631" s="18"/>
    </row>
    <row r="632" ht="15.75" customHeight="1">
      <c r="A632" s="18"/>
      <c r="B632" s="18"/>
      <c r="C632" s="18"/>
      <c r="D632" s="18"/>
      <c r="E632" s="18"/>
      <c r="F632" s="18"/>
      <c r="G632" s="18"/>
    </row>
    <row r="633" ht="15.75" customHeight="1">
      <c r="A633" s="18"/>
      <c r="B633" s="18"/>
      <c r="C633" s="18"/>
      <c r="D633" s="18"/>
      <c r="E633" s="18"/>
      <c r="F633" s="18"/>
      <c r="G633" s="18"/>
    </row>
    <row r="634" ht="15.75" customHeight="1">
      <c r="A634" s="18"/>
      <c r="B634" s="18"/>
      <c r="C634" s="18"/>
      <c r="D634" s="18"/>
      <c r="E634" s="18"/>
      <c r="F634" s="18"/>
      <c r="G634" s="18"/>
    </row>
    <row r="635" ht="15.75" customHeight="1">
      <c r="A635" s="18"/>
      <c r="B635" s="18"/>
      <c r="C635" s="18"/>
      <c r="D635" s="18"/>
      <c r="E635" s="18"/>
      <c r="F635" s="18"/>
      <c r="G635" s="18"/>
    </row>
    <row r="636" ht="15.75" customHeight="1">
      <c r="A636" s="18"/>
      <c r="B636" s="18"/>
      <c r="C636" s="18"/>
      <c r="D636" s="18"/>
      <c r="E636" s="18"/>
      <c r="F636" s="18"/>
      <c r="G636" s="18"/>
    </row>
    <row r="637" ht="15.75" customHeight="1">
      <c r="A637" s="18"/>
      <c r="B637" s="18"/>
      <c r="C637" s="18"/>
      <c r="D637" s="18"/>
      <c r="E637" s="18"/>
      <c r="F637" s="18"/>
      <c r="G637" s="18"/>
    </row>
    <row r="638" ht="15.75" customHeight="1">
      <c r="A638" s="18"/>
      <c r="B638" s="18"/>
      <c r="C638" s="18"/>
      <c r="D638" s="18"/>
      <c r="E638" s="18"/>
      <c r="F638" s="18"/>
      <c r="G638" s="18"/>
    </row>
    <row r="639" ht="15.75" customHeight="1">
      <c r="A639" s="18"/>
      <c r="B639" s="18"/>
      <c r="C639" s="18"/>
      <c r="D639" s="18"/>
      <c r="E639" s="18"/>
      <c r="F639" s="18"/>
      <c r="G639" s="18"/>
    </row>
    <row r="640" ht="15.75" customHeight="1">
      <c r="A640" s="18"/>
      <c r="B640" s="18"/>
      <c r="C640" s="18"/>
      <c r="D640" s="18"/>
      <c r="E640" s="18"/>
      <c r="F640" s="18"/>
      <c r="G640" s="18"/>
    </row>
    <row r="641" ht="15.75" customHeight="1">
      <c r="A641" s="18"/>
      <c r="B641" s="18"/>
      <c r="C641" s="18"/>
      <c r="D641" s="18"/>
      <c r="E641" s="18"/>
      <c r="F641" s="18"/>
      <c r="G641" s="18"/>
    </row>
    <row r="642" ht="15.75" customHeight="1">
      <c r="A642" s="18"/>
      <c r="B642" s="18"/>
      <c r="C642" s="18"/>
      <c r="D642" s="18"/>
      <c r="E642" s="18"/>
      <c r="F642" s="18"/>
      <c r="G642" s="18"/>
    </row>
    <row r="643" ht="15.75" customHeight="1">
      <c r="A643" s="18"/>
      <c r="B643" s="18"/>
      <c r="C643" s="18"/>
      <c r="D643" s="18"/>
      <c r="E643" s="18"/>
      <c r="F643" s="18"/>
      <c r="G643" s="18"/>
    </row>
    <row r="644" ht="15.75" customHeight="1">
      <c r="A644" s="18"/>
      <c r="B644" s="18"/>
      <c r="C644" s="18"/>
      <c r="D644" s="18"/>
      <c r="E644" s="18"/>
      <c r="F644" s="18"/>
      <c r="G644" s="18"/>
    </row>
    <row r="645" ht="15.75" customHeight="1">
      <c r="A645" s="18"/>
      <c r="B645" s="18"/>
      <c r="C645" s="18"/>
      <c r="D645" s="18"/>
      <c r="E645" s="18"/>
      <c r="F645" s="18"/>
      <c r="G645" s="18"/>
    </row>
    <row r="646" ht="15.75" customHeight="1">
      <c r="A646" s="18"/>
      <c r="B646" s="18"/>
      <c r="C646" s="18"/>
      <c r="D646" s="18"/>
      <c r="E646" s="18"/>
      <c r="F646" s="18"/>
      <c r="G646" s="18"/>
    </row>
    <row r="647" ht="15.75" customHeight="1">
      <c r="A647" s="18"/>
      <c r="B647" s="18"/>
      <c r="C647" s="18"/>
      <c r="D647" s="18"/>
      <c r="E647" s="18"/>
      <c r="F647" s="18"/>
      <c r="G647" s="18"/>
    </row>
    <row r="648" ht="15.75" customHeight="1">
      <c r="A648" s="18"/>
      <c r="B648" s="18"/>
      <c r="C648" s="18"/>
      <c r="D648" s="18"/>
      <c r="E648" s="18"/>
      <c r="F648" s="18"/>
      <c r="G648" s="18"/>
    </row>
    <row r="649" ht="15.75" customHeight="1">
      <c r="A649" s="18"/>
      <c r="B649" s="18"/>
      <c r="C649" s="18"/>
      <c r="D649" s="18"/>
      <c r="E649" s="18"/>
      <c r="F649" s="18"/>
      <c r="G649" s="18"/>
    </row>
    <row r="650" ht="15.75" customHeight="1">
      <c r="A650" s="18"/>
      <c r="B650" s="18"/>
      <c r="C650" s="18"/>
      <c r="D650" s="18"/>
      <c r="E650" s="18"/>
      <c r="F650" s="18"/>
      <c r="G650" s="18"/>
    </row>
    <row r="651" ht="15.75" customHeight="1">
      <c r="A651" s="18"/>
      <c r="B651" s="18"/>
      <c r="C651" s="18"/>
      <c r="D651" s="18"/>
      <c r="E651" s="18"/>
      <c r="F651" s="18"/>
      <c r="G651" s="18"/>
    </row>
    <row r="652" ht="15.75" customHeight="1">
      <c r="A652" s="18"/>
      <c r="B652" s="18"/>
      <c r="C652" s="18"/>
      <c r="D652" s="18"/>
      <c r="E652" s="18"/>
      <c r="F652" s="18"/>
      <c r="G652" s="18"/>
    </row>
    <row r="653" ht="15.75" customHeight="1">
      <c r="A653" s="18"/>
      <c r="B653" s="18"/>
      <c r="C653" s="18"/>
      <c r="D653" s="18"/>
      <c r="E653" s="18"/>
      <c r="F653" s="18"/>
      <c r="G653" s="18"/>
    </row>
    <row r="654" ht="15.75" customHeight="1">
      <c r="A654" s="18"/>
      <c r="B654" s="18"/>
      <c r="C654" s="18"/>
      <c r="D654" s="18"/>
      <c r="E654" s="18"/>
      <c r="F654" s="18"/>
      <c r="G654" s="18"/>
    </row>
    <row r="655" ht="15.75" customHeight="1">
      <c r="A655" s="18"/>
      <c r="B655" s="18"/>
      <c r="C655" s="18"/>
      <c r="D655" s="18"/>
      <c r="E655" s="18"/>
      <c r="F655" s="18"/>
      <c r="G655" s="18"/>
    </row>
    <row r="656" ht="15.75" customHeight="1">
      <c r="A656" s="18"/>
      <c r="B656" s="18"/>
      <c r="C656" s="18"/>
      <c r="D656" s="18"/>
      <c r="E656" s="18"/>
      <c r="F656" s="18"/>
      <c r="G656" s="18"/>
    </row>
    <row r="657" ht="15.75" customHeight="1">
      <c r="A657" s="18"/>
      <c r="B657" s="18"/>
      <c r="C657" s="18"/>
      <c r="D657" s="18"/>
      <c r="E657" s="18"/>
      <c r="F657" s="18"/>
      <c r="G657" s="18"/>
    </row>
    <row r="658" ht="15.75" customHeight="1">
      <c r="A658" s="18"/>
      <c r="B658" s="18"/>
      <c r="C658" s="18"/>
      <c r="D658" s="18"/>
      <c r="E658" s="18"/>
      <c r="F658" s="18"/>
      <c r="G658" s="18"/>
    </row>
    <row r="659" ht="15.75" customHeight="1">
      <c r="A659" s="18"/>
      <c r="B659" s="18"/>
      <c r="C659" s="18"/>
      <c r="D659" s="18"/>
      <c r="E659" s="18"/>
      <c r="F659" s="18"/>
      <c r="G659" s="18"/>
    </row>
    <row r="660" ht="15.75" customHeight="1">
      <c r="A660" s="18"/>
      <c r="B660" s="18"/>
      <c r="C660" s="18"/>
      <c r="D660" s="18"/>
      <c r="E660" s="18"/>
      <c r="F660" s="18"/>
      <c r="G660" s="18"/>
    </row>
    <row r="661" ht="15.75" customHeight="1">
      <c r="A661" s="18"/>
      <c r="B661" s="18"/>
      <c r="C661" s="18"/>
      <c r="D661" s="18"/>
      <c r="E661" s="18"/>
      <c r="F661" s="18"/>
      <c r="G661" s="18"/>
    </row>
    <row r="662" ht="15.75" customHeight="1">
      <c r="A662" s="18"/>
      <c r="B662" s="18"/>
      <c r="C662" s="18"/>
      <c r="D662" s="18"/>
      <c r="E662" s="18"/>
      <c r="F662" s="18"/>
      <c r="G662" s="18"/>
    </row>
    <row r="663" ht="15.75" customHeight="1">
      <c r="A663" s="18"/>
      <c r="B663" s="18"/>
      <c r="C663" s="18"/>
      <c r="D663" s="18"/>
      <c r="E663" s="18"/>
      <c r="F663" s="18"/>
      <c r="G663" s="18"/>
    </row>
    <row r="664" ht="15.75" customHeight="1">
      <c r="A664" s="18"/>
      <c r="B664" s="18"/>
      <c r="C664" s="18"/>
      <c r="D664" s="18"/>
      <c r="E664" s="18"/>
      <c r="F664" s="18"/>
      <c r="G664" s="18"/>
    </row>
    <row r="665" ht="15.75" customHeight="1">
      <c r="A665" s="18"/>
      <c r="B665" s="18"/>
      <c r="C665" s="18"/>
      <c r="D665" s="18"/>
      <c r="E665" s="18"/>
      <c r="F665" s="18"/>
      <c r="G665" s="18"/>
    </row>
    <row r="666" ht="15.75" customHeight="1">
      <c r="A666" s="18"/>
      <c r="B666" s="18"/>
      <c r="C666" s="18"/>
      <c r="D666" s="18"/>
      <c r="E666" s="18"/>
      <c r="F666" s="18"/>
      <c r="G666" s="18"/>
    </row>
    <row r="667" ht="15.75" customHeight="1">
      <c r="A667" s="18"/>
      <c r="B667" s="18"/>
      <c r="C667" s="18"/>
      <c r="D667" s="18"/>
      <c r="E667" s="18"/>
      <c r="F667" s="18"/>
      <c r="G667" s="18"/>
    </row>
    <row r="668" ht="15.75" customHeight="1">
      <c r="A668" s="18"/>
      <c r="B668" s="18"/>
      <c r="C668" s="18"/>
      <c r="D668" s="18"/>
      <c r="E668" s="18"/>
      <c r="F668" s="18"/>
      <c r="G668" s="18"/>
    </row>
    <row r="669" ht="15.75" customHeight="1">
      <c r="A669" s="18"/>
      <c r="B669" s="18"/>
      <c r="C669" s="18"/>
      <c r="D669" s="18"/>
      <c r="E669" s="18"/>
      <c r="F669" s="18"/>
      <c r="G669" s="18"/>
    </row>
    <row r="670" ht="15.75" customHeight="1">
      <c r="A670" s="18"/>
      <c r="B670" s="18"/>
      <c r="C670" s="18"/>
      <c r="D670" s="18"/>
      <c r="E670" s="18"/>
      <c r="F670" s="18"/>
      <c r="G670" s="18"/>
    </row>
    <row r="671" ht="15.75" customHeight="1">
      <c r="A671" s="18"/>
      <c r="B671" s="18"/>
      <c r="C671" s="18"/>
      <c r="D671" s="18"/>
      <c r="E671" s="18"/>
      <c r="F671" s="18"/>
      <c r="G671" s="18"/>
    </row>
    <row r="672" ht="15.75" customHeight="1">
      <c r="A672" s="18"/>
      <c r="B672" s="18"/>
      <c r="C672" s="18"/>
      <c r="D672" s="18"/>
      <c r="E672" s="18"/>
      <c r="F672" s="18"/>
      <c r="G672" s="18"/>
    </row>
    <row r="673" ht="15.75" customHeight="1">
      <c r="A673" s="18"/>
      <c r="B673" s="18"/>
      <c r="C673" s="18"/>
      <c r="D673" s="18"/>
      <c r="E673" s="18"/>
      <c r="F673" s="18"/>
      <c r="G673" s="18"/>
    </row>
    <row r="674" ht="15.75" customHeight="1">
      <c r="A674" s="18"/>
      <c r="B674" s="18"/>
      <c r="C674" s="18"/>
      <c r="D674" s="18"/>
      <c r="E674" s="18"/>
      <c r="F674" s="18"/>
      <c r="G674" s="18"/>
    </row>
    <row r="675" ht="15.75" customHeight="1">
      <c r="A675" s="18"/>
      <c r="B675" s="18"/>
      <c r="C675" s="18"/>
      <c r="D675" s="18"/>
      <c r="E675" s="18"/>
      <c r="F675" s="18"/>
      <c r="G675" s="18"/>
    </row>
    <row r="676" ht="15.75" customHeight="1">
      <c r="A676" s="18"/>
      <c r="B676" s="18"/>
      <c r="C676" s="18"/>
      <c r="D676" s="18"/>
      <c r="E676" s="18"/>
      <c r="F676" s="18"/>
      <c r="G676" s="18"/>
    </row>
    <row r="677" ht="15.75" customHeight="1">
      <c r="A677" s="18"/>
      <c r="B677" s="18"/>
      <c r="C677" s="18"/>
      <c r="D677" s="18"/>
      <c r="E677" s="18"/>
      <c r="F677" s="18"/>
      <c r="G677" s="18"/>
    </row>
    <row r="678" ht="15.75" customHeight="1">
      <c r="A678" s="18"/>
      <c r="B678" s="18"/>
      <c r="C678" s="18"/>
      <c r="D678" s="18"/>
      <c r="E678" s="18"/>
      <c r="F678" s="18"/>
      <c r="G678" s="18"/>
    </row>
    <row r="679" ht="15.75" customHeight="1">
      <c r="A679" s="18"/>
      <c r="B679" s="18"/>
      <c r="C679" s="18"/>
      <c r="D679" s="18"/>
      <c r="E679" s="18"/>
      <c r="F679" s="18"/>
      <c r="G679" s="18"/>
    </row>
    <row r="680" ht="15.75" customHeight="1">
      <c r="A680" s="18"/>
      <c r="B680" s="18"/>
      <c r="C680" s="18"/>
      <c r="D680" s="18"/>
      <c r="E680" s="18"/>
      <c r="F680" s="18"/>
      <c r="G680" s="18"/>
    </row>
    <row r="681" ht="15.75" customHeight="1">
      <c r="A681" s="18"/>
      <c r="B681" s="18"/>
      <c r="C681" s="18"/>
      <c r="D681" s="18"/>
      <c r="E681" s="18"/>
      <c r="F681" s="18"/>
      <c r="G681" s="18"/>
    </row>
    <row r="682" ht="15.75" customHeight="1">
      <c r="A682" s="18"/>
      <c r="B682" s="18"/>
      <c r="C682" s="18"/>
      <c r="D682" s="18"/>
      <c r="E682" s="18"/>
      <c r="F682" s="18"/>
      <c r="G682" s="18"/>
    </row>
    <row r="683" ht="15.75" customHeight="1">
      <c r="A683" s="18"/>
      <c r="B683" s="18"/>
      <c r="C683" s="18"/>
      <c r="D683" s="18"/>
      <c r="E683" s="18"/>
      <c r="F683" s="18"/>
      <c r="G683" s="18"/>
    </row>
    <row r="684" ht="15.75" customHeight="1">
      <c r="A684" s="18"/>
      <c r="B684" s="18"/>
      <c r="C684" s="18"/>
      <c r="D684" s="18"/>
      <c r="E684" s="18"/>
      <c r="F684" s="18"/>
      <c r="G684" s="18"/>
    </row>
    <row r="685" ht="15.75" customHeight="1">
      <c r="A685" s="18"/>
      <c r="B685" s="18"/>
      <c r="C685" s="18"/>
      <c r="D685" s="18"/>
      <c r="E685" s="18"/>
      <c r="F685" s="18"/>
      <c r="G685" s="18"/>
    </row>
    <row r="686" ht="15.75" customHeight="1">
      <c r="A686" s="18"/>
      <c r="B686" s="18"/>
      <c r="C686" s="18"/>
      <c r="D686" s="18"/>
      <c r="E686" s="18"/>
      <c r="F686" s="18"/>
      <c r="G686" s="18"/>
    </row>
    <row r="687" ht="15.75" customHeight="1">
      <c r="A687" s="18"/>
      <c r="B687" s="18"/>
      <c r="C687" s="18"/>
      <c r="D687" s="18"/>
      <c r="E687" s="18"/>
      <c r="F687" s="18"/>
      <c r="G687" s="18"/>
    </row>
    <row r="688" ht="15.75" customHeight="1">
      <c r="A688" s="18"/>
      <c r="B688" s="18"/>
      <c r="C688" s="18"/>
      <c r="D688" s="18"/>
      <c r="E688" s="18"/>
      <c r="F688" s="18"/>
      <c r="G688" s="18"/>
    </row>
    <row r="689" ht="15.75" customHeight="1">
      <c r="A689" s="18"/>
      <c r="B689" s="18"/>
      <c r="C689" s="18"/>
      <c r="D689" s="18"/>
      <c r="E689" s="18"/>
      <c r="F689" s="18"/>
      <c r="G689" s="18"/>
    </row>
    <row r="690" ht="15.75" customHeight="1">
      <c r="A690" s="18"/>
      <c r="B690" s="18"/>
      <c r="C690" s="18"/>
      <c r="D690" s="18"/>
      <c r="E690" s="18"/>
      <c r="F690" s="18"/>
      <c r="G690" s="18"/>
    </row>
    <row r="691" ht="15.75" customHeight="1">
      <c r="A691" s="18"/>
      <c r="B691" s="18"/>
      <c r="C691" s="18"/>
      <c r="D691" s="18"/>
      <c r="E691" s="18"/>
      <c r="F691" s="18"/>
      <c r="G691" s="18"/>
    </row>
    <row r="692" ht="15.75" customHeight="1">
      <c r="A692" s="18"/>
      <c r="B692" s="18"/>
      <c r="C692" s="18"/>
      <c r="D692" s="18"/>
      <c r="E692" s="18"/>
      <c r="F692" s="18"/>
      <c r="G692" s="18"/>
    </row>
    <row r="693" ht="15.75" customHeight="1">
      <c r="A693" s="18"/>
      <c r="B693" s="18"/>
      <c r="C693" s="18"/>
      <c r="D693" s="18"/>
      <c r="E693" s="18"/>
      <c r="F693" s="18"/>
      <c r="G693" s="18"/>
    </row>
    <row r="694" ht="15.75" customHeight="1">
      <c r="A694" s="18"/>
      <c r="B694" s="18"/>
      <c r="C694" s="18"/>
      <c r="D694" s="18"/>
      <c r="E694" s="18"/>
      <c r="F694" s="18"/>
      <c r="G694" s="18"/>
    </row>
    <row r="695" ht="15.75" customHeight="1">
      <c r="A695" s="18"/>
      <c r="B695" s="18"/>
      <c r="C695" s="18"/>
      <c r="D695" s="18"/>
      <c r="E695" s="18"/>
      <c r="F695" s="18"/>
      <c r="G695" s="18"/>
    </row>
    <row r="696" ht="15.75" customHeight="1">
      <c r="A696" s="18"/>
      <c r="B696" s="18"/>
      <c r="C696" s="18"/>
      <c r="D696" s="18"/>
      <c r="E696" s="18"/>
      <c r="F696" s="18"/>
      <c r="G696" s="18"/>
    </row>
    <row r="697" ht="15.75" customHeight="1">
      <c r="A697" s="18"/>
      <c r="B697" s="18"/>
      <c r="C697" s="18"/>
      <c r="D697" s="18"/>
      <c r="E697" s="18"/>
      <c r="F697" s="18"/>
      <c r="G697" s="18"/>
    </row>
    <row r="698" ht="15.75" customHeight="1">
      <c r="A698" s="18"/>
      <c r="B698" s="18"/>
      <c r="C698" s="18"/>
      <c r="D698" s="18"/>
      <c r="E698" s="18"/>
      <c r="F698" s="18"/>
      <c r="G698" s="18"/>
    </row>
    <row r="699" ht="15.75" customHeight="1">
      <c r="A699" s="18"/>
      <c r="B699" s="18"/>
      <c r="C699" s="18"/>
      <c r="D699" s="18"/>
      <c r="E699" s="18"/>
      <c r="F699" s="18"/>
      <c r="G699" s="18"/>
    </row>
    <row r="700" ht="15.75" customHeight="1">
      <c r="A700" s="18"/>
      <c r="B700" s="18"/>
      <c r="C700" s="18"/>
      <c r="D700" s="18"/>
      <c r="E700" s="18"/>
      <c r="F700" s="18"/>
      <c r="G700" s="18"/>
    </row>
    <row r="701" ht="15.75" customHeight="1">
      <c r="A701" s="18"/>
      <c r="B701" s="18"/>
      <c r="C701" s="18"/>
      <c r="D701" s="18"/>
      <c r="E701" s="18"/>
      <c r="F701" s="18"/>
      <c r="G701" s="18"/>
    </row>
    <row r="702" ht="15.75" customHeight="1">
      <c r="A702" s="18"/>
      <c r="B702" s="18"/>
      <c r="C702" s="18"/>
      <c r="D702" s="18"/>
      <c r="E702" s="18"/>
      <c r="F702" s="18"/>
      <c r="G702" s="18"/>
    </row>
    <row r="703" ht="15.75" customHeight="1">
      <c r="A703" s="18"/>
      <c r="B703" s="18"/>
      <c r="C703" s="18"/>
      <c r="D703" s="18"/>
      <c r="E703" s="18"/>
      <c r="F703" s="18"/>
      <c r="G703" s="18"/>
    </row>
    <row r="704" ht="15.75" customHeight="1">
      <c r="A704" s="18"/>
      <c r="B704" s="18"/>
      <c r="C704" s="18"/>
      <c r="D704" s="18"/>
      <c r="E704" s="18"/>
      <c r="F704" s="18"/>
      <c r="G704" s="18"/>
    </row>
    <row r="705" ht="15.75" customHeight="1">
      <c r="A705" s="18"/>
      <c r="B705" s="18"/>
      <c r="C705" s="18"/>
      <c r="D705" s="18"/>
      <c r="E705" s="18"/>
      <c r="F705" s="18"/>
      <c r="G705" s="18"/>
    </row>
    <row r="706" ht="15.75" customHeight="1">
      <c r="A706" s="18"/>
      <c r="B706" s="18"/>
      <c r="C706" s="18"/>
      <c r="D706" s="18"/>
      <c r="E706" s="18"/>
      <c r="F706" s="18"/>
      <c r="G706" s="18"/>
    </row>
    <row r="707" ht="15.75" customHeight="1">
      <c r="A707" s="18"/>
      <c r="B707" s="18"/>
      <c r="C707" s="18"/>
      <c r="D707" s="18"/>
      <c r="E707" s="18"/>
      <c r="F707" s="18"/>
      <c r="G707" s="18"/>
    </row>
    <row r="708" ht="15.75" customHeight="1">
      <c r="A708" s="18"/>
      <c r="B708" s="18"/>
      <c r="C708" s="18"/>
      <c r="D708" s="18"/>
      <c r="E708" s="18"/>
      <c r="F708" s="18"/>
      <c r="G708" s="18"/>
    </row>
    <row r="709" ht="15.75" customHeight="1">
      <c r="A709" s="18"/>
      <c r="B709" s="18"/>
      <c r="C709" s="18"/>
      <c r="D709" s="18"/>
      <c r="E709" s="18"/>
      <c r="F709" s="18"/>
      <c r="G709" s="18"/>
    </row>
    <row r="710" ht="15.75" customHeight="1">
      <c r="A710" s="18"/>
      <c r="B710" s="18"/>
      <c r="C710" s="18"/>
      <c r="D710" s="18"/>
      <c r="E710" s="18"/>
      <c r="F710" s="18"/>
      <c r="G710" s="18"/>
    </row>
    <row r="711" ht="15.75" customHeight="1">
      <c r="A711" s="18"/>
      <c r="B711" s="18"/>
      <c r="C711" s="18"/>
      <c r="D711" s="18"/>
      <c r="E711" s="18"/>
      <c r="F711" s="18"/>
      <c r="G711" s="18"/>
    </row>
    <row r="712" ht="15.75" customHeight="1">
      <c r="A712" s="18"/>
      <c r="B712" s="18"/>
      <c r="C712" s="18"/>
      <c r="D712" s="18"/>
      <c r="E712" s="18"/>
      <c r="F712" s="18"/>
      <c r="G712" s="18"/>
    </row>
    <row r="713" ht="15.75" customHeight="1">
      <c r="A713" s="18"/>
      <c r="B713" s="18"/>
      <c r="C713" s="18"/>
      <c r="D713" s="18"/>
      <c r="E713" s="18"/>
      <c r="F713" s="18"/>
      <c r="G713" s="18"/>
    </row>
    <row r="714" ht="15.75" customHeight="1">
      <c r="A714" s="18"/>
      <c r="B714" s="18"/>
      <c r="C714" s="18"/>
      <c r="D714" s="18"/>
      <c r="E714" s="18"/>
      <c r="F714" s="18"/>
      <c r="G714" s="18"/>
    </row>
    <row r="715" ht="15.75" customHeight="1">
      <c r="A715" s="18"/>
      <c r="B715" s="18"/>
      <c r="C715" s="18"/>
      <c r="D715" s="18"/>
      <c r="E715" s="18"/>
      <c r="F715" s="18"/>
      <c r="G715" s="18"/>
    </row>
    <row r="716" ht="15.75" customHeight="1">
      <c r="A716" s="18"/>
      <c r="B716" s="18"/>
      <c r="C716" s="18"/>
      <c r="D716" s="18"/>
      <c r="E716" s="18"/>
      <c r="F716" s="18"/>
      <c r="G716" s="18"/>
    </row>
    <row r="717" ht="15.75" customHeight="1">
      <c r="A717" s="18"/>
      <c r="B717" s="18"/>
      <c r="C717" s="18"/>
      <c r="D717" s="18"/>
      <c r="E717" s="18"/>
      <c r="F717" s="18"/>
      <c r="G717" s="18"/>
    </row>
    <row r="718" ht="15.75" customHeight="1">
      <c r="A718" s="18"/>
      <c r="B718" s="18"/>
      <c r="C718" s="18"/>
      <c r="D718" s="18"/>
      <c r="E718" s="18"/>
      <c r="F718" s="18"/>
      <c r="G718" s="18"/>
    </row>
    <row r="719" ht="15.75" customHeight="1">
      <c r="A719" s="18"/>
      <c r="B719" s="18"/>
      <c r="C719" s="18"/>
      <c r="D719" s="18"/>
      <c r="E719" s="18"/>
      <c r="F719" s="18"/>
      <c r="G719" s="18"/>
    </row>
    <row r="720" ht="15.75" customHeight="1">
      <c r="A720" s="18"/>
      <c r="B720" s="18"/>
      <c r="C720" s="18"/>
      <c r="D720" s="18"/>
      <c r="E720" s="18"/>
      <c r="F720" s="18"/>
      <c r="G720" s="18"/>
    </row>
    <row r="721" ht="15.75" customHeight="1">
      <c r="A721" s="18"/>
      <c r="B721" s="18"/>
      <c r="C721" s="18"/>
      <c r="D721" s="18"/>
      <c r="E721" s="18"/>
      <c r="F721" s="18"/>
      <c r="G721" s="18"/>
    </row>
    <row r="722" ht="15.75" customHeight="1">
      <c r="A722" s="18"/>
      <c r="B722" s="18"/>
      <c r="C722" s="18"/>
      <c r="D722" s="18"/>
      <c r="E722" s="18"/>
      <c r="F722" s="18"/>
      <c r="G722" s="18"/>
    </row>
    <row r="723" ht="15.75" customHeight="1">
      <c r="A723" s="18"/>
      <c r="B723" s="18"/>
      <c r="C723" s="18"/>
      <c r="D723" s="18"/>
      <c r="E723" s="18"/>
      <c r="F723" s="18"/>
      <c r="G723" s="18"/>
    </row>
    <row r="724" ht="15.75" customHeight="1">
      <c r="A724" s="18"/>
      <c r="B724" s="18"/>
      <c r="C724" s="18"/>
      <c r="D724" s="18"/>
      <c r="E724" s="18"/>
      <c r="F724" s="18"/>
      <c r="G724" s="18"/>
    </row>
    <row r="725" ht="15.75" customHeight="1">
      <c r="A725" s="18"/>
      <c r="B725" s="18"/>
      <c r="C725" s="18"/>
      <c r="D725" s="18"/>
      <c r="E725" s="18"/>
      <c r="F725" s="18"/>
      <c r="G725" s="18"/>
    </row>
    <row r="726" ht="15.75" customHeight="1">
      <c r="A726" s="18"/>
      <c r="B726" s="18"/>
      <c r="C726" s="18"/>
      <c r="D726" s="18"/>
      <c r="E726" s="18"/>
      <c r="F726" s="18"/>
      <c r="G726" s="18"/>
    </row>
    <row r="727" ht="15.75" customHeight="1">
      <c r="A727" s="18"/>
      <c r="B727" s="18"/>
      <c r="C727" s="18"/>
      <c r="D727" s="18"/>
      <c r="E727" s="18"/>
      <c r="F727" s="18"/>
      <c r="G727" s="18"/>
    </row>
    <row r="728" ht="15.75" customHeight="1">
      <c r="A728" s="18"/>
      <c r="B728" s="18"/>
      <c r="C728" s="18"/>
      <c r="D728" s="18"/>
      <c r="E728" s="18"/>
      <c r="F728" s="18"/>
      <c r="G728" s="18"/>
    </row>
    <row r="729" ht="15.75" customHeight="1">
      <c r="A729" s="18"/>
      <c r="B729" s="18"/>
      <c r="C729" s="18"/>
      <c r="D729" s="18"/>
      <c r="E729" s="18"/>
      <c r="F729" s="18"/>
      <c r="G729" s="18"/>
    </row>
    <row r="730" ht="15.75" customHeight="1">
      <c r="A730" s="18"/>
      <c r="B730" s="18"/>
      <c r="C730" s="18"/>
      <c r="D730" s="18"/>
      <c r="E730" s="18"/>
      <c r="F730" s="18"/>
      <c r="G730" s="18"/>
    </row>
    <row r="731" ht="15.75" customHeight="1">
      <c r="A731" s="18"/>
      <c r="B731" s="18"/>
      <c r="C731" s="18"/>
      <c r="D731" s="18"/>
      <c r="E731" s="18"/>
      <c r="F731" s="18"/>
      <c r="G731" s="18"/>
    </row>
    <row r="732" ht="15.75" customHeight="1">
      <c r="A732" s="18"/>
      <c r="B732" s="18"/>
      <c r="C732" s="18"/>
      <c r="D732" s="18"/>
      <c r="E732" s="18"/>
      <c r="F732" s="18"/>
      <c r="G732" s="18"/>
    </row>
    <row r="733" ht="15.75" customHeight="1">
      <c r="A733" s="18"/>
      <c r="B733" s="18"/>
      <c r="C733" s="18"/>
      <c r="D733" s="18"/>
      <c r="E733" s="18"/>
      <c r="F733" s="18"/>
      <c r="G733" s="18"/>
    </row>
    <row r="734" ht="15.75" customHeight="1">
      <c r="A734" s="18"/>
      <c r="B734" s="18"/>
      <c r="C734" s="18"/>
      <c r="D734" s="18"/>
      <c r="E734" s="18"/>
      <c r="F734" s="18"/>
      <c r="G734" s="18"/>
    </row>
    <row r="735" ht="15.75" customHeight="1">
      <c r="A735" s="18"/>
      <c r="B735" s="18"/>
      <c r="C735" s="18"/>
      <c r="D735" s="18"/>
      <c r="E735" s="18"/>
      <c r="F735" s="18"/>
      <c r="G735" s="18"/>
    </row>
    <row r="736" ht="15.75" customHeight="1">
      <c r="A736" s="18"/>
      <c r="B736" s="18"/>
      <c r="C736" s="18"/>
      <c r="D736" s="18"/>
      <c r="E736" s="18"/>
      <c r="F736" s="18"/>
      <c r="G736" s="18"/>
    </row>
    <row r="737" ht="15.75" customHeight="1">
      <c r="A737" s="18"/>
      <c r="B737" s="18"/>
      <c r="C737" s="18"/>
      <c r="D737" s="18"/>
      <c r="E737" s="18"/>
      <c r="F737" s="18"/>
      <c r="G737" s="18"/>
    </row>
    <row r="738" ht="15.75" customHeight="1">
      <c r="A738" s="18"/>
      <c r="B738" s="18"/>
      <c r="C738" s="18"/>
      <c r="D738" s="18"/>
      <c r="E738" s="18"/>
      <c r="F738" s="18"/>
      <c r="G738" s="18"/>
    </row>
    <row r="739" ht="15.75" customHeight="1">
      <c r="A739" s="18"/>
      <c r="B739" s="18"/>
      <c r="C739" s="18"/>
      <c r="D739" s="18"/>
      <c r="E739" s="18"/>
      <c r="F739" s="18"/>
      <c r="G739" s="18"/>
    </row>
    <row r="740" ht="15.75" customHeight="1">
      <c r="A740" s="18"/>
      <c r="B740" s="18"/>
      <c r="C740" s="18"/>
      <c r="D740" s="18"/>
      <c r="E740" s="18"/>
      <c r="F740" s="18"/>
      <c r="G740" s="18"/>
    </row>
    <row r="741" ht="15.75" customHeight="1">
      <c r="A741" s="18"/>
      <c r="B741" s="18"/>
      <c r="C741" s="18"/>
      <c r="D741" s="18"/>
      <c r="E741" s="18"/>
      <c r="F741" s="18"/>
      <c r="G741" s="18"/>
    </row>
    <row r="742" ht="15.75" customHeight="1">
      <c r="A742" s="18"/>
      <c r="B742" s="18"/>
      <c r="C742" s="18"/>
      <c r="D742" s="18"/>
      <c r="E742" s="18"/>
      <c r="F742" s="18"/>
      <c r="G742" s="18"/>
    </row>
    <row r="743" ht="15.75" customHeight="1">
      <c r="A743" s="18"/>
      <c r="B743" s="18"/>
      <c r="C743" s="18"/>
      <c r="D743" s="18"/>
      <c r="E743" s="18"/>
      <c r="F743" s="18"/>
      <c r="G743" s="18"/>
    </row>
    <row r="744" ht="15.75" customHeight="1">
      <c r="A744" s="18"/>
      <c r="B744" s="18"/>
      <c r="C744" s="18"/>
      <c r="D744" s="18"/>
      <c r="E744" s="18"/>
      <c r="F744" s="18"/>
      <c r="G744" s="18"/>
    </row>
    <row r="745" ht="15.75" customHeight="1">
      <c r="A745" s="18"/>
      <c r="B745" s="18"/>
      <c r="C745" s="18"/>
      <c r="D745" s="18"/>
      <c r="E745" s="18"/>
      <c r="F745" s="18"/>
      <c r="G745" s="18"/>
    </row>
    <row r="746" ht="15.75" customHeight="1">
      <c r="A746" s="18"/>
      <c r="B746" s="18"/>
      <c r="C746" s="18"/>
      <c r="D746" s="18"/>
      <c r="E746" s="18"/>
      <c r="F746" s="18"/>
      <c r="G746" s="18"/>
    </row>
    <row r="747" ht="15.75" customHeight="1">
      <c r="A747" s="18"/>
      <c r="B747" s="18"/>
      <c r="C747" s="18"/>
      <c r="D747" s="18"/>
      <c r="E747" s="18"/>
      <c r="F747" s="18"/>
      <c r="G747" s="18"/>
    </row>
    <row r="748" ht="15.75" customHeight="1">
      <c r="A748" s="18"/>
      <c r="B748" s="18"/>
      <c r="C748" s="18"/>
      <c r="D748" s="18"/>
      <c r="E748" s="18"/>
      <c r="F748" s="18"/>
      <c r="G748" s="18"/>
    </row>
    <row r="749" ht="15.75" customHeight="1">
      <c r="A749" s="18"/>
      <c r="B749" s="18"/>
      <c r="C749" s="18"/>
      <c r="D749" s="18"/>
      <c r="E749" s="18"/>
      <c r="F749" s="18"/>
      <c r="G749" s="18"/>
    </row>
    <row r="750" ht="15.75" customHeight="1">
      <c r="A750" s="18"/>
      <c r="B750" s="18"/>
      <c r="C750" s="18"/>
      <c r="D750" s="18"/>
      <c r="E750" s="18"/>
      <c r="F750" s="18"/>
      <c r="G750" s="18"/>
    </row>
    <row r="751" ht="15.75" customHeight="1">
      <c r="A751" s="18"/>
      <c r="B751" s="18"/>
      <c r="C751" s="18"/>
      <c r="D751" s="18"/>
      <c r="E751" s="18"/>
      <c r="F751" s="18"/>
      <c r="G751" s="18"/>
    </row>
    <row r="752" ht="15.75" customHeight="1">
      <c r="A752" s="18"/>
      <c r="B752" s="18"/>
      <c r="C752" s="18"/>
      <c r="D752" s="18"/>
      <c r="E752" s="18"/>
      <c r="F752" s="18"/>
      <c r="G752" s="18"/>
    </row>
    <row r="753" ht="15.75" customHeight="1">
      <c r="A753" s="18"/>
      <c r="B753" s="18"/>
      <c r="C753" s="18"/>
      <c r="D753" s="18"/>
      <c r="E753" s="18"/>
      <c r="F753" s="18"/>
      <c r="G753" s="18"/>
    </row>
    <row r="754" ht="15.75" customHeight="1">
      <c r="A754" s="18"/>
      <c r="B754" s="18"/>
      <c r="C754" s="18"/>
      <c r="D754" s="18"/>
      <c r="E754" s="18"/>
      <c r="F754" s="18"/>
      <c r="G754" s="18"/>
    </row>
    <row r="755" ht="15.75" customHeight="1">
      <c r="A755" s="18"/>
      <c r="B755" s="18"/>
      <c r="C755" s="18"/>
      <c r="D755" s="18"/>
      <c r="E755" s="18"/>
      <c r="F755" s="18"/>
      <c r="G755" s="18"/>
    </row>
    <row r="756" ht="15.75" customHeight="1">
      <c r="A756" s="18"/>
      <c r="B756" s="18"/>
      <c r="C756" s="18"/>
      <c r="D756" s="18"/>
      <c r="E756" s="18"/>
      <c r="F756" s="18"/>
      <c r="G756" s="18"/>
    </row>
    <row r="757" ht="15.75" customHeight="1">
      <c r="A757" s="18"/>
      <c r="B757" s="18"/>
      <c r="C757" s="18"/>
      <c r="D757" s="18"/>
      <c r="E757" s="18"/>
      <c r="F757" s="18"/>
      <c r="G757" s="18"/>
    </row>
    <row r="758" ht="15.75" customHeight="1">
      <c r="A758" s="18"/>
      <c r="B758" s="18"/>
      <c r="C758" s="18"/>
      <c r="D758" s="18"/>
      <c r="E758" s="18"/>
      <c r="F758" s="18"/>
      <c r="G758" s="18"/>
    </row>
    <row r="759" ht="15.75" customHeight="1">
      <c r="A759" s="18"/>
      <c r="B759" s="18"/>
      <c r="C759" s="18"/>
      <c r="D759" s="18"/>
      <c r="E759" s="18"/>
      <c r="F759" s="18"/>
      <c r="G759" s="18"/>
    </row>
    <row r="760" ht="15.75" customHeight="1">
      <c r="A760" s="18"/>
      <c r="B760" s="18"/>
      <c r="C760" s="18"/>
      <c r="D760" s="18"/>
      <c r="E760" s="18"/>
      <c r="F760" s="18"/>
      <c r="G760" s="18"/>
    </row>
    <row r="761" ht="15.75" customHeight="1">
      <c r="A761" s="18"/>
      <c r="B761" s="18"/>
      <c r="C761" s="18"/>
      <c r="D761" s="18"/>
      <c r="E761" s="18"/>
      <c r="F761" s="18"/>
      <c r="G761" s="18"/>
    </row>
    <row r="762" ht="15.75" customHeight="1">
      <c r="A762" s="18"/>
      <c r="B762" s="18"/>
      <c r="C762" s="18"/>
      <c r="D762" s="18"/>
      <c r="E762" s="18"/>
      <c r="F762" s="18"/>
      <c r="G762" s="18"/>
    </row>
    <row r="763" ht="15.75" customHeight="1">
      <c r="A763" s="18"/>
      <c r="B763" s="18"/>
      <c r="C763" s="18"/>
      <c r="D763" s="18"/>
      <c r="E763" s="18"/>
      <c r="F763" s="18"/>
      <c r="G763" s="18"/>
    </row>
    <row r="764" ht="15.75" customHeight="1">
      <c r="A764" s="18"/>
      <c r="B764" s="18"/>
      <c r="C764" s="18"/>
      <c r="D764" s="18"/>
      <c r="E764" s="18"/>
      <c r="F764" s="18"/>
      <c r="G764" s="18"/>
    </row>
    <row r="765" ht="15.75" customHeight="1">
      <c r="A765" s="18"/>
      <c r="B765" s="18"/>
      <c r="C765" s="18"/>
      <c r="D765" s="18"/>
      <c r="E765" s="18"/>
      <c r="F765" s="18"/>
      <c r="G765" s="18"/>
    </row>
    <row r="766" ht="15.75" customHeight="1">
      <c r="A766" s="18"/>
      <c r="B766" s="18"/>
      <c r="C766" s="18"/>
      <c r="D766" s="18"/>
      <c r="E766" s="18"/>
      <c r="F766" s="18"/>
      <c r="G766" s="18"/>
    </row>
    <row r="767" ht="15.75" customHeight="1">
      <c r="A767" s="18"/>
      <c r="B767" s="18"/>
      <c r="C767" s="18"/>
      <c r="D767" s="18"/>
      <c r="E767" s="18"/>
      <c r="F767" s="18"/>
      <c r="G767" s="18"/>
    </row>
    <row r="768" ht="15.75" customHeight="1">
      <c r="A768" s="18"/>
      <c r="B768" s="18"/>
      <c r="C768" s="18"/>
      <c r="D768" s="18"/>
      <c r="E768" s="18"/>
      <c r="F768" s="18"/>
      <c r="G768" s="18"/>
    </row>
    <row r="769" ht="15.75" customHeight="1">
      <c r="A769" s="18"/>
      <c r="B769" s="18"/>
      <c r="C769" s="18"/>
      <c r="D769" s="18"/>
      <c r="E769" s="18"/>
      <c r="F769" s="18"/>
      <c r="G769" s="18"/>
    </row>
    <row r="770" ht="15.75" customHeight="1">
      <c r="A770" s="18"/>
      <c r="B770" s="18"/>
      <c r="C770" s="18"/>
      <c r="D770" s="18"/>
      <c r="E770" s="18"/>
      <c r="F770" s="18"/>
      <c r="G770" s="18"/>
    </row>
    <row r="771" ht="15.75" customHeight="1">
      <c r="A771" s="18"/>
      <c r="B771" s="18"/>
      <c r="C771" s="18"/>
      <c r="D771" s="18"/>
      <c r="E771" s="18"/>
      <c r="F771" s="18"/>
      <c r="G771" s="18"/>
    </row>
    <row r="772" ht="15.75" customHeight="1">
      <c r="A772" s="18"/>
      <c r="B772" s="18"/>
      <c r="C772" s="18"/>
      <c r="D772" s="18"/>
      <c r="E772" s="18"/>
      <c r="F772" s="18"/>
      <c r="G772" s="18"/>
    </row>
    <row r="773" ht="15.75" customHeight="1">
      <c r="A773" s="18"/>
      <c r="B773" s="18"/>
      <c r="C773" s="18"/>
      <c r="D773" s="18"/>
      <c r="E773" s="18"/>
      <c r="F773" s="18"/>
      <c r="G773" s="18"/>
    </row>
    <row r="774" ht="15.75" customHeight="1">
      <c r="A774" s="18"/>
      <c r="B774" s="18"/>
      <c r="C774" s="18"/>
      <c r="D774" s="18"/>
      <c r="E774" s="18"/>
      <c r="F774" s="18"/>
      <c r="G774" s="18"/>
    </row>
    <row r="775" ht="15.75" customHeight="1">
      <c r="A775" s="18"/>
      <c r="B775" s="18"/>
      <c r="C775" s="18"/>
      <c r="D775" s="18"/>
      <c r="E775" s="18"/>
      <c r="F775" s="18"/>
      <c r="G775" s="18"/>
    </row>
    <row r="776" ht="15.75" customHeight="1">
      <c r="A776" s="18"/>
      <c r="B776" s="18"/>
      <c r="C776" s="18"/>
      <c r="D776" s="18"/>
      <c r="E776" s="18"/>
      <c r="F776" s="18"/>
      <c r="G776" s="18"/>
    </row>
    <row r="777" ht="15.75" customHeight="1">
      <c r="A777" s="18"/>
      <c r="B777" s="18"/>
      <c r="C777" s="18"/>
      <c r="D777" s="18"/>
      <c r="E777" s="18"/>
      <c r="F777" s="18"/>
      <c r="G777" s="18"/>
    </row>
    <row r="778" ht="15.75" customHeight="1">
      <c r="A778" s="18"/>
      <c r="B778" s="18"/>
      <c r="C778" s="18"/>
      <c r="D778" s="18"/>
      <c r="E778" s="18"/>
      <c r="F778" s="18"/>
      <c r="G778" s="18"/>
    </row>
    <row r="779" ht="15.75" customHeight="1">
      <c r="A779" s="18"/>
      <c r="B779" s="18"/>
      <c r="C779" s="18"/>
      <c r="D779" s="18"/>
      <c r="E779" s="18"/>
      <c r="F779" s="18"/>
      <c r="G779" s="18"/>
    </row>
    <row r="780" ht="15.75" customHeight="1">
      <c r="A780" s="18"/>
      <c r="B780" s="18"/>
      <c r="C780" s="18"/>
      <c r="D780" s="18"/>
      <c r="E780" s="18"/>
      <c r="F780" s="18"/>
      <c r="G780" s="18"/>
    </row>
    <row r="781" ht="15.75" customHeight="1">
      <c r="A781" s="18"/>
      <c r="B781" s="18"/>
      <c r="C781" s="18"/>
      <c r="D781" s="18"/>
      <c r="E781" s="18"/>
      <c r="F781" s="18"/>
      <c r="G781" s="18"/>
    </row>
    <row r="782" ht="15.75" customHeight="1">
      <c r="A782" s="18"/>
      <c r="B782" s="18"/>
      <c r="C782" s="18"/>
      <c r="D782" s="18"/>
      <c r="E782" s="18"/>
      <c r="F782" s="18"/>
      <c r="G782" s="18"/>
    </row>
    <row r="783" ht="15.75" customHeight="1">
      <c r="A783" s="18"/>
      <c r="B783" s="18"/>
      <c r="C783" s="18"/>
      <c r="D783" s="18"/>
      <c r="E783" s="18"/>
      <c r="F783" s="18"/>
      <c r="G783" s="18"/>
    </row>
    <row r="784" ht="15.75" customHeight="1">
      <c r="A784" s="18"/>
      <c r="B784" s="18"/>
      <c r="C784" s="18"/>
      <c r="D784" s="18"/>
      <c r="E784" s="18"/>
      <c r="F784" s="18"/>
      <c r="G784" s="18"/>
    </row>
    <row r="785" ht="15.75" customHeight="1">
      <c r="A785" s="18"/>
      <c r="B785" s="18"/>
      <c r="C785" s="18"/>
      <c r="D785" s="18"/>
      <c r="E785" s="18"/>
      <c r="F785" s="18"/>
      <c r="G785" s="18"/>
    </row>
    <row r="786" ht="15.75" customHeight="1">
      <c r="A786" s="18"/>
      <c r="B786" s="18"/>
      <c r="C786" s="18"/>
      <c r="D786" s="18"/>
      <c r="E786" s="18"/>
      <c r="F786" s="18"/>
      <c r="G786" s="18"/>
    </row>
    <row r="787" ht="15.75" customHeight="1">
      <c r="A787" s="18"/>
      <c r="B787" s="18"/>
      <c r="C787" s="18"/>
      <c r="D787" s="18"/>
      <c r="E787" s="18"/>
      <c r="F787" s="18"/>
      <c r="G787" s="18"/>
    </row>
    <row r="788" ht="15.75" customHeight="1">
      <c r="A788" s="18"/>
      <c r="B788" s="18"/>
      <c r="C788" s="18"/>
      <c r="D788" s="18"/>
      <c r="E788" s="18"/>
      <c r="F788" s="18"/>
      <c r="G788" s="18"/>
    </row>
    <row r="789" ht="15.75" customHeight="1">
      <c r="A789" s="18"/>
      <c r="B789" s="18"/>
      <c r="C789" s="18"/>
      <c r="D789" s="18"/>
      <c r="E789" s="18"/>
      <c r="F789" s="18"/>
      <c r="G789" s="18"/>
    </row>
    <row r="790" ht="15.75" customHeight="1">
      <c r="A790" s="18"/>
      <c r="B790" s="18"/>
      <c r="C790" s="18"/>
      <c r="D790" s="18"/>
      <c r="E790" s="18"/>
      <c r="F790" s="18"/>
      <c r="G790" s="18"/>
    </row>
    <row r="791" ht="15.75" customHeight="1">
      <c r="A791" s="18"/>
      <c r="B791" s="18"/>
      <c r="C791" s="18"/>
      <c r="D791" s="18"/>
      <c r="E791" s="18"/>
      <c r="F791" s="18"/>
      <c r="G791" s="18"/>
    </row>
    <row r="792" ht="15.75" customHeight="1">
      <c r="A792" s="18"/>
      <c r="B792" s="18"/>
      <c r="C792" s="18"/>
      <c r="D792" s="18"/>
      <c r="E792" s="18"/>
      <c r="F792" s="18"/>
      <c r="G792" s="18"/>
    </row>
    <row r="793" ht="15.75" customHeight="1">
      <c r="A793" s="18"/>
      <c r="B793" s="18"/>
      <c r="C793" s="18"/>
      <c r="D793" s="18"/>
      <c r="E793" s="18"/>
      <c r="F793" s="18"/>
      <c r="G793" s="18"/>
    </row>
    <row r="794" ht="15.75" customHeight="1">
      <c r="A794" s="18"/>
      <c r="B794" s="18"/>
      <c r="C794" s="18"/>
      <c r="D794" s="18"/>
      <c r="E794" s="18"/>
      <c r="F794" s="18"/>
      <c r="G794" s="18"/>
    </row>
    <row r="795" ht="15.75" customHeight="1">
      <c r="A795" s="18"/>
      <c r="B795" s="18"/>
      <c r="C795" s="18"/>
      <c r="D795" s="18"/>
      <c r="E795" s="18"/>
      <c r="F795" s="18"/>
      <c r="G795" s="18"/>
    </row>
    <row r="796" ht="15.75" customHeight="1">
      <c r="A796" s="18"/>
      <c r="B796" s="18"/>
      <c r="C796" s="18"/>
      <c r="D796" s="18"/>
      <c r="E796" s="18"/>
      <c r="F796" s="18"/>
      <c r="G796" s="18"/>
    </row>
    <row r="797" ht="15.75" customHeight="1">
      <c r="A797" s="18"/>
      <c r="B797" s="18"/>
      <c r="C797" s="18"/>
      <c r="D797" s="18"/>
      <c r="E797" s="18"/>
      <c r="F797" s="18"/>
      <c r="G797" s="18"/>
    </row>
    <row r="798" ht="15.75" customHeight="1">
      <c r="A798" s="18"/>
      <c r="B798" s="18"/>
      <c r="C798" s="18"/>
      <c r="D798" s="18"/>
      <c r="E798" s="18"/>
      <c r="F798" s="18"/>
      <c r="G798" s="18"/>
    </row>
    <row r="799" ht="15.75" customHeight="1">
      <c r="A799" s="18"/>
      <c r="B799" s="18"/>
      <c r="C799" s="18"/>
      <c r="D799" s="18"/>
      <c r="E799" s="18"/>
      <c r="F799" s="18"/>
      <c r="G799" s="18"/>
    </row>
    <row r="800" ht="15.75" customHeight="1">
      <c r="A800" s="18"/>
      <c r="B800" s="18"/>
      <c r="C800" s="18"/>
      <c r="D800" s="18"/>
      <c r="E800" s="18"/>
      <c r="F800" s="18"/>
      <c r="G800" s="18"/>
    </row>
    <row r="801" ht="15.75" customHeight="1">
      <c r="A801" s="18"/>
      <c r="B801" s="18"/>
      <c r="C801" s="18"/>
      <c r="D801" s="18"/>
      <c r="E801" s="18"/>
      <c r="F801" s="18"/>
      <c r="G801" s="18"/>
    </row>
    <row r="802" ht="15.75" customHeight="1">
      <c r="A802" s="18"/>
      <c r="B802" s="18"/>
      <c r="C802" s="18"/>
      <c r="D802" s="18"/>
      <c r="E802" s="18"/>
      <c r="F802" s="18"/>
      <c r="G802" s="18"/>
    </row>
    <row r="803" ht="15.75" customHeight="1">
      <c r="A803" s="18"/>
      <c r="B803" s="18"/>
      <c r="C803" s="18"/>
      <c r="D803" s="18"/>
      <c r="E803" s="18"/>
      <c r="F803" s="18"/>
      <c r="G803" s="18"/>
    </row>
    <row r="804" ht="15.75" customHeight="1">
      <c r="A804" s="18"/>
      <c r="B804" s="18"/>
      <c r="C804" s="18"/>
      <c r="D804" s="18"/>
      <c r="E804" s="18"/>
      <c r="F804" s="18"/>
      <c r="G804" s="18"/>
    </row>
    <row r="805" ht="15.75" customHeight="1">
      <c r="A805" s="18"/>
      <c r="B805" s="18"/>
      <c r="C805" s="18"/>
      <c r="D805" s="18"/>
      <c r="E805" s="18"/>
      <c r="F805" s="18"/>
      <c r="G805" s="18"/>
    </row>
    <row r="806" ht="15.75" customHeight="1">
      <c r="A806" s="18"/>
      <c r="B806" s="18"/>
      <c r="C806" s="18"/>
      <c r="D806" s="18"/>
      <c r="E806" s="18"/>
      <c r="F806" s="18"/>
      <c r="G806" s="18"/>
    </row>
    <row r="807" ht="15.75" customHeight="1">
      <c r="A807" s="18"/>
      <c r="B807" s="18"/>
      <c r="C807" s="18"/>
      <c r="D807" s="18"/>
      <c r="E807" s="18"/>
      <c r="F807" s="18"/>
      <c r="G807" s="18"/>
    </row>
    <row r="808" ht="15.75" customHeight="1">
      <c r="A808" s="18"/>
      <c r="B808" s="18"/>
      <c r="C808" s="18"/>
      <c r="D808" s="18"/>
      <c r="E808" s="18"/>
      <c r="F808" s="18"/>
      <c r="G808" s="18"/>
    </row>
    <row r="809" ht="15.75" customHeight="1">
      <c r="A809" s="18"/>
      <c r="B809" s="18"/>
      <c r="C809" s="18"/>
      <c r="D809" s="18"/>
      <c r="E809" s="18"/>
      <c r="F809" s="18"/>
      <c r="G809" s="18"/>
    </row>
    <row r="810" ht="15.75" customHeight="1">
      <c r="A810" s="18"/>
      <c r="B810" s="18"/>
      <c r="C810" s="18"/>
      <c r="D810" s="18"/>
      <c r="E810" s="18"/>
      <c r="F810" s="18"/>
      <c r="G810" s="18"/>
    </row>
    <row r="811" ht="15.75" customHeight="1">
      <c r="A811" s="18"/>
      <c r="B811" s="18"/>
      <c r="C811" s="18"/>
      <c r="D811" s="18"/>
      <c r="E811" s="18"/>
      <c r="F811" s="18"/>
      <c r="G811" s="18"/>
    </row>
    <row r="812" ht="15.75" customHeight="1">
      <c r="A812" s="18"/>
      <c r="B812" s="18"/>
      <c r="C812" s="18"/>
      <c r="D812" s="18"/>
      <c r="E812" s="18"/>
      <c r="F812" s="18"/>
      <c r="G812" s="18"/>
    </row>
    <row r="813" ht="15.75" customHeight="1">
      <c r="A813" s="18"/>
      <c r="B813" s="18"/>
      <c r="C813" s="18"/>
      <c r="D813" s="18"/>
      <c r="E813" s="18"/>
      <c r="F813" s="18"/>
      <c r="G813" s="18"/>
    </row>
    <row r="814" ht="15.75" customHeight="1">
      <c r="A814" s="18"/>
      <c r="B814" s="18"/>
      <c r="C814" s="18"/>
      <c r="D814" s="18"/>
      <c r="E814" s="18"/>
      <c r="F814" s="18"/>
      <c r="G814" s="18"/>
    </row>
    <row r="815" ht="15.75" customHeight="1">
      <c r="A815" s="18"/>
      <c r="B815" s="18"/>
      <c r="C815" s="18"/>
      <c r="D815" s="18"/>
      <c r="E815" s="18"/>
      <c r="F815" s="18"/>
      <c r="G815" s="18"/>
    </row>
    <row r="816" ht="15.75" customHeight="1">
      <c r="A816" s="18"/>
      <c r="B816" s="18"/>
      <c r="C816" s="18"/>
      <c r="D816" s="18"/>
      <c r="E816" s="18"/>
      <c r="F816" s="18"/>
      <c r="G816" s="18"/>
    </row>
    <row r="817" ht="15.75" customHeight="1">
      <c r="A817" s="18"/>
      <c r="B817" s="18"/>
      <c r="C817" s="18"/>
      <c r="D817" s="18"/>
      <c r="E817" s="18"/>
      <c r="F817" s="18"/>
      <c r="G817" s="18"/>
    </row>
    <row r="818" ht="15.75" customHeight="1">
      <c r="A818" s="18"/>
      <c r="B818" s="18"/>
      <c r="C818" s="18"/>
      <c r="D818" s="18"/>
      <c r="E818" s="18"/>
      <c r="F818" s="18"/>
      <c r="G818" s="18"/>
    </row>
    <row r="819" ht="15.75" customHeight="1">
      <c r="A819" s="18"/>
      <c r="B819" s="18"/>
      <c r="C819" s="18"/>
      <c r="D819" s="18"/>
      <c r="E819" s="18"/>
      <c r="F819" s="18"/>
      <c r="G819" s="18"/>
    </row>
    <row r="820" ht="15.75" customHeight="1">
      <c r="A820" s="18"/>
      <c r="B820" s="18"/>
      <c r="C820" s="18"/>
      <c r="D820" s="18"/>
      <c r="E820" s="18"/>
      <c r="F820" s="18"/>
      <c r="G820" s="18"/>
    </row>
    <row r="821" ht="15.75" customHeight="1">
      <c r="A821" s="18"/>
      <c r="B821" s="18"/>
      <c r="C821" s="18"/>
      <c r="D821" s="18"/>
      <c r="E821" s="18"/>
      <c r="F821" s="18"/>
      <c r="G821" s="18"/>
    </row>
    <row r="822" ht="15.75" customHeight="1">
      <c r="A822" s="18"/>
      <c r="B822" s="18"/>
      <c r="C822" s="18"/>
      <c r="D822" s="18"/>
      <c r="E822" s="18"/>
      <c r="F822" s="18"/>
      <c r="G822" s="18"/>
    </row>
    <row r="823" ht="15.75" customHeight="1">
      <c r="A823" s="18"/>
      <c r="B823" s="18"/>
      <c r="C823" s="18"/>
      <c r="D823" s="18"/>
      <c r="E823" s="18"/>
      <c r="F823" s="18"/>
      <c r="G823" s="18"/>
    </row>
    <row r="824" ht="15.75" customHeight="1">
      <c r="A824" s="18"/>
      <c r="B824" s="18"/>
      <c r="C824" s="18"/>
      <c r="D824" s="18"/>
      <c r="E824" s="18"/>
      <c r="F824" s="18"/>
      <c r="G824" s="18"/>
    </row>
    <row r="825" ht="15.75" customHeight="1">
      <c r="A825" s="18"/>
      <c r="B825" s="18"/>
      <c r="C825" s="18"/>
      <c r="D825" s="18"/>
      <c r="E825" s="18"/>
      <c r="F825" s="18"/>
      <c r="G825" s="18"/>
    </row>
    <row r="826" ht="15.75" customHeight="1">
      <c r="A826" s="18"/>
      <c r="B826" s="18"/>
      <c r="C826" s="18"/>
      <c r="D826" s="18"/>
      <c r="E826" s="18"/>
      <c r="F826" s="18"/>
      <c r="G826" s="18"/>
    </row>
    <row r="827" ht="15.75" customHeight="1">
      <c r="A827" s="18"/>
      <c r="B827" s="18"/>
      <c r="C827" s="18"/>
      <c r="D827" s="18"/>
      <c r="E827" s="18"/>
      <c r="F827" s="18"/>
      <c r="G827" s="18"/>
    </row>
    <row r="828" ht="15.75" customHeight="1">
      <c r="A828" s="18"/>
      <c r="B828" s="18"/>
      <c r="C828" s="18"/>
      <c r="D828" s="18"/>
      <c r="E828" s="18"/>
      <c r="F828" s="18"/>
      <c r="G828" s="18"/>
    </row>
    <row r="829" ht="15.75" customHeight="1">
      <c r="A829" s="18"/>
      <c r="B829" s="18"/>
      <c r="C829" s="18"/>
      <c r="D829" s="18"/>
      <c r="E829" s="18"/>
      <c r="F829" s="18"/>
      <c r="G829" s="18"/>
    </row>
    <row r="830" ht="15.75" customHeight="1">
      <c r="A830" s="18"/>
      <c r="B830" s="18"/>
      <c r="C830" s="18"/>
      <c r="D830" s="18"/>
      <c r="E830" s="18"/>
      <c r="F830" s="18"/>
      <c r="G830" s="18"/>
    </row>
    <row r="831" ht="15.75" customHeight="1">
      <c r="A831" s="18"/>
      <c r="B831" s="18"/>
      <c r="C831" s="18"/>
      <c r="D831" s="18"/>
      <c r="E831" s="18"/>
      <c r="F831" s="18"/>
      <c r="G831" s="18"/>
    </row>
    <row r="832" ht="15.75" customHeight="1">
      <c r="A832" s="18"/>
      <c r="B832" s="18"/>
      <c r="C832" s="18"/>
      <c r="D832" s="18"/>
      <c r="E832" s="18"/>
      <c r="F832" s="18"/>
      <c r="G832" s="18"/>
    </row>
    <row r="833" ht="15.75" customHeight="1">
      <c r="A833" s="18"/>
      <c r="B833" s="18"/>
      <c r="C833" s="18"/>
      <c r="D833" s="18"/>
      <c r="E833" s="18"/>
      <c r="F833" s="18"/>
      <c r="G833" s="18"/>
    </row>
    <row r="834" ht="15.75" customHeight="1">
      <c r="A834" s="18"/>
      <c r="B834" s="18"/>
      <c r="C834" s="18"/>
      <c r="D834" s="18"/>
      <c r="E834" s="18"/>
      <c r="F834" s="18"/>
      <c r="G834" s="18"/>
    </row>
    <row r="835" ht="15.75" customHeight="1">
      <c r="A835" s="18"/>
      <c r="B835" s="18"/>
      <c r="C835" s="18"/>
      <c r="D835" s="18"/>
      <c r="E835" s="18"/>
      <c r="F835" s="18"/>
      <c r="G835" s="18"/>
    </row>
    <row r="836" ht="15.75" customHeight="1">
      <c r="A836" s="18"/>
      <c r="B836" s="18"/>
      <c r="C836" s="18"/>
      <c r="D836" s="18"/>
      <c r="E836" s="18"/>
      <c r="F836" s="18"/>
      <c r="G836" s="18"/>
    </row>
    <row r="837" ht="15.75" customHeight="1">
      <c r="A837" s="18"/>
      <c r="B837" s="18"/>
      <c r="C837" s="18"/>
      <c r="D837" s="18"/>
      <c r="E837" s="18"/>
      <c r="F837" s="18"/>
      <c r="G837" s="18"/>
    </row>
    <row r="838" ht="15.75" customHeight="1">
      <c r="A838" s="18"/>
      <c r="B838" s="18"/>
      <c r="C838" s="18"/>
      <c r="D838" s="18"/>
      <c r="E838" s="18"/>
      <c r="F838" s="18"/>
      <c r="G838" s="18"/>
    </row>
    <row r="839" ht="15.75" customHeight="1">
      <c r="A839" s="18"/>
      <c r="B839" s="18"/>
      <c r="C839" s="18"/>
      <c r="D839" s="18"/>
      <c r="E839" s="18"/>
      <c r="F839" s="18"/>
      <c r="G839" s="18"/>
    </row>
    <row r="840" ht="15.75" customHeight="1">
      <c r="A840" s="18"/>
      <c r="B840" s="18"/>
      <c r="C840" s="18"/>
      <c r="D840" s="18"/>
      <c r="E840" s="18"/>
      <c r="F840" s="18"/>
      <c r="G840" s="18"/>
    </row>
    <row r="841" ht="15.75" customHeight="1">
      <c r="A841" s="18"/>
      <c r="B841" s="18"/>
      <c r="C841" s="18"/>
      <c r="D841" s="18"/>
      <c r="E841" s="18"/>
      <c r="F841" s="18"/>
      <c r="G841" s="18"/>
    </row>
    <row r="842" ht="15.75" customHeight="1">
      <c r="A842" s="18"/>
      <c r="B842" s="18"/>
      <c r="C842" s="18"/>
      <c r="D842" s="18"/>
      <c r="E842" s="18"/>
      <c r="F842" s="18"/>
      <c r="G842" s="18"/>
    </row>
    <row r="843" ht="15.75" customHeight="1">
      <c r="A843" s="18"/>
      <c r="B843" s="18"/>
      <c r="C843" s="18"/>
      <c r="D843" s="18"/>
      <c r="E843" s="18"/>
      <c r="F843" s="18"/>
      <c r="G843" s="18"/>
    </row>
    <row r="844" ht="15.75" customHeight="1">
      <c r="A844" s="18"/>
      <c r="B844" s="18"/>
      <c r="C844" s="18"/>
      <c r="D844" s="18"/>
      <c r="E844" s="18"/>
      <c r="F844" s="18"/>
      <c r="G844" s="18"/>
    </row>
    <row r="845" ht="15.75" customHeight="1">
      <c r="A845" s="18"/>
      <c r="B845" s="18"/>
      <c r="C845" s="18"/>
      <c r="D845" s="18"/>
      <c r="E845" s="18"/>
      <c r="F845" s="18"/>
      <c r="G845" s="18"/>
    </row>
    <row r="846" ht="15.75" customHeight="1">
      <c r="A846" s="18"/>
      <c r="B846" s="18"/>
      <c r="C846" s="18"/>
      <c r="D846" s="18"/>
      <c r="E846" s="18"/>
      <c r="F846" s="18"/>
      <c r="G846" s="18"/>
    </row>
    <row r="847" ht="15.75" customHeight="1">
      <c r="A847" s="18"/>
      <c r="B847" s="18"/>
      <c r="C847" s="18"/>
      <c r="D847" s="18"/>
      <c r="E847" s="18"/>
      <c r="F847" s="18"/>
      <c r="G847" s="18"/>
    </row>
    <row r="848" ht="15.75" customHeight="1">
      <c r="A848" s="18"/>
      <c r="B848" s="18"/>
      <c r="C848" s="18"/>
      <c r="D848" s="18"/>
      <c r="E848" s="18"/>
      <c r="F848" s="18"/>
      <c r="G848" s="18"/>
    </row>
    <row r="849" ht="15.75" customHeight="1">
      <c r="A849" s="18"/>
      <c r="B849" s="18"/>
      <c r="C849" s="18"/>
      <c r="D849" s="18"/>
      <c r="E849" s="18"/>
      <c r="F849" s="18"/>
      <c r="G849" s="18"/>
    </row>
    <row r="850" ht="15.75" customHeight="1">
      <c r="A850" s="18"/>
      <c r="B850" s="18"/>
      <c r="C850" s="18"/>
      <c r="D850" s="18"/>
      <c r="E850" s="18"/>
      <c r="F850" s="18"/>
      <c r="G850" s="18"/>
    </row>
    <row r="851" ht="15.75" customHeight="1">
      <c r="A851" s="18"/>
      <c r="B851" s="18"/>
      <c r="C851" s="18"/>
      <c r="D851" s="18"/>
      <c r="E851" s="18"/>
      <c r="F851" s="18"/>
      <c r="G851" s="18"/>
    </row>
    <row r="852" ht="15.75" customHeight="1">
      <c r="A852" s="18"/>
      <c r="B852" s="18"/>
      <c r="C852" s="18"/>
      <c r="D852" s="18"/>
      <c r="E852" s="18"/>
      <c r="F852" s="18"/>
      <c r="G852" s="18"/>
    </row>
    <row r="853" ht="15.75" customHeight="1">
      <c r="A853" s="18"/>
      <c r="B853" s="18"/>
      <c r="C853" s="18"/>
      <c r="D853" s="18"/>
      <c r="E853" s="18"/>
      <c r="F853" s="18"/>
      <c r="G853" s="18"/>
    </row>
    <row r="854" ht="15.75" customHeight="1">
      <c r="A854" s="18"/>
      <c r="B854" s="18"/>
      <c r="C854" s="18"/>
      <c r="D854" s="18"/>
      <c r="E854" s="18"/>
      <c r="F854" s="18"/>
      <c r="G854" s="18"/>
    </row>
    <row r="855" ht="15.75" customHeight="1">
      <c r="A855" s="18"/>
      <c r="B855" s="18"/>
      <c r="C855" s="18"/>
      <c r="D855" s="18"/>
      <c r="E855" s="18"/>
      <c r="F855" s="18"/>
      <c r="G855" s="18"/>
    </row>
    <row r="856" ht="15.75" customHeight="1">
      <c r="A856" s="18"/>
      <c r="B856" s="18"/>
      <c r="C856" s="18"/>
      <c r="D856" s="18"/>
      <c r="E856" s="18"/>
      <c r="F856" s="18"/>
      <c r="G856" s="18"/>
    </row>
    <row r="857" ht="15.75" customHeight="1">
      <c r="A857" s="18"/>
      <c r="B857" s="18"/>
      <c r="C857" s="18"/>
      <c r="D857" s="18"/>
      <c r="E857" s="18"/>
      <c r="F857" s="18"/>
      <c r="G857" s="18"/>
    </row>
    <row r="858" ht="15.75" customHeight="1">
      <c r="A858" s="18"/>
      <c r="B858" s="18"/>
      <c r="C858" s="18"/>
      <c r="D858" s="18"/>
      <c r="E858" s="18"/>
      <c r="F858" s="18"/>
      <c r="G858" s="18"/>
    </row>
    <row r="859" ht="15.75" customHeight="1">
      <c r="A859" s="18"/>
      <c r="B859" s="18"/>
      <c r="C859" s="18"/>
      <c r="D859" s="18"/>
      <c r="E859" s="18"/>
      <c r="F859" s="18"/>
      <c r="G859" s="18"/>
    </row>
    <row r="860" ht="15.75" customHeight="1">
      <c r="A860" s="18"/>
      <c r="B860" s="18"/>
      <c r="C860" s="18"/>
      <c r="D860" s="18"/>
      <c r="E860" s="18"/>
      <c r="F860" s="18"/>
      <c r="G860" s="18"/>
    </row>
    <row r="861" ht="15.75" customHeight="1">
      <c r="A861" s="18"/>
      <c r="B861" s="18"/>
      <c r="C861" s="18"/>
      <c r="D861" s="18"/>
      <c r="E861" s="18"/>
      <c r="F861" s="18"/>
      <c r="G861" s="18"/>
    </row>
    <row r="862" ht="15.75" customHeight="1">
      <c r="A862" s="18"/>
      <c r="B862" s="18"/>
      <c r="C862" s="18"/>
      <c r="D862" s="18"/>
      <c r="E862" s="18"/>
      <c r="F862" s="18"/>
      <c r="G862" s="18"/>
    </row>
    <row r="863" ht="15.75" customHeight="1">
      <c r="A863" s="18"/>
      <c r="B863" s="18"/>
      <c r="C863" s="18"/>
      <c r="D863" s="18"/>
      <c r="E863" s="18"/>
      <c r="F863" s="18"/>
      <c r="G863" s="18"/>
    </row>
    <row r="864" ht="15.75" customHeight="1">
      <c r="A864" s="18"/>
      <c r="B864" s="18"/>
      <c r="C864" s="18"/>
      <c r="D864" s="18"/>
      <c r="E864" s="18"/>
      <c r="F864" s="18"/>
      <c r="G864" s="18"/>
    </row>
    <row r="865" ht="15.75" customHeight="1">
      <c r="A865" s="18"/>
      <c r="B865" s="18"/>
      <c r="C865" s="18"/>
      <c r="D865" s="18"/>
      <c r="E865" s="18"/>
      <c r="F865" s="18"/>
      <c r="G865" s="18"/>
    </row>
    <row r="866" ht="15.75" customHeight="1">
      <c r="A866" s="18"/>
      <c r="B866" s="18"/>
      <c r="C866" s="18"/>
      <c r="D866" s="18"/>
      <c r="E866" s="18"/>
      <c r="F866" s="18"/>
      <c r="G866" s="18"/>
    </row>
    <row r="867" ht="15.75" customHeight="1">
      <c r="A867" s="18"/>
      <c r="B867" s="18"/>
      <c r="C867" s="18"/>
      <c r="D867" s="18"/>
      <c r="E867" s="18"/>
      <c r="F867" s="18"/>
      <c r="G867" s="18"/>
    </row>
    <row r="868" ht="15.75" customHeight="1">
      <c r="A868" s="18"/>
      <c r="B868" s="18"/>
      <c r="C868" s="18"/>
      <c r="D868" s="18"/>
      <c r="E868" s="18"/>
      <c r="F868" s="18"/>
      <c r="G868" s="18"/>
    </row>
    <row r="869" ht="15.75" customHeight="1">
      <c r="A869" s="18"/>
      <c r="B869" s="18"/>
      <c r="C869" s="18"/>
      <c r="D869" s="18"/>
      <c r="E869" s="18"/>
      <c r="F869" s="18"/>
      <c r="G869" s="18"/>
    </row>
    <row r="870" ht="15.75" customHeight="1">
      <c r="A870" s="18"/>
      <c r="B870" s="18"/>
      <c r="C870" s="18"/>
      <c r="D870" s="18"/>
      <c r="E870" s="18"/>
      <c r="F870" s="18"/>
      <c r="G870" s="18"/>
    </row>
    <row r="871" ht="15.75" customHeight="1">
      <c r="A871" s="18"/>
      <c r="B871" s="18"/>
      <c r="C871" s="18"/>
      <c r="D871" s="18"/>
      <c r="E871" s="18"/>
      <c r="F871" s="18"/>
      <c r="G871" s="18"/>
    </row>
    <row r="872" ht="15.75" customHeight="1">
      <c r="A872" s="18"/>
      <c r="B872" s="18"/>
      <c r="C872" s="18"/>
      <c r="D872" s="18"/>
      <c r="E872" s="18"/>
      <c r="F872" s="18"/>
      <c r="G872" s="18"/>
    </row>
    <row r="873" ht="15.75" customHeight="1">
      <c r="A873" s="18"/>
      <c r="B873" s="18"/>
      <c r="C873" s="18"/>
      <c r="D873" s="18"/>
      <c r="E873" s="18"/>
      <c r="F873" s="18"/>
      <c r="G873" s="18"/>
    </row>
    <row r="874" ht="15.75" customHeight="1">
      <c r="A874" s="18"/>
      <c r="B874" s="18"/>
      <c r="C874" s="18"/>
      <c r="D874" s="18"/>
      <c r="E874" s="18"/>
      <c r="F874" s="18"/>
      <c r="G874" s="18"/>
    </row>
    <row r="875" ht="15.75" customHeight="1">
      <c r="A875" s="18"/>
      <c r="B875" s="18"/>
      <c r="C875" s="18"/>
      <c r="D875" s="18"/>
      <c r="E875" s="18"/>
      <c r="F875" s="18"/>
      <c r="G875" s="18"/>
    </row>
    <row r="876" ht="15.75" customHeight="1">
      <c r="A876" s="18"/>
      <c r="B876" s="18"/>
      <c r="C876" s="18"/>
      <c r="D876" s="18"/>
      <c r="E876" s="18"/>
      <c r="F876" s="18"/>
      <c r="G876" s="18"/>
    </row>
    <row r="877" ht="15.75" customHeight="1">
      <c r="A877" s="18"/>
      <c r="B877" s="18"/>
      <c r="C877" s="18"/>
      <c r="D877" s="18"/>
      <c r="E877" s="18"/>
      <c r="F877" s="18"/>
      <c r="G877" s="18"/>
    </row>
    <row r="878" ht="15.75" customHeight="1">
      <c r="A878" s="18"/>
      <c r="B878" s="18"/>
      <c r="C878" s="18"/>
      <c r="D878" s="18"/>
      <c r="E878" s="18"/>
      <c r="F878" s="18"/>
      <c r="G878" s="18"/>
    </row>
    <row r="879" ht="15.75" customHeight="1">
      <c r="A879" s="18"/>
      <c r="B879" s="18"/>
      <c r="C879" s="18"/>
      <c r="D879" s="18"/>
      <c r="E879" s="18"/>
      <c r="F879" s="18"/>
      <c r="G879" s="18"/>
    </row>
    <row r="880" ht="15.75" customHeight="1">
      <c r="A880" s="18"/>
      <c r="B880" s="18"/>
      <c r="C880" s="18"/>
      <c r="D880" s="18"/>
      <c r="E880" s="18"/>
      <c r="F880" s="18"/>
      <c r="G880" s="18"/>
    </row>
    <row r="881" ht="15.75" customHeight="1">
      <c r="A881" s="18"/>
      <c r="B881" s="18"/>
      <c r="C881" s="18"/>
      <c r="D881" s="18"/>
      <c r="E881" s="18"/>
      <c r="F881" s="18"/>
      <c r="G881" s="18"/>
    </row>
    <row r="882" ht="15.75" customHeight="1">
      <c r="A882" s="18"/>
      <c r="B882" s="18"/>
      <c r="C882" s="18"/>
      <c r="D882" s="18"/>
      <c r="E882" s="18"/>
      <c r="F882" s="18"/>
      <c r="G882" s="18"/>
    </row>
    <row r="883" ht="15.75" customHeight="1">
      <c r="A883" s="18"/>
      <c r="B883" s="18"/>
      <c r="C883" s="18"/>
      <c r="D883" s="18"/>
      <c r="E883" s="18"/>
      <c r="F883" s="18"/>
      <c r="G883" s="18"/>
    </row>
    <row r="884" ht="15.75" customHeight="1">
      <c r="A884" s="18"/>
      <c r="B884" s="18"/>
      <c r="C884" s="18"/>
      <c r="D884" s="18"/>
      <c r="E884" s="18"/>
      <c r="F884" s="18"/>
      <c r="G884" s="18"/>
    </row>
    <row r="885" ht="15.75" customHeight="1">
      <c r="A885" s="18"/>
      <c r="B885" s="18"/>
      <c r="C885" s="18"/>
      <c r="D885" s="18"/>
      <c r="E885" s="18"/>
      <c r="F885" s="18"/>
      <c r="G885" s="18"/>
    </row>
    <row r="886" ht="15.75" customHeight="1">
      <c r="A886" s="18"/>
      <c r="B886" s="18"/>
      <c r="C886" s="18"/>
      <c r="D886" s="18"/>
      <c r="E886" s="18"/>
      <c r="F886" s="18"/>
      <c r="G886" s="18"/>
    </row>
    <row r="887" ht="15.75" customHeight="1">
      <c r="A887" s="18"/>
      <c r="B887" s="18"/>
      <c r="C887" s="18"/>
      <c r="D887" s="18"/>
      <c r="E887" s="18"/>
      <c r="F887" s="18"/>
      <c r="G887" s="18"/>
    </row>
    <row r="888" ht="15.75" customHeight="1">
      <c r="A888" s="18"/>
      <c r="B888" s="18"/>
      <c r="C888" s="18"/>
      <c r="D888" s="18"/>
      <c r="E888" s="18"/>
      <c r="F888" s="18"/>
      <c r="G888" s="18"/>
    </row>
    <row r="889" ht="15.75" customHeight="1">
      <c r="A889" s="18"/>
      <c r="B889" s="18"/>
      <c r="C889" s="18"/>
      <c r="D889" s="18"/>
      <c r="E889" s="18"/>
      <c r="F889" s="18"/>
      <c r="G889" s="18"/>
    </row>
    <row r="890" ht="15.75" customHeight="1">
      <c r="A890" s="18"/>
      <c r="B890" s="18"/>
      <c r="C890" s="18"/>
      <c r="D890" s="18"/>
      <c r="E890" s="18"/>
      <c r="F890" s="18"/>
      <c r="G890" s="18"/>
    </row>
    <row r="891" ht="15.75" customHeight="1">
      <c r="A891" s="18"/>
      <c r="B891" s="18"/>
      <c r="C891" s="18"/>
      <c r="D891" s="18"/>
      <c r="E891" s="18"/>
      <c r="F891" s="18"/>
      <c r="G891" s="18"/>
    </row>
    <row r="892" ht="15.75" customHeight="1">
      <c r="A892" s="18"/>
      <c r="B892" s="18"/>
      <c r="C892" s="18"/>
      <c r="D892" s="18"/>
      <c r="E892" s="18"/>
      <c r="F892" s="18"/>
      <c r="G892" s="18"/>
    </row>
    <row r="893" ht="15.75" customHeight="1">
      <c r="A893" s="18"/>
      <c r="B893" s="18"/>
      <c r="C893" s="18"/>
      <c r="D893" s="18"/>
      <c r="E893" s="18"/>
      <c r="F893" s="18"/>
      <c r="G893" s="18"/>
    </row>
    <row r="894" ht="15.75" customHeight="1">
      <c r="A894" s="18"/>
      <c r="B894" s="18"/>
      <c r="C894" s="18"/>
      <c r="D894" s="18"/>
      <c r="E894" s="18"/>
      <c r="F894" s="18"/>
      <c r="G894" s="18"/>
    </row>
    <row r="895" ht="15.75" customHeight="1">
      <c r="A895" s="18"/>
      <c r="B895" s="18"/>
      <c r="C895" s="18"/>
      <c r="D895" s="18"/>
      <c r="E895" s="18"/>
      <c r="F895" s="18"/>
      <c r="G895" s="18"/>
    </row>
    <row r="896" ht="15.75" customHeight="1">
      <c r="A896" s="18"/>
      <c r="B896" s="18"/>
      <c r="C896" s="18"/>
      <c r="D896" s="18"/>
      <c r="E896" s="18"/>
      <c r="F896" s="18"/>
      <c r="G896" s="18"/>
    </row>
    <row r="897" ht="15.75" customHeight="1">
      <c r="A897" s="18"/>
      <c r="B897" s="18"/>
      <c r="C897" s="18"/>
      <c r="D897" s="18"/>
      <c r="E897" s="18"/>
      <c r="F897" s="18"/>
      <c r="G897" s="18"/>
    </row>
    <row r="898" ht="15.75" customHeight="1">
      <c r="A898" s="18"/>
      <c r="B898" s="18"/>
      <c r="C898" s="18"/>
      <c r="D898" s="18"/>
      <c r="E898" s="18"/>
      <c r="F898" s="18"/>
      <c r="G898" s="18"/>
    </row>
    <row r="899" ht="15.75" customHeight="1">
      <c r="A899" s="18"/>
      <c r="B899" s="18"/>
      <c r="C899" s="18"/>
      <c r="D899" s="18"/>
      <c r="E899" s="18"/>
      <c r="F899" s="18"/>
      <c r="G899" s="18"/>
    </row>
    <row r="900" ht="15.75" customHeight="1">
      <c r="A900" s="18"/>
      <c r="B900" s="18"/>
      <c r="C900" s="18"/>
      <c r="D900" s="18"/>
      <c r="E900" s="18"/>
      <c r="F900" s="18"/>
      <c r="G900" s="18"/>
    </row>
    <row r="901" ht="15.75" customHeight="1">
      <c r="A901" s="18"/>
      <c r="B901" s="18"/>
      <c r="C901" s="18"/>
      <c r="D901" s="18"/>
      <c r="E901" s="18"/>
      <c r="F901" s="18"/>
      <c r="G901" s="18"/>
    </row>
    <row r="902" ht="15.75" customHeight="1">
      <c r="A902" s="18"/>
      <c r="B902" s="18"/>
      <c r="C902" s="18"/>
      <c r="D902" s="18"/>
      <c r="E902" s="18"/>
      <c r="F902" s="18"/>
      <c r="G902" s="18"/>
    </row>
    <row r="903" ht="15.75" customHeight="1">
      <c r="A903" s="18"/>
      <c r="B903" s="18"/>
      <c r="C903" s="18"/>
      <c r="D903" s="18"/>
      <c r="E903" s="18"/>
      <c r="F903" s="18"/>
      <c r="G903" s="18"/>
    </row>
    <row r="904" ht="15.75" customHeight="1">
      <c r="A904" s="18"/>
      <c r="B904" s="18"/>
      <c r="C904" s="18"/>
      <c r="D904" s="18"/>
      <c r="E904" s="18"/>
      <c r="F904" s="18"/>
      <c r="G904" s="18"/>
    </row>
    <row r="905" ht="15.75" customHeight="1">
      <c r="A905" s="18"/>
      <c r="B905" s="18"/>
      <c r="C905" s="18"/>
      <c r="D905" s="18"/>
      <c r="E905" s="18"/>
      <c r="F905" s="18"/>
      <c r="G905" s="18"/>
    </row>
    <row r="906" ht="15.75" customHeight="1">
      <c r="A906" s="18"/>
      <c r="B906" s="18"/>
      <c r="C906" s="18"/>
      <c r="D906" s="18"/>
      <c r="E906" s="18"/>
      <c r="F906" s="18"/>
      <c r="G906" s="18"/>
    </row>
    <row r="907" ht="15.75" customHeight="1">
      <c r="A907" s="18"/>
      <c r="B907" s="18"/>
      <c r="C907" s="18"/>
      <c r="D907" s="18"/>
      <c r="E907" s="18"/>
      <c r="F907" s="18"/>
      <c r="G907" s="18"/>
    </row>
    <row r="908" ht="15.75" customHeight="1">
      <c r="A908" s="18"/>
      <c r="B908" s="18"/>
      <c r="C908" s="18"/>
      <c r="D908" s="18"/>
      <c r="E908" s="18"/>
      <c r="F908" s="18"/>
      <c r="G908" s="18"/>
    </row>
    <row r="909" ht="15.75" customHeight="1">
      <c r="A909" s="18"/>
      <c r="B909" s="18"/>
      <c r="C909" s="18"/>
      <c r="D909" s="18"/>
      <c r="E909" s="18"/>
      <c r="F909" s="18"/>
      <c r="G909" s="18"/>
    </row>
    <row r="910" ht="15.75" customHeight="1">
      <c r="A910" s="18"/>
      <c r="B910" s="18"/>
      <c r="C910" s="18"/>
      <c r="D910" s="18"/>
      <c r="E910" s="18"/>
      <c r="F910" s="18"/>
      <c r="G910" s="18"/>
    </row>
    <row r="911" ht="15.75" customHeight="1">
      <c r="A911" s="18"/>
      <c r="B911" s="18"/>
      <c r="C911" s="18"/>
      <c r="D911" s="18"/>
      <c r="E911" s="18"/>
      <c r="F911" s="18"/>
      <c r="G911" s="18"/>
    </row>
    <row r="912" ht="15.75" customHeight="1">
      <c r="A912" s="18"/>
      <c r="B912" s="18"/>
      <c r="C912" s="18"/>
      <c r="D912" s="18"/>
      <c r="E912" s="18"/>
      <c r="F912" s="18"/>
      <c r="G912" s="18"/>
    </row>
    <row r="913" ht="15.75" customHeight="1">
      <c r="A913" s="18"/>
      <c r="B913" s="18"/>
      <c r="C913" s="18"/>
      <c r="D913" s="18"/>
      <c r="E913" s="18"/>
      <c r="F913" s="18"/>
      <c r="G913" s="18"/>
    </row>
    <row r="914" ht="15.75" customHeight="1">
      <c r="A914" s="18"/>
      <c r="B914" s="18"/>
      <c r="C914" s="18"/>
      <c r="D914" s="18"/>
      <c r="E914" s="18"/>
      <c r="F914" s="18"/>
      <c r="G914" s="18"/>
    </row>
    <row r="915" ht="15.75" customHeight="1">
      <c r="A915" s="18"/>
      <c r="B915" s="18"/>
      <c r="C915" s="18"/>
      <c r="D915" s="18"/>
      <c r="E915" s="18"/>
      <c r="F915" s="18"/>
      <c r="G915" s="18"/>
    </row>
    <row r="916" ht="15.75" customHeight="1">
      <c r="A916" s="18"/>
      <c r="B916" s="18"/>
      <c r="C916" s="18"/>
      <c r="D916" s="18"/>
      <c r="E916" s="18"/>
      <c r="F916" s="18"/>
      <c r="G916" s="18"/>
    </row>
    <row r="917" ht="15.75" customHeight="1">
      <c r="A917" s="18"/>
      <c r="B917" s="18"/>
      <c r="C917" s="18"/>
      <c r="D917" s="18"/>
      <c r="E917" s="18"/>
      <c r="F917" s="18"/>
      <c r="G917" s="18"/>
    </row>
    <row r="918" ht="15.75" customHeight="1">
      <c r="A918" s="18"/>
      <c r="B918" s="18"/>
      <c r="C918" s="18"/>
      <c r="D918" s="18"/>
      <c r="E918" s="18"/>
      <c r="F918" s="18"/>
      <c r="G918" s="18"/>
    </row>
    <row r="919" ht="15.75" customHeight="1">
      <c r="A919" s="18"/>
      <c r="B919" s="18"/>
      <c r="C919" s="18"/>
      <c r="D919" s="18"/>
      <c r="E919" s="18"/>
      <c r="F919" s="18"/>
      <c r="G919" s="18"/>
    </row>
    <row r="920" ht="15.75" customHeight="1">
      <c r="A920" s="18"/>
      <c r="B920" s="18"/>
      <c r="C920" s="18"/>
      <c r="D920" s="18"/>
      <c r="E920" s="18"/>
      <c r="F920" s="18"/>
      <c r="G920" s="18"/>
    </row>
    <row r="921" ht="15.75" customHeight="1">
      <c r="A921" s="18"/>
      <c r="B921" s="18"/>
      <c r="C921" s="18"/>
      <c r="D921" s="18"/>
      <c r="E921" s="18"/>
      <c r="F921" s="18"/>
      <c r="G921" s="18"/>
    </row>
    <row r="922" ht="15.75" customHeight="1">
      <c r="A922" s="18"/>
      <c r="B922" s="18"/>
      <c r="C922" s="18"/>
      <c r="D922" s="18"/>
      <c r="E922" s="18"/>
      <c r="F922" s="18"/>
      <c r="G922" s="18"/>
    </row>
    <row r="923" ht="15.75" customHeight="1">
      <c r="A923" s="18"/>
      <c r="B923" s="18"/>
      <c r="C923" s="18"/>
      <c r="D923" s="18"/>
      <c r="E923" s="18"/>
      <c r="F923" s="18"/>
      <c r="G923" s="18"/>
    </row>
    <row r="924" ht="15.75" customHeight="1">
      <c r="A924" s="18"/>
      <c r="B924" s="18"/>
      <c r="C924" s="18"/>
      <c r="D924" s="18"/>
      <c r="E924" s="18"/>
      <c r="F924" s="18"/>
      <c r="G924" s="18"/>
    </row>
    <row r="925" ht="15.75" customHeight="1">
      <c r="A925" s="18"/>
      <c r="B925" s="18"/>
      <c r="C925" s="18"/>
      <c r="D925" s="18"/>
      <c r="E925" s="18"/>
      <c r="F925" s="18"/>
      <c r="G925" s="18"/>
    </row>
    <row r="926" ht="15.75" customHeight="1">
      <c r="A926" s="18"/>
      <c r="B926" s="18"/>
      <c r="C926" s="18"/>
      <c r="D926" s="18"/>
      <c r="E926" s="18"/>
      <c r="F926" s="18"/>
      <c r="G926" s="18"/>
    </row>
    <row r="927" ht="15.75" customHeight="1">
      <c r="A927" s="18"/>
      <c r="B927" s="18"/>
      <c r="C927" s="18"/>
      <c r="D927" s="18"/>
      <c r="E927" s="18"/>
      <c r="F927" s="18"/>
      <c r="G927" s="18"/>
    </row>
    <row r="928" ht="15.75" customHeight="1">
      <c r="A928" s="18"/>
      <c r="B928" s="18"/>
      <c r="C928" s="18"/>
      <c r="D928" s="18"/>
      <c r="E928" s="18"/>
      <c r="F928" s="18"/>
      <c r="G928" s="18"/>
    </row>
    <row r="929" ht="15.75" customHeight="1">
      <c r="A929" s="18"/>
      <c r="B929" s="18"/>
      <c r="C929" s="18"/>
      <c r="D929" s="18"/>
      <c r="E929" s="18"/>
      <c r="F929" s="18"/>
      <c r="G929" s="18"/>
    </row>
    <row r="930" ht="15.75" customHeight="1">
      <c r="A930" s="18"/>
      <c r="B930" s="18"/>
      <c r="C930" s="18"/>
      <c r="D930" s="18"/>
      <c r="E930" s="18"/>
      <c r="F930" s="18"/>
      <c r="G930" s="18"/>
    </row>
    <row r="931" ht="15.75" customHeight="1">
      <c r="A931" s="18"/>
      <c r="B931" s="18"/>
      <c r="C931" s="18"/>
      <c r="D931" s="18"/>
      <c r="E931" s="18"/>
      <c r="F931" s="18"/>
      <c r="G931" s="18"/>
    </row>
    <row r="932" ht="15.75" customHeight="1">
      <c r="A932" s="18"/>
      <c r="B932" s="18"/>
      <c r="C932" s="18"/>
      <c r="D932" s="18"/>
      <c r="E932" s="18"/>
      <c r="F932" s="18"/>
      <c r="G932" s="18"/>
    </row>
    <row r="933" ht="15.75" customHeight="1">
      <c r="A933" s="18"/>
      <c r="B933" s="18"/>
      <c r="C933" s="18"/>
      <c r="D933" s="18"/>
      <c r="E933" s="18"/>
      <c r="F933" s="18"/>
      <c r="G933" s="18"/>
    </row>
    <row r="934" ht="15.75" customHeight="1">
      <c r="A934" s="18"/>
      <c r="B934" s="18"/>
      <c r="C934" s="18"/>
      <c r="D934" s="18"/>
      <c r="E934" s="18"/>
      <c r="F934" s="18"/>
      <c r="G934" s="18"/>
    </row>
    <row r="935" ht="15.75" customHeight="1">
      <c r="A935" s="18"/>
      <c r="B935" s="18"/>
      <c r="C935" s="18"/>
      <c r="D935" s="18"/>
      <c r="E935" s="18"/>
      <c r="F935" s="18"/>
      <c r="G935" s="18"/>
    </row>
    <row r="936" ht="15.75" customHeight="1">
      <c r="A936" s="18"/>
      <c r="B936" s="18"/>
      <c r="C936" s="18"/>
      <c r="D936" s="18"/>
      <c r="E936" s="18"/>
      <c r="F936" s="18"/>
      <c r="G936" s="18"/>
    </row>
    <row r="937" ht="15.75" customHeight="1">
      <c r="A937" s="18"/>
      <c r="B937" s="18"/>
      <c r="C937" s="18"/>
      <c r="D937" s="18"/>
      <c r="E937" s="18"/>
      <c r="F937" s="18"/>
      <c r="G937" s="18"/>
    </row>
    <row r="938" ht="15.75" customHeight="1">
      <c r="A938" s="18"/>
      <c r="B938" s="18"/>
      <c r="C938" s="18"/>
      <c r="D938" s="18"/>
      <c r="E938" s="18"/>
      <c r="F938" s="18"/>
      <c r="G938" s="18"/>
    </row>
    <row r="939" ht="15.75" customHeight="1">
      <c r="A939" s="18"/>
      <c r="B939" s="18"/>
      <c r="C939" s="18"/>
      <c r="D939" s="18"/>
      <c r="E939" s="18"/>
      <c r="F939" s="18"/>
      <c r="G939" s="18"/>
    </row>
    <row r="940" ht="15.75" customHeight="1">
      <c r="A940" s="18"/>
      <c r="B940" s="18"/>
      <c r="C940" s="18"/>
      <c r="D940" s="18"/>
      <c r="E940" s="18"/>
      <c r="F940" s="18"/>
      <c r="G940" s="18"/>
    </row>
    <row r="941" ht="15.75" customHeight="1">
      <c r="A941" s="18"/>
      <c r="B941" s="18"/>
      <c r="C941" s="18"/>
      <c r="D941" s="18"/>
      <c r="E941" s="18"/>
      <c r="F941" s="18"/>
      <c r="G941" s="18"/>
    </row>
    <row r="942" ht="15.75" customHeight="1">
      <c r="A942" s="18"/>
      <c r="B942" s="18"/>
      <c r="C942" s="18"/>
      <c r="D942" s="18"/>
      <c r="E942" s="18"/>
      <c r="F942" s="18"/>
      <c r="G942" s="18"/>
    </row>
    <row r="943" ht="15.75" customHeight="1">
      <c r="A943" s="18"/>
      <c r="B943" s="18"/>
      <c r="C943" s="18"/>
      <c r="D943" s="18"/>
      <c r="E943" s="18"/>
      <c r="F943" s="18"/>
      <c r="G943" s="18"/>
    </row>
    <row r="944" ht="15.75" customHeight="1">
      <c r="A944" s="18"/>
      <c r="B944" s="18"/>
      <c r="C944" s="18"/>
      <c r="D944" s="18"/>
      <c r="E944" s="18"/>
      <c r="F944" s="18"/>
      <c r="G944" s="18"/>
    </row>
    <row r="945" ht="15.75" customHeight="1">
      <c r="A945" s="18"/>
      <c r="B945" s="18"/>
      <c r="C945" s="18"/>
      <c r="D945" s="18"/>
      <c r="E945" s="18"/>
      <c r="F945" s="18"/>
      <c r="G945" s="18"/>
    </row>
    <row r="946" ht="15.75" customHeight="1">
      <c r="A946" s="18"/>
      <c r="B946" s="18"/>
      <c r="C946" s="18"/>
      <c r="D946" s="18"/>
      <c r="E946" s="18"/>
      <c r="F946" s="18"/>
      <c r="G946" s="18"/>
    </row>
    <row r="947" ht="15.75" customHeight="1">
      <c r="A947" s="18"/>
      <c r="B947" s="18"/>
      <c r="C947" s="18"/>
      <c r="D947" s="18"/>
      <c r="E947" s="18"/>
      <c r="F947" s="18"/>
      <c r="G947" s="18"/>
    </row>
    <row r="948" ht="15.75" customHeight="1">
      <c r="A948" s="18"/>
      <c r="B948" s="18"/>
      <c r="C948" s="18"/>
      <c r="D948" s="18"/>
      <c r="E948" s="18"/>
      <c r="F948" s="18"/>
      <c r="G948" s="18"/>
    </row>
    <row r="949" ht="15.75" customHeight="1">
      <c r="A949" s="18"/>
      <c r="B949" s="18"/>
      <c r="C949" s="18"/>
      <c r="D949" s="18"/>
      <c r="E949" s="18"/>
      <c r="F949" s="18"/>
      <c r="G949" s="18"/>
    </row>
    <row r="950" ht="15.75" customHeight="1">
      <c r="A950" s="18"/>
      <c r="B950" s="18"/>
      <c r="C950" s="18"/>
      <c r="D950" s="18"/>
      <c r="E950" s="18"/>
      <c r="F950" s="18"/>
      <c r="G950" s="18"/>
    </row>
    <row r="951" ht="15.75" customHeight="1">
      <c r="A951" s="18"/>
      <c r="B951" s="18"/>
      <c r="C951" s="18"/>
      <c r="D951" s="18"/>
      <c r="E951" s="18"/>
      <c r="F951" s="18"/>
      <c r="G951" s="18"/>
    </row>
    <row r="952" ht="15.75" customHeight="1">
      <c r="A952" s="18"/>
      <c r="B952" s="18"/>
      <c r="C952" s="18"/>
      <c r="D952" s="18"/>
      <c r="E952" s="18"/>
      <c r="F952" s="18"/>
      <c r="G952" s="18"/>
    </row>
    <row r="953" ht="15.75" customHeight="1">
      <c r="A953" s="18"/>
      <c r="B953" s="18"/>
      <c r="C953" s="18"/>
      <c r="D953" s="18"/>
      <c r="E953" s="18"/>
      <c r="F953" s="18"/>
      <c r="G953" s="18"/>
    </row>
    <row r="954" ht="15.75" customHeight="1">
      <c r="A954" s="18"/>
      <c r="B954" s="18"/>
      <c r="C954" s="18"/>
      <c r="D954" s="18"/>
      <c r="E954" s="18"/>
      <c r="F954" s="18"/>
      <c r="G954" s="18"/>
    </row>
    <row r="955" ht="15.75" customHeight="1">
      <c r="A955" s="18"/>
      <c r="B955" s="18"/>
      <c r="C955" s="18"/>
      <c r="D955" s="18"/>
      <c r="E955" s="18"/>
      <c r="F955" s="18"/>
      <c r="G955" s="18"/>
    </row>
    <row r="956" ht="15.75" customHeight="1">
      <c r="A956" s="18"/>
      <c r="B956" s="18"/>
      <c r="C956" s="18"/>
      <c r="D956" s="18"/>
      <c r="E956" s="18"/>
      <c r="F956" s="18"/>
      <c r="G956" s="18"/>
    </row>
    <row r="957" ht="15.75" customHeight="1">
      <c r="A957" s="18"/>
      <c r="B957" s="18"/>
      <c r="C957" s="18"/>
      <c r="D957" s="18"/>
      <c r="E957" s="18"/>
      <c r="F957" s="18"/>
      <c r="G957" s="18"/>
    </row>
    <row r="958" ht="15.75" customHeight="1">
      <c r="A958" s="18"/>
      <c r="B958" s="18"/>
      <c r="C958" s="18"/>
      <c r="D958" s="18"/>
      <c r="E958" s="18"/>
      <c r="F958" s="18"/>
      <c r="G958" s="18"/>
    </row>
    <row r="959" ht="15.75" customHeight="1">
      <c r="A959" s="18"/>
      <c r="B959" s="18"/>
      <c r="C959" s="18"/>
      <c r="D959" s="18"/>
      <c r="E959" s="18"/>
      <c r="F959" s="18"/>
      <c r="G959" s="18"/>
    </row>
    <row r="960" ht="15.75" customHeight="1">
      <c r="A960" s="18"/>
      <c r="B960" s="18"/>
      <c r="C960" s="18"/>
      <c r="D960" s="18"/>
      <c r="E960" s="18"/>
      <c r="F960" s="18"/>
      <c r="G960" s="18"/>
    </row>
    <row r="961" ht="15.75" customHeight="1">
      <c r="A961" s="18"/>
      <c r="B961" s="18"/>
      <c r="C961" s="18"/>
      <c r="D961" s="18"/>
      <c r="E961" s="18"/>
      <c r="F961" s="18"/>
      <c r="G961" s="18"/>
    </row>
    <row r="962" ht="15.75" customHeight="1">
      <c r="A962" s="18"/>
      <c r="B962" s="18"/>
      <c r="C962" s="18"/>
      <c r="D962" s="18"/>
      <c r="E962" s="18"/>
      <c r="F962" s="18"/>
      <c r="G962" s="18"/>
    </row>
    <row r="963" ht="15.75" customHeight="1">
      <c r="A963" s="18"/>
      <c r="B963" s="18"/>
      <c r="C963" s="18"/>
      <c r="D963" s="18"/>
      <c r="E963" s="18"/>
      <c r="F963" s="18"/>
      <c r="G963" s="18"/>
    </row>
    <row r="964" ht="15.75" customHeight="1">
      <c r="A964" s="18"/>
      <c r="B964" s="18"/>
      <c r="C964" s="18"/>
      <c r="D964" s="18"/>
      <c r="E964" s="18"/>
      <c r="F964" s="18"/>
      <c r="G964" s="18"/>
    </row>
    <row r="965" ht="15.75" customHeight="1">
      <c r="A965" s="18"/>
      <c r="B965" s="18"/>
      <c r="C965" s="18"/>
      <c r="D965" s="18"/>
      <c r="E965" s="18"/>
      <c r="F965" s="18"/>
      <c r="G965" s="18"/>
    </row>
    <row r="966" ht="15.75" customHeight="1">
      <c r="A966" s="18"/>
      <c r="B966" s="18"/>
      <c r="C966" s="18"/>
      <c r="D966" s="18"/>
      <c r="E966" s="18"/>
      <c r="F966" s="18"/>
      <c r="G966" s="18"/>
    </row>
    <row r="967" ht="15.75" customHeight="1">
      <c r="A967" s="18"/>
      <c r="B967" s="18"/>
      <c r="C967" s="18"/>
      <c r="D967" s="18"/>
      <c r="E967" s="18"/>
      <c r="F967" s="18"/>
      <c r="G967" s="18"/>
    </row>
    <row r="968" ht="15.75" customHeight="1">
      <c r="A968" s="18"/>
      <c r="B968" s="18"/>
      <c r="C968" s="18"/>
      <c r="D968" s="18"/>
      <c r="E968" s="18"/>
      <c r="F968" s="18"/>
      <c r="G968" s="18"/>
    </row>
    <row r="969" ht="15.75" customHeight="1">
      <c r="A969" s="18"/>
      <c r="B969" s="18"/>
      <c r="C969" s="18"/>
      <c r="D969" s="18"/>
      <c r="E969" s="18"/>
      <c r="F969" s="18"/>
      <c r="G969" s="18"/>
    </row>
    <row r="970" ht="15.75" customHeight="1">
      <c r="A970" s="18"/>
      <c r="B970" s="18"/>
      <c r="C970" s="18"/>
      <c r="D970" s="18"/>
      <c r="E970" s="18"/>
      <c r="F970" s="18"/>
      <c r="G970" s="18"/>
    </row>
    <row r="971" ht="15.75" customHeight="1">
      <c r="A971" s="18"/>
      <c r="B971" s="18"/>
      <c r="C971" s="18"/>
      <c r="D971" s="18"/>
      <c r="E971" s="18"/>
      <c r="F971" s="18"/>
      <c r="G971" s="18"/>
    </row>
    <row r="972" ht="15.75" customHeight="1">
      <c r="A972" s="18"/>
      <c r="B972" s="18"/>
      <c r="C972" s="18"/>
      <c r="D972" s="18"/>
      <c r="E972" s="18"/>
      <c r="F972" s="18"/>
      <c r="G972" s="18"/>
    </row>
    <row r="973" ht="15.75" customHeight="1">
      <c r="A973" s="18"/>
      <c r="B973" s="18"/>
      <c r="C973" s="18"/>
      <c r="D973" s="18"/>
      <c r="E973" s="18"/>
      <c r="F973" s="18"/>
      <c r="G973" s="18"/>
    </row>
    <row r="974" ht="15.75" customHeight="1">
      <c r="A974" s="18"/>
      <c r="B974" s="18"/>
      <c r="C974" s="18"/>
      <c r="D974" s="18"/>
      <c r="E974" s="18"/>
      <c r="F974" s="18"/>
      <c r="G974" s="18"/>
    </row>
    <row r="975" ht="15.75" customHeight="1">
      <c r="A975" s="18"/>
      <c r="B975" s="18"/>
      <c r="C975" s="18"/>
      <c r="D975" s="18"/>
      <c r="E975" s="18"/>
      <c r="F975" s="18"/>
      <c r="G975" s="18"/>
    </row>
    <row r="976" ht="15.75" customHeight="1">
      <c r="A976" s="18"/>
      <c r="B976" s="18"/>
      <c r="C976" s="18"/>
      <c r="D976" s="18"/>
      <c r="E976" s="18"/>
      <c r="F976" s="18"/>
      <c r="G976" s="18"/>
    </row>
    <row r="977" ht="15.75" customHeight="1">
      <c r="A977" s="18"/>
      <c r="B977" s="18"/>
      <c r="C977" s="18"/>
      <c r="D977" s="18"/>
      <c r="E977" s="18"/>
      <c r="F977" s="18"/>
      <c r="G977" s="18"/>
    </row>
    <row r="978" ht="15.75" customHeight="1">
      <c r="A978" s="18"/>
      <c r="B978" s="18"/>
      <c r="C978" s="18"/>
      <c r="D978" s="18"/>
      <c r="E978" s="18"/>
      <c r="F978" s="18"/>
      <c r="G978" s="18"/>
    </row>
    <row r="979" ht="15.75" customHeight="1">
      <c r="A979" s="18"/>
      <c r="B979" s="18"/>
      <c r="C979" s="18"/>
      <c r="D979" s="18"/>
      <c r="E979" s="18"/>
      <c r="F979" s="18"/>
      <c r="G979" s="18"/>
    </row>
    <row r="980" ht="15.75" customHeight="1">
      <c r="A980" s="18"/>
      <c r="B980" s="18"/>
      <c r="C980" s="18"/>
      <c r="D980" s="18"/>
      <c r="E980" s="18"/>
      <c r="F980" s="18"/>
      <c r="G980" s="18"/>
    </row>
    <row r="981" ht="15.75" customHeight="1">
      <c r="A981" s="18"/>
      <c r="B981" s="18"/>
      <c r="C981" s="18"/>
      <c r="D981" s="18"/>
      <c r="E981" s="18"/>
      <c r="F981" s="18"/>
      <c r="G981" s="18"/>
    </row>
    <row r="982" ht="15.75" customHeight="1">
      <c r="A982" s="18"/>
      <c r="B982" s="18"/>
      <c r="C982" s="18"/>
      <c r="D982" s="18"/>
      <c r="E982" s="18"/>
      <c r="F982" s="18"/>
      <c r="G982" s="18"/>
    </row>
    <row r="983" ht="15.75" customHeight="1">
      <c r="A983" s="18"/>
      <c r="B983" s="18"/>
      <c r="C983" s="18"/>
      <c r="D983" s="18"/>
      <c r="E983" s="18"/>
      <c r="F983" s="18"/>
      <c r="G983" s="18"/>
    </row>
    <row r="984" ht="15.75" customHeight="1">
      <c r="A984" s="18"/>
      <c r="B984" s="18"/>
      <c r="C984" s="18"/>
      <c r="D984" s="18"/>
      <c r="E984" s="18"/>
      <c r="F984" s="18"/>
      <c r="G984" s="18"/>
    </row>
    <row r="985" ht="15.75" customHeight="1">
      <c r="A985" s="18"/>
      <c r="B985" s="18"/>
      <c r="C985" s="18"/>
      <c r="D985" s="18"/>
      <c r="E985" s="18"/>
      <c r="F985" s="18"/>
      <c r="G985" s="18"/>
    </row>
    <row r="986" ht="15.75" customHeight="1">
      <c r="A986" s="18"/>
      <c r="B986" s="18"/>
      <c r="C986" s="18"/>
      <c r="D986" s="18"/>
      <c r="E986" s="18"/>
      <c r="F986" s="18"/>
      <c r="G986" s="18"/>
    </row>
    <row r="987" ht="15.75" customHeight="1">
      <c r="A987" s="18"/>
      <c r="B987" s="18"/>
      <c r="C987" s="18"/>
      <c r="D987" s="18"/>
      <c r="E987" s="18"/>
      <c r="F987" s="18"/>
      <c r="G987" s="18"/>
    </row>
    <row r="988" ht="15.75" customHeight="1">
      <c r="A988" s="18"/>
      <c r="B988" s="18"/>
      <c r="C988" s="18"/>
      <c r="D988" s="18"/>
      <c r="E988" s="18"/>
      <c r="F988" s="18"/>
      <c r="G988" s="18"/>
    </row>
    <row r="989" ht="15.75" customHeight="1">
      <c r="A989" s="18"/>
      <c r="B989" s="18"/>
      <c r="C989" s="18"/>
      <c r="D989" s="18"/>
      <c r="E989" s="18"/>
      <c r="F989" s="18"/>
      <c r="G989" s="18"/>
    </row>
    <row r="990" ht="15.75" customHeight="1">
      <c r="A990" s="18"/>
      <c r="B990" s="18"/>
      <c r="C990" s="18"/>
      <c r="D990" s="18"/>
      <c r="E990" s="18"/>
      <c r="F990" s="18"/>
      <c r="G990" s="18"/>
    </row>
    <row r="991" ht="15.75" customHeight="1">
      <c r="A991" s="18"/>
      <c r="B991" s="18"/>
      <c r="C991" s="18"/>
      <c r="D991" s="18"/>
      <c r="E991" s="18"/>
      <c r="F991" s="18"/>
      <c r="G991" s="18"/>
    </row>
    <row r="992" ht="15.75" customHeight="1">
      <c r="A992" s="18"/>
      <c r="B992" s="18"/>
      <c r="C992" s="18"/>
      <c r="D992" s="18"/>
      <c r="E992" s="18"/>
      <c r="F992" s="18"/>
      <c r="G992" s="18"/>
    </row>
    <row r="993" ht="15.75" customHeight="1">
      <c r="A993" s="18"/>
      <c r="B993" s="18"/>
      <c r="C993" s="18"/>
      <c r="D993" s="18"/>
      <c r="E993" s="18"/>
      <c r="F993" s="18"/>
      <c r="G993" s="18"/>
    </row>
    <row r="994" ht="15.75" customHeight="1">
      <c r="A994" s="18"/>
      <c r="B994" s="18"/>
      <c r="C994" s="18"/>
      <c r="D994" s="18"/>
      <c r="E994" s="18"/>
      <c r="F994" s="18"/>
      <c r="G994" s="18"/>
    </row>
    <row r="995" ht="15.75" customHeight="1">
      <c r="A995" s="18"/>
      <c r="B995" s="18"/>
      <c r="C995" s="18"/>
      <c r="D995" s="18"/>
      <c r="E995" s="18"/>
      <c r="F995" s="18"/>
      <c r="G995" s="18"/>
    </row>
    <row r="996" ht="15.75" customHeight="1">
      <c r="A996" s="18"/>
      <c r="B996" s="18"/>
      <c r="C996" s="18"/>
      <c r="D996" s="18"/>
      <c r="E996" s="18"/>
      <c r="F996" s="18"/>
      <c r="G996" s="18"/>
    </row>
    <row r="997" ht="15.75" customHeight="1">
      <c r="A997" s="18"/>
      <c r="B997" s="18"/>
      <c r="C997" s="18"/>
      <c r="D997" s="18"/>
      <c r="E997" s="18"/>
      <c r="F997" s="18"/>
      <c r="G997" s="18"/>
    </row>
    <row r="998" ht="15.75" customHeight="1">
      <c r="A998" s="18"/>
      <c r="B998" s="18"/>
      <c r="C998" s="18"/>
      <c r="D998" s="18"/>
      <c r="E998" s="18"/>
      <c r="F998" s="18"/>
      <c r="G998" s="18"/>
    </row>
    <row r="999" ht="15.75" customHeight="1">
      <c r="A999" s="18"/>
      <c r="B999" s="18"/>
      <c r="C999" s="18"/>
      <c r="D999" s="18"/>
      <c r="E999" s="18"/>
      <c r="F999" s="18"/>
      <c r="G999" s="18"/>
    </row>
    <row r="1000" ht="15.75" customHeight="1">
      <c r="A1000" s="18"/>
      <c r="B1000" s="18"/>
      <c r="C1000" s="18"/>
      <c r="D1000" s="18"/>
      <c r="E1000" s="18"/>
      <c r="F1000" s="18"/>
      <c r="G1000" s="18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5.0"/>
    <col customWidth="1" min="4" max="4" width="10.0"/>
    <col customWidth="1" min="5" max="5" width="8.0"/>
    <col customWidth="1" min="6" max="7" width="10.0"/>
    <col customWidth="1" min="8" max="8" width="16.29"/>
  </cols>
  <sheetData>
    <row r="1" ht="23.25" customHeight="1">
      <c r="A1" s="1" t="s">
        <v>123</v>
      </c>
      <c r="B1" s="1" t="s">
        <v>178</v>
      </c>
      <c r="C1" s="1" t="s">
        <v>124</v>
      </c>
      <c r="D1" s="1" t="s">
        <v>179</v>
      </c>
      <c r="E1" s="1" t="s">
        <v>180</v>
      </c>
      <c r="F1" s="1" t="s">
        <v>181</v>
      </c>
      <c r="G1" s="1" t="s">
        <v>182</v>
      </c>
      <c r="H1" s="42" t="s">
        <v>183</v>
      </c>
    </row>
    <row r="2" ht="15.0" customHeight="1">
      <c r="A2" s="43">
        <v>45658.0</v>
      </c>
      <c r="B2" s="44">
        <v>1.0</v>
      </c>
      <c r="C2" s="44">
        <v>0.0</v>
      </c>
      <c r="D2" s="44">
        <v>0.0</v>
      </c>
      <c r="E2" s="44">
        <v>28.7</v>
      </c>
      <c r="F2" s="44">
        <v>4.32</v>
      </c>
      <c r="G2" s="44">
        <v>0.95</v>
      </c>
      <c r="H2" s="18">
        <f>MIN(1,F2/Config_Geracao!$E$4)*G2</f>
        <v>0.4104</v>
      </c>
    </row>
    <row r="3" ht="15.0" customHeight="1">
      <c r="A3" s="43">
        <v>45658.0416666667</v>
      </c>
      <c r="B3" s="44">
        <v>1.0</v>
      </c>
      <c r="C3" s="44">
        <v>1.0</v>
      </c>
      <c r="D3" s="44">
        <v>0.0</v>
      </c>
      <c r="E3" s="44">
        <v>27.7</v>
      </c>
      <c r="F3" s="44">
        <v>3.91</v>
      </c>
      <c r="G3" s="44">
        <v>0.95</v>
      </c>
      <c r="H3" s="18">
        <f>MIN(1,F3/Config_Geracao!$E$4)*G3</f>
        <v>0.37145</v>
      </c>
    </row>
    <row r="4" ht="15.0" customHeight="1">
      <c r="A4" s="43">
        <v>45658.0833333333</v>
      </c>
      <c r="B4" s="44">
        <v>1.0</v>
      </c>
      <c r="C4" s="44">
        <v>2.0</v>
      </c>
      <c r="D4" s="44">
        <v>0.0</v>
      </c>
      <c r="E4" s="44">
        <v>27.2</v>
      </c>
      <c r="F4" s="44">
        <v>3.06</v>
      </c>
      <c r="G4" s="44">
        <v>0.95</v>
      </c>
      <c r="H4" s="18">
        <f>MIN(1,F4/Config_Geracao!$E$4)*G4</f>
        <v>0.2907</v>
      </c>
    </row>
    <row r="5" ht="15.0" customHeight="1">
      <c r="A5" s="43">
        <v>45658.125</v>
      </c>
      <c r="B5" s="44">
        <v>1.0</v>
      </c>
      <c r="C5" s="44">
        <v>3.0</v>
      </c>
      <c r="D5" s="44">
        <v>0.0</v>
      </c>
      <c r="E5" s="44">
        <v>26.8</v>
      </c>
      <c r="F5" s="44">
        <v>5.01</v>
      </c>
      <c r="G5" s="44">
        <v>0.95</v>
      </c>
      <c r="H5" s="18">
        <f>MIN(1,F5/Config_Geracao!$E$4)*G5</f>
        <v>0.47595</v>
      </c>
    </row>
    <row r="6" ht="15.0" customHeight="1">
      <c r="A6" s="43">
        <v>45658.1666666667</v>
      </c>
      <c r="B6" s="44">
        <v>1.0</v>
      </c>
      <c r="C6" s="44">
        <v>4.0</v>
      </c>
      <c r="D6" s="44">
        <v>0.0</v>
      </c>
      <c r="E6" s="44">
        <v>28.9</v>
      </c>
      <c r="F6" s="44">
        <v>3.02</v>
      </c>
      <c r="G6" s="44">
        <v>0.95</v>
      </c>
      <c r="H6" s="18">
        <f>MIN(1,F6/Config_Geracao!$E$4)*G6</f>
        <v>0.2869</v>
      </c>
    </row>
    <row r="7" ht="15.0" customHeight="1">
      <c r="A7" s="43">
        <v>45658.2083333333</v>
      </c>
      <c r="B7" s="44">
        <v>1.0</v>
      </c>
      <c r="C7" s="44">
        <v>5.0</v>
      </c>
      <c r="D7" s="44">
        <v>15.3</v>
      </c>
      <c r="E7" s="44">
        <v>24.9</v>
      </c>
      <c r="F7" s="44">
        <v>3.2</v>
      </c>
      <c r="G7" s="44">
        <v>0.95</v>
      </c>
      <c r="H7" s="18">
        <f>MIN(1,F7/Config_Geracao!$E$4)*G7</f>
        <v>0.304</v>
      </c>
    </row>
    <row r="8" ht="15.0" customHeight="1">
      <c r="A8" s="43">
        <v>45658.25</v>
      </c>
      <c r="B8" s="44">
        <v>1.0</v>
      </c>
      <c r="C8" s="44">
        <v>6.0</v>
      </c>
      <c r="D8" s="44">
        <v>91.7</v>
      </c>
      <c r="E8" s="44">
        <v>22.4</v>
      </c>
      <c r="F8" s="44">
        <v>2.95</v>
      </c>
      <c r="G8" s="44">
        <v>0.95</v>
      </c>
      <c r="H8" s="18">
        <f>MIN(1,F8/Config_Geracao!$E$4)*G8</f>
        <v>0.28025</v>
      </c>
    </row>
    <row r="9" ht="15.0" customHeight="1">
      <c r="A9" s="43">
        <v>45658.2916666667</v>
      </c>
      <c r="B9" s="44">
        <v>1.0</v>
      </c>
      <c r="C9" s="44">
        <v>7.0</v>
      </c>
      <c r="D9" s="44">
        <v>241.1</v>
      </c>
      <c r="E9" s="44">
        <v>25.5</v>
      </c>
      <c r="F9" s="44">
        <v>3.54</v>
      </c>
      <c r="G9" s="44">
        <v>0.95</v>
      </c>
      <c r="H9" s="18">
        <f>MIN(1,F9/Config_Geracao!$E$4)*G9</f>
        <v>0.3363</v>
      </c>
    </row>
    <row r="10" ht="15.0" customHeight="1">
      <c r="A10" s="43">
        <v>45658.3333333333</v>
      </c>
      <c r="B10" s="44">
        <v>1.0</v>
      </c>
      <c r="C10" s="44">
        <v>8.0</v>
      </c>
      <c r="D10" s="44">
        <v>247.1</v>
      </c>
      <c r="E10" s="44">
        <v>27.2</v>
      </c>
      <c r="F10" s="44">
        <v>2.94</v>
      </c>
      <c r="G10" s="44">
        <v>0.95</v>
      </c>
      <c r="H10" s="18">
        <f>MIN(1,F10/Config_Geracao!$E$4)*G10</f>
        <v>0.2793</v>
      </c>
    </row>
    <row r="11" ht="15.0" customHeight="1">
      <c r="A11" s="43">
        <v>45658.375</v>
      </c>
      <c r="B11" s="44">
        <v>1.0</v>
      </c>
      <c r="C11" s="44">
        <v>9.0</v>
      </c>
      <c r="D11" s="44">
        <v>550.2</v>
      </c>
      <c r="E11" s="44">
        <v>28.3</v>
      </c>
      <c r="F11" s="44">
        <v>2.1</v>
      </c>
      <c r="G11" s="44">
        <v>0.95</v>
      </c>
      <c r="H11" s="18">
        <f>MIN(1,F11/Config_Geracao!$E$4)*G11</f>
        <v>0.1995</v>
      </c>
    </row>
    <row r="12" ht="15.0" customHeight="1">
      <c r="A12" s="43">
        <v>45658.4166666667</v>
      </c>
      <c r="B12" s="44">
        <v>1.0</v>
      </c>
      <c r="C12" s="44">
        <v>10.0</v>
      </c>
      <c r="D12" s="44">
        <v>965.0</v>
      </c>
      <c r="E12" s="44">
        <v>30.2</v>
      </c>
      <c r="F12" s="44">
        <v>2.03</v>
      </c>
      <c r="G12" s="44">
        <v>0.95</v>
      </c>
      <c r="H12" s="18">
        <f>MIN(1,F12/Config_Geracao!$E$4)*G12</f>
        <v>0.19285</v>
      </c>
    </row>
    <row r="13" ht="15.0" customHeight="1">
      <c r="A13" s="43">
        <v>45658.4583333333</v>
      </c>
      <c r="B13" s="44">
        <v>1.0</v>
      </c>
      <c r="C13" s="44">
        <v>11.0</v>
      </c>
      <c r="D13" s="44">
        <v>1002.5</v>
      </c>
      <c r="E13" s="44">
        <v>28.9</v>
      </c>
      <c r="F13" s="44">
        <v>2.73</v>
      </c>
      <c r="G13" s="44">
        <v>0.95</v>
      </c>
      <c r="H13" s="18">
        <f>MIN(1,F13/Config_Geracao!$E$4)*G13</f>
        <v>0.25935</v>
      </c>
    </row>
    <row r="14" ht="15.0" customHeight="1">
      <c r="A14" s="43">
        <v>45658.5</v>
      </c>
      <c r="B14" s="44">
        <v>1.0</v>
      </c>
      <c r="C14" s="44">
        <v>12.0</v>
      </c>
      <c r="D14" s="44">
        <v>1071.8</v>
      </c>
      <c r="E14" s="44">
        <v>32.1</v>
      </c>
      <c r="F14" s="44">
        <v>2.09</v>
      </c>
      <c r="G14" s="44">
        <v>0.95</v>
      </c>
      <c r="H14" s="18">
        <f>MIN(1,F14/Config_Geracao!$E$4)*G14</f>
        <v>0.19855</v>
      </c>
    </row>
    <row r="15" ht="15.0" customHeight="1">
      <c r="A15" s="43">
        <v>45658.5416666667</v>
      </c>
      <c r="B15" s="44">
        <v>1.0</v>
      </c>
      <c r="C15" s="44">
        <v>13.0</v>
      </c>
      <c r="D15" s="44">
        <v>696.9</v>
      </c>
      <c r="E15" s="44">
        <v>29.3</v>
      </c>
      <c r="F15" s="44">
        <v>2.32</v>
      </c>
      <c r="G15" s="44">
        <v>0.95</v>
      </c>
      <c r="H15" s="18">
        <f>MIN(1,F15/Config_Geracao!$E$4)*G15</f>
        <v>0.2204</v>
      </c>
    </row>
    <row r="16" ht="15.0" customHeight="1">
      <c r="A16" s="43">
        <v>45658.5833333333</v>
      </c>
      <c r="B16" s="44">
        <v>1.0</v>
      </c>
      <c r="C16" s="44">
        <v>14.0</v>
      </c>
      <c r="D16" s="44">
        <v>914.4</v>
      </c>
      <c r="E16" s="44">
        <v>30.7</v>
      </c>
      <c r="F16" s="44">
        <v>2.15</v>
      </c>
      <c r="G16" s="44">
        <v>0.95</v>
      </c>
      <c r="H16" s="18">
        <f>MIN(1,F16/Config_Geracao!$E$4)*G16</f>
        <v>0.20425</v>
      </c>
    </row>
    <row r="17" ht="15.0" customHeight="1">
      <c r="A17" s="43">
        <v>45658.625</v>
      </c>
      <c r="B17" s="44">
        <v>1.0</v>
      </c>
      <c r="C17" s="44">
        <v>15.0</v>
      </c>
      <c r="D17" s="44">
        <v>785.7</v>
      </c>
      <c r="E17" s="44">
        <v>30.1</v>
      </c>
      <c r="F17" s="44">
        <v>3.31</v>
      </c>
      <c r="G17" s="44">
        <v>0.95</v>
      </c>
      <c r="H17" s="18">
        <f>MIN(1,F17/Config_Geracao!$E$4)*G17</f>
        <v>0.31445</v>
      </c>
    </row>
    <row r="18" ht="15.0" customHeight="1">
      <c r="A18" s="43">
        <v>45658.6666666667</v>
      </c>
      <c r="B18" s="44">
        <v>1.0</v>
      </c>
      <c r="C18" s="44">
        <v>16.0</v>
      </c>
      <c r="D18" s="44">
        <v>672.4</v>
      </c>
      <c r="E18" s="44">
        <v>26.7</v>
      </c>
      <c r="F18" s="44">
        <v>3.99</v>
      </c>
      <c r="G18" s="44">
        <v>0.95</v>
      </c>
      <c r="H18" s="18">
        <f>MIN(1,F18/Config_Geracao!$E$4)*G18</f>
        <v>0.37905</v>
      </c>
    </row>
    <row r="19" ht="15.0" customHeight="1">
      <c r="A19" s="43">
        <v>45658.7083333333</v>
      </c>
      <c r="B19" s="44">
        <v>1.0</v>
      </c>
      <c r="C19" s="44">
        <v>17.0</v>
      </c>
      <c r="D19" s="44">
        <v>449.4</v>
      </c>
      <c r="E19" s="44">
        <v>26.3</v>
      </c>
      <c r="F19" s="44">
        <v>2.39</v>
      </c>
      <c r="G19" s="44">
        <v>0.95</v>
      </c>
      <c r="H19" s="18">
        <f>MIN(1,F19/Config_Geracao!$E$4)*G19</f>
        <v>0.22705</v>
      </c>
    </row>
    <row r="20" ht="15.0" customHeight="1">
      <c r="A20" s="43">
        <v>45658.75</v>
      </c>
      <c r="B20" s="44">
        <v>1.0</v>
      </c>
      <c r="C20" s="44">
        <v>18.0</v>
      </c>
      <c r="D20" s="44">
        <v>225.4</v>
      </c>
      <c r="E20" s="44">
        <v>24.9</v>
      </c>
      <c r="F20" s="44">
        <v>2.13</v>
      </c>
      <c r="G20" s="44">
        <v>0.95</v>
      </c>
      <c r="H20" s="18">
        <f>MIN(1,F20/Config_Geracao!$E$4)*G20</f>
        <v>0.20235</v>
      </c>
    </row>
    <row r="21" ht="15.0" customHeight="1">
      <c r="A21" s="43">
        <v>45658.7916666667</v>
      </c>
      <c r="B21" s="44">
        <v>1.0</v>
      </c>
      <c r="C21" s="44">
        <v>19.0</v>
      </c>
      <c r="D21" s="44">
        <v>20.1</v>
      </c>
      <c r="E21" s="44">
        <v>28.0</v>
      </c>
      <c r="F21" s="44">
        <v>2.68</v>
      </c>
      <c r="G21" s="44">
        <v>0.95</v>
      </c>
      <c r="H21" s="18">
        <f>MIN(1,F21/Config_Geracao!$E$4)*G21</f>
        <v>0.2546</v>
      </c>
    </row>
    <row r="22" ht="15.0" customHeight="1">
      <c r="A22" s="43">
        <v>45658.8333333333</v>
      </c>
      <c r="B22" s="44">
        <v>1.0</v>
      </c>
      <c r="C22" s="44">
        <v>20.0</v>
      </c>
      <c r="D22" s="44">
        <v>0.0</v>
      </c>
      <c r="E22" s="44">
        <v>27.0</v>
      </c>
      <c r="F22" s="44">
        <v>2.74</v>
      </c>
      <c r="G22" s="44">
        <v>0.95</v>
      </c>
      <c r="H22" s="18">
        <f>MIN(1,F22/Config_Geracao!$E$4)*G22</f>
        <v>0.2603</v>
      </c>
    </row>
    <row r="23" ht="15.0" customHeight="1">
      <c r="A23" s="43">
        <v>45658.875</v>
      </c>
      <c r="B23" s="44">
        <v>1.0</v>
      </c>
      <c r="C23" s="44">
        <v>21.0</v>
      </c>
      <c r="D23" s="44">
        <v>0.0</v>
      </c>
      <c r="E23" s="44">
        <v>26.5</v>
      </c>
      <c r="F23" s="44">
        <v>3.11</v>
      </c>
      <c r="G23" s="44">
        <v>0.95</v>
      </c>
      <c r="H23" s="18">
        <f>MIN(1,F23/Config_Geracao!$E$4)*G23</f>
        <v>0.29545</v>
      </c>
    </row>
    <row r="24" ht="15.0" customHeight="1">
      <c r="A24" s="43">
        <v>45658.9166666667</v>
      </c>
      <c r="B24" s="44">
        <v>1.0</v>
      </c>
      <c r="C24" s="44">
        <v>22.0</v>
      </c>
      <c r="D24" s="44">
        <v>0.0</v>
      </c>
      <c r="E24" s="44">
        <v>27.5</v>
      </c>
      <c r="F24" s="44">
        <v>3.03</v>
      </c>
      <c r="G24" s="44">
        <v>0.95</v>
      </c>
      <c r="H24" s="18">
        <f>MIN(1,F24/Config_Geracao!$E$4)*G24</f>
        <v>0.28785</v>
      </c>
    </row>
    <row r="25" ht="15.0" customHeight="1">
      <c r="A25" s="43">
        <v>45658.9583333333</v>
      </c>
      <c r="B25" s="44">
        <v>1.0</v>
      </c>
      <c r="C25" s="44">
        <v>23.0</v>
      </c>
      <c r="D25" s="44">
        <v>0.0</v>
      </c>
      <c r="E25" s="44">
        <v>25.8</v>
      </c>
      <c r="F25" s="44">
        <v>3.71</v>
      </c>
      <c r="G25" s="44">
        <v>0.95</v>
      </c>
      <c r="H25" s="18">
        <f>MIN(1,F25/Config_Geracao!$E$4)*G25</f>
        <v>0.35245</v>
      </c>
    </row>
    <row r="26" ht="15.0" customHeight="1">
      <c r="A26" s="43">
        <v>45659.0</v>
      </c>
      <c r="B26" s="44">
        <v>1.0</v>
      </c>
      <c r="C26" s="44">
        <v>0.0</v>
      </c>
      <c r="D26" s="44">
        <v>0.0</v>
      </c>
      <c r="E26" s="44">
        <v>29.6</v>
      </c>
      <c r="F26" s="44">
        <v>5.38</v>
      </c>
      <c r="G26" s="44">
        <v>0.95</v>
      </c>
      <c r="H26" s="18">
        <f>MIN(1,F26/Config_Geracao!$E$4)*G26</f>
        <v>0.5111</v>
      </c>
    </row>
    <row r="27" ht="15.0" customHeight="1">
      <c r="A27" s="43">
        <v>45659.0416666667</v>
      </c>
      <c r="B27" s="44">
        <v>1.0</v>
      </c>
      <c r="C27" s="44">
        <v>1.0</v>
      </c>
      <c r="D27" s="44">
        <v>0.0</v>
      </c>
      <c r="E27" s="44">
        <v>27.1</v>
      </c>
      <c r="F27" s="44">
        <v>4.41</v>
      </c>
      <c r="G27" s="44">
        <v>0.95</v>
      </c>
      <c r="H27" s="18">
        <f>MIN(1,F27/Config_Geracao!$E$4)*G27</f>
        <v>0.41895</v>
      </c>
    </row>
    <row r="28" ht="15.0" customHeight="1">
      <c r="A28" s="43">
        <v>45659.0833333333</v>
      </c>
      <c r="B28" s="44">
        <v>1.0</v>
      </c>
      <c r="C28" s="44">
        <v>2.0</v>
      </c>
      <c r="D28" s="44">
        <v>0.0</v>
      </c>
      <c r="E28" s="44">
        <v>25.4</v>
      </c>
      <c r="F28" s="44">
        <v>3.26</v>
      </c>
      <c r="G28" s="44">
        <v>0.95</v>
      </c>
      <c r="H28" s="18">
        <f>MIN(1,F28/Config_Geracao!$E$4)*G28</f>
        <v>0.3097</v>
      </c>
    </row>
    <row r="29" ht="15.0" customHeight="1">
      <c r="A29" s="43">
        <v>45659.125</v>
      </c>
      <c r="B29" s="44">
        <v>1.0</v>
      </c>
      <c r="C29" s="44">
        <v>3.0</v>
      </c>
      <c r="D29" s="44">
        <v>0.0</v>
      </c>
      <c r="E29" s="44">
        <v>26.8</v>
      </c>
      <c r="F29" s="44">
        <v>3.18</v>
      </c>
      <c r="G29" s="44">
        <v>0.95</v>
      </c>
      <c r="H29" s="18">
        <f>MIN(1,F29/Config_Geracao!$E$4)*G29</f>
        <v>0.3021</v>
      </c>
    </row>
    <row r="30" ht="15.0" customHeight="1">
      <c r="A30" s="43">
        <v>45659.1666666667</v>
      </c>
      <c r="B30" s="44">
        <v>1.0</v>
      </c>
      <c r="C30" s="44">
        <v>4.0</v>
      </c>
      <c r="D30" s="44">
        <v>0.0</v>
      </c>
      <c r="E30" s="44">
        <v>25.9</v>
      </c>
      <c r="F30" s="44">
        <v>5.65</v>
      </c>
      <c r="G30" s="44">
        <v>0.95</v>
      </c>
      <c r="H30" s="18">
        <f>MIN(1,F30/Config_Geracao!$E$4)*G30</f>
        <v>0.53675</v>
      </c>
    </row>
    <row r="31" ht="15.0" customHeight="1">
      <c r="A31" s="43">
        <v>45659.2083333333</v>
      </c>
      <c r="B31" s="44">
        <v>1.0</v>
      </c>
      <c r="C31" s="44">
        <v>5.0</v>
      </c>
      <c r="D31" s="44">
        <v>5.1</v>
      </c>
      <c r="E31" s="44">
        <v>26.2</v>
      </c>
      <c r="F31" s="44">
        <v>3.21</v>
      </c>
      <c r="G31" s="44">
        <v>0.95</v>
      </c>
      <c r="H31" s="18">
        <f>MIN(1,F31/Config_Geracao!$E$4)*G31</f>
        <v>0.30495</v>
      </c>
    </row>
    <row r="32" ht="15.0" customHeight="1">
      <c r="A32" s="43">
        <v>45659.25</v>
      </c>
      <c r="B32" s="44">
        <v>1.0</v>
      </c>
      <c r="C32" s="44">
        <v>6.0</v>
      </c>
      <c r="D32" s="44">
        <v>219.6</v>
      </c>
      <c r="E32" s="44">
        <v>24.5</v>
      </c>
      <c r="F32" s="44">
        <v>2.26</v>
      </c>
      <c r="G32" s="44">
        <v>0.95</v>
      </c>
      <c r="H32" s="18">
        <f>MIN(1,F32/Config_Geracao!$E$4)*G32</f>
        <v>0.2147</v>
      </c>
    </row>
    <row r="33" ht="15.0" customHeight="1">
      <c r="A33" s="43">
        <v>45659.2916666667</v>
      </c>
      <c r="B33" s="44">
        <v>1.0</v>
      </c>
      <c r="C33" s="44">
        <v>7.0</v>
      </c>
      <c r="D33" s="44">
        <v>79.5</v>
      </c>
      <c r="E33" s="44">
        <v>27.1</v>
      </c>
      <c r="F33" s="44">
        <v>2.25</v>
      </c>
      <c r="G33" s="44">
        <v>0.95</v>
      </c>
      <c r="H33" s="18">
        <f>MIN(1,F33/Config_Geracao!$E$4)*G33</f>
        <v>0.21375</v>
      </c>
    </row>
    <row r="34" ht="15.0" customHeight="1">
      <c r="A34" s="43">
        <v>45659.3333333333</v>
      </c>
      <c r="B34" s="44">
        <v>1.0</v>
      </c>
      <c r="C34" s="44">
        <v>8.0</v>
      </c>
      <c r="D34" s="44">
        <v>344.5</v>
      </c>
      <c r="E34" s="44">
        <v>28.6</v>
      </c>
      <c r="F34" s="44">
        <v>2.73</v>
      </c>
      <c r="G34" s="44">
        <v>0.95</v>
      </c>
      <c r="H34" s="18">
        <f>MIN(1,F34/Config_Geracao!$E$4)*G34</f>
        <v>0.25935</v>
      </c>
    </row>
    <row r="35" ht="15.0" customHeight="1">
      <c r="A35" s="43">
        <v>45659.375</v>
      </c>
      <c r="B35" s="44">
        <v>1.0</v>
      </c>
      <c r="C35" s="44">
        <v>9.0</v>
      </c>
      <c r="D35" s="44">
        <v>820.6</v>
      </c>
      <c r="E35" s="44">
        <v>26.7</v>
      </c>
      <c r="F35" s="44">
        <v>2.36</v>
      </c>
      <c r="G35" s="44">
        <v>0.95</v>
      </c>
      <c r="H35" s="18">
        <f>MIN(1,F35/Config_Geracao!$E$4)*G35</f>
        <v>0.2242</v>
      </c>
    </row>
    <row r="36" ht="15.0" customHeight="1">
      <c r="A36" s="43">
        <v>45659.4166666667</v>
      </c>
      <c r="B36" s="44">
        <v>1.0</v>
      </c>
      <c r="C36" s="44">
        <v>10.0</v>
      </c>
      <c r="D36" s="44">
        <v>646.0</v>
      </c>
      <c r="E36" s="44">
        <v>33.9</v>
      </c>
      <c r="F36" s="44">
        <v>2.05</v>
      </c>
      <c r="G36" s="44">
        <v>0.95</v>
      </c>
      <c r="H36" s="18">
        <f>MIN(1,F36/Config_Geracao!$E$4)*G36</f>
        <v>0.19475</v>
      </c>
    </row>
    <row r="37" ht="15.0" customHeight="1">
      <c r="A37" s="43">
        <v>45659.4583333333</v>
      </c>
      <c r="B37" s="44">
        <v>1.0</v>
      </c>
      <c r="C37" s="44">
        <v>11.0</v>
      </c>
      <c r="D37" s="44">
        <v>240.2</v>
      </c>
      <c r="E37" s="44">
        <v>30.2</v>
      </c>
      <c r="F37" s="44">
        <v>2.67</v>
      </c>
      <c r="G37" s="44">
        <v>0.95</v>
      </c>
      <c r="H37" s="18">
        <f>MIN(1,F37/Config_Geracao!$E$4)*G37</f>
        <v>0.25365</v>
      </c>
    </row>
    <row r="38" ht="15.0" customHeight="1">
      <c r="A38" s="43">
        <v>45659.5</v>
      </c>
      <c r="B38" s="44">
        <v>1.0</v>
      </c>
      <c r="C38" s="44">
        <v>12.0</v>
      </c>
      <c r="D38" s="44">
        <v>1072.9</v>
      </c>
      <c r="E38" s="44">
        <v>32.1</v>
      </c>
      <c r="F38" s="44">
        <v>2.27</v>
      </c>
      <c r="G38" s="44">
        <v>0.95</v>
      </c>
      <c r="H38" s="18">
        <f>MIN(1,F38/Config_Geracao!$E$4)*G38</f>
        <v>0.21565</v>
      </c>
    </row>
    <row r="39" ht="15.0" customHeight="1">
      <c r="A39" s="43">
        <v>45659.5416666667</v>
      </c>
      <c r="B39" s="44">
        <v>1.0</v>
      </c>
      <c r="C39" s="44">
        <v>13.0</v>
      </c>
      <c r="D39" s="44">
        <v>1051.8</v>
      </c>
      <c r="E39" s="44">
        <v>32.9</v>
      </c>
      <c r="F39" s="44">
        <v>2.77</v>
      </c>
      <c r="G39" s="44">
        <v>0.95</v>
      </c>
      <c r="H39" s="18">
        <f>MIN(1,F39/Config_Geracao!$E$4)*G39</f>
        <v>0.26315</v>
      </c>
    </row>
    <row r="40" ht="15.0" customHeight="1">
      <c r="A40" s="43">
        <v>45659.5833333333</v>
      </c>
      <c r="B40" s="44">
        <v>1.0</v>
      </c>
      <c r="C40" s="44">
        <v>14.0</v>
      </c>
      <c r="D40" s="44">
        <v>247.3</v>
      </c>
      <c r="E40" s="44">
        <v>29.3</v>
      </c>
      <c r="F40" s="44">
        <v>2.04</v>
      </c>
      <c r="G40" s="44">
        <v>0.95</v>
      </c>
      <c r="H40" s="18">
        <f>MIN(1,F40/Config_Geracao!$E$4)*G40</f>
        <v>0.1938</v>
      </c>
    </row>
    <row r="41" ht="15.0" customHeight="1">
      <c r="A41" s="43">
        <v>45659.625</v>
      </c>
      <c r="B41" s="44">
        <v>1.0</v>
      </c>
      <c r="C41" s="44">
        <v>15.0</v>
      </c>
      <c r="D41" s="44">
        <v>821.1</v>
      </c>
      <c r="E41" s="44">
        <v>28.7</v>
      </c>
      <c r="F41" s="44">
        <v>2.26</v>
      </c>
      <c r="G41" s="44">
        <v>0.95</v>
      </c>
      <c r="H41" s="18">
        <f>MIN(1,F41/Config_Geracao!$E$4)*G41</f>
        <v>0.2147</v>
      </c>
    </row>
    <row r="42" ht="15.0" customHeight="1">
      <c r="A42" s="43">
        <v>45659.6666666667</v>
      </c>
      <c r="B42" s="44">
        <v>1.0</v>
      </c>
      <c r="C42" s="44">
        <v>16.0</v>
      </c>
      <c r="D42" s="44">
        <v>636.3</v>
      </c>
      <c r="E42" s="44">
        <v>30.3</v>
      </c>
      <c r="F42" s="44">
        <v>4.76</v>
      </c>
      <c r="G42" s="44">
        <v>0.95</v>
      </c>
      <c r="H42" s="18">
        <f>MIN(1,F42/Config_Geracao!$E$4)*G42</f>
        <v>0.4522</v>
      </c>
    </row>
    <row r="43" ht="15.0" customHeight="1">
      <c r="A43" s="43">
        <v>45659.7083333333</v>
      </c>
      <c r="B43" s="44">
        <v>1.0</v>
      </c>
      <c r="C43" s="44">
        <v>17.0</v>
      </c>
      <c r="D43" s="44">
        <v>234.1</v>
      </c>
      <c r="E43" s="44">
        <v>27.4</v>
      </c>
      <c r="F43" s="44">
        <v>3.08</v>
      </c>
      <c r="G43" s="44">
        <v>0.95</v>
      </c>
      <c r="H43" s="18">
        <f>MIN(1,F43/Config_Geracao!$E$4)*G43</f>
        <v>0.2926</v>
      </c>
    </row>
    <row r="44" ht="15.0" customHeight="1">
      <c r="A44" s="43">
        <v>45659.75</v>
      </c>
      <c r="B44" s="44">
        <v>1.0</v>
      </c>
      <c r="C44" s="44">
        <v>18.0</v>
      </c>
      <c r="D44" s="44">
        <v>201.5</v>
      </c>
      <c r="E44" s="44">
        <v>25.3</v>
      </c>
      <c r="F44" s="44">
        <v>2.1</v>
      </c>
      <c r="G44" s="44">
        <v>0.95</v>
      </c>
      <c r="H44" s="18">
        <f>MIN(1,F44/Config_Geracao!$E$4)*G44</f>
        <v>0.1995</v>
      </c>
    </row>
    <row r="45" ht="15.0" customHeight="1">
      <c r="A45" s="43">
        <v>45659.7916666667</v>
      </c>
      <c r="B45" s="44">
        <v>1.0</v>
      </c>
      <c r="C45" s="44">
        <v>19.0</v>
      </c>
      <c r="D45" s="44">
        <v>0.0</v>
      </c>
      <c r="E45" s="44">
        <v>27.6</v>
      </c>
      <c r="F45" s="44">
        <v>2.43</v>
      </c>
      <c r="G45" s="44">
        <v>0.95</v>
      </c>
      <c r="H45" s="18">
        <f>MIN(1,F45/Config_Geracao!$E$4)*G45</f>
        <v>0.23085</v>
      </c>
    </row>
    <row r="46" ht="15.0" customHeight="1">
      <c r="A46" s="43">
        <v>45659.8333333333</v>
      </c>
      <c r="B46" s="44">
        <v>1.0</v>
      </c>
      <c r="C46" s="44">
        <v>20.0</v>
      </c>
      <c r="D46" s="44">
        <v>0.0</v>
      </c>
      <c r="E46" s="44">
        <v>27.3</v>
      </c>
      <c r="F46" s="44">
        <v>4.18</v>
      </c>
      <c r="G46" s="44">
        <v>0.95</v>
      </c>
      <c r="H46" s="18">
        <f>MIN(1,F46/Config_Geracao!$E$4)*G46</f>
        <v>0.3971</v>
      </c>
    </row>
    <row r="47" ht="15.0" customHeight="1">
      <c r="A47" s="43">
        <v>45659.875</v>
      </c>
      <c r="B47" s="44">
        <v>1.0</v>
      </c>
      <c r="C47" s="44">
        <v>21.0</v>
      </c>
      <c r="D47" s="44">
        <v>0.0</v>
      </c>
      <c r="E47" s="44">
        <v>27.6</v>
      </c>
      <c r="F47" s="44">
        <v>4.51</v>
      </c>
      <c r="G47" s="44">
        <v>0.95</v>
      </c>
      <c r="H47" s="18">
        <f>MIN(1,F47/Config_Geracao!$E$4)*G47</f>
        <v>0.42845</v>
      </c>
    </row>
    <row r="48" ht="15.0" customHeight="1">
      <c r="A48" s="43">
        <v>45659.9166666667</v>
      </c>
      <c r="B48" s="44">
        <v>1.0</v>
      </c>
      <c r="C48" s="44">
        <v>22.0</v>
      </c>
      <c r="D48" s="44">
        <v>0.0</v>
      </c>
      <c r="E48" s="44">
        <v>26.6</v>
      </c>
      <c r="F48" s="44">
        <v>3.18</v>
      </c>
      <c r="G48" s="44">
        <v>0.95</v>
      </c>
      <c r="H48" s="18">
        <f>MIN(1,F48/Config_Geracao!$E$4)*G48</f>
        <v>0.3021</v>
      </c>
    </row>
    <row r="49" ht="15.0" customHeight="1">
      <c r="A49" s="43">
        <v>45659.9583333333</v>
      </c>
      <c r="B49" s="44">
        <v>1.0</v>
      </c>
      <c r="C49" s="44">
        <v>23.0</v>
      </c>
      <c r="D49" s="44">
        <v>0.0</v>
      </c>
      <c r="E49" s="44">
        <v>28.2</v>
      </c>
      <c r="F49" s="44">
        <v>5.29</v>
      </c>
      <c r="G49" s="44">
        <v>0.95</v>
      </c>
      <c r="H49" s="18">
        <f>MIN(1,F49/Config_Geracao!$E$4)*G49</f>
        <v>0.50255</v>
      </c>
    </row>
    <row r="50" ht="15.0" customHeight="1">
      <c r="A50" s="43">
        <v>45660.0</v>
      </c>
      <c r="B50" s="44">
        <v>1.0</v>
      </c>
      <c r="C50" s="44">
        <v>0.0</v>
      </c>
      <c r="D50" s="44">
        <v>0.0</v>
      </c>
      <c r="E50" s="44">
        <v>28.4</v>
      </c>
      <c r="F50" s="44">
        <v>3.01</v>
      </c>
      <c r="G50" s="44">
        <v>0.95</v>
      </c>
      <c r="H50" s="18">
        <f>MIN(1,F50/Config_Geracao!$E$4)*G50</f>
        <v>0.28595</v>
      </c>
    </row>
    <row r="51" ht="15.0" customHeight="1">
      <c r="A51" s="43">
        <v>45660.0416666667</v>
      </c>
      <c r="B51" s="44">
        <v>1.0</v>
      </c>
      <c r="C51" s="44">
        <v>1.0</v>
      </c>
      <c r="D51" s="44">
        <v>0.0</v>
      </c>
      <c r="E51" s="44">
        <v>26.8</v>
      </c>
      <c r="F51" s="44">
        <v>3.18</v>
      </c>
      <c r="G51" s="44">
        <v>0.95</v>
      </c>
      <c r="H51" s="18">
        <f>MIN(1,F51/Config_Geracao!$E$4)*G51</f>
        <v>0.3021</v>
      </c>
    </row>
    <row r="52" ht="15.0" customHeight="1">
      <c r="A52" s="43">
        <v>45660.0833333333</v>
      </c>
      <c r="B52" s="44">
        <v>1.0</v>
      </c>
      <c r="C52" s="44">
        <v>2.0</v>
      </c>
      <c r="D52" s="44">
        <v>0.0</v>
      </c>
      <c r="E52" s="44">
        <v>30.4</v>
      </c>
      <c r="F52" s="44">
        <v>4.06</v>
      </c>
      <c r="G52" s="44">
        <v>0.95</v>
      </c>
      <c r="H52" s="18">
        <f>MIN(1,F52/Config_Geracao!$E$4)*G52</f>
        <v>0.3857</v>
      </c>
    </row>
    <row r="53" ht="15.0" customHeight="1">
      <c r="A53" s="43">
        <v>45660.125</v>
      </c>
      <c r="B53" s="44">
        <v>1.0</v>
      </c>
      <c r="C53" s="44">
        <v>3.0</v>
      </c>
      <c r="D53" s="44">
        <v>0.0</v>
      </c>
      <c r="E53" s="44">
        <v>27.8</v>
      </c>
      <c r="F53" s="44">
        <v>3.25</v>
      </c>
      <c r="G53" s="44">
        <v>0.95</v>
      </c>
      <c r="H53" s="18">
        <f>MIN(1,F53/Config_Geracao!$E$4)*G53</f>
        <v>0.30875</v>
      </c>
    </row>
    <row r="54" ht="15.0" customHeight="1">
      <c r="A54" s="43">
        <v>45660.1666666667</v>
      </c>
      <c r="B54" s="44">
        <v>1.0</v>
      </c>
      <c r="C54" s="44">
        <v>4.0</v>
      </c>
      <c r="D54" s="44">
        <v>0.0</v>
      </c>
      <c r="E54" s="44">
        <v>25.0</v>
      </c>
      <c r="F54" s="44">
        <v>3.39</v>
      </c>
      <c r="G54" s="44">
        <v>0.95</v>
      </c>
      <c r="H54" s="18">
        <f>MIN(1,F54/Config_Geracao!$E$4)*G54</f>
        <v>0.32205</v>
      </c>
    </row>
    <row r="55" ht="15.0" customHeight="1">
      <c r="A55" s="43">
        <v>45660.2083333333</v>
      </c>
      <c r="B55" s="44">
        <v>1.0</v>
      </c>
      <c r="C55" s="44">
        <v>5.0</v>
      </c>
      <c r="D55" s="44">
        <v>15.7</v>
      </c>
      <c r="E55" s="44">
        <v>26.4</v>
      </c>
      <c r="F55" s="44">
        <v>3.84</v>
      </c>
      <c r="G55" s="44">
        <v>0.95</v>
      </c>
      <c r="H55" s="18">
        <f>MIN(1,F55/Config_Geracao!$E$4)*G55</f>
        <v>0.3648</v>
      </c>
    </row>
    <row r="56" ht="15.0" customHeight="1">
      <c r="A56" s="43">
        <v>45660.25</v>
      </c>
      <c r="B56" s="44">
        <v>1.0</v>
      </c>
      <c r="C56" s="44">
        <v>6.0</v>
      </c>
      <c r="D56" s="44">
        <v>139.4</v>
      </c>
      <c r="E56" s="44">
        <v>23.7</v>
      </c>
      <c r="F56" s="44">
        <v>5.61</v>
      </c>
      <c r="G56" s="44">
        <v>0.95</v>
      </c>
      <c r="H56" s="18">
        <f>MIN(1,F56/Config_Geracao!$E$4)*G56</f>
        <v>0.53295</v>
      </c>
    </row>
    <row r="57" ht="15.0" customHeight="1">
      <c r="A57" s="43">
        <v>45660.2916666667</v>
      </c>
      <c r="B57" s="44">
        <v>1.0</v>
      </c>
      <c r="C57" s="44">
        <v>7.0</v>
      </c>
      <c r="D57" s="44">
        <v>99.4</v>
      </c>
      <c r="E57" s="44">
        <v>28.4</v>
      </c>
      <c r="F57" s="44">
        <v>2.7</v>
      </c>
      <c r="G57" s="44">
        <v>0.95</v>
      </c>
      <c r="H57" s="18">
        <f>MIN(1,F57/Config_Geracao!$E$4)*G57</f>
        <v>0.2565</v>
      </c>
    </row>
    <row r="58" ht="15.0" customHeight="1">
      <c r="A58" s="43">
        <v>45660.3333333333</v>
      </c>
      <c r="B58" s="44">
        <v>1.0</v>
      </c>
      <c r="C58" s="44">
        <v>8.0</v>
      </c>
      <c r="D58" s="44">
        <v>665.4</v>
      </c>
      <c r="E58" s="44">
        <v>28.9</v>
      </c>
      <c r="F58" s="44">
        <v>2.33</v>
      </c>
      <c r="G58" s="44">
        <v>0.95</v>
      </c>
      <c r="H58" s="18">
        <f>MIN(1,F58/Config_Geracao!$E$4)*G58</f>
        <v>0.22135</v>
      </c>
    </row>
    <row r="59" ht="15.0" customHeight="1">
      <c r="A59" s="43">
        <v>45660.375</v>
      </c>
      <c r="B59" s="44">
        <v>1.0</v>
      </c>
      <c r="C59" s="44">
        <v>9.0</v>
      </c>
      <c r="D59" s="44">
        <v>292.6</v>
      </c>
      <c r="E59" s="44">
        <v>29.1</v>
      </c>
      <c r="F59" s="44">
        <v>5.4</v>
      </c>
      <c r="G59" s="44">
        <v>0.95</v>
      </c>
      <c r="H59" s="18">
        <f>MIN(1,F59/Config_Geracao!$E$4)*G59</f>
        <v>0.513</v>
      </c>
    </row>
    <row r="60" ht="15.0" customHeight="1">
      <c r="A60" s="43">
        <v>45660.4166666667</v>
      </c>
      <c r="B60" s="44">
        <v>1.0</v>
      </c>
      <c r="C60" s="44">
        <v>10.0</v>
      </c>
      <c r="D60" s="44">
        <v>960.8</v>
      </c>
      <c r="E60" s="44">
        <v>28.9</v>
      </c>
      <c r="F60" s="44">
        <v>3.9</v>
      </c>
      <c r="G60" s="44">
        <v>0.95</v>
      </c>
      <c r="H60" s="18">
        <f>MIN(1,F60/Config_Geracao!$E$4)*G60</f>
        <v>0.3705</v>
      </c>
    </row>
    <row r="61" ht="15.0" customHeight="1">
      <c r="A61" s="43">
        <v>45660.4583333333</v>
      </c>
      <c r="B61" s="44">
        <v>1.0</v>
      </c>
      <c r="C61" s="44">
        <v>11.0</v>
      </c>
      <c r="D61" s="44">
        <v>599.5</v>
      </c>
      <c r="E61" s="44">
        <v>31.9</v>
      </c>
      <c r="F61" s="44">
        <v>3.19</v>
      </c>
      <c r="G61" s="44">
        <v>0.95</v>
      </c>
      <c r="H61" s="18">
        <f>MIN(1,F61/Config_Geracao!$E$4)*G61</f>
        <v>0.30305</v>
      </c>
    </row>
    <row r="62" ht="15.0" customHeight="1">
      <c r="A62" s="43">
        <v>45660.5</v>
      </c>
      <c r="B62" s="44">
        <v>1.0</v>
      </c>
      <c r="C62" s="44">
        <v>12.0</v>
      </c>
      <c r="D62" s="44">
        <v>1051.8</v>
      </c>
      <c r="E62" s="44">
        <v>31.1</v>
      </c>
      <c r="F62" s="44">
        <v>4.1</v>
      </c>
      <c r="G62" s="44">
        <v>0.95</v>
      </c>
      <c r="H62" s="18">
        <f>MIN(1,F62/Config_Geracao!$E$4)*G62</f>
        <v>0.3895</v>
      </c>
    </row>
    <row r="63" ht="15.0" customHeight="1">
      <c r="A63" s="43">
        <v>45660.5416666667</v>
      </c>
      <c r="B63" s="44">
        <v>1.0</v>
      </c>
      <c r="C63" s="44">
        <v>13.0</v>
      </c>
      <c r="D63" s="44">
        <v>1000.8</v>
      </c>
      <c r="E63" s="44">
        <v>29.4</v>
      </c>
      <c r="F63" s="44">
        <v>2.35</v>
      </c>
      <c r="G63" s="44">
        <v>0.95</v>
      </c>
      <c r="H63" s="18">
        <f>MIN(1,F63/Config_Geracao!$E$4)*G63</f>
        <v>0.22325</v>
      </c>
    </row>
    <row r="64" ht="15.0" customHeight="1">
      <c r="A64" s="43">
        <v>45660.5833333333</v>
      </c>
      <c r="B64" s="44">
        <v>1.0</v>
      </c>
      <c r="C64" s="44">
        <v>14.0</v>
      </c>
      <c r="D64" s="44">
        <v>973.7</v>
      </c>
      <c r="E64" s="44">
        <v>31.0</v>
      </c>
      <c r="F64" s="44">
        <v>3.6</v>
      </c>
      <c r="G64" s="44">
        <v>0.95</v>
      </c>
      <c r="H64" s="18">
        <f>MIN(1,F64/Config_Geracao!$E$4)*G64</f>
        <v>0.342</v>
      </c>
    </row>
    <row r="65" ht="15.0" customHeight="1">
      <c r="A65" s="43">
        <v>45660.625</v>
      </c>
      <c r="B65" s="44">
        <v>1.0</v>
      </c>
      <c r="C65" s="44">
        <v>15.0</v>
      </c>
      <c r="D65" s="44">
        <v>898.0</v>
      </c>
      <c r="E65" s="44">
        <v>29.6</v>
      </c>
      <c r="F65" s="44">
        <v>2.41</v>
      </c>
      <c r="G65" s="44">
        <v>0.95</v>
      </c>
      <c r="H65" s="18">
        <f>MIN(1,F65/Config_Geracao!$E$4)*G65</f>
        <v>0.22895</v>
      </c>
    </row>
    <row r="66" ht="15.0" customHeight="1">
      <c r="A66" s="43">
        <v>45660.6666666667</v>
      </c>
      <c r="B66" s="44">
        <v>1.0</v>
      </c>
      <c r="C66" s="44">
        <v>16.0</v>
      </c>
      <c r="D66" s="44">
        <v>431.0</v>
      </c>
      <c r="E66" s="44">
        <v>27.3</v>
      </c>
      <c r="F66" s="44">
        <v>2.63</v>
      </c>
      <c r="G66" s="44">
        <v>0.95</v>
      </c>
      <c r="H66" s="18">
        <f>MIN(1,F66/Config_Geracao!$E$4)*G66</f>
        <v>0.24985</v>
      </c>
    </row>
    <row r="67" ht="15.0" customHeight="1">
      <c r="A67" s="43">
        <v>45660.7083333333</v>
      </c>
      <c r="B67" s="44">
        <v>1.0</v>
      </c>
      <c r="C67" s="44">
        <v>17.0</v>
      </c>
      <c r="D67" s="44">
        <v>457.2</v>
      </c>
      <c r="E67" s="44">
        <v>25.9</v>
      </c>
      <c r="F67" s="44">
        <v>2.04</v>
      </c>
      <c r="G67" s="44">
        <v>0.95</v>
      </c>
      <c r="H67" s="18">
        <f>MIN(1,F67/Config_Geracao!$E$4)*G67</f>
        <v>0.1938</v>
      </c>
    </row>
    <row r="68" ht="15.0" customHeight="1">
      <c r="A68" s="43">
        <v>45660.75</v>
      </c>
      <c r="B68" s="44">
        <v>1.0</v>
      </c>
      <c r="C68" s="44">
        <v>18.0</v>
      </c>
      <c r="D68" s="44">
        <v>235.3</v>
      </c>
      <c r="E68" s="44">
        <v>25.1</v>
      </c>
      <c r="F68" s="44">
        <v>3.47</v>
      </c>
      <c r="G68" s="44">
        <v>0.95</v>
      </c>
      <c r="H68" s="18">
        <f>MIN(1,F68/Config_Geracao!$E$4)*G68</f>
        <v>0.32965</v>
      </c>
    </row>
    <row r="69" ht="15.0" customHeight="1">
      <c r="A69" s="43">
        <v>45660.7916666667</v>
      </c>
      <c r="B69" s="44">
        <v>1.0</v>
      </c>
      <c r="C69" s="44">
        <v>19.0</v>
      </c>
      <c r="D69" s="44">
        <v>0.0</v>
      </c>
      <c r="E69" s="44">
        <v>29.4</v>
      </c>
      <c r="F69" s="44">
        <v>3.01</v>
      </c>
      <c r="G69" s="44">
        <v>0.95</v>
      </c>
      <c r="H69" s="18">
        <f>MIN(1,F69/Config_Geracao!$E$4)*G69</f>
        <v>0.28595</v>
      </c>
    </row>
    <row r="70" ht="15.0" customHeight="1">
      <c r="A70" s="43">
        <v>45660.8333333333</v>
      </c>
      <c r="B70" s="44">
        <v>1.0</v>
      </c>
      <c r="C70" s="44">
        <v>20.0</v>
      </c>
      <c r="D70" s="44">
        <v>0.0</v>
      </c>
      <c r="E70" s="44">
        <v>29.3</v>
      </c>
      <c r="F70" s="44">
        <v>3.29</v>
      </c>
      <c r="G70" s="44">
        <v>0.95</v>
      </c>
      <c r="H70" s="18">
        <f>MIN(1,F70/Config_Geracao!$E$4)*G70</f>
        <v>0.31255</v>
      </c>
    </row>
    <row r="71" ht="15.0" customHeight="1">
      <c r="A71" s="43">
        <v>45660.875</v>
      </c>
      <c r="B71" s="44">
        <v>1.0</v>
      </c>
      <c r="C71" s="44">
        <v>21.0</v>
      </c>
      <c r="D71" s="44">
        <v>0.0</v>
      </c>
      <c r="E71" s="44">
        <v>27.1</v>
      </c>
      <c r="F71" s="44">
        <v>3.39</v>
      </c>
      <c r="G71" s="44">
        <v>0.95</v>
      </c>
      <c r="H71" s="18">
        <f>MIN(1,F71/Config_Geracao!$E$4)*G71</f>
        <v>0.32205</v>
      </c>
    </row>
    <row r="72" ht="15.0" customHeight="1">
      <c r="A72" s="43">
        <v>45660.9166666667</v>
      </c>
      <c r="B72" s="44">
        <v>1.0</v>
      </c>
      <c r="C72" s="44">
        <v>22.0</v>
      </c>
      <c r="D72" s="44">
        <v>0.0</v>
      </c>
      <c r="E72" s="44">
        <v>28.3</v>
      </c>
      <c r="F72" s="44">
        <v>4.59</v>
      </c>
      <c r="G72" s="44">
        <v>0.95</v>
      </c>
      <c r="H72" s="18">
        <f>MIN(1,F72/Config_Geracao!$E$4)*G72</f>
        <v>0.43605</v>
      </c>
    </row>
    <row r="73" ht="15.0" customHeight="1">
      <c r="A73" s="43">
        <v>45660.9583333333</v>
      </c>
      <c r="B73" s="44">
        <v>1.0</v>
      </c>
      <c r="C73" s="44">
        <v>23.0</v>
      </c>
      <c r="D73" s="44">
        <v>0.0</v>
      </c>
      <c r="E73" s="44">
        <v>27.2</v>
      </c>
      <c r="F73" s="44">
        <v>3.08</v>
      </c>
      <c r="G73" s="44">
        <v>0.95</v>
      </c>
      <c r="H73" s="18">
        <f>MIN(1,F73/Config_Geracao!$E$4)*G73</f>
        <v>0.2926</v>
      </c>
    </row>
    <row r="74" ht="15.0" customHeight="1">
      <c r="A74" s="43">
        <v>45661.0</v>
      </c>
      <c r="B74" s="44">
        <v>1.0</v>
      </c>
      <c r="C74" s="44">
        <v>0.0</v>
      </c>
      <c r="D74" s="44">
        <v>0.0</v>
      </c>
      <c r="E74" s="44">
        <v>25.5</v>
      </c>
      <c r="F74" s="44">
        <v>3.03</v>
      </c>
      <c r="G74" s="44">
        <v>0.95</v>
      </c>
      <c r="H74" s="18">
        <f>MIN(1,F74/Config_Geracao!$E$4)*G74</f>
        <v>0.28785</v>
      </c>
    </row>
    <row r="75" ht="15.0" customHeight="1">
      <c r="A75" s="43">
        <v>45661.0416666667</v>
      </c>
      <c r="B75" s="44">
        <v>1.0</v>
      </c>
      <c r="C75" s="44">
        <v>1.0</v>
      </c>
      <c r="D75" s="44">
        <v>0.0</v>
      </c>
      <c r="E75" s="44">
        <v>26.7</v>
      </c>
      <c r="F75" s="44">
        <v>3.19</v>
      </c>
      <c r="G75" s="44">
        <v>0.95</v>
      </c>
      <c r="H75" s="18">
        <f>MIN(1,F75/Config_Geracao!$E$4)*G75</f>
        <v>0.30305</v>
      </c>
    </row>
    <row r="76" ht="15.0" customHeight="1">
      <c r="A76" s="43">
        <v>45661.0833333333</v>
      </c>
      <c r="B76" s="44">
        <v>1.0</v>
      </c>
      <c r="C76" s="44">
        <v>2.0</v>
      </c>
      <c r="D76" s="44">
        <v>0.0</v>
      </c>
      <c r="E76" s="44">
        <v>30.1</v>
      </c>
      <c r="F76" s="44">
        <v>3.17</v>
      </c>
      <c r="G76" s="44">
        <v>0.95</v>
      </c>
      <c r="H76" s="18">
        <f>MIN(1,F76/Config_Geracao!$E$4)*G76</f>
        <v>0.30115</v>
      </c>
    </row>
    <row r="77" ht="15.0" customHeight="1">
      <c r="A77" s="43">
        <v>45661.125</v>
      </c>
      <c r="B77" s="44">
        <v>1.0</v>
      </c>
      <c r="C77" s="44">
        <v>3.0</v>
      </c>
      <c r="D77" s="44">
        <v>0.0</v>
      </c>
      <c r="E77" s="44">
        <v>27.6</v>
      </c>
      <c r="F77" s="44">
        <v>4.25</v>
      </c>
      <c r="G77" s="44">
        <v>0.95</v>
      </c>
      <c r="H77" s="18">
        <f>MIN(1,F77/Config_Geracao!$E$4)*G77</f>
        <v>0.40375</v>
      </c>
    </row>
    <row r="78" ht="15.0" customHeight="1">
      <c r="A78" s="43">
        <v>45661.1666666667</v>
      </c>
      <c r="B78" s="44">
        <v>1.0</v>
      </c>
      <c r="C78" s="44">
        <v>4.0</v>
      </c>
      <c r="D78" s="44">
        <v>0.0</v>
      </c>
      <c r="E78" s="44">
        <v>24.1</v>
      </c>
      <c r="F78" s="44">
        <v>4.08</v>
      </c>
      <c r="G78" s="44">
        <v>0.95</v>
      </c>
      <c r="H78" s="18">
        <f>MIN(1,F78/Config_Geracao!$E$4)*G78</f>
        <v>0.3876</v>
      </c>
    </row>
    <row r="79" ht="15.0" customHeight="1">
      <c r="A79" s="43">
        <v>45661.2083333333</v>
      </c>
      <c r="B79" s="44">
        <v>1.0</v>
      </c>
      <c r="C79" s="44">
        <v>5.0</v>
      </c>
      <c r="D79" s="44">
        <v>7.5</v>
      </c>
      <c r="E79" s="44">
        <v>28.3</v>
      </c>
      <c r="F79" s="44">
        <v>3.95</v>
      </c>
      <c r="G79" s="44">
        <v>0.95</v>
      </c>
      <c r="H79" s="18">
        <f>MIN(1,F79/Config_Geracao!$E$4)*G79</f>
        <v>0.37525</v>
      </c>
    </row>
    <row r="80" ht="15.0" customHeight="1">
      <c r="A80" s="43">
        <v>45661.25</v>
      </c>
      <c r="B80" s="44">
        <v>1.0</v>
      </c>
      <c r="C80" s="44">
        <v>6.0</v>
      </c>
      <c r="D80" s="44">
        <v>160.0</v>
      </c>
      <c r="E80" s="44">
        <v>23.9</v>
      </c>
      <c r="F80" s="44">
        <v>2.01</v>
      </c>
      <c r="G80" s="44">
        <v>0.95</v>
      </c>
      <c r="H80" s="18">
        <f>MIN(1,F80/Config_Geracao!$E$4)*G80</f>
        <v>0.19095</v>
      </c>
    </row>
    <row r="81" ht="15.0" customHeight="1">
      <c r="A81" s="43">
        <v>45661.2916666667</v>
      </c>
      <c r="B81" s="44">
        <v>1.0</v>
      </c>
      <c r="C81" s="44">
        <v>7.0</v>
      </c>
      <c r="D81" s="44">
        <v>303.7</v>
      </c>
      <c r="E81" s="44">
        <v>29.4</v>
      </c>
      <c r="F81" s="44">
        <v>2.1</v>
      </c>
      <c r="G81" s="44">
        <v>0.95</v>
      </c>
      <c r="H81" s="18">
        <f>MIN(1,F81/Config_Geracao!$E$4)*G81</f>
        <v>0.1995</v>
      </c>
    </row>
    <row r="82" ht="15.0" customHeight="1">
      <c r="A82" s="43">
        <v>45661.3333333333</v>
      </c>
      <c r="B82" s="44">
        <v>1.0</v>
      </c>
      <c r="C82" s="44">
        <v>8.0</v>
      </c>
      <c r="D82" s="44">
        <v>649.6</v>
      </c>
      <c r="E82" s="44">
        <v>26.1</v>
      </c>
      <c r="F82" s="44">
        <v>2.51</v>
      </c>
      <c r="G82" s="44">
        <v>0.95</v>
      </c>
      <c r="H82" s="18">
        <f>MIN(1,F82/Config_Geracao!$E$4)*G82</f>
        <v>0.23845</v>
      </c>
    </row>
    <row r="83" ht="15.0" customHeight="1">
      <c r="A83" s="43">
        <v>45661.375</v>
      </c>
      <c r="B83" s="44">
        <v>1.0</v>
      </c>
      <c r="C83" s="44">
        <v>9.0</v>
      </c>
      <c r="D83" s="44">
        <v>818.4</v>
      </c>
      <c r="E83" s="44">
        <v>28.5</v>
      </c>
      <c r="F83" s="44">
        <v>2.98</v>
      </c>
      <c r="G83" s="44">
        <v>0.95</v>
      </c>
      <c r="H83" s="18">
        <f>MIN(1,F83/Config_Geracao!$E$4)*G83</f>
        <v>0.2831</v>
      </c>
    </row>
    <row r="84" ht="15.0" customHeight="1">
      <c r="A84" s="43">
        <v>45661.4166666667</v>
      </c>
      <c r="B84" s="44">
        <v>1.0</v>
      </c>
      <c r="C84" s="44">
        <v>10.0</v>
      </c>
      <c r="D84" s="44">
        <v>926.4</v>
      </c>
      <c r="E84" s="44">
        <v>30.9</v>
      </c>
      <c r="F84" s="44">
        <v>2.07</v>
      </c>
      <c r="G84" s="44">
        <v>0.95</v>
      </c>
      <c r="H84" s="18">
        <f>MIN(1,F84/Config_Geracao!$E$4)*G84</f>
        <v>0.19665</v>
      </c>
    </row>
    <row r="85" ht="15.0" customHeight="1">
      <c r="A85" s="43">
        <v>45661.4583333333</v>
      </c>
      <c r="B85" s="44">
        <v>1.0</v>
      </c>
      <c r="C85" s="44">
        <v>11.0</v>
      </c>
      <c r="D85" s="44">
        <v>1036.6</v>
      </c>
      <c r="E85" s="44">
        <v>31.0</v>
      </c>
      <c r="F85" s="44">
        <v>2.86</v>
      </c>
      <c r="G85" s="44">
        <v>0.95</v>
      </c>
      <c r="H85" s="18">
        <f>MIN(1,F85/Config_Geracao!$E$4)*G85</f>
        <v>0.2717</v>
      </c>
    </row>
    <row r="86" ht="15.0" customHeight="1">
      <c r="A86" s="43">
        <v>45661.5</v>
      </c>
      <c r="B86" s="44">
        <v>1.0</v>
      </c>
      <c r="C86" s="44">
        <v>12.0</v>
      </c>
      <c r="D86" s="44">
        <v>439.9</v>
      </c>
      <c r="E86" s="44">
        <v>28.1</v>
      </c>
      <c r="F86" s="44">
        <v>4.84</v>
      </c>
      <c r="G86" s="44">
        <v>0.95</v>
      </c>
      <c r="H86" s="18">
        <f>MIN(1,F86/Config_Geracao!$E$4)*G86</f>
        <v>0.4598</v>
      </c>
    </row>
    <row r="87" ht="15.0" customHeight="1">
      <c r="A87" s="43">
        <v>45661.5416666667</v>
      </c>
      <c r="B87" s="44">
        <v>1.0</v>
      </c>
      <c r="C87" s="44">
        <v>13.0</v>
      </c>
      <c r="D87" s="44">
        <v>214.9</v>
      </c>
      <c r="E87" s="44">
        <v>31.1</v>
      </c>
      <c r="F87" s="44">
        <v>2.38</v>
      </c>
      <c r="G87" s="44">
        <v>0.95</v>
      </c>
      <c r="H87" s="18">
        <f>MIN(1,F87/Config_Geracao!$E$4)*G87</f>
        <v>0.2261</v>
      </c>
    </row>
    <row r="88" ht="15.0" customHeight="1">
      <c r="A88" s="43">
        <v>45661.5833333333</v>
      </c>
      <c r="B88" s="44">
        <v>1.0</v>
      </c>
      <c r="C88" s="44">
        <v>14.0</v>
      </c>
      <c r="D88" s="44">
        <v>934.2</v>
      </c>
      <c r="E88" s="44">
        <v>31.5</v>
      </c>
      <c r="F88" s="44">
        <v>2.13</v>
      </c>
      <c r="G88" s="44">
        <v>0.95</v>
      </c>
      <c r="H88" s="18">
        <f>MIN(1,F88/Config_Geracao!$E$4)*G88</f>
        <v>0.20235</v>
      </c>
    </row>
    <row r="89" ht="15.0" customHeight="1">
      <c r="A89" s="43">
        <v>45661.625</v>
      </c>
      <c r="B89" s="44">
        <v>1.0</v>
      </c>
      <c r="C89" s="44">
        <v>15.0</v>
      </c>
      <c r="D89" s="44">
        <v>828.2</v>
      </c>
      <c r="E89" s="44">
        <v>30.1</v>
      </c>
      <c r="F89" s="44">
        <v>3.63</v>
      </c>
      <c r="G89" s="44">
        <v>0.95</v>
      </c>
      <c r="H89" s="18">
        <f>MIN(1,F89/Config_Geracao!$E$4)*G89</f>
        <v>0.34485</v>
      </c>
    </row>
    <row r="90" ht="15.0" customHeight="1">
      <c r="A90" s="43">
        <v>45661.6666666667</v>
      </c>
      <c r="B90" s="44">
        <v>1.0</v>
      </c>
      <c r="C90" s="44">
        <v>16.0</v>
      </c>
      <c r="D90" s="44">
        <v>415.1</v>
      </c>
      <c r="E90" s="44">
        <v>28.9</v>
      </c>
      <c r="F90" s="44">
        <v>6.66</v>
      </c>
      <c r="G90" s="44">
        <v>0.95</v>
      </c>
      <c r="H90" s="18">
        <f>MIN(1,F90/Config_Geracao!$E$4)*G90</f>
        <v>0.6327</v>
      </c>
    </row>
    <row r="91" ht="15.0" customHeight="1">
      <c r="A91" s="43">
        <v>45661.7083333333</v>
      </c>
      <c r="B91" s="44">
        <v>1.0</v>
      </c>
      <c r="C91" s="44">
        <v>17.0</v>
      </c>
      <c r="D91" s="44">
        <v>220.8</v>
      </c>
      <c r="E91" s="44">
        <v>28.3</v>
      </c>
      <c r="F91" s="44">
        <v>4.67</v>
      </c>
      <c r="G91" s="44">
        <v>0.95</v>
      </c>
      <c r="H91" s="18">
        <f>MIN(1,F91/Config_Geracao!$E$4)*G91</f>
        <v>0.44365</v>
      </c>
    </row>
    <row r="92" ht="15.0" customHeight="1">
      <c r="A92" s="43">
        <v>45661.75</v>
      </c>
      <c r="B92" s="44">
        <v>1.0</v>
      </c>
      <c r="C92" s="44">
        <v>18.0</v>
      </c>
      <c r="D92" s="44">
        <v>250.2</v>
      </c>
      <c r="E92" s="44">
        <v>26.2</v>
      </c>
      <c r="F92" s="44">
        <v>2.11</v>
      </c>
      <c r="G92" s="44">
        <v>0.95</v>
      </c>
      <c r="H92" s="18">
        <f>MIN(1,F92/Config_Geracao!$E$4)*G92</f>
        <v>0.20045</v>
      </c>
    </row>
    <row r="93" ht="15.0" customHeight="1">
      <c r="A93" s="43">
        <v>45661.7916666667</v>
      </c>
      <c r="B93" s="44">
        <v>1.0</v>
      </c>
      <c r="C93" s="44">
        <v>19.0</v>
      </c>
      <c r="D93" s="44">
        <v>0.0</v>
      </c>
      <c r="E93" s="44">
        <v>27.2</v>
      </c>
      <c r="F93" s="44">
        <v>4.26</v>
      </c>
      <c r="G93" s="44">
        <v>0.95</v>
      </c>
      <c r="H93" s="18">
        <f>MIN(1,F93/Config_Geracao!$E$4)*G93</f>
        <v>0.4047</v>
      </c>
    </row>
    <row r="94" ht="15.0" customHeight="1">
      <c r="A94" s="43">
        <v>45661.8333333333</v>
      </c>
      <c r="B94" s="44">
        <v>1.0</v>
      </c>
      <c r="C94" s="44">
        <v>20.0</v>
      </c>
      <c r="D94" s="44">
        <v>0.0</v>
      </c>
      <c r="E94" s="44">
        <v>27.0</v>
      </c>
      <c r="F94" s="44">
        <v>5.01</v>
      </c>
      <c r="G94" s="44">
        <v>0.95</v>
      </c>
      <c r="H94" s="18">
        <f>MIN(1,F94/Config_Geracao!$E$4)*G94</f>
        <v>0.47595</v>
      </c>
    </row>
    <row r="95" ht="15.0" customHeight="1">
      <c r="A95" s="43">
        <v>45661.875</v>
      </c>
      <c r="B95" s="44">
        <v>1.0</v>
      </c>
      <c r="C95" s="44">
        <v>21.0</v>
      </c>
      <c r="D95" s="44">
        <v>0.0</v>
      </c>
      <c r="E95" s="44">
        <v>26.9</v>
      </c>
      <c r="F95" s="44">
        <v>3.85</v>
      </c>
      <c r="G95" s="44">
        <v>0.95</v>
      </c>
      <c r="H95" s="18">
        <f>MIN(1,F95/Config_Geracao!$E$4)*G95</f>
        <v>0.36575</v>
      </c>
    </row>
    <row r="96" ht="15.0" customHeight="1">
      <c r="A96" s="43">
        <v>45661.9166666667</v>
      </c>
      <c r="B96" s="44">
        <v>1.0</v>
      </c>
      <c r="C96" s="44">
        <v>22.0</v>
      </c>
      <c r="D96" s="44">
        <v>0.0</v>
      </c>
      <c r="E96" s="44">
        <v>26.4</v>
      </c>
      <c r="F96" s="44">
        <v>3.35</v>
      </c>
      <c r="G96" s="44">
        <v>0.95</v>
      </c>
      <c r="H96" s="18">
        <f>MIN(1,F96/Config_Geracao!$E$4)*G96</f>
        <v>0.31825</v>
      </c>
    </row>
    <row r="97" ht="15.0" customHeight="1">
      <c r="A97" s="43">
        <v>45661.9583333333</v>
      </c>
      <c r="B97" s="44">
        <v>1.0</v>
      </c>
      <c r="C97" s="44">
        <v>23.0</v>
      </c>
      <c r="D97" s="44">
        <v>0.0</v>
      </c>
      <c r="E97" s="44">
        <v>31.0</v>
      </c>
      <c r="F97" s="44">
        <v>3.4</v>
      </c>
      <c r="G97" s="44">
        <v>0.95</v>
      </c>
      <c r="H97" s="18">
        <f>MIN(1,F97/Config_Geracao!$E$4)*G97</f>
        <v>0.323</v>
      </c>
    </row>
    <row r="98" ht="15.0" customHeight="1">
      <c r="A98" s="43">
        <v>45662.0</v>
      </c>
      <c r="B98" s="44">
        <v>1.0</v>
      </c>
      <c r="C98" s="44">
        <v>0.0</v>
      </c>
      <c r="D98" s="44">
        <v>0.0</v>
      </c>
      <c r="E98" s="44">
        <v>29.7</v>
      </c>
      <c r="F98" s="44">
        <v>4.57</v>
      </c>
      <c r="G98" s="44">
        <v>0.95</v>
      </c>
      <c r="H98" s="18">
        <f>MIN(1,F98/Config_Geracao!$E$4)*G98</f>
        <v>0.43415</v>
      </c>
    </row>
    <row r="99" ht="15.0" customHeight="1">
      <c r="A99" s="43">
        <v>45662.0416666667</v>
      </c>
      <c r="B99" s="44">
        <v>1.0</v>
      </c>
      <c r="C99" s="44">
        <v>1.0</v>
      </c>
      <c r="D99" s="44">
        <v>0.0</v>
      </c>
      <c r="E99" s="44">
        <v>29.1</v>
      </c>
      <c r="F99" s="44">
        <v>4.56</v>
      </c>
      <c r="G99" s="44">
        <v>0.95</v>
      </c>
      <c r="H99" s="18">
        <f>MIN(1,F99/Config_Geracao!$E$4)*G99</f>
        <v>0.4332</v>
      </c>
    </row>
    <row r="100" ht="15.0" customHeight="1">
      <c r="A100" s="43">
        <v>45662.0833333333</v>
      </c>
      <c r="B100" s="44">
        <v>1.0</v>
      </c>
      <c r="C100" s="44">
        <v>2.0</v>
      </c>
      <c r="D100" s="44">
        <v>0.0</v>
      </c>
      <c r="E100" s="44">
        <v>27.6</v>
      </c>
      <c r="F100" s="44">
        <v>3.06</v>
      </c>
      <c r="G100" s="44">
        <v>0.95</v>
      </c>
      <c r="H100" s="18">
        <f>MIN(1,F100/Config_Geracao!$E$4)*G100</f>
        <v>0.2907</v>
      </c>
    </row>
    <row r="101" ht="15.0" customHeight="1">
      <c r="A101" s="43">
        <v>45662.125</v>
      </c>
      <c r="B101" s="44">
        <v>1.0</v>
      </c>
      <c r="C101" s="44">
        <v>3.0</v>
      </c>
      <c r="D101" s="44">
        <v>0.0</v>
      </c>
      <c r="E101" s="44">
        <v>25.8</v>
      </c>
      <c r="F101" s="44">
        <v>3.8</v>
      </c>
      <c r="G101" s="44">
        <v>0.95</v>
      </c>
      <c r="H101" s="18">
        <f>MIN(1,F101/Config_Geracao!$E$4)*G101</f>
        <v>0.361</v>
      </c>
    </row>
    <row r="102" ht="15.0" customHeight="1">
      <c r="A102" s="43">
        <v>45662.1666666667</v>
      </c>
      <c r="B102" s="44">
        <v>1.0</v>
      </c>
      <c r="C102" s="44">
        <v>4.0</v>
      </c>
      <c r="D102" s="44">
        <v>0.0</v>
      </c>
      <c r="E102" s="44">
        <v>28.0</v>
      </c>
      <c r="F102" s="44">
        <v>3.43</v>
      </c>
      <c r="G102" s="44">
        <v>0.95</v>
      </c>
      <c r="H102" s="18">
        <f>MIN(1,F102/Config_Geracao!$E$4)*G102</f>
        <v>0.32585</v>
      </c>
    </row>
    <row r="103" ht="15.0" customHeight="1">
      <c r="A103" s="43">
        <v>45662.2083333333</v>
      </c>
      <c r="B103" s="44">
        <v>1.0</v>
      </c>
      <c r="C103" s="44">
        <v>5.0</v>
      </c>
      <c r="D103" s="44">
        <v>0.0</v>
      </c>
      <c r="E103" s="44">
        <v>26.7</v>
      </c>
      <c r="F103" s="44">
        <v>3.11</v>
      </c>
      <c r="G103" s="44">
        <v>0.95</v>
      </c>
      <c r="H103" s="18">
        <f>MIN(1,F103/Config_Geracao!$E$4)*G103</f>
        <v>0.29545</v>
      </c>
    </row>
    <row r="104" ht="15.0" customHeight="1">
      <c r="A104" s="43">
        <v>45662.25</v>
      </c>
      <c r="B104" s="44">
        <v>1.0</v>
      </c>
      <c r="C104" s="44">
        <v>6.0</v>
      </c>
      <c r="D104" s="44">
        <v>108.8</v>
      </c>
      <c r="E104" s="44">
        <v>24.3</v>
      </c>
      <c r="F104" s="44">
        <v>2.09</v>
      </c>
      <c r="G104" s="44">
        <v>0.95</v>
      </c>
      <c r="H104" s="18">
        <f>MIN(1,F104/Config_Geracao!$E$4)*G104</f>
        <v>0.19855</v>
      </c>
    </row>
    <row r="105" ht="15.0" customHeight="1">
      <c r="A105" s="43">
        <v>45662.2916666667</v>
      </c>
      <c r="B105" s="44">
        <v>1.0</v>
      </c>
      <c r="C105" s="44">
        <v>7.0</v>
      </c>
      <c r="D105" s="44">
        <v>460.2</v>
      </c>
      <c r="E105" s="44">
        <v>28.3</v>
      </c>
      <c r="F105" s="44">
        <v>4.94</v>
      </c>
      <c r="G105" s="44">
        <v>0.95</v>
      </c>
      <c r="H105" s="18">
        <f>MIN(1,F105/Config_Geracao!$E$4)*G105</f>
        <v>0.4693</v>
      </c>
    </row>
    <row r="106" ht="15.0" customHeight="1">
      <c r="A106" s="43">
        <v>45662.3333333333</v>
      </c>
      <c r="B106" s="44">
        <v>1.0</v>
      </c>
      <c r="C106" s="44">
        <v>8.0</v>
      </c>
      <c r="D106" s="44">
        <v>645.1</v>
      </c>
      <c r="E106" s="44">
        <v>26.9</v>
      </c>
      <c r="F106" s="44">
        <v>3.5</v>
      </c>
      <c r="G106" s="44">
        <v>0.95</v>
      </c>
      <c r="H106" s="18">
        <f>MIN(1,F106/Config_Geracao!$E$4)*G106</f>
        <v>0.3325</v>
      </c>
    </row>
    <row r="107" ht="15.0" customHeight="1">
      <c r="A107" s="43">
        <v>45662.375</v>
      </c>
      <c r="B107" s="44">
        <v>1.0</v>
      </c>
      <c r="C107" s="44">
        <v>9.0</v>
      </c>
      <c r="D107" s="44">
        <v>816.7</v>
      </c>
      <c r="E107" s="44">
        <v>28.8</v>
      </c>
      <c r="F107" s="44">
        <v>2.63</v>
      </c>
      <c r="G107" s="44">
        <v>0.95</v>
      </c>
      <c r="H107" s="18">
        <f>MIN(1,F107/Config_Geracao!$E$4)*G107</f>
        <v>0.24985</v>
      </c>
    </row>
    <row r="108" ht="15.0" customHeight="1">
      <c r="A108" s="43">
        <v>45662.4166666667</v>
      </c>
      <c r="B108" s="44">
        <v>1.0</v>
      </c>
      <c r="C108" s="44">
        <v>10.0</v>
      </c>
      <c r="D108" s="44">
        <v>605.9</v>
      </c>
      <c r="E108" s="44">
        <v>30.7</v>
      </c>
      <c r="F108" s="44">
        <v>3.37</v>
      </c>
      <c r="G108" s="44">
        <v>0.95</v>
      </c>
      <c r="H108" s="18">
        <f>MIN(1,F108/Config_Geracao!$E$4)*G108</f>
        <v>0.32015</v>
      </c>
    </row>
    <row r="109" ht="15.0" customHeight="1">
      <c r="A109" s="43">
        <v>45662.4583333333</v>
      </c>
      <c r="B109" s="44">
        <v>1.0</v>
      </c>
      <c r="C109" s="44">
        <v>11.0</v>
      </c>
      <c r="D109" s="44">
        <v>1007.1</v>
      </c>
      <c r="E109" s="44">
        <v>28.6</v>
      </c>
      <c r="F109" s="44">
        <v>4.03</v>
      </c>
      <c r="G109" s="44">
        <v>0.95</v>
      </c>
      <c r="H109" s="18">
        <f>MIN(1,F109/Config_Geracao!$E$4)*G109</f>
        <v>0.38285</v>
      </c>
    </row>
    <row r="110" ht="15.0" customHeight="1">
      <c r="A110" s="43">
        <v>45662.5</v>
      </c>
      <c r="B110" s="44">
        <v>1.0</v>
      </c>
      <c r="C110" s="44">
        <v>12.0</v>
      </c>
      <c r="D110" s="44">
        <v>212.4</v>
      </c>
      <c r="E110" s="44">
        <v>31.3</v>
      </c>
      <c r="F110" s="44">
        <v>2.08</v>
      </c>
      <c r="G110" s="44">
        <v>0.95</v>
      </c>
      <c r="H110" s="18">
        <f>MIN(1,F110/Config_Geracao!$E$4)*G110</f>
        <v>0.1976</v>
      </c>
    </row>
    <row r="111" ht="15.0" customHeight="1">
      <c r="A111" s="43">
        <v>45662.5416666667</v>
      </c>
      <c r="B111" s="44">
        <v>1.0</v>
      </c>
      <c r="C111" s="44">
        <v>13.0</v>
      </c>
      <c r="D111" s="44">
        <v>1023.9</v>
      </c>
      <c r="E111" s="44">
        <v>34.2</v>
      </c>
      <c r="F111" s="44">
        <v>3.19</v>
      </c>
      <c r="G111" s="44">
        <v>0.95</v>
      </c>
      <c r="H111" s="18">
        <f>MIN(1,F111/Config_Geracao!$E$4)*G111</f>
        <v>0.30305</v>
      </c>
    </row>
    <row r="112" ht="15.0" customHeight="1">
      <c r="A112" s="43">
        <v>45662.5833333333</v>
      </c>
      <c r="B112" s="44">
        <v>1.0</v>
      </c>
      <c r="C112" s="44">
        <v>14.0</v>
      </c>
      <c r="D112" s="44">
        <v>954.1</v>
      </c>
      <c r="E112" s="44">
        <v>31.5</v>
      </c>
      <c r="F112" s="44">
        <v>2.05</v>
      </c>
      <c r="G112" s="44">
        <v>0.95</v>
      </c>
      <c r="H112" s="18">
        <f>MIN(1,F112/Config_Geracao!$E$4)*G112</f>
        <v>0.19475</v>
      </c>
    </row>
    <row r="113" ht="15.0" customHeight="1">
      <c r="A113" s="43">
        <v>45662.625</v>
      </c>
      <c r="B113" s="44">
        <v>1.0</v>
      </c>
      <c r="C113" s="44">
        <v>15.0</v>
      </c>
      <c r="D113" s="44">
        <v>188.2</v>
      </c>
      <c r="E113" s="44">
        <v>29.1</v>
      </c>
      <c r="F113" s="44">
        <v>2.97</v>
      </c>
      <c r="G113" s="44">
        <v>0.95</v>
      </c>
      <c r="H113" s="18">
        <f>MIN(1,F113/Config_Geracao!$E$4)*G113</f>
        <v>0.28215</v>
      </c>
    </row>
    <row r="114" ht="15.0" customHeight="1">
      <c r="A114" s="43">
        <v>45662.6666666667</v>
      </c>
      <c r="B114" s="44">
        <v>1.0</v>
      </c>
      <c r="C114" s="44">
        <v>16.0</v>
      </c>
      <c r="D114" s="44">
        <v>416.2</v>
      </c>
      <c r="E114" s="44">
        <v>24.8</v>
      </c>
      <c r="F114" s="44">
        <v>2.88</v>
      </c>
      <c r="G114" s="44">
        <v>0.95</v>
      </c>
      <c r="H114" s="18">
        <f>MIN(1,F114/Config_Geracao!$E$4)*G114</f>
        <v>0.2736</v>
      </c>
    </row>
    <row r="115" ht="15.0" customHeight="1">
      <c r="A115" s="43">
        <v>45662.7083333333</v>
      </c>
      <c r="B115" s="44">
        <v>1.0</v>
      </c>
      <c r="C115" s="44">
        <v>17.0</v>
      </c>
      <c r="D115" s="44">
        <v>86.4</v>
      </c>
      <c r="E115" s="44">
        <v>23.7</v>
      </c>
      <c r="F115" s="44">
        <v>3.68</v>
      </c>
      <c r="G115" s="44">
        <v>0.95</v>
      </c>
      <c r="H115" s="18">
        <f>MIN(1,F115/Config_Geracao!$E$4)*G115</f>
        <v>0.3496</v>
      </c>
    </row>
    <row r="116" ht="15.0" customHeight="1">
      <c r="A116" s="43">
        <v>45662.75</v>
      </c>
      <c r="B116" s="44">
        <v>1.0</v>
      </c>
      <c r="C116" s="44">
        <v>18.0</v>
      </c>
      <c r="D116" s="44">
        <v>240.9</v>
      </c>
      <c r="E116" s="44">
        <v>23.0</v>
      </c>
      <c r="F116" s="44">
        <v>4.7</v>
      </c>
      <c r="G116" s="44">
        <v>0.95</v>
      </c>
      <c r="H116" s="18">
        <f>MIN(1,F116/Config_Geracao!$E$4)*G116</f>
        <v>0.4465</v>
      </c>
    </row>
    <row r="117" ht="15.0" customHeight="1">
      <c r="A117" s="43">
        <v>45662.7916666667</v>
      </c>
      <c r="B117" s="44">
        <v>1.0</v>
      </c>
      <c r="C117" s="44">
        <v>19.0</v>
      </c>
      <c r="D117" s="44">
        <v>36.6</v>
      </c>
      <c r="E117" s="44">
        <v>25.7</v>
      </c>
      <c r="F117" s="44">
        <v>3.66</v>
      </c>
      <c r="G117" s="44">
        <v>0.95</v>
      </c>
      <c r="H117" s="18">
        <f>MIN(1,F117/Config_Geracao!$E$4)*G117</f>
        <v>0.3477</v>
      </c>
    </row>
    <row r="118" ht="15.0" customHeight="1">
      <c r="A118" s="43">
        <v>45662.8333333333</v>
      </c>
      <c r="B118" s="44">
        <v>1.0</v>
      </c>
      <c r="C118" s="44">
        <v>20.0</v>
      </c>
      <c r="D118" s="44">
        <v>0.0</v>
      </c>
      <c r="E118" s="44">
        <v>26.1</v>
      </c>
      <c r="F118" s="44">
        <v>6.36</v>
      </c>
      <c r="G118" s="44">
        <v>0.95</v>
      </c>
      <c r="H118" s="18">
        <f>MIN(1,F118/Config_Geracao!$E$4)*G118</f>
        <v>0.6042</v>
      </c>
    </row>
    <row r="119" ht="15.0" customHeight="1">
      <c r="A119" s="43">
        <v>45662.875</v>
      </c>
      <c r="B119" s="44">
        <v>1.0</v>
      </c>
      <c r="C119" s="44">
        <v>21.0</v>
      </c>
      <c r="D119" s="44">
        <v>0.0</v>
      </c>
      <c r="E119" s="44">
        <v>27.6</v>
      </c>
      <c r="F119" s="44">
        <v>3.48</v>
      </c>
      <c r="G119" s="44">
        <v>0.95</v>
      </c>
      <c r="H119" s="18">
        <f>MIN(1,F119/Config_Geracao!$E$4)*G119</f>
        <v>0.3306</v>
      </c>
    </row>
    <row r="120" ht="15.0" customHeight="1">
      <c r="A120" s="43">
        <v>45662.9166666667</v>
      </c>
      <c r="B120" s="44">
        <v>1.0</v>
      </c>
      <c r="C120" s="44">
        <v>22.0</v>
      </c>
      <c r="D120" s="44">
        <v>0.0</v>
      </c>
      <c r="E120" s="44">
        <v>26.0</v>
      </c>
      <c r="F120" s="44">
        <v>6.5</v>
      </c>
      <c r="G120" s="44">
        <v>0.95</v>
      </c>
      <c r="H120" s="18">
        <f>MIN(1,F120/Config_Geracao!$E$4)*G120</f>
        <v>0.6175</v>
      </c>
    </row>
    <row r="121" ht="15.0" customHeight="1">
      <c r="A121" s="43">
        <v>45662.9583333333</v>
      </c>
      <c r="B121" s="44">
        <v>1.0</v>
      </c>
      <c r="C121" s="44">
        <v>23.0</v>
      </c>
      <c r="D121" s="44">
        <v>0.0</v>
      </c>
      <c r="E121" s="44">
        <v>28.3</v>
      </c>
      <c r="F121" s="44">
        <v>3.63</v>
      </c>
      <c r="G121" s="44">
        <v>0.95</v>
      </c>
      <c r="H121" s="18">
        <f>MIN(1,F121/Config_Geracao!$E$4)*G121</f>
        <v>0.34485</v>
      </c>
    </row>
    <row r="122" ht="15.0" customHeight="1">
      <c r="A122" s="43">
        <v>45663.0</v>
      </c>
      <c r="B122" s="44">
        <v>1.0</v>
      </c>
      <c r="C122" s="44">
        <v>0.0</v>
      </c>
      <c r="D122" s="44">
        <v>0.0</v>
      </c>
      <c r="E122" s="44">
        <v>28.4</v>
      </c>
      <c r="F122" s="44">
        <v>3.54</v>
      </c>
      <c r="G122" s="44">
        <v>0.95</v>
      </c>
      <c r="H122" s="18">
        <f>MIN(1,F122/Config_Geracao!$E$4)*G122</f>
        <v>0.3363</v>
      </c>
    </row>
    <row r="123" ht="15.0" customHeight="1">
      <c r="A123" s="43">
        <v>45663.0416666667</v>
      </c>
      <c r="B123" s="44">
        <v>1.0</v>
      </c>
      <c r="C123" s="44">
        <v>1.0</v>
      </c>
      <c r="D123" s="44">
        <v>0.0</v>
      </c>
      <c r="E123" s="44">
        <v>27.7</v>
      </c>
      <c r="F123" s="44">
        <v>5.0</v>
      </c>
      <c r="G123" s="44">
        <v>0.95</v>
      </c>
      <c r="H123" s="18">
        <f>MIN(1,F123/Config_Geracao!$E$4)*G123</f>
        <v>0.475</v>
      </c>
    </row>
    <row r="124" ht="15.0" customHeight="1">
      <c r="A124" s="43">
        <v>45663.0833333333</v>
      </c>
      <c r="B124" s="44">
        <v>1.0</v>
      </c>
      <c r="C124" s="44">
        <v>2.0</v>
      </c>
      <c r="D124" s="44">
        <v>0.0</v>
      </c>
      <c r="E124" s="44">
        <v>27.5</v>
      </c>
      <c r="F124" s="44">
        <v>4.68</v>
      </c>
      <c r="G124" s="44">
        <v>0.95</v>
      </c>
      <c r="H124" s="18">
        <f>MIN(1,F124/Config_Geracao!$E$4)*G124</f>
        <v>0.4446</v>
      </c>
    </row>
    <row r="125" ht="15.0" customHeight="1">
      <c r="A125" s="43">
        <v>45663.125</v>
      </c>
      <c r="B125" s="44">
        <v>1.0</v>
      </c>
      <c r="C125" s="44">
        <v>3.0</v>
      </c>
      <c r="D125" s="44">
        <v>0.0</v>
      </c>
      <c r="E125" s="44">
        <v>29.4</v>
      </c>
      <c r="F125" s="44">
        <v>5.9</v>
      </c>
      <c r="G125" s="44">
        <v>0.95</v>
      </c>
      <c r="H125" s="18">
        <f>MIN(1,F125/Config_Geracao!$E$4)*G125</f>
        <v>0.5605</v>
      </c>
    </row>
    <row r="126" ht="15.0" customHeight="1">
      <c r="A126" s="43">
        <v>45663.1666666667</v>
      </c>
      <c r="B126" s="44">
        <v>1.0</v>
      </c>
      <c r="C126" s="44">
        <v>4.0</v>
      </c>
      <c r="D126" s="44">
        <v>0.0</v>
      </c>
      <c r="E126" s="44">
        <v>27.0</v>
      </c>
      <c r="F126" s="44">
        <v>4.89</v>
      </c>
      <c r="G126" s="44">
        <v>0.95</v>
      </c>
      <c r="H126" s="18">
        <f>MIN(1,F126/Config_Geracao!$E$4)*G126</f>
        <v>0.46455</v>
      </c>
    </row>
    <row r="127" ht="15.0" customHeight="1">
      <c r="A127" s="43">
        <v>45663.2083333333</v>
      </c>
      <c r="B127" s="44">
        <v>1.0</v>
      </c>
      <c r="C127" s="44">
        <v>5.0</v>
      </c>
      <c r="D127" s="44">
        <v>0.0</v>
      </c>
      <c r="E127" s="44">
        <v>26.6</v>
      </c>
      <c r="F127" s="44">
        <v>4.11</v>
      </c>
      <c r="G127" s="44">
        <v>0.95</v>
      </c>
      <c r="H127" s="18">
        <f>MIN(1,F127/Config_Geracao!$E$4)*G127</f>
        <v>0.39045</v>
      </c>
    </row>
    <row r="128" ht="15.0" customHeight="1">
      <c r="A128" s="43">
        <v>45663.25</v>
      </c>
      <c r="B128" s="44">
        <v>1.0</v>
      </c>
      <c r="C128" s="44">
        <v>6.0</v>
      </c>
      <c r="D128" s="44">
        <v>240.3</v>
      </c>
      <c r="E128" s="44">
        <v>23.9</v>
      </c>
      <c r="F128" s="44">
        <v>2.73</v>
      </c>
      <c r="G128" s="44">
        <v>0.95</v>
      </c>
      <c r="H128" s="18">
        <f>MIN(1,F128/Config_Geracao!$E$4)*G128</f>
        <v>0.25935</v>
      </c>
    </row>
    <row r="129" ht="15.0" customHeight="1">
      <c r="A129" s="43">
        <v>45663.2916666667</v>
      </c>
      <c r="B129" s="44">
        <v>1.0</v>
      </c>
      <c r="C129" s="44">
        <v>7.0</v>
      </c>
      <c r="D129" s="44">
        <v>459.0</v>
      </c>
      <c r="E129" s="44">
        <v>28.3</v>
      </c>
      <c r="F129" s="44">
        <v>2.82</v>
      </c>
      <c r="G129" s="44">
        <v>0.95</v>
      </c>
      <c r="H129" s="18">
        <f>MIN(1,F129/Config_Geracao!$E$4)*G129</f>
        <v>0.2679</v>
      </c>
    </row>
    <row r="130" ht="15.0" customHeight="1">
      <c r="A130" s="43">
        <v>45663.3333333333</v>
      </c>
      <c r="B130" s="44">
        <v>1.0</v>
      </c>
      <c r="C130" s="44">
        <v>8.0</v>
      </c>
      <c r="D130" s="44">
        <v>667.6</v>
      </c>
      <c r="E130" s="44">
        <v>30.1</v>
      </c>
      <c r="F130" s="44">
        <v>3.22</v>
      </c>
      <c r="G130" s="44">
        <v>0.95</v>
      </c>
      <c r="H130" s="18">
        <f>MIN(1,F130/Config_Geracao!$E$4)*G130</f>
        <v>0.3059</v>
      </c>
    </row>
    <row r="131" ht="15.0" customHeight="1">
      <c r="A131" s="43">
        <v>45663.375</v>
      </c>
      <c r="B131" s="44">
        <v>1.0</v>
      </c>
      <c r="C131" s="44">
        <v>9.0</v>
      </c>
      <c r="D131" s="44">
        <v>484.1</v>
      </c>
      <c r="E131" s="44">
        <v>31.4</v>
      </c>
      <c r="F131" s="44">
        <v>2.58</v>
      </c>
      <c r="G131" s="44">
        <v>0.95</v>
      </c>
      <c r="H131" s="18">
        <f>MIN(1,F131/Config_Geracao!$E$4)*G131</f>
        <v>0.2451</v>
      </c>
    </row>
    <row r="132" ht="15.0" customHeight="1">
      <c r="A132" s="43">
        <v>45663.4166666667</v>
      </c>
      <c r="B132" s="44">
        <v>1.0</v>
      </c>
      <c r="C132" s="44">
        <v>10.0</v>
      </c>
      <c r="D132" s="44">
        <v>976.1</v>
      </c>
      <c r="E132" s="44">
        <v>30.3</v>
      </c>
      <c r="F132" s="44">
        <v>2.51</v>
      </c>
      <c r="G132" s="44">
        <v>0.95</v>
      </c>
      <c r="H132" s="18">
        <f>MIN(1,F132/Config_Geracao!$E$4)*G132</f>
        <v>0.23845</v>
      </c>
    </row>
    <row r="133" ht="15.0" customHeight="1">
      <c r="A133" s="43">
        <v>45663.4583333333</v>
      </c>
      <c r="B133" s="44">
        <v>1.0</v>
      </c>
      <c r="C133" s="44">
        <v>11.0</v>
      </c>
      <c r="D133" s="44">
        <v>1023.4</v>
      </c>
      <c r="E133" s="44">
        <v>32.0</v>
      </c>
      <c r="F133" s="44">
        <v>2.3</v>
      </c>
      <c r="G133" s="44">
        <v>0.95</v>
      </c>
      <c r="H133" s="18">
        <f>MIN(1,F133/Config_Geracao!$E$4)*G133</f>
        <v>0.2185</v>
      </c>
    </row>
    <row r="134" ht="15.0" customHeight="1">
      <c r="A134" s="43">
        <v>45663.5</v>
      </c>
      <c r="B134" s="44">
        <v>1.0</v>
      </c>
      <c r="C134" s="44">
        <v>12.0</v>
      </c>
      <c r="D134" s="44">
        <v>1008.7</v>
      </c>
      <c r="E134" s="44">
        <v>30.9</v>
      </c>
      <c r="F134" s="44">
        <v>3.0</v>
      </c>
      <c r="G134" s="44">
        <v>0.95</v>
      </c>
      <c r="H134" s="18">
        <f>MIN(1,F134/Config_Geracao!$E$4)*G134</f>
        <v>0.285</v>
      </c>
    </row>
    <row r="135" ht="15.0" customHeight="1">
      <c r="A135" s="43">
        <v>45663.5416666667</v>
      </c>
      <c r="B135" s="44">
        <v>1.0</v>
      </c>
      <c r="C135" s="44">
        <v>13.0</v>
      </c>
      <c r="D135" s="44">
        <v>655.7</v>
      </c>
      <c r="E135" s="44">
        <v>31.5</v>
      </c>
      <c r="F135" s="44">
        <v>2.42</v>
      </c>
      <c r="G135" s="44">
        <v>0.95</v>
      </c>
      <c r="H135" s="18">
        <f>MIN(1,F135/Config_Geracao!$E$4)*G135</f>
        <v>0.2299</v>
      </c>
    </row>
    <row r="136" ht="15.0" customHeight="1">
      <c r="A136" s="43">
        <v>45663.5833333333</v>
      </c>
      <c r="B136" s="44">
        <v>1.0</v>
      </c>
      <c r="C136" s="44">
        <v>14.0</v>
      </c>
      <c r="D136" s="44">
        <v>926.3</v>
      </c>
      <c r="E136" s="44">
        <v>31.0</v>
      </c>
      <c r="F136" s="44">
        <v>2.21</v>
      </c>
      <c r="G136" s="44">
        <v>0.95</v>
      </c>
      <c r="H136" s="18">
        <f>MIN(1,F136/Config_Geracao!$E$4)*G136</f>
        <v>0.20995</v>
      </c>
    </row>
    <row r="137" ht="15.0" customHeight="1">
      <c r="A137" s="43">
        <v>45663.625</v>
      </c>
      <c r="B137" s="44">
        <v>1.0</v>
      </c>
      <c r="C137" s="44">
        <v>15.0</v>
      </c>
      <c r="D137" s="44">
        <v>489.0</v>
      </c>
      <c r="E137" s="44">
        <v>28.4</v>
      </c>
      <c r="F137" s="44">
        <v>2.09</v>
      </c>
      <c r="G137" s="44">
        <v>0.95</v>
      </c>
      <c r="H137" s="18">
        <f>MIN(1,F137/Config_Geracao!$E$4)*G137</f>
        <v>0.19855</v>
      </c>
    </row>
    <row r="138" ht="15.0" customHeight="1">
      <c r="A138" s="43">
        <v>45663.6666666667</v>
      </c>
      <c r="B138" s="44">
        <v>1.0</v>
      </c>
      <c r="C138" s="44">
        <v>16.0</v>
      </c>
      <c r="D138" s="44">
        <v>296.4</v>
      </c>
      <c r="E138" s="44">
        <v>26.2</v>
      </c>
      <c r="F138" s="44">
        <v>2.7</v>
      </c>
      <c r="G138" s="44">
        <v>0.95</v>
      </c>
      <c r="H138" s="18">
        <f>MIN(1,F138/Config_Geracao!$E$4)*G138</f>
        <v>0.2565</v>
      </c>
    </row>
    <row r="139" ht="15.0" customHeight="1">
      <c r="A139" s="43">
        <v>45663.7083333333</v>
      </c>
      <c r="B139" s="44">
        <v>1.0</v>
      </c>
      <c r="C139" s="44">
        <v>17.0</v>
      </c>
      <c r="D139" s="44">
        <v>465.9</v>
      </c>
      <c r="E139" s="44">
        <v>28.4</v>
      </c>
      <c r="F139" s="44">
        <v>2.09</v>
      </c>
      <c r="G139" s="44">
        <v>0.95</v>
      </c>
      <c r="H139" s="18">
        <f>MIN(1,F139/Config_Geracao!$E$4)*G139</f>
        <v>0.19855</v>
      </c>
    </row>
    <row r="140" ht="15.0" customHeight="1">
      <c r="A140" s="43">
        <v>45663.75</v>
      </c>
      <c r="B140" s="44">
        <v>1.0</v>
      </c>
      <c r="C140" s="44">
        <v>18.0</v>
      </c>
      <c r="D140" s="44">
        <v>231.4</v>
      </c>
      <c r="E140" s="44">
        <v>24.7</v>
      </c>
      <c r="F140" s="44">
        <v>3.64</v>
      </c>
      <c r="G140" s="44">
        <v>0.95</v>
      </c>
      <c r="H140" s="18">
        <f>MIN(1,F140/Config_Geracao!$E$4)*G140</f>
        <v>0.3458</v>
      </c>
    </row>
    <row r="141" ht="15.0" customHeight="1">
      <c r="A141" s="43">
        <v>45663.7916666667</v>
      </c>
      <c r="B141" s="44">
        <v>1.0</v>
      </c>
      <c r="C141" s="44">
        <v>19.0</v>
      </c>
      <c r="D141" s="44">
        <v>0.0</v>
      </c>
      <c r="E141" s="44">
        <v>23.9</v>
      </c>
      <c r="F141" s="44">
        <v>2.66</v>
      </c>
      <c r="G141" s="44">
        <v>0.95</v>
      </c>
      <c r="H141" s="18">
        <f>MIN(1,F141/Config_Geracao!$E$4)*G141</f>
        <v>0.2527</v>
      </c>
    </row>
    <row r="142" ht="15.0" customHeight="1">
      <c r="A142" s="43">
        <v>45663.8333333333</v>
      </c>
      <c r="B142" s="44">
        <v>1.0</v>
      </c>
      <c r="C142" s="44">
        <v>20.0</v>
      </c>
      <c r="D142" s="44">
        <v>0.0</v>
      </c>
      <c r="E142" s="44">
        <v>24.2</v>
      </c>
      <c r="F142" s="44">
        <v>2.62</v>
      </c>
      <c r="G142" s="44">
        <v>0.95</v>
      </c>
      <c r="H142" s="18">
        <f>MIN(1,F142/Config_Geracao!$E$4)*G142</f>
        <v>0.2489</v>
      </c>
    </row>
    <row r="143" ht="15.0" customHeight="1">
      <c r="A143" s="43">
        <v>45663.875</v>
      </c>
      <c r="B143" s="44">
        <v>1.0</v>
      </c>
      <c r="C143" s="44">
        <v>21.0</v>
      </c>
      <c r="D143" s="44">
        <v>0.0</v>
      </c>
      <c r="E143" s="44">
        <v>29.2</v>
      </c>
      <c r="F143" s="44">
        <v>4.38</v>
      </c>
      <c r="G143" s="44">
        <v>0.95</v>
      </c>
      <c r="H143" s="18">
        <f>MIN(1,F143/Config_Geracao!$E$4)*G143</f>
        <v>0.4161</v>
      </c>
    </row>
    <row r="144" ht="15.0" customHeight="1">
      <c r="A144" s="43">
        <v>45663.9166666667</v>
      </c>
      <c r="B144" s="44">
        <v>1.0</v>
      </c>
      <c r="C144" s="44">
        <v>22.0</v>
      </c>
      <c r="D144" s="44">
        <v>0.0</v>
      </c>
      <c r="E144" s="44">
        <v>28.5</v>
      </c>
      <c r="F144" s="44">
        <v>3.72</v>
      </c>
      <c r="G144" s="44">
        <v>0.95</v>
      </c>
      <c r="H144" s="18">
        <f>MIN(1,F144/Config_Geracao!$E$4)*G144</f>
        <v>0.3534</v>
      </c>
    </row>
    <row r="145" ht="15.0" customHeight="1">
      <c r="A145" s="43">
        <v>45663.9583333333</v>
      </c>
      <c r="B145" s="44">
        <v>1.0</v>
      </c>
      <c r="C145" s="44">
        <v>23.0</v>
      </c>
      <c r="D145" s="44">
        <v>0.0</v>
      </c>
      <c r="E145" s="44">
        <v>28.4</v>
      </c>
      <c r="F145" s="44">
        <v>3.76</v>
      </c>
      <c r="G145" s="44">
        <v>0.95</v>
      </c>
      <c r="H145" s="18">
        <f>MIN(1,F145/Config_Geracao!$E$4)*G145</f>
        <v>0.3572</v>
      </c>
    </row>
    <row r="146" ht="15.0" customHeight="1">
      <c r="A146" s="43">
        <v>45664.0</v>
      </c>
      <c r="B146" s="44">
        <v>1.0</v>
      </c>
      <c r="C146" s="44">
        <v>0.0</v>
      </c>
      <c r="D146" s="44">
        <v>0.0</v>
      </c>
      <c r="E146" s="44">
        <v>27.8</v>
      </c>
      <c r="F146" s="44">
        <v>3.76</v>
      </c>
      <c r="G146" s="44">
        <v>0.95</v>
      </c>
      <c r="H146" s="18">
        <f>MIN(1,F146/Config_Geracao!$E$4)*G146</f>
        <v>0.3572</v>
      </c>
    </row>
    <row r="147" ht="15.0" customHeight="1">
      <c r="A147" s="43">
        <v>45664.0416666667</v>
      </c>
      <c r="B147" s="44">
        <v>1.0</v>
      </c>
      <c r="C147" s="44">
        <v>1.0</v>
      </c>
      <c r="D147" s="44">
        <v>0.0</v>
      </c>
      <c r="E147" s="44">
        <v>26.5</v>
      </c>
      <c r="F147" s="44">
        <v>3.28</v>
      </c>
      <c r="G147" s="44">
        <v>0.95</v>
      </c>
      <c r="H147" s="18">
        <f>MIN(1,F147/Config_Geracao!$E$4)*G147</f>
        <v>0.3116</v>
      </c>
    </row>
    <row r="148" ht="15.0" customHeight="1">
      <c r="A148" s="43">
        <v>45664.0833333333</v>
      </c>
      <c r="B148" s="44">
        <v>1.0</v>
      </c>
      <c r="C148" s="44">
        <v>2.0</v>
      </c>
      <c r="D148" s="44">
        <v>0.0</v>
      </c>
      <c r="E148" s="44">
        <v>26.5</v>
      </c>
      <c r="F148" s="44">
        <v>3.02</v>
      </c>
      <c r="G148" s="44">
        <v>0.95</v>
      </c>
      <c r="H148" s="18">
        <f>MIN(1,F148/Config_Geracao!$E$4)*G148</f>
        <v>0.2869</v>
      </c>
    </row>
    <row r="149" ht="15.0" customHeight="1">
      <c r="A149" s="43">
        <v>45664.125</v>
      </c>
      <c r="B149" s="44">
        <v>1.0</v>
      </c>
      <c r="C149" s="44">
        <v>3.0</v>
      </c>
      <c r="D149" s="44">
        <v>0.0</v>
      </c>
      <c r="E149" s="44">
        <v>25.0</v>
      </c>
      <c r="F149" s="44">
        <v>3.39</v>
      </c>
      <c r="G149" s="44">
        <v>0.95</v>
      </c>
      <c r="H149" s="18">
        <f>MIN(1,F149/Config_Geracao!$E$4)*G149</f>
        <v>0.32205</v>
      </c>
    </row>
    <row r="150" ht="15.0" customHeight="1">
      <c r="A150" s="43">
        <v>45664.1666666667</v>
      </c>
      <c r="B150" s="44">
        <v>1.0</v>
      </c>
      <c r="C150" s="44">
        <v>4.0</v>
      </c>
      <c r="D150" s="44">
        <v>0.0</v>
      </c>
      <c r="E150" s="44">
        <v>25.5</v>
      </c>
      <c r="F150" s="44">
        <v>3.13</v>
      </c>
      <c r="G150" s="44">
        <v>0.95</v>
      </c>
      <c r="H150" s="18">
        <f>MIN(1,F150/Config_Geracao!$E$4)*G150</f>
        <v>0.29735</v>
      </c>
    </row>
    <row r="151" ht="15.0" customHeight="1">
      <c r="A151" s="43">
        <v>45664.2083333333</v>
      </c>
      <c r="B151" s="44">
        <v>1.0</v>
      </c>
      <c r="C151" s="44">
        <v>5.0</v>
      </c>
      <c r="D151" s="44">
        <v>0.0</v>
      </c>
      <c r="E151" s="44">
        <v>27.4</v>
      </c>
      <c r="F151" s="44">
        <v>3.69</v>
      </c>
      <c r="G151" s="44">
        <v>0.95</v>
      </c>
      <c r="H151" s="18">
        <f>MIN(1,F151/Config_Geracao!$E$4)*G151</f>
        <v>0.35055</v>
      </c>
    </row>
    <row r="152" ht="15.0" customHeight="1">
      <c r="A152" s="43">
        <v>45664.25</v>
      </c>
      <c r="B152" s="44">
        <v>1.0</v>
      </c>
      <c r="C152" s="44">
        <v>6.0</v>
      </c>
      <c r="D152" s="44">
        <v>113.9</v>
      </c>
      <c r="E152" s="44">
        <v>27.3</v>
      </c>
      <c r="F152" s="44">
        <v>2.57</v>
      </c>
      <c r="G152" s="44">
        <v>0.95</v>
      </c>
      <c r="H152" s="18">
        <f>MIN(1,F152/Config_Geracao!$E$4)*G152</f>
        <v>0.24415</v>
      </c>
    </row>
    <row r="153" ht="15.0" customHeight="1">
      <c r="A153" s="43">
        <v>45664.2916666667</v>
      </c>
      <c r="B153" s="44">
        <v>1.0</v>
      </c>
      <c r="C153" s="44">
        <v>7.0</v>
      </c>
      <c r="D153" s="44">
        <v>265.0</v>
      </c>
      <c r="E153" s="44">
        <v>28.6</v>
      </c>
      <c r="F153" s="44">
        <v>2.85</v>
      </c>
      <c r="G153" s="44">
        <v>0.95</v>
      </c>
      <c r="H153" s="18">
        <f>MIN(1,F153/Config_Geracao!$E$4)*G153</f>
        <v>0.27075</v>
      </c>
    </row>
    <row r="154" ht="15.0" customHeight="1">
      <c r="A154" s="43">
        <v>45664.3333333333</v>
      </c>
      <c r="B154" s="44">
        <v>1.0</v>
      </c>
      <c r="C154" s="44">
        <v>8.0</v>
      </c>
      <c r="D154" s="44">
        <v>109.2</v>
      </c>
      <c r="E154" s="44">
        <v>25.9</v>
      </c>
      <c r="F154" s="44">
        <v>2.11</v>
      </c>
      <c r="G154" s="44">
        <v>0.95</v>
      </c>
      <c r="H154" s="18">
        <f>MIN(1,F154/Config_Geracao!$E$4)*G154</f>
        <v>0.20045</v>
      </c>
    </row>
    <row r="155" ht="15.0" customHeight="1">
      <c r="A155" s="43">
        <v>45664.375</v>
      </c>
      <c r="B155" s="44">
        <v>1.0</v>
      </c>
      <c r="C155" s="44">
        <v>9.0</v>
      </c>
      <c r="D155" s="44">
        <v>484.9</v>
      </c>
      <c r="E155" s="44">
        <v>28.7</v>
      </c>
      <c r="F155" s="44">
        <v>2.34</v>
      </c>
      <c r="G155" s="44">
        <v>0.95</v>
      </c>
      <c r="H155" s="18">
        <f>MIN(1,F155/Config_Geracao!$E$4)*G155</f>
        <v>0.2223</v>
      </c>
    </row>
    <row r="156" ht="15.0" customHeight="1">
      <c r="A156" s="43">
        <v>45664.4166666667</v>
      </c>
      <c r="B156" s="44">
        <v>1.0</v>
      </c>
      <c r="C156" s="44">
        <v>10.0</v>
      </c>
      <c r="D156" s="44">
        <v>229.8</v>
      </c>
      <c r="E156" s="44">
        <v>30.3</v>
      </c>
      <c r="F156" s="44">
        <v>2.53</v>
      </c>
      <c r="G156" s="44">
        <v>0.95</v>
      </c>
      <c r="H156" s="18">
        <f>MIN(1,F156/Config_Geracao!$E$4)*G156</f>
        <v>0.24035</v>
      </c>
    </row>
    <row r="157" ht="15.0" customHeight="1">
      <c r="A157" s="43">
        <v>45664.4583333333</v>
      </c>
      <c r="B157" s="44">
        <v>1.0</v>
      </c>
      <c r="C157" s="44">
        <v>11.0</v>
      </c>
      <c r="D157" s="44">
        <v>1007.1</v>
      </c>
      <c r="E157" s="44">
        <v>31.4</v>
      </c>
      <c r="F157" s="44">
        <v>4.01</v>
      </c>
      <c r="G157" s="44">
        <v>0.95</v>
      </c>
      <c r="H157" s="18">
        <f>MIN(1,F157/Config_Geracao!$E$4)*G157</f>
        <v>0.38095</v>
      </c>
    </row>
    <row r="158" ht="15.0" customHeight="1">
      <c r="A158" s="43">
        <v>45664.5</v>
      </c>
      <c r="B158" s="44">
        <v>1.0</v>
      </c>
      <c r="C158" s="44">
        <v>12.0</v>
      </c>
      <c r="D158" s="44">
        <v>1048.3</v>
      </c>
      <c r="E158" s="44">
        <v>31.8</v>
      </c>
      <c r="F158" s="44">
        <v>4.65</v>
      </c>
      <c r="G158" s="44">
        <v>0.95</v>
      </c>
      <c r="H158" s="18">
        <f>MIN(1,F158/Config_Geracao!$E$4)*G158</f>
        <v>0.44175</v>
      </c>
    </row>
    <row r="159" ht="15.0" customHeight="1">
      <c r="A159" s="43">
        <v>45664.5416666667</v>
      </c>
      <c r="B159" s="44">
        <v>1.0</v>
      </c>
      <c r="C159" s="44">
        <v>13.0</v>
      </c>
      <c r="D159" s="44">
        <v>1004.1</v>
      </c>
      <c r="E159" s="44">
        <v>32.2</v>
      </c>
      <c r="F159" s="44">
        <v>2.21</v>
      </c>
      <c r="G159" s="44">
        <v>0.95</v>
      </c>
      <c r="H159" s="18">
        <f>MIN(1,F159/Config_Geracao!$E$4)*G159</f>
        <v>0.20995</v>
      </c>
    </row>
    <row r="160" ht="15.0" customHeight="1">
      <c r="A160" s="43">
        <v>45664.5833333333</v>
      </c>
      <c r="B160" s="44">
        <v>1.0</v>
      </c>
      <c r="C160" s="44">
        <v>14.0</v>
      </c>
      <c r="D160" s="44">
        <v>445.7</v>
      </c>
      <c r="E160" s="44">
        <v>27.8</v>
      </c>
      <c r="F160" s="44">
        <v>2.12</v>
      </c>
      <c r="G160" s="44">
        <v>0.95</v>
      </c>
      <c r="H160" s="18">
        <f>MIN(1,F160/Config_Geracao!$E$4)*G160</f>
        <v>0.2014</v>
      </c>
    </row>
    <row r="161" ht="15.0" customHeight="1">
      <c r="A161" s="43">
        <v>45664.625</v>
      </c>
      <c r="B161" s="44">
        <v>1.0</v>
      </c>
      <c r="C161" s="44">
        <v>15.0</v>
      </c>
      <c r="D161" s="44">
        <v>821.9</v>
      </c>
      <c r="E161" s="44">
        <v>27.5</v>
      </c>
      <c r="F161" s="44">
        <v>2.66</v>
      </c>
      <c r="G161" s="44">
        <v>0.95</v>
      </c>
      <c r="H161" s="18">
        <f>MIN(1,F161/Config_Geracao!$E$4)*G161</f>
        <v>0.2527</v>
      </c>
    </row>
    <row r="162" ht="15.0" customHeight="1">
      <c r="A162" s="43">
        <v>45664.6666666667</v>
      </c>
      <c r="B162" s="44">
        <v>1.0</v>
      </c>
      <c r="C162" s="44">
        <v>16.0</v>
      </c>
      <c r="D162" s="44">
        <v>660.0</v>
      </c>
      <c r="E162" s="44">
        <v>26.7</v>
      </c>
      <c r="F162" s="44">
        <v>2.07</v>
      </c>
      <c r="G162" s="44">
        <v>0.95</v>
      </c>
      <c r="H162" s="18">
        <f>MIN(1,F162/Config_Geracao!$E$4)*G162</f>
        <v>0.19665</v>
      </c>
    </row>
    <row r="163" ht="15.0" customHeight="1">
      <c r="A163" s="43">
        <v>45664.7083333333</v>
      </c>
      <c r="B163" s="44">
        <v>1.0</v>
      </c>
      <c r="C163" s="44">
        <v>17.0</v>
      </c>
      <c r="D163" s="44">
        <v>447.9</v>
      </c>
      <c r="E163" s="44">
        <v>25.6</v>
      </c>
      <c r="F163" s="44">
        <v>3.14</v>
      </c>
      <c r="G163" s="44">
        <v>0.95</v>
      </c>
      <c r="H163" s="18">
        <f>MIN(1,F163/Config_Geracao!$E$4)*G163</f>
        <v>0.2983</v>
      </c>
    </row>
    <row r="164" ht="15.0" customHeight="1">
      <c r="A164" s="43">
        <v>45664.75</v>
      </c>
      <c r="B164" s="44">
        <v>1.0</v>
      </c>
      <c r="C164" s="44">
        <v>18.0</v>
      </c>
      <c r="D164" s="44">
        <v>248.9</v>
      </c>
      <c r="E164" s="44">
        <v>21.3</v>
      </c>
      <c r="F164" s="44">
        <v>2.43</v>
      </c>
      <c r="G164" s="44">
        <v>0.95</v>
      </c>
      <c r="H164" s="18">
        <f>MIN(1,F164/Config_Geracao!$E$4)*G164</f>
        <v>0.23085</v>
      </c>
    </row>
    <row r="165" ht="15.0" customHeight="1">
      <c r="A165" s="43">
        <v>45664.7916666667</v>
      </c>
      <c r="B165" s="44">
        <v>1.0</v>
      </c>
      <c r="C165" s="44">
        <v>19.0</v>
      </c>
      <c r="D165" s="44">
        <v>0.0</v>
      </c>
      <c r="E165" s="44">
        <v>26.0</v>
      </c>
      <c r="F165" s="44">
        <v>2.2</v>
      </c>
      <c r="G165" s="44">
        <v>0.95</v>
      </c>
      <c r="H165" s="18">
        <f>MIN(1,F165/Config_Geracao!$E$4)*G165</f>
        <v>0.209</v>
      </c>
    </row>
    <row r="166" ht="15.0" customHeight="1">
      <c r="A166" s="43">
        <v>45664.8333333333</v>
      </c>
      <c r="B166" s="44">
        <v>1.0</v>
      </c>
      <c r="C166" s="44">
        <v>20.0</v>
      </c>
      <c r="D166" s="44">
        <v>0.0</v>
      </c>
      <c r="E166" s="44">
        <v>26.6</v>
      </c>
      <c r="F166" s="44">
        <v>2.07</v>
      </c>
      <c r="G166" s="44">
        <v>0.95</v>
      </c>
      <c r="H166" s="18">
        <f>MIN(1,F166/Config_Geracao!$E$4)*G166</f>
        <v>0.19665</v>
      </c>
    </row>
    <row r="167" ht="15.0" customHeight="1">
      <c r="A167" s="43">
        <v>45664.875</v>
      </c>
      <c r="B167" s="44">
        <v>1.0</v>
      </c>
      <c r="C167" s="44">
        <v>21.0</v>
      </c>
      <c r="D167" s="44">
        <v>0.0</v>
      </c>
      <c r="E167" s="44">
        <v>27.9</v>
      </c>
      <c r="F167" s="44">
        <v>4.84</v>
      </c>
      <c r="G167" s="44">
        <v>0.95</v>
      </c>
      <c r="H167" s="18">
        <f>MIN(1,F167/Config_Geracao!$E$4)*G167</f>
        <v>0.4598</v>
      </c>
    </row>
    <row r="168" ht="15.0" customHeight="1">
      <c r="A168" s="43">
        <v>45664.9166666667</v>
      </c>
      <c r="B168" s="44">
        <v>1.0</v>
      </c>
      <c r="C168" s="44">
        <v>22.0</v>
      </c>
      <c r="D168" s="44">
        <v>0.0</v>
      </c>
      <c r="E168" s="44">
        <v>30.0</v>
      </c>
      <c r="F168" s="44">
        <v>3.15</v>
      </c>
      <c r="G168" s="44">
        <v>0.95</v>
      </c>
      <c r="H168" s="18">
        <f>MIN(1,F168/Config_Geracao!$E$4)*G168</f>
        <v>0.29925</v>
      </c>
    </row>
    <row r="169" ht="15.0" customHeight="1">
      <c r="A169" s="43">
        <v>45664.9583333333</v>
      </c>
      <c r="B169" s="44">
        <v>1.0</v>
      </c>
      <c r="C169" s="44">
        <v>23.0</v>
      </c>
      <c r="D169" s="44">
        <v>0.0</v>
      </c>
      <c r="E169" s="44">
        <v>27.0</v>
      </c>
      <c r="F169" s="44">
        <v>3.18</v>
      </c>
      <c r="G169" s="44">
        <v>0.95</v>
      </c>
      <c r="H169" s="18">
        <f>MIN(1,F169/Config_Geracao!$E$4)*G169</f>
        <v>0.3021</v>
      </c>
    </row>
    <row r="170" ht="15.0" customHeight="1">
      <c r="A170" s="43">
        <v>45665.0</v>
      </c>
      <c r="B170" s="44">
        <v>1.0</v>
      </c>
      <c r="C170" s="44">
        <v>0.0</v>
      </c>
      <c r="D170" s="44">
        <v>0.0</v>
      </c>
      <c r="E170" s="44">
        <v>28.9</v>
      </c>
      <c r="F170" s="44">
        <v>3.18</v>
      </c>
      <c r="G170" s="44">
        <v>0.95</v>
      </c>
      <c r="H170" s="18">
        <f>MIN(1,F170/Config_Geracao!$E$4)*G170</f>
        <v>0.3021</v>
      </c>
    </row>
    <row r="171" ht="15.0" customHeight="1">
      <c r="A171" s="43">
        <v>45665.0416666667</v>
      </c>
      <c r="B171" s="44">
        <v>1.0</v>
      </c>
      <c r="C171" s="44">
        <v>1.0</v>
      </c>
      <c r="D171" s="44">
        <v>0.0</v>
      </c>
      <c r="E171" s="44">
        <v>28.7</v>
      </c>
      <c r="F171" s="44">
        <v>3.74</v>
      </c>
      <c r="G171" s="44">
        <v>0.95</v>
      </c>
      <c r="H171" s="18">
        <f>MIN(1,F171/Config_Geracao!$E$4)*G171</f>
        <v>0.3553</v>
      </c>
    </row>
    <row r="172" ht="15.0" customHeight="1">
      <c r="A172" s="43">
        <v>45665.0833333333</v>
      </c>
      <c r="B172" s="44">
        <v>1.0</v>
      </c>
      <c r="C172" s="44">
        <v>2.0</v>
      </c>
      <c r="D172" s="44">
        <v>0.0</v>
      </c>
      <c r="E172" s="44">
        <v>29.2</v>
      </c>
      <c r="F172" s="44">
        <v>3.44</v>
      </c>
      <c r="G172" s="44">
        <v>0.95</v>
      </c>
      <c r="H172" s="18">
        <f>MIN(1,F172/Config_Geracao!$E$4)*G172</f>
        <v>0.3268</v>
      </c>
    </row>
    <row r="173" ht="15.0" customHeight="1">
      <c r="A173" s="43">
        <v>45665.125</v>
      </c>
      <c r="B173" s="44">
        <v>1.0</v>
      </c>
      <c r="C173" s="44">
        <v>3.0</v>
      </c>
      <c r="D173" s="44">
        <v>0.0</v>
      </c>
      <c r="E173" s="44">
        <v>26.7</v>
      </c>
      <c r="F173" s="44">
        <v>4.7</v>
      </c>
      <c r="G173" s="44">
        <v>0.95</v>
      </c>
      <c r="H173" s="18">
        <f>MIN(1,F173/Config_Geracao!$E$4)*G173</f>
        <v>0.4465</v>
      </c>
    </row>
    <row r="174" ht="15.0" customHeight="1">
      <c r="A174" s="43">
        <v>45665.1666666667</v>
      </c>
      <c r="B174" s="44">
        <v>1.0</v>
      </c>
      <c r="C174" s="44">
        <v>4.0</v>
      </c>
      <c r="D174" s="44">
        <v>0.0</v>
      </c>
      <c r="E174" s="44">
        <v>27.9</v>
      </c>
      <c r="F174" s="44">
        <v>3.58</v>
      </c>
      <c r="G174" s="44">
        <v>0.95</v>
      </c>
      <c r="H174" s="18">
        <f>MIN(1,F174/Config_Geracao!$E$4)*G174</f>
        <v>0.3401</v>
      </c>
    </row>
    <row r="175" ht="15.0" customHeight="1">
      <c r="A175" s="43">
        <v>45665.2083333333</v>
      </c>
      <c r="B175" s="44">
        <v>1.0</v>
      </c>
      <c r="C175" s="44">
        <v>5.0</v>
      </c>
      <c r="D175" s="44">
        <v>21.0</v>
      </c>
      <c r="E175" s="44">
        <v>24.5</v>
      </c>
      <c r="F175" s="44">
        <v>3.7</v>
      </c>
      <c r="G175" s="44">
        <v>0.95</v>
      </c>
      <c r="H175" s="18">
        <f>MIN(1,F175/Config_Geracao!$E$4)*G175</f>
        <v>0.3515</v>
      </c>
    </row>
    <row r="176" ht="15.0" customHeight="1">
      <c r="A176" s="43">
        <v>45665.25</v>
      </c>
      <c r="B176" s="44">
        <v>1.0</v>
      </c>
      <c r="C176" s="44">
        <v>6.0</v>
      </c>
      <c r="D176" s="44">
        <v>75.0</v>
      </c>
      <c r="E176" s="44">
        <v>21.7</v>
      </c>
      <c r="F176" s="44">
        <v>4.37</v>
      </c>
      <c r="G176" s="44">
        <v>0.95</v>
      </c>
      <c r="H176" s="18">
        <f>MIN(1,F176/Config_Geracao!$E$4)*G176</f>
        <v>0.41515</v>
      </c>
    </row>
    <row r="177" ht="15.0" customHeight="1">
      <c r="A177" s="43">
        <v>45665.2916666667</v>
      </c>
      <c r="B177" s="44">
        <v>1.0</v>
      </c>
      <c r="C177" s="44">
        <v>7.0</v>
      </c>
      <c r="D177" s="44">
        <v>458.9</v>
      </c>
      <c r="E177" s="44">
        <v>27.4</v>
      </c>
      <c r="F177" s="44">
        <v>2.41</v>
      </c>
      <c r="G177" s="44">
        <v>0.95</v>
      </c>
      <c r="H177" s="18">
        <f>MIN(1,F177/Config_Geracao!$E$4)*G177</f>
        <v>0.22895</v>
      </c>
    </row>
    <row r="178" ht="15.0" customHeight="1">
      <c r="A178" s="43">
        <v>45665.3333333333</v>
      </c>
      <c r="B178" s="44">
        <v>1.0</v>
      </c>
      <c r="C178" s="44">
        <v>8.0</v>
      </c>
      <c r="D178" s="44">
        <v>211.0</v>
      </c>
      <c r="E178" s="44">
        <v>31.4</v>
      </c>
      <c r="F178" s="44">
        <v>4.24</v>
      </c>
      <c r="G178" s="44">
        <v>0.95</v>
      </c>
      <c r="H178" s="18">
        <f>MIN(1,F178/Config_Geracao!$E$4)*G178</f>
        <v>0.4028</v>
      </c>
    </row>
    <row r="179" ht="15.0" customHeight="1">
      <c r="A179" s="43">
        <v>45665.375</v>
      </c>
      <c r="B179" s="44">
        <v>1.0</v>
      </c>
      <c r="C179" s="44">
        <v>9.0</v>
      </c>
      <c r="D179" s="44">
        <v>799.1</v>
      </c>
      <c r="E179" s="44">
        <v>28.0</v>
      </c>
      <c r="F179" s="44">
        <v>3.36</v>
      </c>
      <c r="G179" s="44">
        <v>0.95</v>
      </c>
      <c r="H179" s="18">
        <f>MIN(1,F179/Config_Geracao!$E$4)*G179</f>
        <v>0.3192</v>
      </c>
    </row>
    <row r="180" ht="15.0" customHeight="1">
      <c r="A180" s="43">
        <v>45665.4166666667</v>
      </c>
      <c r="B180" s="44">
        <v>1.0</v>
      </c>
      <c r="C180" s="44">
        <v>10.0</v>
      </c>
      <c r="D180" s="44">
        <v>402.2</v>
      </c>
      <c r="E180" s="44">
        <v>30.7</v>
      </c>
      <c r="F180" s="44">
        <v>2.42</v>
      </c>
      <c r="G180" s="44">
        <v>0.95</v>
      </c>
      <c r="H180" s="18">
        <f>MIN(1,F180/Config_Geracao!$E$4)*G180</f>
        <v>0.2299</v>
      </c>
    </row>
    <row r="181" ht="15.0" customHeight="1">
      <c r="A181" s="43">
        <v>45665.4583333333</v>
      </c>
      <c r="B181" s="44">
        <v>1.0</v>
      </c>
      <c r="C181" s="44">
        <v>11.0</v>
      </c>
      <c r="D181" s="44">
        <v>1049.4</v>
      </c>
      <c r="E181" s="44">
        <v>30.1</v>
      </c>
      <c r="F181" s="44">
        <v>2.16</v>
      </c>
      <c r="G181" s="44">
        <v>0.95</v>
      </c>
      <c r="H181" s="18">
        <f>MIN(1,F181/Config_Geracao!$E$4)*G181</f>
        <v>0.2052</v>
      </c>
    </row>
    <row r="182" ht="15.0" customHeight="1">
      <c r="A182" s="43">
        <v>45665.5</v>
      </c>
      <c r="B182" s="44">
        <v>1.0</v>
      </c>
      <c r="C182" s="44">
        <v>12.0</v>
      </c>
      <c r="D182" s="44">
        <v>373.2</v>
      </c>
      <c r="E182" s="44">
        <v>33.0</v>
      </c>
      <c r="F182" s="44">
        <v>3.18</v>
      </c>
      <c r="G182" s="44">
        <v>0.95</v>
      </c>
      <c r="H182" s="18">
        <f>MIN(1,F182/Config_Geracao!$E$4)*G182</f>
        <v>0.3021</v>
      </c>
    </row>
    <row r="183" ht="15.0" customHeight="1">
      <c r="A183" s="43">
        <v>45665.5416666667</v>
      </c>
      <c r="B183" s="44">
        <v>1.0</v>
      </c>
      <c r="C183" s="44">
        <v>13.0</v>
      </c>
      <c r="D183" s="44">
        <v>1002.5</v>
      </c>
      <c r="E183" s="44">
        <v>30.0</v>
      </c>
      <c r="F183" s="44">
        <v>4.39</v>
      </c>
      <c r="G183" s="44">
        <v>0.95</v>
      </c>
      <c r="H183" s="18">
        <f>MIN(1,F183/Config_Geracao!$E$4)*G183</f>
        <v>0.41705</v>
      </c>
    </row>
    <row r="184" ht="15.0" customHeight="1">
      <c r="A184" s="43">
        <v>45665.5833333333</v>
      </c>
      <c r="B184" s="44">
        <v>1.0</v>
      </c>
      <c r="C184" s="44">
        <v>14.0</v>
      </c>
      <c r="D184" s="44">
        <v>959.1</v>
      </c>
      <c r="E184" s="44">
        <v>30.1</v>
      </c>
      <c r="F184" s="44">
        <v>2.17</v>
      </c>
      <c r="G184" s="44">
        <v>0.95</v>
      </c>
      <c r="H184" s="18">
        <f>MIN(1,F184/Config_Geracao!$E$4)*G184</f>
        <v>0.20615</v>
      </c>
    </row>
    <row r="185" ht="15.0" customHeight="1">
      <c r="A185" s="43">
        <v>45665.625</v>
      </c>
      <c r="B185" s="44">
        <v>1.0</v>
      </c>
      <c r="C185" s="44">
        <v>15.0</v>
      </c>
      <c r="D185" s="44">
        <v>816.9</v>
      </c>
      <c r="E185" s="44">
        <v>29.3</v>
      </c>
      <c r="F185" s="44">
        <v>4.06</v>
      </c>
      <c r="G185" s="44">
        <v>0.95</v>
      </c>
      <c r="H185" s="18">
        <f>MIN(1,F185/Config_Geracao!$E$4)*G185</f>
        <v>0.3857</v>
      </c>
    </row>
    <row r="186" ht="15.0" customHeight="1">
      <c r="A186" s="43">
        <v>45665.6666666667</v>
      </c>
      <c r="B186" s="44">
        <v>1.0</v>
      </c>
      <c r="C186" s="44">
        <v>16.0</v>
      </c>
      <c r="D186" s="44">
        <v>664.3</v>
      </c>
      <c r="E186" s="44">
        <v>28.3</v>
      </c>
      <c r="F186" s="44">
        <v>3.23</v>
      </c>
      <c r="G186" s="44">
        <v>0.95</v>
      </c>
      <c r="H186" s="18">
        <f>MIN(1,F186/Config_Geracao!$E$4)*G186</f>
        <v>0.30685</v>
      </c>
    </row>
    <row r="187" ht="15.0" customHeight="1">
      <c r="A187" s="43">
        <v>45665.7083333333</v>
      </c>
      <c r="B187" s="44">
        <v>1.0</v>
      </c>
      <c r="C187" s="44">
        <v>17.0</v>
      </c>
      <c r="D187" s="44">
        <v>160.8</v>
      </c>
      <c r="E187" s="44">
        <v>29.4</v>
      </c>
      <c r="F187" s="44">
        <v>3.33</v>
      </c>
      <c r="G187" s="44">
        <v>0.95</v>
      </c>
      <c r="H187" s="18">
        <f>MIN(1,F187/Config_Geracao!$E$4)*G187</f>
        <v>0.31635</v>
      </c>
    </row>
    <row r="188" ht="15.0" customHeight="1">
      <c r="A188" s="43">
        <v>45665.75</v>
      </c>
      <c r="B188" s="44">
        <v>1.0</v>
      </c>
      <c r="C188" s="44">
        <v>18.0</v>
      </c>
      <c r="D188" s="44">
        <v>213.9</v>
      </c>
      <c r="E188" s="44">
        <v>24.8</v>
      </c>
      <c r="F188" s="44">
        <v>6.19</v>
      </c>
      <c r="G188" s="44">
        <v>0.95</v>
      </c>
      <c r="H188" s="18">
        <f>MIN(1,F188/Config_Geracao!$E$4)*G188</f>
        <v>0.58805</v>
      </c>
    </row>
    <row r="189" ht="15.0" customHeight="1">
      <c r="A189" s="43">
        <v>45665.7916666667</v>
      </c>
      <c r="B189" s="44">
        <v>1.0</v>
      </c>
      <c r="C189" s="44">
        <v>19.0</v>
      </c>
      <c r="D189" s="44">
        <v>50.8</v>
      </c>
      <c r="E189" s="44">
        <v>26.6</v>
      </c>
      <c r="F189" s="44">
        <v>2.51</v>
      </c>
      <c r="G189" s="44">
        <v>0.95</v>
      </c>
      <c r="H189" s="18">
        <f>MIN(1,F189/Config_Geracao!$E$4)*G189</f>
        <v>0.23845</v>
      </c>
    </row>
    <row r="190" ht="15.0" customHeight="1">
      <c r="A190" s="43">
        <v>45665.8333333333</v>
      </c>
      <c r="B190" s="44">
        <v>1.0</v>
      </c>
      <c r="C190" s="44">
        <v>20.0</v>
      </c>
      <c r="D190" s="44">
        <v>0.0</v>
      </c>
      <c r="E190" s="44">
        <v>26.3</v>
      </c>
      <c r="F190" s="44">
        <v>3.62</v>
      </c>
      <c r="G190" s="44">
        <v>0.95</v>
      </c>
      <c r="H190" s="18">
        <f>MIN(1,F190/Config_Geracao!$E$4)*G190</f>
        <v>0.3439</v>
      </c>
    </row>
    <row r="191" ht="15.0" customHeight="1">
      <c r="A191" s="43">
        <v>45665.875</v>
      </c>
      <c r="B191" s="44">
        <v>1.0</v>
      </c>
      <c r="C191" s="44">
        <v>21.0</v>
      </c>
      <c r="D191" s="44">
        <v>0.0</v>
      </c>
      <c r="E191" s="44">
        <v>26.5</v>
      </c>
      <c r="F191" s="44">
        <v>3.0</v>
      </c>
      <c r="G191" s="44">
        <v>0.95</v>
      </c>
      <c r="H191" s="18">
        <f>MIN(1,F191/Config_Geracao!$E$4)*G191</f>
        <v>0.285</v>
      </c>
    </row>
    <row r="192" ht="15.0" customHeight="1">
      <c r="A192" s="43">
        <v>45665.9166666667</v>
      </c>
      <c r="B192" s="44">
        <v>1.0</v>
      </c>
      <c r="C192" s="44">
        <v>22.0</v>
      </c>
      <c r="D192" s="44">
        <v>0.0</v>
      </c>
      <c r="E192" s="44">
        <v>26.1</v>
      </c>
      <c r="F192" s="44">
        <v>3.77</v>
      </c>
      <c r="G192" s="44">
        <v>0.95</v>
      </c>
      <c r="H192" s="18">
        <f>MIN(1,F192/Config_Geracao!$E$4)*G192</f>
        <v>0.35815</v>
      </c>
    </row>
    <row r="193" ht="15.0" customHeight="1">
      <c r="A193" s="43">
        <v>45665.9583333333</v>
      </c>
      <c r="B193" s="44">
        <v>1.0</v>
      </c>
      <c r="C193" s="44">
        <v>23.0</v>
      </c>
      <c r="D193" s="44">
        <v>0.0</v>
      </c>
      <c r="E193" s="44">
        <v>25.4</v>
      </c>
      <c r="F193" s="44">
        <v>5.52</v>
      </c>
      <c r="G193" s="44">
        <v>0.95</v>
      </c>
      <c r="H193" s="18">
        <f>MIN(1,F193/Config_Geracao!$E$4)*G193</f>
        <v>0.5244</v>
      </c>
    </row>
    <row r="194" ht="15.0" customHeight="1">
      <c r="A194" s="43">
        <v>45666.0</v>
      </c>
      <c r="B194" s="44">
        <v>1.0</v>
      </c>
      <c r="C194" s="44">
        <v>0.0</v>
      </c>
      <c r="D194" s="44">
        <v>0.0</v>
      </c>
      <c r="E194" s="44">
        <v>26.1</v>
      </c>
      <c r="F194" s="44">
        <v>4.34</v>
      </c>
      <c r="G194" s="44">
        <v>0.95</v>
      </c>
      <c r="H194" s="18">
        <f>MIN(1,F194/Config_Geracao!$E$4)*G194</f>
        <v>0.4123</v>
      </c>
    </row>
    <row r="195" ht="15.0" customHeight="1">
      <c r="A195" s="43">
        <v>45666.0416666667</v>
      </c>
      <c r="B195" s="44">
        <v>1.0</v>
      </c>
      <c r="C195" s="44">
        <v>1.0</v>
      </c>
      <c r="D195" s="44">
        <v>0.0</v>
      </c>
      <c r="E195" s="44">
        <v>26.0</v>
      </c>
      <c r="F195" s="44">
        <v>3.6</v>
      </c>
      <c r="G195" s="44">
        <v>0.95</v>
      </c>
      <c r="H195" s="18">
        <f>MIN(1,F195/Config_Geracao!$E$4)*G195</f>
        <v>0.342</v>
      </c>
    </row>
    <row r="196" ht="15.0" customHeight="1">
      <c r="A196" s="43">
        <v>45666.0833333333</v>
      </c>
      <c r="B196" s="44">
        <v>1.0</v>
      </c>
      <c r="C196" s="44">
        <v>2.0</v>
      </c>
      <c r="D196" s="44">
        <v>0.0</v>
      </c>
      <c r="E196" s="44">
        <v>27.2</v>
      </c>
      <c r="F196" s="44">
        <v>3.15</v>
      </c>
      <c r="G196" s="44">
        <v>0.95</v>
      </c>
      <c r="H196" s="18">
        <f>MIN(1,F196/Config_Geracao!$E$4)*G196</f>
        <v>0.29925</v>
      </c>
    </row>
    <row r="197" ht="15.0" customHeight="1">
      <c r="A197" s="43">
        <v>45666.125</v>
      </c>
      <c r="B197" s="44">
        <v>1.0</v>
      </c>
      <c r="C197" s="44">
        <v>3.0</v>
      </c>
      <c r="D197" s="44">
        <v>0.0</v>
      </c>
      <c r="E197" s="44">
        <v>24.9</v>
      </c>
      <c r="F197" s="44">
        <v>3.19</v>
      </c>
      <c r="G197" s="44">
        <v>0.95</v>
      </c>
      <c r="H197" s="18">
        <f>MIN(1,F197/Config_Geracao!$E$4)*G197</f>
        <v>0.30305</v>
      </c>
    </row>
    <row r="198" ht="15.0" customHeight="1">
      <c r="A198" s="43">
        <v>45666.1666666667</v>
      </c>
      <c r="B198" s="44">
        <v>1.0</v>
      </c>
      <c r="C198" s="44">
        <v>4.0</v>
      </c>
      <c r="D198" s="44">
        <v>0.0</v>
      </c>
      <c r="E198" s="44">
        <v>22.5</v>
      </c>
      <c r="F198" s="44">
        <v>5.46</v>
      </c>
      <c r="G198" s="44">
        <v>0.95</v>
      </c>
      <c r="H198" s="18">
        <f>MIN(1,F198/Config_Geracao!$E$4)*G198</f>
        <v>0.5187</v>
      </c>
    </row>
    <row r="199" ht="15.0" customHeight="1">
      <c r="A199" s="43">
        <v>45666.2083333333</v>
      </c>
      <c r="B199" s="44">
        <v>1.0</v>
      </c>
      <c r="C199" s="44">
        <v>5.0</v>
      </c>
      <c r="D199" s="44">
        <v>0.0</v>
      </c>
      <c r="E199" s="44">
        <v>24.3</v>
      </c>
      <c r="F199" s="44">
        <v>6.25</v>
      </c>
      <c r="G199" s="44">
        <v>0.95</v>
      </c>
      <c r="H199" s="18">
        <f>MIN(1,F199/Config_Geracao!$E$4)*G199</f>
        <v>0.59375</v>
      </c>
    </row>
    <row r="200" ht="15.0" customHeight="1">
      <c r="A200" s="43">
        <v>45666.25</v>
      </c>
      <c r="B200" s="44">
        <v>1.0</v>
      </c>
      <c r="C200" s="44">
        <v>6.0</v>
      </c>
      <c r="D200" s="44">
        <v>125.4</v>
      </c>
      <c r="E200" s="44">
        <v>28.9</v>
      </c>
      <c r="F200" s="44">
        <v>2.07</v>
      </c>
      <c r="G200" s="44">
        <v>0.95</v>
      </c>
      <c r="H200" s="18">
        <f>MIN(1,F200/Config_Geracao!$E$4)*G200</f>
        <v>0.19665</v>
      </c>
    </row>
    <row r="201" ht="15.0" customHeight="1">
      <c r="A201" s="43">
        <v>45666.2916666667</v>
      </c>
      <c r="B201" s="44">
        <v>1.0</v>
      </c>
      <c r="C201" s="44">
        <v>7.0</v>
      </c>
      <c r="D201" s="44">
        <v>456.8</v>
      </c>
      <c r="E201" s="44">
        <v>26.4</v>
      </c>
      <c r="F201" s="44">
        <v>2.21</v>
      </c>
      <c r="G201" s="44">
        <v>0.95</v>
      </c>
      <c r="H201" s="18">
        <f>MIN(1,F201/Config_Geracao!$E$4)*G201</f>
        <v>0.20995</v>
      </c>
    </row>
    <row r="202" ht="15.0" customHeight="1">
      <c r="A202" s="43">
        <v>45666.3333333333</v>
      </c>
      <c r="B202" s="44">
        <v>1.0</v>
      </c>
      <c r="C202" s="44">
        <v>8.0</v>
      </c>
      <c r="D202" s="44">
        <v>306.8</v>
      </c>
      <c r="E202" s="44">
        <v>26.9</v>
      </c>
      <c r="F202" s="44">
        <v>3.49</v>
      </c>
      <c r="G202" s="44">
        <v>0.95</v>
      </c>
      <c r="H202" s="18">
        <f>MIN(1,F202/Config_Geracao!$E$4)*G202</f>
        <v>0.33155</v>
      </c>
    </row>
    <row r="203" ht="15.0" customHeight="1">
      <c r="A203" s="43">
        <v>45666.375</v>
      </c>
      <c r="B203" s="44">
        <v>1.0</v>
      </c>
      <c r="C203" s="44">
        <v>9.0</v>
      </c>
      <c r="D203" s="44">
        <v>823.1</v>
      </c>
      <c r="E203" s="44">
        <v>26.1</v>
      </c>
      <c r="F203" s="44">
        <v>2.82</v>
      </c>
      <c r="G203" s="44">
        <v>0.95</v>
      </c>
      <c r="H203" s="18">
        <f>MIN(1,F203/Config_Geracao!$E$4)*G203</f>
        <v>0.2679</v>
      </c>
    </row>
    <row r="204" ht="15.0" customHeight="1">
      <c r="A204" s="43">
        <v>45666.4166666667</v>
      </c>
      <c r="B204" s="44">
        <v>1.0</v>
      </c>
      <c r="C204" s="44">
        <v>10.0</v>
      </c>
      <c r="D204" s="44">
        <v>551.3</v>
      </c>
      <c r="E204" s="44">
        <v>28.1</v>
      </c>
      <c r="F204" s="44">
        <v>3.03</v>
      </c>
      <c r="G204" s="44">
        <v>0.95</v>
      </c>
      <c r="H204" s="18">
        <f>MIN(1,F204/Config_Geracao!$E$4)*G204</f>
        <v>0.28785</v>
      </c>
    </row>
    <row r="205" ht="15.0" customHeight="1">
      <c r="A205" s="43">
        <v>45666.4583333333</v>
      </c>
      <c r="B205" s="44">
        <v>1.0</v>
      </c>
      <c r="C205" s="44">
        <v>11.0</v>
      </c>
      <c r="D205" s="44">
        <v>688.0</v>
      </c>
      <c r="E205" s="44">
        <v>31.5</v>
      </c>
      <c r="F205" s="44">
        <v>3.08</v>
      </c>
      <c r="G205" s="44">
        <v>0.95</v>
      </c>
      <c r="H205" s="18">
        <f>MIN(1,F205/Config_Geracao!$E$4)*G205</f>
        <v>0.2926</v>
      </c>
    </row>
    <row r="206" ht="15.0" customHeight="1">
      <c r="A206" s="43">
        <v>45666.5</v>
      </c>
      <c r="B206" s="44">
        <v>1.0</v>
      </c>
      <c r="C206" s="44">
        <v>12.0</v>
      </c>
      <c r="D206" s="44">
        <v>603.0</v>
      </c>
      <c r="E206" s="44">
        <v>32.1</v>
      </c>
      <c r="F206" s="44">
        <v>2.02</v>
      </c>
      <c r="G206" s="44">
        <v>0.95</v>
      </c>
      <c r="H206" s="18">
        <f>MIN(1,F206/Config_Geracao!$E$4)*G206</f>
        <v>0.1919</v>
      </c>
    </row>
    <row r="207" ht="15.0" customHeight="1">
      <c r="A207" s="43">
        <v>45666.5416666667</v>
      </c>
      <c r="B207" s="44">
        <v>1.0</v>
      </c>
      <c r="C207" s="44">
        <v>13.0</v>
      </c>
      <c r="D207" s="44">
        <v>284.6</v>
      </c>
      <c r="E207" s="44">
        <v>31.5</v>
      </c>
      <c r="F207" s="44">
        <v>2.27</v>
      </c>
      <c r="G207" s="44">
        <v>0.95</v>
      </c>
      <c r="H207" s="18">
        <f>MIN(1,F207/Config_Geracao!$E$4)*G207</f>
        <v>0.21565</v>
      </c>
    </row>
    <row r="208" ht="15.0" customHeight="1">
      <c r="A208" s="43">
        <v>45666.5833333333</v>
      </c>
      <c r="B208" s="44">
        <v>1.0</v>
      </c>
      <c r="C208" s="44">
        <v>14.0</v>
      </c>
      <c r="D208" s="44">
        <v>526.1</v>
      </c>
      <c r="E208" s="44">
        <v>31.3</v>
      </c>
      <c r="F208" s="44">
        <v>3.77</v>
      </c>
      <c r="G208" s="44">
        <v>0.95</v>
      </c>
      <c r="H208" s="18">
        <f>MIN(1,F208/Config_Geracao!$E$4)*G208</f>
        <v>0.35815</v>
      </c>
    </row>
    <row r="209" ht="15.0" customHeight="1">
      <c r="A209" s="43">
        <v>45666.625</v>
      </c>
      <c r="B209" s="44">
        <v>1.0</v>
      </c>
      <c r="C209" s="44">
        <v>15.0</v>
      </c>
      <c r="D209" s="44">
        <v>309.3</v>
      </c>
      <c r="E209" s="44">
        <v>28.3</v>
      </c>
      <c r="F209" s="44">
        <v>4.27</v>
      </c>
      <c r="G209" s="44">
        <v>0.95</v>
      </c>
      <c r="H209" s="18">
        <f>MIN(1,F209/Config_Geracao!$E$4)*G209</f>
        <v>0.40565</v>
      </c>
    </row>
    <row r="210" ht="15.0" customHeight="1">
      <c r="A210" s="43">
        <v>45666.6666666667</v>
      </c>
      <c r="B210" s="44">
        <v>1.0</v>
      </c>
      <c r="C210" s="44">
        <v>16.0</v>
      </c>
      <c r="D210" s="44">
        <v>411.5</v>
      </c>
      <c r="E210" s="44">
        <v>28.5</v>
      </c>
      <c r="F210" s="44">
        <v>2.55</v>
      </c>
      <c r="G210" s="44">
        <v>0.95</v>
      </c>
      <c r="H210" s="18">
        <f>MIN(1,F210/Config_Geracao!$E$4)*G210</f>
        <v>0.24225</v>
      </c>
    </row>
    <row r="211" ht="15.0" customHeight="1">
      <c r="A211" s="43">
        <v>45666.7083333333</v>
      </c>
      <c r="B211" s="44">
        <v>1.0</v>
      </c>
      <c r="C211" s="44">
        <v>17.0</v>
      </c>
      <c r="D211" s="44">
        <v>430.6</v>
      </c>
      <c r="E211" s="44">
        <v>24.7</v>
      </c>
      <c r="F211" s="44">
        <v>2.48</v>
      </c>
      <c r="G211" s="44">
        <v>0.95</v>
      </c>
      <c r="H211" s="18">
        <f>MIN(1,F211/Config_Geracao!$E$4)*G211</f>
        <v>0.2356</v>
      </c>
    </row>
    <row r="212" ht="15.0" customHeight="1">
      <c r="A212" s="43">
        <v>45666.75</v>
      </c>
      <c r="B212" s="44">
        <v>1.0</v>
      </c>
      <c r="C212" s="44">
        <v>18.0</v>
      </c>
      <c r="D212" s="44">
        <v>217.3</v>
      </c>
      <c r="E212" s="44">
        <v>23.1</v>
      </c>
      <c r="F212" s="44">
        <v>2.8</v>
      </c>
      <c r="G212" s="44">
        <v>0.95</v>
      </c>
      <c r="H212" s="18">
        <f>MIN(1,F212/Config_Geracao!$E$4)*G212</f>
        <v>0.266</v>
      </c>
    </row>
    <row r="213" ht="15.0" customHeight="1">
      <c r="A213" s="43">
        <v>45666.7916666667</v>
      </c>
      <c r="B213" s="44">
        <v>1.0</v>
      </c>
      <c r="C213" s="44">
        <v>19.0</v>
      </c>
      <c r="D213" s="44">
        <v>35.1</v>
      </c>
      <c r="E213" s="44">
        <v>27.2</v>
      </c>
      <c r="F213" s="44">
        <v>3.61</v>
      </c>
      <c r="G213" s="44">
        <v>0.95</v>
      </c>
      <c r="H213" s="18">
        <f>MIN(1,F213/Config_Geracao!$E$4)*G213</f>
        <v>0.34295</v>
      </c>
    </row>
    <row r="214" ht="15.0" customHeight="1">
      <c r="A214" s="43">
        <v>45666.8333333333</v>
      </c>
      <c r="B214" s="44">
        <v>1.0</v>
      </c>
      <c r="C214" s="44">
        <v>20.0</v>
      </c>
      <c r="D214" s="44">
        <v>0.0</v>
      </c>
      <c r="E214" s="44">
        <v>26.5</v>
      </c>
      <c r="F214" s="44">
        <v>2.55</v>
      </c>
      <c r="G214" s="44">
        <v>0.95</v>
      </c>
      <c r="H214" s="18">
        <f>MIN(1,F214/Config_Geracao!$E$4)*G214</f>
        <v>0.24225</v>
      </c>
    </row>
    <row r="215" ht="15.0" customHeight="1">
      <c r="A215" s="43">
        <v>45666.875</v>
      </c>
      <c r="B215" s="44">
        <v>1.0</v>
      </c>
      <c r="C215" s="44">
        <v>21.0</v>
      </c>
      <c r="D215" s="44">
        <v>0.0</v>
      </c>
      <c r="E215" s="44">
        <v>30.4</v>
      </c>
      <c r="F215" s="44">
        <v>3.3</v>
      </c>
      <c r="G215" s="44">
        <v>0.95</v>
      </c>
      <c r="H215" s="18">
        <f>MIN(1,F215/Config_Geracao!$E$4)*G215</f>
        <v>0.3135</v>
      </c>
    </row>
    <row r="216" ht="15.0" customHeight="1">
      <c r="A216" s="43">
        <v>45666.9166666667</v>
      </c>
      <c r="B216" s="44">
        <v>1.0</v>
      </c>
      <c r="C216" s="44">
        <v>22.0</v>
      </c>
      <c r="D216" s="44">
        <v>0.0</v>
      </c>
      <c r="E216" s="44">
        <v>28.6</v>
      </c>
      <c r="F216" s="44">
        <v>3.15</v>
      </c>
      <c r="G216" s="44">
        <v>0.95</v>
      </c>
      <c r="H216" s="18">
        <f>MIN(1,F216/Config_Geracao!$E$4)*G216</f>
        <v>0.29925</v>
      </c>
    </row>
    <row r="217" ht="15.0" customHeight="1">
      <c r="A217" s="43">
        <v>45666.9583333333</v>
      </c>
      <c r="B217" s="44">
        <v>1.0</v>
      </c>
      <c r="C217" s="44">
        <v>23.0</v>
      </c>
      <c r="D217" s="44">
        <v>0.0</v>
      </c>
      <c r="E217" s="44">
        <v>26.0</v>
      </c>
      <c r="F217" s="44">
        <v>3.32</v>
      </c>
      <c r="G217" s="44">
        <v>0.95</v>
      </c>
      <c r="H217" s="18">
        <f>MIN(1,F217/Config_Geracao!$E$4)*G217</f>
        <v>0.3154</v>
      </c>
    </row>
    <row r="218" ht="15.0" customHeight="1">
      <c r="A218" s="43">
        <v>45667.0</v>
      </c>
      <c r="B218" s="44">
        <v>1.0</v>
      </c>
      <c r="C218" s="44">
        <v>0.0</v>
      </c>
      <c r="D218" s="44">
        <v>0.0</v>
      </c>
      <c r="E218" s="44">
        <v>28.2</v>
      </c>
      <c r="F218" s="44">
        <v>3.02</v>
      </c>
      <c r="G218" s="44">
        <v>0.95</v>
      </c>
      <c r="H218" s="18">
        <f>MIN(1,F218/Config_Geracao!$E$4)*G218</f>
        <v>0.2869</v>
      </c>
    </row>
    <row r="219" ht="15.0" customHeight="1">
      <c r="A219" s="43">
        <v>45667.0416666667</v>
      </c>
      <c r="B219" s="44">
        <v>1.0</v>
      </c>
      <c r="C219" s="44">
        <v>1.0</v>
      </c>
      <c r="D219" s="44">
        <v>0.0</v>
      </c>
      <c r="E219" s="44">
        <v>25.5</v>
      </c>
      <c r="F219" s="44">
        <v>3.81</v>
      </c>
      <c r="G219" s="44">
        <v>0.95</v>
      </c>
      <c r="H219" s="18">
        <f>MIN(1,F219/Config_Geracao!$E$4)*G219</f>
        <v>0.36195</v>
      </c>
    </row>
    <row r="220" ht="15.0" customHeight="1">
      <c r="A220" s="43">
        <v>45667.0833333333</v>
      </c>
      <c r="B220" s="44">
        <v>1.0</v>
      </c>
      <c r="C220" s="44">
        <v>2.0</v>
      </c>
      <c r="D220" s="44">
        <v>0.0</v>
      </c>
      <c r="E220" s="44">
        <v>28.4</v>
      </c>
      <c r="F220" s="44">
        <v>4.05</v>
      </c>
      <c r="G220" s="44">
        <v>0.95</v>
      </c>
      <c r="H220" s="18">
        <f>MIN(1,F220/Config_Geracao!$E$4)*G220</f>
        <v>0.38475</v>
      </c>
    </row>
    <row r="221" ht="15.0" customHeight="1">
      <c r="A221" s="43">
        <v>45667.125</v>
      </c>
      <c r="B221" s="44">
        <v>1.0</v>
      </c>
      <c r="C221" s="44">
        <v>3.0</v>
      </c>
      <c r="D221" s="44">
        <v>0.0</v>
      </c>
      <c r="E221" s="44">
        <v>26.4</v>
      </c>
      <c r="F221" s="44">
        <v>3.01</v>
      </c>
      <c r="G221" s="44">
        <v>0.95</v>
      </c>
      <c r="H221" s="18">
        <f>MIN(1,F221/Config_Geracao!$E$4)*G221</f>
        <v>0.28595</v>
      </c>
    </row>
    <row r="222" ht="15.0" customHeight="1">
      <c r="A222" s="43">
        <v>45667.1666666667</v>
      </c>
      <c r="B222" s="44">
        <v>1.0</v>
      </c>
      <c r="C222" s="44">
        <v>4.0</v>
      </c>
      <c r="D222" s="44">
        <v>0.0</v>
      </c>
      <c r="E222" s="44">
        <v>27.3</v>
      </c>
      <c r="F222" s="44">
        <v>3.15</v>
      </c>
      <c r="G222" s="44">
        <v>0.95</v>
      </c>
      <c r="H222" s="18">
        <f>MIN(1,F222/Config_Geracao!$E$4)*G222</f>
        <v>0.29925</v>
      </c>
    </row>
    <row r="223" ht="15.0" customHeight="1">
      <c r="A223" s="43">
        <v>45667.2083333333</v>
      </c>
      <c r="B223" s="44">
        <v>1.0</v>
      </c>
      <c r="C223" s="44">
        <v>5.0</v>
      </c>
      <c r="D223" s="44">
        <v>32.4</v>
      </c>
      <c r="E223" s="44">
        <v>28.1</v>
      </c>
      <c r="F223" s="44">
        <v>4.09</v>
      </c>
      <c r="G223" s="44">
        <v>0.95</v>
      </c>
      <c r="H223" s="18">
        <f>MIN(1,F223/Config_Geracao!$E$4)*G223</f>
        <v>0.38855</v>
      </c>
    </row>
    <row r="224" ht="15.0" customHeight="1">
      <c r="A224" s="43">
        <v>45667.25</v>
      </c>
      <c r="B224" s="44">
        <v>1.0</v>
      </c>
      <c r="C224" s="44">
        <v>6.0</v>
      </c>
      <c r="D224" s="44">
        <v>19.9</v>
      </c>
      <c r="E224" s="44">
        <v>23.1</v>
      </c>
      <c r="F224" s="44">
        <v>2.73</v>
      </c>
      <c r="G224" s="44">
        <v>0.95</v>
      </c>
      <c r="H224" s="18">
        <f>MIN(1,F224/Config_Geracao!$E$4)*G224</f>
        <v>0.25935</v>
      </c>
    </row>
    <row r="225" ht="15.0" customHeight="1">
      <c r="A225" s="43">
        <v>45667.2916666667</v>
      </c>
      <c r="B225" s="44">
        <v>1.0</v>
      </c>
      <c r="C225" s="44">
        <v>7.0</v>
      </c>
      <c r="D225" s="44">
        <v>274.1</v>
      </c>
      <c r="E225" s="44">
        <v>26.9</v>
      </c>
      <c r="F225" s="44">
        <v>2.92</v>
      </c>
      <c r="G225" s="44">
        <v>0.95</v>
      </c>
      <c r="H225" s="18">
        <f>MIN(1,F225/Config_Geracao!$E$4)*G225</f>
        <v>0.2774</v>
      </c>
    </row>
    <row r="226" ht="15.0" customHeight="1">
      <c r="A226" s="43">
        <v>45667.3333333333</v>
      </c>
      <c r="B226" s="44">
        <v>1.0</v>
      </c>
      <c r="C226" s="44">
        <v>8.0</v>
      </c>
      <c r="D226" s="44">
        <v>312.4</v>
      </c>
      <c r="E226" s="44">
        <v>26.0</v>
      </c>
      <c r="F226" s="44">
        <v>3.27</v>
      </c>
      <c r="G226" s="44">
        <v>0.95</v>
      </c>
      <c r="H226" s="18">
        <f>MIN(1,F226/Config_Geracao!$E$4)*G226</f>
        <v>0.31065</v>
      </c>
    </row>
    <row r="227" ht="15.0" customHeight="1">
      <c r="A227" s="43">
        <v>45667.375</v>
      </c>
      <c r="B227" s="44">
        <v>1.0</v>
      </c>
      <c r="C227" s="44">
        <v>9.0</v>
      </c>
      <c r="D227" s="44">
        <v>383.8</v>
      </c>
      <c r="E227" s="44">
        <v>28.8</v>
      </c>
      <c r="F227" s="44">
        <v>4.76</v>
      </c>
      <c r="G227" s="44">
        <v>0.95</v>
      </c>
      <c r="H227" s="18">
        <f>MIN(1,F227/Config_Geracao!$E$4)*G227</f>
        <v>0.4522</v>
      </c>
    </row>
    <row r="228" ht="15.0" customHeight="1">
      <c r="A228" s="43">
        <v>45667.4166666667</v>
      </c>
      <c r="B228" s="44">
        <v>1.0</v>
      </c>
      <c r="C228" s="44">
        <v>10.0</v>
      </c>
      <c r="D228" s="44">
        <v>934.5</v>
      </c>
      <c r="E228" s="44">
        <v>30.4</v>
      </c>
      <c r="F228" s="44">
        <v>2.69</v>
      </c>
      <c r="G228" s="44">
        <v>0.95</v>
      </c>
      <c r="H228" s="18">
        <f>MIN(1,F228/Config_Geracao!$E$4)*G228</f>
        <v>0.25555</v>
      </c>
    </row>
    <row r="229" ht="15.0" customHeight="1">
      <c r="A229" s="43">
        <v>45667.4583333333</v>
      </c>
      <c r="B229" s="44">
        <v>1.0</v>
      </c>
      <c r="C229" s="44">
        <v>11.0</v>
      </c>
      <c r="D229" s="44">
        <v>1016.6</v>
      </c>
      <c r="E229" s="44">
        <v>31.2</v>
      </c>
      <c r="F229" s="44">
        <v>2.08</v>
      </c>
      <c r="G229" s="44">
        <v>0.95</v>
      </c>
      <c r="H229" s="18">
        <f>MIN(1,F229/Config_Geracao!$E$4)*G229</f>
        <v>0.1976</v>
      </c>
    </row>
    <row r="230" ht="15.0" customHeight="1">
      <c r="A230" s="43">
        <v>45667.5</v>
      </c>
      <c r="B230" s="44">
        <v>1.0</v>
      </c>
      <c r="C230" s="44">
        <v>12.0</v>
      </c>
      <c r="D230" s="44">
        <v>1037.5</v>
      </c>
      <c r="E230" s="44">
        <v>33.7</v>
      </c>
      <c r="F230" s="44">
        <v>2.28</v>
      </c>
      <c r="G230" s="44">
        <v>0.95</v>
      </c>
      <c r="H230" s="18">
        <f>MIN(1,F230/Config_Geracao!$E$4)*G230</f>
        <v>0.2166</v>
      </c>
    </row>
    <row r="231" ht="15.0" customHeight="1">
      <c r="A231" s="43">
        <v>45667.5416666667</v>
      </c>
      <c r="B231" s="44">
        <v>1.0</v>
      </c>
      <c r="C231" s="44">
        <v>13.0</v>
      </c>
      <c r="D231" s="44">
        <v>1001.9</v>
      </c>
      <c r="E231" s="44">
        <v>32.2</v>
      </c>
      <c r="F231" s="44">
        <v>2.89</v>
      </c>
      <c r="G231" s="44">
        <v>0.95</v>
      </c>
      <c r="H231" s="18">
        <f>MIN(1,F231/Config_Geracao!$E$4)*G231</f>
        <v>0.27455</v>
      </c>
    </row>
    <row r="232" ht="15.0" customHeight="1">
      <c r="A232" s="43">
        <v>45667.5833333333</v>
      </c>
      <c r="B232" s="44">
        <v>1.0</v>
      </c>
      <c r="C232" s="44">
        <v>14.0</v>
      </c>
      <c r="D232" s="44">
        <v>617.4</v>
      </c>
      <c r="E232" s="44">
        <v>31.1</v>
      </c>
      <c r="F232" s="44">
        <v>2.2</v>
      </c>
      <c r="G232" s="44">
        <v>0.95</v>
      </c>
      <c r="H232" s="18">
        <f>MIN(1,F232/Config_Geracao!$E$4)*G232</f>
        <v>0.209</v>
      </c>
    </row>
    <row r="233" ht="15.0" customHeight="1">
      <c r="A233" s="43">
        <v>45667.625</v>
      </c>
      <c r="B233" s="44">
        <v>1.0</v>
      </c>
      <c r="C233" s="44">
        <v>15.0</v>
      </c>
      <c r="D233" s="44">
        <v>837.3</v>
      </c>
      <c r="E233" s="44">
        <v>30.2</v>
      </c>
      <c r="F233" s="44">
        <v>3.08</v>
      </c>
      <c r="G233" s="44">
        <v>0.95</v>
      </c>
      <c r="H233" s="18">
        <f>MIN(1,F233/Config_Geracao!$E$4)*G233</f>
        <v>0.2926</v>
      </c>
    </row>
    <row r="234" ht="15.0" customHeight="1">
      <c r="A234" s="43">
        <v>45667.6666666667</v>
      </c>
      <c r="B234" s="44">
        <v>1.0</v>
      </c>
      <c r="C234" s="44">
        <v>16.0</v>
      </c>
      <c r="D234" s="44">
        <v>653.3</v>
      </c>
      <c r="E234" s="44">
        <v>25.5</v>
      </c>
      <c r="F234" s="44">
        <v>2.25</v>
      </c>
      <c r="G234" s="44">
        <v>0.95</v>
      </c>
      <c r="H234" s="18">
        <f>MIN(1,F234/Config_Geracao!$E$4)*G234</f>
        <v>0.21375</v>
      </c>
    </row>
    <row r="235" ht="15.0" customHeight="1">
      <c r="A235" s="43">
        <v>45667.7083333333</v>
      </c>
      <c r="B235" s="44">
        <v>1.0</v>
      </c>
      <c r="C235" s="44">
        <v>17.0</v>
      </c>
      <c r="D235" s="44">
        <v>471.9</v>
      </c>
      <c r="E235" s="44">
        <v>26.8</v>
      </c>
      <c r="F235" s="44">
        <v>2.03</v>
      </c>
      <c r="G235" s="44">
        <v>0.95</v>
      </c>
      <c r="H235" s="18">
        <f>MIN(1,F235/Config_Geracao!$E$4)*G235</f>
        <v>0.19285</v>
      </c>
    </row>
    <row r="236" ht="15.0" customHeight="1">
      <c r="A236" s="43">
        <v>45667.75</v>
      </c>
      <c r="B236" s="44">
        <v>1.0</v>
      </c>
      <c r="C236" s="44">
        <v>18.0</v>
      </c>
      <c r="D236" s="44">
        <v>232.9</v>
      </c>
      <c r="E236" s="44">
        <v>26.0</v>
      </c>
      <c r="F236" s="44">
        <v>3.98</v>
      </c>
      <c r="G236" s="44">
        <v>0.95</v>
      </c>
      <c r="H236" s="18">
        <f>MIN(1,F236/Config_Geracao!$E$4)*G236</f>
        <v>0.3781</v>
      </c>
    </row>
    <row r="237" ht="15.0" customHeight="1">
      <c r="A237" s="43">
        <v>45667.7916666667</v>
      </c>
      <c r="B237" s="44">
        <v>1.0</v>
      </c>
      <c r="C237" s="44">
        <v>19.0</v>
      </c>
      <c r="D237" s="44">
        <v>0.0</v>
      </c>
      <c r="E237" s="44">
        <v>26.5</v>
      </c>
      <c r="F237" s="44">
        <v>2.13</v>
      </c>
      <c r="G237" s="44">
        <v>0.95</v>
      </c>
      <c r="H237" s="18">
        <f>MIN(1,F237/Config_Geracao!$E$4)*G237</f>
        <v>0.20235</v>
      </c>
    </row>
    <row r="238" ht="15.0" customHeight="1">
      <c r="A238" s="43">
        <v>45667.8333333333</v>
      </c>
      <c r="B238" s="44">
        <v>1.0</v>
      </c>
      <c r="C238" s="44">
        <v>20.0</v>
      </c>
      <c r="D238" s="44">
        <v>0.0</v>
      </c>
      <c r="E238" s="44">
        <v>26.8</v>
      </c>
      <c r="F238" s="44">
        <v>2.42</v>
      </c>
      <c r="G238" s="44">
        <v>0.95</v>
      </c>
      <c r="H238" s="18">
        <f>MIN(1,F238/Config_Geracao!$E$4)*G238</f>
        <v>0.2299</v>
      </c>
    </row>
    <row r="239" ht="15.0" customHeight="1">
      <c r="A239" s="43">
        <v>45667.875</v>
      </c>
      <c r="B239" s="44">
        <v>1.0</v>
      </c>
      <c r="C239" s="44">
        <v>21.0</v>
      </c>
      <c r="D239" s="44">
        <v>0.0</v>
      </c>
      <c r="E239" s="44">
        <v>26.4</v>
      </c>
      <c r="F239" s="44">
        <v>4.29</v>
      </c>
      <c r="G239" s="44">
        <v>0.95</v>
      </c>
      <c r="H239" s="18">
        <f>MIN(1,F239/Config_Geracao!$E$4)*G239</f>
        <v>0.40755</v>
      </c>
    </row>
    <row r="240" ht="15.0" customHeight="1">
      <c r="A240" s="43">
        <v>45667.9166666667</v>
      </c>
      <c r="B240" s="44">
        <v>1.0</v>
      </c>
      <c r="C240" s="44">
        <v>22.0</v>
      </c>
      <c r="D240" s="44">
        <v>0.0</v>
      </c>
      <c r="E240" s="44">
        <v>27.3</v>
      </c>
      <c r="F240" s="44">
        <v>3.78</v>
      </c>
      <c r="G240" s="44">
        <v>0.95</v>
      </c>
      <c r="H240" s="18">
        <f>MIN(1,F240/Config_Geracao!$E$4)*G240</f>
        <v>0.3591</v>
      </c>
    </row>
    <row r="241" ht="15.0" customHeight="1">
      <c r="A241" s="43">
        <v>45667.9583333333</v>
      </c>
      <c r="B241" s="44">
        <v>1.0</v>
      </c>
      <c r="C241" s="44">
        <v>23.0</v>
      </c>
      <c r="D241" s="44">
        <v>0.0</v>
      </c>
      <c r="E241" s="44">
        <v>27.2</v>
      </c>
      <c r="F241" s="44">
        <v>4.56</v>
      </c>
      <c r="G241" s="44">
        <v>0.95</v>
      </c>
      <c r="H241" s="18">
        <f>MIN(1,F241/Config_Geracao!$E$4)*G241</f>
        <v>0.4332</v>
      </c>
    </row>
    <row r="242" ht="15.0" customHeight="1">
      <c r="A242" s="43">
        <v>45668.0</v>
      </c>
      <c r="B242" s="44">
        <v>1.0</v>
      </c>
      <c r="C242" s="44">
        <v>0.0</v>
      </c>
      <c r="D242" s="44">
        <v>0.0</v>
      </c>
      <c r="E242" s="44">
        <v>29.5</v>
      </c>
      <c r="F242" s="44">
        <v>5.17</v>
      </c>
      <c r="G242" s="44">
        <v>0.95</v>
      </c>
      <c r="H242" s="18">
        <f>MIN(1,F242/Config_Geracao!$E$4)*G242</f>
        <v>0.49115</v>
      </c>
    </row>
    <row r="243" ht="15.0" customHeight="1">
      <c r="A243" s="43">
        <v>45668.0416666667</v>
      </c>
      <c r="B243" s="44">
        <v>1.0</v>
      </c>
      <c r="C243" s="44">
        <v>1.0</v>
      </c>
      <c r="D243" s="44">
        <v>0.0</v>
      </c>
      <c r="E243" s="44">
        <v>25.7</v>
      </c>
      <c r="F243" s="44">
        <v>3.96</v>
      </c>
      <c r="G243" s="44">
        <v>0.95</v>
      </c>
      <c r="H243" s="18">
        <f>MIN(1,F243/Config_Geracao!$E$4)*G243</f>
        <v>0.3762</v>
      </c>
    </row>
    <row r="244" ht="15.0" customHeight="1">
      <c r="A244" s="43">
        <v>45668.0833333333</v>
      </c>
      <c r="B244" s="44">
        <v>1.0</v>
      </c>
      <c r="C244" s="44">
        <v>2.0</v>
      </c>
      <c r="D244" s="44">
        <v>0.0</v>
      </c>
      <c r="E244" s="44">
        <v>27.7</v>
      </c>
      <c r="F244" s="44">
        <v>5.8</v>
      </c>
      <c r="G244" s="44">
        <v>0.95</v>
      </c>
      <c r="H244" s="18">
        <f>MIN(1,F244/Config_Geracao!$E$4)*G244</f>
        <v>0.551</v>
      </c>
    </row>
    <row r="245" ht="15.0" customHeight="1">
      <c r="A245" s="43">
        <v>45668.125</v>
      </c>
      <c r="B245" s="44">
        <v>1.0</v>
      </c>
      <c r="C245" s="44">
        <v>3.0</v>
      </c>
      <c r="D245" s="44">
        <v>0.0</v>
      </c>
      <c r="E245" s="44">
        <v>28.7</v>
      </c>
      <c r="F245" s="44">
        <v>4.6</v>
      </c>
      <c r="G245" s="44">
        <v>0.95</v>
      </c>
      <c r="H245" s="18">
        <f>MIN(1,F245/Config_Geracao!$E$4)*G245</f>
        <v>0.437</v>
      </c>
    </row>
    <row r="246" ht="15.0" customHeight="1">
      <c r="A246" s="43">
        <v>45668.1666666667</v>
      </c>
      <c r="B246" s="44">
        <v>1.0</v>
      </c>
      <c r="C246" s="44">
        <v>4.0</v>
      </c>
      <c r="D246" s="44">
        <v>0.0</v>
      </c>
      <c r="E246" s="44">
        <v>25.7</v>
      </c>
      <c r="F246" s="44">
        <v>3.65</v>
      </c>
      <c r="G246" s="44">
        <v>0.95</v>
      </c>
      <c r="H246" s="18">
        <f>MIN(1,F246/Config_Geracao!$E$4)*G246</f>
        <v>0.34675</v>
      </c>
    </row>
    <row r="247" ht="15.0" customHeight="1">
      <c r="A247" s="43">
        <v>45668.2083333333</v>
      </c>
      <c r="B247" s="44">
        <v>1.0</v>
      </c>
      <c r="C247" s="44">
        <v>5.0</v>
      </c>
      <c r="D247" s="44">
        <v>28.2</v>
      </c>
      <c r="E247" s="44">
        <v>23.3</v>
      </c>
      <c r="F247" s="44">
        <v>4.34</v>
      </c>
      <c r="G247" s="44">
        <v>0.95</v>
      </c>
      <c r="H247" s="18">
        <f>MIN(1,F247/Config_Geracao!$E$4)*G247</f>
        <v>0.4123</v>
      </c>
    </row>
    <row r="248" ht="15.0" customHeight="1">
      <c r="A248" s="43">
        <v>45668.25</v>
      </c>
      <c r="B248" s="44">
        <v>1.0</v>
      </c>
      <c r="C248" s="44">
        <v>6.0</v>
      </c>
      <c r="D248" s="44">
        <v>115.5</v>
      </c>
      <c r="E248" s="44">
        <v>23.0</v>
      </c>
      <c r="F248" s="44">
        <v>2.35</v>
      </c>
      <c r="G248" s="44">
        <v>0.95</v>
      </c>
      <c r="H248" s="18">
        <f>MIN(1,F248/Config_Geracao!$E$4)*G248</f>
        <v>0.22325</v>
      </c>
    </row>
    <row r="249" ht="15.0" customHeight="1">
      <c r="A249" s="43">
        <v>45668.2916666667</v>
      </c>
      <c r="B249" s="44">
        <v>1.0</v>
      </c>
      <c r="C249" s="44">
        <v>7.0</v>
      </c>
      <c r="D249" s="44">
        <v>290.9</v>
      </c>
      <c r="E249" s="44">
        <v>23.7</v>
      </c>
      <c r="F249" s="44">
        <v>3.14</v>
      </c>
      <c r="G249" s="44">
        <v>0.95</v>
      </c>
      <c r="H249" s="18">
        <f>MIN(1,F249/Config_Geracao!$E$4)*G249</f>
        <v>0.2983</v>
      </c>
    </row>
    <row r="250" ht="15.0" customHeight="1">
      <c r="A250" s="43">
        <v>45668.3333333333</v>
      </c>
      <c r="B250" s="44">
        <v>1.0</v>
      </c>
      <c r="C250" s="44">
        <v>8.0</v>
      </c>
      <c r="D250" s="44">
        <v>123.2</v>
      </c>
      <c r="E250" s="44">
        <v>29.5</v>
      </c>
      <c r="F250" s="44">
        <v>4.9</v>
      </c>
      <c r="G250" s="44">
        <v>0.95</v>
      </c>
      <c r="H250" s="18">
        <f>MIN(1,F250/Config_Geracao!$E$4)*G250</f>
        <v>0.4655</v>
      </c>
    </row>
    <row r="251" ht="15.0" customHeight="1">
      <c r="A251" s="43">
        <v>45668.375</v>
      </c>
      <c r="B251" s="44">
        <v>1.0</v>
      </c>
      <c r="C251" s="44">
        <v>9.0</v>
      </c>
      <c r="D251" s="44">
        <v>816.6</v>
      </c>
      <c r="E251" s="44">
        <v>31.0</v>
      </c>
      <c r="F251" s="44">
        <v>2.72</v>
      </c>
      <c r="G251" s="44">
        <v>0.95</v>
      </c>
      <c r="H251" s="18">
        <f>MIN(1,F251/Config_Geracao!$E$4)*G251</f>
        <v>0.2584</v>
      </c>
    </row>
    <row r="252" ht="15.0" customHeight="1">
      <c r="A252" s="43">
        <v>45668.4166666667</v>
      </c>
      <c r="B252" s="44">
        <v>1.0</v>
      </c>
      <c r="C252" s="44">
        <v>10.0</v>
      </c>
      <c r="D252" s="44">
        <v>611.1</v>
      </c>
      <c r="E252" s="44">
        <v>29.3</v>
      </c>
      <c r="F252" s="44">
        <v>3.51</v>
      </c>
      <c r="G252" s="44">
        <v>0.95</v>
      </c>
      <c r="H252" s="18">
        <f>MIN(1,F252/Config_Geracao!$E$4)*G252</f>
        <v>0.33345</v>
      </c>
    </row>
    <row r="253" ht="15.0" customHeight="1">
      <c r="A253" s="43">
        <v>45668.4583333333</v>
      </c>
      <c r="B253" s="44">
        <v>1.0</v>
      </c>
      <c r="C253" s="44">
        <v>11.0</v>
      </c>
      <c r="D253" s="44">
        <v>675.9</v>
      </c>
      <c r="E253" s="44">
        <v>30.2</v>
      </c>
      <c r="F253" s="44">
        <v>3.42</v>
      </c>
      <c r="G253" s="44">
        <v>0.95</v>
      </c>
      <c r="H253" s="18">
        <f>MIN(1,F253/Config_Geracao!$E$4)*G253</f>
        <v>0.3249</v>
      </c>
    </row>
    <row r="254" ht="15.0" customHeight="1">
      <c r="A254" s="43">
        <v>45668.5</v>
      </c>
      <c r="B254" s="44">
        <v>1.0</v>
      </c>
      <c r="C254" s="44">
        <v>12.0</v>
      </c>
      <c r="D254" s="44">
        <v>1026.5</v>
      </c>
      <c r="E254" s="44">
        <v>30.2</v>
      </c>
      <c r="F254" s="44">
        <v>2.25</v>
      </c>
      <c r="G254" s="44">
        <v>0.95</v>
      </c>
      <c r="H254" s="18">
        <f>MIN(1,F254/Config_Geracao!$E$4)*G254</f>
        <v>0.21375</v>
      </c>
    </row>
    <row r="255" ht="15.0" customHeight="1">
      <c r="A255" s="43">
        <v>45668.5416666667</v>
      </c>
      <c r="B255" s="44">
        <v>1.0</v>
      </c>
      <c r="C255" s="44">
        <v>13.0</v>
      </c>
      <c r="D255" s="44">
        <v>1036.3</v>
      </c>
      <c r="E255" s="44">
        <v>29.5</v>
      </c>
      <c r="F255" s="44">
        <v>4.1</v>
      </c>
      <c r="G255" s="44">
        <v>0.95</v>
      </c>
      <c r="H255" s="18">
        <f>MIN(1,F255/Config_Geracao!$E$4)*G255</f>
        <v>0.3895</v>
      </c>
    </row>
    <row r="256" ht="15.0" customHeight="1">
      <c r="A256" s="43">
        <v>45668.5833333333</v>
      </c>
      <c r="B256" s="44">
        <v>1.0</v>
      </c>
      <c r="C256" s="44">
        <v>14.0</v>
      </c>
      <c r="D256" s="44">
        <v>604.2</v>
      </c>
      <c r="E256" s="44">
        <v>30.6</v>
      </c>
      <c r="F256" s="44">
        <v>3.06</v>
      </c>
      <c r="G256" s="44">
        <v>0.95</v>
      </c>
      <c r="H256" s="18">
        <f>MIN(1,F256/Config_Geracao!$E$4)*G256</f>
        <v>0.2907</v>
      </c>
    </row>
    <row r="257" ht="15.0" customHeight="1">
      <c r="A257" s="43">
        <v>45668.625</v>
      </c>
      <c r="B257" s="44">
        <v>1.0</v>
      </c>
      <c r="C257" s="44">
        <v>15.0</v>
      </c>
      <c r="D257" s="44">
        <v>827.6</v>
      </c>
      <c r="E257" s="44">
        <v>26.6</v>
      </c>
      <c r="F257" s="44">
        <v>2.3</v>
      </c>
      <c r="G257" s="44">
        <v>0.95</v>
      </c>
      <c r="H257" s="18">
        <f>MIN(1,F257/Config_Geracao!$E$4)*G257</f>
        <v>0.2185</v>
      </c>
    </row>
    <row r="258" ht="15.0" customHeight="1">
      <c r="A258" s="43">
        <v>45668.6666666667</v>
      </c>
      <c r="B258" s="44">
        <v>1.0</v>
      </c>
      <c r="C258" s="44">
        <v>16.0</v>
      </c>
      <c r="D258" s="44">
        <v>629.5</v>
      </c>
      <c r="E258" s="44">
        <v>27.2</v>
      </c>
      <c r="F258" s="44">
        <v>3.91</v>
      </c>
      <c r="G258" s="44">
        <v>0.95</v>
      </c>
      <c r="H258" s="18">
        <f>MIN(1,F258/Config_Geracao!$E$4)*G258</f>
        <v>0.37145</v>
      </c>
    </row>
    <row r="259" ht="15.0" customHeight="1">
      <c r="A259" s="43">
        <v>45668.7083333333</v>
      </c>
      <c r="B259" s="44">
        <v>1.0</v>
      </c>
      <c r="C259" s="44">
        <v>17.0</v>
      </c>
      <c r="D259" s="44">
        <v>460.1</v>
      </c>
      <c r="E259" s="44">
        <v>28.4</v>
      </c>
      <c r="F259" s="44">
        <v>2.43</v>
      </c>
      <c r="G259" s="44">
        <v>0.95</v>
      </c>
      <c r="H259" s="18">
        <f>MIN(1,F259/Config_Geracao!$E$4)*G259</f>
        <v>0.23085</v>
      </c>
    </row>
    <row r="260" ht="15.0" customHeight="1">
      <c r="A260" s="43">
        <v>45668.75</v>
      </c>
      <c r="B260" s="44">
        <v>1.0</v>
      </c>
      <c r="C260" s="44">
        <v>18.0</v>
      </c>
      <c r="D260" s="44">
        <v>240.5</v>
      </c>
      <c r="E260" s="44">
        <v>25.9</v>
      </c>
      <c r="F260" s="44">
        <v>3.6</v>
      </c>
      <c r="G260" s="44">
        <v>0.95</v>
      </c>
      <c r="H260" s="18">
        <f>MIN(1,F260/Config_Geracao!$E$4)*G260</f>
        <v>0.342</v>
      </c>
    </row>
    <row r="261" ht="15.0" customHeight="1">
      <c r="A261" s="43">
        <v>45668.7916666667</v>
      </c>
      <c r="B261" s="44">
        <v>1.0</v>
      </c>
      <c r="C261" s="44">
        <v>19.0</v>
      </c>
      <c r="D261" s="44">
        <v>0.0</v>
      </c>
      <c r="E261" s="44">
        <v>26.4</v>
      </c>
      <c r="F261" s="44">
        <v>3.81</v>
      </c>
      <c r="G261" s="44">
        <v>0.95</v>
      </c>
      <c r="H261" s="18">
        <f>MIN(1,F261/Config_Geracao!$E$4)*G261</f>
        <v>0.36195</v>
      </c>
    </row>
    <row r="262" ht="15.0" customHeight="1">
      <c r="A262" s="43">
        <v>45668.8333333333</v>
      </c>
      <c r="B262" s="44">
        <v>1.0</v>
      </c>
      <c r="C262" s="44">
        <v>20.0</v>
      </c>
      <c r="D262" s="44">
        <v>0.0</v>
      </c>
      <c r="E262" s="44">
        <v>27.6</v>
      </c>
      <c r="F262" s="44">
        <v>3.2</v>
      </c>
      <c r="G262" s="44">
        <v>0.95</v>
      </c>
      <c r="H262" s="18">
        <f>MIN(1,F262/Config_Geracao!$E$4)*G262</f>
        <v>0.304</v>
      </c>
    </row>
    <row r="263" ht="15.0" customHeight="1">
      <c r="A263" s="43">
        <v>45668.875</v>
      </c>
      <c r="B263" s="44">
        <v>1.0</v>
      </c>
      <c r="C263" s="44">
        <v>21.0</v>
      </c>
      <c r="D263" s="44">
        <v>0.0</v>
      </c>
      <c r="E263" s="44">
        <v>28.6</v>
      </c>
      <c r="F263" s="44">
        <v>4.4</v>
      </c>
      <c r="G263" s="44">
        <v>0.95</v>
      </c>
      <c r="H263" s="18">
        <f>MIN(1,F263/Config_Geracao!$E$4)*G263</f>
        <v>0.418</v>
      </c>
    </row>
    <row r="264" ht="15.0" customHeight="1">
      <c r="A264" s="43">
        <v>45668.9166666667</v>
      </c>
      <c r="B264" s="44">
        <v>1.0</v>
      </c>
      <c r="C264" s="44">
        <v>22.0</v>
      </c>
      <c r="D264" s="44">
        <v>0.0</v>
      </c>
      <c r="E264" s="44">
        <v>29.9</v>
      </c>
      <c r="F264" s="44">
        <v>3.17</v>
      </c>
      <c r="G264" s="44">
        <v>0.95</v>
      </c>
      <c r="H264" s="18">
        <f>MIN(1,F264/Config_Geracao!$E$4)*G264</f>
        <v>0.30115</v>
      </c>
    </row>
    <row r="265" ht="15.0" customHeight="1">
      <c r="A265" s="43">
        <v>45668.9583333333</v>
      </c>
      <c r="B265" s="44">
        <v>1.0</v>
      </c>
      <c r="C265" s="44">
        <v>23.0</v>
      </c>
      <c r="D265" s="44">
        <v>0.0</v>
      </c>
      <c r="E265" s="44">
        <v>27.3</v>
      </c>
      <c r="F265" s="44">
        <v>4.36</v>
      </c>
      <c r="G265" s="44">
        <v>0.95</v>
      </c>
      <c r="H265" s="18">
        <f>MIN(1,F265/Config_Geracao!$E$4)*G265</f>
        <v>0.4142</v>
      </c>
    </row>
    <row r="266" ht="15.0" customHeight="1">
      <c r="A266" s="43">
        <v>45669.0</v>
      </c>
      <c r="B266" s="44">
        <v>1.0</v>
      </c>
      <c r="C266" s="44">
        <v>0.0</v>
      </c>
      <c r="D266" s="44">
        <v>0.0</v>
      </c>
      <c r="E266" s="44">
        <v>26.7</v>
      </c>
      <c r="F266" s="44">
        <v>3.18</v>
      </c>
      <c r="G266" s="44">
        <v>0.95</v>
      </c>
      <c r="H266" s="18">
        <f>MIN(1,F266/Config_Geracao!$E$4)*G266</f>
        <v>0.3021</v>
      </c>
    </row>
    <row r="267" ht="15.0" customHeight="1">
      <c r="A267" s="43">
        <v>45669.0416666667</v>
      </c>
      <c r="B267" s="44">
        <v>1.0</v>
      </c>
      <c r="C267" s="44">
        <v>1.0</v>
      </c>
      <c r="D267" s="44">
        <v>0.0</v>
      </c>
      <c r="E267" s="44">
        <v>28.5</v>
      </c>
      <c r="F267" s="44">
        <v>3.71</v>
      </c>
      <c r="G267" s="44">
        <v>0.95</v>
      </c>
      <c r="H267" s="18">
        <f>MIN(1,F267/Config_Geracao!$E$4)*G267</f>
        <v>0.35245</v>
      </c>
    </row>
    <row r="268" ht="15.0" customHeight="1">
      <c r="A268" s="43">
        <v>45669.0833333333</v>
      </c>
      <c r="B268" s="44">
        <v>1.0</v>
      </c>
      <c r="C268" s="44">
        <v>2.0</v>
      </c>
      <c r="D268" s="44">
        <v>0.0</v>
      </c>
      <c r="E268" s="44">
        <v>28.2</v>
      </c>
      <c r="F268" s="44">
        <v>3.01</v>
      </c>
      <c r="G268" s="44">
        <v>0.95</v>
      </c>
      <c r="H268" s="18">
        <f>MIN(1,F268/Config_Geracao!$E$4)*G268</f>
        <v>0.28595</v>
      </c>
    </row>
    <row r="269" ht="15.0" customHeight="1">
      <c r="A269" s="43">
        <v>45669.125</v>
      </c>
      <c r="B269" s="44">
        <v>1.0</v>
      </c>
      <c r="C269" s="44">
        <v>3.0</v>
      </c>
      <c r="D269" s="44">
        <v>0.0</v>
      </c>
      <c r="E269" s="44">
        <v>28.3</v>
      </c>
      <c r="F269" s="44">
        <v>6.97</v>
      </c>
      <c r="G269" s="44">
        <v>0.95</v>
      </c>
      <c r="H269" s="18">
        <f>MIN(1,F269/Config_Geracao!$E$4)*G269</f>
        <v>0.66215</v>
      </c>
    </row>
    <row r="270" ht="15.0" customHeight="1">
      <c r="A270" s="43">
        <v>45669.1666666667</v>
      </c>
      <c r="B270" s="44">
        <v>1.0</v>
      </c>
      <c r="C270" s="44">
        <v>4.0</v>
      </c>
      <c r="D270" s="44">
        <v>0.0</v>
      </c>
      <c r="E270" s="44">
        <v>24.3</v>
      </c>
      <c r="F270" s="44">
        <v>4.0</v>
      </c>
      <c r="G270" s="44">
        <v>0.95</v>
      </c>
      <c r="H270" s="18">
        <f>MIN(1,F270/Config_Geracao!$E$4)*G270</f>
        <v>0.38</v>
      </c>
    </row>
    <row r="271" ht="15.0" customHeight="1">
      <c r="A271" s="43">
        <v>45669.2083333333</v>
      </c>
      <c r="B271" s="44">
        <v>1.0</v>
      </c>
      <c r="C271" s="44">
        <v>5.0</v>
      </c>
      <c r="D271" s="44">
        <v>29.9</v>
      </c>
      <c r="E271" s="44">
        <v>26.1</v>
      </c>
      <c r="F271" s="44">
        <v>3.11</v>
      </c>
      <c r="G271" s="44">
        <v>0.95</v>
      </c>
      <c r="H271" s="18">
        <f>MIN(1,F271/Config_Geracao!$E$4)*G271</f>
        <v>0.29545</v>
      </c>
    </row>
    <row r="272" ht="15.0" customHeight="1">
      <c r="A272" s="43">
        <v>45669.25</v>
      </c>
      <c r="B272" s="44">
        <v>1.0</v>
      </c>
      <c r="C272" s="44">
        <v>6.0</v>
      </c>
      <c r="D272" s="44">
        <v>231.7</v>
      </c>
      <c r="E272" s="44">
        <v>25.4</v>
      </c>
      <c r="F272" s="44">
        <v>3.0</v>
      </c>
      <c r="G272" s="44">
        <v>0.95</v>
      </c>
      <c r="H272" s="18">
        <f>MIN(1,F272/Config_Geracao!$E$4)*G272</f>
        <v>0.285</v>
      </c>
    </row>
    <row r="273" ht="15.0" customHeight="1">
      <c r="A273" s="43">
        <v>45669.2916666667</v>
      </c>
      <c r="B273" s="44">
        <v>1.0</v>
      </c>
      <c r="C273" s="44">
        <v>7.0</v>
      </c>
      <c r="D273" s="44">
        <v>459.1</v>
      </c>
      <c r="E273" s="44">
        <v>27.2</v>
      </c>
      <c r="F273" s="44">
        <v>2.07</v>
      </c>
      <c r="G273" s="44">
        <v>0.95</v>
      </c>
      <c r="H273" s="18">
        <f>MIN(1,F273/Config_Geracao!$E$4)*G273</f>
        <v>0.19665</v>
      </c>
    </row>
    <row r="274" ht="15.0" customHeight="1">
      <c r="A274" s="43">
        <v>45669.3333333333</v>
      </c>
      <c r="B274" s="44">
        <v>1.0</v>
      </c>
      <c r="C274" s="44">
        <v>8.0</v>
      </c>
      <c r="D274" s="44">
        <v>229.1</v>
      </c>
      <c r="E274" s="44">
        <v>26.9</v>
      </c>
      <c r="F274" s="44">
        <v>2.42</v>
      </c>
      <c r="G274" s="44">
        <v>0.95</v>
      </c>
      <c r="H274" s="18">
        <f>MIN(1,F274/Config_Geracao!$E$4)*G274</f>
        <v>0.2299</v>
      </c>
    </row>
    <row r="275" ht="15.0" customHeight="1">
      <c r="A275" s="43">
        <v>45669.375</v>
      </c>
      <c r="B275" s="44">
        <v>1.0</v>
      </c>
      <c r="C275" s="44">
        <v>9.0</v>
      </c>
      <c r="D275" s="44">
        <v>828.3</v>
      </c>
      <c r="E275" s="44">
        <v>28.5</v>
      </c>
      <c r="F275" s="44">
        <v>2.02</v>
      </c>
      <c r="G275" s="44">
        <v>0.95</v>
      </c>
      <c r="H275" s="18">
        <f>MIN(1,F275/Config_Geracao!$E$4)*G275</f>
        <v>0.1919</v>
      </c>
    </row>
    <row r="276" ht="15.0" customHeight="1">
      <c r="A276" s="43">
        <v>45669.4166666667</v>
      </c>
      <c r="B276" s="44">
        <v>1.0</v>
      </c>
      <c r="C276" s="44">
        <v>10.0</v>
      </c>
      <c r="D276" s="44">
        <v>540.5</v>
      </c>
      <c r="E276" s="44">
        <v>30.1</v>
      </c>
      <c r="F276" s="44">
        <v>3.15</v>
      </c>
      <c r="G276" s="44">
        <v>0.95</v>
      </c>
      <c r="H276" s="18">
        <f>MIN(1,F276/Config_Geracao!$E$4)*G276</f>
        <v>0.29925</v>
      </c>
    </row>
    <row r="277" ht="15.0" customHeight="1">
      <c r="A277" s="43">
        <v>45669.4583333333</v>
      </c>
      <c r="B277" s="44">
        <v>1.0</v>
      </c>
      <c r="C277" s="44">
        <v>11.0</v>
      </c>
      <c r="D277" s="44">
        <v>551.9</v>
      </c>
      <c r="E277" s="44">
        <v>30.5</v>
      </c>
      <c r="F277" s="44">
        <v>3.58</v>
      </c>
      <c r="G277" s="44">
        <v>0.95</v>
      </c>
      <c r="H277" s="18">
        <f>MIN(1,F277/Config_Geracao!$E$4)*G277</f>
        <v>0.3401</v>
      </c>
    </row>
    <row r="278" ht="15.0" customHeight="1">
      <c r="A278" s="43">
        <v>45669.5</v>
      </c>
      <c r="B278" s="44">
        <v>1.0</v>
      </c>
      <c r="C278" s="44">
        <v>12.0</v>
      </c>
      <c r="D278" s="44">
        <v>1054.9</v>
      </c>
      <c r="E278" s="44">
        <v>30.2</v>
      </c>
      <c r="F278" s="44">
        <v>3.06</v>
      </c>
      <c r="G278" s="44">
        <v>0.95</v>
      </c>
      <c r="H278" s="18">
        <f>MIN(1,F278/Config_Geracao!$E$4)*G278</f>
        <v>0.2907</v>
      </c>
    </row>
    <row r="279" ht="15.0" customHeight="1">
      <c r="A279" s="43">
        <v>45669.5416666667</v>
      </c>
      <c r="B279" s="44">
        <v>1.0</v>
      </c>
      <c r="C279" s="44">
        <v>13.0</v>
      </c>
      <c r="D279" s="44">
        <v>225.4</v>
      </c>
      <c r="E279" s="44">
        <v>29.1</v>
      </c>
      <c r="F279" s="44">
        <v>4.88</v>
      </c>
      <c r="G279" s="44">
        <v>0.95</v>
      </c>
      <c r="H279" s="18">
        <f>MIN(1,F279/Config_Geracao!$E$4)*G279</f>
        <v>0.4636</v>
      </c>
    </row>
    <row r="280" ht="15.0" customHeight="1">
      <c r="A280" s="43">
        <v>45669.5833333333</v>
      </c>
      <c r="B280" s="44">
        <v>1.0</v>
      </c>
      <c r="C280" s="44">
        <v>14.0</v>
      </c>
      <c r="D280" s="44">
        <v>329.7</v>
      </c>
      <c r="E280" s="44">
        <v>29.2</v>
      </c>
      <c r="F280" s="44">
        <v>6.13</v>
      </c>
      <c r="G280" s="44">
        <v>0.95</v>
      </c>
      <c r="H280" s="18">
        <f>MIN(1,F280/Config_Geracao!$E$4)*G280</f>
        <v>0.58235</v>
      </c>
    </row>
    <row r="281" ht="15.0" customHeight="1">
      <c r="A281" s="43">
        <v>45669.625</v>
      </c>
      <c r="B281" s="44">
        <v>1.0</v>
      </c>
      <c r="C281" s="44">
        <v>15.0</v>
      </c>
      <c r="D281" s="44">
        <v>193.4</v>
      </c>
      <c r="E281" s="44">
        <v>28.2</v>
      </c>
      <c r="F281" s="44">
        <v>2.03</v>
      </c>
      <c r="G281" s="44">
        <v>0.95</v>
      </c>
      <c r="H281" s="18">
        <f>MIN(1,F281/Config_Geracao!$E$4)*G281</f>
        <v>0.19285</v>
      </c>
    </row>
    <row r="282" ht="15.0" customHeight="1">
      <c r="A282" s="43">
        <v>45669.6666666667</v>
      </c>
      <c r="B282" s="44">
        <v>1.0</v>
      </c>
      <c r="C282" s="44">
        <v>16.0</v>
      </c>
      <c r="D282" s="44">
        <v>653.0</v>
      </c>
      <c r="E282" s="44">
        <v>29.7</v>
      </c>
      <c r="F282" s="44">
        <v>5.45</v>
      </c>
      <c r="G282" s="44">
        <v>0.95</v>
      </c>
      <c r="H282" s="18">
        <f>MIN(1,F282/Config_Geracao!$E$4)*G282</f>
        <v>0.51775</v>
      </c>
    </row>
    <row r="283" ht="15.0" customHeight="1">
      <c r="A283" s="43">
        <v>45669.7083333333</v>
      </c>
      <c r="B283" s="44">
        <v>1.0</v>
      </c>
      <c r="C283" s="44">
        <v>17.0</v>
      </c>
      <c r="D283" s="44">
        <v>135.2</v>
      </c>
      <c r="E283" s="44">
        <v>27.6</v>
      </c>
      <c r="F283" s="44">
        <v>3.86</v>
      </c>
      <c r="G283" s="44">
        <v>0.95</v>
      </c>
      <c r="H283" s="18">
        <f>MIN(1,F283/Config_Geracao!$E$4)*G283</f>
        <v>0.3667</v>
      </c>
    </row>
    <row r="284" ht="15.0" customHeight="1">
      <c r="A284" s="43">
        <v>45669.75</v>
      </c>
      <c r="B284" s="44">
        <v>1.0</v>
      </c>
      <c r="C284" s="44">
        <v>18.0</v>
      </c>
      <c r="D284" s="44">
        <v>237.6</v>
      </c>
      <c r="E284" s="44">
        <v>26.1</v>
      </c>
      <c r="F284" s="44">
        <v>3.59</v>
      </c>
      <c r="G284" s="44">
        <v>0.95</v>
      </c>
      <c r="H284" s="18">
        <f>MIN(1,F284/Config_Geracao!$E$4)*G284</f>
        <v>0.34105</v>
      </c>
    </row>
    <row r="285" ht="15.0" customHeight="1">
      <c r="A285" s="43">
        <v>45669.7916666667</v>
      </c>
      <c r="B285" s="44">
        <v>1.0</v>
      </c>
      <c r="C285" s="44">
        <v>19.0</v>
      </c>
      <c r="D285" s="44">
        <v>7.5</v>
      </c>
      <c r="E285" s="44">
        <v>24.6</v>
      </c>
      <c r="F285" s="44">
        <v>2.56</v>
      </c>
      <c r="G285" s="44">
        <v>0.95</v>
      </c>
      <c r="H285" s="18">
        <f>MIN(1,F285/Config_Geracao!$E$4)*G285</f>
        <v>0.2432</v>
      </c>
    </row>
    <row r="286" ht="15.0" customHeight="1">
      <c r="A286" s="43">
        <v>45669.8333333333</v>
      </c>
      <c r="B286" s="44">
        <v>1.0</v>
      </c>
      <c r="C286" s="44">
        <v>20.0</v>
      </c>
      <c r="D286" s="44">
        <v>0.0</v>
      </c>
      <c r="E286" s="44">
        <v>26.4</v>
      </c>
      <c r="F286" s="44">
        <v>2.07</v>
      </c>
      <c r="G286" s="44">
        <v>0.95</v>
      </c>
      <c r="H286" s="18">
        <f>MIN(1,F286/Config_Geracao!$E$4)*G286</f>
        <v>0.19665</v>
      </c>
    </row>
    <row r="287" ht="15.0" customHeight="1">
      <c r="A287" s="43">
        <v>45669.875</v>
      </c>
      <c r="B287" s="44">
        <v>1.0</v>
      </c>
      <c r="C287" s="44">
        <v>21.0</v>
      </c>
      <c r="D287" s="44">
        <v>0.0</v>
      </c>
      <c r="E287" s="44">
        <v>25.0</v>
      </c>
      <c r="F287" s="44">
        <v>3.87</v>
      </c>
      <c r="G287" s="44">
        <v>0.95</v>
      </c>
      <c r="H287" s="18">
        <f>MIN(1,F287/Config_Geracao!$E$4)*G287</f>
        <v>0.36765</v>
      </c>
    </row>
    <row r="288" ht="15.0" customHeight="1">
      <c r="A288" s="43">
        <v>45669.9166666667</v>
      </c>
      <c r="B288" s="44">
        <v>1.0</v>
      </c>
      <c r="C288" s="44">
        <v>22.0</v>
      </c>
      <c r="D288" s="44">
        <v>0.0</v>
      </c>
      <c r="E288" s="44">
        <v>28.9</v>
      </c>
      <c r="F288" s="44">
        <v>3.37</v>
      </c>
      <c r="G288" s="44">
        <v>0.95</v>
      </c>
      <c r="H288" s="18">
        <f>MIN(1,F288/Config_Geracao!$E$4)*G288</f>
        <v>0.32015</v>
      </c>
    </row>
    <row r="289" ht="15.0" customHeight="1">
      <c r="A289" s="43">
        <v>45669.9583333333</v>
      </c>
      <c r="B289" s="44">
        <v>1.0</v>
      </c>
      <c r="C289" s="44">
        <v>23.0</v>
      </c>
      <c r="D289" s="44">
        <v>0.0</v>
      </c>
      <c r="E289" s="44">
        <v>26.9</v>
      </c>
      <c r="F289" s="44">
        <v>3.61</v>
      </c>
      <c r="G289" s="44">
        <v>0.95</v>
      </c>
      <c r="H289" s="18">
        <f>MIN(1,F289/Config_Geracao!$E$4)*G289</f>
        <v>0.34295</v>
      </c>
    </row>
    <row r="290" ht="15.0" customHeight="1">
      <c r="A290" s="43">
        <v>45670.0</v>
      </c>
      <c r="B290" s="44">
        <v>1.0</v>
      </c>
      <c r="C290" s="44">
        <v>0.0</v>
      </c>
      <c r="D290" s="44">
        <v>0.0</v>
      </c>
      <c r="E290" s="44">
        <v>27.3</v>
      </c>
      <c r="F290" s="44">
        <v>3.92</v>
      </c>
      <c r="G290" s="44">
        <v>0.95</v>
      </c>
      <c r="H290" s="18">
        <f>MIN(1,F290/Config_Geracao!$E$4)*G290</f>
        <v>0.3724</v>
      </c>
    </row>
    <row r="291" ht="15.0" customHeight="1">
      <c r="A291" s="43">
        <v>45670.0416666667</v>
      </c>
      <c r="B291" s="44">
        <v>1.0</v>
      </c>
      <c r="C291" s="44">
        <v>1.0</v>
      </c>
      <c r="D291" s="44">
        <v>0.0</v>
      </c>
      <c r="E291" s="44">
        <v>24.3</v>
      </c>
      <c r="F291" s="44">
        <v>3.34</v>
      </c>
      <c r="G291" s="44">
        <v>0.95</v>
      </c>
      <c r="H291" s="18">
        <f>MIN(1,F291/Config_Geracao!$E$4)*G291</f>
        <v>0.3173</v>
      </c>
    </row>
    <row r="292" ht="15.0" customHeight="1">
      <c r="A292" s="43">
        <v>45670.0833333333</v>
      </c>
      <c r="B292" s="44">
        <v>1.0</v>
      </c>
      <c r="C292" s="44">
        <v>2.0</v>
      </c>
      <c r="D292" s="44">
        <v>0.0</v>
      </c>
      <c r="E292" s="44">
        <v>28.8</v>
      </c>
      <c r="F292" s="44">
        <v>4.51</v>
      </c>
      <c r="G292" s="44">
        <v>0.95</v>
      </c>
      <c r="H292" s="18">
        <f>MIN(1,F292/Config_Geracao!$E$4)*G292</f>
        <v>0.42845</v>
      </c>
    </row>
    <row r="293" ht="15.0" customHeight="1">
      <c r="A293" s="43">
        <v>45670.125</v>
      </c>
      <c r="B293" s="44">
        <v>1.0</v>
      </c>
      <c r="C293" s="44">
        <v>3.0</v>
      </c>
      <c r="D293" s="44">
        <v>0.0</v>
      </c>
      <c r="E293" s="44">
        <v>27.8</v>
      </c>
      <c r="F293" s="44">
        <v>3.04</v>
      </c>
      <c r="G293" s="44">
        <v>0.95</v>
      </c>
      <c r="H293" s="18">
        <f>MIN(1,F293/Config_Geracao!$E$4)*G293</f>
        <v>0.2888</v>
      </c>
    </row>
    <row r="294" ht="15.0" customHeight="1">
      <c r="A294" s="43">
        <v>45670.1666666667</v>
      </c>
      <c r="B294" s="44">
        <v>1.0</v>
      </c>
      <c r="C294" s="44">
        <v>4.0</v>
      </c>
      <c r="D294" s="44">
        <v>0.0</v>
      </c>
      <c r="E294" s="44">
        <v>25.0</v>
      </c>
      <c r="F294" s="44">
        <v>3.28</v>
      </c>
      <c r="G294" s="44">
        <v>0.95</v>
      </c>
      <c r="H294" s="18">
        <f>MIN(1,F294/Config_Geracao!$E$4)*G294</f>
        <v>0.3116</v>
      </c>
    </row>
    <row r="295" ht="15.0" customHeight="1">
      <c r="A295" s="43">
        <v>45670.2083333333</v>
      </c>
      <c r="B295" s="44">
        <v>1.0</v>
      </c>
      <c r="C295" s="44">
        <v>5.0</v>
      </c>
      <c r="D295" s="44">
        <v>0.0</v>
      </c>
      <c r="E295" s="44">
        <v>29.4</v>
      </c>
      <c r="F295" s="44">
        <v>4.21</v>
      </c>
      <c r="G295" s="44">
        <v>0.95</v>
      </c>
      <c r="H295" s="18">
        <f>MIN(1,F295/Config_Geracao!$E$4)*G295</f>
        <v>0.39995</v>
      </c>
    </row>
    <row r="296" ht="15.0" customHeight="1">
      <c r="A296" s="43">
        <v>45670.25</v>
      </c>
      <c r="B296" s="44">
        <v>1.0</v>
      </c>
      <c r="C296" s="44">
        <v>6.0</v>
      </c>
      <c r="D296" s="44">
        <v>233.2</v>
      </c>
      <c r="E296" s="44">
        <v>25.3</v>
      </c>
      <c r="F296" s="44">
        <v>2.09</v>
      </c>
      <c r="G296" s="44">
        <v>0.95</v>
      </c>
      <c r="H296" s="18">
        <f>MIN(1,F296/Config_Geracao!$E$4)*G296</f>
        <v>0.19855</v>
      </c>
    </row>
    <row r="297" ht="15.0" customHeight="1">
      <c r="A297" s="43">
        <v>45670.2916666667</v>
      </c>
      <c r="B297" s="44">
        <v>1.0</v>
      </c>
      <c r="C297" s="44">
        <v>7.0</v>
      </c>
      <c r="D297" s="44">
        <v>270.5</v>
      </c>
      <c r="E297" s="44">
        <v>26.3</v>
      </c>
      <c r="F297" s="44">
        <v>2.14</v>
      </c>
      <c r="G297" s="44">
        <v>0.95</v>
      </c>
      <c r="H297" s="18">
        <f>MIN(1,F297/Config_Geracao!$E$4)*G297</f>
        <v>0.2033</v>
      </c>
    </row>
    <row r="298" ht="15.0" customHeight="1">
      <c r="A298" s="43">
        <v>45670.3333333333</v>
      </c>
      <c r="B298" s="44">
        <v>1.0</v>
      </c>
      <c r="C298" s="44">
        <v>8.0</v>
      </c>
      <c r="D298" s="44">
        <v>640.0</v>
      </c>
      <c r="E298" s="44">
        <v>27.1</v>
      </c>
      <c r="F298" s="44">
        <v>2.18</v>
      </c>
      <c r="G298" s="44">
        <v>0.95</v>
      </c>
      <c r="H298" s="18">
        <f>MIN(1,F298/Config_Geracao!$E$4)*G298</f>
        <v>0.2071</v>
      </c>
    </row>
    <row r="299" ht="15.0" customHeight="1">
      <c r="A299" s="43">
        <v>45670.375</v>
      </c>
      <c r="B299" s="44">
        <v>1.0</v>
      </c>
      <c r="C299" s="44">
        <v>9.0</v>
      </c>
      <c r="D299" s="44">
        <v>324.9</v>
      </c>
      <c r="E299" s="44">
        <v>32.0</v>
      </c>
      <c r="F299" s="44">
        <v>4.05</v>
      </c>
      <c r="G299" s="44">
        <v>0.95</v>
      </c>
      <c r="H299" s="18">
        <f>MIN(1,F299/Config_Geracao!$E$4)*G299</f>
        <v>0.38475</v>
      </c>
    </row>
    <row r="300" ht="15.0" customHeight="1">
      <c r="A300" s="43">
        <v>45670.4166666667</v>
      </c>
      <c r="B300" s="44">
        <v>1.0</v>
      </c>
      <c r="C300" s="44">
        <v>10.0</v>
      </c>
      <c r="D300" s="44">
        <v>953.2</v>
      </c>
      <c r="E300" s="44">
        <v>31.8</v>
      </c>
      <c r="F300" s="44">
        <v>2.08</v>
      </c>
      <c r="G300" s="44">
        <v>0.95</v>
      </c>
      <c r="H300" s="18">
        <f>MIN(1,F300/Config_Geracao!$E$4)*G300</f>
        <v>0.1976</v>
      </c>
    </row>
    <row r="301" ht="15.0" customHeight="1">
      <c r="A301" s="43">
        <v>45670.4583333333</v>
      </c>
      <c r="B301" s="44">
        <v>1.0</v>
      </c>
      <c r="C301" s="44">
        <v>11.0</v>
      </c>
      <c r="D301" s="44">
        <v>1013.0</v>
      </c>
      <c r="E301" s="44">
        <v>30.5</v>
      </c>
      <c r="F301" s="44">
        <v>3.03</v>
      </c>
      <c r="G301" s="44">
        <v>0.95</v>
      </c>
      <c r="H301" s="18">
        <f>MIN(1,F301/Config_Geracao!$E$4)*G301</f>
        <v>0.28785</v>
      </c>
    </row>
    <row r="302" ht="15.0" customHeight="1">
      <c r="A302" s="43">
        <v>45670.5</v>
      </c>
      <c r="B302" s="44">
        <v>1.0</v>
      </c>
      <c r="C302" s="44">
        <v>12.0</v>
      </c>
      <c r="D302" s="44">
        <v>1076.3</v>
      </c>
      <c r="E302" s="44">
        <v>30.0</v>
      </c>
      <c r="F302" s="44">
        <v>4.05</v>
      </c>
      <c r="G302" s="44">
        <v>0.95</v>
      </c>
      <c r="H302" s="18">
        <f>MIN(1,F302/Config_Geracao!$E$4)*G302</f>
        <v>0.38475</v>
      </c>
    </row>
    <row r="303" ht="15.0" customHeight="1">
      <c r="A303" s="43">
        <v>45670.5416666667</v>
      </c>
      <c r="B303" s="44">
        <v>1.0</v>
      </c>
      <c r="C303" s="44">
        <v>13.0</v>
      </c>
      <c r="D303" s="44">
        <v>207.4</v>
      </c>
      <c r="E303" s="44">
        <v>29.2</v>
      </c>
      <c r="F303" s="44">
        <v>3.56</v>
      </c>
      <c r="G303" s="44">
        <v>0.95</v>
      </c>
      <c r="H303" s="18">
        <f>MIN(1,F303/Config_Geracao!$E$4)*G303</f>
        <v>0.3382</v>
      </c>
    </row>
    <row r="304" ht="15.0" customHeight="1">
      <c r="A304" s="43">
        <v>45670.5833333333</v>
      </c>
      <c r="B304" s="44">
        <v>1.0</v>
      </c>
      <c r="C304" s="44">
        <v>14.0</v>
      </c>
      <c r="D304" s="44">
        <v>935.4</v>
      </c>
      <c r="E304" s="44">
        <v>32.8</v>
      </c>
      <c r="F304" s="44">
        <v>2.26</v>
      </c>
      <c r="G304" s="44">
        <v>0.95</v>
      </c>
      <c r="H304" s="18">
        <f>MIN(1,F304/Config_Geracao!$E$4)*G304</f>
        <v>0.2147</v>
      </c>
    </row>
    <row r="305" ht="15.0" customHeight="1">
      <c r="A305" s="43">
        <v>45670.625</v>
      </c>
      <c r="B305" s="44">
        <v>1.0</v>
      </c>
      <c r="C305" s="44">
        <v>15.0</v>
      </c>
      <c r="D305" s="44">
        <v>829.6</v>
      </c>
      <c r="E305" s="44">
        <v>27.6</v>
      </c>
      <c r="F305" s="44">
        <v>3.14</v>
      </c>
      <c r="G305" s="44">
        <v>0.95</v>
      </c>
      <c r="H305" s="18">
        <f>MIN(1,F305/Config_Geracao!$E$4)*G305</f>
        <v>0.2983</v>
      </c>
    </row>
    <row r="306" ht="15.0" customHeight="1">
      <c r="A306" s="43">
        <v>45670.6666666667</v>
      </c>
      <c r="B306" s="44">
        <v>1.0</v>
      </c>
      <c r="C306" s="44">
        <v>16.0</v>
      </c>
      <c r="D306" s="44">
        <v>459.5</v>
      </c>
      <c r="E306" s="44">
        <v>27.6</v>
      </c>
      <c r="F306" s="44">
        <v>4.03</v>
      </c>
      <c r="G306" s="44">
        <v>0.95</v>
      </c>
      <c r="H306" s="18">
        <f>MIN(1,F306/Config_Geracao!$E$4)*G306</f>
        <v>0.38285</v>
      </c>
    </row>
    <row r="307" ht="15.0" customHeight="1">
      <c r="A307" s="43">
        <v>45670.7083333333</v>
      </c>
      <c r="B307" s="44">
        <v>1.0</v>
      </c>
      <c r="C307" s="44">
        <v>17.0</v>
      </c>
      <c r="D307" s="44">
        <v>422.2</v>
      </c>
      <c r="E307" s="44">
        <v>23.8</v>
      </c>
      <c r="F307" s="44">
        <v>2.46</v>
      </c>
      <c r="G307" s="44">
        <v>0.95</v>
      </c>
      <c r="H307" s="18">
        <f>MIN(1,F307/Config_Geracao!$E$4)*G307</f>
        <v>0.2337</v>
      </c>
    </row>
    <row r="308" ht="15.0" customHeight="1">
      <c r="A308" s="43">
        <v>45670.75</v>
      </c>
      <c r="B308" s="44">
        <v>1.0</v>
      </c>
      <c r="C308" s="44">
        <v>18.0</v>
      </c>
      <c r="D308" s="44">
        <v>215.6</v>
      </c>
      <c r="E308" s="44">
        <v>25.3</v>
      </c>
      <c r="F308" s="44">
        <v>2.58</v>
      </c>
      <c r="G308" s="44">
        <v>0.95</v>
      </c>
      <c r="H308" s="18">
        <f>MIN(1,F308/Config_Geracao!$E$4)*G308</f>
        <v>0.2451</v>
      </c>
    </row>
    <row r="309" ht="15.0" customHeight="1">
      <c r="A309" s="43">
        <v>45670.7916666667</v>
      </c>
      <c r="B309" s="44">
        <v>1.0</v>
      </c>
      <c r="C309" s="44">
        <v>19.0</v>
      </c>
      <c r="D309" s="44">
        <v>20.9</v>
      </c>
      <c r="E309" s="44">
        <v>23.3</v>
      </c>
      <c r="F309" s="44">
        <v>2.9</v>
      </c>
      <c r="G309" s="44">
        <v>0.95</v>
      </c>
      <c r="H309" s="18">
        <f>MIN(1,F309/Config_Geracao!$E$4)*G309</f>
        <v>0.2755</v>
      </c>
    </row>
    <row r="310" ht="15.0" customHeight="1">
      <c r="A310" s="43">
        <v>45670.8333333333</v>
      </c>
      <c r="B310" s="44">
        <v>1.0</v>
      </c>
      <c r="C310" s="44">
        <v>20.0</v>
      </c>
      <c r="D310" s="44">
        <v>0.0</v>
      </c>
      <c r="E310" s="44">
        <v>25.6</v>
      </c>
      <c r="F310" s="44">
        <v>4.43</v>
      </c>
      <c r="G310" s="44">
        <v>0.95</v>
      </c>
      <c r="H310" s="18">
        <f>MIN(1,F310/Config_Geracao!$E$4)*G310</f>
        <v>0.42085</v>
      </c>
    </row>
    <row r="311" ht="15.0" customHeight="1">
      <c r="A311" s="43">
        <v>45670.875</v>
      </c>
      <c r="B311" s="44">
        <v>1.0</v>
      </c>
      <c r="C311" s="44">
        <v>21.0</v>
      </c>
      <c r="D311" s="44">
        <v>0.0</v>
      </c>
      <c r="E311" s="44">
        <v>27.9</v>
      </c>
      <c r="F311" s="44">
        <v>4.0</v>
      </c>
      <c r="G311" s="44">
        <v>0.95</v>
      </c>
      <c r="H311" s="18">
        <f>MIN(1,F311/Config_Geracao!$E$4)*G311</f>
        <v>0.38</v>
      </c>
    </row>
    <row r="312" ht="15.0" customHeight="1">
      <c r="A312" s="43">
        <v>45670.9166666667</v>
      </c>
      <c r="B312" s="44">
        <v>1.0</v>
      </c>
      <c r="C312" s="44">
        <v>22.0</v>
      </c>
      <c r="D312" s="44">
        <v>0.0</v>
      </c>
      <c r="E312" s="44">
        <v>25.7</v>
      </c>
      <c r="F312" s="44">
        <v>4.32</v>
      </c>
      <c r="G312" s="44">
        <v>0.95</v>
      </c>
      <c r="H312" s="18">
        <f>MIN(1,F312/Config_Geracao!$E$4)*G312</f>
        <v>0.4104</v>
      </c>
    </row>
    <row r="313" ht="15.0" customHeight="1">
      <c r="A313" s="43">
        <v>45670.9583333333</v>
      </c>
      <c r="B313" s="44">
        <v>1.0</v>
      </c>
      <c r="C313" s="44">
        <v>23.0</v>
      </c>
      <c r="D313" s="44">
        <v>0.0</v>
      </c>
      <c r="E313" s="44">
        <v>28.5</v>
      </c>
      <c r="F313" s="44">
        <v>5.4</v>
      </c>
      <c r="G313" s="44">
        <v>0.95</v>
      </c>
      <c r="H313" s="18">
        <f>MIN(1,F313/Config_Geracao!$E$4)*G313</f>
        <v>0.513</v>
      </c>
    </row>
    <row r="314" ht="15.0" customHeight="1">
      <c r="A314" s="43">
        <v>45671.0</v>
      </c>
      <c r="B314" s="44">
        <v>1.0</v>
      </c>
      <c r="C314" s="44">
        <v>0.0</v>
      </c>
      <c r="D314" s="44">
        <v>0.0</v>
      </c>
      <c r="E314" s="44">
        <v>27.0</v>
      </c>
      <c r="F314" s="44">
        <v>3.2</v>
      </c>
      <c r="G314" s="44">
        <v>0.95</v>
      </c>
      <c r="H314" s="18">
        <f>MIN(1,F314/Config_Geracao!$E$4)*G314</f>
        <v>0.304</v>
      </c>
    </row>
    <row r="315" ht="15.0" customHeight="1">
      <c r="A315" s="43">
        <v>45671.0416666667</v>
      </c>
      <c r="B315" s="44">
        <v>1.0</v>
      </c>
      <c r="C315" s="44">
        <v>1.0</v>
      </c>
      <c r="D315" s="44">
        <v>0.0</v>
      </c>
      <c r="E315" s="44">
        <v>28.4</v>
      </c>
      <c r="F315" s="44">
        <v>3.68</v>
      </c>
      <c r="G315" s="44">
        <v>0.95</v>
      </c>
      <c r="H315" s="18">
        <f>MIN(1,F315/Config_Geracao!$E$4)*G315</f>
        <v>0.3496</v>
      </c>
    </row>
    <row r="316" ht="15.0" customHeight="1">
      <c r="A316" s="43">
        <v>45671.0833333333</v>
      </c>
      <c r="B316" s="44">
        <v>1.0</v>
      </c>
      <c r="C316" s="44">
        <v>2.0</v>
      </c>
      <c r="D316" s="44">
        <v>0.0</v>
      </c>
      <c r="E316" s="44">
        <v>27.2</v>
      </c>
      <c r="F316" s="44">
        <v>3.28</v>
      </c>
      <c r="G316" s="44">
        <v>0.95</v>
      </c>
      <c r="H316" s="18">
        <f>MIN(1,F316/Config_Geracao!$E$4)*G316</f>
        <v>0.3116</v>
      </c>
    </row>
    <row r="317" ht="15.0" customHeight="1">
      <c r="A317" s="43">
        <v>45671.125</v>
      </c>
      <c r="B317" s="44">
        <v>1.0</v>
      </c>
      <c r="C317" s="44">
        <v>3.0</v>
      </c>
      <c r="D317" s="44">
        <v>0.0</v>
      </c>
      <c r="E317" s="44">
        <v>26.9</v>
      </c>
      <c r="F317" s="44">
        <v>3.72</v>
      </c>
      <c r="G317" s="44">
        <v>0.95</v>
      </c>
      <c r="H317" s="18">
        <f>MIN(1,F317/Config_Geracao!$E$4)*G317</f>
        <v>0.3534</v>
      </c>
    </row>
    <row r="318" ht="15.0" customHeight="1">
      <c r="A318" s="43">
        <v>45671.1666666667</v>
      </c>
      <c r="B318" s="44">
        <v>1.0</v>
      </c>
      <c r="C318" s="44">
        <v>4.0</v>
      </c>
      <c r="D318" s="44">
        <v>0.0</v>
      </c>
      <c r="E318" s="44">
        <v>28.1</v>
      </c>
      <c r="F318" s="44">
        <v>3.45</v>
      </c>
      <c r="G318" s="44">
        <v>0.95</v>
      </c>
      <c r="H318" s="18">
        <f>MIN(1,F318/Config_Geracao!$E$4)*G318</f>
        <v>0.32775</v>
      </c>
    </row>
    <row r="319" ht="15.0" customHeight="1">
      <c r="A319" s="43">
        <v>45671.2083333333</v>
      </c>
      <c r="B319" s="44">
        <v>1.0</v>
      </c>
      <c r="C319" s="44">
        <v>5.0</v>
      </c>
      <c r="D319" s="44">
        <v>7.5</v>
      </c>
      <c r="E319" s="44">
        <v>25.6</v>
      </c>
      <c r="F319" s="44">
        <v>3.3</v>
      </c>
      <c r="G319" s="44">
        <v>0.95</v>
      </c>
      <c r="H319" s="18">
        <f>MIN(1,F319/Config_Geracao!$E$4)*G319</f>
        <v>0.3135</v>
      </c>
    </row>
    <row r="320" ht="15.0" customHeight="1">
      <c r="A320" s="43">
        <v>45671.25</v>
      </c>
      <c r="B320" s="44">
        <v>1.0</v>
      </c>
      <c r="C320" s="44">
        <v>6.0</v>
      </c>
      <c r="D320" s="44">
        <v>224.3</v>
      </c>
      <c r="E320" s="44">
        <v>25.5</v>
      </c>
      <c r="F320" s="44">
        <v>5.5</v>
      </c>
      <c r="G320" s="44">
        <v>0.95</v>
      </c>
      <c r="H320" s="18">
        <f>MIN(1,F320/Config_Geracao!$E$4)*G320</f>
        <v>0.5225</v>
      </c>
    </row>
    <row r="321" ht="15.0" customHeight="1">
      <c r="A321" s="43">
        <v>45671.2916666667</v>
      </c>
      <c r="B321" s="44">
        <v>1.0</v>
      </c>
      <c r="C321" s="44">
        <v>7.0</v>
      </c>
      <c r="D321" s="44">
        <v>413.7</v>
      </c>
      <c r="E321" s="44">
        <v>26.9</v>
      </c>
      <c r="F321" s="44">
        <v>3.77</v>
      </c>
      <c r="G321" s="44">
        <v>0.95</v>
      </c>
      <c r="H321" s="18">
        <f>MIN(1,F321/Config_Geracao!$E$4)*G321</f>
        <v>0.35815</v>
      </c>
    </row>
    <row r="322" ht="15.0" customHeight="1">
      <c r="A322" s="43">
        <v>45671.3333333333</v>
      </c>
      <c r="B322" s="44">
        <v>1.0</v>
      </c>
      <c r="C322" s="44">
        <v>8.0</v>
      </c>
      <c r="D322" s="44">
        <v>406.9</v>
      </c>
      <c r="E322" s="44">
        <v>29.3</v>
      </c>
      <c r="F322" s="44">
        <v>2.18</v>
      </c>
      <c r="G322" s="44">
        <v>0.95</v>
      </c>
      <c r="H322" s="18">
        <f>MIN(1,F322/Config_Geracao!$E$4)*G322</f>
        <v>0.2071</v>
      </c>
    </row>
    <row r="323" ht="15.0" customHeight="1">
      <c r="A323" s="43">
        <v>45671.375</v>
      </c>
      <c r="B323" s="44">
        <v>1.0</v>
      </c>
      <c r="C323" s="44">
        <v>9.0</v>
      </c>
      <c r="D323" s="44">
        <v>576.5</v>
      </c>
      <c r="E323" s="44">
        <v>31.1</v>
      </c>
      <c r="F323" s="44">
        <v>2.64</v>
      </c>
      <c r="G323" s="44">
        <v>0.95</v>
      </c>
      <c r="H323" s="18">
        <f>MIN(1,F323/Config_Geracao!$E$4)*G323</f>
        <v>0.2508</v>
      </c>
    </row>
    <row r="324" ht="15.0" customHeight="1">
      <c r="A324" s="43">
        <v>45671.4166666667</v>
      </c>
      <c r="B324" s="44">
        <v>1.0</v>
      </c>
      <c r="C324" s="44">
        <v>10.0</v>
      </c>
      <c r="D324" s="44">
        <v>966.6</v>
      </c>
      <c r="E324" s="44">
        <v>30.6</v>
      </c>
      <c r="F324" s="44">
        <v>2.23</v>
      </c>
      <c r="G324" s="44">
        <v>0.95</v>
      </c>
      <c r="H324" s="18">
        <f>MIN(1,F324/Config_Geracao!$E$4)*G324</f>
        <v>0.21185</v>
      </c>
    </row>
    <row r="325" ht="15.0" customHeight="1">
      <c r="A325" s="43">
        <v>45671.4583333333</v>
      </c>
      <c r="B325" s="44">
        <v>1.0</v>
      </c>
      <c r="C325" s="44">
        <v>11.0</v>
      </c>
      <c r="D325" s="44">
        <v>579.5</v>
      </c>
      <c r="E325" s="44">
        <v>29.8</v>
      </c>
      <c r="F325" s="44">
        <v>4.76</v>
      </c>
      <c r="G325" s="44">
        <v>0.95</v>
      </c>
      <c r="H325" s="18">
        <f>MIN(1,F325/Config_Geracao!$E$4)*G325</f>
        <v>0.4522</v>
      </c>
    </row>
    <row r="326" ht="15.0" customHeight="1">
      <c r="A326" s="43">
        <v>45671.5</v>
      </c>
      <c r="B326" s="44">
        <v>1.0</v>
      </c>
      <c r="C326" s="44">
        <v>12.0</v>
      </c>
      <c r="D326" s="44">
        <v>685.5</v>
      </c>
      <c r="E326" s="44">
        <v>30.9</v>
      </c>
      <c r="F326" s="44">
        <v>2.38</v>
      </c>
      <c r="G326" s="44">
        <v>0.95</v>
      </c>
      <c r="H326" s="18">
        <f>MIN(1,F326/Config_Geracao!$E$4)*G326</f>
        <v>0.2261</v>
      </c>
    </row>
    <row r="327" ht="15.0" customHeight="1">
      <c r="A327" s="43">
        <v>45671.5416666667</v>
      </c>
      <c r="B327" s="44">
        <v>1.0</v>
      </c>
      <c r="C327" s="44">
        <v>13.0</v>
      </c>
      <c r="D327" s="44">
        <v>1026.5</v>
      </c>
      <c r="E327" s="44">
        <v>31.5</v>
      </c>
      <c r="F327" s="44">
        <v>4.02</v>
      </c>
      <c r="G327" s="44">
        <v>0.95</v>
      </c>
      <c r="H327" s="18">
        <f>MIN(1,F327/Config_Geracao!$E$4)*G327</f>
        <v>0.3819</v>
      </c>
    </row>
    <row r="328" ht="15.0" customHeight="1">
      <c r="A328" s="43">
        <v>45671.5833333333</v>
      </c>
      <c r="B328" s="44">
        <v>1.0</v>
      </c>
      <c r="C328" s="44">
        <v>14.0</v>
      </c>
      <c r="D328" s="44">
        <v>987.8</v>
      </c>
      <c r="E328" s="44">
        <v>30.0</v>
      </c>
      <c r="F328" s="44">
        <v>2.15</v>
      </c>
      <c r="G328" s="44">
        <v>0.95</v>
      </c>
      <c r="H328" s="18">
        <f>MIN(1,F328/Config_Geracao!$E$4)*G328</f>
        <v>0.20425</v>
      </c>
    </row>
    <row r="329" ht="15.0" customHeight="1">
      <c r="A329" s="43">
        <v>45671.625</v>
      </c>
      <c r="B329" s="44">
        <v>1.0</v>
      </c>
      <c r="C329" s="44">
        <v>15.0</v>
      </c>
      <c r="D329" s="44">
        <v>429.5</v>
      </c>
      <c r="E329" s="44">
        <v>30.2</v>
      </c>
      <c r="F329" s="44">
        <v>3.12</v>
      </c>
      <c r="G329" s="44">
        <v>0.95</v>
      </c>
      <c r="H329" s="18">
        <f>MIN(1,F329/Config_Geracao!$E$4)*G329</f>
        <v>0.2964</v>
      </c>
    </row>
    <row r="330" ht="15.0" customHeight="1">
      <c r="A330" s="43">
        <v>45671.6666666667</v>
      </c>
      <c r="B330" s="44">
        <v>1.0</v>
      </c>
      <c r="C330" s="44">
        <v>16.0</v>
      </c>
      <c r="D330" s="44">
        <v>642.2</v>
      </c>
      <c r="E330" s="44">
        <v>30.9</v>
      </c>
      <c r="F330" s="44">
        <v>4.03</v>
      </c>
      <c r="G330" s="44">
        <v>0.95</v>
      </c>
      <c r="H330" s="18">
        <f>MIN(1,F330/Config_Geracao!$E$4)*G330</f>
        <v>0.38285</v>
      </c>
    </row>
    <row r="331" ht="15.0" customHeight="1">
      <c r="A331" s="43">
        <v>45671.7083333333</v>
      </c>
      <c r="B331" s="44">
        <v>1.0</v>
      </c>
      <c r="C331" s="44">
        <v>17.0</v>
      </c>
      <c r="D331" s="44">
        <v>160.5</v>
      </c>
      <c r="E331" s="44">
        <v>29.6</v>
      </c>
      <c r="F331" s="44">
        <v>2.96</v>
      </c>
      <c r="G331" s="44">
        <v>0.95</v>
      </c>
      <c r="H331" s="18">
        <f>MIN(1,F331/Config_Geracao!$E$4)*G331</f>
        <v>0.2812</v>
      </c>
    </row>
    <row r="332" ht="15.0" customHeight="1">
      <c r="A332" s="43">
        <v>45671.75</v>
      </c>
      <c r="B332" s="44">
        <v>1.0</v>
      </c>
      <c r="C332" s="44">
        <v>18.0</v>
      </c>
      <c r="D332" s="44">
        <v>255.8</v>
      </c>
      <c r="E332" s="44">
        <v>26.8</v>
      </c>
      <c r="F332" s="44">
        <v>2.24</v>
      </c>
      <c r="G332" s="44">
        <v>0.95</v>
      </c>
      <c r="H332" s="18">
        <f>MIN(1,F332/Config_Geracao!$E$4)*G332</f>
        <v>0.2128</v>
      </c>
    </row>
    <row r="333" ht="15.0" customHeight="1">
      <c r="A333" s="43">
        <v>45671.7916666667</v>
      </c>
      <c r="B333" s="44">
        <v>1.0</v>
      </c>
      <c r="C333" s="44">
        <v>19.0</v>
      </c>
      <c r="D333" s="44">
        <v>0.0</v>
      </c>
      <c r="E333" s="44">
        <v>26.2</v>
      </c>
      <c r="F333" s="44">
        <v>3.07</v>
      </c>
      <c r="G333" s="44">
        <v>0.95</v>
      </c>
      <c r="H333" s="18">
        <f>MIN(1,F333/Config_Geracao!$E$4)*G333</f>
        <v>0.29165</v>
      </c>
    </row>
    <row r="334" ht="15.0" customHeight="1">
      <c r="A334" s="43">
        <v>45671.8333333333</v>
      </c>
      <c r="B334" s="44">
        <v>1.0</v>
      </c>
      <c r="C334" s="44">
        <v>20.0</v>
      </c>
      <c r="D334" s="44">
        <v>0.0</v>
      </c>
      <c r="E334" s="44">
        <v>26.4</v>
      </c>
      <c r="F334" s="44">
        <v>4.05</v>
      </c>
      <c r="G334" s="44">
        <v>0.95</v>
      </c>
      <c r="H334" s="18">
        <f>MIN(1,F334/Config_Geracao!$E$4)*G334</f>
        <v>0.38475</v>
      </c>
    </row>
    <row r="335" ht="15.0" customHeight="1">
      <c r="A335" s="43">
        <v>45671.875</v>
      </c>
      <c r="B335" s="44">
        <v>1.0</v>
      </c>
      <c r="C335" s="44">
        <v>21.0</v>
      </c>
      <c r="D335" s="44">
        <v>0.0</v>
      </c>
      <c r="E335" s="44">
        <v>27.6</v>
      </c>
      <c r="F335" s="44">
        <v>4.53</v>
      </c>
      <c r="G335" s="44">
        <v>0.95</v>
      </c>
      <c r="H335" s="18">
        <f>MIN(1,F335/Config_Geracao!$E$4)*G335</f>
        <v>0.43035</v>
      </c>
    </row>
    <row r="336" ht="15.0" customHeight="1">
      <c r="A336" s="43">
        <v>45671.9166666667</v>
      </c>
      <c r="B336" s="44">
        <v>1.0</v>
      </c>
      <c r="C336" s="44">
        <v>22.0</v>
      </c>
      <c r="D336" s="44">
        <v>0.0</v>
      </c>
      <c r="E336" s="44">
        <v>30.0</v>
      </c>
      <c r="F336" s="44">
        <v>5.11</v>
      </c>
      <c r="G336" s="44">
        <v>0.95</v>
      </c>
      <c r="H336" s="18">
        <f>MIN(1,F336/Config_Geracao!$E$4)*G336</f>
        <v>0.48545</v>
      </c>
    </row>
    <row r="337" ht="15.0" customHeight="1">
      <c r="A337" s="43">
        <v>45671.9583333333</v>
      </c>
      <c r="B337" s="44">
        <v>1.0</v>
      </c>
      <c r="C337" s="44">
        <v>23.0</v>
      </c>
      <c r="D337" s="44">
        <v>0.0</v>
      </c>
      <c r="E337" s="44">
        <v>28.6</v>
      </c>
      <c r="F337" s="44">
        <v>3.52</v>
      </c>
      <c r="G337" s="44">
        <v>0.95</v>
      </c>
      <c r="H337" s="18">
        <f>MIN(1,F337/Config_Geracao!$E$4)*G337</f>
        <v>0.3344</v>
      </c>
    </row>
    <row r="338" ht="15.0" customHeight="1">
      <c r="A338" s="43">
        <v>45672.0</v>
      </c>
      <c r="B338" s="44">
        <v>1.0</v>
      </c>
      <c r="C338" s="44">
        <v>0.0</v>
      </c>
      <c r="D338" s="44">
        <v>0.0</v>
      </c>
      <c r="E338" s="44">
        <v>29.8</v>
      </c>
      <c r="F338" s="44">
        <v>4.65</v>
      </c>
      <c r="G338" s="44">
        <v>0.95</v>
      </c>
      <c r="H338" s="18">
        <f>MIN(1,F338/Config_Geracao!$E$4)*G338</f>
        <v>0.44175</v>
      </c>
    </row>
    <row r="339" ht="15.0" customHeight="1">
      <c r="A339" s="43">
        <v>45672.0416666667</v>
      </c>
      <c r="B339" s="44">
        <v>1.0</v>
      </c>
      <c r="C339" s="44">
        <v>1.0</v>
      </c>
      <c r="D339" s="44">
        <v>0.0</v>
      </c>
      <c r="E339" s="44">
        <v>26.1</v>
      </c>
      <c r="F339" s="44">
        <v>4.44</v>
      </c>
      <c r="G339" s="44">
        <v>0.95</v>
      </c>
      <c r="H339" s="18">
        <f>MIN(1,F339/Config_Geracao!$E$4)*G339</f>
        <v>0.4218</v>
      </c>
    </row>
    <row r="340" ht="15.0" customHeight="1">
      <c r="A340" s="43">
        <v>45672.0833333333</v>
      </c>
      <c r="B340" s="44">
        <v>1.0</v>
      </c>
      <c r="C340" s="44">
        <v>2.0</v>
      </c>
      <c r="D340" s="44">
        <v>0.0</v>
      </c>
      <c r="E340" s="44">
        <v>27.2</v>
      </c>
      <c r="F340" s="44">
        <v>4.7</v>
      </c>
      <c r="G340" s="44">
        <v>0.95</v>
      </c>
      <c r="H340" s="18">
        <f>MIN(1,F340/Config_Geracao!$E$4)*G340</f>
        <v>0.4465</v>
      </c>
    </row>
    <row r="341" ht="15.0" customHeight="1">
      <c r="A341" s="43">
        <v>45672.125</v>
      </c>
      <c r="B341" s="44">
        <v>1.0</v>
      </c>
      <c r="C341" s="44">
        <v>3.0</v>
      </c>
      <c r="D341" s="44">
        <v>0.0</v>
      </c>
      <c r="E341" s="44">
        <v>29.2</v>
      </c>
      <c r="F341" s="44">
        <v>3.13</v>
      </c>
      <c r="G341" s="44">
        <v>0.95</v>
      </c>
      <c r="H341" s="18">
        <f>MIN(1,F341/Config_Geracao!$E$4)*G341</f>
        <v>0.29735</v>
      </c>
    </row>
    <row r="342" ht="15.0" customHeight="1">
      <c r="A342" s="43">
        <v>45672.1666666667</v>
      </c>
      <c r="B342" s="44">
        <v>1.0</v>
      </c>
      <c r="C342" s="44">
        <v>4.0</v>
      </c>
      <c r="D342" s="44">
        <v>0.0</v>
      </c>
      <c r="E342" s="44">
        <v>26.2</v>
      </c>
      <c r="F342" s="44">
        <v>3.39</v>
      </c>
      <c r="G342" s="44">
        <v>0.95</v>
      </c>
      <c r="H342" s="18">
        <f>MIN(1,F342/Config_Geracao!$E$4)*G342</f>
        <v>0.32205</v>
      </c>
    </row>
    <row r="343" ht="15.0" customHeight="1">
      <c r="A343" s="43">
        <v>45672.2083333333</v>
      </c>
      <c r="B343" s="44">
        <v>1.0</v>
      </c>
      <c r="C343" s="44">
        <v>5.0</v>
      </c>
      <c r="D343" s="44">
        <v>0.3</v>
      </c>
      <c r="E343" s="44">
        <v>24.4</v>
      </c>
      <c r="F343" s="44">
        <v>3.6</v>
      </c>
      <c r="G343" s="44">
        <v>0.95</v>
      </c>
      <c r="H343" s="18">
        <f>MIN(1,F343/Config_Geracao!$E$4)*G343</f>
        <v>0.342</v>
      </c>
    </row>
    <row r="344" ht="15.0" customHeight="1">
      <c r="A344" s="43">
        <v>45672.25</v>
      </c>
      <c r="B344" s="44">
        <v>1.0</v>
      </c>
      <c r="C344" s="44">
        <v>6.0</v>
      </c>
      <c r="D344" s="44">
        <v>151.0</v>
      </c>
      <c r="E344" s="44">
        <v>27.5</v>
      </c>
      <c r="F344" s="44">
        <v>2.97</v>
      </c>
      <c r="G344" s="44">
        <v>0.95</v>
      </c>
      <c r="H344" s="18">
        <f>MIN(1,F344/Config_Geracao!$E$4)*G344</f>
        <v>0.28215</v>
      </c>
    </row>
    <row r="345" ht="15.0" customHeight="1">
      <c r="A345" s="43">
        <v>45672.2916666667</v>
      </c>
      <c r="B345" s="44">
        <v>1.0</v>
      </c>
      <c r="C345" s="44">
        <v>7.0</v>
      </c>
      <c r="D345" s="44">
        <v>475.8</v>
      </c>
      <c r="E345" s="44">
        <v>26.6</v>
      </c>
      <c r="F345" s="44">
        <v>2.65</v>
      </c>
      <c r="G345" s="44">
        <v>0.95</v>
      </c>
      <c r="H345" s="18">
        <f>MIN(1,F345/Config_Geracao!$E$4)*G345</f>
        <v>0.25175</v>
      </c>
    </row>
    <row r="346" ht="15.0" customHeight="1">
      <c r="A346" s="43">
        <v>45672.3333333333</v>
      </c>
      <c r="B346" s="44">
        <v>1.0</v>
      </c>
      <c r="C346" s="44">
        <v>8.0</v>
      </c>
      <c r="D346" s="44">
        <v>369.1</v>
      </c>
      <c r="E346" s="44">
        <v>25.9</v>
      </c>
      <c r="F346" s="44">
        <v>2.87</v>
      </c>
      <c r="G346" s="44">
        <v>0.95</v>
      </c>
      <c r="H346" s="18">
        <f>MIN(1,F346/Config_Geracao!$E$4)*G346</f>
        <v>0.27265</v>
      </c>
    </row>
    <row r="347" ht="15.0" customHeight="1">
      <c r="A347" s="43">
        <v>45672.375</v>
      </c>
      <c r="B347" s="44">
        <v>1.0</v>
      </c>
      <c r="C347" s="44">
        <v>9.0</v>
      </c>
      <c r="D347" s="44">
        <v>788.0</v>
      </c>
      <c r="E347" s="44">
        <v>30.3</v>
      </c>
      <c r="F347" s="44">
        <v>3.27</v>
      </c>
      <c r="G347" s="44">
        <v>0.95</v>
      </c>
      <c r="H347" s="18">
        <f>MIN(1,F347/Config_Geracao!$E$4)*G347</f>
        <v>0.31065</v>
      </c>
    </row>
    <row r="348" ht="15.0" customHeight="1">
      <c r="A348" s="43">
        <v>45672.4166666667</v>
      </c>
      <c r="B348" s="44">
        <v>1.0</v>
      </c>
      <c r="C348" s="44">
        <v>10.0</v>
      </c>
      <c r="D348" s="44">
        <v>957.5</v>
      </c>
      <c r="E348" s="44">
        <v>31.3</v>
      </c>
      <c r="F348" s="44">
        <v>2.28</v>
      </c>
      <c r="G348" s="44">
        <v>0.95</v>
      </c>
      <c r="H348" s="18">
        <f>MIN(1,F348/Config_Geracao!$E$4)*G348</f>
        <v>0.2166</v>
      </c>
    </row>
    <row r="349" ht="15.0" customHeight="1">
      <c r="A349" s="43">
        <v>45672.4583333333</v>
      </c>
      <c r="B349" s="44">
        <v>1.0</v>
      </c>
      <c r="C349" s="44">
        <v>11.0</v>
      </c>
      <c r="D349" s="44">
        <v>1029.3</v>
      </c>
      <c r="E349" s="44">
        <v>30.5</v>
      </c>
      <c r="F349" s="44">
        <v>2.11</v>
      </c>
      <c r="G349" s="44">
        <v>0.95</v>
      </c>
      <c r="H349" s="18">
        <f>MIN(1,F349/Config_Geracao!$E$4)*G349</f>
        <v>0.20045</v>
      </c>
    </row>
    <row r="350" ht="15.0" customHeight="1">
      <c r="A350" s="43">
        <v>45672.5</v>
      </c>
      <c r="B350" s="44">
        <v>1.0</v>
      </c>
      <c r="C350" s="44">
        <v>12.0</v>
      </c>
      <c r="D350" s="44">
        <v>1061.1</v>
      </c>
      <c r="E350" s="44">
        <v>29.5</v>
      </c>
      <c r="F350" s="44">
        <v>3.62</v>
      </c>
      <c r="G350" s="44">
        <v>0.95</v>
      </c>
      <c r="H350" s="18">
        <f>MIN(1,F350/Config_Geracao!$E$4)*G350</f>
        <v>0.3439</v>
      </c>
    </row>
    <row r="351" ht="15.0" customHeight="1">
      <c r="A351" s="43">
        <v>45672.5416666667</v>
      </c>
      <c r="B351" s="44">
        <v>1.0</v>
      </c>
      <c r="C351" s="44">
        <v>13.0</v>
      </c>
      <c r="D351" s="44">
        <v>1001.6</v>
      </c>
      <c r="E351" s="44">
        <v>33.1</v>
      </c>
      <c r="F351" s="44">
        <v>2.32</v>
      </c>
      <c r="G351" s="44">
        <v>0.95</v>
      </c>
      <c r="H351" s="18">
        <f>MIN(1,F351/Config_Geracao!$E$4)*G351</f>
        <v>0.2204</v>
      </c>
    </row>
    <row r="352" ht="15.0" customHeight="1">
      <c r="A352" s="43">
        <v>45672.5833333333</v>
      </c>
      <c r="B352" s="44">
        <v>1.0</v>
      </c>
      <c r="C352" s="44">
        <v>14.0</v>
      </c>
      <c r="D352" s="44">
        <v>620.0</v>
      </c>
      <c r="E352" s="44">
        <v>31.0</v>
      </c>
      <c r="F352" s="44">
        <v>2.2</v>
      </c>
      <c r="G352" s="44">
        <v>0.95</v>
      </c>
      <c r="H352" s="18">
        <f>MIN(1,F352/Config_Geracao!$E$4)*G352</f>
        <v>0.209</v>
      </c>
    </row>
    <row r="353" ht="15.0" customHeight="1">
      <c r="A353" s="43">
        <v>45672.625</v>
      </c>
      <c r="B353" s="44">
        <v>1.0</v>
      </c>
      <c r="C353" s="44">
        <v>15.0</v>
      </c>
      <c r="D353" s="44">
        <v>801.6</v>
      </c>
      <c r="E353" s="44">
        <v>29.5</v>
      </c>
      <c r="F353" s="44">
        <v>2.3</v>
      </c>
      <c r="G353" s="44">
        <v>0.95</v>
      </c>
      <c r="H353" s="18">
        <f>MIN(1,F353/Config_Geracao!$E$4)*G353</f>
        <v>0.2185</v>
      </c>
    </row>
    <row r="354" ht="15.0" customHeight="1">
      <c r="A354" s="43">
        <v>45672.6666666667</v>
      </c>
      <c r="B354" s="44">
        <v>1.0</v>
      </c>
      <c r="C354" s="44">
        <v>16.0</v>
      </c>
      <c r="D354" s="44">
        <v>635.9</v>
      </c>
      <c r="E354" s="44">
        <v>28.3</v>
      </c>
      <c r="F354" s="44">
        <v>2.04</v>
      </c>
      <c r="G354" s="44">
        <v>0.95</v>
      </c>
      <c r="H354" s="18">
        <f>MIN(1,F354/Config_Geracao!$E$4)*G354</f>
        <v>0.1938</v>
      </c>
    </row>
    <row r="355" ht="15.0" customHeight="1">
      <c r="A355" s="43">
        <v>45672.7083333333</v>
      </c>
      <c r="B355" s="44">
        <v>1.0</v>
      </c>
      <c r="C355" s="44">
        <v>17.0</v>
      </c>
      <c r="D355" s="44">
        <v>482.9</v>
      </c>
      <c r="E355" s="44">
        <v>28.4</v>
      </c>
      <c r="F355" s="44">
        <v>4.16</v>
      </c>
      <c r="G355" s="44">
        <v>0.95</v>
      </c>
      <c r="H355" s="18">
        <f>MIN(1,F355/Config_Geracao!$E$4)*G355</f>
        <v>0.3952</v>
      </c>
    </row>
    <row r="356" ht="15.0" customHeight="1">
      <c r="A356" s="43">
        <v>45672.75</v>
      </c>
      <c r="B356" s="44">
        <v>1.0</v>
      </c>
      <c r="C356" s="44">
        <v>18.0</v>
      </c>
      <c r="D356" s="44">
        <v>146.5</v>
      </c>
      <c r="E356" s="44">
        <v>22.9</v>
      </c>
      <c r="F356" s="44">
        <v>3.83</v>
      </c>
      <c r="G356" s="44">
        <v>0.95</v>
      </c>
      <c r="H356" s="18">
        <f>MIN(1,F356/Config_Geracao!$E$4)*G356</f>
        <v>0.36385</v>
      </c>
    </row>
    <row r="357" ht="15.0" customHeight="1">
      <c r="A357" s="43">
        <v>45672.7916666667</v>
      </c>
      <c r="B357" s="44">
        <v>1.0</v>
      </c>
      <c r="C357" s="44">
        <v>19.0</v>
      </c>
      <c r="D357" s="44">
        <v>35.0</v>
      </c>
      <c r="E357" s="44">
        <v>26.9</v>
      </c>
      <c r="F357" s="44">
        <v>2.32</v>
      </c>
      <c r="G357" s="44">
        <v>0.95</v>
      </c>
      <c r="H357" s="18">
        <f>MIN(1,F357/Config_Geracao!$E$4)*G357</f>
        <v>0.2204</v>
      </c>
    </row>
    <row r="358" ht="15.0" customHeight="1">
      <c r="A358" s="43">
        <v>45672.8333333333</v>
      </c>
      <c r="B358" s="44">
        <v>1.0</v>
      </c>
      <c r="C358" s="44">
        <v>20.0</v>
      </c>
      <c r="D358" s="44">
        <v>0.0</v>
      </c>
      <c r="E358" s="44">
        <v>25.4</v>
      </c>
      <c r="F358" s="44">
        <v>3.73</v>
      </c>
      <c r="G358" s="44">
        <v>0.95</v>
      </c>
      <c r="H358" s="18">
        <f>MIN(1,F358/Config_Geracao!$E$4)*G358</f>
        <v>0.35435</v>
      </c>
    </row>
    <row r="359" ht="15.0" customHeight="1">
      <c r="A359" s="43">
        <v>45672.875</v>
      </c>
      <c r="B359" s="44">
        <v>1.0</v>
      </c>
      <c r="C359" s="44">
        <v>21.0</v>
      </c>
      <c r="D359" s="44">
        <v>0.0</v>
      </c>
      <c r="E359" s="44">
        <v>29.9</v>
      </c>
      <c r="F359" s="44">
        <v>3.1</v>
      </c>
      <c r="G359" s="44">
        <v>0.95</v>
      </c>
      <c r="H359" s="18">
        <f>MIN(1,F359/Config_Geracao!$E$4)*G359</f>
        <v>0.2945</v>
      </c>
    </row>
    <row r="360" ht="15.0" customHeight="1">
      <c r="A360" s="43">
        <v>45672.9166666667</v>
      </c>
      <c r="B360" s="44">
        <v>1.0</v>
      </c>
      <c r="C360" s="44">
        <v>22.0</v>
      </c>
      <c r="D360" s="44">
        <v>0.0</v>
      </c>
      <c r="E360" s="44">
        <v>26.4</v>
      </c>
      <c r="F360" s="44">
        <v>3.98</v>
      </c>
      <c r="G360" s="44">
        <v>0.95</v>
      </c>
      <c r="H360" s="18">
        <f>MIN(1,F360/Config_Geracao!$E$4)*G360</f>
        <v>0.3781</v>
      </c>
    </row>
    <row r="361" ht="15.0" customHeight="1">
      <c r="A361" s="43">
        <v>45672.9583333333</v>
      </c>
      <c r="B361" s="44">
        <v>1.0</v>
      </c>
      <c r="C361" s="44">
        <v>23.0</v>
      </c>
      <c r="D361" s="44">
        <v>0.0</v>
      </c>
      <c r="E361" s="44">
        <v>31.2</v>
      </c>
      <c r="F361" s="44">
        <v>3.18</v>
      </c>
      <c r="G361" s="44">
        <v>0.95</v>
      </c>
      <c r="H361" s="18">
        <f>MIN(1,F361/Config_Geracao!$E$4)*G361</f>
        <v>0.3021</v>
      </c>
    </row>
    <row r="362" ht="15.0" customHeight="1">
      <c r="A362" s="43">
        <v>45673.0</v>
      </c>
      <c r="B362" s="44">
        <v>1.0</v>
      </c>
      <c r="C362" s="44">
        <v>0.0</v>
      </c>
      <c r="D362" s="44">
        <v>0.0</v>
      </c>
      <c r="E362" s="44">
        <v>26.1</v>
      </c>
      <c r="F362" s="44">
        <v>4.34</v>
      </c>
      <c r="G362" s="44">
        <v>0.95</v>
      </c>
      <c r="H362" s="18">
        <f>MIN(1,F362/Config_Geracao!$E$4)*G362</f>
        <v>0.4123</v>
      </c>
    </row>
    <row r="363" ht="15.0" customHeight="1">
      <c r="A363" s="43">
        <v>45673.0416666667</v>
      </c>
      <c r="B363" s="44">
        <v>1.0</v>
      </c>
      <c r="C363" s="44">
        <v>1.0</v>
      </c>
      <c r="D363" s="44">
        <v>0.0</v>
      </c>
      <c r="E363" s="44">
        <v>27.4</v>
      </c>
      <c r="F363" s="44">
        <v>3.1</v>
      </c>
      <c r="G363" s="44">
        <v>0.95</v>
      </c>
      <c r="H363" s="18">
        <f>MIN(1,F363/Config_Geracao!$E$4)*G363</f>
        <v>0.2945</v>
      </c>
    </row>
    <row r="364" ht="15.0" customHeight="1">
      <c r="A364" s="43">
        <v>45673.0833333333</v>
      </c>
      <c r="B364" s="44">
        <v>1.0</v>
      </c>
      <c r="C364" s="44">
        <v>2.0</v>
      </c>
      <c r="D364" s="44">
        <v>0.0</v>
      </c>
      <c r="E364" s="44">
        <v>28.3</v>
      </c>
      <c r="F364" s="44">
        <v>3.02</v>
      </c>
      <c r="G364" s="44">
        <v>0.95</v>
      </c>
      <c r="H364" s="18">
        <f>MIN(1,F364/Config_Geracao!$E$4)*G364</f>
        <v>0.2869</v>
      </c>
    </row>
    <row r="365" ht="15.0" customHeight="1">
      <c r="A365" s="43">
        <v>45673.125</v>
      </c>
      <c r="B365" s="44">
        <v>1.0</v>
      </c>
      <c r="C365" s="44">
        <v>3.0</v>
      </c>
      <c r="D365" s="44">
        <v>0.0</v>
      </c>
      <c r="E365" s="44">
        <v>29.0</v>
      </c>
      <c r="F365" s="44">
        <v>3.79</v>
      </c>
      <c r="G365" s="44">
        <v>0.95</v>
      </c>
      <c r="H365" s="18">
        <f>MIN(1,F365/Config_Geracao!$E$4)*G365</f>
        <v>0.36005</v>
      </c>
    </row>
    <row r="366" ht="15.0" customHeight="1">
      <c r="A366" s="43">
        <v>45673.1666666667</v>
      </c>
      <c r="B366" s="44">
        <v>1.0</v>
      </c>
      <c r="C366" s="44">
        <v>4.0</v>
      </c>
      <c r="D366" s="44">
        <v>0.0</v>
      </c>
      <c r="E366" s="44">
        <v>28.9</v>
      </c>
      <c r="F366" s="44">
        <v>3.26</v>
      </c>
      <c r="G366" s="44">
        <v>0.95</v>
      </c>
      <c r="H366" s="18">
        <f>MIN(1,F366/Config_Geracao!$E$4)*G366</f>
        <v>0.3097</v>
      </c>
    </row>
    <row r="367" ht="15.0" customHeight="1">
      <c r="A367" s="43">
        <v>45673.2083333333</v>
      </c>
      <c r="B367" s="44">
        <v>1.0</v>
      </c>
      <c r="C367" s="44">
        <v>5.0</v>
      </c>
      <c r="D367" s="44">
        <v>6.3</v>
      </c>
      <c r="E367" s="44">
        <v>25.8</v>
      </c>
      <c r="F367" s="44">
        <v>3.15</v>
      </c>
      <c r="G367" s="44">
        <v>0.95</v>
      </c>
      <c r="H367" s="18">
        <f>MIN(1,F367/Config_Geracao!$E$4)*G367</f>
        <v>0.29925</v>
      </c>
    </row>
    <row r="368" ht="15.0" customHeight="1">
      <c r="A368" s="43">
        <v>45673.25</v>
      </c>
      <c r="B368" s="44">
        <v>1.0</v>
      </c>
      <c r="C368" s="44">
        <v>6.0</v>
      </c>
      <c r="D368" s="44">
        <v>267.2</v>
      </c>
      <c r="E368" s="44">
        <v>24.2</v>
      </c>
      <c r="F368" s="44">
        <v>3.18</v>
      </c>
      <c r="G368" s="44">
        <v>0.95</v>
      </c>
      <c r="H368" s="18">
        <f>MIN(1,F368/Config_Geracao!$E$4)*G368</f>
        <v>0.3021</v>
      </c>
    </row>
    <row r="369" ht="15.0" customHeight="1">
      <c r="A369" s="43">
        <v>45673.2916666667</v>
      </c>
      <c r="B369" s="44">
        <v>1.0</v>
      </c>
      <c r="C369" s="44">
        <v>7.0</v>
      </c>
      <c r="D369" s="44">
        <v>461.6</v>
      </c>
      <c r="E369" s="44">
        <v>25.8</v>
      </c>
      <c r="F369" s="44">
        <v>2.86</v>
      </c>
      <c r="G369" s="44">
        <v>0.95</v>
      </c>
      <c r="H369" s="18">
        <f>MIN(1,F369/Config_Geracao!$E$4)*G369</f>
        <v>0.2717</v>
      </c>
    </row>
    <row r="370" ht="15.0" customHeight="1">
      <c r="A370" s="43">
        <v>45673.3333333333</v>
      </c>
      <c r="B370" s="44">
        <v>1.0</v>
      </c>
      <c r="C370" s="44">
        <v>8.0</v>
      </c>
      <c r="D370" s="44">
        <v>420.6</v>
      </c>
      <c r="E370" s="44">
        <v>26.5</v>
      </c>
      <c r="F370" s="44">
        <v>2.26</v>
      </c>
      <c r="G370" s="44">
        <v>0.95</v>
      </c>
      <c r="H370" s="18">
        <f>MIN(1,F370/Config_Geracao!$E$4)*G370</f>
        <v>0.2147</v>
      </c>
    </row>
    <row r="371" ht="15.0" customHeight="1">
      <c r="A371" s="43">
        <v>45673.375</v>
      </c>
      <c r="B371" s="44">
        <v>1.0</v>
      </c>
      <c r="C371" s="44">
        <v>9.0</v>
      </c>
      <c r="D371" s="44">
        <v>531.0</v>
      </c>
      <c r="E371" s="44">
        <v>29.3</v>
      </c>
      <c r="F371" s="44">
        <v>3.61</v>
      </c>
      <c r="G371" s="44">
        <v>0.95</v>
      </c>
      <c r="H371" s="18">
        <f>MIN(1,F371/Config_Geracao!$E$4)*G371</f>
        <v>0.34295</v>
      </c>
    </row>
    <row r="372" ht="15.0" customHeight="1">
      <c r="A372" s="43">
        <v>45673.4166666667</v>
      </c>
      <c r="B372" s="44">
        <v>1.0</v>
      </c>
      <c r="C372" s="44">
        <v>10.0</v>
      </c>
      <c r="D372" s="44">
        <v>413.4</v>
      </c>
      <c r="E372" s="44">
        <v>31.4</v>
      </c>
      <c r="F372" s="44">
        <v>2.76</v>
      </c>
      <c r="G372" s="44">
        <v>0.95</v>
      </c>
      <c r="H372" s="18">
        <f>MIN(1,F372/Config_Geracao!$E$4)*G372</f>
        <v>0.2622</v>
      </c>
    </row>
    <row r="373" ht="15.0" customHeight="1">
      <c r="A373" s="43">
        <v>45673.4583333333</v>
      </c>
      <c r="B373" s="44">
        <v>1.0</v>
      </c>
      <c r="C373" s="44">
        <v>11.0</v>
      </c>
      <c r="D373" s="44">
        <v>560.0</v>
      </c>
      <c r="E373" s="44">
        <v>33.7</v>
      </c>
      <c r="F373" s="44">
        <v>3.31</v>
      </c>
      <c r="G373" s="44">
        <v>0.95</v>
      </c>
      <c r="H373" s="18">
        <f>MIN(1,F373/Config_Geracao!$E$4)*G373</f>
        <v>0.31445</v>
      </c>
    </row>
    <row r="374" ht="15.0" customHeight="1">
      <c r="A374" s="43">
        <v>45673.5</v>
      </c>
      <c r="B374" s="44">
        <v>1.0</v>
      </c>
      <c r="C374" s="44">
        <v>12.0</v>
      </c>
      <c r="D374" s="44">
        <v>1061.2</v>
      </c>
      <c r="E374" s="44">
        <v>31.1</v>
      </c>
      <c r="F374" s="44">
        <v>2.19</v>
      </c>
      <c r="G374" s="44">
        <v>0.95</v>
      </c>
      <c r="H374" s="18">
        <f>MIN(1,F374/Config_Geracao!$E$4)*G374</f>
        <v>0.20805</v>
      </c>
    </row>
    <row r="375" ht="15.0" customHeight="1">
      <c r="A375" s="43">
        <v>45673.5416666667</v>
      </c>
      <c r="B375" s="44">
        <v>1.0</v>
      </c>
      <c r="C375" s="44">
        <v>13.0</v>
      </c>
      <c r="D375" s="44">
        <v>1005.4</v>
      </c>
      <c r="E375" s="44">
        <v>30.9</v>
      </c>
      <c r="F375" s="44">
        <v>2.6</v>
      </c>
      <c r="G375" s="44">
        <v>0.95</v>
      </c>
      <c r="H375" s="18">
        <f>MIN(1,F375/Config_Geracao!$E$4)*G375</f>
        <v>0.247</v>
      </c>
    </row>
    <row r="376" ht="15.0" customHeight="1">
      <c r="A376" s="43">
        <v>45673.5833333333</v>
      </c>
      <c r="B376" s="44">
        <v>1.0</v>
      </c>
      <c r="C376" s="44">
        <v>14.0</v>
      </c>
      <c r="D376" s="44">
        <v>967.8</v>
      </c>
      <c r="E376" s="44">
        <v>31.1</v>
      </c>
      <c r="F376" s="44">
        <v>4.62</v>
      </c>
      <c r="G376" s="44">
        <v>0.95</v>
      </c>
      <c r="H376" s="18">
        <f>MIN(1,F376/Config_Geracao!$E$4)*G376</f>
        <v>0.4389</v>
      </c>
    </row>
    <row r="377" ht="15.0" customHeight="1">
      <c r="A377" s="43">
        <v>45673.625</v>
      </c>
      <c r="B377" s="44">
        <v>1.0</v>
      </c>
      <c r="C377" s="44">
        <v>15.0</v>
      </c>
      <c r="D377" s="44">
        <v>412.2</v>
      </c>
      <c r="E377" s="44">
        <v>30.4</v>
      </c>
      <c r="F377" s="44">
        <v>3.85</v>
      </c>
      <c r="G377" s="44">
        <v>0.95</v>
      </c>
      <c r="H377" s="18">
        <f>MIN(1,F377/Config_Geracao!$E$4)*G377</f>
        <v>0.36575</v>
      </c>
    </row>
    <row r="378" ht="15.0" customHeight="1">
      <c r="A378" s="43">
        <v>45673.6666666667</v>
      </c>
      <c r="B378" s="44">
        <v>1.0</v>
      </c>
      <c r="C378" s="44">
        <v>16.0</v>
      </c>
      <c r="D378" s="44">
        <v>658.5</v>
      </c>
      <c r="E378" s="44">
        <v>27.5</v>
      </c>
      <c r="F378" s="44">
        <v>2.14</v>
      </c>
      <c r="G378" s="44">
        <v>0.95</v>
      </c>
      <c r="H378" s="18">
        <f>MIN(1,F378/Config_Geracao!$E$4)*G378</f>
        <v>0.2033</v>
      </c>
    </row>
    <row r="379" ht="15.0" customHeight="1">
      <c r="A379" s="43">
        <v>45673.7083333333</v>
      </c>
      <c r="B379" s="44">
        <v>1.0</v>
      </c>
      <c r="C379" s="44">
        <v>17.0</v>
      </c>
      <c r="D379" s="44">
        <v>434.2</v>
      </c>
      <c r="E379" s="44">
        <v>25.2</v>
      </c>
      <c r="F379" s="44">
        <v>2.45</v>
      </c>
      <c r="G379" s="44">
        <v>0.95</v>
      </c>
      <c r="H379" s="18">
        <f>MIN(1,F379/Config_Geracao!$E$4)*G379</f>
        <v>0.23275</v>
      </c>
    </row>
    <row r="380" ht="15.0" customHeight="1">
      <c r="A380" s="43">
        <v>45673.75</v>
      </c>
      <c r="B380" s="44">
        <v>1.0</v>
      </c>
      <c r="C380" s="44">
        <v>18.0</v>
      </c>
      <c r="D380" s="44">
        <v>17.4</v>
      </c>
      <c r="E380" s="44">
        <v>25.8</v>
      </c>
      <c r="F380" s="44">
        <v>2.51</v>
      </c>
      <c r="G380" s="44">
        <v>0.95</v>
      </c>
      <c r="H380" s="18">
        <f>MIN(1,F380/Config_Geracao!$E$4)*G380</f>
        <v>0.23845</v>
      </c>
    </row>
    <row r="381" ht="15.0" customHeight="1">
      <c r="A381" s="43">
        <v>45673.7916666667</v>
      </c>
      <c r="B381" s="44">
        <v>1.0</v>
      </c>
      <c r="C381" s="44">
        <v>19.0</v>
      </c>
      <c r="D381" s="44">
        <v>16.7</v>
      </c>
      <c r="E381" s="44">
        <v>25.8</v>
      </c>
      <c r="F381" s="44">
        <v>2.69</v>
      </c>
      <c r="G381" s="44">
        <v>0.95</v>
      </c>
      <c r="H381" s="18">
        <f>MIN(1,F381/Config_Geracao!$E$4)*G381</f>
        <v>0.25555</v>
      </c>
    </row>
    <row r="382" ht="15.0" customHeight="1">
      <c r="A382" s="43">
        <v>45673.8333333333</v>
      </c>
      <c r="B382" s="44">
        <v>1.0</v>
      </c>
      <c r="C382" s="44">
        <v>20.0</v>
      </c>
      <c r="D382" s="44">
        <v>0.0</v>
      </c>
      <c r="E382" s="44">
        <v>26.6</v>
      </c>
      <c r="F382" s="44">
        <v>2.48</v>
      </c>
      <c r="G382" s="44">
        <v>0.95</v>
      </c>
      <c r="H382" s="18">
        <f>MIN(1,F382/Config_Geracao!$E$4)*G382</f>
        <v>0.2356</v>
      </c>
    </row>
    <row r="383" ht="15.0" customHeight="1">
      <c r="A383" s="43">
        <v>45673.875</v>
      </c>
      <c r="B383" s="44">
        <v>1.0</v>
      </c>
      <c r="C383" s="44">
        <v>21.0</v>
      </c>
      <c r="D383" s="44">
        <v>0.0</v>
      </c>
      <c r="E383" s="44">
        <v>27.0</v>
      </c>
      <c r="F383" s="44">
        <v>5.1</v>
      </c>
      <c r="G383" s="44">
        <v>0.95</v>
      </c>
      <c r="H383" s="18">
        <f>MIN(1,F383/Config_Geracao!$E$4)*G383</f>
        <v>0.4845</v>
      </c>
    </row>
    <row r="384" ht="15.0" customHeight="1">
      <c r="A384" s="43">
        <v>45673.9166666667</v>
      </c>
      <c r="B384" s="44">
        <v>1.0</v>
      </c>
      <c r="C384" s="44">
        <v>22.0</v>
      </c>
      <c r="D384" s="44">
        <v>0.0</v>
      </c>
      <c r="E384" s="44">
        <v>28.0</v>
      </c>
      <c r="F384" s="44">
        <v>4.56</v>
      </c>
      <c r="G384" s="44">
        <v>0.95</v>
      </c>
      <c r="H384" s="18">
        <f>MIN(1,F384/Config_Geracao!$E$4)*G384</f>
        <v>0.4332</v>
      </c>
    </row>
    <row r="385" ht="15.0" customHeight="1">
      <c r="A385" s="43">
        <v>45673.9583333333</v>
      </c>
      <c r="B385" s="44">
        <v>1.0</v>
      </c>
      <c r="C385" s="44">
        <v>23.0</v>
      </c>
      <c r="D385" s="44">
        <v>0.0</v>
      </c>
      <c r="E385" s="44">
        <v>28.4</v>
      </c>
      <c r="F385" s="44">
        <v>3.36</v>
      </c>
      <c r="G385" s="44">
        <v>0.95</v>
      </c>
      <c r="H385" s="18">
        <f>MIN(1,F385/Config_Geracao!$E$4)*G385</f>
        <v>0.3192</v>
      </c>
    </row>
    <row r="386" ht="15.0" customHeight="1">
      <c r="A386" s="43">
        <v>45674.0</v>
      </c>
      <c r="B386" s="44">
        <v>1.0</v>
      </c>
      <c r="C386" s="44">
        <v>0.0</v>
      </c>
      <c r="D386" s="44">
        <v>0.0</v>
      </c>
      <c r="E386" s="44">
        <v>27.7</v>
      </c>
      <c r="F386" s="44">
        <v>3.19</v>
      </c>
      <c r="G386" s="44">
        <v>0.95</v>
      </c>
      <c r="H386" s="18">
        <f>MIN(1,F386/Config_Geracao!$E$4)*G386</f>
        <v>0.30305</v>
      </c>
    </row>
    <row r="387" ht="15.0" customHeight="1">
      <c r="A387" s="43">
        <v>45674.0416666667</v>
      </c>
      <c r="B387" s="44">
        <v>1.0</v>
      </c>
      <c r="C387" s="44">
        <v>1.0</v>
      </c>
      <c r="D387" s="44">
        <v>0.0</v>
      </c>
      <c r="E387" s="44">
        <v>26.8</v>
      </c>
      <c r="F387" s="44">
        <v>4.19</v>
      </c>
      <c r="G387" s="44">
        <v>0.95</v>
      </c>
      <c r="H387" s="18">
        <f>MIN(1,F387/Config_Geracao!$E$4)*G387</f>
        <v>0.39805</v>
      </c>
    </row>
    <row r="388" ht="15.0" customHeight="1">
      <c r="A388" s="43">
        <v>45674.0833333333</v>
      </c>
      <c r="B388" s="44">
        <v>1.0</v>
      </c>
      <c r="C388" s="44">
        <v>2.0</v>
      </c>
      <c r="D388" s="44">
        <v>0.0</v>
      </c>
      <c r="E388" s="44">
        <v>27.6</v>
      </c>
      <c r="F388" s="44">
        <v>4.02</v>
      </c>
      <c r="G388" s="44">
        <v>0.95</v>
      </c>
      <c r="H388" s="18">
        <f>MIN(1,F388/Config_Geracao!$E$4)*G388</f>
        <v>0.3819</v>
      </c>
    </row>
    <row r="389" ht="15.0" customHeight="1">
      <c r="A389" s="43">
        <v>45674.125</v>
      </c>
      <c r="B389" s="44">
        <v>1.0</v>
      </c>
      <c r="C389" s="44">
        <v>3.0</v>
      </c>
      <c r="D389" s="44">
        <v>0.0</v>
      </c>
      <c r="E389" s="44">
        <v>27.1</v>
      </c>
      <c r="F389" s="44">
        <v>4.73</v>
      </c>
      <c r="G389" s="44">
        <v>0.95</v>
      </c>
      <c r="H389" s="18">
        <f>MIN(1,F389/Config_Geracao!$E$4)*G389</f>
        <v>0.44935</v>
      </c>
    </row>
    <row r="390" ht="15.0" customHeight="1">
      <c r="A390" s="43">
        <v>45674.1666666667</v>
      </c>
      <c r="B390" s="44">
        <v>1.0</v>
      </c>
      <c r="C390" s="44">
        <v>4.0</v>
      </c>
      <c r="D390" s="44">
        <v>0.0</v>
      </c>
      <c r="E390" s="44">
        <v>26.5</v>
      </c>
      <c r="F390" s="44">
        <v>3.93</v>
      </c>
      <c r="G390" s="44">
        <v>0.95</v>
      </c>
      <c r="H390" s="18">
        <f>MIN(1,F390/Config_Geracao!$E$4)*G390</f>
        <v>0.37335</v>
      </c>
    </row>
    <row r="391" ht="15.0" customHeight="1">
      <c r="A391" s="43">
        <v>45674.2083333333</v>
      </c>
      <c r="B391" s="44">
        <v>1.0</v>
      </c>
      <c r="C391" s="44">
        <v>5.0</v>
      </c>
      <c r="D391" s="44">
        <v>16.4</v>
      </c>
      <c r="E391" s="44">
        <v>22.0</v>
      </c>
      <c r="F391" s="44">
        <v>3.16</v>
      </c>
      <c r="G391" s="44">
        <v>0.95</v>
      </c>
      <c r="H391" s="18">
        <f>MIN(1,F391/Config_Geracao!$E$4)*G391</f>
        <v>0.3002</v>
      </c>
    </row>
    <row r="392" ht="15.0" customHeight="1">
      <c r="A392" s="43">
        <v>45674.25</v>
      </c>
      <c r="B392" s="44">
        <v>1.0</v>
      </c>
      <c r="C392" s="44">
        <v>6.0</v>
      </c>
      <c r="D392" s="44">
        <v>156.9</v>
      </c>
      <c r="E392" s="44">
        <v>25.1</v>
      </c>
      <c r="F392" s="44">
        <v>5.38</v>
      </c>
      <c r="G392" s="44">
        <v>0.95</v>
      </c>
      <c r="H392" s="18">
        <f>MIN(1,F392/Config_Geracao!$E$4)*G392</f>
        <v>0.5111</v>
      </c>
    </row>
    <row r="393" ht="15.0" customHeight="1">
      <c r="A393" s="43">
        <v>45674.2916666667</v>
      </c>
      <c r="B393" s="44">
        <v>1.0</v>
      </c>
      <c r="C393" s="44">
        <v>7.0</v>
      </c>
      <c r="D393" s="44">
        <v>258.5</v>
      </c>
      <c r="E393" s="44">
        <v>22.2</v>
      </c>
      <c r="F393" s="44">
        <v>2.11</v>
      </c>
      <c r="G393" s="44">
        <v>0.95</v>
      </c>
      <c r="H393" s="18">
        <f>MIN(1,F393/Config_Geracao!$E$4)*G393</f>
        <v>0.20045</v>
      </c>
    </row>
    <row r="394" ht="15.0" customHeight="1">
      <c r="A394" s="43">
        <v>45674.3333333333</v>
      </c>
      <c r="B394" s="44">
        <v>1.0</v>
      </c>
      <c r="C394" s="44">
        <v>8.0</v>
      </c>
      <c r="D394" s="44">
        <v>660.5</v>
      </c>
      <c r="E394" s="44">
        <v>30.3</v>
      </c>
      <c r="F394" s="44">
        <v>2.16</v>
      </c>
      <c r="G394" s="44">
        <v>0.95</v>
      </c>
      <c r="H394" s="18">
        <f>MIN(1,F394/Config_Geracao!$E$4)*G394</f>
        <v>0.2052</v>
      </c>
    </row>
    <row r="395" ht="15.0" customHeight="1">
      <c r="A395" s="43">
        <v>45674.375</v>
      </c>
      <c r="B395" s="44">
        <v>1.0</v>
      </c>
      <c r="C395" s="44">
        <v>9.0</v>
      </c>
      <c r="D395" s="44">
        <v>278.5</v>
      </c>
      <c r="E395" s="44">
        <v>28.2</v>
      </c>
      <c r="F395" s="44">
        <v>7.27</v>
      </c>
      <c r="G395" s="44">
        <v>0.95</v>
      </c>
      <c r="H395" s="18">
        <f>MIN(1,F395/Config_Geracao!$E$4)*G395</f>
        <v>0.69065</v>
      </c>
    </row>
    <row r="396" ht="15.0" customHeight="1">
      <c r="A396" s="43">
        <v>45674.4166666667</v>
      </c>
      <c r="B396" s="44">
        <v>1.0</v>
      </c>
      <c r="C396" s="44">
        <v>10.0</v>
      </c>
      <c r="D396" s="44">
        <v>332.2</v>
      </c>
      <c r="E396" s="44">
        <v>29.3</v>
      </c>
      <c r="F396" s="44">
        <v>3.18</v>
      </c>
      <c r="G396" s="44">
        <v>0.95</v>
      </c>
      <c r="H396" s="18">
        <f>MIN(1,F396/Config_Geracao!$E$4)*G396</f>
        <v>0.3021</v>
      </c>
    </row>
    <row r="397" ht="15.0" customHeight="1">
      <c r="A397" s="43">
        <v>45674.4583333333</v>
      </c>
      <c r="B397" s="44">
        <v>1.0</v>
      </c>
      <c r="C397" s="44">
        <v>11.0</v>
      </c>
      <c r="D397" s="44">
        <v>449.8</v>
      </c>
      <c r="E397" s="44">
        <v>28.5</v>
      </c>
      <c r="F397" s="44">
        <v>2.98</v>
      </c>
      <c r="G397" s="44">
        <v>0.95</v>
      </c>
      <c r="H397" s="18">
        <f>MIN(1,F397/Config_Geracao!$E$4)*G397</f>
        <v>0.2831</v>
      </c>
    </row>
    <row r="398" ht="15.0" customHeight="1">
      <c r="A398" s="43">
        <v>45674.5</v>
      </c>
      <c r="B398" s="44">
        <v>1.0</v>
      </c>
      <c r="C398" s="44">
        <v>12.0</v>
      </c>
      <c r="D398" s="44">
        <v>1068.2</v>
      </c>
      <c r="E398" s="44">
        <v>28.9</v>
      </c>
      <c r="F398" s="44">
        <v>2.46</v>
      </c>
      <c r="G398" s="44">
        <v>0.95</v>
      </c>
      <c r="H398" s="18">
        <f>MIN(1,F398/Config_Geracao!$E$4)*G398</f>
        <v>0.2337</v>
      </c>
    </row>
    <row r="399" ht="15.0" customHeight="1">
      <c r="A399" s="43">
        <v>45674.5416666667</v>
      </c>
      <c r="B399" s="44">
        <v>1.0</v>
      </c>
      <c r="C399" s="44">
        <v>13.0</v>
      </c>
      <c r="D399" s="44">
        <v>288.5</v>
      </c>
      <c r="E399" s="44">
        <v>32.1</v>
      </c>
      <c r="F399" s="44">
        <v>2.01</v>
      </c>
      <c r="G399" s="44">
        <v>0.95</v>
      </c>
      <c r="H399" s="18">
        <f>MIN(1,F399/Config_Geracao!$E$4)*G399</f>
        <v>0.19095</v>
      </c>
    </row>
    <row r="400" ht="15.0" customHeight="1">
      <c r="A400" s="43">
        <v>45674.5833333333</v>
      </c>
      <c r="B400" s="44">
        <v>1.0</v>
      </c>
      <c r="C400" s="44">
        <v>14.0</v>
      </c>
      <c r="D400" s="44">
        <v>449.8</v>
      </c>
      <c r="E400" s="44">
        <v>29.4</v>
      </c>
      <c r="F400" s="44">
        <v>2.77</v>
      </c>
      <c r="G400" s="44">
        <v>0.95</v>
      </c>
      <c r="H400" s="18">
        <f>MIN(1,F400/Config_Geracao!$E$4)*G400</f>
        <v>0.26315</v>
      </c>
    </row>
    <row r="401" ht="15.0" customHeight="1">
      <c r="A401" s="43">
        <v>45674.625</v>
      </c>
      <c r="B401" s="44">
        <v>1.0</v>
      </c>
      <c r="C401" s="44">
        <v>15.0</v>
      </c>
      <c r="D401" s="44">
        <v>577.5</v>
      </c>
      <c r="E401" s="44">
        <v>27.8</v>
      </c>
      <c r="F401" s="44">
        <v>2.79</v>
      </c>
      <c r="G401" s="44">
        <v>0.95</v>
      </c>
      <c r="H401" s="18">
        <f>MIN(1,F401/Config_Geracao!$E$4)*G401</f>
        <v>0.26505</v>
      </c>
    </row>
    <row r="402" ht="15.0" customHeight="1">
      <c r="A402" s="43">
        <v>45674.6666666667</v>
      </c>
      <c r="B402" s="44">
        <v>1.0</v>
      </c>
      <c r="C402" s="44">
        <v>16.0</v>
      </c>
      <c r="D402" s="44">
        <v>654.0</v>
      </c>
      <c r="E402" s="44">
        <v>28.0</v>
      </c>
      <c r="F402" s="44">
        <v>2.16</v>
      </c>
      <c r="G402" s="44">
        <v>0.95</v>
      </c>
      <c r="H402" s="18">
        <f>MIN(1,F402/Config_Geracao!$E$4)*G402</f>
        <v>0.2052</v>
      </c>
    </row>
    <row r="403" ht="15.0" customHeight="1">
      <c r="A403" s="43">
        <v>45674.7083333333</v>
      </c>
      <c r="B403" s="44">
        <v>1.0</v>
      </c>
      <c r="C403" s="44">
        <v>17.0</v>
      </c>
      <c r="D403" s="44">
        <v>132.3</v>
      </c>
      <c r="E403" s="44">
        <v>23.1</v>
      </c>
      <c r="F403" s="44">
        <v>2.5</v>
      </c>
      <c r="G403" s="44">
        <v>0.95</v>
      </c>
      <c r="H403" s="18">
        <f>MIN(1,F403/Config_Geracao!$E$4)*G403</f>
        <v>0.2375</v>
      </c>
    </row>
    <row r="404" ht="15.0" customHeight="1">
      <c r="A404" s="43">
        <v>45674.75</v>
      </c>
      <c r="B404" s="44">
        <v>1.0</v>
      </c>
      <c r="C404" s="44">
        <v>18.0</v>
      </c>
      <c r="D404" s="44">
        <v>224.7</v>
      </c>
      <c r="E404" s="44">
        <v>24.0</v>
      </c>
      <c r="F404" s="44">
        <v>3.17</v>
      </c>
      <c r="G404" s="44">
        <v>0.95</v>
      </c>
      <c r="H404" s="18">
        <f>MIN(1,F404/Config_Geracao!$E$4)*G404</f>
        <v>0.30115</v>
      </c>
    </row>
    <row r="405" ht="15.0" customHeight="1">
      <c r="A405" s="43">
        <v>45674.7916666667</v>
      </c>
      <c r="B405" s="44">
        <v>1.0</v>
      </c>
      <c r="C405" s="44">
        <v>19.0</v>
      </c>
      <c r="D405" s="44">
        <v>20.8</v>
      </c>
      <c r="E405" s="44">
        <v>25.6</v>
      </c>
      <c r="F405" s="44">
        <v>3.01</v>
      </c>
      <c r="G405" s="44">
        <v>0.95</v>
      </c>
      <c r="H405" s="18">
        <f>MIN(1,F405/Config_Geracao!$E$4)*G405</f>
        <v>0.28595</v>
      </c>
    </row>
    <row r="406" ht="15.0" customHeight="1">
      <c r="A406" s="43">
        <v>45674.8333333333</v>
      </c>
      <c r="B406" s="44">
        <v>1.0</v>
      </c>
      <c r="C406" s="44">
        <v>20.0</v>
      </c>
      <c r="D406" s="44">
        <v>0.0</v>
      </c>
      <c r="E406" s="44">
        <v>27.9</v>
      </c>
      <c r="F406" s="44">
        <v>3.08</v>
      </c>
      <c r="G406" s="44">
        <v>0.95</v>
      </c>
      <c r="H406" s="18">
        <f>MIN(1,F406/Config_Geracao!$E$4)*G406</f>
        <v>0.2926</v>
      </c>
    </row>
    <row r="407" ht="15.0" customHeight="1">
      <c r="A407" s="43">
        <v>45674.875</v>
      </c>
      <c r="B407" s="44">
        <v>1.0</v>
      </c>
      <c r="C407" s="44">
        <v>21.0</v>
      </c>
      <c r="D407" s="44">
        <v>0.0</v>
      </c>
      <c r="E407" s="44">
        <v>27.5</v>
      </c>
      <c r="F407" s="44">
        <v>3.95</v>
      </c>
      <c r="G407" s="44">
        <v>0.95</v>
      </c>
      <c r="H407" s="18">
        <f>MIN(1,F407/Config_Geracao!$E$4)*G407</f>
        <v>0.37525</v>
      </c>
    </row>
    <row r="408" ht="15.0" customHeight="1">
      <c r="A408" s="43">
        <v>45674.9166666667</v>
      </c>
      <c r="B408" s="44">
        <v>1.0</v>
      </c>
      <c r="C408" s="44">
        <v>22.0</v>
      </c>
      <c r="D408" s="44">
        <v>0.0</v>
      </c>
      <c r="E408" s="44">
        <v>28.8</v>
      </c>
      <c r="F408" s="44">
        <v>3.07</v>
      </c>
      <c r="G408" s="44">
        <v>0.95</v>
      </c>
      <c r="H408" s="18">
        <f>MIN(1,F408/Config_Geracao!$E$4)*G408</f>
        <v>0.29165</v>
      </c>
    </row>
    <row r="409" ht="15.0" customHeight="1">
      <c r="A409" s="43">
        <v>45674.9583333333</v>
      </c>
      <c r="B409" s="44">
        <v>1.0</v>
      </c>
      <c r="C409" s="44">
        <v>23.0</v>
      </c>
      <c r="D409" s="44">
        <v>0.0</v>
      </c>
      <c r="E409" s="44">
        <v>26.1</v>
      </c>
      <c r="F409" s="44">
        <v>4.34</v>
      </c>
      <c r="G409" s="44">
        <v>0.95</v>
      </c>
      <c r="H409" s="18">
        <f>MIN(1,F409/Config_Geracao!$E$4)*G409</f>
        <v>0.4123</v>
      </c>
    </row>
    <row r="410" ht="15.0" customHeight="1">
      <c r="A410" s="43">
        <v>45675.0</v>
      </c>
      <c r="B410" s="44">
        <v>1.0</v>
      </c>
      <c r="C410" s="44">
        <v>0.0</v>
      </c>
      <c r="D410" s="44">
        <v>0.0</v>
      </c>
      <c r="E410" s="44">
        <v>28.1</v>
      </c>
      <c r="F410" s="44">
        <v>3.72</v>
      </c>
      <c r="G410" s="44">
        <v>0.95</v>
      </c>
      <c r="H410" s="18">
        <f>MIN(1,F410/Config_Geracao!$E$4)*G410</f>
        <v>0.3534</v>
      </c>
    </row>
    <row r="411" ht="15.0" customHeight="1">
      <c r="A411" s="43">
        <v>45675.0416666667</v>
      </c>
      <c r="B411" s="44">
        <v>1.0</v>
      </c>
      <c r="C411" s="44">
        <v>1.0</v>
      </c>
      <c r="D411" s="44">
        <v>0.0</v>
      </c>
      <c r="E411" s="44">
        <v>27.6</v>
      </c>
      <c r="F411" s="44">
        <v>3.09</v>
      </c>
      <c r="G411" s="44">
        <v>0.95</v>
      </c>
      <c r="H411" s="18">
        <f>MIN(1,F411/Config_Geracao!$E$4)*G411</f>
        <v>0.29355</v>
      </c>
    </row>
    <row r="412" ht="15.0" customHeight="1">
      <c r="A412" s="43">
        <v>45675.0833333333</v>
      </c>
      <c r="B412" s="44">
        <v>1.0</v>
      </c>
      <c r="C412" s="44">
        <v>2.0</v>
      </c>
      <c r="D412" s="44">
        <v>0.0</v>
      </c>
      <c r="E412" s="44">
        <v>27.7</v>
      </c>
      <c r="F412" s="44">
        <v>4.26</v>
      </c>
      <c r="G412" s="44">
        <v>0.95</v>
      </c>
      <c r="H412" s="18">
        <f>MIN(1,F412/Config_Geracao!$E$4)*G412</f>
        <v>0.4047</v>
      </c>
    </row>
    <row r="413" ht="15.0" customHeight="1">
      <c r="A413" s="43">
        <v>45675.125</v>
      </c>
      <c r="B413" s="44">
        <v>1.0</v>
      </c>
      <c r="C413" s="44">
        <v>3.0</v>
      </c>
      <c r="D413" s="44">
        <v>0.0</v>
      </c>
      <c r="E413" s="44">
        <v>25.9</v>
      </c>
      <c r="F413" s="44">
        <v>3.35</v>
      </c>
      <c r="G413" s="44">
        <v>0.95</v>
      </c>
      <c r="H413" s="18">
        <f>MIN(1,F413/Config_Geracao!$E$4)*G413</f>
        <v>0.31825</v>
      </c>
    </row>
    <row r="414" ht="15.0" customHeight="1">
      <c r="A414" s="43">
        <v>45675.1666666667</v>
      </c>
      <c r="B414" s="44">
        <v>1.0</v>
      </c>
      <c r="C414" s="44">
        <v>4.0</v>
      </c>
      <c r="D414" s="44">
        <v>0.0</v>
      </c>
      <c r="E414" s="44">
        <v>28.4</v>
      </c>
      <c r="F414" s="44">
        <v>3.43</v>
      </c>
      <c r="G414" s="44">
        <v>0.95</v>
      </c>
      <c r="H414" s="18">
        <f>MIN(1,F414/Config_Geracao!$E$4)*G414</f>
        <v>0.32585</v>
      </c>
    </row>
    <row r="415" ht="15.0" customHeight="1">
      <c r="A415" s="43">
        <v>45675.2083333333</v>
      </c>
      <c r="B415" s="44">
        <v>1.0</v>
      </c>
      <c r="C415" s="44">
        <v>5.0</v>
      </c>
      <c r="D415" s="44">
        <v>0.0</v>
      </c>
      <c r="E415" s="44">
        <v>25.1</v>
      </c>
      <c r="F415" s="44">
        <v>3.1</v>
      </c>
      <c r="G415" s="44">
        <v>0.95</v>
      </c>
      <c r="H415" s="18">
        <f>MIN(1,F415/Config_Geracao!$E$4)*G415</f>
        <v>0.2945</v>
      </c>
    </row>
    <row r="416" ht="15.0" customHeight="1">
      <c r="A416" s="43">
        <v>45675.25</v>
      </c>
      <c r="B416" s="44">
        <v>1.0</v>
      </c>
      <c r="C416" s="44">
        <v>6.0</v>
      </c>
      <c r="D416" s="44">
        <v>253.6</v>
      </c>
      <c r="E416" s="44">
        <v>23.9</v>
      </c>
      <c r="F416" s="44">
        <v>2.98</v>
      </c>
      <c r="G416" s="44">
        <v>0.95</v>
      </c>
      <c r="H416" s="18">
        <f>MIN(1,F416/Config_Geracao!$E$4)*G416</f>
        <v>0.2831</v>
      </c>
    </row>
    <row r="417" ht="15.0" customHeight="1">
      <c r="A417" s="43">
        <v>45675.2916666667</v>
      </c>
      <c r="B417" s="44">
        <v>1.0</v>
      </c>
      <c r="C417" s="44">
        <v>7.0</v>
      </c>
      <c r="D417" s="44">
        <v>277.7</v>
      </c>
      <c r="E417" s="44">
        <v>25.2</v>
      </c>
      <c r="F417" s="44">
        <v>3.49</v>
      </c>
      <c r="G417" s="44">
        <v>0.95</v>
      </c>
      <c r="H417" s="18">
        <f>MIN(1,F417/Config_Geracao!$E$4)*G417</f>
        <v>0.33155</v>
      </c>
    </row>
    <row r="418" ht="15.0" customHeight="1">
      <c r="A418" s="43">
        <v>45675.3333333333</v>
      </c>
      <c r="B418" s="44">
        <v>1.0</v>
      </c>
      <c r="C418" s="44">
        <v>8.0</v>
      </c>
      <c r="D418" s="44">
        <v>641.8</v>
      </c>
      <c r="E418" s="44">
        <v>29.4</v>
      </c>
      <c r="F418" s="44">
        <v>5.91</v>
      </c>
      <c r="G418" s="44">
        <v>0.95</v>
      </c>
      <c r="H418" s="18">
        <f>MIN(1,F418/Config_Geracao!$E$4)*G418</f>
        <v>0.56145</v>
      </c>
    </row>
    <row r="419" ht="15.0" customHeight="1">
      <c r="A419" s="43">
        <v>45675.375</v>
      </c>
      <c r="B419" s="44">
        <v>1.0</v>
      </c>
      <c r="C419" s="44">
        <v>9.0</v>
      </c>
      <c r="D419" s="44">
        <v>835.8</v>
      </c>
      <c r="E419" s="44">
        <v>30.1</v>
      </c>
      <c r="F419" s="44">
        <v>3.07</v>
      </c>
      <c r="G419" s="44">
        <v>0.95</v>
      </c>
      <c r="H419" s="18">
        <f>MIN(1,F419/Config_Geracao!$E$4)*G419</f>
        <v>0.29165</v>
      </c>
    </row>
    <row r="420" ht="15.0" customHeight="1">
      <c r="A420" s="43">
        <v>45675.4166666667</v>
      </c>
      <c r="B420" s="44">
        <v>1.0</v>
      </c>
      <c r="C420" s="44">
        <v>10.0</v>
      </c>
      <c r="D420" s="44">
        <v>481.3</v>
      </c>
      <c r="E420" s="44">
        <v>27.2</v>
      </c>
      <c r="F420" s="44">
        <v>2.58</v>
      </c>
      <c r="G420" s="44">
        <v>0.95</v>
      </c>
      <c r="H420" s="18">
        <f>MIN(1,F420/Config_Geracao!$E$4)*G420</f>
        <v>0.2451</v>
      </c>
    </row>
    <row r="421" ht="15.0" customHeight="1">
      <c r="A421" s="43">
        <v>45675.4583333333</v>
      </c>
      <c r="B421" s="44">
        <v>1.0</v>
      </c>
      <c r="C421" s="44">
        <v>11.0</v>
      </c>
      <c r="D421" s="44">
        <v>1014.0</v>
      </c>
      <c r="E421" s="44">
        <v>30.3</v>
      </c>
      <c r="F421" s="44">
        <v>2.22</v>
      </c>
      <c r="G421" s="44">
        <v>0.95</v>
      </c>
      <c r="H421" s="18">
        <f>MIN(1,F421/Config_Geracao!$E$4)*G421</f>
        <v>0.2109</v>
      </c>
    </row>
    <row r="422" ht="15.0" customHeight="1">
      <c r="A422" s="43">
        <v>45675.5</v>
      </c>
      <c r="B422" s="44">
        <v>1.0</v>
      </c>
      <c r="C422" s="44">
        <v>12.0</v>
      </c>
      <c r="D422" s="44">
        <v>1067.2</v>
      </c>
      <c r="E422" s="44">
        <v>30.1</v>
      </c>
      <c r="F422" s="44">
        <v>3.98</v>
      </c>
      <c r="G422" s="44">
        <v>0.95</v>
      </c>
      <c r="H422" s="18">
        <f>MIN(1,F422/Config_Geracao!$E$4)*G422</f>
        <v>0.3781</v>
      </c>
    </row>
    <row r="423" ht="15.0" customHeight="1">
      <c r="A423" s="43">
        <v>45675.5416666667</v>
      </c>
      <c r="B423" s="44">
        <v>1.0</v>
      </c>
      <c r="C423" s="44">
        <v>13.0</v>
      </c>
      <c r="D423" s="44">
        <v>1040.4</v>
      </c>
      <c r="E423" s="44">
        <v>29.6</v>
      </c>
      <c r="F423" s="44">
        <v>2.62</v>
      </c>
      <c r="G423" s="44">
        <v>0.95</v>
      </c>
      <c r="H423" s="18">
        <f>MIN(1,F423/Config_Geracao!$E$4)*G423</f>
        <v>0.2489</v>
      </c>
    </row>
    <row r="424" ht="15.0" customHeight="1">
      <c r="A424" s="43">
        <v>45675.5833333333</v>
      </c>
      <c r="B424" s="44">
        <v>1.0</v>
      </c>
      <c r="C424" s="44">
        <v>14.0</v>
      </c>
      <c r="D424" s="44">
        <v>959.3</v>
      </c>
      <c r="E424" s="44">
        <v>32.0</v>
      </c>
      <c r="F424" s="44">
        <v>2.2</v>
      </c>
      <c r="G424" s="44">
        <v>0.95</v>
      </c>
      <c r="H424" s="18">
        <f>MIN(1,F424/Config_Geracao!$E$4)*G424</f>
        <v>0.209</v>
      </c>
    </row>
    <row r="425" ht="15.0" customHeight="1">
      <c r="A425" s="43">
        <v>45675.625</v>
      </c>
      <c r="B425" s="44">
        <v>1.0</v>
      </c>
      <c r="C425" s="44">
        <v>15.0</v>
      </c>
      <c r="D425" s="44">
        <v>819.0</v>
      </c>
      <c r="E425" s="44">
        <v>29.1</v>
      </c>
      <c r="F425" s="44">
        <v>3.29</v>
      </c>
      <c r="G425" s="44">
        <v>0.95</v>
      </c>
      <c r="H425" s="18">
        <f>MIN(1,F425/Config_Geracao!$E$4)*G425</f>
        <v>0.31255</v>
      </c>
    </row>
    <row r="426" ht="15.0" customHeight="1">
      <c r="A426" s="43">
        <v>45675.6666666667</v>
      </c>
      <c r="B426" s="44">
        <v>1.0</v>
      </c>
      <c r="C426" s="44">
        <v>16.0</v>
      </c>
      <c r="D426" s="44">
        <v>679.4</v>
      </c>
      <c r="E426" s="44">
        <v>28.0</v>
      </c>
      <c r="F426" s="44">
        <v>3.32</v>
      </c>
      <c r="G426" s="44">
        <v>0.95</v>
      </c>
      <c r="H426" s="18">
        <f>MIN(1,F426/Config_Geracao!$E$4)*G426</f>
        <v>0.3154</v>
      </c>
    </row>
    <row r="427" ht="15.0" customHeight="1">
      <c r="A427" s="43">
        <v>45675.7083333333</v>
      </c>
      <c r="B427" s="44">
        <v>1.0</v>
      </c>
      <c r="C427" s="44">
        <v>17.0</v>
      </c>
      <c r="D427" s="44">
        <v>417.6</v>
      </c>
      <c r="E427" s="44">
        <v>26.7</v>
      </c>
      <c r="F427" s="44">
        <v>2.83</v>
      </c>
      <c r="G427" s="44">
        <v>0.95</v>
      </c>
      <c r="H427" s="18">
        <f>MIN(1,F427/Config_Geracao!$E$4)*G427</f>
        <v>0.26885</v>
      </c>
    </row>
    <row r="428" ht="15.0" customHeight="1">
      <c r="A428" s="43">
        <v>45675.75</v>
      </c>
      <c r="B428" s="44">
        <v>1.0</v>
      </c>
      <c r="C428" s="44">
        <v>18.0</v>
      </c>
      <c r="D428" s="44">
        <v>259.4</v>
      </c>
      <c r="E428" s="44">
        <v>26.0</v>
      </c>
      <c r="F428" s="44">
        <v>2.17</v>
      </c>
      <c r="G428" s="44">
        <v>0.95</v>
      </c>
      <c r="H428" s="18">
        <f>MIN(1,F428/Config_Geracao!$E$4)*G428</f>
        <v>0.20615</v>
      </c>
    </row>
    <row r="429" ht="15.0" customHeight="1">
      <c r="A429" s="43">
        <v>45675.7916666667</v>
      </c>
      <c r="B429" s="44">
        <v>1.0</v>
      </c>
      <c r="C429" s="44">
        <v>19.0</v>
      </c>
      <c r="D429" s="44">
        <v>16.6</v>
      </c>
      <c r="E429" s="44">
        <v>24.4</v>
      </c>
      <c r="F429" s="44">
        <v>6.8</v>
      </c>
      <c r="G429" s="44">
        <v>0.95</v>
      </c>
      <c r="H429" s="18">
        <f>MIN(1,F429/Config_Geracao!$E$4)*G429</f>
        <v>0.646</v>
      </c>
    </row>
    <row r="430" ht="15.0" customHeight="1">
      <c r="A430" s="43">
        <v>45675.8333333333</v>
      </c>
      <c r="B430" s="44">
        <v>1.0</v>
      </c>
      <c r="C430" s="44">
        <v>20.0</v>
      </c>
      <c r="D430" s="44">
        <v>0.0</v>
      </c>
      <c r="E430" s="44">
        <v>26.2</v>
      </c>
      <c r="F430" s="44">
        <v>3.61</v>
      </c>
      <c r="G430" s="44">
        <v>0.95</v>
      </c>
      <c r="H430" s="18">
        <f>MIN(1,F430/Config_Geracao!$E$4)*G430</f>
        <v>0.34295</v>
      </c>
    </row>
    <row r="431" ht="15.0" customHeight="1">
      <c r="A431" s="43">
        <v>45675.875</v>
      </c>
      <c r="B431" s="44">
        <v>1.0</v>
      </c>
      <c r="C431" s="44">
        <v>21.0</v>
      </c>
      <c r="D431" s="44">
        <v>0.0</v>
      </c>
      <c r="E431" s="44">
        <v>25.8</v>
      </c>
      <c r="F431" s="44">
        <v>3.23</v>
      </c>
      <c r="G431" s="44">
        <v>0.95</v>
      </c>
      <c r="H431" s="18">
        <f>MIN(1,F431/Config_Geracao!$E$4)*G431</f>
        <v>0.30685</v>
      </c>
    </row>
    <row r="432" ht="15.0" customHeight="1">
      <c r="A432" s="43">
        <v>45675.9166666667</v>
      </c>
      <c r="B432" s="44">
        <v>1.0</v>
      </c>
      <c r="C432" s="44">
        <v>22.0</v>
      </c>
      <c r="D432" s="44">
        <v>0.0</v>
      </c>
      <c r="E432" s="44">
        <v>30.1</v>
      </c>
      <c r="F432" s="44">
        <v>3.96</v>
      </c>
      <c r="G432" s="44">
        <v>0.95</v>
      </c>
      <c r="H432" s="18">
        <f>MIN(1,F432/Config_Geracao!$E$4)*G432</f>
        <v>0.3762</v>
      </c>
    </row>
    <row r="433" ht="15.0" customHeight="1">
      <c r="A433" s="43">
        <v>45675.9583333333</v>
      </c>
      <c r="B433" s="44">
        <v>1.0</v>
      </c>
      <c r="C433" s="44">
        <v>23.0</v>
      </c>
      <c r="D433" s="44">
        <v>0.0</v>
      </c>
      <c r="E433" s="44">
        <v>28.5</v>
      </c>
      <c r="F433" s="44">
        <v>3.21</v>
      </c>
      <c r="G433" s="44">
        <v>0.95</v>
      </c>
      <c r="H433" s="18">
        <f>MIN(1,F433/Config_Geracao!$E$4)*G433</f>
        <v>0.30495</v>
      </c>
    </row>
    <row r="434" ht="15.0" customHeight="1">
      <c r="A434" s="43">
        <v>45676.0</v>
      </c>
      <c r="B434" s="44">
        <v>1.0</v>
      </c>
      <c r="C434" s="44">
        <v>0.0</v>
      </c>
      <c r="D434" s="44">
        <v>0.0</v>
      </c>
      <c r="E434" s="44">
        <v>29.8</v>
      </c>
      <c r="F434" s="44">
        <v>3.81</v>
      </c>
      <c r="G434" s="44">
        <v>0.95</v>
      </c>
      <c r="H434" s="18">
        <f>MIN(1,F434/Config_Geracao!$E$4)*G434</f>
        <v>0.36195</v>
      </c>
    </row>
    <row r="435" ht="15.0" customHeight="1">
      <c r="A435" s="43">
        <v>45676.0416666667</v>
      </c>
      <c r="B435" s="44">
        <v>1.0</v>
      </c>
      <c r="C435" s="44">
        <v>1.0</v>
      </c>
      <c r="D435" s="44">
        <v>0.0</v>
      </c>
      <c r="E435" s="44">
        <v>27.0</v>
      </c>
      <c r="F435" s="44">
        <v>3.01</v>
      </c>
      <c r="G435" s="44">
        <v>0.95</v>
      </c>
      <c r="H435" s="18">
        <f>MIN(1,F435/Config_Geracao!$E$4)*G435</f>
        <v>0.28595</v>
      </c>
    </row>
    <row r="436" ht="15.0" customHeight="1">
      <c r="A436" s="43">
        <v>45676.0833333333</v>
      </c>
      <c r="B436" s="44">
        <v>1.0</v>
      </c>
      <c r="C436" s="44">
        <v>2.0</v>
      </c>
      <c r="D436" s="44">
        <v>0.0</v>
      </c>
      <c r="E436" s="44">
        <v>26.4</v>
      </c>
      <c r="F436" s="44">
        <v>6.17</v>
      </c>
      <c r="G436" s="44">
        <v>0.95</v>
      </c>
      <c r="H436" s="18">
        <f>MIN(1,F436/Config_Geracao!$E$4)*G436</f>
        <v>0.58615</v>
      </c>
    </row>
    <row r="437" ht="15.0" customHeight="1">
      <c r="A437" s="43">
        <v>45676.125</v>
      </c>
      <c r="B437" s="44">
        <v>1.0</v>
      </c>
      <c r="C437" s="44">
        <v>3.0</v>
      </c>
      <c r="D437" s="44">
        <v>0.0</v>
      </c>
      <c r="E437" s="44">
        <v>28.1</v>
      </c>
      <c r="F437" s="44">
        <v>3.46</v>
      </c>
      <c r="G437" s="44">
        <v>0.95</v>
      </c>
      <c r="H437" s="18">
        <f>MIN(1,F437/Config_Geracao!$E$4)*G437</f>
        <v>0.3287</v>
      </c>
    </row>
    <row r="438" ht="15.0" customHeight="1">
      <c r="A438" s="43">
        <v>45676.1666666667</v>
      </c>
      <c r="B438" s="44">
        <v>1.0</v>
      </c>
      <c r="C438" s="44">
        <v>4.0</v>
      </c>
      <c r="D438" s="44">
        <v>0.0</v>
      </c>
      <c r="E438" s="44">
        <v>25.2</v>
      </c>
      <c r="F438" s="44">
        <v>3.36</v>
      </c>
      <c r="G438" s="44">
        <v>0.95</v>
      </c>
      <c r="H438" s="18">
        <f>MIN(1,F438/Config_Geracao!$E$4)*G438</f>
        <v>0.3192</v>
      </c>
    </row>
    <row r="439" ht="15.0" customHeight="1">
      <c r="A439" s="43">
        <v>45676.2083333333</v>
      </c>
      <c r="B439" s="44">
        <v>1.0</v>
      </c>
      <c r="C439" s="44">
        <v>5.0</v>
      </c>
      <c r="D439" s="44">
        <v>0.0</v>
      </c>
      <c r="E439" s="44">
        <v>24.6</v>
      </c>
      <c r="F439" s="44">
        <v>4.28</v>
      </c>
      <c r="G439" s="44">
        <v>0.95</v>
      </c>
      <c r="H439" s="18">
        <f>MIN(1,F439/Config_Geracao!$E$4)*G439</f>
        <v>0.4066</v>
      </c>
    </row>
    <row r="440" ht="15.0" customHeight="1">
      <c r="A440" s="43">
        <v>45676.25</v>
      </c>
      <c r="B440" s="44">
        <v>1.0</v>
      </c>
      <c r="C440" s="44">
        <v>6.0</v>
      </c>
      <c r="D440" s="44">
        <v>191.8</v>
      </c>
      <c r="E440" s="44">
        <v>22.9</v>
      </c>
      <c r="F440" s="44">
        <v>3.19</v>
      </c>
      <c r="G440" s="44">
        <v>0.95</v>
      </c>
      <c r="H440" s="18">
        <f>MIN(1,F440/Config_Geracao!$E$4)*G440</f>
        <v>0.30305</v>
      </c>
    </row>
    <row r="441" ht="15.0" customHeight="1">
      <c r="A441" s="43">
        <v>45676.2916666667</v>
      </c>
      <c r="B441" s="44">
        <v>1.0</v>
      </c>
      <c r="C441" s="44">
        <v>7.0</v>
      </c>
      <c r="D441" s="44">
        <v>142.6</v>
      </c>
      <c r="E441" s="44">
        <v>28.3</v>
      </c>
      <c r="F441" s="44">
        <v>2.1</v>
      </c>
      <c r="G441" s="44">
        <v>0.95</v>
      </c>
      <c r="H441" s="18">
        <f>MIN(1,F441/Config_Geracao!$E$4)*G441</f>
        <v>0.1995</v>
      </c>
    </row>
    <row r="442" ht="15.0" customHeight="1">
      <c r="A442" s="43">
        <v>45676.3333333333</v>
      </c>
      <c r="B442" s="44">
        <v>1.0</v>
      </c>
      <c r="C442" s="44">
        <v>8.0</v>
      </c>
      <c r="D442" s="44">
        <v>643.2</v>
      </c>
      <c r="E442" s="44">
        <v>27.2</v>
      </c>
      <c r="F442" s="44">
        <v>2.87</v>
      </c>
      <c r="G442" s="44">
        <v>0.95</v>
      </c>
      <c r="H442" s="18">
        <f>MIN(1,F442/Config_Geracao!$E$4)*G442</f>
        <v>0.27265</v>
      </c>
    </row>
    <row r="443" ht="15.0" customHeight="1">
      <c r="A443" s="43">
        <v>45676.375</v>
      </c>
      <c r="B443" s="44">
        <v>1.0</v>
      </c>
      <c r="C443" s="44">
        <v>9.0</v>
      </c>
      <c r="D443" s="44">
        <v>824.6</v>
      </c>
      <c r="E443" s="44">
        <v>31.7</v>
      </c>
      <c r="F443" s="44">
        <v>3.63</v>
      </c>
      <c r="G443" s="44">
        <v>0.95</v>
      </c>
      <c r="H443" s="18">
        <f>MIN(1,F443/Config_Geracao!$E$4)*G443</f>
        <v>0.34485</v>
      </c>
    </row>
    <row r="444" ht="15.0" customHeight="1">
      <c r="A444" s="43">
        <v>45676.4166666667</v>
      </c>
      <c r="B444" s="44">
        <v>1.0</v>
      </c>
      <c r="C444" s="44">
        <v>10.0</v>
      </c>
      <c r="D444" s="44">
        <v>291.1</v>
      </c>
      <c r="E444" s="44">
        <v>29.0</v>
      </c>
      <c r="F444" s="44">
        <v>2.06</v>
      </c>
      <c r="G444" s="44">
        <v>0.95</v>
      </c>
      <c r="H444" s="18">
        <f>MIN(1,F444/Config_Geracao!$E$4)*G444</f>
        <v>0.1957</v>
      </c>
    </row>
    <row r="445" ht="15.0" customHeight="1">
      <c r="A445" s="43">
        <v>45676.4583333333</v>
      </c>
      <c r="B445" s="44">
        <v>1.0</v>
      </c>
      <c r="C445" s="44">
        <v>11.0</v>
      </c>
      <c r="D445" s="44">
        <v>314.8</v>
      </c>
      <c r="E445" s="44">
        <v>32.2</v>
      </c>
      <c r="F445" s="44">
        <v>2.73</v>
      </c>
      <c r="G445" s="44">
        <v>0.95</v>
      </c>
      <c r="H445" s="18">
        <f>MIN(1,F445/Config_Geracao!$E$4)*G445</f>
        <v>0.25935</v>
      </c>
    </row>
    <row r="446" ht="15.0" customHeight="1">
      <c r="A446" s="43">
        <v>45676.5</v>
      </c>
      <c r="B446" s="44">
        <v>1.0</v>
      </c>
      <c r="C446" s="44">
        <v>12.0</v>
      </c>
      <c r="D446" s="44">
        <v>671.2</v>
      </c>
      <c r="E446" s="44">
        <v>29.9</v>
      </c>
      <c r="F446" s="44">
        <v>2.09</v>
      </c>
      <c r="G446" s="44">
        <v>0.95</v>
      </c>
      <c r="H446" s="18">
        <f>MIN(1,F446/Config_Geracao!$E$4)*G446</f>
        <v>0.19855</v>
      </c>
    </row>
    <row r="447" ht="15.0" customHeight="1">
      <c r="A447" s="43">
        <v>45676.5416666667</v>
      </c>
      <c r="B447" s="44">
        <v>1.0</v>
      </c>
      <c r="C447" s="44">
        <v>13.0</v>
      </c>
      <c r="D447" s="44">
        <v>373.0</v>
      </c>
      <c r="E447" s="44">
        <v>31.1</v>
      </c>
      <c r="F447" s="44">
        <v>2.55</v>
      </c>
      <c r="G447" s="44">
        <v>0.95</v>
      </c>
      <c r="H447" s="18">
        <f>MIN(1,F447/Config_Geracao!$E$4)*G447</f>
        <v>0.24225</v>
      </c>
    </row>
    <row r="448" ht="15.0" customHeight="1">
      <c r="A448" s="43">
        <v>45676.5833333333</v>
      </c>
      <c r="B448" s="44">
        <v>1.0</v>
      </c>
      <c r="C448" s="44">
        <v>14.0</v>
      </c>
      <c r="D448" s="44">
        <v>957.6</v>
      </c>
      <c r="E448" s="44">
        <v>29.9</v>
      </c>
      <c r="F448" s="44">
        <v>3.83</v>
      </c>
      <c r="G448" s="44">
        <v>0.95</v>
      </c>
      <c r="H448" s="18">
        <f>MIN(1,F448/Config_Geracao!$E$4)*G448</f>
        <v>0.36385</v>
      </c>
    </row>
    <row r="449" ht="15.0" customHeight="1">
      <c r="A449" s="43">
        <v>45676.625</v>
      </c>
      <c r="B449" s="44">
        <v>1.0</v>
      </c>
      <c r="C449" s="44">
        <v>15.0</v>
      </c>
      <c r="D449" s="44">
        <v>320.7</v>
      </c>
      <c r="E449" s="44">
        <v>27.4</v>
      </c>
      <c r="F449" s="44">
        <v>2.45</v>
      </c>
      <c r="G449" s="44">
        <v>0.95</v>
      </c>
      <c r="H449" s="18">
        <f>MIN(1,F449/Config_Geracao!$E$4)*G449</f>
        <v>0.23275</v>
      </c>
    </row>
    <row r="450" ht="15.0" customHeight="1">
      <c r="A450" s="43">
        <v>45676.6666666667</v>
      </c>
      <c r="B450" s="44">
        <v>1.0</v>
      </c>
      <c r="C450" s="44">
        <v>16.0</v>
      </c>
      <c r="D450" s="44">
        <v>456.7</v>
      </c>
      <c r="E450" s="44">
        <v>28.2</v>
      </c>
      <c r="F450" s="44">
        <v>2.35</v>
      </c>
      <c r="G450" s="44">
        <v>0.95</v>
      </c>
      <c r="H450" s="18">
        <f>MIN(1,F450/Config_Geracao!$E$4)*G450</f>
        <v>0.22325</v>
      </c>
    </row>
    <row r="451" ht="15.0" customHeight="1">
      <c r="A451" s="43">
        <v>45676.7083333333</v>
      </c>
      <c r="B451" s="44">
        <v>1.0</v>
      </c>
      <c r="C451" s="44">
        <v>17.0</v>
      </c>
      <c r="D451" s="44">
        <v>420.2</v>
      </c>
      <c r="E451" s="44">
        <v>28.1</v>
      </c>
      <c r="F451" s="44">
        <v>3.84</v>
      </c>
      <c r="G451" s="44">
        <v>0.95</v>
      </c>
      <c r="H451" s="18">
        <f>MIN(1,F451/Config_Geracao!$E$4)*G451</f>
        <v>0.3648</v>
      </c>
    </row>
    <row r="452" ht="15.0" customHeight="1">
      <c r="A452" s="43">
        <v>45676.75</v>
      </c>
      <c r="B452" s="44">
        <v>1.0</v>
      </c>
      <c r="C452" s="44">
        <v>18.0</v>
      </c>
      <c r="D452" s="44">
        <v>65.9</v>
      </c>
      <c r="E452" s="44">
        <v>23.2</v>
      </c>
      <c r="F452" s="44">
        <v>2.14</v>
      </c>
      <c r="G452" s="44">
        <v>0.95</v>
      </c>
      <c r="H452" s="18">
        <f>MIN(1,F452/Config_Geracao!$E$4)*G452</f>
        <v>0.2033</v>
      </c>
    </row>
    <row r="453" ht="15.0" customHeight="1">
      <c r="A453" s="43">
        <v>45676.7916666667</v>
      </c>
      <c r="B453" s="44">
        <v>1.0</v>
      </c>
      <c r="C453" s="44">
        <v>19.0</v>
      </c>
      <c r="D453" s="44">
        <v>0.0</v>
      </c>
      <c r="E453" s="44">
        <v>21.5</v>
      </c>
      <c r="F453" s="44">
        <v>3.31</v>
      </c>
      <c r="G453" s="44">
        <v>0.95</v>
      </c>
      <c r="H453" s="18">
        <f>MIN(1,F453/Config_Geracao!$E$4)*G453</f>
        <v>0.31445</v>
      </c>
    </row>
    <row r="454" ht="15.0" customHeight="1">
      <c r="A454" s="43">
        <v>45676.8333333333</v>
      </c>
      <c r="B454" s="44">
        <v>1.0</v>
      </c>
      <c r="C454" s="44">
        <v>20.0</v>
      </c>
      <c r="D454" s="44">
        <v>0.0</v>
      </c>
      <c r="E454" s="44">
        <v>26.3</v>
      </c>
      <c r="F454" s="44">
        <v>3.45</v>
      </c>
      <c r="G454" s="44">
        <v>0.95</v>
      </c>
      <c r="H454" s="18">
        <f>MIN(1,F454/Config_Geracao!$E$4)*G454</f>
        <v>0.32775</v>
      </c>
    </row>
    <row r="455" ht="15.0" customHeight="1">
      <c r="A455" s="43">
        <v>45676.875</v>
      </c>
      <c r="B455" s="44">
        <v>1.0</v>
      </c>
      <c r="C455" s="44">
        <v>21.0</v>
      </c>
      <c r="D455" s="44">
        <v>0.0</v>
      </c>
      <c r="E455" s="44">
        <v>27.7</v>
      </c>
      <c r="F455" s="44">
        <v>3.15</v>
      </c>
      <c r="G455" s="44">
        <v>0.95</v>
      </c>
      <c r="H455" s="18">
        <f>MIN(1,F455/Config_Geracao!$E$4)*G455</f>
        <v>0.29925</v>
      </c>
    </row>
    <row r="456" ht="15.0" customHeight="1">
      <c r="A456" s="43">
        <v>45676.9166666667</v>
      </c>
      <c r="B456" s="44">
        <v>1.0</v>
      </c>
      <c r="C456" s="44">
        <v>22.0</v>
      </c>
      <c r="D456" s="44">
        <v>0.0</v>
      </c>
      <c r="E456" s="44">
        <v>26.0</v>
      </c>
      <c r="F456" s="44">
        <v>4.39</v>
      </c>
      <c r="G456" s="44">
        <v>0.95</v>
      </c>
      <c r="H456" s="18">
        <f>MIN(1,F456/Config_Geracao!$E$4)*G456</f>
        <v>0.41705</v>
      </c>
    </row>
    <row r="457" ht="15.0" customHeight="1">
      <c r="A457" s="43">
        <v>45676.9583333333</v>
      </c>
      <c r="B457" s="44">
        <v>1.0</v>
      </c>
      <c r="C457" s="44">
        <v>23.0</v>
      </c>
      <c r="D457" s="44">
        <v>0.0</v>
      </c>
      <c r="E457" s="44">
        <v>28.4</v>
      </c>
      <c r="F457" s="44">
        <v>3.07</v>
      </c>
      <c r="G457" s="44">
        <v>0.95</v>
      </c>
      <c r="H457" s="18">
        <f>MIN(1,F457/Config_Geracao!$E$4)*G457</f>
        <v>0.29165</v>
      </c>
    </row>
    <row r="458" ht="15.0" customHeight="1">
      <c r="A458" s="43">
        <v>45677.0</v>
      </c>
      <c r="B458" s="44">
        <v>1.0</v>
      </c>
      <c r="C458" s="44">
        <v>0.0</v>
      </c>
      <c r="D458" s="44">
        <v>0.0</v>
      </c>
      <c r="E458" s="44">
        <v>28.2</v>
      </c>
      <c r="F458" s="44">
        <v>3.06</v>
      </c>
      <c r="G458" s="44">
        <v>0.95</v>
      </c>
      <c r="H458" s="18">
        <f>MIN(1,F458/Config_Geracao!$E$4)*G458</f>
        <v>0.2907</v>
      </c>
    </row>
    <row r="459" ht="15.0" customHeight="1">
      <c r="A459" s="43">
        <v>45677.0416666667</v>
      </c>
      <c r="B459" s="44">
        <v>1.0</v>
      </c>
      <c r="C459" s="44">
        <v>1.0</v>
      </c>
      <c r="D459" s="44">
        <v>0.0</v>
      </c>
      <c r="E459" s="44">
        <v>26.4</v>
      </c>
      <c r="F459" s="44">
        <v>3.28</v>
      </c>
      <c r="G459" s="44">
        <v>0.95</v>
      </c>
      <c r="H459" s="18">
        <f>MIN(1,F459/Config_Geracao!$E$4)*G459</f>
        <v>0.3116</v>
      </c>
    </row>
    <row r="460" ht="15.0" customHeight="1">
      <c r="A460" s="43">
        <v>45677.0833333333</v>
      </c>
      <c r="B460" s="44">
        <v>1.0</v>
      </c>
      <c r="C460" s="44">
        <v>2.0</v>
      </c>
      <c r="D460" s="44">
        <v>0.0</v>
      </c>
      <c r="E460" s="44">
        <v>26.3</v>
      </c>
      <c r="F460" s="44">
        <v>5.37</v>
      </c>
      <c r="G460" s="44">
        <v>0.95</v>
      </c>
      <c r="H460" s="18">
        <f>MIN(1,F460/Config_Geracao!$E$4)*G460</f>
        <v>0.51015</v>
      </c>
    </row>
    <row r="461" ht="15.0" customHeight="1">
      <c r="A461" s="43">
        <v>45677.125</v>
      </c>
      <c r="B461" s="44">
        <v>1.0</v>
      </c>
      <c r="C461" s="44">
        <v>3.0</v>
      </c>
      <c r="D461" s="44">
        <v>0.0</v>
      </c>
      <c r="E461" s="44">
        <v>25.9</v>
      </c>
      <c r="F461" s="44">
        <v>4.42</v>
      </c>
      <c r="G461" s="44">
        <v>0.95</v>
      </c>
      <c r="H461" s="18">
        <f>MIN(1,F461/Config_Geracao!$E$4)*G461</f>
        <v>0.4199</v>
      </c>
    </row>
    <row r="462" ht="15.0" customHeight="1">
      <c r="A462" s="43">
        <v>45677.1666666667</v>
      </c>
      <c r="B462" s="44">
        <v>1.0</v>
      </c>
      <c r="C462" s="44">
        <v>4.0</v>
      </c>
      <c r="D462" s="44">
        <v>0.0</v>
      </c>
      <c r="E462" s="44">
        <v>25.1</v>
      </c>
      <c r="F462" s="44">
        <v>3.6</v>
      </c>
      <c r="G462" s="44">
        <v>0.95</v>
      </c>
      <c r="H462" s="18">
        <f>MIN(1,F462/Config_Geracao!$E$4)*G462</f>
        <v>0.342</v>
      </c>
    </row>
    <row r="463" ht="15.0" customHeight="1">
      <c r="A463" s="43">
        <v>45677.2083333333</v>
      </c>
      <c r="B463" s="44">
        <v>1.0</v>
      </c>
      <c r="C463" s="44">
        <v>5.0</v>
      </c>
      <c r="D463" s="44">
        <v>0.0</v>
      </c>
      <c r="E463" s="44">
        <v>25.8</v>
      </c>
      <c r="F463" s="44">
        <v>3.06</v>
      </c>
      <c r="G463" s="44">
        <v>0.95</v>
      </c>
      <c r="H463" s="18">
        <f>MIN(1,F463/Config_Geracao!$E$4)*G463</f>
        <v>0.2907</v>
      </c>
    </row>
    <row r="464" ht="15.0" customHeight="1">
      <c r="A464" s="43">
        <v>45677.25</v>
      </c>
      <c r="B464" s="44">
        <v>1.0</v>
      </c>
      <c r="C464" s="44">
        <v>6.0</v>
      </c>
      <c r="D464" s="44">
        <v>185.2</v>
      </c>
      <c r="E464" s="44">
        <v>26.3</v>
      </c>
      <c r="F464" s="44">
        <v>2.43</v>
      </c>
      <c r="G464" s="44">
        <v>0.95</v>
      </c>
      <c r="H464" s="18">
        <f>MIN(1,F464/Config_Geracao!$E$4)*G464</f>
        <v>0.23085</v>
      </c>
    </row>
    <row r="465" ht="15.0" customHeight="1">
      <c r="A465" s="43">
        <v>45677.2916666667</v>
      </c>
      <c r="B465" s="44">
        <v>1.0</v>
      </c>
      <c r="C465" s="44">
        <v>7.0</v>
      </c>
      <c r="D465" s="44">
        <v>460.5</v>
      </c>
      <c r="E465" s="44">
        <v>26.7</v>
      </c>
      <c r="F465" s="44">
        <v>2.82</v>
      </c>
      <c r="G465" s="44">
        <v>0.95</v>
      </c>
      <c r="H465" s="18">
        <f>MIN(1,F465/Config_Geracao!$E$4)*G465</f>
        <v>0.2679</v>
      </c>
    </row>
    <row r="466" ht="15.0" customHeight="1">
      <c r="A466" s="43">
        <v>45677.3333333333</v>
      </c>
      <c r="B466" s="44">
        <v>1.0</v>
      </c>
      <c r="C466" s="44">
        <v>8.0</v>
      </c>
      <c r="D466" s="44">
        <v>623.4</v>
      </c>
      <c r="E466" s="44">
        <v>27.2</v>
      </c>
      <c r="F466" s="44">
        <v>3.31</v>
      </c>
      <c r="G466" s="44">
        <v>0.95</v>
      </c>
      <c r="H466" s="18">
        <f>MIN(1,F466/Config_Geracao!$E$4)*G466</f>
        <v>0.31445</v>
      </c>
    </row>
    <row r="467" ht="15.0" customHeight="1">
      <c r="A467" s="43">
        <v>45677.375</v>
      </c>
      <c r="B467" s="44">
        <v>1.0</v>
      </c>
      <c r="C467" s="44">
        <v>9.0</v>
      </c>
      <c r="D467" s="44">
        <v>798.7</v>
      </c>
      <c r="E467" s="44">
        <v>30.1</v>
      </c>
      <c r="F467" s="44">
        <v>2.83</v>
      </c>
      <c r="G467" s="44">
        <v>0.95</v>
      </c>
      <c r="H467" s="18">
        <f>MIN(1,F467/Config_Geracao!$E$4)*G467</f>
        <v>0.26885</v>
      </c>
    </row>
    <row r="468" ht="15.0" customHeight="1">
      <c r="A468" s="43">
        <v>45677.4166666667</v>
      </c>
      <c r="B468" s="44">
        <v>1.0</v>
      </c>
      <c r="C468" s="44">
        <v>10.0</v>
      </c>
      <c r="D468" s="44">
        <v>913.7</v>
      </c>
      <c r="E468" s="44">
        <v>31.9</v>
      </c>
      <c r="F468" s="44">
        <v>2.12</v>
      </c>
      <c r="G468" s="44">
        <v>0.95</v>
      </c>
      <c r="H468" s="18">
        <f>MIN(1,F468/Config_Geracao!$E$4)*G468</f>
        <v>0.2014</v>
      </c>
    </row>
    <row r="469" ht="15.0" customHeight="1">
      <c r="A469" s="43">
        <v>45677.4583333333</v>
      </c>
      <c r="B469" s="44">
        <v>1.0</v>
      </c>
      <c r="C469" s="44">
        <v>11.0</v>
      </c>
      <c r="D469" s="44">
        <v>613.9</v>
      </c>
      <c r="E469" s="44">
        <v>30.1</v>
      </c>
      <c r="F469" s="44">
        <v>2.82</v>
      </c>
      <c r="G469" s="44">
        <v>0.95</v>
      </c>
      <c r="H469" s="18">
        <f>MIN(1,F469/Config_Geracao!$E$4)*G469</f>
        <v>0.2679</v>
      </c>
    </row>
    <row r="470" ht="15.0" customHeight="1">
      <c r="A470" s="43">
        <v>45677.5</v>
      </c>
      <c r="B470" s="44">
        <v>1.0</v>
      </c>
      <c r="C470" s="44">
        <v>12.0</v>
      </c>
      <c r="D470" s="44">
        <v>1058.6</v>
      </c>
      <c r="E470" s="44">
        <v>32.0</v>
      </c>
      <c r="F470" s="44">
        <v>2.07</v>
      </c>
      <c r="G470" s="44">
        <v>0.95</v>
      </c>
      <c r="H470" s="18">
        <f>MIN(1,F470/Config_Geracao!$E$4)*G470</f>
        <v>0.19665</v>
      </c>
    </row>
    <row r="471" ht="15.0" customHeight="1">
      <c r="A471" s="43">
        <v>45677.5416666667</v>
      </c>
      <c r="B471" s="44">
        <v>1.0</v>
      </c>
      <c r="C471" s="44">
        <v>13.0</v>
      </c>
      <c r="D471" s="44">
        <v>1022.0</v>
      </c>
      <c r="E471" s="44">
        <v>29.6</v>
      </c>
      <c r="F471" s="44">
        <v>2.66</v>
      </c>
      <c r="G471" s="44">
        <v>0.95</v>
      </c>
      <c r="H471" s="18">
        <f>MIN(1,F471/Config_Geracao!$E$4)*G471</f>
        <v>0.2527</v>
      </c>
    </row>
    <row r="472" ht="15.0" customHeight="1">
      <c r="A472" s="43">
        <v>45677.5833333333</v>
      </c>
      <c r="B472" s="44">
        <v>1.0</v>
      </c>
      <c r="C472" s="44">
        <v>14.0</v>
      </c>
      <c r="D472" s="44">
        <v>223.6</v>
      </c>
      <c r="E472" s="44">
        <v>31.6</v>
      </c>
      <c r="F472" s="44">
        <v>2.62</v>
      </c>
      <c r="G472" s="44">
        <v>0.95</v>
      </c>
      <c r="H472" s="18">
        <f>MIN(1,F472/Config_Geracao!$E$4)*G472</f>
        <v>0.2489</v>
      </c>
    </row>
    <row r="473" ht="15.0" customHeight="1">
      <c r="A473" s="43">
        <v>45677.625</v>
      </c>
      <c r="B473" s="44">
        <v>1.0</v>
      </c>
      <c r="C473" s="44">
        <v>15.0</v>
      </c>
      <c r="D473" s="44">
        <v>293.2</v>
      </c>
      <c r="E473" s="44">
        <v>29.4</v>
      </c>
      <c r="F473" s="44">
        <v>2.72</v>
      </c>
      <c r="G473" s="44">
        <v>0.95</v>
      </c>
      <c r="H473" s="18">
        <f>MIN(1,F473/Config_Geracao!$E$4)*G473</f>
        <v>0.2584</v>
      </c>
    </row>
    <row r="474" ht="15.0" customHeight="1">
      <c r="A474" s="43">
        <v>45677.6666666667</v>
      </c>
      <c r="B474" s="44">
        <v>1.0</v>
      </c>
      <c r="C474" s="44">
        <v>16.0</v>
      </c>
      <c r="D474" s="44">
        <v>641.7</v>
      </c>
      <c r="E474" s="44">
        <v>26.8</v>
      </c>
      <c r="F474" s="44">
        <v>2.18</v>
      </c>
      <c r="G474" s="44">
        <v>0.95</v>
      </c>
      <c r="H474" s="18">
        <f>MIN(1,F474/Config_Geracao!$E$4)*G474</f>
        <v>0.2071</v>
      </c>
    </row>
    <row r="475" ht="15.0" customHeight="1">
      <c r="A475" s="43">
        <v>45677.7083333333</v>
      </c>
      <c r="B475" s="44">
        <v>1.0</v>
      </c>
      <c r="C475" s="44">
        <v>17.0</v>
      </c>
      <c r="D475" s="44">
        <v>117.6</v>
      </c>
      <c r="E475" s="44">
        <v>26.7</v>
      </c>
      <c r="F475" s="44">
        <v>4.1</v>
      </c>
      <c r="G475" s="44">
        <v>0.95</v>
      </c>
      <c r="H475" s="18">
        <f>MIN(1,F475/Config_Geracao!$E$4)*G475</f>
        <v>0.3895</v>
      </c>
    </row>
    <row r="476" ht="15.0" customHeight="1">
      <c r="A476" s="43">
        <v>45677.75</v>
      </c>
      <c r="B476" s="44">
        <v>1.0</v>
      </c>
      <c r="C476" s="44">
        <v>18.0</v>
      </c>
      <c r="D476" s="44">
        <v>227.8</v>
      </c>
      <c r="E476" s="44">
        <v>22.7</v>
      </c>
      <c r="F476" s="44">
        <v>6.2</v>
      </c>
      <c r="G476" s="44">
        <v>0.95</v>
      </c>
      <c r="H476" s="18">
        <f>MIN(1,F476/Config_Geracao!$E$4)*G476</f>
        <v>0.589</v>
      </c>
    </row>
    <row r="477" ht="15.0" customHeight="1">
      <c r="A477" s="43">
        <v>45677.7916666667</v>
      </c>
      <c r="B477" s="44">
        <v>1.0</v>
      </c>
      <c r="C477" s="44">
        <v>19.0</v>
      </c>
      <c r="D477" s="44">
        <v>0.0</v>
      </c>
      <c r="E477" s="44">
        <v>24.7</v>
      </c>
      <c r="F477" s="44">
        <v>4.4</v>
      </c>
      <c r="G477" s="44">
        <v>0.95</v>
      </c>
      <c r="H477" s="18">
        <f>MIN(1,F477/Config_Geracao!$E$4)*G477</f>
        <v>0.418</v>
      </c>
    </row>
    <row r="478" ht="15.0" customHeight="1">
      <c r="A478" s="43">
        <v>45677.8333333333</v>
      </c>
      <c r="B478" s="44">
        <v>1.0</v>
      </c>
      <c r="C478" s="44">
        <v>20.0</v>
      </c>
      <c r="D478" s="44">
        <v>0.0</v>
      </c>
      <c r="E478" s="44">
        <v>26.2</v>
      </c>
      <c r="F478" s="44">
        <v>2.11</v>
      </c>
      <c r="G478" s="44">
        <v>0.95</v>
      </c>
      <c r="H478" s="18">
        <f>MIN(1,F478/Config_Geracao!$E$4)*G478</f>
        <v>0.20045</v>
      </c>
    </row>
    <row r="479" ht="15.0" customHeight="1">
      <c r="A479" s="43">
        <v>45677.875</v>
      </c>
      <c r="B479" s="44">
        <v>1.0</v>
      </c>
      <c r="C479" s="44">
        <v>21.0</v>
      </c>
      <c r="D479" s="44">
        <v>0.0</v>
      </c>
      <c r="E479" s="44">
        <v>31.9</v>
      </c>
      <c r="F479" s="44">
        <v>4.07</v>
      </c>
      <c r="G479" s="44">
        <v>0.95</v>
      </c>
      <c r="H479" s="18">
        <f>MIN(1,F479/Config_Geracao!$E$4)*G479</f>
        <v>0.38665</v>
      </c>
    </row>
    <row r="480" ht="15.0" customHeight="1">
      <c r="A480" s="43">
        <v>45677.9166666667</v>
      </c>
      <c r="B480" s="44">
        <v>1.0</v>
      </c>
      <c r="C480" s="44">
        <v>22.0</v>
      </c>
      <c r="D480" s="44">
        <v>0.0</v>
      </c>
      <c r="E480" s="44">
        <v>27.0</v>
      </c>
      <c r="F480" s="44">
        <v>4.49</v>
      </c>
      <c r="G480" s="44">
        <v>0.95</v>
      </c>
      <c r="H480" s="18">
        <f>MIN(1,F480/Config_Geracao!$E$4)*G480</f>
        <v>0.42655</v>
      </c>
    </row>
    <row r="481" ht="15.0" customHeight="1">
      <c r="A481" s="43">
        <v>45677.9583333333</v>
      </c>
      <c r="B481" s="44">
        <v>1.0</v>
      </c>
      <c r="C481" s="44">
        <v>23.0</v>
      </c>
      <c r="D481" s="44">
        <v>0.0</v>
      </c>
      <c r="E481" s="44">
        <v>29.6</v>
      </c>
      <c r="F481" s="44">
        <v>6.34</v>
      </c>
      <c r="G481" s="44">
        <v>0.95</v>
      </c>
      <c r="H481" s="18">
        <f>MIN(1,F481/Config_Geracao!$E$4)*G481</f>
        <v>0.6023</v>
      </c>
    </row>
    <row r="482" ht="15.0" customHeight="1">
      <c r="A482" s="43">
        <v>45678.0</v>
      </c>
      <c r="B482" s="44">
        <v>1.0</v>
      </c>
      <c r="C482" s="44">
        <v>0.0</v>
      </c>
      <c r="D482" s="44">
        <v>0.0</v>
      </c>
      <c r="E482" s="44">
        <v>28.2</v>
      </c>
      <c r="F482" s="44">
        <v>3.34</v>
      </c>
      <c r="G482" s="44">
        <v>0.95</v>
      </c>
      <c r="H482" s="18">
        <f>MIN(1,F482/Config_Geracao!$E$4)*G482</f>
        <v>0.3173</v>
      </c>
    </row>
    <row r="483" ht="15.0" customHeight="1">
      <c r="A483" s="43">
        <v>45678.0416666667</v>
      </c>
      <c r="B483" s="44">
        <v>1.0</v>
      </c>
      <c r="C483" s="44">
        <v>1.0</v>
      </c>
      <c r="D483" s="44">
        <v>0.0</v>
      </c>
      <c r="E483" s="44">
        <v>25.7</v>
      </c>
      <c r="F483" s="44">
        <v>4.57</v>
      </c>
      <c r="G483" s="44">
        <v>0.95</v>
      </c>
      <c r="H483" s="18">
        <f>MIN(1,F483/Config_Geracao!$E$4)*G483</f>
        <v>0.43415</v>
      </c>
    </row>
    <row r="484" ht="15.0" customHeight="1">
      <c r="A484" s="43">
        <v>45678.0833333333</v>
      </c>
      <c r="B484" s="44">
        <v>1.0</v>
      </c>
      <c r="C484" s="44">
        <v>2.0</v>
      </c>
      <c r="D484" s="44">
        <v>0.0</v>
      </c>
      <c r="E484" s="44">
        <v>30.4</v>
      </c>
      <c r="F484" s="44">
        <v>4.6</v>
      </c>
      <c r="G484" s="44">
        <v>0.95</v>
      </c>
      <c r="H484" s="18">
        <f>MIN(1,F484/Config_Geracao!$E$4)*G484</f>
        <v>0.437</v>
      </c>
    </row>
    <row r="485" ht="15.0" customHeight="1">
      <c r="A485" s="43">
        <v>45678.125</v>
      </c>
      <c r="B485" s="44">
        <v>1.0</v>
      </c>
      <c r="C485" s="44">
        <v>3.0</v>
      </c>
      <c r="D485" s="44">
        <v>0.0</v>
      </c>
      <c r="E485" s="44">
        <v>28.7</v>
      </c>
      <c r="F485" s="44">
        <v>3.5</v>
      </c>
      <c r="G485" s="44">
        <v>0.95</v>
      </c>
      <c r="H485" s="18">
        <f>MIN(1,F485/Config_Geracao!$E$4)*G485</f>
        <v>0.3325</v>
      </c>
    </row>
    <row r="486" ht="15.0" customHeight="1">
      <c r="A486" s="43">
        <v>45678.1666666667</v>
      </c>
      <c r="B486" s="44">
        <v>1.0</v>
      </c>
      <c r="C486" s="44">
        <v>4.0</v>
      </c>
      <c r="D486" s="44">
        <v>0.0</v>
      </c>
      <c r="E486" s="44">
        <v>26.6</v>
      </c>
      <c r="F486" s="44">
        <v>3.17</v>
      </c>
      <c r="G486" s="44">
        <v>0.95</v>
      </c>
      <c r="H486" s="18">
        <f>MIN(1,F486/Config_Geracao!$E$4)*G486</f>
        <v>0.30115</v>
      </c>
    </row>
    <row r="487" ht="15.0" customHeight="1">
      <c r="A487" s="43">
        <v>45678.2083333333</v>
      </c>
      <c r="B487" s="44">
        <v>1.0</v>
      </c>
      <c r="C487" s="44">
        <v>5.0</v>
      </c>
      <c r="D487" s="44">
        <v>17.1</v>
      </c>
      <c r="E487" s="44">
        <v>27.0</v>
      </c>
      <c r="F487" s="44">
        <v>5.37</v>
      </c>
      <c r="G487" s="44">
        <v>0.95</v>
      </c>
      <c r="H487" s="18">
        <f>MIN(1,F487/Config_Geracao!$E$4)*G487</f>
        <v>0.51015</v>
      </c>
    </row>
    <row r="488" ht="15.0" customHeight="1">
      <c r="A488" s="43">
        <v>45678.25</v>
      </c>
      <c r="B488" s="44">
        <v>1.0</v>
      </c>
      <c r="C488" s="44">
        <v>6.0</v>
      </c>
      <c r="D488" s="44">
        <v>40.1</v>
      </c>
      <c r="E488" s="44">
        <v>24.5</v>
      </c>
      <c r="F488" s="44">
        <v>2.2</v>
      </c>
      <c r="G488" s="44">
        <v>0.95</v>
      </c>
      <c r="H488" s="18">
        <f>MIN(1,F488/Config_Geracao!$E$4)*G488</f>
        <v>0.209</v>
      </c>
    </row>
    <row r="489" ht="15.0" customHeight="1">
      <c r="A489" s="43">
        <v>45678.2916666667</v>
      </c>
      <c r="B489" s="44">
        <v>1.0</v>
      </c>
      <c r="C489" s="44">
        <v>7.0</v>
      </c>
      <c r="D489" s="44">
        <v>447.5</v>
      </c>
      <c r="E489" s="44">
        <v>26.3</v>
      </c>
      <c r="F489" s="44">
        <v>2.96</v>
      </c>
      <c r="G489" s="44">
        <v>0.95</v>
      </c>
      <c r="H489" s="18">
        <f>MIN(1,F489/Config_Geracao!$E$4)*G489</f>
        <v>0.2812</v>
      </c>
    </row>
    <row r="490" ht="15.0" customHeight="1">
      <c r="A490" s="43">
        <v>45678.3333333333</v>
      </c>
      <c r="B490" s="44">
        <v>1.0</v>
      </c>
      <c r="C490" s="44">
        <v>8.0</v>
      </c>
      <c r="D490" s="44">
        <v>146.2</v>
      </c>
      <c r="E490" s="44">
        <v>28.0</v>
      </c>
      <c r="F490" s="44">
        <v>5.42</v>
      </c>
      <c r="G490" s="44">
        <v>0.95</v>
      </c>
      <c r="H490" s="18">
        <f>MIN(1,F490/Config_Geracao!$E$4)*G490</f>
        <v>0.5149</v>
      </c>
    </row>
    <row r="491" ht="15.0" customHeight="1">
      <c r="A491" s="43">
        <v>45678.375</v>
      </c>
      <c r="B491" s="44">
        <v>1.0</v>
      </c>
      <c r="C491" s="44">
        <v>9.0</v>
      </c>
      <c r="D491" s="44">
        <v>199.0</v>
      </c>
      <c r="E491" s="44">
        <v>31.0</v>
      </c>
      <c r="F491" s="44">
        <v>2.18</v>
      </c>
      <c r="G491" s="44">
        <v>0.95</v>
      </c>
      <c r="H491" s="18">
        <f>MIN(1,F491/Config_Geracao!$E$4)*G491</f>
        <v>0.2071</v>
      </c>
    </row>
    <row r="492" ht="15.0" customHeight="1">
      <c r="A492" s="43">
        <v>45678.4166666667</v>
      </c>
      <c r="B492" s="44">
        <v>1.0</v>
      </c>
      <c r="C492" s="44">
        <v>10.0</v>
      </c>
      <c r="D492" s="44">
        <v>974.7</v>
      </c>
      <c r="E492" s="44">
        <v>32.0</v>
      </c>
      <c r="F492" s="44">
        <v>3.27</v>
      </c>
      <c r="G492" s="44">
        <v>0.95</v>
      </c>
      <c r="H492" s="18">
        <f>MIN(1,F492/Config_Geracao!$E$4)*G492</f>
        <v>0.31065</v>
      </c>
    </row>
    <row r="493" ht="15.0" customHeight="1">
      <c r="A493" s="43">
        <v>45678.4583333333</v>
      </c>
      <c r="B493" s="44">
        <v>1.0</v>
      </c>
      <c r="C493" s="44">
        <v>11.0</v>
      </c>
      <c r="D493" s="44">
        <v>1075.5</v>
      </c>
      <c r="E493" s="44">
        <v>29.6</v>
      </c>
      <c r="F493" s="44">
        <v>3.95</v>
      </c>
      <c r="G493" s="44">
        <v>0.95</v>
      </c>
      <c r="H493" s="18">
        <f>MIN(1,F493/Config_Geracao!$E$4)*G493</f>
        <v>0.37525</v>
      </c>
    </row>
    <row r="494" ht="15.0" customHeight="1">
      <c r="A494" s="43">
        <v>45678.5</v>
      </c>
      <c r="B494" s="44">
        <v>1.0</v>
      </c>
      <c r="C494" s="44">
        <v>12.0</v>
      </c>
      <c r="D494" s="44">
        <v>1061.9</v>
      </c>
      <c r="E494" s="44">
        <v>29.5</v>
      </c>
      <c r="F494" s="44">
        <v>2.64</v>
      </c>
      <c r="G494" s="44">
        <v>0.95</v>
      </c>
      <c r="H494" s="18">
        <f>MIN(1,F494/Config_Geracao!$E$4)*G494</f>
        <v>0.2508</v>
      </c>
    </row>
    <row r="495" ht="15.0" customHeight="1">
      <c r="A495" s="43">
        <v>45678.5416666667</v>
      </c>
      <c r="B495" s="44">
        <v>1.0</v>
      </c>
      <c r="C495" s="44">
        <v>13.0</v>
      </c>
      <c r="D495" s="44">
        <v>1046.5</v>
      </c>
      <c r="E495" s="44">
        <v>30.7</v>
      </c>
      <c r="F495" s="44">
        <v>3.76</v>
      </c>
      <c r="G495" s="44">
        <v>0.95</v>
      </c>
      <c r="H495" s="18">
        <f>MIN(1,F495/Config_Geracao!$E$4)*G495</f>
        <v>0.3572</v>
      </c>
    </row>
    <row r="496" ht="15.0" customHeight="1">
      <c r="A496" s="43">
        <v>45678.5833333333</v>
      </c>
      <c r="B496" s="44">
        <v>1.0</v>
      </c>
      <c r="C496" s="44">
        <v>14.0</v>
      </c>
      <c r="D496" s="44">
        <v>535.2</v>
      </c>
      <c r="E496" s="44">
        <v>31.5</v>
      </c>
      <c r="F496" s="44">
        <v>2.11</v>
      </c>
      <c r="G496" s="44">
        <v>0.95</v>
      </c>
      <c r="H496" s="18">
        <f>MIN(1,F496/Config_Geracao!$E$4)*G496</f>
        <v>0.20045</v>
      </c>
    </row>
    <row r="497" ht="15.0" customHeight="1">
      <c r="A497" s="43">
        <v>45678.625</v>
      </c>
      <c r="B497" s="44">
        <v>1.0</v>
      </c>
      <c r="C497" s="44">
        <v>15.0</v>
      </c>
      <c r="D497" s="44">
        <v>527.3</v>
      </c>
      <c r="E497" s="44">
        <v>28.2</v>
      </c>
      <c r="F497" s="44">
        <v>3.38</v>
      </c>
      <c r="G497" s="44">
        <v>0.95</v>
      </c>
      <c r="H497" s="18">
        <f>MIN(1,F497/Config_Geracao!$E$4)*G497</f>
        <v>0.3211</v>
      </c>
    </row>
    <row r="498" ht="15.0" customHeight="1">
      <c r="A498" s="43">
        <v>45678.6666666667</v>
      </c>
      <c r="B498" s="44">
        <v>1.0</v>
      </c>
      <c r="C498" s="44">
        <v>16.0</v>
      </c>
      <c r="D498" s="44">
        <v>614.1</v>
      </c>
      <c r="E498" s="44">
        <v>29.5</v>
      </c>
      <c r="F498" s="44">
        <v>2.64</v>
      </c>
      <c r="G498" s="44">
        <v>0.95</v>
      </c>
      <c r="H498" s="18">
        <f>MIN(1,F498/Config_Geracao!$E$4)*G498</f>
        <v>0.2508</v>
      </c>
    </row>
    <row r="499" ht="15.0" customHeight="1">
      <c r="A499" s="43">
        <v>45678.7083333333</v>
      </c>
      <c r="B499" s="44">
        <v>1.0</v>
      </c>
      <c r="C499" s="44">
        <v>17.0</v>
      </c>
      <c r="D499" s="44">
        <v>446.9</v>
      </c>
      <c r="E499" s="44">
        <v>27.1</v>
      </c>
      <c r="F499" s="44">
        <v>2.39</v>
      </c>
      <c r="G499" s="44">
        <v>0.95</v>
      </c>
      <c r="H499" s="18">
        <f>MIN(1,F499/Config_Geracao!$E$4)*G499</f>
        <v>0.22705</v>
      </c>
    </row>
    <row r="500" ht="15.0" customHeight="1">
      <c r="A500" s="43">
        <v>45678.75</v>
      </c>
      <c r="B500" s="44">
        <v>1.0</v>
      </c>
      <c r="C500" s="44">
        <v>18.0</v>
      </c>
      <c r="D500" s="44">
        <v>217.8</v>
      </c>
      <c r="E500" s="44">
        <v>25.4</v>
      </c>
      <c r="F500" s="44">
        <v>2.26</v>
      </c>
      <c r="G500" s="44">
        <v>0.95</v>
      </c>
      <c r="H500" s="18">
        <f>MIN(1,F500/Config_Geracao!$E$4)*G500</f>
        <v>0.2147</v>
      </c>
    </row>
    <row r="501" ht="15.0" customHeight="1">
      <c r="A501" s="43">
        <v>45678.7916666667</v>
      </c>
      <c r="B501" s="44">
        <v>1.0</v>
      </c>
      <c r="C501" s="44">
        <v>19.0</v>
      </c>
      <c r="D501" s="44">
        <v>0.0</v>
      </c>
      <c r="E501" s="44">
        <v>27.8</v>
      </c>
      <c r="F501" s="44">
        <v>2.72</v>
      </c>
      <c r="G501" s="44">
        <v>0.95</v>
      </c>
      <c r="H501" s="18">
        <f>MIN(1,F501/Config_Geracao!$E$4)*G501</f>
        <v>0.2584</v>
      </c>
    </row>
    <row r="502" ht="15.0" customHeight="1">
      <c r="A502" s="43">
        <v>45678.8333333333</v>
      </c>
      <c r="B502" s="44">
        <v>1.0</v>
      </c>
      <c r="C502" s="44">
        <v>20.0</v>
      </c>
      <c r="D502" s="44">
        <v>0.0</v>
      </c>
      <c r="E502" s="44">
        <v>28.0</v>
      </c>
      <c r="F502" s="44">
        <v>2.36</v>
      </c>
      <c r="G502" s="44">
        <v>0.95</v>
      </c>
      <c r="H502" s="18">
        <f>MIN(1,F502/Config_Geracao!$E$4)*G502</f>
        <v>0.2242</v>
      </c>
    </row>
    <row r="503" ht="15.0" customHeight="1">
      <c r="A503" s="43">
        <v>45678.875</v>
      </c>
      <c r="B503" s="44">
        <v>1.0</v>
      </c>
      <c r="C503" s="44">
        <v>21.0</v>
      </c>
      <c r="D503" s="44">
        <v>0.0</v>
      </c>
      <c r="E503" s="44">
        <v>28.7</v>
      </c>
      <c r="F503" s="44">
        <v>5.79</v>
      </c>
      <c r="G503" s="44">
        <v>0.95</v>
      </c>
      <c r="H503" s="18">
        <f>MIN(1,F503/Config_Geracao!$E$4)*G503</f>
        <v>0.55005</v>
      </c>
    </row>
    <row r="504" ht="15.0" customHeight="1">
      <c r="A504" s="43">
        <v>45678.9166666667</v>
      </c>
      <c r="B504" s="44">
        <v>1.0</v>
      </c>
      <c r="C504" s="44">
        <v>22.0</v>
      </c>
      <c r="D504" s="44">
        <v>0.0</v>
      </c>
      <c r="E504" s="44">
        <v>25.6</v>
      </c>
      <c r="F504" s="44">
        <v>5.05</v>
      </c>
      <c r="G504" s="44">
        <v>0.95</v>
      </c>
      <c r="H504" s="18">
        <f>MIN(1,F504/Config_Geracao!$E$4)*G504</f>
        <v>0.47975</v>
      </c>
    </row>
    <row r="505" ht="15.0" customHeight="1">
      <c r="A505" s="43">
        <v>45678.9583333333</v>
      </c>
      <c r="B505" s="44">
        <v>1.0</v>
      </c>
      <c r="C505" s="44">
        <v>23.0</v>
      </c>
      <c r="D505" s="44">
        <v>0.0</v>
      </c>
      <c r="E505" s="44">
        <v>29.0</v>
      </c>
      <c r="F505" s="44">
        <v>4.09</v>
      </c>
      <c r="G505" s="44">
        <v>0.95</v>
      </c>
      <c r="H505" s="18">
        <f>MIN(1,F505/Config_Geracao!$E$4)*G505</f>
        <v>0.38855</v>
      </c>
    </row>
    <row r="506" ht="15.0" customHeight="1">
      <c r="A506" s="43">
        <v>45679.0</v>
      </c>
      <c r="B506" s="44">
        <v>1.0</v>
      </c>
      <c r="C506" s="44">
        <v>0.0</v>
      </c>
      <c r="D506" s="44">
        <v>0.0</v>
      </c>
      <c r="E506" s="44">
        <v>29.0</v>
      </c>
      <c r="F506" s="44">
        <v>3.3</v>
      </c>
      <c r="G506" s="44">
        <v>0.95</v>
      </c>
      <c r="H506" s="18">
        <f>MIN(1,F506/Config_Geracao!$E$4)*G506</f>
        <v>0.3135</v>
      </c>
    </row>
    <row r="507" ht="15.0" customHeight="1">
      <c r="A507" s="43">
        <v>45679.0416666667</v>
      </c>
      <c r="B507" s="44">
        <v>1.0</v>
      </c>
      <c r="C507" s="44">
        <v>1.0</v>
      </c>
      <c r="D507" s="44">
        <v>0.0</v>
      </c>
      <c r="E507" s="44">
        <v>28.3</v>
      </c>
      <c r="F507" s="44">
        <v>3.82</v>
      </c>
      <c r="G507" s="44">
        <v>0.95</v>
      </c>
      <c r="H507" s="18">
        <f>MIN(1,F507/Config_Geracao!$E$4)*G507</f>
        <v>0.3629</v>
      </c>
    </row>
    <row r="508" ht="15.0" customHeight="1">
      <c r="A508" s="43">
        <v>45679.0833333333</v>
      </c>
      <c r="B508" s="44">
        <v>1.0</v>
      </c>
      <c r="C508" s="44">
        <v>2.0</v>
      </c>
      <c r="D508" s="44">
        <v>0.0</v>
      </c>
      <c r="E508" s="44">
        <v>28.6</v>
      </c>
      <c r="F508" s="44">
        <v>3.12</v>
      </c>
      <c r="G508" s="44">
        <v>0.95</v>
      </c>
      <c r="H508" s="18">
        <f>MIN(1,F508/Config_Geracao!$E$4)*G508</f>
        <v>0.2964</v>
      </c>
    </row>
    <row r="509" ht="15.0" customHeight="1">
      <c r="A509" s="43">
        <v>45679.125</v>
      </c>
      <c r="B509" s="44">
        <v>1.0</v>
      </c>
      <c r="C509" s="44">
        <v>3.0</v>
      </c>
      <c r="D509" s="44">
        <v>0.0</v>
      </c>
      <c r="E509" s="44">
        <v>24.6</v>
      </c>
      <c r="F509" s="44">
        <v>5.0</v>
      </c>
      <c r="G509" s="44">
        <v>0.95</v>
      </c>
      <c r="H509" s="18">
        <f>MIN(1,F509/Config_Geracao!$E$4)*G509</f>
        <v>0.475</v>
      </c>
    </row>
    <row r="510" ht="15.0" customHeight="1">
      <c r="A510" s="43">
        <v>45679.1666666667</v>
      </c>
      <c r="B510" s="44">
        <v>1.0</v>
      </c>
      <c r="C510" s="44">
        <v>4.0</v>
      </c>
      <c r="D510" s="44">
        <v>0.0</v>
      </c>
      <c r="E510" s="44">
        <v>23.1</v>
      </c>
      <c r="F510" s="44">
        <v>3.79</v>
      </c>
      <c r="G510" s="44">
        <v>0.95</v>
      </c>
      <c r="H510" s="18">
        <f>MIN(1,F510/Config_Geracao!$E$4)*G510</f>
        <v>0.36005</v>
      </c>
    </row>
    <row r="511" ht="15.0" customHeight="1">
      <c r="A511" s="43">
        <v>45679.2083333333</v>
      </c>
      <c r="B511" s="44">
        <v>1.0</v>
      </c>
      <c r="C511" s="44">
        <v>5.0</v>
      </c>
      <c r="D511" s="44">
        <v>0.0</v>
      </c>
      <c r="E511" s="44">
        <v>24.4</v>
      </c>
      <c r="F511" s="44">
        <v>3.04</v>
      </c>
      <c r="G511" s="44">
        <v>0.95</v>
      </c>
      <c r="H511" s="18">
        <f>MIN(1,F511/Config_Geracao!$E$4)*G511</f>
        <v>0.2888</v>
      </c>
    </row>
    <row r="512" ht="15.0" customHeight="1">
      <c r="A512" s="43">
        <v>45679.25</v>
      </c>
      <c r="B512" s="44">
        <v>1.0</v>
      </c>
      <c r="C512" s="44">
        <v>6.0</v>
      </c>
      <c r="D512" s="44">
        <v>247.8</v>
      </c>
      <c r="E512" s="44">
        <v>24.3</v>
      </c>
      <c r="F512" s="44">
        <v>2.35</v>
      </c>
      <c r="G512" s="44">
        <v>0.95</v>
      </c>
      <c r="H512" s="18">
        <f>MIN(1,F512/Config_Geracao!$E$4)*G512</f>
        <v>0.22325</v>
      </c>
    </row>
    <row r="513" ht="15.0" customHeight="1">
      <c r="A513" s="43">
        <v>45679.2916666667</v>
      </c>
      <c r="B513" s="44">
        <v>1.0</v>
      </c>
      <c r="C513" s="44">
        <v>7.0</v>
      </c>
      <c r="D513" s="44">
        <v>473.4</v>
      </c>
      <c r="E513" s="44">
        <v>25.8</v>
      </c>
      <c r="F513" s="44">
        <v>2.33</v>
      </c>
      <c r="G513" s="44">
        <v>0.95</v>
      </c>
      <c r="H513" s="18">
        <f>MIN(1,F513/Config_Geracao!$E$4)*G513</f>
        <v>0.22135</v>
      </c>
    </row>
    <row r="514" ht="15.0" customHeight="1">
      <c r="A514" s="43">
        <v>45679.3333333333</v>
      </c>
      <c r="B514" s="44">
        <v>1.0</v>
      </c>
      <c r="C514" s="44">
        <v>8.0</v>
      </c>
      <c r="D514" s="44">
        <v>662.0</v>
      </c>
      <c r="E514" s="44">
        <v>30.8</v>
      </c>
      <c r="F514" s="44">
        <v>2.1</v>
      </c>
      <c r="G514" s="44">
        <v>0.95</v>
      </c>
      <c r="H514" s="18">
        <f>MIN(1,F514/Config_Geracao!$E$4)*G514</f>
        <v>0.1995</v>
      </c>
    </row>
    <row r="515" ht="15.0" customHeight="1">
      <c r="A515" s="43">
        <v>45679.375</v>
      </c>
      <c r="B515" s="44">
        <v>1.0</v>
      </c>
      <c r="C515" s="44">
        <v>9.0</v>
      </c>
      <c r="D515" s="44">
        <v>531.9</v>
      </c>
      <c r="E515" s="44">
        <v>28.8</v>
      </c>
      <c r="F515" s="44">
        <v>2.91</v>
      </c>
      <c r="G515" s="44">
        <v>0.95</v>
      </c>
      <c r="H515" s="18">
        <f>MIN(1,F515/Config_Geracao!$E$4)*G515</f>
        <v>0.27645</v>
      </c>
    </row>
    <row r="516" ht="15.0" customHeight="1">
      <c r="A516" s="43">
        <v>45679.4166666667</v>
      </c>
      <c r="B516" s="44">
        <v>1.0</v>
      </c>
      <c r="C516" s="44">
        <v>10.0</v>
      </c>
      <c r="D516" s="44">
        <v>539.4</v>
      </c>
      <c r="E516" s="44">
        <v>32.8</v>
      </c>
      <c r="F516" s="44">
        <v>4.23</v>
      </c>
      <c r="G516" s="44">
        <v>0.95</v>
      </c>
      <c r="H516" s="18">
        <f>MIN(1,F516/Config_Geracao!$E$4)*G516</f>
        <v>0.40185</v>
      </c>
    </row>
    <row r="517" ht="15.0" customHeight="1">
      <c r="A517" s="43">
        <v>45679.4583333333</v>
      </c>
      <c r="B517" s="44">
        <v>1.0</v>
      </c>
      <c r="C517" s="44">
        <v>11.0</v>
      </c>
      <c r="D517" s="44">
        <v>690.8</v>
      </c>
      <c r="E517" s="44">
        <v>29.8</v>
      </c>
      <c r="F517" s="44">
        <v>2.04</v>
      </c>
      <c r="G517" s="44">
        <v>0.95</v>
      </c>
      <c r="H517" s="18">
        <f>MIN(1,F517/Config_Geracao!$E$4)*G517</f>
        <v>0.1938</v>
      </c>
    </row>
    <row r="518" ht="15.0" customHeight="1">
      <c r="A518" s="43">
        <v>45679.5</v>
      </c>
      <c r="B518" s="44">
        <v>1.0</v>
      </c>
      <c r="C518" s="44">
        <v>12.0</v>
      </c>
      <c r="D518" s="44">
        <v>1051.4</v>
      </c>
      <c r="E518" s="44">
        <v>32.7</v>
      </c>
      <c r="F518" s="44">
        <v>2.07</v>
      </c>
      <c r="G518" s="44">
        <v>0.95</v>
      </c>
      <c r="H518" s="18">
        <f>MIN(1,F518/Config_Geracao!$E$4)*G518</f>
        <v>0.19665</v>
      </c>
    </row>
    <row r="519" ht="15.0" customHeight="1">
      <c r="A519" s="43">
        <v>45679.5416666667</v>
      </c>
      <c r="B519" s="44">
        <v>1.0</v>
      </c>
      <c r="C519" s="44">
        <v>13.0</v>
      </c>
      <c r="D519" s="44">
        <v>1029.0</v>
      </c>
      <c r="E519" s="44">
        <v>31.8</v>
      </c>
      <c r="F519" s="44">
        <v>3.77</v>
      </c>
      <c r="G519" s="44">
        <v>0.95</v>
      </c>
      <c r="H519" s="18">
        <f>MIN(1,F519/Config_Geracao!$E$4)*G519</f>
        <v>0.35815</v>
      </c>
    </row>
    <row r="520" ht="15.0" customHeight="1">
      <c r="A520" s="43">
        <v>45679.5833333333</v>
      </c>
      <c r="B520" s="44">
        <v>1.0</v>
      </c>
      <c r="C520" s="44">
        <v>14.0</v>
      </c>
      <c r="D520" s="44">
        <v>892.0</v>
      </c>
      <c r="E520" s="44">
        <v>31.2</v>
      </c>
      <c r="F520" s="44">
        <v>2.38</v>
      </c>
      <c r="G520" s="44">
        <v>0.95</v>
      </c>
      <c r="H520" s="18">
        <f>MIN(1,F520/Config_Geracao!$E$4)*G520</f>
        <v>0.2261</v>
      </c>
    </row>
    <row r="521" ht="15.0" customHeight="1">
      <c r="A521" s="43">
        <v>45679.625</v>
      </c>
      <c r="B521" s="44">
        <v>1.0</v>
      </c>
      <c r="C521" s="44">
        <v>15.0</v>
      </c>
      <c r="D521" s="44">
        <v>274.7</v>
      </c>
      <c r="E521" s="44">
        <v>29.6</v>
      </c>
      <c r="F521" s="44">
        <v>2.59</v>
      </c>
      <c r="G521" s="44">
        <v>0.95</v>
      </c>
      <c r="H521" s="18">
        <f>MIN(1,F521/Config_Geracao!$E$4)*G521</f>
        <v>0.24605</v>
      </c>
    </row>
    <row r="522" ht="15.0" customHeight="1">
      <c r="A522" s="43">
        <v>45679.6666666667</v>
      </c>
      <c r="B522" s="44">
        <v>1.0</v>
      </c>
      <c r="C522" s="44">
        <v>16.0</v>
      </c>
      <c r="D522" s="44">
        <v>687.5</v>
      </c>
      <c r="E522" s="44">
        <v>29.1</v>
      </c>
      <c r="F522" s="44">
        <v>2.27</v>
      </c>
      <c r="G522" s="44">
        <v>0.95</v>
      </c>
      <c r="H522" s="18">
        <f>MIN(1,F522/Config_Geracao!$E$4)*G522</f>
        <v>0.21565</v>
      </c>
    </row>
    <row r="523" ht="15.0" customHeight="1">
      <c r="A523" s="43">
        <v>45679.7083333333</v>
      </c>
      <c r="B523" s="44">
        <v>1.0</v>
      </c>
      <c r="C523" s="44">
        <v>17.0</v>
      </c>
      <c r="D523" s="44">
        <v>450.4</v>
      </c>
      <c r="E523" s="44">
        <v>22.9</v>
      </c>
      <c r="F523" s="44">
        <v>3.06</v>
      </c>
      <c r="G523" s="44">
        <v>0.95</v>
      </c>
      <c r="H523" s="18">
        <f>MIN(1,F523/Config_Geracao!$E$4)*G523</f>
        <v>0.2907</v>
      </c>
    </row>
    <row r="524" ht="15.0" customHeight="1">
      <c r="A524" s="43">
        <v>45679.75</v>
      </c>
      <c r="B524" s="44">
        <v>1.0</v>
      </c>
      <c r="C524" s="44">
        <v>18.0</v>
      </c>
      <c r="D524" s="44">
        <v>234.5</v>
      </c>
      <c r="E524" s="44">
        <v>27.5</v>
      </c>
      <c r="F524" s="44">
        <v>3.01</v>
      </c>
      <c r="G524" s="44">
        <v>0.95</v>
      </c>
      <c r="H524" s="18">
        <f>MIN(1,F524/Config_Geracao!$E$4)*G524</f>
        <v>0.28595</v>
      </c>
    </row>
    <row r="525" ht="15.0" customHeight="1">
      <c r="A525" s="43">
        <v>45679.7916666667</v>
      </c>
      <c r="B525" s="44">
        <v>1.0</v>
      </c>
      <c r="C525" s="44">
        <v>19.0</v>
      </c>
      <c r="D525" s="44">
        <v>0.0</v>
      </c>
      <c r="E525" s="44">
        <v>22.5</v>
      </c>
      <c r="F525" s="44">
        <v>2.05</v>
      </c>
      <c r="G525" s="44">
        <v>0.95</v>
      </c>
      <c r="H525" s="18">
        <f>MIN(1,F525/Config_Geracao!$E$4)*G525</f>
        <v>0.19475</v>
      </c>
    </row>
    <row r="526" ht="15.0" customHeight="1">
      <c r="A526" s="43">
        <v>45679.8333333333</v>
      </c>
      <c r="B526" s="44">
        <v>1.0</v>
      </c>
      <c r="C526" s="44">
        <v>20.0</v>
      </c>
      <c r="D526" s="44">
        <v>0.0</v>
      </c>
      <c r="E526" s="44">
        <v>25.9</v>
      </c>
      <c r="F526" s="44">
        <v>5.56</v>
      </c>
      <c r="G526" s="44">
        <v>0.95</v>
      </c>
      <c r="H526" s="18">
        <f>MIN(1,F526/Config_Geracao!$E$4)*G526</f>
        <v>0.5282</v>
      </c>
    </row>
    <row r="527" ht="15.0" customHeight="1">
      <c r="A527" s="43">
        <v>45679.875</v>
      </c>
      <c r="B527" s="44">
        <v>1.0</v>
      </c>
      <c r="C527" s="44">
        <v>21.0</v>
      </c>
      <c r="D527" s="44">
        <v>0.0</v>
      </c>
      <c r="E527" s="44">
        <v>26.1</v>
      </c>
      <c r="F527" s="44">
        <v>3.4</v>
      </c>
      <c r="G527" s="44">
        <v>0.95</v>
      </c>
      <c r="H527" s="18">
        <f>MIN(1,F527/Config_Geracao!$E$4)*G527</f>
        <v>0.323</v>
      </c>
    </row>
    <row r="528" ht="15.0" customHeight="1">
      <c r="A528" s="43">
        <v>45679.9166666667</v>
      </c>
      <c r="B528" s="44">
        <v>1.0</v>
      </c>
      <c r="C528" s="44">
        <v>22.0</v>
      </c>
      <c r="D528" s="44">
        <v>0.0</v>
      </c>
      <c r="E528" s="44">
        <v>25.5</v>
      </c>
      <c r="F528" s="44">
        <v>3.94</v>
      </c>
      <c r="G528" s="44">
        <v>0.95</v>
      </c>
      <c r="H528" s="18">
        <f>MIN(1,F528/Config_Geracao!$E$4)*G528</f>
        <v>0.3743</v>
      </c>
    </row>
    <row r="529" ht="15.0" customHeight="1">
      <c r="A529" s="43">
        <v>45679.9583333333</v>
      </c>
      <c r="B529" s="44">
        <v>1.0</v>
      </c>
      <c r="C529" s="44">
        <v>23.0</v>
      </c>
      <c r="D529" s="44">
        <v>0.0</v>
      </c>
      <c r="E529" s="44">
        <v>27.8</v>
      </c>
      <c r="F529" s="44">
        <v>3.33</v>
      </c>
      <c r="G529" s="44">
        <v>0.95</v>
      </c>
      <c r="H529" s="18">
        <f>MIN(1,F529/Config_Geracao!$E$4)*G529</f>
        <v>0.31635</v>
      </c>
    </row>
    <row r="530" ht="15.0" customHeight="1">
      <c r="A530" s="43">
        <v>45680.0</v>
      </c>
      <c r="B530" s="44">
        <v>1.0</v>
      </c>
      <c r="C530" s="44">
        <v>0.0</v>
      </c>
      <c r="D530" s="44">
        <v>0.0</v>
      </c>
      <c r="E530" s="44">
        <v>28.1</v>
      </c>
      <c r="F530" s="44">
        <v>3.01</v>
      </c>
      <c r="G530" s="44">
        <v>0.95</v>
      </c>
      <c r="H530" s="18">
        <f>MIN(1,F530/Config_Geracao!$E$4)*G530</f>
        <v>0.28595</v>
      </c>
    </row>
    <row r="531" ht="15.0" customHeight="1">
      <c r="A531" s="43">
        <v>45680.0416666667</v>
      </c>
      <c r="B531" s="44">
        <v>1.0</v>
      </c>
      <c r="C531" s="44">
        <v>1.0</v>
      </c>
      <c r="D531" s="44">
        <v>0.0</v>
      </c>
      <c r="E531" s="44">
        <v>25.7</v>
      </c>
      <c r="F531" s="44">
        <v>3.01</v>
      </c>
      <c r="G531" s="44">
        <v>0.95</v>
      </c>
      <c r="H531" s="18">
        <f>MIN(1,F531/Config_Geracao!$E$4)*G531</f>
        <v>0.28595</v>
      </c>
    </row>
    <row r="532" ht="15.0" customHeight="1">
      <c r="A532" s="43">
        <v>45680.0833333333</v>
      </c>
      <c r="B532" s="44">
        <v>1.0</v>
      </c>
      <c r="C532" s="44">
        <v>2.0</v>
      </c>
      <c r="D532" s="44">
        <v>0.0</v>
      </c>
      <c r="E532" s="44">
        <v>27.1</v>
      </c>
      <c r="F532" s="44">
        <v>4.62</v>
      </c>
      <c r="G532" s="44">
        <v>0.95</v>
      </c>
      <c r="H532" s="18">
        <f>MIN(1,F532/Config_Geracao!$E$4)*G532</f>
        <v>0.4389</v>
      </c>
    </row>
    <row r="533" ht="15.0" customHeight="1">
      <c r="A533" s="43">
        <v>45680.125</v>
      </c>
      <c r="B533" s="44">
        <v>1.0</v>
      </c>
      <c r="C533" s="44">
        <v>3.0</v>
      </c>
      <c r="D533" s="44">
        <v>0.0</v>
      </c>
      <c r="E533" s="44">
        <v>26.0</v>
      </c>
      <c r="F533" s="44">
        <v>3.85</v>
      </c>
      <c r="G533" s="44">
        <v>0.95</v>
      </c>
      <c r="H533" s="18">
        <f>MIN(1,F533/Config_Geracao!$E$4)*G533</f>
        <v>0.36575</v>
      </c>
    </row>
    <row r="534" ht="15.0" customHeight="1">
      <c r="A534" s="43">
        <v>45680.1666666667</v>
      </c>
      <c r="B534" s="44">
        <v>1.0</v>
      </c>
      <c r="C534" s="44">
        <v>4.0</v>
      </c>
      <c r="D534" s="44">
        <v>0.0</v>
      </c>
      <c r="E534" s="44">
        <v>23.7</v>
      </c>
      <c r="F534" s="44">
        <v>5.68</v>
      </c>
      <c r="G534" s="44">
        <v>0.95</v>
      </c>
      <c r="H534" s="18">
        <f>MIN(1,F534/Config_Geracao!$E$4)*G534</f>
        <v>0.5396</v>
      </c>
    </row>
    <row r="535" ht="15.0" customHeight="1">
      <c r="A535" s="43">
        <v>45680.2083333333</v>
      </c>
      <c r="B535" s="44">
        <v>1.0</v>
      </c>
      <c r="C535" s="44">
        <v>5.0</v>
      </c>
      <c r="D535" s="44">
        <v>2.3</v>
      </c>
      <c r="E535" s="44">
        <v>24.4</v>
      </c>
      <c r="F535" s="44">
        <v>3.42</v>
      </c>
      <c r="G535" s="44">
        <v>0.95</v>
      </c>
      <c r="H535" s="18">
        <f>MIN(1,F535/Config_Geracao!$E$4)*G535</f>
        <v>0.3249</v>
      </c>
    </row>
    <row r="536" ht="15.0" customHeight="1">
      <c r="A536" s="43">
        <v>45680.25</v>
      </c>
      <c r="B536" s="44">
        <v>1.0</v>
      </c>
      <c r="C536" s="44">
        <v>6.0</v>
      </c>
      <c r="D536" s="44">
        <v>239.0</v>
      </c>
      <c r="E536" s="44">
        <v>27.9</v>
      </c>
      <c r="F536" s="44">
        <v>6.94</v>
      </c>
      <c r="G536" s="44">
        <v>0.95</v>
      </c>
      <c r="H536" s="18">
        <f>MIN(1,F536/Config_Geracao!$E$4)*G536</f>
        <v>0.6593</v>
      </c>
    </row>
    <row r="537" ht="15.0" customHeight="1">
      <c r="A537" s="43">
        <v>45680.2916666667</v>
      </c>
      <c r="B537" s="44">
        <v>1.0</v>
      </c>
      <c r="C537" s="44">
        <v>7.0</v>
      </c>
      <c r="D537" s="44">
        <v>255.1</v>
      </c>
      <c r="E537" s="44">
        <v>24.5</v>
      </c>
      <c r="F537" s="44">
        <v>2.53</v>
      </c>
      <c r="G537" s="44">
        <v>0.95</v>
      </c>
      <c r="H537" s="18">
        <f>MIN(1,F537/Config_Geracao!$E$4)*G537</f>
        <v>0.24035</v>
      </c>
    </row>
    <row r="538" ht="15.0" customHeight="1">
      <c r="A538" s="43">
        <v>45680.3333333333</v>
      </c>
      <c r="B538" s="44">
        <v>1.0</v>
      </c>
      <c r="C538" s="44">
        <v>8.0</v>
      </c>
      <c r="D538" s="44">
        <v>617.5</v>
      </c>
      <c r="E538" s="44">
        <v>25.6</v>
      </c>
      <c r="F538" s="44">
        <v>3.74</v>
      </c>
      <c r="G538" s="44">
        <v>0.95</v>
      </c>
      <c r="H538" s="18">
        <f>MIN(1,F538/Config_Geracao!$E$4)*G538</f>
        <v>0.3553</v>
      </c>
    </row>
    <row r="539" ht="15.0" customHeight="1">
      <c r="A539" s="43">
        <v>45680.375</v>
      </c>
      <c r="B539" s="44">
        <v>1.0</v>
      </c>
      <c r="C539" s="44">
        <v>9.0</v>
      </c>
      <c r="D539" s="44">
        <v>838.8</v>
      </c>
      <c r="E539" s="44">
        <v>29.5</v>
      </c>
      <c r="F539" s="44">
        <v>3.16</v>
      </c>
      <c r="G539" s="44">
        <v>0.95</v>
      </c>
      <c r="H539" s="18">
        <f>MIN(1,F539/Config_Geracao!$E$4)*G539</f>
        <v>0.3002</v>
      </c>
    </row>
    <row r="540" ht="15.0" customHeight="1">
      <c r="A540" s="43">
        <v>45680.4166666667</v>
      </c>
      <c r="B540" s="44">
        <v>1.0</v>
      </c>
      <c r="C540" s="44">
        <v>10.0</v>
      </c>
      <c r="D540" s="44">
        <v>468.4</v>
      </c>
      <c r="E540" s="44">
        <v>27.0</v>
      </c>
      <c r="F540" s="44">
        <v>2.13</v>
      </c>
      <c r="G540" s="44">
        <v>0.95</v>
      </c>
      <c r="H540" s="18">
        <f>MIN(1,F540/Config_Geracao!$E$4)*G540</f>
        <v>0.20235</v>
      </c>
    </row>
    <row r="541" ht="15.0" customHeight="1">
      <c r="A541" s="43">
        <v>45680.4583333333</v>
      </c>
      <c r="B541" s="44">
        <v>1.0</v>
      </c>
      <c r="C541" s="44">
        <v>11.0</v>
      </c>
      <c r="D541" s="44">
        <v>317.7</v>
      </c>
      <c r="E541" s="44">
        <v>31.6</v>
      </c>
      <c r="F541" s="44">
        <v>3.1</v>
      </c>
      <c r="G541" s="44">
        <v>0.95</v>
      </c>
      <c r="H541" s="18">
        <f>MIN(1,F541/Config_Geracao!$E$4)*G541</f>
        <v>0.2945</v>
      </c>
    </row>
    <row r="542" ht="15.0" customHeight="1">
      <c r="A542" s="43">
        <v>45680.5</v>
      </c>
      <c r="B542" s="44">
        <v>1.0</v>
      </c>
      <c r="C542" s="44">
        <v>12.0</v>
      </c>
      <c r="D542" s="44">
        <v>1046.6</v>
      </c>
      <c r="E542" s="44">
        <v>30.9</v>
      </c>
      <c r="F542" s="44">
        <v>3.01</v>
      </c>
      <c r="G542" s="44">
        <v>0.95</v>
      </c>
      <c r="H542" s="18">
        <f>MIN(1,F542/Config_Geracao!$E$4)*G542</f>
        <v>0.28595</v>
      </c>
    </row>
    <row r="543" ht="15.0" customHeight="1">
      <c r="A543" s="43">
        <v>45680.5416666667</v>
      </c>
      <c r="B543" s="44">
        <v>1.0</v>
      </c>
      <c r="C543" s="44">
        <v>13.0</v>
      </c>
      <c r="D543" s="44">
        <v>1024.1</v>
      </c>
      <c r="E543" s="44">
        <v>31.4</v>
      </c>
      <c r="F543" s="44">
        <v>2.13</v>
      </c>
      <c r="G543" s="44">
        <v>0.95</v>
      </c>
      <c r="H543" s="18">
        <f>MIN(1,F543/Config_Geracao!$E$4)*G543</f>
        <v>0.20235</v>
      </c>
    </row>
    <row r="544" ht="15.0" customHeight="1">
      <c r="A544" s="43">
        <v>45680.5833333333</v>
      </c>
      <c r="B544" s="44">
        <v>1.0</v>
      </c>
      <c r="C544" s="44">
        <v>14.0</v>
      </c>
      <c r="D544" s="44">
        <v>958.7</v>
      </c>
      <c r="E544" s="44">
        <v>28.5</v>
      </c>
      <c r="F544" s="44">
        <v>2.01</v>
      </c>
      <c r="G544" s="44">
        <v>0.95</v>
      </c>
      <c r="H544" s="18">
        <f>MIN(1,F544/Config_Geracao!$E$4)*G544</f>
        <v>0.19095</v>
      </c>
    </row>
    <row r="545" ht="15.0" customHeight="1">
      <c r="A545" s="43">
        <v>45680.625</v>
      </c>
      <c r="B545" s="44">
        <v>1.0</v>
      </c>
      <c r="C545" s="44">
        <v>15.0</v>
      </c>
      <c r="D545" s="44">
        <v>455.7</v>
      </c>
      <c r="E545" s="44">
        <v>33.3</v>
      </c>
      <c r="F545" s="44">
        <v>2.04</v>
      </c>
      <c r="G545" s="44">
        <v>0.95</v>
      </c>
      <c r="H545" s="18">
        <f>MIN(1,F545/Config_Geracao!$E$4)*G545</f>
        <v>0.1938</v>
      </c>
    </row>
    <row r="546" ht="15.0" customHeight="1">
      <c r="A546" s="43">
        <v>45680.6666666667</v>
      </c>
      <c r="B546" s="44">
        <v>1.0</v>
      </c>
      <c r="C546" s="44">
        <v>16.0</v>
      </c>
      <c r="D546" s="44">
        <v>265.7</v>
      </c>
      <c r="E546" s="44">
        <v>29.9</v>
      </c>
      <c r="F546" s="44">
        <v>3.06</v>
      </c>
      <c r="G546" s="44">
        <v>0.95</v>
      </c>
      <c r="H546" s="18">
        <f>MIN(1,F546/Config_Geracao!$E$4)*G546</f>
        <v>0.2907</v>
      </c>
    </row>
    <row r="547" ht="15.0" customHeight="1">
      <c r="A547" s="43">
        <v>45680.7083333333</v>
      </c>
      <c r="B547" s="44">
        <v>1.0</v>
      </c>
      <c r="C547" s="44">
        <v>17.0</v>
      </c>
      <c r="D547" s="44">
        <v>438.3</v>
      </c>
      <c r="E547" s="44">
        <v>29.3</v>
      </c>
      <c r="F547" s="44">
        <v>2.32</v>
      </c>
      <c r="G547" s="44">
        <v>0.95</v>
      </c>
      <c r="H547" s="18">
        <f>MIN(1,F547/Config_Geracao!$E$4)*G547</f>
        <v>0.2204</v>
      </c>
    </row>
    <row r="548" ht="15.0" customHeight="1">
      <c r="A548" s="43">
        <v>45680.75</v>
      </c>
      <c r="B548" s="44">
        <v>1.0</v>
      </c>
      <c r="C548" s="44">
        <v>18.0</v>
      </c>
      <c r="D548" s="44">
        <v>56.5</v>
      </c>
      <c r="E548" s="44">
        <v>27.1</v>
      </c>
      <c r="F548" s="44">
        <v>3.73</v>
      </c>
      <c r="G548" s="44">
        <v>0.95</v>
      </c>
      <c r="H548" s="18">
        <f>MIN(1,F548/Config_Geracao!$E$4)*G548</f>
        <v>0.35435</v>
      </c>
    </row>
    <row r="549" ht="15.0" customHeight="1">
      <c r="A549" s="43">
        <v>45680.7916666667</v>
      </c>
      <c r="B549" s="44">
        <v>1.0</v>
      </c>
      <c r="C549" s="44">
        <v>19.0</v>
      </c>
      <c r="D549" s="44">
        <v>0.0</v>
      </c>
      <c r="E549" s="44">
        <v>23.0</v>
      </c>
      <c r="F549" s="44">
        <v>2.87</v>
      </c>
      <c r="G549" s="44">
        <v>0.95</v>
      </c>
      <c r="H549" s="18">
        <f>MIN(1,F549/Config_Geracao!$E$4)*G549</f>
        <v>0.27265</v>
      </c>
    </row>
    <row r="550" ht="15.0" customHeight="1">
      <c r="A550" s="43">
        <v>45680.8333333333</v>
      </c>
      <c r="B550" s="44">
        <v>1.0</v>
      </c>
      <c r="C550" s="44">
        <v>20.0</v>
      </c>
      <c r="D550" s="44">
        <v>0.0</v>
      </c>
      <c r="E550" s="44">
        <v>25.5</v>
      </c>
      <c r="F550" s="44">
        <v>2.46</v>
      </c>
      <c r="G550" s="44">
        <v>0.95</v>
      </c>
      <c r="H550" s="18">
        <f>MIN(1,F550/Config_Geracao!$E$4)*G550</f>
        <v>0.2337</v>
      </c>
    </row>
    <row r="551" ht="15.0" customHeight="1">
      <c r="A551" s="43">
        <v>45680.875</v>
      </c>
      <c r="B551" s="44">
        <v>1.0</v>
      </c>
      <c r="C551" s="44">
        <v>21.0</v>
      </c>
      <c r="D551" s="44">
        <v>0.0</v>
      </c>
      <c r="E551" s="44">
        <v>29.5</v>
      </c>
      <c r="F551" s="44">
        <v>4.17</v>
      </c>
      <c r="G551" s="44">
        <v>0.95</v>
      </c>
      <c r="H551" s="18">
        <f>MIN(1,F551/Config_Geracao!$E$4)*G551</f>
        <v>0.39615</v>
      </c>
    </row>
    <row r="552" ht="15.0" customHeight="1">
      <c r="A552" s="43">
        <v>45680.9166666667</v>
      </c>
      <c r="B552" s="44">
        <v>1.0</v>
      </c>
      <c r="C552" s="44">
        <v>22.0</v>
      </c>
      <c r="D552" s="44">
        <v>0.0</v>
      </c>
      <c r="E552" s="44">
        <v>28.8</v>
      </c>
      <c r="F552" s="44">
        <v>3.47</v>
      </c>
      <c r="G552" s="44">
        <v>0.95</v>
      </c>
      <c r="H552" s="18">
        <f>MIN(1,F552/Config_Geracao!$E$4)*G552</f>
        <v>0.32965</v>
      </c>
    </row>
    <row r="553" ht="15.0" customHeight="1">
      <c r="A553" s="43">
        <v>45680.9583333333</v>
      </c>
      <c r="B553" s="44">
        <v>1.0</v>
      </c>
      <c r="C553" s="44">
        <v>23.0</v>
      </c>
      <c r="D553" s="44">
        <v>0.0</v>
      </c>
      <c r="E553" s="44">
        <v>27.5</v>
      </c>
      <c r="F553" s="44">
        <v>3.15</v>
      </c>
      <c r="G553" s="44">
        <v>0.95</v>
      </c>
      <c r="H553" s="18">
        <f>MIN(1,F553/Config_Geracao!$E$4)*G553</f>
        <v>0.29925</v>
      </c>
    </row>
    <row r="554" ht="15.0" customHeight="1">
      <c r="A554" s="43">
        <v>45681.0</v>
      </c>
      <c r="B554" s="44">
        <v>1.0</v>
      </c>
      <c r="C554" s="44">
        <v>0.0</v>
      </c>
      <c r="D554" s="44">
        <v>0.0</v>
      </c>
      <c r="E554" s="44">
        <v>26.2</v>
      </c>
      <c r="F554" s="44">
        <v>5.21</v>
      </c>
      <c r="G554" s="44">
        <v>0.95</v>
      </c>
      <c r="H554" s="18">
        <f>MIN(1,F554/Config_Geracao!$E$4)*G554</f>
        <v>0.49495</v>
      </c>
    </row>
    <row r="555" ht="15.0" customHeight="1">
      <c r="A555" s="43">
        <v>45681.0416666667</v>
      </c>
      <c r="B555" s="44">
        <v>1.0</v>
      </c>
      <c r="C555" s="44">
        <v>1.0</v>
      </c>
      <c r="D555" s="44">
        <v>0.0</v>
      </c>
      <c r="E555" s="44">
        <v>26.5</v>
      </c>
      <c r="F555" s="44">
        <v>3.03</v>
      </c>
      <c r="G555" s="44">
        <v>0.95</v>
      </c>
      <c r="H555" s="18">
        <f>MIN(1,F555/Config_Geracao!$E$4)*G555</f>
        <v>0.28785</v>
      </c>
    </row>
    <row r="556" ht="15.0" customHeight="1">
      <c r="A556" s="43">
        <v>45681.0833333333</v>
      </c>
      <c r="B556" s="44">
        <v>1.0</v>
      </c>
      <c r="C556" s="44">
        <v>2.0</v>
      </c>
      <c r="D556" s="44">
        <v>0.0</v>
      </c>
      <c r="E556" s="44">
        <v>27.0</v>
      </c>
      <c r="F556" s="44">
        <v>4.04</v>
      </c>
      <c r="G556" s="44">
        <v>0.95</v>
      </c>
      <c r="H556" s="18">
        <f>MIN(1,F556/Config_Geracao!$E$4)*G556</f>
        <v>0.3838</v>
      </c>
    </row>
    <row r="557" ht="15.0" customHeight="1">
      <c r="A557" s="43">
        <v>45681.125</v>
      </c>
      <c r="B557" s="44">
        <v>1.0</v>
      </c>
      <c r="C557" s="44">
        <v>3.0</v>
      </c>
      <c r="D557" s="44">
        <v>0.0</v>
      </c>
      <c r="E557" s="44">
        <v>25.0</v>
      </c>
      <c r="F557" s="44">
        <v>3.07</v>
      </c>
      <c r="G557" s="44">
        <v>0.95</v>
      </c>
      <c r="H557" s="18">
        <f>MIN(1,F557/Config_Geracao!$E$4)*G557</f>
        <v>0.29165</v>
      </c>
    </row>
    <row r="558" ht="15.0" customHeight="1">
      <c r="A558" s="43">
        <v>45681.1666666667</v>
      </c>
      <c r="B558" s="44">
        <v>1.0</v>
      </c>
      <c r="C558" s="44">
        <v>4.0</v>
      </c>
      <c r="D558" s="44">
        <v>0.0</v>
      </c>
      <c r="E558" s="44">
        <v>28.3</v>
      </c>
      <c r="F558" s="44">
        <v>3.53</v>
      </c>
      <c r="G558" s="44">
        <v>0.95</v>
      </c>
      <c r="H558" s="18">
        <f>MIN(1,F558/Config_Geracao!$E$4)*G558</f>
        <v>0.33535</v>
      </c>
    </row>
    <row r="559" ht="15.0" customHeight="1">
      <c r="A559" s="43">
        <v>45681.2083333333</v>
      </c>
      <c r="B559" s="44">
        <v>1.0</v>
      </c>
      <c r="C559" s="44">
        <v>5.0</v>
      </c>
      <c r="D559" s="44">
        <v>0.0</v>
      </c>
      <c r="E559" s="44">
        <v>27.7</v>
      </c>
      <c r="F559" s="44">
        <v>3.25</v>
      </c>
      <c r="G559" s="44">
        <v>0.95</v>
      </c>
      <c r="H559" s="18">
        <f>MIN(1,F559/Config_Geracao!$E$4)*G559</f>
        <v>0.30875</v>
      </c>
    </row>
    <row r="560" ht="15.0" customHeight="1">
      <c r="A560" s="43">
        <v>45681.25</v>
      </c>
      <c r="B560" s="44">
        <v>1.0</v>
      </c>
      <c r="C560" s="44">
        <v>6.0</v>
      </c>
      <c r="D560" s="44">
        <v>217.5</v>
      </c>
      <c r="E560" s="44">
        <v>25.6</v>
      </c>
      <c r="F560" s="44">
        <v>2.66</v>
      </c>
      <c r="G560" s="44">
        <v>0.95</v>
      </c>
      <c r="H560" s="18">
        <f>MIN(1,F560/Config_Geracao!$E$4)*G560</f>
        <v>0.2527</v>
      </c>
    </row>
    <row r="561" ht="15.0" customHeight="1">
      <c r="A561" s="43">
        <v>45681.2916666667</v>
      </c>
      <c r="B561" s="44">
        <v>1.0</v>
      </c>
      <c r="C561" s="44">
        <v>7.0</v>
      </c>
      <c r="D561" s="44">
        <v>201.7</v>
      </c>
      <c r="E561" s="44">
        <v>27.2</v>
      </c>
      <c r="F561" s="44">
        <v>2.04</v>
      </c>
      <c r="G561" s="44">
        <v>0.95</v>
      </c>
      <c r="H561" s="18">
        <f>MIN(1,F561/Config_Geracao!$E$4)*G561</f>
        <v>0.1938</v>
      </c>
    </row>
    <row r="562" ht="15.0" customHeight="1">
      <c r="A562" s="43">
        <v>45681.3333333333</v>
      </c>
      <c r="B562" s="44">
        <v>1.0</v>
      </c>
      <c r="C562" s="44">
        <v>8.0</v>
      </c>
      <c r="D562" s="44">
        <v>326.1</v>
      </c>
      <c r="E562" s="44">
        <v>30.4</v>
      </c>
      <c r="F562" s="44">
        <v>2.34</v>
      </c>
      <c r="G562" s="44">
        <v>0.95</v>
      </c>
      <c r="H562" s="18">
        <f>MIN(1,F562/Config_Geracao!$E$4)*G562</f>
        <v>0.2223</v>
      </c>
    </row>
    <row r="563" ht="15.0" customHeight="1">
      <c r="A563" s="43">
        <v>45681.375</v>
      </c>
      <c r="B563" s="44">
        <v>1.0</v>
      </c>
      <c r="C563" s="44">
        <v>9.0</v>
      </c>
      <c r="D563" s="44">
        <v>819.1</v>
      </c>
      <c r="E563" s="44">
        <v>29.6</v>
      </c>
      <c r="F563" s="44">
        <v>4.19</v>
      </c>
      <c r="G563" s="44">
        <v>0.95</v>
      </c>
      <c r="H563" s="18">
        <f>MIN(1,F563/Config_Geracao!$E$4)*G563</f>
        <v>0.39805</v>
      </c>
    </row>
    <row r="564" ht="15.0" customHeight="1">
      <c r="A564" s="43">
        <v>45681.4166666667</v>
      </c>
      <c r="B564" s="44">
        <v>1.0</v>
      </c>
      <c r="C564" s="44">
        <v>10.0</v>
      </c>
      <c r="D564" s="44">
        <v>943.9</v>
      </c>
      <c r="E564" s="44">
        <v>30.9</v>
      </c>
      <c r="F564" s="44">
        <v>2.49</v>
      </c>
      <c r="G564" s="44">
        <v>0.95</v>
      </c>
      <c r="H564" s="18">
        <f>MIN(1,F564/Config_Geracao!$E$4)*G564</f>
        <v>0.23655</v>
      </c>
    </row>
    <row r="565" ht="15.0" customHeight="1">
      <c r="A565" s="43">
        <v>45681.4583333333</v>
      </c>
      <c r="B565" s="44">
        <v>1.0</v>
      </c>
      <c r="C565" s="44">
        <v>11.0</v>
      </c>
      <c r="D565" s="44">
        <v>443.1</v>
      </c>
      <c r="E565" s="44">
        <v>29.0</v>
      </c>
      <c r="F565" s="44">
        <v>2.78</v>
      </c>
      <c r="G565" s="44">
        <v>0.95</v>
      </c>
      <c r="H565" s="18">
        <f>MIN(1,F565/Config_Geracao!$E$4)*G565</f>
        <v>0.2641</v>
      </c>
    </row>
    <row r="566" ht="15.0" customHeight="1">
      <c r="A566" s="43">
        <v>45681.5</v>
      </c>
      <c r="B566" s="44">
        <v>1.0</v>
      </c>
      <c r="C566" s="44">
        <v>12.0</v>
      </c>
      <c r="D566" s="44">
        <v>1014.0</v>
      </c>
      <c r="E566" s="44">
        <v>30.2</v>
      </c>
      <c r="F566" s="44">
        <v>2.3</v>
      </c>
      <c r="G566" s="44">
        <v>0.95</v>
      </c>
      <c r="H566" s="18">
        <f>MIN(1,F566/Config_Geracao!$E$4)*G566</f>
        <v>0.2185</v>
      </c>
    </row>
    <row r="567" ht="15.0" customHeight="1">
      <c r="A567" s="43">
        <v>45681.5416666667</v>
      </c>
      <c r="B567" s="44">
        <v>1.0</v>
      </c>
      <c r="C567" s="44">
        <v>13.0</v>
      </c>
      <c r="D567" s="44">
        <v>661.8</v>
      </c>
      <c r="E567" s="44">
        <v>29.5</v>
      </c>
      <c r="F567" s="44">
        <v>5.39</v>
      </c>
      <c r="G567" s="44">
        <v>0.95</v>
      </c>
      <c r="H567" s="18">
        <f>MIN(1,F567/Config_Geracao!$E$4)*G567</f>
        <v>0.51205</v>
      </c>
    </row>
    <row r="568" ht="15.0" customHeight="1">
      <c r="A568" s="43">
        <v>45681.5833333333</v>
      </c>
      <c r="B568" s="44">
        <v>1.0</v>
      </c>
      <c r="C568" s="44">
        <v>14.0</v>
      </c>
      <c r="D568" s="44">
        <v>924.6</v>
      </c>
      <c r="E568" s="44">
        <v>30.6</v>
      </c>
      <c r="F568" s="44">
        <v>2.59</v>
      </c>
      <c r="G568" s="44">
        <v>0.95</v>
      </c>
      <c r="H568" s="18">
        <f>MIN(1,F568/Config_Geracao!$E$4)*G568</f>
        <v>0.24605</v>
      </c>
    </row>
    <row r="569" ht="15.0" customHeight="1">
      <c r="A569" s="43">
        <v>45681.625</v>
      </c>
      <c r="B569" s="44">
        <v>1.0</v>
      </c>
      <c r="C569" s="44">
        <v>15.0</v>
      </c>
      <c r="D569" s="44">
        <v>826.8</v>
      </c>
      <c r="E569" s="44">
        <v>30.6</v>
      </c>
      <c r="F569" s="44">
        <v>2.84</v>
      </c>
      <c r="G569" s="44">
        <v>0.95</v>
      </c>
      <c r="H569" s="18">
        <f>MIN(1,F569/Config_Geracao!$E$4)*G569</f>
        <v>0.2698</v>
      </c>
    </row>
    <row r="570" ht="15.0" customHeight="1">
      <c r="A570" s="43">
        <v>45681.6666666667</v>
      </c>
      <c r="B570" s="44">
        <v>1.0</v>
      </c>
      <c r="C570" s="44">
        <v>16.0</v>
      </c>
      <c r="D570" s="44">
        <v>645.4</v>
      </c>
      <c r="E570" s="44">
        <v>27.8</v>
      </c>
      <c r="F570" s="44">
        <v>2.65</v>
      </c>
      <c r="G570" s="44">
        <v>0.95</v>
      </c>
      <c r="H570" s="18">
        <f>MIN(1,F570/Config_Geracao!$E$4)*G570</f>
        <v>0.25175</v>
      </c>
    </row>
    <row r="571" ht="15.0" customHeight="1">
      <c r="A571" s="43">
        <v>45681.7083333333</v>
      </c>
      <c r="B571" s="44">
        <v>1.0</v>
      </c>
      <c r="C571" s="44">
        <v>17.0</v>
      </c>
      <c r="D571" s="44">
        <v>460.9</v>
      </c>
      <c r="E571" s="44">
        <v>29.2</v>
      </c>
      <c r="F571" s="44">
        <v>4.04</v>
      </c>
      <c r="G571" s="44">
        <v>0.95</v>
      </c>
      <c r="H571" s="18">
        <f>MIN(1,F571/Config_Geracao!$E$4)*G571</f>
        <v>0.3838</v>
      </c>
    </row>
    <row r="572" ht="15.0" customHeight="1">
      <c r="A572" s="43">
        <v>45681.75</v>
      </c>
      <c r="B572" s="44">
        <v>1.0</v>
      </c>
      <c r="C572" s="44">
        <v>18.0</v>
      </c>
      <c r="D572" s="44">
        <v>76.6</v>
      </c>
      <c r="E572" s="44">
        <v>24.5</v>
      </c>
      <c r="F572" s="44">
        <v>2.32</v>
      </c>
      <c r="G572" s="44">
        <v>0.95</v>
      </c>
      <c r="H572" s="18">
        <f>MIN(1,F572/Config_Geracao!$E$4)*G572</f>
        <v>0.2204</v>
      </c>
    </row>
    <row r="573" ht="15.0" customHeight="1">
      <c r="A573" s="43">
        <v>45681.7916666667</v>
      </c>
      <c r="B573" s="44">
        <v>1.0</v>
      </c>
      <c r="C573" s="44">
        <v>19.0</v>
      </c>
      <c r="D573" s="44">
        <v>0.0</v>
      </c>
      <c r="E573" s="44">
        <v>24.0</v>
      </c>
      <c r="F573" s="44">
        <v>5.96</v>
      </c>
      <c r="G573" s="44">
        <v>0.95</v>
      </c>
      <c r="H573" s="18">
        <f>MIN(1,F573/Config_Geracao!$E$4)*G573</f>
        <v>0.5662</v>
      </c>
    </row>
    <row r="574" ht="15.0" customHeight="1">
      <c r="A574" s="43">
        <v>45681.8333333333</v>
      </c>
      <c r="B574" s="44">
        <v>1.0</v>
      </c>
      <c r="C574" s="44">
        <v>20.0</v>
      </c>
      <c r="D574" s="44">
        <v>0.0</v>
      </c>
      <c r="E574" s="44">
        <v>28.2</v>
      </c>
      <c r="F574" s="44">
        <v>2.89</v>
      </c>
      <c r="G574" s="44">
        <v>0.95</v>
      </c>
      <c r="H574" s="18">
        <f>MIN(1,F574/Config_Geracao!$E$4)*G574</f>
        <v>0.27455</v>
      </c>
    </row>
    <row r="575" ht="15.0" customHeight="1">
      <c r="A575" s="43">
        <v>45681.875</v>
      </c>
      <c r="B575" s="44">
        <v>1.0</v>
      </c>
      <c r="C575" s="44">
        <v>21.0</v>
      </c>
      <c r="D575" s="44">
        <v>0.0</v>
      </c>
      <c r="E575" s="44">
        <v>27.0</v>
      </c>
      <c r="F575" s="44">
        <v>3.47</v>
      </c>
      <c r="G575" s="44">
        <v>0.95</v>
      </c>
      <c r="H575" s="18">
        <f>MIN(1,F575/Config_Geracao!$E$4)*G575</f>
        <v>0.32965</v>
      </c>
    </row>
    <row r="576" ht="15.0" customHeight="1">
      <c r="A576" s="43">
        <v>45681.9166666667</v>
      </c>
      <c r="B576" s="44">
        <v>1.0</v>
      </c>
      <c r="C576" s="44">
        <v>22.0</v>
      </c>
      <c r="D576" s="44">
        <v>0.0</v>
      </c>
      <c r="E576" s="44">
        <v>26.2</v>
      </c>
      <c r="F576" s="44">
        <v>4.43</v>
      </c>
      <c r="G576" s="44">
        <v>0.95</v>
      </c>
      <c r="H576" s="18">
        <f>MIN(1,F576/Config_Geracao!$E$4)*G576</f>
        <v>0.42085</v>
      </c>
    </row>
    <row r="577" ht="15.0" customHeight="1">
      <c r="A577" s="43">
        <v>45681.9583333333</v>
      </c>
      <c r="B577" s="44">
        <v>1.0</v>
      </c>
      <c r="C577" s="44">
        <v>23.0</v>
      </c>
      <c r="D577" s="44">
        <v>0.0</v>
      </c>
      <c r="E577" s="44">
        <v>26.9</v>
      </c>
      <c r="F577" s="44">
        <v>3.49</v>
      </c>
      <c r="G577" s="44">
        <v>0.95</v>
      </c>
      <c r="H577" s="18">
        <f>MIN(1,F577/Config_Geracao!$E$4)*G577</f>
        <v>0.33155</v>
      </c>
    </row>
    <row r="578" ht="15.0" customHeight="1">
      <c r="A578" s="43">
        <v>45682.0</v>
      </c>
      <c r="B578" s="44">
        <v>1.0</v>
      </c>
      <c r="C578" s="44">
        <v>0.0</v>
      </c>
      <c r="D578" s="44">
        <v>0.0</v>
      </c>
      <c r="E578" s="44">
        <v>24.8</v>
      </c>
      <c r="F578" s="44">
        <v>3.86</v>
      </c>
      <c r="G578" s="44">
        <v>0.95</v>
      </c>
      <c r="H578" s="18">
        <f>MIN(1,F578/Config_Geracao!$E$4)*G578</f>
        <v>0.3667</v>
      </c>
    </row>
    <row r="579" ht="15.0" customHeight="1">
      <c r="A579" s="43">
        <v>45682.0416666667</v>
      </c>
      <c r="B579" s="44">
        <v>1.0</v>
      </c>
      <c r="C579" s="44">
        <v>1.0</v>
      </c>
      <c r="D579" s="44">
        <v>0.0</v>
      </c>
      <c r="E579" s="44">
        <v>32.6</v>
      </c>
      <c r="F579" s="44">
        <v>5.01</v>
      </c>
      <c r="G579" s="44">
        <v>0.95</v>
      </c>
      <c r="H579" s="18">
        <f>MIN(1,F579/Config_Geracao!$E$4)*G579</f>
        <v>0.47595</v>
      </c>
    </row>
    <row r="580" ht="15.0" customHeight="1">
      <c r="A580" s="43">
        <v>45682.0833333333</v>
      </c>
      <c r="B580" s="44">
        <v>1.0</v>
      </c>
      <c r="C580" s="44">
        <v>2.0</v>
      </c>
      <c r="D580" s="44">
        <v>0.0</v>
      </c>
      <c r="E580" s="44">
        <v>27.5</v>
      </c>
      <c r="F580" s="44">
        <v>4.76</v>
      </c>
      <c r="G580" s="44">
        <v>0.95</v>
      </c>
      <c r="H580" s="18">
        <f>MIN(1,F580/Config_Geracao!$E$4)*G580</f>
        <v>0.4522</v>
      </c>
    </row>
    <row r="581" ht="15.0" customHeight="1">
      <c r="A581" s="43">
        <v>45682.125</v>
      </c>
      <c r="B581" s="44">
        <v>1.0</v>
      </c>
      <c r="C581" s="44">
        <v>3.0</v>
      </c>
      <c r="D581" s="44">
        <v>0.0</v>
      </c>
      <c r="E581" s="44">
        <v>27.5</v>
      </c>
      <c r="F581" s="44">
        <v>4.45</v>
      </c>
      <c r="G581" s="44">
        <v>0.95</v>
      </c>
      <c r="H581" s="18">
        <f>MIN(1,F581/Config_Geracao!$E$4)*G581</f>
        <v>0.42275</v>
      </c>
    </row>
    <row r="582" ht="15.0" customHeight="1">
      <c r="A582" s="43">
        <v>45682.1666666667</v>
      </c>
      <c r="B582" s="44">
        <v>1.0</v>
      </c>
      <c r="C582" s="44">
        <v>4.0</v>
      </c>
      <c r="D582" s="44">
        <v>0.0</v>
      </c>
      <c r="E582" s="44">
        <v>27.3</v>
      </c>
      <c r="F582" s="44">
        <v>3.22</v>
      </c>
      <c r="G582" s="44">
        <v>0.95</v>
      </c>
      <c r="H582" s="18">
        <f>MIN(1,F582/Config_Geracao!$E$4)*G582</f>
        <v>0.3059</v>
      </c>
    </row>
    <row r="583" ht="15.0" customHeight="1">
      <c r="A583" s="43">
        <v>45682.2083333333</v>
      </c>
      <c r="B583" s="44">
        <v>1.0</v>
      </c>
      <c r="C583" s="44">
        <v>5.0</v>
      </c>
      <c r="D583" s="44">
        <v>1.8</v>
      </c>
      <c r="E583" s="44">
        <v>27.5</v>
      </c>
      <c r="F583" s="44">
        <v>5.24</v>
      </c>
      <c r="G583" s="44">
        <v>0.95</v>
      </c>
      <c r="H583" s="18">
        <f>MIN(1,F583/Config_Geracao!$E$4)*G583</f>
        <v>0.4978</v>
      </c>
    </row>
    <row r="584" ht="15.0" customHeight="1">
      <c r="A584" s="43">
        <v>45682.25</v>
      </c>
      <c r="B584" s="44">
        <v>1.0</v>
      </c>
      <c r="C584" s="44">
        <v>6.0</v>
      </c>
      <c r="D584" s="44">
        <v>56.3</v>
      </c>
      <c r="E584" s="44">
        <v>25.9</v>
      </c>
      <c r="F584" s="44">
        <v>2.99</v>
      </c>
      <c r="G584" s="44">
        <v>0.95</v>
      </c>
      <c r="H584" s="18">
        <f>MIN(1,F584/Config_Geracao!$E$4)*G584</f>
        <v>0.28405</v>
      </c>
    </row>
    <row r="585" ht="15.0" customHeight="1">
      <c r="A585" s="43">
        <v>45682.2916666667</v>
      </c>
      <c r="B585" s="44">
        <v>1.0</v>
      </c>
      <c r="C585" s="44">
        <v>7.0</v>
      </c>
      <c r="D585" s="44">
        <v>396.8</v>
      </c>
      <c r="E585" s="44">
        <v>29.5</v>
      </c>
      <c r="F585" s="44">
        <v>3.28</v>
      </c>
      <c r="G585" s="44">
        <v>0.95</v>
      </c>
      <c r="H585" s="18">
        <f>MIN(1,F585/Config_Geracao!$E$4)*G585</f>
        <v>0.3116</v>
      </c>
    </row>
    <row r="586" ht="15.0" customHeight="1">
      <c r="A586" s="43">
        <v>45682.3333333333</v>
      </c>
      <c r="B586" s="44">
        <v>1.0</v>
      </c>
      <c r="C586" s="44">
        <v>8.0</v>
      </c>
      <c r="D586" s="44">
        <v>649.8</v>
      </c>
      <c r="E586" s="44">
        <v>26.5</v>
      </c>
      <c r="F586" s="44">
        <v>3.63</v>
      </c>
      <c r="G586" s="44">
        <v>0.95</v>
      </c>
      <c r="H586" s="18">
        <f>MIN(1,F586/Config_Geracao!$E$4)*G586</f>
        <v>0.34485</v>
      </c>
    </row>
    <row r="587" ht="15.0" customHeight="1">
      <c r="A587" s="43">
        <v>45682.375</v>
      </c>
      <c r="B587" s="44">
        <v>1.0</v>
      </c>
      <c r="C587" s="44">
        <v>9.0</v>
      </c>
      <c r="D587" s="44">
        <v>460.6</v>
      </c>
      <c r="E587" s="44">
        <v>28.4</v>
      </c>
      <c r="F587" s="44">
        <v>2.01</v>
      </c>
      <c r="G587" s="44">
        <v>0.95</v>
      </c>
      <c r="H587" s="18">
        <f>MIN(1,F587/Config_Geracao!$E$4)*G587</f>
        <v>0.19095</v>
      </c>
    </row>
    <row r="588" ht="15.0" customHeight="1">
      <c r="A588" s="43">
        <v>45682.4166666667</v>
      </c>
      <c r="B588" s="44">
        <v>1.0</v>
      </c>
      <c r="C588" s="44">
        <v>10.0</v>
      </c>
      <c r="D588" s="44">
        <v>963.1</v>
      </c>
      <c r="E588" s="44">
        <v>29.2</v>
      </c>
      <c r="F588" s="44">
        <v>3.4</v>
      </c>
      <c r="G588" s="44">
        <v>0.95</v>
      </c>
      <c r="H588" s="18">
        <f>MIN(1,F588/Config_Geracao!$E$4)*G588</f>
        <v>0.323</v>
      </c>
    </row>
    <row r="589" ht="15.0" customHeight="1">
      <c r="A589" s="43">
        <v>45682.4583333333</v>
      </c>
      <c r="B589" s="44">
        <v>1.0</v>
      </c>
      <c r="C589" s="44">
        <v>11.0</v>
      </c>
      <c r="D589" s="44">
        <v>1032.3</v>
      </c>
      <c r="E589" s="44">
        <v>31.7</v>
      </c>
      <c r="F589" s="44">
        <v>2.95</v>
      </c>
      <c r="G589" s="44">
        <v>0.95</v>
      </c>
      <c r="H589" s="18">
        <f>MIN(1,F589/Config_Geracao!$E$4)*G589</f>
        <v>0.28025</v>
      </c>
    </row>
    <row r="590" ht="15.0" customHeight="1">
      <c r="A590" s="43">
        <v>45682.5</v>
      </c>
      <c r="B590" s="44">
        <v>1.0</v>
      </c>
      <c r="C590" s="44">
        <v>12.0</v>
      </c>
      <c r="D590" s="44">
        <v>488.0</v>
      </c>
      <c r="E590" s="44">
        <v>30.8</v>
      </c>
      <c r="F590" s="44">
        <v>2.52</v>
      </c>
      <c r="G590" s="44">
        <v>0.95</v>
      </c>
      <c r="H590" s="18">
        <f>MIN(1,F590/Config_Geracao!$E$4)*G590</f>
        <v>0.2394</v>
      </c>
    </row>
    <row r="591" ht="15.0" customHeight="1">
      <c r="A591" s="43">
        <v>45682.5416666667</v>
      </c>
      <c r="B591" s="44">
        <v>1.0</v>
      </c>
      <c r="C591" s="44">
        <v>13.0</v>
      </c>
      <c r="D591" s="44">
        <v>523.1</v>
      </c>
      <c r="E591" s="44">
        <v>31.0</v>
      </c>
      <c r="F591" s="44">
        <v>4.95</v>
      </c>
      <c r="G591" s="44">
        <v>0.95</v>
      </c>
      <c r="H591" s="18">
        <f>MIN(1,F591/Config_Geracao!$E$4)*G591</f>
        <v>0.47025</v>
      </c>
    </row>
    <row r="592" ht="15.0" customHeight="1">
      <c r="A592" s="43">
        <v>45682.5833333333</v>
      </c>
      <c r="B592" s="44">
        <v>1.0</v>
      </c>
      <c r="C592" s="44">
        <v>14.0</v>
      </c>
      <c r="D592" s="44">
        <v>207.7</v>
      </c>
      <c r="E592" s="44">
        <v>27.4</v>
      </c>
      <c r="F592" s="44">
        <v>2.08</v>
      </c>
      <c r="G592" s="44">
        <v>0.95</v>
      </c>
      <c r="H592" s="18">
        <f>MIN(1,F592/Config_Geracao!$E$4)*G592</f>
        <v>0.1976</v>
      </c>
    </row>
    <row r="593" ht="15.0" customHeight="1">
      <c r="A593" s="43">
        <v>45682.625</v>
      </c>
      <c r="B593" s="44">
        <v>1.0</v>
      </c>
      <c r="C593" s="44">
        <v>15.0</v>
      </c>
      <c r="D593" s="44">
        <v>825.2</v>
      </c>
      <c r="E593" s="44">
        <v>29.0</v>
      </c>
      <c r="F593" s="44">
        <v>2.08</v>
      </c>
      <c r="G593" s="44">
        <v>0.95</v>
      </c>
      <c r="H593" s="18">
        <f>MIN(1,F593/Config_Geracao!$E$4)*G593</f>
        <v>0.1976</v>
      </c>
    </row>
    <row r="594" ht="15.0" customHeight="1">
      <c r="A594" s="43">
        <v>45682.6666666667</v>
      </c>
      <c r="B594" s="44">
        <v>1.0</v>
      </c>
      <c r="C594" s="44">
        <v>16.0</v>
      </c>
      <c r="D594" s="44">
        <v>363.3</v>
      </c>
      <c r="E594" s="44">
        <v>26.8</v>
      </c>
      <c r="F594" s="44">
        <v>3.63</v>
      </c>
      <c r="G594" s="44">
        <v>0.95</v>
      </c>
      <c r="H594" s="18">
        <f>MIN(1,F594/Config_Geracao!$E$4)*G594</f>
        <v>0.34485</v>
      </c>
    </row>
    <row r="595" ht="15.0" customHeight="1">
      <c r="A595" s="43">
        <v>45682.7083333333</v>
      </c>
      <c r="B595" s="44">
        <v>1.0</v>
      </c>
      <c r="C595" s="44">
        <v>17.0</v>
      </c>
      <c r="D595" s="44">
        <v>436.8</v>
      </c>
      <c r="E595" s="44">
        <v>26.1</v>
      </c>
      <c r="F595" s="44">
        <v>2.65</v>
      </c>
      <c r="G595" s="44">
        <v>0.95</v>
      </c>
      <c r="H595" s="18">
        <f>MIN(1,F595/Config_Geracao!$E$4)*G595</f>
        <v>0.25175</v>
      </c>
    </row>
    <row r="596" ht="15.0" customHeight="1">
      <c r="A596" s="43">
        <v>45682.75</v>
      </c>
      <c r="B596" s="44">
        <v>1.0</v>
      </c>
      <c r="C596" s="44">
        <v>18.0</v>
      </c>
      <c r="D596" s="44">
        <v>101.4</v>
      </c>
      <c r="E596" s="44">
        <v>25.1</v>
      </c>
      <c r="F596" s="44">
        <v>2.44</v>
      </c>
      <c r="G596" s="44">
        <v>0.95</v>
      </c>
      <c r="H596" s="18">
        <f>MIN(1,F596/Config_Geracao!$E$4)*G596</f>
        <v>0.2318</v>
      </c>
    </row>
    <row r="597" ht="15.0" customHeight="1">
      <c r="A597" s="43">
        <v>45682.7916666667</v>
      </c>
      <c r="B597" s="44">
        <v>1.0</v>
      </c>
      <c r="C597" s="44">
        <v>19.0</v>
      </c>
      <c r="D597" s="44">
        <v>5.5</v>
      </c>
      <c r="E597" s="44">
        <v>25.8</v>
      </c>
      <c r="F597" s="44">
        <v>2.6</v>
      </c>
      <c r="G597" s="44">
        <v>0.95</v>
      </c>
      <c r="H597" s="18">
        <f>MIN(1,F597/Config_Geracao!$E$4)*G597</f>
        <v>0.247</v>
      </c>
    </row>
    <row r="598" ht="15.0" customHeight="1">
      <c r="A598" s="43">
        <v>45682.8333333333</v>
      </c>
      <c r="B598" s="44">
        <v>1.0</v>
      </c>
      <c r="C598" s="44">
        <v>20.0</v>
      </c>
      <c r="D598" s="44">
        <v>0.0</v>
      </c>
      <c r="E598" s="44">
        <v>28.0</v>
      </c>
      <c r="F598" s="44">
        <v>2.88</v>
      </c>
      <c r="G598" s="44">
        <v>0.95</v>
      </c>
      <c r="H598" s="18">
        <f>MIN(1,F598/Config_Geracao!$E$4)*G598</f>
        <v>0.2736</v>
      </c>
    </row>
    <row r="599" ht="15.0" customHeight="1">
      <c r="A599" s="43">
        <v>45682.875</v>
      </c>
      <c r="B599" s="44">
        <v>1.0</v>
      </c>
      <c r="C599" s="44">
        <v>21.0</v>
      </c>
      <c r="D599" s="44">
        <v>0.0</v>
      </c>
      <c r="E599" s="44">
        <v>26.1</v>
      </c>
      <c r="F599" s="44">
        <v>4.15</v>
      </c>
      <c r="G599" s="44">
        <v>0.95</v>
      </c>
      <c r="H599" s="18">
        <f>MIN(1,F599/Config_Geracao!$E$4)*G599</f>
        <v>0.39425</v>
      </c>
    </row>
    <row r="600" ht="15.0" customHeight="1">
      <c r="A600" s="43">
        <v>45682.9166666667</v>
      </c>
      <c r="B600" s="44">
        <v>1.0</v>
      </c>
      <c r="C600" s="44">
        <v>22.0</v>
      </c>
      <c r="D600" s="44">
        <v>0.0</v>
      </c>
      <c r="E600" s="44">
        <v>27.9</v>
      </c>
      <c r="F600" s="44">
        <v>3.28</v>
      </c>
      <c r="G600" s="44">
        <v>0.95</v>
      </c>
      <c r="H600" s="18">
        <f>MIN(1,F600/Config_Geracao!$E$4)*G600</f>
        <v>0.3116</v>
      </c>
    </row>
    <row r="601" ht="15.0" customHeight="1">
      <c r="A601" s="43">
        <v>45682.9583333333</v>
      </c>
      <c r="B601" s="44">
        <v>1.0</v>
      </c>
      <c r="C601" s="44">
        <v>23.0</v>
      </c>
      <c r="D601" s="44">
        <v>0.0</v>
      </c>
      <c r="E601" s="44">
        <v>29.2</v>
      </c>
      <c r="F601" s="44">
        <v>4.63</v>
      </c>
      <c r="G601" s="44">
        <v>0.95</v>
      </c>
      <c r="H601" s="18">
        <f>MIN(1,F601/Config_Geracao!$E$4)*G601</f>
        <v>0.43985</v>
      </c>
    </row>
    <row r="602" ht="15.0" customHeight="1">
      <c r="A602" s="43">
        <v>45683.0</v>
      </c>
      <c r="B602" s="44">
        <v>1.0</v>
      </c>
      <c r="C602" s="44">
        <v>0.0</v>
      </c>
      <c r="D602" s="44">
        <v>0.0</v>
      </c>
      <c r="E602" s="44">
        <v>28.8</v>
      </c>
      <c r="F602" s="44">
        <v>3.8</v>
      </c>
      <c r="G602" s="44">
        <v>0.95</v>
      </c>
      <c r="H602" s="18">
        <f>MIN(1,F602/Config_Geracao!$E$4)*G602</f>
        <v>0.361</v>
      </c>
    </row>
    <row r="603" ht="15.0" customHeight="1">
      <c r="A603" s="43">
        <v>45683.0416666667</v>
      </c>
      <c r="B603" s="44">
        <v>1.0</v>
      </c>
      <c r="C603" s="44">
        <v>1.0</v>
      </c>
      <c r="D603" s="44">
        <v>0.0</v>
      </c>
      <c r="E603" s="44">
        <v>26.2</v>
      </c>
      <c r="F603" s="44">
        <v>4.49</v>
      </c>
      <c r="G603" s="44">
        <v>0.95</v>
      </c>
      <c r="H603" s="18">
        <f>MIN(1,F603/Config_Geracao!$E$4)*G603</f>
        <v>0.42655</v>
      </c>
    </row>
    <row r="604" ht="15.0" customHeight="1">
      <c r="A604" s="43">
        <v>45683.0833333333</v>
      </c>
      <c r="B604" s="44">
        <v>1.0</v>
      </c>
      <c r="C604" s="44">
        <v>2.0</v>
      </c>
      <c r="D604" s="44">
        <v>0.0</v>
      </c>
      <c r="E604" s="44">
        <v>27.7</v>
      </c>
      <c r="F604" s="44">
        <v>3.32</v>
      </c>
      <c r="G604" s="44">
        <v>0.95</v>
      </c>
      <c r="H604" s="18">
        <f>MIN(1,F604/Config_Geracao!$E$4)*G604</f>
        <v>0.3154</v>
      </c>
    </row>
    <row r="605" ht="15.0" customHeight="1">
      <c r="A605" s="43">
        <v>45683.125</v>
      </c>
      <c r="B605" s="44">
        <v>1.0</v>
      </c>
      <c r="C605" s="44">
        <v>3.0</v>
      </c>
      <c r="D605" s="44">
        <v>0.0</v>
      </c>
      <c r="E605" s="44">
        <v>24.4</v>
      </c>
      <c r="F605" s="44">
        <v>3.14</v>
      </c>
      <c r="G605" s="44">
        <v>0.95</v>
      </c>
      <c r="H605" s="18">
        <f>MIN(1,F605/Config_Geracao!$E$4)*G605</f>
        <v>0.2983</v>
      </c>
    </row>
    <row r="606" ht="15.0" customHeight="1">
      <c r="A606" s="43">
        <v>45683.1666666667</v>
      </c>
      <c r="B606" s="44">
        <v>1.0</v>
      </c>
      <c r="C606" s="44">
        <v>4.0</v>
      </c>
      <c r="D606" s="44">
        <v>0.0</v>
      </c>
      <c r="E606" s="44">
        <v>26.5</v>
      </c>
      <c r="F606" s="44">
        <v>3.99</v>
      </c>
      <c r="G606" s="44">
        <v>0.95</v>
      </c>
      <c r="H606" s="18">
        <f>MIN(1,F606/Config_Geracao!$E$4)*G606</f>
        <v>0.37905</v>
      </c>
    </row>
    <row r="607" ht="15.0" customHeight="1">
      <c r="A607" s="43">
        <v>45683.2083333333</v>
      </c>
      <c r="B607" s="44">
        <v>1.0</v>
      </c>
      <c r="C607" s="44">
        <v>5.0</v>
      </c>
      <c r="D607" s="44">
        <v>0.0</v>
      </c>
      <c r="E607" s="44">
        <v>25.8</v>
      </c>
      <c r="F607" s="44">
        <v>3.32</v>
      </c>
      <c r="G607" s="44">
        <v>0.95</v>
      </c>
      <c r="H607" s="18">
        <f>MIN(1,F607/Config_Geracao!$E$4)*G607</f>
        <v>0.3154</v>
      </c>
    </row>
    <row r="608" ht="15.0" customHeight="1">
      <c r="A608" s="43">
        <v>45683.25</v>
      </c>
      <c r="B608" s="44">
        <v>1.0</v>
      </c>
      <c r="C608" s="44">
        <v>6.0</v>
      </c>
      <c r="D608" s="44">
        <v>250.1</v>
      </c>
      <c r="E608" s="44">
        <v>23.7</v>
      </c>
      <c r="F608" s="44">
        <v>2.38</v>
      </c>
      <c r="G608" s="44">
        <v>0.95</v>
      </c>
      <c r="H608" s="18">
        <f>MIN(1,F608/Config_Geracao!$E$4)*G608</f>
        <v>0.2261</v>
      </c>
    </row>
    <row r="609" ht="15.0" customHeight="1">
      <c r="A609" s="43">
        <v>45683.2916666667</v>
      </c>
      <c r="B609" s="44">
        <v>1.0</v>
      </c>
      <c r="C609" s="44">
        <v>7.0</v>
      </c>
      <c r="D609" s="44">
        <v>251.4</v>
      </c>
      <c r="E609" s="44">
        <v>25.8</v>
      </c>
      <c r="F609" s="44">
        <v>2.38</v>
      </c>
      <c r="G609" s="44">
        <v>0.95</v>
      </c>
      <c r="H609" s="18">
        <f>MIN(1,F609/Config_Geracao!$E$4)*G609</f>
        <v>0.2261</v>
      </c>
    </row>
    <row r="610" ht="15.0" customHeight="1">
      <c r="A610" s="43">
        <v>45683.3333333333</v>
      </c>
      <c r="B610" s="44">
        <v>1.0</v>
      </c>
      <c r="C610" s="44">
        <v>8.0</v>
      </c>
      <c r="D610" s="44">
        <v>671.7</v>
      </c>
      <c r="E610" s="44">
        <v>27.8</v>
      </c>
      <c r="F610" s="44">
        <v>2.47</v>
      </c>
      <c r="G610" s="44">
        <v>0.95</v>
      </c>
      <c r="H610" s="18">
        <f>MIN(1,F610/Config_Geracao!$E$4)*G610</f>
        <v>0.23465</v>
      </c>
    </row>
    <row r="611" ht="15.0" customHeight="1">
      <c r="A611" s="43">
        <v>45683.375</v>
      </c>
      <c r="B611" s="44">
        <v>1.0</v>
      </c>
      <c r="C611" s="44">
        <v>9.0</v>
      </c>
      <c r="D611" s="44">
        <v>819.6</v>
      </c>
      <c r="E611" s="44">
        <v>32.2</v>
      </c>
      <c r="F611" s="44">
        <v>2.49</v>
      </c>
      <c r="G611" s="44">
        <v>0.95</v>
      </c>
      <c r="H611" s="18">
        <f>MIN(1,F611/Config_Geracao!$E$4)*G611</f>
        <v>0.23655</v>
      </c>
    </row>
    <row r="612" ht="15.0" customHeight="1">
      <c r="A612" s="43">
        <v>45683.4166666667</v>
      </c>
      <c r="B612" s="44">
        <v>1.0</v>
      </c>
      <c r="C612" s="44">
        <v>10.0</v>
      </c>
      <c r="D612" s="44">
        <v>965.3</v>
      </c>
      <c r="E612" s="44">
        <v>32.1</v>
      </c>
      <c r="F612" s="44">
        <v>5.38</v>
      </c>
      <c r="G612" s="44">
        <v>0.95</v>
      </c>
      <c r="H612" s="18">
        <f>MIN(1,F612/Config_Geracao!$E$4)*G612</f>
        <v>0.5111</v>
      </c>
    </row>
    <row r="613" ht="15.0" customHeight="1">
      <c r="A613" s="43">
        <v>45683.4583333333</v>
      </c>
      <c r="B613" s="44">
        <v>1.0</v>
      </c>
      <c r="C613" s="44">
        <v>11.0</v>
      </c>
      <c r="D613" s="44">
        <v>1002.6</v>
      </c>
      <c r="E613" s="44">
        <v>32.4</v>
      </c>
      <c r="F613" s="44">
        <v>2.11</v>
      </c>
      <c r="G613" s="44">
        <v>0.95</v>
      </c>
      <c r="H613" s="18">
        <f>MIN(1,F613/Config_Geracao!$E$4)*G613</f>
        <v>0.20045</v>
      </c>
    </row>
    <row r="614" ht="15.0" customHeight="1">
      <c r="A614" s="43">
        <v>45683.5</v>
      </c>
      <c r="B614" s="44">
        <v>1.0</v>
      </c>
      <c r="C614" s="44">
        <v>12.0</v>
      </c>
      <c r="D614" s="44">
        <v>1047.2</v>
      </c>
      <c r="E614" s="44">
        <v>30.3</v>
      </c>
      <c r="F614" s="44">
        <v>5.14</v>
      </c>
      <c r="G614" s="44">
        <v>0.95</v>
      </c>
      <c r="H614" s="18">
        <f>MIN(1,F614/Config_Geracao!$E$4)*G614</f>
        <v>0.4883</v>
      </c>
    </row>
    <row r="615" ht="15.0" customHeight="1">
      <c r="A615" s="43">
        <v>45683.5416666667</v>
      </c>
      <c r="B615" s="44">
        <v>1.0</v>
      </c>
      <c r="C615" s="44">
        <v>13.0</v>
      </c>
      <c r="D615" s="44">
        <v>994.8</v>
      </c>
      <c r="E615" s="44">
        <v>30.5</v>
      </c>
      <c r="F615" s="44">
        <v>2.46</v>
      </c>
      <c r="G615" s="44">
        <v>0.95</v>
      </c>
      <c r="H615" s="18">
        <f>MIN(1,F615/Config_Geracao!$E$4)*G615</f>
        <v>0.2337</v>
      </c>
    </row>
    <row r="616" ht="15.0" customHeight="1">
      <c r="A616" s="43">
        <v>45683.5833333333</v>
      </c>
      <c r="B616" s="44">
        <v>1.0</v>
      </c>
      <c r="C616" s="44">
        <v>14.0</v>
      </c>
      <c r="D616" s="44">
        <v>628.4</v>
      </c>
      <c r="E616" s="44">
        <v>32.4</v>
      </c>
      <c r="F616" s="44">
        <v>3.73</v>
      </c>
      <c r="G616" s="44">
        <v>0.95</v>
      </c>
      <c r="H616" s="18">
        <f>MIN(1,F616/Config_Geracao!$E$4)*G616</f>
        <v>0.35435</v>
      </c>
    </row>
    <row r="617" ht="15.0" customHeight="1">
      <c r="A617" s="43">
        <v>45683.625</v>
      </c>
      <c r="B617" s="44">
        <v>1.0</v>
      </c>
      <c r="C617" s="44">
        <v>15.0</v>
      </c>
      <c r="D617" s="44">
        <v>813.5</v>
      </c>
      <c r="E617" s="44">
        <v>32.4</v>
      </c>
      <c r="F617" s="44">
        <v>4.12</v>
      </c>
      <c r="G617" s="44">
        <v>0.95</v>
      </c>
      <c r="H617" s="18">
        <f>MIN(1,F617/Config_Geracao!$E$4)*G617</f>
        <v>0.3914</v>
      </c>
    </row>
    <row r="618" ht="15.0" customHeight="1">
      <c r="A618" s="43">
        <v>45683.6666666667</v>
      </c>
      <c r="B618" s="44">
        <v>1.0</v>
      </c>
      <c r="C618" s="44">
        <v>16.0</v>
      </c>
      <c r="D618" s="44">
        <v>205.3</v>
      </c>
      <c r="E618" s="44">
        <v>29.2</v>
      </c>
      <c r="F618" s="44">
        <v>2.15</v>
      </c>
      <c r="G618" s="44">
        <v>0.95</v>
      </c>
      <c r="H618" s="18">
        <f>MIN(1,F618/Config_Geracao!$E$4)*G618</f>
        <v>0.20425</v>
      </c>
    </row>
    <row r="619" ht="15.0" customHeight="1">
      <c r="A619" s="43">
        <v>45683.7083333333</v>
      </c>
      <c r="B619" s="44">
        <v>1.0</v>
      </c>
      <c r="C619" s="44">
        <v>17.0</v>
      </c>
      <c r="D619" s="44">
        <v>477.1</v>
      </c>
      <c r="E619" s="44">
        <v>24.5</v>
      </c>
      <c r="F619" s="44">
        <v>2.5</v>
      </c>
      <c r="G619" s="44">
        <v>0.95</v>
      </c>
      <c r="H619" s="18">
        <f>MIN(1,F619/Config_Geracao!$E$4)*G619</f>
        <v>0.2375</v>
      </c>
    </row>
    <row r="620" ht="15.0" customHeight="1">
      <c r="A620" s="43">
        <v>45683.75</v>
      </c>
      <c r="B620" s="44">
        <v>1.0</v>
      </c>
      <c r="C620" s="44">
        <v>18.0</v>
      </c>
      <c r="D620" s="44">
        <v>227.1</v>
      </c>
      <c r="E620" s="44">
        <v>25.9</v>
      </c>
      <c r="F620" s="44">
        <v>2.46</v>
      </c>
      <c r="G620" s="44">
        <v>0.95</v>
      </c>
      <c r="H620" s="18">
        <f>MIN(1,F620/Config_Geracao!$E$4)*G620</f>
        <v>0.2337</v>
      </c>
    </row>
    <row r="621" ht="15.0" customHeight="1">
      <c r="A621" s="43">
        <v>45683.7916666667</v>
      </c>
      <c r="B621" s="44">
        <v>1.0</v>
      </c>
      <c r="C621" s="44">
        <v>19.0</v>
      </c>
      <c r="D621" s="44">
        <v>0.0</v>
      </c>
      <c r="E621" s="44">
        <v>26.0</v>
      </c>
      <c r="F621" s="44">
        <v>3.8</v>
      </c>
      <c r="G621" s="44">
        <v>0.95</v>
      </c>
      <c r="H621" s="18">
        <f>MIN(1,F621/Config_Geracao!$E$4)*G621</f>
        <v>0.361</v>
      </c>
    </row>
    <row r="622" ht="15.0" customHeight="1">
      <c r="A622" s="43">
        <v>45683.8333333333</v>
      </c>
      <c r="B622" s="44">
        <v>1.0</v>
      </c>
      <c r="C622" s="44">
        <v>20.0</v>
      </c>
      <c r="D622" s="44">
        <v>0.0</v>
      </c>
      <c r="E622" s="44">
        <v>26.2</v>
      </c>
      <c r="F622" s="44">
        <v>2.68</v>
      </c>
      <c r="G622" s="44">
        <v>0.95</v>
      </c>
      <c r="H622" s="18">
        <f>MIN(1,F622/Config_Geracao!$E$4)*G622</f>
        <v>0.2546</v>
      </c>
    </row>
    <row r="623" ht="15.0" customHeight="1">
      <c r="A623" s="43">
        <v>45683.875</v>
      </c>
      <c r="B623" s="44">
        <v>1.0</v>
      </c>
      <c r="C623" s="44">
        <v>21.0</v>
      </c>
      <c r="D623" s="44">
        <v>0.0</v>
      </c>
      <c r="E623" s="44">
        <v>25.6</v>
      </c>
      <c r="F623" s="44">
        <v>3.52</v>
      </c>
      <c r="G623" s="44">
        <v>0.95</v>
      </c>
      <c r="H623" s="18">
        <f>MIN(1,F623/Config_Geracao!$E$4)*G623</f>
        <v>0.3344</v>
      </c>
    </row>
    <row r="624" ht="15.0" customHeight="1">
      <c r="A624" s="43">
        <v>45683.9166666667</v>
      </c>
      <c r="B624" s="44">
        <v>1.0</v>
      </c>
      <c r="C624" s="44">
        <v>22.0</v>
      </c>
      <c r="D624" s="44">
        <v>0.0</v>
      </c>
      <c r="E624" s="44">
        <v>31.2</v>
      </c>
      <c r="F624" s="44">
        <v>3.01</v>
      </c>
      <c r="G624" s="44">
        <v>0.95</v>
      </c>
      <c r="H624" s="18">
        <f>MIN(1,F624/Config_Geracao!$E$4)*G624</f>
        <v>0.28595</v>
      </c>
    </row>
    <row r="625" ht="15.0" customHeight="1">
      <c r="A625" s="43">
        <v>45683.9583333333</v>
      </c>
      <c r="B625" s="44">
        <v>1.0</v>
      </c>
      <c r="C625" s="44">
        <v>23.0</v>
      </c>
      <c r="D625" s="44">
        <v>0.0</v>
      </c>
      <c r="E625" s="44">
        <v>29.1</v>
      </c>
      <c r="F625" s="44">
        <v>3.62</v>
      </c>
      <c r="G625" s="44">
        <v>0.95</v>
      </c>
      <c r="H625" s="18">
        <f>MIN(1,F625/Config_Geracao!$E$4)*G625</f>
        <v>0.3439</v>
      </c>
    </row>
    <row r="626" ht="15.0" customHeight="1">
      <c r="A626" s="43">
        <v>45684.0</v>
      </c>
      <c r="B626" s="44">
        <v>1.0</v>
      </c>
      <c r="C626" s="44">
        <v>0.0</v>
      </c>
      <c r="D626" s="44">
        <v>0.0</v>
      </c>
      <c r="E626" s="44">
        <v>28.0</v>
      </c>
      <c r="F626" s="44">
        <v>4.13</v>
      </c>
      <c r="G626" s="44">
        <v>0.95</v>
      </c>
      <c r="H626" s="18">
        <f>MIN(1,F626/Config_Geracao!$E$4)*G626</f>
        <v>0.39235</v>
      </c>
    </row>
    <row r="627" ht="15.0" customHeight="1">
      <c r="A627" s="43">
        <v>45684.0416666667</v>
      </c>
      <c r="B627" s="44">
        <v>1.0</v>
      </c>
      <c r="C627" s="44">
        <v>1.0</v>
      </c>
      <c r="D627" s="44">
        <v>0.0</v>
      </c>
      <c r="E627" s="44">
        <v>28.7</v>
      </c>
      <c r="F627" s="44">
        <v>3.37</v>
      </c>
      <c r="G627" s="44">
        <v>0.95</v>
      </c>
      <c r="H627" s="18">
        <f>MIN(1,F627/Config_Geracao!$E$4)*G627</f>
        <v>0.32015</v>
      </c>
    </row>
    <row r="628" ht="15.0" customHeight="1">
      <c r="A628" s="43">
        <v>45684.0833333333</v>
      </c>
      <c r="B628" s="44">
        <v>1.0</v>
      </c>
      <c r="C628" s="44">
        <v>2.0</v>
      </c>
      <c r="D628" s="44">
        <v>0.0</v>
      </c>
      <c r="E628" s="44">
        <v>28.7</v>
      </c>
      <c r="F628" s="44">
        <v>3.74</v>
      </c>
      <c r="G628" s="44">
        <v>0.95</v>
      </c>
      <c r="H628" s="18">
        <f>MIN(1,F628/Config_Geracao!$E$4)*G628</f>
        <v>0.3553</v>
      </c>
    </row>
    <row r="629" ht="15.0" customHeight="1">
      <c r="A629" s="43">
        <v>45684.125</v>
      </c>
      <c r="B629" s="44">
        <v>1.0</v>
      </c>
      <c r="C629" s="44">
        <v>3.0</v>
      </c>
      <c r="D629" s="44">
        <v>0.0</v>
      </c>
      <c r="E629" s="44">
        <v>28.2</v>
      </c>
      <c r="F629" s="44">
        <v>6.73</v>
      </c>
      <c r="G629" s="44">
        <v>0.95</v>
      </c>
      <c r="H629" s="18">
        <f>MIN(1,F629/Config_Geracao!$E$4)*G629</f>
        <v>0.63935</v>
      </c>
    </row>
    <row r="630" ht="15.0" customHeight="1">
      <c r="A630" s="43">
        <v>45684.1666666667</v>
      </c>
      <c r="B630" s="44">
        <v>1.0</v>
      </c>
      <c r="C630" s="44">
        <v>4.0</v>
      </c>
      <c r="D630" s="44">
        <v>0.0</v>
      </c>
      <c r="E630" s="44">
        <v>27.5</v>
      </c>
      <c r="F630" s="44">
        <v>3.13</v>
      </c>
      <c r="G630" s="44">
        <v>0.95</v>
      </c>
      <c r="H630" s="18">
        <f>MIN(1,F630/Config_Geracao!$E$4)*G630</f>
        <v>0.29735</v>
      </c>
    </row>
    <row r="631" ht="15.0" customHeight="1">
      <c r="A631" s="43">
        <v>45684.2083333333</v>
      </c>
      <c r="B631" s="44">
        <v>1.0</v>
      </c>
      <c r="C631" s="44">
        <v>5.0</v>
      </c>
      <c r="D631" s="44">
        <v>11.8</v>
      </c>
      <c r="E631" s="44">
        <v>27.2</v>
      </c>
      <c r="F631" s="44">
        <v>3.73</v>
      </c>
      <c r="G631" s="44">
        <v>0.95</v>
      </c>
      <c r="H631" s="18">
        <f>MIN(1,F631/Config_Geracao!$E$4)*G631</f>
        <v>0.35435</v>
      </c>
    </row>
    <row r="632" ht="15.0" customHeight="1">
      <c r="A632" s="43">
        <v>45684.25</v>
      </c>
      <c r="B632" s="44">
        <v>1.0</v>
      </c>
      <c r="C632" s="44">
        <v>6.0</v>
      </c>
      <c r="D632" s="44">
        <v>105.3</v>
      </c>
      <c r="E632" s="44">
        <v>25.2</v>
      </c>
      <c r="F632" s="44">
        <v>3.88</v>
      </c>
      <c r="G632" s="44">
        <v>0.95</v>
      </c>
      <c r="H632" s="18">
        <f>MIN(1,F632/Config_Geracao!$E$4)*G632</f>
        <v>0.3686</v>
      </c>
    </row>
    <row r="633" ht="15.0" customHeight="1">
      <c r="A633" s="43">
        <v>45684.2916666667</v>
      </c>
      <c r="B633" s="44">
        <v>1.0</v>
      </c>
      <c r="C633" s="44">
        <v>7.0</v>
      </c>
      <c r="D633" s="44">
        <v>115.2</v>
      </c>
      <c r="E633" s="44">
        <v>27.6</v>
      </c>
      <c r="F633" s="44">
        <v>2.61</v>
      </c>
      <c r="G633" s="44">
        <v>0.95</v>
      </c>
      <c r="H633" s="18">
        <f>MIN(1,F633/Config_Geracao!$E$4)*G633</f>
        <v>0.24795</v>
      </c>
    </row>
    <row r="634" ht="15.0" customHeight="1">
      <c r="A634" s="43">
        <v>45684.3333333333</v>
      </c>
      <c r="B634" s="44">
        <v>1.0</v>
      </c>
      <c r="C634" s="44">
        <v>8.0</v>
      </c>
      <c r="D634" s="44">
        <v>372.7</v>
      </c>
      <c r="E634" s="44">
        <v>27.8</v>
      </c>
      <c r="F634" s="44">
        <v>3.38</v>
      </c>
      <c r="G634" s="44">
        <v>0.95</v>
      </c>
      <c r="H634" s="18">
        <f>MIN(1,F634/Config_Geracao!$E$4)*G634</f>
        <v>0.3211</v>
      </c>
    </row>
    <row r="635" ht="15.0" customHeight="1">
      <c r="A635" s="43">
        <v>45684.375</v>
      </c>
      <c r="B635" s="44">
        <v>1.0</v>
      </c>
      <c r="C635" s="44">
        <v>9.0</v>
      </c>
      <c r="D635" s="44">
        <v>788.1</v>
      </c>
      <c r="E635" s="44">
        <v>30.0</v>
      </c>
      <c r="F635" s="44">
        <v>2.08</v>
      </c>
      <c r="G635" s="44">
        <v>0.95</v>
      </c>
      <c r="H635" s="18">
        <f>MIN(1,F635/Config_Geracao!$E$4)*G635</f>
        <v>0.1976</v>
      </c>
    </row>
    <row r="636" ht="15.0" customHeight="1">
      <c r="A636" s="43">
        <v>45684.4166666667</v>
      </c>
      <c r="B636" s="44">
        <v>1.0</v>
      </c>
      <c r="C636" s="44">
        <v>10.0</v>
      </c>
      <c r="D636" s="44">
        <v>556.6</v>
      </c>
      <c r="E636" s="44">
        <v>29.6</v>
      </c>
      <c r="F636" s="44">
        <v>2.97</v>
      </c>
      <c r="G636" s="44">
        <v>0.95</v>
      </c>
      <c r="H636" s="18">
        <f>MIN(1,F636/Config_Geracao!$E$4)*G636</f>
        <v>0.28215</v>
      </c>
    </row>
    <row r="637" ht="15.0" customHeight="1">
      <c r="A637" s="43">
        <v>45684.4583333333</v>
      </c>
      <c r="B637" s="44">
        <v>1.0</v>
      </c>
      <c r="C637" s="44">
        <v>11.0</v>
      </c>
      <c r="D637" s="44">
        <v>1017.3</v>
      </c>
      <c r="E637" s="44">
        <v>31.3</v>
      </c>
      <c r="F637" s="44">
        <v>3.01</v>
      </c>
      <c r="G637" s="44">
        <v>0.95</v>
      </c>
      <c r="H637" s="18">
        <f>MIN(1,F637/Config_Geracao!$E$4)*G637</f>
        <v>0.28595</v>
      </c>
    </row>
    <row r="638" ht="15.0" customHeight="1">
      <c r="A638" s="43">
        <v>45684.5</v>
      </c>
      <c r="B638" s="44">
        <v>1.0</v>
      </c>
      <c r="C638" s="44">
        <v>12.0</v>
      </c>
      <c r="D638" s="44">
        <v>373.7</v>
      </c>
      <c r="E638" s="44">
        <v>29.8</v>
      </c>
      <c r="F638" s="44">
        <v>4.49</v>
      </c>
      <c r="G638" s="44">
        <v>0.95</v>
      </c>
      <c r="H638" s="18">
        <f>MIN(1,F638/Config_Geracao!$E$4)*G638</f>
        <v>0.42655</v>
      </c>
    </row>
    <row r="639" ht="15.0" customHeight="1">
      <c r="A639" s="43">
        <v>45684.5416666667</v>
      </c>
      <c r="B639" s="44">
        <v>1.0</v>
      </c>
      <c r="C639" s="44">
        <v>13.0</v>
      </c>
      <c r="D639" s="44">
        <v>450.9</v>
      </c>
      <c r="E639" s="44">
        <v>31.3</v>
      </c>
      <c r="F639" s="44">
        <v>2.06</v>
      </c>
      <c r="G639" s="44">
        <v>0.95</v>
      </c>
      <c r="H639" s="18">
        <f>MIN(1,F639/Config_Geracao!$E$4)*G639</f>
        <v>0.1957</v>
      </c>
    </row>
    <row r="640" ht="15.0" customHeight="1">
      <c r="A640" s="43">
        <v>45684.5833333333</v>
      </c>
      <c r="B640" s="44">
        <v>1.0</v>
      </c>
      <c r="C640" s="44">
        <v>14.0</v>
      </c>
      <c r="D640" s="44">
        <v>670.9</v>
      </c>
      <c r="E640" s="44">
        <v>28.9</v>
      </c>
      <c r="F640" s="44">
        <v>2.14</v>
      </c>
      <c r="G640" s="44">
        <v>0.95</v>
      </c>
      <c r="H640" s="18">
        <f>MIN(1,F640/Config_Geracao!$E$4)*G640</f>
        <v>0.2033</v>
      </c>
    </row>
    <row r="641" ht="15.0" customHeight="1">
      <c r="A641" s="43">
        <v>45684.625</v>
      </c>
      <c r="B641" s="44">
        <v>1.0</v>
      </c>
      <c r="C641" s="44">
        <v>15.0</v>
      </c>
      <c r="D641" s="44">
        <v>862.7</v>
      </c>
      <c r="E641" s="44">
        <v>29.2</v>
      </c>
      <c r="F641" s="44">
        <v>3.14</v>
      </c>
      <c r="G641" s="44">
        <v>0.95</v>
      </c>
      <c r="H641" s="18">
        <f>MIN(1,F641/Config_Geracao!$E$4)*G641</f>
        <v>0.2983</v>
      </c>
    </row>
    <row r="642" ht="15.0" customHeight="1">
      <c r="A642" s="43">
        <v>45684.6666666667</v>
      </c>
      <c r="B642" s="44">
        <v>1.0</v>
      </c>
      <c r="C642" s="44">
        <v>16.0</v>
      </c>
      <c r="D642" s="44">
        <v>335.8</v>
      </c>
      <c r="E642" s="44">
        <v>27.7</v>
      </c>
      <c r="F642" s="44">
        <v>2.79</v>
      </c>
      <c r="G642" s="44">
        <v>0.95</v>
      </c>
      <c r="H642" s="18">
        <f>MIN(1,F642/Config_Geracao!$E$4)*G642</f>
        <v>0.26505</v>
      </c>
    </row>
    <row r="643" ht="15.0" customHeight="1">
      <c r="A643" s="43">
        <v>45684.7083333333</v>
      </c>
      <c r="B643" s="44">
        <v>1.0</v>
      </c>
      <c r="C643" s="44">
        <v>17.0</v>
      </c>
      <c r="D643" s="44">
        <v>336.4</v>
      </c>
      <c r="E643" s="44">
        <v>26.3</v>
      </c>
      <c r="F643" s="44">
        <v>2.23</v>
      </c>
      <c r="G643" s="44">
        <v>0.95</v>
      </c>
      <c r="H643" s="18">
        <f>MIN(1,F643/Config_Geracao!$E$4)*G643</f>
        <v>0.21185</v>
      </c>
    </row>
    <row r="644" ht="15.0" customHeight="1">
      <c r="A644" s="43">
        <v>45684.75</v>
      </c>
      <c r="B644" s="44">
        <v>1.0</v>
      </c>
      <c r="C644" s="44">
        <v>18.0</v>
      </c>
      <c r="D644" s="44">
        <v>40.4</v>
      </c>
      <c r="E644" s="44">
        <v>24.4</v>
      </c>
      <c r="F644" s="44">
        <v>5.23</v>
      </c>
      <c r="G644" s="44">
        <v>0.95</v>
      </c>
      <c r="H644" s="18">
        <f>MIN(1,F644/Config_Geracao!$E$4)*G644</f>
        <v>0.49685</v>
      </c>
    </row>
    <row r="645" ht="15.0" customHeight="1">
      <c r="A645" s="43">
        <v>45684.7916666667</v>
      </c>
      <c r="B645" s="44">
        <v>1.0</v>
      </c>
      <c r="C645" s="44">
        <v>19.0</v>
      </c>
      <c r="D645" s="44">
        <v>11.8</v>
      </c>
      <c r="E645" s="44">
        <v>25.8</v>
      </c>
      <c r="F645" s="44">
        <v>2.3</v>
      </c>
      <c r="G645" s="44">
        <v>0.95</v>
      </c>
      <c r="H645" s="18">
        <f>MIN(1,F645/Config_Geracao!$E$4)*G645</f>
        <v>0.2185</v>
      </c>
    </row>
    <row r="646" ht="15.0" customHeight="1">
      <c r="A646" s="43">
        <v>45684.8333333333</v>
      </c>
      <c r="B646" s="44">
        <v>1.0</v>
      </c>
      <c r="C646" s="44">
        <v>20.0</v>
      </c>
      <c r="D646" s="44">
        <v>0.0</v>
      </c>
      <c r="E646" s="44">
        <v>27.0</v>
      </c>
      <c r="F646" s="44">
        <v>2.57</v>
      </c>
      <c r="G646" s="44">
        <v>0.95</v>
      </c>
      <c r="H646" s="18">
        <f>MIN(1,F646/Config_Geracao!$E$4)*G646</f>
        <v>0.24415</v>
      </c>
    </row>
    <row r="647" ht="15.0" customHeight="1">
      <c r="A647" s="43">
        <v>45684.875</v>
      </c>
      <c r="B647" s="44">
        <v>1.0</v>
      </c>
      <c r="C647" s="44">
        <v>21.0</v>
      </c>
      <c r="D647" s="44">
        <v>0.0</v>
      </c>
      <c r="E647" s="44">
        <v>26.0</v>
      </c>
      <c r="F647" s="44">
        <v>3.97</v>
      </c>
      <c r="G647" s="44">
        <v>0.95</v>
      </c>
      <c r="H647" s="18">
        <f>MIN(1,F647/Config_Geracao!$E$4)*G647</f>
        <v>0.37715</v>
      </c>
    </row>
    <row r="648" ht="15.0" customHeight="1">
      <c r="A648" s="43">
        <v>45684.9166666667</v>
      </c>
      <c r="B648" s="44">
        <v>1.0</v>
      </c>
      <c r="C648" s="44">
        <v>22.0</v>
      </c>
      <c r="D648" s="44">
        <v>0.0</v>
      </c>
      <c r="E648" s="44">
        <v>27.8</v>
      </c>
      <c r="F648" s="44">
        <v>6.97</v>
      </c>
      <c r="G648" s="44">
        <v>0.95</v>
      </c>
      <c r="H648" s="18">
        <f>MIN(1,F648/Config_Geracao!$E$4)*G648</f>
        <v>0.66215</v>
      </c>
    </row>
    <row r="649" ht="15.0" customHeight="1">
      <c r="A649" s="43">
        <v>45684.9583333333</v>
      </c>
      <c r="B649" s="44">
        <v>1.0</v>
      </c>
      <c r="C649" s="44">
        <v>23.0</v>
      </c>
      <c r="D649" s="44">
        <v>0.0</v>
      </c>
      <c r="E649" s="44">
        <v>28.7</v>
      </c>
      <c r="F649" s="44">
        <v>5.38</v>
      </c>
      <c r="G649" s="44">
        <v>0.95</v>
      </c>
      <c r="H649" s="18">
        <f>MIN(1,F649/Config_Geracao!$E$4)*G649</f>
        <v>0.5111</v>
      </c>
    </row>
    <row r="650" ht="15.0" customHeight="1">
      <c r="A650" s="43">
        <v>45685.0</v>
      </c>
      <c r="B650" s="44">
        <v>1.0</v>
      </c>
      <c r="C650" s="44">
        <v>0.0</v>
      </c>
      <c r="D650" s="44">
        <v>0.0</v>
      </c>
      <c r="E650" s="44">
        <v>27.1</v>
      </c>
      <c r="F650" s="44">
        <v>5.88</v>
      </c>
      <c r="G650" s="44">
        <v>0.95</v>
      </c>
      <c r="H650" s="18">
        <f>MIN(1,F650/Config_Geracao!$E$4)*G650</f>
        <v>0.5586</v>
      </c>
    </row>
    <row r="651" ht="15.0" customHeight="1">
      <c r="A651" s="43">
        <v>45685.0416666667</v>
      </c>
      <c r="B651" s="44">
        <v>1.0</v>
      </c>
      <c r="C651" s="44">
        <v>1.0</v>
      </c>
      <c r="D651" s="44">
        <v>0.0</v>
      </c>
      <c r="E651" s="44">
        <v>27.9</v>
      </c>
      <c r="F651" s="44">
        <v>6.79</v>
      </c>
      <c r="G651" s="44">
        <v>0.95</v>
      </c>
      <c r="H651" s="18">
        <f>MIN(1,F651/Config_Geracao!$E$4)*G651</f>
        <v>0.64505</v>
      </c>
    </row>
    <row r="652" ht="15.0" customHeight="1">
      <c r="A652" s="43">
        <v>45685.0833333333</v>
      </c>
      <c r="B652" s="44">
        <v>1.0</v>
      </c>
      <c r="C652" s="44">
        <v>2.0</v>
      </c>
      <c r="D652" s="44">
        <v>0.0</v>
      </c>
      <c r="E652" s="44">
        <v>28.5</v>
      </c>
      <c r="F652" s="44">
        <v>4.42</v>
      </c>
      <c r="G652" s="44">
        <v>0.95</v>
      </c>
      <c r="H652" s="18">
        <f>MIN(1,F652/Config_Geracao!$E$4)*G652</f>
        <v>0.4199</v>
      </c>
    </row>
    <row r="653" ht="15.0" customHeight="1">
      <c r="A653" s="43">
        <v>45685.125</v>
      </c>
      <c r="B653" s="44">
        <v>1.0</v>
      </c>
      <c r="C653" s="44">
        <v>3.0</v>
      </c>
      <c r="D653" s="44">
        <v>0.0</v>
      </c>
      <c r="E653" s="44">
        <v>27.0</v>
      </c>
      <c r="F653" s="44">
        <v>4.27</v>
      </c>
      <c r="G653" s="44">
        <v>0.95</v>
      </c>
      <c r="H653" s="18">
        <f>MIN(1,F653/Config_Geracao!$E$4)*G653</f>
        <v>0.40565</v>
      </c>
    </row>
    <row r="654" ht="15.0" customHeight="1">
      <c r="A654" s="43">
        <v>45685.1666666667</v>
      </c>
      <c r="B654" s="44">
        <v>1.0</v>
      </c>
      <c r="C654" s="44">
        <v>4.0</v>
      </c>
      <c r="D654" s="44">
        <v>0.0</v>
      </c>
      <c r="E654" s="44">
        <v>24.6</v>
      </c>
      <c r="F654" s="44">
        <v>3.28</v>
      </c>
      <c r="G654" s="44">
        <v>0.95</v>
      </c>
      <c r="H654" s="18">
        <f>MIN(1,F654/Config_Geracao!$E$4)*G654</f>
        <v>0.3116</v>
      </c>
    </row>
    <row r="655" ht="15.0" customHeight="1">
      <c r="A655" s="43">
        <v>45685.2083333333</v>
      </c>
      <c r="B655" s="44">
        <v>1.0</v>
      </c>
      <c r="C655" s="44">
        <v>5.0</v>
      </c>
      <c r="D655" s="44">
        <v>4.6</v>
      </c>
      <c r="E655" s="44">
        <v>24.0</v>
      </c>
      <c r="F655" s="44">
        <v>4.48</v>
      </c>
      <c r="G655" s="44">
        <v>0.95</v>
      </c>
      <c r="H655" s="18">
        <f>MIN(1,F655/Config_Geracao!$E$4)*G655</f>
        <v>0.4256</v>
      </c>
    </row>
    <row r="656" ht="15.0" customHeight="1">
      <c r="A656" s="43">
        <v>45685.25</v>
      </c>
      <c r="B656" s="44">
        <v>1.0</v>
      </c>
      <c r="C656" s="44">
        <v>6.0</v>
      </c>
      <c r="D656" s="44">
        <v>208.6</v>
      </c>
      <c r="E656" s="44">
        <v>25.9</v>
      </c>
      <c r="F656" s="44">
        <v>2.39</v>
      </c>
      <c r="G656" s="44">
        <v>0.95</v>
      </c>
      <c r="H656" s="18">
        <f>MIN(1,F656/Config_Geracao!$E$4)*G656</f>
        <v>0.22705</v>
      </c>
    </row>
    <row r="657" ht="15.0" customHeight="1">
      <c r="A657" s="43">
        <v>45685.2916666667</v>
      </c>
      <c r="B657" s="44">
        <v>1.0</v>
      </c>
      <c r="C657" s="44">
        <v>7.0</v>
      </c>
      <c r="D657" s="44">
        <v>452.5</v>
      </c>
      <c r="E657" s="44">
        <v>25.2</v>
      </c>
      <c r="F657" s="44">
        <v>2.03</v>
      </c>
      <c r="G657" s="44">
        <v>0.95</v>
      </c>
      <c r="H657" s="18">
        <f>MIN(1,F657/Config_Geracao!$E$4)*G657</f>
        <v>0.19285</v>
      </c>
    </row>
    <row r="658" ht="15.0" customHeight="1">
      <c r="A658" s="43">
        <v>45685.3333333333</v>
      </c>
      <c r="B658" s="44">
        <v>1.0</v>
      </c>
      <c r="C658" s="44">
        <v>8.0</v>
      </c>
      <c r="D658" s="44">
        <v>647.5</v>
      </c>
      <c r="E658" s="44">
        <v>27.0</v>
      </c>
      <c r="F658" s="44">
        <v>2.51</v>
      </c>
      <c r="G658" s="44">
        <v>0.95</v>
      </c>
      <c r="H658" s="18">
        <f>MIN(1,F658/Config_Geracao!$E$4)*G658</f>
        <v>0.23845</v>
      </c>
    </row>
    <row r="659" ht="15.0" customHeight="1">
      <c r="A659" s="43">
        <v>45685.375</v>
      </c>
      <c r="B659" s="44">
        <v>1.0</v>
      </c>
      <c r="C659" s="44">
        <v>9.0</v>
      </c>
      <c r="D659" s="44">
        <v>794.0</v>
      </c>
      <c r="E659" s="44">
        <v>26.8</v>
      </c>
      <c r="F659" s="44">
        <v>3.4</v>
      </c>
      <c r="G659" s="44">
        <v>0.95</v>
      </c>
      <c r="H659" s="18">
        <f>MIN(1,F659/Config_Geracao!$E$4)*G659</f>
        <v>0.323</v>
      </c>
    </row>
    <row r="660" ht="15.0" customHeight="1">
      <c r="A660" s="43">
        <v>45685.4166666667</v>
      </c>
      <c r="B660" s="44">
        <v>1.0</v>
      </c>
      <c r="C660" s="44">
        <v>10.0</v>
      </c>
      <c r="D660" s="44">
        <v>908.7</v>
      </c>
      <c r="E660" s="44">
        <v>31.7</v>
      </c>
      <c r="F660" s="44">
        <v>3.55</v>
      </c>
      <c r="G660" s="44">
        <v>0.95</v>
      </c>
      <c r="H660" s="18">
        <f>MIN(1,F660/Config_Geracao!$E$4)*G660</f>
        <v>0.33725</v>
      </c>
    </row>
    <row r="661" ht="15.0" customHeight="1">
      <c r="A661" s="43">
        <v>45685.4583333333</v>
      </c>
      <c r="B661" s="44">
        <v>1.0</v>
      </c>
      <c r="C661" s="44">
        <v>11.0</v>
      </c>
      <c r="D661" s="44">
        <v>455.4</v>
      </c>
      <c r="E661" s="44">
        <v>28.9</v>
      </c>
      <c r="F661" s="44">
        <v>2.27</v>
      </c>
      <c r="G661" s="44">
        <v>0.95</v>
      </c>
      <c r="H661" s="18">
        <f>MIN(1,F661/Config_Geracao!$E$4)*G661</f>
        <v>0.21565</v>
      </c>
    </row>
    <row r="662" ht="15.0" customHeight="1">
      <c r="A662" s="43">
        <v>45685.5</v>
      </c>
      <c r="B662" s="44">
        <v>1.0</v>
      </c>
      <c r="C662" s="44">
        <v>12.0</v>
      </c>
      <c r="D662" s="44">
        <v>253.2</v>
      </c>
      <c r="E662" s="44">
        <v>29.6</v>
      </c>
      <c r="F662" s="44">
        <v>2.25</v>
      </c>
      <c r="G662" s="44">
        <v>0.95</v>
      </c>
      <c r="H662" s="18">
        <f>MIN(1,F662/Config_Geracao!$E$4)*G662</f>
        <v>0.21375</v>
      </c>
    </row>
    <row r="663" ht="15.0" customHeight="1">
      <c r="A663" s="43">
        <v>45685.5416666667</v>
      </c>
      <c r="B663" s="44">
        <v>1.0</v>
      </c>
      <c r="C663" s="44">
        <v>13.0</v>
      </c>
      <c r="D663" s="44">
        <v>702.4</v>
      </c>
      <c r="E663" s="44">
        <v>30.5</v>
      </c>
      <c r="F663" s="44">
        <v>2.33</v>
      </c>
      <c r="G663" s="44">
        <v>0.95</v>
      </c>
      <c r="H663" s="18">
        <f>MIN(1,F663/Config_Geracao!$E$4)*G663</f>
        <v>0.22135</v>
      </c>
    </row>
    <row r="664" ht="15.0" customHeight="1">
      <c r="A664" s="43">
        <v>45685.5833333333</v>
      </c>
      <c r="B664" s="44">
        <v>1.0</v>
      </c>
      <c r="C664" s="44">
        <v>14.0</v>
      </c>
      <c r="D664" s="44">
        <v>985.5</v>
      </c>
      <c r="E664" s="44">
        <v>27.8</v>
      </c>
      <c r="F664" s="44">
        <v>2.73</v>
      </c>
      <c r="G664" s="44">
        <v>0.95</v>
      </c>
      <c r="H664" s="18">
        <f>MIN(1,F664/Config_Geracao!$E$4)*G664</f>
        <v>0.25935</v>
      </c>
    </row>
    <row r="665" ht="15.0" customHeight="1">
      <c r="A665" s="43">
        <v>45685.625</v>
      </c>
      <c r="B665" s="44">
        <v>1.0</v>
      </c>
      <c r="C665" s="44">
        <v>15.0</v>
      </c>
      <c r="D665" s="44">
        <v>836.5</v>
      </c>
      <c r="E665" s="44">
        <v>28.8</v>
      </c>
      <c r="F665" s="44">
        <v>4.93</v>
      </c>
      <c r="G665" s="44">
        <v>0.95</v>
      </c>
      <c r="H665" s="18">
        <f>MIN(1,F665/Config_Geracao!$E$4)*G665</f>
        <v>0.46835</v>
      </c>
    </row>
    <row r="666" ht="15.0" customHeight="1">
      <c r="A666" s="43">
        <v>45685.6666666667</v>
      </c>
      <c r="B666" s="44">
        <v>1.0</v>
      </c>
      <c r="C666" s="44">
        <v>16.0</v>
      </c>
      <c r="D666" s="44">
        <v>652.1</v>
      </c>
      <c r="E666" s="44">
        <v>30.3</v>
      </c>
      <c r="F666" s="44">
        <v>2.69</v>
      </c>
      <c r="G666" s="44">
        <v>0.95</v>
      </c>
      <c r="H666" s="18">
        <f>MIN(1,F666/Config_Geracao!$E$4)*G666</f>
        <v>0.25555</v>
      </c>
    </row>
    <row r="667" ht="15.0" customHeight="1">
      <c r="A667" s="43">
        <v>45685.7083333333</v>
      </c>
      <c r="B667" s="44">
        <v>1.0</v>
      </c>
      <c r="C667" s="44">
        <v>17.0</v>
      </c>
      <c r="D667" s="44">
        <v>173.2</v>
      </c>
      <c r="E667" s="44">
        <v>25.0</v>
      </c>
      <c r="F667" s="44">
        <v>3.93</v>
      </c>
      <c r="G667" s="44">
        <v>0.95</v>
      </c>
      <c r="H667" s="18">
        <f>MIN(1,F667/Config_Geracao!$E$4)*G667</f>
        <v>0.37335</v>
      </c>
    </row>
    <row r="668" ht="15.0" customHeight="1">
      <c r="A668" s="43">
        <v>45685.75</v>
      </c>
      <c r="B668" s="44">
        <v>1.0</v>
      </c>
      <c r="C668" s="44">
        <v>18.0</v>
      </c>
      <c r="D668" s="44">
        <v>103.2</v>
      </c>
      <c r="E668" s="44">
        <v>25.3</v>
      </c>
      <c r="F668" s="44">
        <v>3.67</v>
      </c>
      <c r="G668" s="44">
        <v>0.95</v>
      </c>
      <c r="H668" s="18">
        <f>MIN(1,F668/Config_Geracao!$E$4)*G668</f>
        <v>0.34865</v>
      </c>
    </row>
    <row r="669" ht="15.0" customHeight="1">
      <c r="A669" s="43">
        <v>45685.7916666667</v>
      </c>
      <c r="B669" s="44">
        <v>1.0</v>
      </c>
      <c r="C669" s="44">
        <v>19.0</v>
      </c>
      <c r="D669" s="44">
        <v>20.7</v>
      </c>
      <c r="E669" s="44">
        <v>26.9</v>
      </c>
      <c r="F669" s="44">
        <v>3.06</v>
      </c>
      <c r="G669" s="44">
        <v>0.95</v>
      </c>
      <c r="H669" s="18">
        <f>MIN(1,F669/Config_Geracao!$E$4)*G669</f>
        <v>0.2907</v>
      </c>
    </row>
    <row r="670" ht="15.0" customHeight="1">
      <c r="A670" s="43">
        <v>45685.8333333333</v>
      </c>
      <c r="B670" s="44">
        <v>1.0</v>
      </c>
      <c r="C670" s="44">
        <v>20.0</v>
      </c>
      <c r="D670" s="44">
        <v>0.0</v>
      </c>
      <c r="E670" s="44">
        <v>23.8</v>
      </c>
      <c r="F670" s="44">
        <v>2.55</v>
      </c>
      <c r="G670" s="44">
        <v>0.95</v>
      </c>
      <c r="H670" s="18">
        <f>MIN(1,F670/Config_Geracao!$E$4)*G670</f>
        <v>0.24225</v>
      </c>
    </row>
    <row r="671" ht="15.0" customHeight="1">
      <c r="A671" s="43">
        <v>45685.875</v>
      </c>
      <c r="B671" s="44">
        <v>1.0</v>
      </c>
      <c r="C671" s="44">
        <v>21.0</v>
      </c>
      <c r="D671" s="44">
        <v>0.0</v>
      </c>
      <c r="E671" s="44">
        <v>27.6</v>
      </c>
      <c r="F671" s="44">
        <v>3.04</v>
      </c>
      <c r="G671" s="44">
        <v>0.95</v>
      </c>
      <c r="H671" s="18">
        <f>MIN(1,F671/Config_Geracao!$E$4)*G671</f>
        <v>0.2888</v>
      </c>
    </row>
    <row r="672" ht="15.0" customHeight="1">
      <c r="A672" s="43">
        <v>45685.9166666667</v>
      </c>
      <c r="B672" s="44">
        <v>1.0</v>
      </c>
      <c r="C672" s="44">
        <v>22.0</v>
      </c>
      <c r="D672" s="44">
        <v>0.0</v>
      </c>
      <c r="E672" s="44">
        <v>28.1</v>
      </c>
      <c r="F672" s="44">
        <v>3.0</v>
      </c>
      <c r="G672" s="44">
        <v>0.95</v>
      </c>
      <c r="H672" s="18">
        <f>MIN(1,F672/Config_Geracao!$E$4)*G672</f>
        <v>0.285</v>
      </c>
    </row>
    <row r="673" ht="15.0" customHeight="1">
      <c r="A673" s="43">
        <v>45685.9583333333</v>
      </c>
      <c r="B673" s="44">
        <v>1.0</v>
      </c>
      <c r="C673" s="44">
        <v>23.0</v>
      </c>
      <c r="D673" s="44">
        <v>0.0</v>
      </c>
      <c r="E673" s="44">
        <v>27.2</v>
      </c>
      <c r="F673" s="44">
        <v>3.54</v>
      </c>
      <c r="G673" s="44">
        <v>0.95</v>
      </c>
      <c r="H673" s="18">
        <f>MIN(1,F673/Config_Geracao!$E$4)*G673</f>
        <v>0.3363</v>
      </c>
    </row>
    <row r="674" ht="15.0" customHeight="1">
      <c r="A674" s="43">
        <v>45686.0</v>
      </c>
      <c r="B674" s="44">
        <v>1.0</v>
      </c>
      <c r="C674" s="44">
        <v>0.0</v>
      </c>
      <c r="D674" s="44">
        <v>0.0</v>
      </c>
      <c r="E674" s="44">
        <v>27.0</v>
      </c>
      <c r="F674" s="44">
        <v>6.61</v>
      </c>
      <c r="G674" s="44">
        <v>0.95</v>
      </c>
      <c r="H674" s="18">
        <f>MIN(1,F674/Config_Geracao!$E$4)*G674</f>
        <v>0.62795</v>
      </c>
    </row>
    <row r="675" ht="15.0" customHeight="1">
      <c r="A675" s="43">
        <v>45686.0416666667</v>
      </c>
      <c r="B675" s="44">
        <v>1.0</v>
      </c>
      <c r="C675" s="44">
        <v>1.0</v>
      </c>
      <c r="D675" s="44">
        <v>0.0</v>
      </c>
      <c r="E675" s="44">
        <v>27.9</v>
      </c>
      <c r="F675" s="44">
        <v>3.26</v>
      </c>
      <c r="G675" s="44">
        <v>0.95</v>
      </c>
      <c r="H675" s="18">
        <f>MIN(1,F675/Config_Geracao!$E$4)*G675</f>
        <v>0.3097</v>
      </c>
    </row>
    <row r="676" ht="15.0" customHeight="1">
      <c r="A676" s="43">
        <v>45686.0833333333</v>
      </c>
      <c r="B676" s="44">
        <v>1.0</v>
      </c>
      <c r="C676" s="44">
        <v>2.0</v>
      </c>
      <c r="D676" s="44">
        <v>0.0</v>
      </c>
      <c r="E676" s="44">
        <v>26.0</v>
      </c>
      <c r="F676" s="44">
        <v>3.26</v>
      </c>
      <c r="G676" s="44">
        <v>0.95</v>
      </c>
      <c r="H676" s="18">
        <f>MIN(1,F676/Config_Geracao!$E$4)*G676</f>
        <v>0.3097</v>
      </c>
    </row>
    <row r="677" ht="15.0" customHeight="1">
      <c r="A677" s="43">
        <v>45686.125</v>
      </c>
      <c r="B677" s="44">
        <v>1.0</v>
      </c>
      <c r="C677" s="44">
        <v>3.0</v>
      </c>
      <c r="D677" s="44">
        <v>0.0</v>
      </c>
      <c r="E677" s="44">
        <v>25.5</v>
      </c>
      <c r="F677" s="44">
        <v>3.0</v>
      </c>
      <c r="G677" s="44">
        <v>0.95</v>
      </c>
      <c r="H677" s="18">
        <f>MIN(1,F677/Config_Geracao!$E$4)*G677</f>
        <v>0.285</v>
      </c>
    </row>
    <row r="678" ht="15.0" customHeight="1">
      <c r="A678" s="43">
        <v>45686.1666666667</v>
      </c>
      <c r="B678" s="44">
        <v>1.0</v>
      </c>
      <c r="C678" s="44">
        <v>4.0</v>
      </c>
      <c r="D678" s="44">
        <v>0.0</v>
      </c>
      <c r="E678" s="44">
        <v>27.5</v>
      </c>
      <c r="F678" s="44">
        <v>4.35</v>
      </c>
      <c r="G678" s="44">
        <v>0.95</v>
      </c>
      <c r="H678" s="18">
        <f>MIN(1,F678/Config_Geracao!$E$4)*G678</f>
        <v>0.41325</v>
      </c>
    </row>
    <row r="679" ht="15.0" customHeight="1">
      <c r="A679" s="43">
        <v>45686.2083333333</v>
      </c>
      <c r="B679" s="44">
        <v>1.0</v>
      </c>
      <c r="C679" s="44">
        <v>5.0</v>
      </c>
      <c r="D679" s="44">
        <v>0.0</v>
      </c>
      <c r="E679" s="44">
        <v>24.2</v>
      </c>
      <c r="F679" s="44">
        <v>4.25</v>
      </c>
      <c r="G679" s="44">
        <v>0.95</v>
      </c>
      <c r="H679" s="18">
        <f>MIN(1,F679/Config_Geracao!$E$4)*G679</f>
        <v>0.40375</v>
      </c>
    </row>
    <row r="680" ht="15.0" customHeight="1">
      <c r="A680" s="43">
        <v>45686.25</v>
      </c>
      <c r="B680" s="44">
        <v>1.0</v>
      </c>
      <c r="C680" s="44">
        <v>6.0</v>
      </c>
      <c r="D680" s="44">
        <v>209.7</v>
      </c>
      <c r="E680" s="44">
        <v>26.2</v>
      </c>
      <c r="F680" s="44">
        <v>3.64</v>
      </c>
      <c r="G680" s="44">
        <v>0.95</v>
      </c>
      <c r="H680" s="18">
        <f>MIN(1,F680/Config_Geracao!$E$4)*G680</f>
        <v>0.3458</v>
      </c>
    </row>
    <row r="681" ht="15.0" customHeight="1">
      <c r="A681" s="43">
        <v>45686.2916666667</v>
      </c>
      <c r="B681" s="44">
        <v>1.0</v>
      </c>
      <c r="C681" s="44">
        <v>7.0</v>
      </c>
      <c r="D681" s="44">
        <v>450.5</v>
      </c>
      <c r="E681" s="44">
        <v>28.7</v>
      </c>
      <c r="F681" s="44">
        <v>3.08</v>
      </c>
      <c r="G681" s="44">
        <v>0.95</v>
      </c>
      <c r="H681" s="18">
        <f>MIN(1,F681/Config_Geracao!$E$4)*G681</f>
        <v>0.2926</v>
      </c>
    </row>
    <row r="682" ht="15.0" customHeight="1">
      <c r="A682" s="43">
        <v>45686.3333333333</v>
      </c>
      <c r="B682" s="44">
        <v>1.0</v>
      </c>
      <c r="C682" s="44">
        <v>8.0</v>
      </c>
      <c r="D682" s="44">
        <v>245.6</v>
      </c>
      <c r="E682" s="44">
        <v>26.8</v>
      </c>
      <c r="F682" s="44">
        <v>3.52</v>
      </c>
      <c r="G682" s="44">
        <v>0.95</v>
      </c>
      <c r="H682" s="18">
        <f>MIN(1,F682/Config_Geracao!$E$4)*G682</f>
        <v>0.3344</v>
      </c>
    </row>
    <row r="683" ht="15.0" customHeight="1">
      <c r="A683" s="43">
        <v>45686.375</v>
      </c>
      <c r="B683" s="44">
        <v>1.0</v>
      </c>
      <c r="C683" s="44">
        <v>9.0</v>
      </c>
      <c r="D683" s="44">
        <v>831.4</v>
      </c>
      <c r="E683" s="44">
        <v>26.9</v>
      </c>
      <c r="F683" s="44">
        <v>3.25</v>
      </c>
      <c r="G683" s="44">
        <v>0.95</v>
      </c>
      <c r="H683" s="18">
        <f>MIN(1,F683/Config_Geracao!$E$4)*G683</f>
        <v>0.30875</v>
      </c>
    </row>
    <row r="684" ht="15.0" customHeight="1">
      <c r="A684" s="43">
        <v>45686.4166666667</v>
      </c>
      <c r="B684" s="44">
        <v>1.0</v>
      </c>
      <c r="C684" s="44">
        <v>10.0</v>
      </c>
      <c r="D684" s="44">
        <v>961.9</v>
      </c>
      <c r="E684" s="44">
        <v>33.2</v>
      </c>
      <c r="F684" s="44">
        <v>2.46</v>
      </c>
      <c r="G684" s="44">
        <v>0.95</v>
      </c>
      <c r="H684" s="18">
        <f>MIN(1,F684/Config_Geracao!$E$4)*G684</f>
        <v>0.2337</v>
      </c>
    </row>
    <row r="685" ht="15.0" customHeight="1">
      <c r="A685" s="43">
        <v>45686.4583333333</v>
      </c>
      <c r="B685" s="44">
        <v>1.0</v>
      </c>
      <c r="C685" s="44">
        <v>11.0</v>
      </c>
      <c r="D685" s="44">
        <v>1085.9</v>
      </c>
      <c r="E685" s="44">
        <v>32.4</v>
      </c>
      <c r="F685" s="44">
        <v>2.62</v>
      </c>
      <c r="G685" s="44">
        <v>0.95</v>
      </c>
      <c r="H685" s="18">
        <f>MIN(1,F685/Config_Geracao!$E$4)*G685</f>
        <v>0.2489</v>
      </c>
    </row>
    <row r="686" ht="15.0" customHeight="1">
      <c r="A686" s="43">
        <v>45686.5</v>
      </c>
      <c r="B686" s="44">
        <v>1.0</v>
      </c>
      <c r="C686" s="44">
        <v>12.0</v>
      </c>
      <c r="D686" s="44">
        <v>1069.9</v>
      </c>
      <c r="E686" s="44">
        <v>32.0</v>
      </c>
      <c r="F686" s="44">
        <v>2.32</v>
      </c>
      <c r="G686" s="44">
        <v>0.95</v>
      </c>
      <c r="H686" s="18">
        <f>MIN(1,F686/Config_Geracao!$E$4)*G686</f>
        <v>0.2204</v>
      </c>
    </row>
    <row r="687" ht="15.0" customHeight="1">
      <c r="A687" s="43">
        <v>45686.5416666667</v>
      </c>
      <c r="B687" s="44">
        <v>1.0</v>
      </c>
      <c r="C687" s="44">
        <v>13.0</v>
      </c>
      <c r="D687" s="44">
        <v>1032.1</v>
      </c>
      <c r="E687" s="44">
        <v>28.8</v>
      </c>
      <c r="F687" s="44">
        <v>5.84</v>
      </c>
      <c r="G687" s="44">
        <v>0.95</v>
      </c>
      <c r="H687" s="18">
        <f>MIN(1,F687/Config_Geracao!$E$4)*G687</f>
        <v>0.5548</v>
      </c>
    </row>
    <row r="688" ht="15.0" customHeight="1">
      <c r="A688" s="43">
        <v>45686.5833333333</v>
      </c>
      <c r="B688" s="44">
        <v>1.0</v>
      </c>
      <c r="C688" s="44">
        <v>14.0</v>
      </c>
      <c r="D688" s="44">
        <v>921.6</v>
      </c>
      <c r="E688" s="44">
        <v>30.9</v>
      </c>
      <c r="F688" s="44">
        <v>4.94</v>
      </c>
      <c r="G688" s="44">
        <v>0.95</v>
      </c>
      <c r="H688" s="18">
        <f>MIN(1,F688/Config_Geracao!$E$4)*G688</f>
        <v>0.4693</v>
      </c>
    </row>
    <row r="689" ht="15.0" customHeight="1">
      <c r="A689" s="43">
        <v>45686.625</v>
      </c>
      <c r="B689" s="44">
        <v>1.0</v>
      </c>
      <c r="C689" s="44">
        <v>15.0</v>
      </c>
      <c r="D689" s="44">
        <v>854.4</v>
      </c>
      <c r="E689" s="44">
        <v>29.9</v>
      </c>
      <c r="F689" s="44">
        <v>3.33</v>
      </c>
      <c r="G689" s="44">
        <v>0.95</v>
      </c>
      <c r="H689" s="18">
        <f>MIN(1,F689/Config_Geracao!$E$4)*G689</f>
        <v>0.31635</v>
      </c>
    </row>
    <row r="690" ht="15.0" customHeight="1">
      <c r="A690" s="43">
        <v>45686.6666666667</v>
      </c>
      <c r="B690" s="44">
        <v>1.0</v>
      </c>
      <c r="C690" s="44">
        <v>16.0</v>
      </c>
      <c r="D690" s="44">
        <v>439.3</v>
      </c>
      <c r="E690" s="44">
        <v>25.7</v>
      </c>
      <c r="F690" s="44">
        <v>3.22</v>
      </c>
      <c r="G690" s="44">
        <v>0.95</v>
      </c>
      <c r="H690" s="18">
        <f>MIN(1,F690/Config_Geracao!$E$4)*G690</f>
        <v>0.3059</v>
      </c>
    </row>
    <row r="691" ht="15.0" customHeight="1">
      <c r="A691" s="43">
        <v>45686.7083333333</v>
      </c>
      <c r="B691" s="44">
        <v>1.0</v>
      </c>
      <c r="C691" s="44">
        <v>17.0</v>
      </c>
      <c r="D691" s="44">
        <v>448.4</v>
      </c>
      <c r="E691" s="44">
        <v>29.3</v>
      </c>
      <c r="F691" s="44">
        <v>3.99</v>
      </c>
      <c r="G691" s="44">
        <v>0.95</v>
      </c>
      <c r="H691" s="18">
        <f>MIN(1,F691/Config_Geracao!$E$4)*G691</f>
        <v>0.37905</v>
      </c>
    </row>
    <row r="692" ht="15.0" customHeight="1">
      <c r="A692" s="43">
        <v>45686.75</v>
      </c>
      <c r="B692" s="44">
        <v>1.0</v>
      </c>
      <c r="C692" s="44">
        <v>18.0</v>
      </c>
      <c r="D692" s="44">
        <v>70.9</v>
      </c>
      <c r="E692" s="44">
        <v>21.8</v>
      </c>
      <c r="F692" s="44">
        <v>2.14</v>
      </c>
      <c r="G692" s="44">
        <v>0.95</v>
      </c>
      <c r="H692" s="18">
        <f>MIN(1,F692/Config_Geracao!$E$4)*G692</f>
        <v>0.2033</v>
      </c>
    </row>
    <row r="693" ht="15.0" customHeight="1">
      <c r="A693" s="43">
        <v>45686.7916666667</v>
      </c>
      <c r="B693" s="44">
        <v>1.0</v>
      </c>
      <c r="C693" s="44">
        <v>19.0</v>
      </c>
      <c r="D693" s="44">
        <v>21.9</v>
      </c>
      <c r="E693" s="44">
        <v>24.1</v>
      </c>
      <c r="F693" s="44">
        <v>4.05</v>
      </c>
      <c r="G693" s="44">
        <v>0.95</v>
      </c>
      <c r="H693" s="18">
        <f>MIN(1,F693/Config_Geracao!$E$4)*G693</f>
        <v>0.38475</v>
      </c>
    </row>
    <row r="694" ht="15.0" customHeight="1">
      <c r="A694" s="43">
        <v>45686.8333333333</v>
      </c>
      <c r="B694" s="44">
        <v>1.0</v>
      </c>
      <c r="C694" s="44">
        <v>20.0</v>
      </c>
      <c r="D694" s="44">
        <v>0.0</v>
      </c>
      <c r="E694" s="44">
        <v>25.0</v>
      </c>
      <c r="F694" s="44">
        <v>3.12</v>
      </c>
      <c r="G694" s="44">
        <v>0.95</v>
      </c>
      <c r="H694" s="18">
        <f>MIN(1,F694/Config_Geracao!$E$4)*G694</f>
        <v>0.2964</v>
      </c>
    </row>
    <row r="695" ht="15.0" customHeight="1">
      <c r="A695" s="43">
        <v>45686.875</v>
      </c>
      <c r="B695" s="44">
        <v>1.0</v>
      </c>
      <c r="C695" s="44">
        <v>21.0</v>
      </c>
      <c r="D695" s="44">
        <v>0.0</v>
      </c>
      <c r="E695" s="44">
        <v>26.1</v>
      </c>
      <c r="F695" s="44">
        <v>3.98</v>
      </c>
      <c r="G695" s="44">
        <v>0.95</v>
      </c>
      <c r="H695" s="18">
        <f>MIN(1,F695/Config_Geracao!$E$4)*G695</f>
        <v>0.3781</v>
      </c>
    </row>
    <row r="696" ht="15.0" customHeight="1">
      <c r="A696" s="43">
        <v>45686.9166666667</v>
      </c>
      <c r="B696" s="44">
        <v>1.0</v>
      </c>
      <c r="C696" s="44">
        <v>22.0</v>
      </c>
      <c r="D696" s="44">
        <v>0.0</v>
      </c>
      <c r="E696" s="44">
        <v>28.8</v>
      </c>
      <c r="F696" s="44">
        <v>3.85</v>
      </c>
      <c r="G696" s="44">
        <v>0.95</v>
      </c>
      <c r="H696" s="18">
        <f>MIN(1,F696/Config_Geracao!$E$4)*G696</f>
        <v>0.36575</v>
      </c>
    </row>
    <row r="697" ht="15.0" customHeight="1">
      <c r="A697" s="43">
        <v>45686.9583333333</v>
      </c>
      <c r="B697" s="44">
        <v>1.0</v>
      </c>
      <c r="C697" s="44">
        <v>23.0</v>
      </c>
      <c r="D697" s="44">
        <v>0.0</v>
      </c>
      <c r="E697" s="44">
        <v>28.0</v>
      </c>
      <c r="F697" s="44">
        <v>3.34</v>
      </c>
      <c r="G697" s="44">
        <v>0.95</v>
      </c>
      <c r="H697" s="18">
        <f>MIN(1,F697/Config_Geracao!$E$4)*G697</f>
        <v>0.3173</v>
      </c>
    </row>
    <row r="698" ht="15.0" customHeight="1">
      <c r="A698" s="43">
        <v>45687.0</v>
      </c>
      <c r="B698" s="44">
        <v>1.0</v>
      </c>
      <c r="C698" s="44">
        <v>0.0</v>
      </c>
      <c r="D698" s="44">
        <v>0.0</v>
      </c>
      <c r="E698" s="44">
        <v>27.0</v>
      </c>
      <c r="F698" s="44">
        <v>3.37</v>
      </c>
      <c r="G698" s="44">
        <v>0.95</v>
      </c>
      <c r="H698" s="18">
        <f>MIN(1,F698/Config_Geracao!$E$4)*G698</f>
        <v>0.32015</v>
      </c>
    </row>
    <row r="699" ht="15.0" customHeight="1">
      <c r="A699" s="43">
        <v>45687.0416666667</v>
      </c>
      <c r="B699" s="44">
        <v>1.0</v>
      </c>
      <c r="C699" s="44">
        <v>1.0</v>
      </c>
      <c r="D699" s="44">
        <v>0.0</v>
      </c>
      <c r="E699" s="44">
        <v>29.8</v>
      </c>
      <c r="F699" s="44">
        <v>3.41</v>
      </c>
      <c r="G699" s="44">
        <v>0.95</v>
      </c>
      <c r="H699" s="18">
        <f>MIN(1,F699/Config_Geracao!$E$4)*G699</f>
        <v>0.32395</v>
      </c>
    </row>
    <row r="700" ht="15.0" customHeight="1">
      <c r="A700" s="43">
        <v>45687.0833333333</v>
      </c>
      <c r="B700" s="44">
        <v>1.0</v>
      </c>
      <c r="C700" s="44">
        <v>2.0</v>
      </c>
      <c r="D700" s="44">
        <v>0.0</v>
      </c>
      <c r="E700" s="44">
        <v>25.3</v>
      </c>
      <c r="F700" s="44">
        <v>4.32</v>
      </c>
      <c r="G700" s="44">
        <v>0.95</v>
      </c>
      <c r="H700" s="18">
        <f>MIN(1,F700/Config_Geracao!$E$4)*G700</f>
        <v>0.4104</v>
      </c>
    </row>
    <row r="701" ht="15.0" customHeight="1">
      <c r="A701" s="43">
        <v>45687.125</v>
      </c>
      <c r="B701" s="44">
        <v>1.0</v>
      </c>
      <c r="C701" s="44">
        <v>3.0</v>
      </c>
      <c r="D701" s="44">
        <v>0.0</v>
      </c>
      <c r="E701" s="44">
        <v>26.1</v>
      </c>
      <c r="F701" s="44">
        <v>4.53</v>
      </c>
      <c r="G701" s="44">
        <v>0.95</v>
      </c>
      <c r="H701" s="18">
        <f>MIN(1,F701/Config_Geracao!$E$4)*G701</f>
        <v>0.43035</v>
      </c>
    </row>
    <row r="702" ht="15.0" customHeight="1">
      <c r="A702" s="43">
        <v>45687.1666666667</v>
      </c>
      <c r="B702" s="44">
        <v>1.0</v>
      </c>
      <c r="C702" s="44">
        <v>4.0</v>
      </c>
      <c r="D702" s="44">
        <v>0.0</v>
      </c>
      <c r="E702" s="44">
        <v>26.3</v>
      </c>
      <c r="F702" s="44">
        <v>3.34</v>
      </c>
      <c r="G702" s="44">
        <v>0.95</v>
      </c>
      <c r="H702" s="18">
        <f>MIN(1,F702/Config_Geracao!$E$4)*G702</f>
        <v>0.3173</v>
      </c>
    </row>
    <row r="703" ht="15.0" customHeight="1">
      <c r="A703" s="43">
        <v>45687.2083333333</v>
      </c>
      <c r="B703" s="44">
        <v>1.0</v>
      </c>
      <c r="C703" s="44">
        <v>5.0</v>
      </c>
      <c r="D703" s="44">
        <v>0.0</v>
      </c>
      <c r="E703" s="44">
        <v>25.5</v>
      </c>
      <c r="F703" s="44">
        <v>3.47</v>
      </c>
      <c r="G703" s="44">
        <v>0.95</v>
      </c>
      <c r="H703" s="18">
        <f>MIN(1,F703/Config_Geracao!$E$4)*G703</f>
        <v>0.32965</v>
      </c>
    </row>
    <row r="704" ht="15.0" customHeight="1">
      <c r="A704" s="43">
        <v>45687.25</v>
      </c>
      <c r="B704" s="44">
        <v>1.0</v>
      </c>
      <c r="C704" s="44">
        <v>6.0</v>
      </c>
      <c r="D704" s="44">
        <v>256.0</v>
      </c>
      <c r="E704" s="44">
        <v>27.2</v>
      </c>
      <c r="F704" s="44">
        <v>2.22</v>
      </c>
      <c r="G704" s="44">
        <v>0.95</v>
      </c>
      <c r="H704" s="18">
        <f>MIN(1,F704/Config_Geracao!$E$4)*G704</f>
        <v>0.2109</v>
      </c>
    </row>
    <row r="705" ht="15.0" customHeight="1">
      <c r="A705" s="43">
        <v>45687.2916666667</v>
      </c>
      <c r="B705" s="44">
        <v>1.0</v>
      </c>
      <c r="C705" s="44">
        <v>7.0</v>
      </c>
      <c r="D705" s="44">
        <v>142.0</v>
      </c>
      <c r="E705" s="44">
        <v>25.8</v>
      </c>
      <c r="F705" s="44">
        <v>2.32</v>
      </c>
      <c r="G705" s="44">
        <v>0.95</v>
      </c>
      <c r="H705" s="18">
        <f>MIN(1,F705/Config_Geracao!$E$4)*G705</f>
        <v>0.2204</v>
      </c>
    </row>
    <row r="706" ht="15.0" customHeight="1">
      <c r="A706" s="43">
        <v>45687.3333333333</v>
      </c>
      <c r="B706" s="44">
        <v>1.0</v>
      </c>
      <c r="C706" s="44">
        <v>8.0</v>
      </c>
      <c r="D706" s="44">
        <v>138.0</v>
      </c>
      <c r="E706" s="44">
        <v>26.9</v>
      </c>
      <c r="F706" s="44">
        <v>2.2</v>
      </c>
      <c r="G706" s="44">
        <v>0.95</v>
      </c>
      <c r="H706" s="18">
        <f>MIN(1,F706/Config_Geracao!$E$4)*G706</f>
        <v>0.209</v>
      </c>
    </row>
    <row r="707" ht="15.0" customHeight="1">
      <c r="A707" s="43">
        <v>45687.375</v>
      </c>
      <c r="B707" s="44">
        <v>1.0</v>
      </c>
      <c r="C707" s="44">
        <v>9.0</v>
      </c>
      <c r="D707" s="44">
        <v>851.2</v>
      </c>
      <c r="E707" s="44">
        <v>28.3</v>
      </c>
      <c r="F707" s="44">
        <v>3.22</v>
      </c>
      <c r="G707" s="44">
        <v>0.95</v>
      </c>
      <c r="H707" s="18">
        <f>MIN(1,F707/Config_Geracao!$E$4)*G707</f>
        <v>0.3059</v>
      </c>
    </row>
    <row r="708" ht="15.0" customHeight="1">
      <c r="A708" s="43">
        <v>45687.4166666667</v>
      </c>
      <c r="B708" s="44">
        <v>1.0</v>
      </c>
      <c r="C708" s="44">
        <v>10.0</v>
      </c>
      <c r="D708" s="44">
        <v>468.4</v>
      </c>
      <c r="E708" s="44">
        <v>29.2</v>
      </c>
      <c r="F708" s="44">
        <v>2.23</v>
      </c>
      <c r="G708" s="44">
        <v>0.95</v>
      </c>
      <c r="H708" s="18">
        <f>MIN(1,F708/Config_Geracao!$E$4)*G708</f>
        <v>0.21185</v>
      </c>
    </row>
    <row r="709" ht="15.0" customHeight="1">
      <c r="A709" s="43">
        <v>45687.4583333333</v>
      </c>
      <c r="B709" s="44">
        <v>1.0</v>
      </c>
      <c r="C709" s="44">
        <v>11.0</v>
      </c>
      <c r="D709" s="44">
        <v>1042.6</v>
      </c>
      <c r="E709" s="44">
        <v>28.9</v>
      </c>
      <c r="F709" s="44">
        <v>5.46</v>
      </c>
      <c r="G709" s="44">
        <v>0.95</v>
      </c>
      <c r="H709" s="18">
        <f>MIN(1,F709/Config_Geracao!$E$4)*G709</f>
        <v>0.5187</v>
      </c>
    </row>
    <row r="710" ht="15.0" customHeight="1">
      <c r="A710" s="43">
        <v>45687.5</v>
      </c>
      <c r="B710" s="44">
        <v>1.0</v>
      </c>
      <c r="C710" s="44">
        <v>12.0</v>
      </c>
      <c r="D710" s="44">
        <v>1039.1</v>
      </c>
      <c r="E710" s="44">
        <v>30.6</v>
      </c>
      <c r="F710" s="44">
        <v>2.91</v>
      </c>
      <c r="G710" s="44">
        <v>0.95</v>
      </c>
      <c r="H710" s="18">
        <f>MIN(1,F710/Config_Geracao!$E$4)*G710</f>
        <v>0.27645</v>
      </c>
    </row>
    <row r="711" ht="15.0" customHeight="1">
      <c r="A711" s="43">
        <v>45687.5416666667</v>
      </c>
      <c r="B711" s="44">
        <v>1.0</v>
      </c>
      <c r="C711" s="44">
        <v>13.0</v>
      </c>
      <c r="D711" s="44">
        <v>1047.5</v>
      </c>
      <c r="E711" s="44">
        <v>32.3</v>
      </c>
      <c r="F711" s="44">
        <v>2.94</v>
      </c>
      <c r="G711" s="44">
        <v>0.95</v>
      </c>
      <c r="H711" s="18">
        <f>MIN(1,F711/Config_Geracao!$E$4)*G711</f>
        <v>0.2793</v>
      </c>
    </row>
    <row r="712" ht="15.0" customHeight="1">
      <c r="A712" s="43">
        <v>45687.5833333333</v>
      </c>
      <c r="B712" s="44">
        <v>1.0</v>
      </c>
      <c r="C712" s="44">
        <v>14.0</v>
      </c>
      <c r="D712" s="44">
        <v>554.3</v>
      </c>
      <c r="E712" s="44">
        <v>30.6</v>
      </c>
      <c r="F712" s="44">
        <v>4.93</v>
      </c>
      <c r="G712" s="44">
        <v>0.95</v>
      </c>
      <c r="H712" s="18">
        <f>MIN(1,F712/Config_Geracao!$E$4)*G712</f>
        <v>0.46835</v>
      </c>
    </row>
    <row r="713" ht="15.0" customHeight="1">
      <c r="A713" s="43">
        <v>45687.625</v>
      </c>
      <c r="B713" s="44">
        <v>1.0</v>
      </c>
      <c r="C713" s="44">
        <v>15.0</v>
      </c>
      <c r="D713" s="44">
        <v>506.8</v>
      </c>
      <c r="E713" s="44">
        <v>29.7</v>
      </c>
      <c r="F713" s="44">
        <v>2.89</v>
      </c>
      <c r="G713" s="44">
        <v>0.95</v>
      </c>
      <c r="H713" s="18">
        <f>MIN(1,F713/Config_Geracao!$E$4)*G713</f>
        <v>0.27455</v>
      </c>
    </row>
    <row r="714" ht="15.0" customHeight="1">
      <c r="A714" s="43">
        <v>45687.6666666667</v>
      </c>
      <c r="B714" s="44">
        <v>1.0</v>
      </c>
      <c r="C714" s="44">
        <v>16.0</v>
      </c>
      <c r="D714" s="44">
        <v>650.1</v>
      </c>
      <c r="E714" s="44">
        <v>27.9</v>
      </c>
      <c r="F714" s="44">
        <v>2.87</v>
      </c>
      <c r="G714" s="44">
        <v>0.95</v>
      </c>
      <c r="H714" s="18">
        <f>MIN(1,F714/Config_Geracao!$E$4)*G714</f>
        <v>0.27265</v>
      </c>
    </row>
    <row r="715" ht="15.0" customHeight="1">
      <c r="A715" s="43">
        <v>45687.7083333333</v>
      </c>
      <c r="B715" s="44">
        <v>1.0</v>
      </c>
      <c r="C715" s="44">
        <v>17.0</v>
      </c>
      <c r="D715" s="44">
        <v>214.1</v>
      </c>
      <c r="E715" s="44">
        <v>27.3</v>
      </c>
      <c r="F715" s="44">
        <v>3.83</v>
      </c>
      <c r="G715" s="44">
        <v>0.95</v>
      </c>
      <c r="H715" s="18">
        <f>MIN(1,F715/Config_Geracao!$E$4)*G715</f>
        <v>0.36385</v>
      </c>
    </row>
    <row r="716" ht="15.0" customHeight="1">
      <c r="A716" s="43">
        <v>45687.75</v>
      </c>
      <c r="B716" s="44">
        <v>1.0</v>
      </c>
      <c r="C716" s="44">
        <v>18.0</v>
      </c>
      <c r="D716" s="44">
        <v>84.5</v>
      </c>
      <c r="E716" s="44">
        <v>24.7</v>
      </c>
      <c r="F716" s="44">
        <v>2.1</v>
      </c>
      <c r="G716" s="44">
        <v>0.95</v>
      </c>
      <c r="H716" s="18">
        <f>MIN(1,F716/Config_Geracao!$E$4)*G716</f>
        <v>0.1995</v>
      </c>
    </row>
    <row r="717" ht="15.0" customHeight="1">
      <c r="A717" s="43">
        <v>45687.7916666667</v>
      </c>
      <c r="B717" s="44">
        <v>1.0</v>
      </c>
      <c r="C717" s="44">
        <v>19.0</v>
      </c>
      <c r="D717" s="44">
        <v>0.0</v>
      </c>
      <c r="E717" s="44">
        <v>25.1</v>
      </c>
      <c r="F717" s="44">
        <v>2.57</v>
      </c>
      <c r="G717" s="44">
        <v>0.95</v>
      </c>
      <c r="H717" s="18">
        <f>MIN(1,F717/Config_Geracao!$E$4)*G717</f>
        <v>0.24415</v>
      </c>
    </row>
    <row r="718" ht="15.0" customHeight="1">
      <c r="A718" s="43">
        <v>45687.8333333333</v>
      </c>
      <c r="B718" s="44">
        <v>1.0</v>
      </c>
      <c r="C718" s="44">
        <v>20.0</v>
      </c>
      <c r="D718" s="44">
        <v>0.0</v>
      </c>
      <c r="E718" s="44">
        <v>29.1</v>
      </c>
      <c r="F718" s="44">
        <v>3.02</v>
      </c>
      <c r="G718" s="44">
        <v>0.95</v>
      </c>
      <c r="H718" s="18">
        <f>MIN(1,F718/Config_Geracao!$E$4)*G718</f>
        <v>0.2869</v>
      </c>
    </row>
    <row r="719" ht="15.0" customHeight="1">
      <c r="A719" s="43">
        <v>45687.875</v>
      </c>
      <c r="B719" s="44">
        <v>1.0</v>
      </c>
      <c r="C719" s="44">
        <v>21.0</v>
      </c>
      <c r="D719" s="44">
        <v>0.0</v>
      </c>
      <c r="E719" s="44">
        <v>29.2</v>
      </c>
      <c r="F719" s="44">
        <v>3.28</v>
      </c>
      <c r="G719" s="44">
        <v>0.95</v>
      </c>
      <c r="H719" s="18">
        <f>MIN(1,F719/Config_Geracao!$E$4)*G719</f>
        <v>0.3116</v>
      </c>
    </row>
    <row r="720" ht="15.0" customHeight="1">
      <c r="A720" s="43">
        <v>45687.9166666667</v>
      </c>
      <c r="B720" s="44">
        <v>1.0</v>
      </c>
      <c r="C720" s="44">
        <v>22.0</v>
      </c>
      <c r="D720" s="44">
        <v>0.0</v>
      </c>
      <c r="E720" s="44">
        <v>26.8</v>
      </c>
      <c r="F720" s="44">
        <v>3.22</v>
      </c>
      <c r="G720" s="44">
        <v>0.95</v>
      </c>
      <c r="H720" s="18">
        <f>MIN(1,F720/Config_Geracao!$E$4)*G720</f>
        <v>0.3059</v>
      </c>
    </row>
    <row r="721" ht="15.0" customHeight="1">
      <c r="A721" s="43">
        <v>45687.9583333333</v>
      </c>
      <c r="B721" s="44">
        <v>1.0</v>
      </c>
      <c r="C721" s="44">
        <v>23.0</v>
      </c>
      <c r="D721" s="44">
        <v>0.0</v>
      </c>
      <c r="E721" s="44">
        <v>28.3</v>
      </c>
      <c r="F721" s="44">
        <v>5.1</v>
      </c>
      <c r="G721" s="44">
        <v>0.95</v>
      </c>
      <c r="H721" s="18">
        <f>MIN(1,F721/Config_Geracao!$E$4)*G721</f>
        <v>0.4845</v>
      </c>
    </row>
    <row r="722" ht="15.0" customHeight="1">
      <c r="A722" s="43">
        <v>45688.0</v>
      </c>
      <c r="B722" s="44">
        <v>1.0</v>
      </c>
      <c r="C722" s="44">
        <v>0.0</v>
      </c>
      <c r="D722" s="44">
        <v>0.0</v>
      </c>
      <c r="E722" s="44">
        <v>26.8</v>
      </c>
      <c r="F722" s="44">
        <v>3.32</v>
      </c>
      <c r="G722" s="44">
        <v>0.95</v>
      </c>
      <c r="H722" s="18">
        <f>MIN(1,F722/Config_Geracao!$E$4)*G722</f>
        <v>0.3154</v>
      </c>
    </row>
    <row r="723" ht="15.0" customHeight="1">
      <c r="A723" s="43">
        <v>45688.0416666667</v>
      </c>
      <c r="B723" s="44">
        <v>1.0</v>
      </c>
      <c r="C723" s="44">
        <v>1.0</v>
      </c>
      <c r="D723" s="44">
        <v>0.0</v>
      </c>
      <c r="E723" s="44">
        <v>26.9</v>
      </c>
      <c r="F723" s="44">
        <v>3.28</v>
      </c>
      <c r="G723" s="44">
        <v>0.95</v>
      </c>
      <c r="H723" s="18">
        <f>MIN(1,F723/Config_Geracao!$E$4)*G723</f>
        <v>0.3116</v>
      </c>
    </row>
    <row r="724" ht="15.0" customHeight="1">
      <c r="A724" s="43">
        <v>45688.0833333333</v>
      </c>
      <c r="B724" s="44">
        <v>1.0</v>
      </c>
      <c r="C724" s="44">
        <v>2.0</v>
      </c>
      <c r="D724" s="44">
        <v>0.0</v>
      </c>
      <c r="E724" s="44">
        <v>27.5</v>
      </c>
      <c r="F724" s="44">
        <v>4.32</v>
      </c>
      <c r="G724" s="44">
        <v>0.95</v>
      </c>
      <c r="H724" s="18">
        <f>MIN(1,F724/Config_Geracao!$E$4)*G724</f>
        <v>0.4104</v>
      </c>
    </row>
    <row r="725" ht="15.0" customHeight="1">
      <c r="A725" s="43">
        <v>45688.125</v>
      </c>
      <c r="B725" s="44">
        <v>1.0</v>
      </c>
      <c r="C725" s="44">
        <v>3.0</v>
      </c>
      <c r="D725" s="44">
        <v>0.0</v>
      </c>
      <c r="E725" s="44">
        <v>26.0</v>
      </c>
      <c r="F725" s="44">
        <v>3.93</v>
      </c>
      <c r="G725" s="44">
        <v>0.95</v>
      </c>
      <c r="H725" s="18">
        <f>MIN(1,F725/Config_Geracao!$E$4)*G725</f>
        <v>0.37335</v>
      </c>
    </row>
    <row r="726" ht="15.0" customHeight="1">
      <c r="A726" s="43">
        <v>45688.1666666667</v>
      </c>
      <c r="B726" s="44">
        <v>1.0</v>
      </c>
      <c r="C726" s="44">
        <v>4.0</v>
      </c>
      <c r="D726" s="44">
        <v>0.0</v>
      </c>
      <c r="E726" s="44">
        <v>25.6</v>
      </c>
      <c r="F726" s="44">
        <v>6.03</v>
      </c>
      <c r="G726" s="44">
        <v>0.95</v>
      </c>
      <c r="H726" s="18">
        <f>MIN(1,F726/Config_Geracao!$E$4)*G726</f>
        <v>0.57285</v>
      </c>
    </row>
    <row r="727" ht="15.0" customHeight="1">
      <c r="A727" s="43">
        <v>45688.2083333333</v>
      </c>
      <c r="B727" s="44">
        <v>1.0</v>
      </c>
      <c r="C727" s="44">
        <v>5.0</v>
      </c>
      <c r="D727" s="44">
        <v>4.8</v>
      </c>
      <c r="E727" s="44">
        <v>23.7</v>
      </c>
      <c r="F727" s="44">
        <v>3.96</v>
      </c>
      <c r="G727" s="44">
        <v>0.95</v>
      </c>
      <c r="H727" s="18">
        <f>MIN(1,F727/Config_Geracao!$E$4)*G727</f>
        <v>0.3762</v>
      </c>
    </row>
    <row r="728" ht="15.0" customHeight="1">
      <c r="A728" s="43">
        <v>45688.25</v>
      </c>
      <c r="B728" s="44">
        <v>1.0</v>
      </c>
      <c r="C728" s="44">
        <v>6.0</v>
      </c>
      <c r="D728" s="44">
        <v>237.8</v>
      </c>
      <c r="E728" s="44">
        <v>23.9</v>
      </c>
      <c r="F728" s="44">
        <v>2.46</v>
      </c>
      <c r="G728" s="44">
        <v>0.95</v>
      </c>
      <c r="H728" s="18">
        <f>MIN(1,F728/Config_Geracao!$E$4)*G728</f>
        <v>0.2337</v>
      </c>
    </row>
    <row r="729" ht="15.0" customHeight="1">
      <c r="A729" s="43">
        <v>45688.2916666667</v>
      </c>
      <c r="B729" s="44">
        <v>1.0</v>
      </c>
      <c r="C729" s="44">
        <v>7.0</v>
      </c>
      <c r="D729" s="44">
        <v>456.3</v>
      </c>
      <c r="E729" s="44">
        <v>24.0</v>
      </c>
      <c r="F729" s="44">
        <v>2.46</v>
      </c>
      <c r="G729" s="44">
        <v>0.95</v>
      </c>
      <c r="H729" s="18">
        <f>MIN(1,F729/Config_Geracao!$E$4)*G729</f>
        <v>0.2337</v>
      </c>
    </row>
    <row r="730" ht="15.0" customHeight="1">
      <c r="A730" s="43">
        <v>45688.3333333333</v>
      </c>
      <c r="B730" s="44">
        <v>1.0</v>
      </c>
      <c r="C730" s="44">
        <v>8.0</v>
      </c>
      <c r="D730" s="44">
        <v>660.4</v>
      </c>
      <c r="E730" s="44">
        <v>27.7</v>
      </c>
      <c r="F730" s="44">
        <v>2.99</v>
      </c>
      <c r="G730" s="44">
        <v>0.95</v>
      </c>
      <c r="H730" s="18">
        <f>MIN(1,F730/Config_Geracao!$E$4)*G730</f>
        <v>0.28405</v>
      </c>
    </row>
    <row r="731" ht="15.0" customHeight="1">
      <c r="A731" s="43">
        <v>45688.375</v>
      </c>
      <c r="B731" s="44">
        <v>1.0</v>
      </c>
      <c r="C731" s="44">
        <v>9.0</v>
      </c>
      <c r="D731" s="44">
        <v>314.1</v>
      </c>
      <c r="E731" s="44">
        <v>26.8</v>
      </c>
      <c r="F731" s="44">
        <v>3.05</v>
      </c>
      <c r="G731" s="44">
        <v>0.95</v>
      </c>
      <c r="H731" s="18">
        <f>MIN(1,F731/Config_Geracao!$E$4)*G731</f>
        <v>0.28975</v>
      </c>
    </row>
    <row r="732" ht="15.0" customHeight="1">
      <c r="A732" s="43">
        <v>45688.4166666667</v>
      </c>
      <c r="B732" s="44">
        <v>1.0</v>
      </c>
      <c r="C732" s="44">
        <v>10.0</v>
      </c>
      <c r="D732" s="44">
        <v>905.3</v>
      </c>
      <c r="E732" s="44">
        <v>29.4</v>
      </c>
      <c r="F732" s="44">
        <v>2.59</v>
      </c>
      <c r="G732" s="44">
        <v>0.95</v>
      </c>
      <c r="H732" s="18">
        <f>MIN(1,F732/Config_Geracao!$E$4)*G732</f>
        <v>0.24605</v>
      </c>
    </row>
    <row r="733" ht="15.0" customHeight="1">
      <c r="A733" s="43">
        <v>45688.4583333333</v>
      </c>
      <c r="B733" s="44">
        <v>1.0</v>
      </c>
      <c r="C733" s="44">
        <v>11.0</v>
      </c>
      <c r="D733" s="44">
        <v>579.7</v>
      </c>
      <c r="E733" s="44">
        <v>29.8</v>
      </c>
      <c r="F733" s="44">
        <v>2.68</v>
      </c>
      <c r="G733" s="44">
        <v>0.95</v>
      </c>
      <c r="H733" s="18">
        <f>MIN(1,F733/Config_Geracao!$E$4)*G733</f>
        <v>0.2546</v>
      </c>
    </row>
    <row r="734" ht="15.0" customHeight="1">
      <c r="A734" s="43">
        <v>45688.5</v>
      </c>
      <c r="B734" s="44">
        <v>1.0</v>
      </c>
      <c r="C734" s="44">
        <v>12.0</v>
      </c>
      <c r="D734" s="44">
        <v>1050.1</v>
      </c>
      <c r="E734" s="44">
        <v>30.3</v>
      </c>
      <c r="F734" s="44">
        <v>3.06</v>
      </c>
      <c r="G734" s="44">
        <v>0.95</v>
      </c>
      <c r="H734" s="18">
        <f>MIN(1,F734/Config_Geracao!$E$4)*G734</f>
        <v>0.2907</v>
      </c>
    </row>
    <row r="735" ht="15.0" customHeight="1">
      <c r="A735" s="43">
        <v>45688.5416666667</v>
      </c>
      <c r="B735" s="44">
        <v>1.0</v>
      </c>
      <c r="C735" s="44">
        <v>13.0</v>
      </c>
      <c r="D735" s="44">
        <v>663.8</v>
      </c>
      <c r="E735" s="44">
        <v>31.6</v>
      </c>
      <c r="F735" s="44">
        <v>4.13</v>
      </c>
      <c r="G735" s="44">
        <v>0.95</v>
      </c>
      <c r="H735" s="18">
        <f>MIN(1,F735/Config_Geracao!$E$4)*G735</f>
        <v>0.39235</v>
      </c>
    </row>
    <row r="736" ht="15.0" customHeight="1">
      <c r="A736" s="43">
        <v>45688.5833333333</v>
      </c>
      <c r="B736" s="44">
        <v>1.0</v>
      </c>
      <c r="C736" s="44">
        <v>14.0</v>
      </c>
      <c r="D736" s="44">
        <v>925.2</v>
      </c>
      <c r="E736" s="44">
        <v>29.7</v>
      </c>
      <c r="F736" s="44">
        <v>2.37</v>
      </c>
      <c r="G736" s="44">
        <v>0.95</v>
      </c>
      <c r="H736" s="18">
        <f>MIN(1,F736/Config_Geracao!$E$4)*G736</f>
        <v>0.22515</v>
      </c>
    </row>
    <row r="737" ht="15.0" customHeight="1">
      <c r="A737" s="43">
        <v>45688.625</v>
      </c>
      <c r="B737" s="44">
        <v>1.0</v>
      </c>
      <c r="C737" s="44">
        <v>15.0</v>
      </c>
      <c r="D737" s="44">
        <v>351.0</v>
      </c>
      <c r="E737" s="44">
        <v>26.0</v>
      </c>
      <c r="F737" s="44">
        <v>2.44</v>
      </c>
      <c r="G737" s="44">
        <v>0.95</v>
      </c>
      <c r="H737" s="18">
        <f>MIN(1,F737/Config_Geracao!$E$4)*G737</f>
        <v>0.2318</v>
      </c>
    </row>
    <row r="738" ht="15.0" customHeight="1">
      <c r="A738" s="43">
        <v>45688.6666666667</v>
      </c>
      <c r="B738" s="44">
        <v>1.0</v>
      </c>
      <c r="C738" s="44">
        <v>16.0</v>
      </c>
      <c r="D738" s="44">
        <v>665.3</v>
      </c>
      <c r="E738" s="44">
        <v>28.8</v>
      </c>
      <c r="F738" s="44">
        <v>5.05</v>
      </c>
      <c r="G738" s="44">
        <v>0.95</v>
      </c>
      <c r="H738" s="18">
        <f>MIN(1,F738/Config_Geracao!$E$4)*G738</f>
        <v>0.47975</v>
      </c>
    </row>
    <row r="739" ht="15.0" customHeight="1">
      <c r="A739" s="43">
        <v>45688.7083333333</v>
      </c>
      <c r="B739" s="44">
        <v>1.0</v>
      </c>
      <c r="C739" s="44">
        <v>17.0</v>
      </c>
      <c r="D739" s="44">
        <v>233.1</v>
      </c>
      <c r="E739" s="44">
        <v>27.6</v>
      </c>
      <c r="F739" s="44">
        <v>4.09</v>
      </c>
      <c r="G739" s="44">
        <v>0.95</v>
      </c>
      <c r="H739" s="18">
        <f>MIN(1,F739/Config_Geracao!$E$4)*G739</f>
        <v>0.38855</v>
      </c>
    </row>
    <row r="740" ht="15.0" customHeight="1">
      <c r="A740" s="43">
        <v>45688.75</v>
      </c>
      <c r="B740" s="44">
        <v>1.0</v>
      </c>
      <c r="C740" s="44">
        <v>18.0</v>
      </c>
      <c r="D740" s="44">
        <v>117.9</v>
      </c>
      <c r="E740" s="44">
        <v>25.3</v>
      </c>
      <c r="F740" s="44">
        <v>2.22</v>
      </c>
      <c r="G740" s="44">
        <v>0.95</v>
      </c>
      <c r="H740" s="18">
        <f>MIN(1,F740/Config_Geracao!$E$4)*G740</f>
        <v>0.2109</v>
      </c>
    </row>
    <row r="741" ht="15.0" customHeight="1">
      <c r="A741" s="43">
        <v>45688.7916666667</v>
      </c>
      <c r="B741" s="44">
        <v>1.0</v>
      </c>
      <c r="C741" s="44">
        <v>19.0</v>
      </c>
      <c r="D741" s="44">
        <v>59.7</v>
      </c>
      <c r="E741" s="44">
        <v>26.0</v>
      </c>
      <c r="F741" s="44">
        <v>3.38</v>
      </c>
      <c r="G741" s="44">
        <v>0.95</v>
      </c>
      <c r="H741" s="18">
        <f>MIN(1,F741/Config_Geracao!$E$4)*G741</f>
        <v>0.3211</v>
      </c>
    </row>
    <row r="742" ht="15.0" customHeight="1">
      <c r="A742" s="43">
        <v>45688.8333333333</v>
      </c>
      <c r="B742" s="44">
        <v>1.0</v>
      </c>
      <c r="C742" s="44">
        <v>20.0</v>
      </c>
      <c r="D742" s="44">
        <v>0.0</v>
      </c>
      <c r="E742" s="44">
        <v>26.7</v>
      </c>
      <c r="F742" s="44">
        <v>2.58</v>
      </c>
      <c r="G742" s="44">
        <v>0.95</v>
      </c>
      <c r="H742" s="18">
        <f>MIN(1,F742/Config_Geracao!$E$4)*G742</f>
        <v>0.2451</v>
      </c>
    </row>
    <row r="743" ht="15.0" customHeight="1">
      <c r="A743" s="43">
        <v>45688.875</v>
      </c>
      <c r="B743" s="44">
        <v>1.0</v>
      </c>
      <c r="C743" s="44">
        <v>21.0</v>
      </c>
      <c r="D743" s="44">
        <v>0.0</v>
      </c>
      <c r="E743" s="44">
        <v>25.5</v>
      </c>
      <c r="F743" s="44">
        <v>4.12</v>
      </c>
      <c r="G743" s="44">
        <v>0.95</v>
      </c>
      <c r="H743" s="18">
        <f>MIN(1,F743/Config_Geracao!$E$4)*G743</f>
        <v>0.3914</v>
      </c>
    </row>
    <row r="744" ht="15.0" customHeight="1">
      <c r="A744" s="43">
        <v>45688.9166666667</v>
      </c>
      <c r="B744" s="44">
        <v>1.0</v>
      </c>
      <c r="C744" s="44">
        <v>22.0</v>
      </c>
      <c r="D744" s="44">
        <v>0.0</v>
      </c>
      <c r="E744" s="44">
        <v>28.1</v>
      </c>
      <c r="F744" s="44">
        <v>3.2</v>
      </c>
      <c r="G744" s="44">
        <v>0.95</v>
      </c>
      <c r="H744" s="18">
        <f>MIN(1,F744/Config_Geracao!$E$4)*G744</f>
        <v>0.304</v>
      </c>
    </row>
    <row r="745" ht="15.0" customHeight="1">
      <c r="A745" s="43">
        <v>45688.9583333333</v>
      </c>
      <c r="B745" s="44">
        <v>1.0</v>
      </c>
      <c r="C745" s="44">
        <v>23.0</v>
      </c>
      <c r="D745" s="44">
        <v>0.0</v>
      </c>
      <c r="E745" s="44">
        <v>26.3</v>
      </c>
      <c r="F745" s="44">
        <v>3.13</v>
      </c>
      <c r="G745" s="44">
        <v>0.95</v>
      </c>
      <c r="H745" s="18">
        <f>MIN(1,F745/Config_Geracao!$E$4)*G745</f>
        <v>0.29735</v>
      </c>
    </row>
    <row r="746" ht="15.0" customHeight="1">
      <c r="A746" s="43">
        <v>45689.0</v>
      </c>
      <c r="B746" s="44">
        <v>2.0</v>
      </c>
      <c r="C746" s="44">
        <v>0.0</v>
      </c>
      <c r="D746" s="44">
        <v>0.0</v>
      </c>
      <c r="E746" s="44">
        <v>29.1</v>
      </c>
      <c r="F746" s="44">
        <v>2.94</v>
      </c>
      <c r="G746" s="44">
        <v>0.95</v>
      </c>
      <c r="H746" s="18">
        <f>MIN(1,F746/Config_Geracao!$E$4)*G746</f>
        <v>0.2793</v>
      </c>
    </row>
    <row r="747" ht="15.0" customHeight="1">
      <c r="A747" s="43">
        <v>45689.0416666667</v>
      </c>
      <c r="B747" s="44">
        <v>2.0</v>
      </c>
      <c r="C747" s="44">
        <v>1.0</v>
      </c>
      <c r="D747" s="44">
        <v>0.0</v>
      </c>
      <c r="E747" s="44">
        <v>28.1</v>
      </c>
      <c r="F747" s="44">
        <v>2.94</v>
      </c>
      <c r="G747" s="44">
        <v>0.95</v>
      </c>
      <c r="H747" s="18">
        <f>MIN(1,F747/Config_Geracao!$E$4)*G747</f>
        <v>0.2793</v>
      </c>
    </row>
    <row r="748" ht="15.0" customHeight="1">
      <c r="A748" s="43">
        <v>45689.0833333333</v>
      </c>
      <c r="B748" s="44">
        <v>2.0</v>
      </c>
      <c r="C748" s="44">
        <v>2.0</v>
      </c>
      <c r="D748" s="44">
        <v>0.0</v>
      </c>
      <c r="E748" s="44">
        <v>30.2</v>
      </c>
      <c r="F748" s="44">
        <v>2.85</v>
      </c>
      <c r="G748" s="44">
        <v>0.95</v>
      </c>
      <c r="H748" s="18">
        <f>MIN(1,F748/Config_Geracao!$E$4)*G748</f>
        <v>0.27075</v>
      </c>
    </row>
    <row r="749" ht="15.0" customHeight="1">
      <c r="A749" s="43">
        <v>45689.125</v>
      </c>
      <c r="B749" s="44">
        <v>2.0</v>
      </c>
      <c r="C749" s="44">
        <v>3.0</v>
      </c>
      <c r="D749" s="44">
        <v>0.0</v>
      </c>
      <c r="E749" s="44">
        <v>26.7</v>
      </c>
      <c r="F749" s="44">
        <v>3.2</v>
      </c>
      <c r="G749" s="44">
        <v>0.95</v>
      </c>
      <c r="H749" s="18">
        <f>MIN(1,F749/Config_Geracao!$E$4)*G749</f>
        <v>0.304</v>
      </c>
    </row>
    <row r="750" ht="15.0" customHeight="1">
      <c r="A750" s="43">
        <v>45689.1666666667</v>
      </c>
      <c r="B750" s="44">
        <v>2.0</v>
      </c>
      <c r="C750" s="44">
        <v>4.0</v>
      </c>
      <c r="D750" s="44">
        <v>0.0</v>
      </c>
      <c r="E750" s="44">
        <v>27.1</v>
      </c>
      <c r="F750" s="44">
        <v>2.87</v>
      </c>
      <c r="G750" s="44">
        <v>0.95</v>
      </c>
      <c r="H750" s="18">
        <f>MIN(1,F750/Config_Geracao!$E$4)*G750</f>
        <v>0.27265</v>
      </c>
    </row>
    <row r="751" ht="15.0" customHeight="1">
      <c r="A751" s="43">
        <v>45689.2083333333</v>
      </c>
      <c r="B751" s="44">
        <v>2.0</v>
      </c>
      <c r="C751" s="44">
        <v>5.0</v>
      </c>
      <c r="D751" s="44">
        <v>0.0</v>
      </c>
      <c r="E751" s="44">
        <v>26.7</v>
      </c>
      <c r="F751" s="44">
        <v>2.82</v>
      </c>
      <c r="G751" s="44">
        <v>0.95</v>
      </c>
      <c r="H751" s="18">
        <f>MIN(1,F751/Config_Geracao!$E$4)*G751</f>
        <v>0.2679</v>
      </c>
    </row>
    <row r="752" ht="15.0" customHeight="1">
      <c r="A752" s="43">
        <v>45689.25</v>
      </c>
      <c r="B752" s="44">
        <v>2.0</v>
      </c>
      <c r="C752" s="44">
        <v>6.0</v>
      </c>
      <c r="D752" s="44">
        <v>150.1</v>
      </c>
      <c r="E752" s="44">
        <v>28.1</v>
      </c>
      <c r="F752" s="44">
        <v>2.38</v>
      </c>
      <c r="G752" s="44">
        <v>0.95</v>
      </c>
      <c r="H752" s="18">
        <f>MIN(1,F752/Config_Geracao!$E$4)*G752</f>
        <v>0.2261</v>
      </c>
    </row>
    <row r="753" ht="15.0" customHeight="1">
      <c r="A753" s="43">
        <v>45689.2916666667</v>
      </c>
      <c r="B753" s="44">
        <v>2.0</v>
      </c>
      <c r="C753" s="44">
        <v>7.0</v>
      </c>
      <c r="D753" s="44">
        <v>208.1</v>
      </c>
      <c r="E753" s="44">
        <v>28.1</v>
      </c>
      <c r="F753" s="44">
        <v>2.03</v>
      </c>
      <c r="G753" s="44">
        <v>0.95</v>
      </c>
      <c r="H753" s="18">
        <f>MIN(1,F753/Config_Geracao!$E$4)*G753</f>
        <v>0.19285</v>
      </c>
    </row>
    <row r="754" ht="15.0" customHeight="1">
      <c r="A754" s="43">
        <v>45689.3333333333</v>
      </c>
      <c r="B754" s="44">
        <v>2.0</v>
      </c>
      <c r="C754" s="44">
        <v>8.0</v>
      </c>
      <c r="D754" s="44">
        <v>630.0</v>
      </c>
      <c r="E754" s="44">
        <v>29.4</v>
      </c>
      <c r="F754" s="44">
        <v>2.6</v>
      </c>
      <c r="G754" s="44">
        <v>0.95</v>
      </c>
      <c r="H754" s="18">
        <f>MIN(1,F754/Config_Geracao!$E$4)*G754</f>
        <v>0.247</v>
      </c>
    </row>
    <row r="755" ht="15.0" customHeight="1">
      <c r="A755" s="43">
        <v>45689.375</v>
      </c>
      <c r="B755" s="44">
        <v>2.0</v>
      </c>
      <c r="C755" s="44">
        <v>9.0</v>
      </c>
      <c r="D755" s="44">
        <v>303.8</v>
      </c>
      <c r="E755" s="44">
        <v>28.1</v>
      </c>
      <c r="F755" s="44">
        <v>1.99</v>
      </c>
      <c r="G755" s="44">
        <v>0.95</v>
      </c>
      <c r="H755" s="18">
        <f>MIN(1,F755/Config_Geracao!$E$4)*G755</f>
        <v>0.18905</v>
      </c>
    </row>
    <row r="756" ht="15.0" customHeight="1">
      <c r="A756" s="43">
        <v>45689.4166666667</v>
      </c>
      <c r="B756" s="44">
        <v>2.0</v>
      </c>
      <c r="C756" s="44">
        <v>10.0</v>
      </c>
      <c r="D756" s="44">
        <v>918.1</v>
      </c>
      <c r="E756" s="44">
        <v>29.8</v>
      </c>
      <c r="F756" s="44">
        <v>2.07</v>
      </c>
      <c r="G756" s="44">
        <v>0.95</v>
      </c>
      <c r="H756" s="18">
        <f>MIN(1,F756/Config_Geracao!$E$4)*G756</f>
        <v>0.19665</v>
      </c>
    </row>
    <row r="757" ht="15.0" customHeight="1">
      <c r="A757" s="43">
        <v>45689.4583333333</v>
      </c>
      <c r="B757" s="44">
        <v>2.0</v>
      </c>
      <c r="C757" s="44">
        <v>11.0</v>
      </c>
      <c r="D757" s="44">
        <v>974.0</v>
      </c>
      <c r="E757" s="44">
        <v>29.6</v>
      </c>
      <c r="F757" s="44">
        <v>2.66</v>
      </c>
      <c r="G757" s="44">
        <v>0.95</v>
      </c>
      <c r="H757" s="18">
        <f>MIN(1,F757/Config_Geracao!$E$4)*G757</f>
        <v>0.2527</v>
      </c>
    </row>
    <row r="758" ht="15.0" customHeight="1">
      <c r="A758" s="43">
        <v>45689.5</v>
      </c>
      <c r="B758" s="44">
        <v>2.0</v>
      </c>
      <c r="C758" s="44">
        <v>12.0</v>
      </c>
      <c r="D758" s="44">
        <v>1005.6</v>
      </c>
      <c r="E758" s="44">
        <v>33.6</v>
      </c>
      <c r="F758" s="44">
        <v>3.65</v>
      </c>
      <c r="G758" s="44">
        <v>0.95</v>
      </c>
      <c r="H758" s="18">
        <f>MIN(1,F758/Config_Geracao!$E$4)*G758</f>
        <v>0.34675</v>
      </c>
    </row>
    <row r="759" ht="15.0" customHeight="1">
      <c r="A759" s="43">
        <v>45689.5416666667</v>
      </c>
      <c r="B759" s="44">
        <v>2.0</v>
      </c>
      <c r="C759" s="44">
        <v>13.0</v>
      </c>
      <c r="D759" s="44">
        <v>933.2</v>
      </c>
      <c r="E759" s="44">
        <v>30.5</v>
      </c>
      <c r="F759" s="44">
        <v>3.41</v>
      </c>
      <c r="G759" s="44">
        <v>0.95</v>
      </c>
      <c r="H759" s="18">
        <f>MIN(1,F759/Config_Geracao!$E$4)*G759</f>
        <v>0.32395</v>
      </c>
    </row>
    <row r="760" ht="15.0" customHeight="1">
      <c r="A760" s="43">
        <v>45689.5833333333</v>
      </c>
      <c r="B760" s="44">
        <v>2.0</v>
      </c>
      <c r="C760" s="44">
        <v>14.0</v>
      </c>
      <c r="D760" s="44">
        <v>532.0</v>
      </c>
      <c r="E760" s="44">
        <v>30.1</v>
      </c>
      <c r="F760" s="44">
        <v>2.33</v>
      </c>
      <c r="G760" s="44">
        <v>0.95</v>
      </c>
      <c r="H760" s="18">
        <f>MIN(1,F760/Config_Geracao!$E$4)*G760</f>
        <v>0.22135</v>
      </c>
    </row>
    <row r="761" ht="15.0" customHeight="1">
      <c r="A761" s="43">
        <v>45689.625</v>
      </c>
      <c r="B761" s="44">
        <v>2.0</v>
      </c>
      <c r="C761" s="44">
        <v>15.0</v>
      </c>
      <c r="D761" s="44">
        <v>776.3</v>
      </c>
      <c r="E761" s="44">
        <v>30.7</v>
      </c>
      <c r="F761" s="44">
        <v>2.62</v>
      </c>
      <c r="G761" s="44">
        <v>0.95</v>
      </c>
      <c r="H761" s="18">
        <f>MIN(1,F761/Config_Geracao!$E$4)*G761</f>
        <v>0.2489</v>
      </c>
    </row>
    <row r="762" ht="15.0" customHeight="1">
      <c r="A762" s="43">
        <v>45689.6666666667</v>
      </c>
      <c r="B762" s="44">
        <v>2.0</v>
      </c>
      <c r="C762" s="44">
        <v>16.0</v>
      </c>
      <c r="D762" s="44">
        <v>611.4</v>
      </c>
      <c r="E762" s="44">
        <v>28.3</v>
      </c>
      <c r="F762" s="44">
        <v>2.31</v>
      </c>
      <c r="G762" s="44">
        <v>0.95</v>
      </c>
      <c r="H762" s="18">
        <f>MIN(1,F762/Config_Geracao!$E$4)*G762</f>
        <v>0.21945</v>
      </c>
    </row>
    <row r="763" ht="15.0" customHeight="1">
      <c r="A763" s="43">
        <v>45689.7083333333</v>
      </c>
      <c r="B763" s="44">
        <v>2.0</v>
      </c>
      <c r="C763" s="44">
        <v>17.0</v>
      </c>
      <c r="D763" s="44">
        <v>412.3</v>
      </c>
      <c r="E763" s="44">
        <v>25.5</v>
      </c>
      <c r="F763" s="44">
        <v>2.27</v>
      </c>
      <c r="G763" s="44">
        <v>0.95</v>
      </c>
      <c r="H763" s="18">
        <f>MIN(1,F763/Config_Geracao!$E$4)*G763</f>
        <v>0.21565</v>
      </c>
    </row>
    <row r="764" ht="15.0" customHeight="1">
      <c r="A764" s="43">
        <v>45689.75</v>
      </c>
      <c r="B764" s="44">
        <v>2.0</v>
      </c>
      <c r="C764" s="44">
        <v>18.0</v>
      </c>
      <c r="D764" s="44">
        <v>136.0</v>
      </c>
      <c r="E764" s="44">
        <v>21.7</v>
      </c>
      <c r="F764" s="44">
        <v>3.12</v>
      </c>
      <c r="G764" s="44">
        <v>0.95</v>
      </c>
      <c r="H764" s="18">
        <f>MIN(1,F764/Config_Geracao!$E$4)*G764</f>
        <v>0.2964</v>
      </c>
    </row>
    <row r="765" ht="15.0" customHeight="1">
      <c r="A765" s="43">
        <v>45689.7916666667</v>
      </c>
      <c r="B765" s="44">
        <v>2.0</v>
      </c>
      <c r="C765" s="44">
        <v>19.0</v>
      </c>
      <c r="D765" s="44">
        <v>0.0</v>
      </c>
      <c r="E765" s="44">
        <v>28.9</v>
      </c>
      <c r="F765" s="44">
        <v>1.85</v>
      </c>
      <c r="G765" s="44">
        <v>0.95</v>
      </c>
      <c r="H765" s="18">
        <f>MIN(1,F765/Config_Geracao!$E$4)*G765</f>
        <v>0.17575</v>
      </c>
    </row>
    <row r="766" ht="15.0" customHeight="1">
      <c r="A766" s="43">
        <v>45689.8333333333</v>
      </c>
      <c r="B766" s="44">
        <v>2.0</v>
      </c>
      <c r="C766" s="44">
        <v>20.0</v>
      </c>
      <c r="D766" s="44">
        <v>0.0</v>
      </c>
      <c r="E766" s="44">
        <v>27.4</v>
      </c>
      <c r="F766" s="44">
        <v>2.64</v>
      </c>
      <c r="G766" s="44">
        <v>0.95</v>
      </c>
      <c r="H766" s="18">
        <f>MIN(1,F766/Config_Geracao!$E$4)*G766</f>
        <v>0.2508</v>
      </c>
    </row>
    <row r="767" ht="15.0" customHeight="1">
      <c r="A767" s="43">
        <v>45689.875</v>
      </c>
      <c r="B767" s="44">
        <v>2.0</v>
      </c>
      <c r="C767" s="44">
        <v>21.0</v>
      </c>
      <c r="D767" s="44">
        <v>0.0</v>
      </c>
      <c r="E767" s="44">
        <v>28.1</v>
      </c>
      <c r="F767" s="44">
        <v>2.83</v>
      </c>
      <c r="G767" s="44">
        <v>0.95</v>
      </c>
      <c r="H767" s="18">
        <f>MIN(1,F767/Config_Geracao!$E$4)*G767</f>
        <v>0.26885</v>
      </c>
    </row>
    <row r="768" ht="15.0" customHeight="1">
      <c r="A768" s="43">
        <v>45689.9166666667</v>
      </c>
      <c r="B768" s="44">
        <v>2.0</v>
      </c>
      <c r="C768" s="44">
        <v>22.0</v>
      </c>
      <c r="D768" s="44">
        <v>0.0</v>
      </c>
      <c r="E768" s="44">
        <v>28.3</v>
      </c>
      <c r="F768" s="44">
        <v>4.28</v>
      </c>
      <c r="G768" s="44">
        <v>0.95</v>
      </c>
      <c r="H768" s="18">
        <f>MIN(1,F768/Config_Geracao!$E$4)*G768</f>
        <v>0.4066</v>
      </c>
    </row>
    <row r="769" ht="15.0" customHeight="1">
      <c r="A769" s="43">
        <v>45689.9583333333</v>
      </c>
      <c r="B769" s="44">
        <v>2.0</v>
      </c>
      <c r="C769" s="44">
        <v>23.0</v>
      </c>
      <c r="D769" s="44">
        <v>0.0</v>
      </c>
      <c r="E769" s="44">
        <v>30.1</v>
      </c>
      <c r="F769" s="44">
        <v>4.15</v>
      </c>
      <c r="G769" s="44">
        <v>0.95</v>
      </c>
      <c r="H769" s="18">
        <f>MIN(1,F769/Config_Geracao!$E$4)*G769</f>
        <v>0.39425</v>
      </c>
    </row>
    <row r="770" ht="15.0" customHeight="1">
      <c r="A770" s="43">
        <v>45690.0</v>
      </c>
      <c r="B770" s="44">
        <v>2.0</v>
      </c>
      <c r="C770" s="44">
        <v>0.0</v>
      </c>
      <c r="D770" s="44">
        <v>0.0</v>
      </c>
      <c r="E770" s="44">
        <v>28.1</v>
      </c>
      <c r="F770" s="44">
        <v>2.91</v>
      </c>
      <c r="G770" s="44">
        <v>0.95</v>
      </c>
      <c r="H770" s="18">
        <f>MIN(1,F770/Config_Geracao!$E$4)*G770</f>
        <v>0.27645</v>
      </c>
    </row>
    <row r="771" ht="15.0" customHeight="1">
      <c r="A771" s="43">
        <v>45690.0416666667</v>
      </c>
      <c r="B771" s="44">
        <v>2.0</v>
      </c>
      <c r="C771" s="44">
        <v>1.0</v>
      </c>
      <c r="D771" s="44">
        <v>0.0</v>
      </c>
      <c r="E771" s="44">
        <v>30.0</v>
      </c>
      <c r="F771" s="44">
        <v>3.87</v>
      </c>
      <c r="G771" s="44">
        <v>0.95</v>
      </c>
      <c r="H771" s="18">
        <f>MIN(1,F771/Config_Geracao!$E$4)*G771</f>
        <v>0.36765</v>
      </c>
    </row>
    <row r="772" ht="15.0" customHeight="1">
      <c r="A772" s="43">
        <v>45690.0833333333</v>
      </c>
      <c r="B772" s="44">
        <v>2.0</v>
      </c>
      <c r="C772" s="44">
        <v>2.0</v>
      </c>
      <c r="D772" s="44">
        <v>0.0</v>
      </c>
      <c r="E772" s="44">
        <v>29.7</v>
      </c>
      <c r="F772" s="44">
        <v>2.95</v>
      </c>
      <c r="G772" s="44">
        <v>0.95</v>
      </c>
      <c r="H772" s="18">
        <f>MIN(1,F772/Config_Geracao!$E$4)*G772</f>
        <v>0.28025</v>
      </c>
    </row>
    <row r="773" ht="15.0" customHeight="1">
      <c r="A773" s="43">
        <v>45690.125</v>
      </c>
      <c r="B773" s="44">
        <v>2.0</v>
      </c>
      <c r="C773" s="44">
        <v>3.0</v>
      </c>
      <c r="D773" s="44">
        <v>0.0</v>
      </c>
      <c r="E773" s="44">
        <v>28.2</v>
      </c>
      <c r="F773" s="44">
        <v>2.98</v>
      </c>
      <c r="G773" s="44">
        <v>0.95</v>
      </c>
      <c r="H773" s="18">
        <f>MIN(1,F773/Config_Geracao!$E$4)*G773</f>
        <v>0.2831</v>
      </c>
    </row>
    <row r="774" ht="15.0" customHeight="1">
      <c r="A774" s="43">
        <v>45690.1666666667</v>
      </c>
      <c r="B774" s="44">
        <v>2.0</v>
      </c>
      <c r="C774" s="44">
        <v>4.0</v>
      </c>
      <c r="D774" s="44">
        <v>0.0</v>
      </c>
      <c r="E774" s="44">
        <v>26.9</v>
      </c>
      <c r="F774" s="44">
        <v>5.15</v>
      </c>
      <c r="G774" s="44">
        <v>0.95</v>
      </c>
      <c r="H774" s="18">
        <f>MIN(1,F774/Config_Geracao!$E$4)*G774</f>
        <v>0.48925</v>
      </c>
    </row>
    <row r="775" ht="15.0" customHeight="1">
      <c r="A775" s="43">
        <v>45690.2083333333</v>
      </c>
      <c r="B775" s="44">
        <v>2.0</v>
      </c>
      <c r="C775" s="44">
        <v>5.0</v>
      </c>
      <c r="D775" s="44">
        <v>9.3</v>
      </c>
      <c r="E775" s="44">
        <v>27.0</v>
      </c>
      <c r="F775" s="44">
        <v>3.62</v>
      </c>
      <c r="G775" s="44">
        <v>0.95</v>
      </c>
      <c r="H775" s="18">
        <f>MIN(1,F775/Config_Geracao!$E$4)*G775</f>
        <v>0.3439</v>
      </c>
    </row>
    <row r="776" ht="15.0" customHeight="1">
      <c r="A776" s="43">
        <v>45690.25</v>
      </c>
      <c r="B776" s="44">
        <v>2.0</v>
      </c>
      <c r="C776" s="44">
        <v>6.0</v>
      </c>
      <c r="D776" s="44">
        <v>228.7</v>
      </c>
      <c r="E776" s="44">
        <v>27.7</v>
      </c>
      <c r="F776" s="44">
        <v>2.16</v>
      </c>
      <c r="G776" s="44">
        <v>0.95</v>
      </c>
      <c r="H776" s="18">
        <f>MIN(1,F776/Config_Geracao!$E$4)*G776</f>
        <v>0.2052</v>
      </c>
    </row>
    <row r="777" ht="15.0" customHeight="1">
      <c r="A777" s="43">
        <v>45690.2916666667</v>
      </c>
      <c r="B777" s="44">
        <v>2.0</v>
      </c>
      <c r="C777" s="44">
        <v>7.0</v>
      </c>
      <c r="D777" s="44">
        <v>231.3</v>
      </c>
      <c r="E777" s="44">
        <v>25.4</v>
      </c>
      <c r="F777" s="44">
        <v>2.39</v>
      </c>
      <c r="G777" s="44">
        <v>0.95</v>
      </c>
      <c r="H777" s="18">
        <f>MIN(1,F777/Config_Geracao!$E$4)*G777</f>
        <v>0.22705</v>
      </c>
    </row>
    <row r="778" ht="15.0" customHeight="1">
      <c r="A778" s="43">
        <v>45690.3333333333</v>
      </c>
      <c r="B778" s="44">
        <v>2.0</v>
      </c>
      <c r="C778" s="44">
        <v>8.0</v>
      </c>
      <c r="D778" s="44">
        <v>609.7</v>
      </c>
      <c r="E778" s="44">
        <v>26.6</v>
      </c>
      <c r="F778" s="44">
        <v>3.57</v>
      </c>
      <c r="G778" s="44">
        <v>0.95</v>
      </c>
      <c r="H778" s="18">
        <f>MIN(1,F778/Config_Geracao!$E$4)*G778</f>
        <v>0.33915</v>
      </c>
    </row>
    <row r="779" ht="15.0" customHeight="1">
      <c r="A779" s="43">
        <v>45690.375</v>
      </c>
      <c r="B779" s="44">
        <v>2.0</v>
      </c>
      <c r="C779" s="44">
        <v>9.0</v>
      </c>
      <c r="D779" s="44">
        <v>812.2</v>
      </c>
      <c r="E779" s="44">
        <v>30.6</v>
      </c>
      <c r="F779" s="44">
        <v>2.15</v>
      </c>
      <c r="G779" s="44">
        <v>0.95</v>
      </c>
      <c r="H779" s="18">
        <f>MIN(1,F779/Config_Geracao!$E$4)*G779</f>
        <v>0.20425</v>
      </c>
    </row>
    <row r="780" ht="15.0" customHeight="1">
      <c r="A780" s="43">
        <v>45690.4166666667</v>
      </c>
      <c r="B780" s="44">
        <v>2.0</v>
      </c>
      <c r="C780" s="44">
        <v>10.0</v>
      </c>
      <c r="D780" s="44">
        <v>879.0</v>
      </c>
      <c r="E780" s="44">
        <v>28.4</v>
      </c>
      <c r="F780" s="44">
        <v>2.05</v>
      </c>
      <c r="G780" s="44">
        <v>0.95</v>
      </c>
      <c r="H780" s="18">
        <f>MIN(1,F780/Config_Geracao!$E$4)*G780</f>
        <v>0.19475</v>
      </c>
    </row>
    <row r="781" ht="15.0" customHeight="1">
      <c r="A781" s="43">
        <v>45690.4583333333</v>
      </c>
      <c r="B781" s="44">
        <v>2.0</v>
      </c>
      <c r="C781" s="44">
        <v>11.0</v>
      </c>
      <c r="D781" s="44">
        <v>957.0</v>
      </c>
      <c r="E781" s="44">
        <v>28.5</v>
      </c>
      <c r="F781" s="44">
        <v>2.92</v>
      </c>
      <c r="G781" s="44">
        <v>0.95</v>
      </c>
      <c r="H781" s="18">
        <f>MIN(1,F781/Config_Geracao!$E$4)*G781</f>
        <v>0.2774</v>
      </c>
    </row>
    <row r="782" ht="15.0" customHeight="1">
      <c r="A782" s="43">
        <v>45690.5</v>
      </c>
      <c r="B782" s="44">
        <v>2.0</v>
      </c>
      <c r="C782" s="44">
        <v>12.0</v>
      </c>
      <c r="D782" s="44">
        <v>1012.4</v>
      </c>
      <c r="E782" s="44">
        <v>30.0</v>
      </c>
      <c r="F782" s="44">
        <v>1.93</v>
      </c>
      <c r="G782" s="44">
        <v>0.95</v>
      </c>
      <c r="H782" s="18">
        <f>MIN(1,F782/Config_Geracao!$E$4)*G782</f>
        <v>0.18335</v>
      </c>
    </row>
    <row r="783" ht="15.0" customHeight="1">
      <c r="A783" s="43">
        <v>45690.5416666667</v>
      </c>
      <c r="B783" s="44">
        <v>2.0</v>
      </c>
      <c r="C783" s="44">
        <v>13.0</v>
      </c>
      <c r="D783" s="44">
        <v>986.6</v>
      </c>
      <c r="E783" s="44">
        <v>30.1</v>
      </c>
      <c r="F783" s="44">
        <v>2.14</v>
      </c>
      <c r="G783" s="44">
        <v>0.95</v>
      </c>
      <c r="H783" s="18">
        <f>MIN(1,F783/Config_Geracao!$E$4)*G783</f>
        <v>0.2033</v>
      </c>
    </row>
    <row r="784" ht="15.0" customHeight="1">
      <c r="A784" s="43">
        <v>45690.5833333333</v>
      </c>
      <c r="B784" s="44">
        <v>2.0</v>
      </c>
      <c r="C784" s="44">
        <v>14.0</v>
      </c>
      <c r="D784" s="44">
        <v>233.3</v>
      </c>
      <c r="E784" s="44">
        <v>30.7</v>
      </c>
      <c r="F784" s="44">
        <v>1.88</v>
      </c>
      <c r="G784" s="44">
        <v>0.95</v>
      </c>
      <c r="H784" s="18">
        <f>MIN(1,F784/Config_Geracao!$E$4)*G784</f>
        <v>0.1786</v>
      </c>
    </row>
    <row r="785" ht="15.0" customHeight="1">
      <c r="A785" s="43">
        <v>45690.625</v>
      </c>
      <c r="B785" s="44">
        <v>2.0</v>
      </c>
      <c r="C785" s="44">
        <v>15.0</v>
      </c>
      <c r="D785" s="44">
        <v>750.5</v>
      </c>
      <c r="E785" s="44">
        <v>30.2</v>
      </c>
      <c r="F785" s="44">
        <v>7.4</v>
      </c>
      <c r="G785" s="44">
        <v>0.95</v>
      </c>
      <c r="H785" s="18">
        <f>MIN(1,F785/Config_Geracao!$E$4)*G785</f>
        <v>0.703</v>
      </c>
    </row>
    <row r="786" ht="15.0" customHeight="1">
      <c r="A786" s="43">
        <v>45690.6666666667</v>
      </c>
      <c r="B786" s="44">
        <v>2.0</v>
      </c>
      <c r="C786" s="44">
        <v>16.0</v>
      </c>
      <c r="D786" s="44">
        <v>617.6</v>
      </c>
      <c r="E786" s="44">
        <v>28.7</v>
      </c>
      <c r="F786" s="44">
        <v>1.91</v>
      </c>
      <c r="G786" s="44">
        <v>0.95</v>
      </c>
      <c r="H786" s="18">
        <f>MIN(1,F786/Config_Geracao!$E$4)*G786</f>
        <v>0.18145</v>
      </c>
    </row>
    <row r="787" ht="15.0" customHeight="1">
      <c r="A787" s="43">
        <v>45690.7083333333</v>
      </c>
      <c r="B787" s="44">
        <v>2.0</v>
      </c>
      <c r="C787" s="44">
        <v>17.0</v>
      </c>
      <c r="D787" s="44">
        <v>56.3</v>
      </c>
      <c r="E787" s="44">
        <v>28.3</v>
      </c>
      <c r="F787" s="44">
        <v>3.48</v>
      </c>
      <c r="G787" s="44">
        <v>0.95</v>
      </c>
      <c r="H787" s="18">
        <f>MIN(1,F787/Config_Geracao!$E$4)*G787</f>
        <v>0.3306</v>
      </c>
    </row>
    <row r="788" ht="15.0" customHeight="1">
      <c r="A788" s="43">
        <v>45690.75</v>
      </c>
      <c r="B788" s="44">
        <v>2.0</v>
      </c>
      <c r="C788" s="44">
        <v>18.0</v>
      </c>
      <c r="D788" s="44">
        <v>206.3</v>
      </c>
      <c r="E788" s="44">
        <v>23.5</v>
      </c>
      <c r="F788" s="44">
        <v>1.86</v>
      </c>
      <c r="G788" s="44">
        <v>0.95</v>
      </c>
      <c r="H788" s="18">
        <f>MIN(1,F788/Config_Geracao!$E$4)*G788</f>
        <v>0.1767</v>
      </c>
    </row>
    <row r="789" ht="15.0" customHeight="1">
      <c r="A789" s="43">
        <v>45690.7916666667</v>
      </c>
      <c r="B789" s="44">
        <v>2.0</v>
      </c>
      <c r="C789" s="44">
        <v>19.0</v>
      </c>
      <c r="D789" s="44">
        <v>0.0</v>
      </c>
      <c r="E789" s="44">
        <v>23.1</v>
      </c>
      <c r="F789" s="44">
        <v>2.9</v>
      </c>
      <c r="G789" s="44">
        <v>0.95</v>
      </c>
      <c r="H789" s="18">
        <f>MIN(1,F789/Config_Geracao!$E$4)*G789</f>
        <v>0.2755</v>
      </c>
    </row>
    <row r="790" ht="15.0" customHeight="1">
      <c r="A790" s="43">
        <v>45690.8333333333</v>
      </c>
      <c r="B790" s="44">
        <v>2.0</v>
      </c>
      <c r="C790" s="44">
        <v>20.0</v>
      </c>
      <c r="D790" s="44">
        <v>0.0</v>
      </c>
      <c r="E790" s="44">
        <v>27.5</v>
      </c>
      <c r="F790" s="44">
        <v>2.1</v>
      </c>
      <c r="G790" s="44">
        <v>0.95</v>
      </c>
      <c r="H790" s="18">
        <f>MIN(1,F790/Config_Geracao!$E$4)*G790</f>
        <v>0.1995</v>
      </c>
    </row>
    <row r="791" ht="15.0" customHeight="1">
      <c r="A791" s="43">
        <v>45690.875</v>
      </c>
      <c r="B791" s="44">
        <v>2.0</v>
      </c>
      <c r="C791" s="44">
        <v>21.0</v>
      </c>
      <c r="D791" s="44">
        <v>0.0</v>
      </c>
      <c r="E791" s="44">
        <v>29.1</v>
      </c>
      <c r="F791" s="44">
        <v>2.8</v>
      </c>
      <c r="G791" s="44">
        <v>0.95</v>
      </c>
      <c r="H791" s="18">
        <f>MIN(1,F791/Config_Geracao!$E$4)*G791</f>
        <v>0.266</v>
      </c>
    </row>
    <row r="792" ht="15.0" customHeight="1">
      <c r="A792" s="43">
        <v>45690.9166666667</v>
      </c>
      <c r="B792" s="44">
        <v>2.0</v>
      </c>
      <c r="C792" s="44">
        <v>22.0</v>
      </c>
      <c r="D792" s="44">
        <v>0.0</v>
      </c>
      <c r="E792" s="44">
        <v>28.5</v>
      </c>
      <c r="F792" s="44">
        <v>4.57</v>
      </c>
      <c r="G792" s="44">
        <v>0.95</v>
      </c>
      <c r="H792" s="18">
        <f>MIN(1,F792/Config_Geracao!$E$4)*G792</f>
        <v>0.43415</v>
      </c>
    </row>
    <row r="793" ht="15.0" customHeight="1">
      <c r="A793" s="43">
        <v>45690.9583333333</v>
      </c>
      <c r="B793" s="44">
        <v>2.0</v>
      </c>
      <c r="C793" s="44">
        <v>23.0</v>
      </c>
      <c r="D793" s="44">
        <v>0.0</v>
      </c>
      <c r="E793" s="44">
        <v>29.5</v>
      </c>
      <c r="F793" s="44">
        <v>3.74</v>
      </c>
      <c r="G793" s="44">
        <v>0.95</v>
      </c>
      <c r="H793" s="18">
        <f>MIN(1,F793/Config_Geracao!$E$4)*G793</f>
        <v>0.3553</v>
      </c>
    </row>
    <row r="794" ht="15.0" customHeight="1">
      <c r="A794" s="43">
        <v>45691.0</v>
      </c>
      <c r="B794" s="44">
        <v>2.0</v>
      </c>
      <c r="C794" s="44">
        <v>0.0</v>
      </c>
      <c r="D794" s="44">
        <v>0.0</v>
      </c>
      <c r="E794" s="44">
        <v>31.0</v>
      </c>
      <c r="F794" s="44">
        <v>4.76</v>
      </c>
      <c r="G794" s="44">
        <v>0.95</v>
      </c>
      <c r="H794" s="18">
        <f>MIN(1,F794/Config_Geracao!$E$4)*G794</f>
        <v>0.4522</v>
      </c>
    </row>
    <row r="795" ht="15.0" customHeight="1">
      <c r="A795" s="43">
        <v>45691.0416666667</v>
      </c>
      <c r="B795" s="44">
        <v>2.0</v>
      </c>
      <c r="C795" s="44">
        <v>1.0</v>
      </c>
      <c r="D795" s="44">
        <v>0.0</v>
      </c>
      <c r="E795" s="44">
        <v>30.3</v>
      </c>
      <c r="F795" s="44">
        <v>7.44</v>
      </c>
      <c r="G795" s="44">
        <v>0.95</v>
      </c>
      <c r="H795" s="18">
        <f>MIN(1,F795/Config_Geracao!$E$4)*G795</f>
        <v>0.7068</v>
      </c>
    </row>
    <row r="796" ht="15.0" customHeight="1">
      <c r="A796" s="43">
        <v>45691.0833333333</v>
      </c>
      <c r="B796" s="44">
        <v>2.0</v>
      </c>
      <c r="C796" s="44">
        <v>2.0</v>
      </c>
      <c r="D796" s="44">
        <v>0.0</v>
      </c>
      <c r="E796" s="44">
        <v>30.2</v>
      </c>
      <c r="F796" s="44">
        <v>4.17</v>
      </c>
      <c r="G796" s="44">
        <v>0.95</v>
      </c>
      <c r="H796" s="18">
        <f>MIN(1,F796/Config_Geracao!$E$4)*G796</f>
        <v>0.39615</v>
      </c>
    </row>
    <row r="797" ht="15.0" customHeight="1">
      <c r="A797" s="43">
        <v>45691.125</v>
      </c>
      <c r="B797" s="44">
        <v>2.0</v>
      </c>
      <c r="C797" s="44">
        <v>3.0</v>
      </c>
      <c r="D797" s="44">
        <v>0.0</v>
      </c>
      <c r="E797" s="44">
        <v>29.8</v>
      </c>
      <c r="F797" s="44">
        <v>3.25</v>
      </c>
      <c r="G797" s="44">
        <v>0.95</v>
      </c>
      <c r="H797" s="18">
        <f>MIN(1,F797/Config_Geracao!$E$4)*G797</f>
        <v>0.30875</v>
      </c>
    </row>
    <row r="798" ht="15.0" customHeight="1">
      <c r="A798" s="43">
        <v>45691.1666666667</v>
      </c>
      <c r="B798" s="44">
        <v>2.0</v>
      </c>
      <c r="C798" s="44">
        <v>4.0</v>
      </c>
      <c r="D798" s="44">
        <v>0.0</v>
      </c>
      <c r="E798" s="44">
        <v>25.8</v>
      </c>
      <c r="F798" s="44">
        <v>3.02</v>
      </c>
      <c r="G798" s="44">
        <v>0.95</v>
      </c>
      <c r="H798" s="18">
        <f>MIN(1,F798/Config_Geracao!$E$4)*G798</f>
        <v>0.2869</v>
      </c>
    </row>
    <row r="799" ht="15.0" customHeight="1">
      <c r="A799" s="43">
        <v>45691.2083333333</v>
      </c>
      <c r="B799" s="44">
        <v>2.0</v>
      </c>
      <c r="C799" s="44">
        <v>5.0</v>
      </c>
      <c r="D799" s="44">
        <v>0.0</v>
      </c>
      <c r="E799" s="44">
        <v>26.6</v>
      </c>
      <c r="F799" s="44">
        <v>3.51</v>
      </c>
      <c r="G799" s="44">
        <v>0.95</v>
      </c>
      <c r="H799" s="18">
        <f>MIN(1,F799/Config_Geracao!$E$4)*G799</f>
        <v>0.33345</v>
      </c>
    </row>
    <row r="800" ht="15.0" customHeight="1">
      <c r="A800" s="43">
        <v>45691.25</v>
      </c>
      <c r="B800" s="44">
        <v>2.0</v>
      </c>
      <c r="C800" s="44">
        <v>6.0</v>
      </c>
      <c r="D800" s="44">
        <v>57.5</v>
      </c>
      <c r="E800" s="44">
        <v>26.3</v>
      </c>
      <c r="F800" s="44">
        <v>2.74</v>
      </c>
      <c r="G800" s="44">
        <v>0.95</v>
      </c>
      <c r="H800" s="18">
        <f>MIN(1,F800/Config_Geracao!$E$4)*G800</f>
        <v>0.2603</v>
      </c>
    </row>
    <row r="801" ht="15.0" customHeight="1">
      <c r="A801" s="43">
        <v>45691.2916666667</v>
      </c>
      <c r="B801" s="44">
        <v>2.0</v>
      </c>
      <c r="C801" s="44">
        <v>7.0</v>
      </c>
      <c r="D801" s="44">
        <v>228.9</v>
      </c>
      <c r="E801" s="44">
        <v>28.3</v>
      </c>
      <c r="F801" s="44">
        <v>2.31</v>
      </c>
      <c r="G801" s="44">
        <v>0.95</v>
      </c>
      <c r="H801" s="18">
        <f>MIN(1,F801/Config_Geracao!$E$4)*G801</f>
        <v>0.21945</v>
      </c>
    </row>
    <row r="802" ht="15.0" customHeight="1">
      <c r="A802" s="43">
        <v>45691.3333333333</v>
      </c>
      <c r="B802" s="44">
        <v>2.0</v>
      </c>
      <c r="C802" s="44">
        <v>8.0</v>
      </c>
      <c r="D802" s="44">
        <v>662.7</v>
      </c>
      <c r="E802" s="44">
        <v>28.0</v>
      </c>
      <c r="F802" s="44">
        <v>3.03</v>
      </c>
      <c r="G802" s="44">
        <v>0.95</v>
      </c>
      <c r="H802" s="18">
        <f>MIN(1,F802/Config_Geracao!$E$4)*G802</f>
        <v>0.28785</v>
      </c>
    </row>
    <row r="803" ht="15.0" customHeight="1">
      <c r="A803" s="43">
        <v>45691.375</v>
      </c>
      <c r="B803" s="44">
        <v>2.0</v>
      </c>
      <c r="C803" s="44">
        <v>9.0</v>
      </c>
      <c r="D803" s="44">
        <v>789.9</v>
      </c>
      <c r="E803" s="44">
        <v>27.7</v>
      </c>
      <c r="F803" s="44">
        <v>2.75</v>
      </c>
      <c r="G803" s="44">
        <v>0.95</v>
      </c>
      <c r="H803" s="18">
        <f>MIN(1,F803/Config_Geracao!$E$4)*G803</f>
        <v>0.26125</v>
      </c>
    </row>
    <row r="804" ht="15.0" customHeight="1">
      <c r="A804" s="43">
        <v>45691.4166666667</v>
      </c>
      <c r="B804" s="44">
        <v>2.0</v>
      </c>
      <c r="C804" s="44">
        <v>10.0</v>
      </c>
      <c r="D804" s="44">
        <v>352.8</v>
      </c>
      <c r="E804" s="44">
        <v>29.4</v>
      </c>
      <c r="F804" s="44">
        <v>3.66</v>
      </c>
      <c r="G804" s="44">
        <v>0.95</v>
      </c>
      <c r="H804" s="18">
        <f>MIN(1,F804/Config_Geracao!$E$4)*G804</f>
        <v>0.3477</v>
      </c>
    </row>
    <row r="805" ht="15.0" customHeight="1">
      <c r="A805" s="43">
        <v>45691.4583333333</v>
      </c>
      <c r="B805" s="44">
        <v>2.0</v>
      </c>
      <c r="C805" s="44">
        <v>11.0</v>
      </c>
      <c r="D805" s="44">
        <v>683.6</v>
      </c>
      <c r="E805" s="44">
        <v>32.8</v>
      </c>
      <c r="F805" s="44">
        <v>3.04</v>
      </c>
      <c r="G805" s="44">
        <v>0.95</v>
      </c>
      <c r="H805" s="18">
        <f>MIN(1,F805/Config_Geracao!$E$4)*G805</f>
        <v>0.2888</v>
      </c>
    </row>
    <row r="806" ht="15.0" customHeight="1">
      <c r="A806" s="43">
        <v>45691.5</v>
      </c>
      <c r="B806" s="44">
        <v>2.0</v>
      </c>
      <c r="C806" s="44">
        <v>12.0</v>
      </c>
      <c r="D806" s="44">
        <v>1000.9</v>
      </c>
      <c r="E806" s="44">
        <v>31.8</v>
      </c>
      <c r="F806" s="44">
        <v>2.51</v>
      </c>
      <c r="G806" s="44">
        <v>0.95</v>
      </c>
      <c r="H806" s="18">
        <f>MIN(1,F806/Config_Geracao!$E$4)*G806</f>
        <v>0.23845</v>
      </c>
    </row>
    <row r="807" ht="15.0" customHeight="1">
      <c r="A807" s="43">
        <v>45691.5416666667</v>
      </c>
      <c r="B807" s="44">
        <v>2.0</v>
      </c>
      <c r="C807" s="44">
        <v>13.0</v>
      </c>
      <c r="D807" s="44">
        <v>574.4</v>
      </c>
      <c r="E807" s="44">
        <v>31.6</v>
      </c>
      <c r="F807" s="44">
        <v>4.38</v>
      </c>
      <c r="G807" s="44">
        <v>0.95</v>
      </c>
      <c r="H807" s="18">
        <f>MIN(1,F807/Config_Geracao!$E$4)*G807</f>
        <v>0.4161</v>
      </c>
    </row>
    <row r="808" ht="15.0" customHeight="1">
      <c r="A808" s="43">
        <v>45691.5833333333</v>
      </c>
      <c r="B808" s="44">
        <v>2.0</v>
      </c>
      <c r="C808" s="44">
        <v>14.0</v>
      </c>
      <c r="D808" s="44">
        <v>891.7</v>
      </c>
      <c r="E808" s="44">
        <v>30.0</v>
      </c>
      <c r="F808" s="44">
        <v>1.87</v>
      </c>
      <c r="G808" s="44">
        <v>0.95</v>
      </c>
      <c r="H808" s="18">
        <f>MIN(1,F808/Config_Geracao!$E$4)*G808</f>
        <v>0.17765</v>
      </c>
    </row>
    <row r="809" ht="15.0" customHeight="1">
      <c r="A809" s="43">
        <v>45691.625</v>
      </c>
      <c r="B809" s="44">
        <v>2.0</v>
      </c>
      <c r="C809" s="44">
        <v>15.0</v>
      </c>
      <c r="D809" s="44">
        <v>532.9</v>
      </c>
      <c r="E809" s="44">
        <v>29.6</v>
      </c>
      <c r="F809" s="44">
        <v>3.98</v>
      </c>
      <c r="G809" s="44">
        <v>0.95</v>
      </c>
      <c r="H809" s="18">
        <f>MIN(1,F809/Config_Geracao!$E$4)*G809</f>
        <v>0.3781</v>
      </c>
    </row>
    <row r="810" ht="15.0" customHeight="1">
      <c r="A810" s="43">
        <v>45691.6666666667</v>
      </c>
      <c r="B810" s="44">
        <v>2.0</v>
      </c>
      <c r="C810" s="44">
        <v>16.0</v>
      </c>
      <c r="D810" s="44">
        <v>636.1</v>
      </c>
      <c r="E810" s="44">
        <v>26.8</v>
      </c>
      <c r="F810" s="44">
        <v>2.18</v>
      </c>
      <c r="G810" s="44">
        <v>0.95</v>
      </c>
      <c r="H810" s="18">
        <f>MIN(1,F810/Config_Geracao!$E$4)*G810</f>
        <v>0.2071</v>
      </c>
    </row>
    <row r="811" ht="15.0" customHeight="1">
      <c r="A811" s="43">
        <v>45691.7083333333</v>
      </c>
      <c r="B811" s="44">
        <v>2.0</v>
      </c>
      <c r="C811" s="44">
        <v>17.0</v>
      </c>
      <c r="D811" s="44">
        <v>439.7</v>
      </c>
      <c r="E811" s="44">
        <v>26.7</v>
      </c>
      <c r="F811" s="44">
        <v>2.47</v>
      </c>
      <c r="G811" s="44">
        <v>0.95</v>
      </c>
      <c r="H811" s="18">
        <f>MIN(1,F811/Config_Geracao!$E$4)*G811</f>
        <v>0.23465</v>
      </c>
    </row>
    <row r="812" ht="15.0" customHeight="1">
      <c r="A812" s="43">
        <v>45691.75</v>
      </c>
      <c r="B812" s="44">
        <v>2.0</v>
      </c>
      <c r="C812" s="44">
        <v>18.0</v>
      </c>
      <c r="D812" s="44">
        <v>212.2</v>
      </c>
      <c r="E812" s="44">
        <v>24.7</v>
      </c>
      <c r="F812" s="44">
        <v>5.54</v>
      </c>
      <c r="G812" s="44">
        <v>0.95</v>
      </c>
      <c r="H812" s="18">
        <f>MIN(1,F812/Config_Geracao!$E$4)*G812</f>
        <v>0.5263</v>
      </c>
    </row>
    <row r="813" ht="15.0" customHeight="1">
      <c r="A813" s="43">
        <v>45691.7916666667</v>
      </c>
      <c r="B813" s="44">
        <v>2.0</v>
      </c>
      <c r="C813" s="44">
        <v>19.0</v>
      </c>
      <c r="D813" s="44">
        <v>0.0</v>
      </c>
      <c r="E813" s="44">
        <v>25.5</v>
      </c>
      <c r="F813" s="44">
        <v>2.08</v>
      </c>
      <c r="G813" s="44">
        <v>0.95</v>
      </c>
      <c r="H813" s="18">
        <f>MIN(1,F813/Config_Geracao!$E$4)*G813</f>
        <v>0.1976</v>
      </c>
    </row>
    <row r="814" ht="15.0" customHeight="1">
      <c r="A814" s="43">
        <v>45691.8333333333</v>
      </c>
      <c r="B814" s="44">
        <v>2.0</v>
      </c>
      <c r="C814" s="44">
        <v>20.0</v>
      </c>
      <c r="D814" s="44">
        <v>0.0</v>
      </c>
      <c r="E814" s="44">
        <v>26.2</v>
      </c>
      <c r="F814" s="44">
        <v>2.15</v>
      </c>
      <c r="G814" s="44">
        <v>0.95</v>
      </c>
      <c r="H814" s="18">
        <f>MIN(1,F814/Config_Geracao!$E$4)*G814</f>
        <v>0.20425</v>
      </c>
    </row>
    <row r="815" ht="15.0" customHeight="1">
      <c r="A815" s="43">
        <v>45691.875</v>
      </c>
      <c r="B815" s="44">
        <v>2.0</v>
      </c>
      <c r="C815" s="44">
        <v>21.0</v>
      </c>
      <c r="D815" s="44">
        <v>0.0</v>
      </c>
      <c r="E815" s="44">
        <v>24.8</v>
      </c>
      <c r="F815" s="44">
        <v>2.87</v>
      </c>
      <c r="G815" s="44">
        <v>0.95</v>
      </c>
      <c r="H815" s="18">
        <f>MIN(1,F815/Config_Geracao!$E$4)*G815</f>
        <v>0.27265</v>
      </c>
    </row>
    <row r="816" ht="15.0" customHeight="1">
      <c r="A816" s="43">
        <v>45691.9166666667</v>
      </c>
      <c r="B816" s="44">
        <v>2.0</v>
      </c>
      <c r="C816" s="44">
        <v>22.0</v>
      </c>
      <c r="D816" s="44">
        <v>0.0</v>
      </c>
      <c r="E816" s="44">
        <v>27.2</v>
      </c>
      <c r="F816" s="44">
        <v>6.37</v>
      </c>
      <c r="G816" s="44">
        <v>0.95</v>
      </c>
      <c r="H816" s="18">
        <f>MIN(1,F816/Config_Geracao!$E$4)*G816</f>
        <v>0.60515</v>
      </c>
    </row>
    <row r="817" ht="15.0" customHeight="1">
      <c r="A817" s="43">
        <v>45691.9583333333</v>
      </c>
      <c r="B817" s="44">
        <v>2.0</v>
      </c>
      <c r="C817" s="44">
        <v>23.0</v>
      </c>
      <c r="D817" s="44">
        <v>0.0</v>
      </c>
      <c r="E817" s="44">
        <v>27.5</v>
      </c>
      <c r="F817" s="44">
        <v>4.18</v>
      </c>
      <c r="G817" s="44">
        <v>0.95</v>
      </c>
      <c r="H817" s="18">
        <f>MIN(1,F817/Config_Geracao!$E$4)*G817</f>
        <v>0.3971</v>
      </c>
    </row>
    <row r="818" ht="15.0" customHeight="1">
      <c r="A818" s="43">
        <v>45692.0</v>
      </c>
      <c r="B818" s="44">
        <v>2.0</v>
      </c>
      <c r="C818" s="44">
        <v>0.0</v>
      </c>
      <c r="D818" s="44">
        <v>0.0</v>
      </c>
      <c r="E818" s="44">
        <v>27.9</v>
      </c>
      <c r="F818" s="44">
        <v>3.09</v>
      </c>
      <c r="G818" s="44">
        <v>0.95</v>
      </c>
      <c r="H818" s="18">
        <f>MIN(1,F818/Config_Geracao!$E$4)*G818</f>
        <v>0.29355</v>
      </c>
    </row>
    <row r="819" ht="15.0" customHeight="1">
      <c r="A819" s="43">
        <v>45692.0416666667</v>
      </c>
      <c r="B819" s="44">
        <v>2.0</v>
      </c>
      <c r="C819" s="44">
        <v>1.0</v>
      </c>
      <c r="D819" s="44">
        <v>0.0</v>
      </c>
      <c r="E819" s="44">
        <v>28.6</v>
      </c>
      <c r="F819" s="44">
        <v>4.36</v>
      </c>
      <c r="G819" s="44">
        <v>0.95</v>
      </c>
      <c r="H819" s="18">
        <f>MIN(1,F819/Config_Geracao!$E$4)*G819</f>
        <v>0.4142</v>
      </c>
    </row>
    <row r="820" ht="15.0" customHeight="1">
      <c r="A820" s="43">
        <v>45692.0833333333</v>
      </c>
      <c r="B820" s="44">
        <v>2.0</v>
      </c>
      <c r="C820" s="44">
        <v>2.0</v>
      </c>
      <c r="D820" s="44">
        <v>0.0</v>
      </c>
      <c r="E820" s="44">
        <v>25.8</v>
      </c>
      <c r="F820" s="44">
        <v>3.02</v>
      </c>
      <c r="G820" s="44">
        <v>0.95</v>
      </c>
      <c r="H820" s="18">
        <f>MIN(1,F820/Config_Geracao!$E$4)*G820</f>
        <v>0.2869</v>
      </c>
    </row>
    <row r="821" ht="15.0" customHeight="1">
      <c r="A821" s="43">
        <v>45692.125</v>
      </c>
      <c r="B821" s="44">
        <v>2.0</v>
      </c>
      <c r="C821" s="44">
        <v>3.0</v>
      </c>
      <c r="D821" s="44">
        <v>0.0</v>
      </c>
      <c r="E821" s="44">
        <v>25.6</v>
      </c>
      <c r="F821" s="44">
        <v>2.9</v>
      </c>
      <c r="G821" s="44">
        <v>0.95</v>
      </c>
      <c r="H821" s="18">
        <f>MIN(1,F821/Config_Geracao!$E$4)*G821</f>
        <v>0.2755</v>
      </c>
    </row>
    <row r="822" ht="15.0" customHeight="1">
      <c r="A822" s="43">
        <v>45692.1666666667</v>
      </c>
      <c r="B822" s="44">
        <v>2.0</v>
      </c>
      <c r="C822" s="44">
        <v>4.0</v>
      </c>
      <c r="D822" s="44">
        <v>0.0</v>
      </c>
      <c r="E822" s="44">
        <v>25.3</v>
      </c>
      <c r="F822" s="44">
        <v>3.88</v>
      </c>
      <c r="G822" s="44">
        <v>0.95</v>
      </c>
      <c r="H822" s="18">
        <f>MIN(1,F822/Config_Geracao!$E$4)*G822</f>
        <v>0.3686</v>
      </c>
    </row>
    <row r="823" ht="15.0" customHeight="1">
      <c r="A823" s="43">
        <v>45692.2083333333</v>
      </c>
      <c r="B823" s="44">
        <v>2.0</v>
      </c>
      <c r="C823" s="44">
        <v>5.0</v>
      </c>
      <c r="D823" s="44">
        <v>0.0</v>
      </c>
      <c r="E823" s="44">
        <v>25.2</v>
      </c>
      <c r="F823" s="44">
        <v>3.18</v>
      </c>
      <c r="G823" s="44">
        <v>0.95</v>
      </c>
      <c r="H823" s="18">
        <f>MIN(1,F823/Config_Geracao!$E$4)*G823</f>
        <v>0.3021</v>
      </c>
    </row>
    <row r="824" ht="15.0" customHeight="1">
      <c r="A824" s="43">
        <v>45692.25</v>
      </c>
      <c r="B824" s="44">
        <v>2.0</v>
      </c>
      <c r="C824" s="44">
        <v>6.0</v>
      </c>
      <c r="D824" s="44">
        <v>229.2</v>
      </c>
      <c r="E824" s="44">
        <v>25.0</v>
      </c>
      <c r="F824" s="44">
        <v>2.2</v>
      </c>
      <c r="G824" s="44">
        <v>0.95</v>
      </c>
      <c r="H824" s="18">
        <f>MIN(1,F824/Config_Geracao!$E$4)*G824</f>
        <v>0.209</v>
      </c>
    </row>
    <row r="825" ht="15.0" customHeight="1">
      <c r="A825" s="43">
        <v>45692.2916666667</v>
      </c>
      <c r="B825" s="44">
        <v>2.0</v>
      </c>
      <c r="C825" s="44">
        <v>7.0</v>
      </c>
      <c r="D825" s="44">
        <v>416.9</v>
      </c>
      <c r="E825" s="44">
        <v>26.9</v>
      </c>
      <c r="F825" s="44">
        <v>2.54</v>
      </c>
      <c r="G825" s="44">
        <v>0.95</v>
      </c>
      <c r="H825" s="18">
        <f>MIN(1,F825/Config_Geracao!$E$4)*G825</f>
        <v>0.2413</v>
      </c>
    </row>
    <row r="826" ht="15.0" customHeight="1">
      <c r="A826" s="43">
        <v>45692.3333333333</v>
      </c>
      <c r="B826" s="44">
        <v>2.0</v>
      </c>
      <c r="C826" s="44">
        <v>8.0</v>
      </c>
      <c r="D826" s="44">
        <v>220.7</v>
      </c>
      <c r="E826" s="44">
        <v>27.9</v>
      </c>
      <c r="F826" s="44">
        <v>1.93</v>
      </c>
      <c r="G826" s="44">
        <v>0.95</v>
      </c>
      <c r="H826" s="18">
        <f>MIN(1,F826/Config_Geracao!$E$4)*G826</f>
        <v>0.18335</v>
      </c>
    </row>
    <row r="827" ht="15.0" customHeight="1">
      <c r="A827" s="43">
        <v>45692.375</v>
      </c>
      <c r="B827" s="44">
        <v>2.0</v>
      </c>
      <c r="C827" s="44">
        <v>9.0</v>
      </c>
      <c r="D827" s="44">
        <v>392.0</v>
      </c>
      <c r="E827" s="44">
        <v>27.5</v>
      </c>
      <c r="F827" s="44">
        <v>3.13</v>
      </c>
      <c r="G827" s="44">
        <v>0.95</v>
      </c>
      <c r="H827" s="18">
        <f>MIN(1,F827/Config_Geracao!$E$4)*G827</f>
        <v>0.29735</v>
      </c>
    </row>
    <row r="828" ht="15.0" customHeight="1">
      <c r="A828" s="43">
        <v>45692.4166666667</v>
      </c>
      <c r="B828" s="44">
        <v>2.0</v>
      </c>
      <c r="C828" s="44">
        <v>10.0</v>
      </c>
      <c r="D828" s="44">
        <v>854.5</v>
      </c>
      <c r="E828" s="44">
        <v>30.9</v>
      </c>
      <c r="F828" s="44">
        <v>2.22</v>
      </c>
      <c r="G828" s="44">
        <v>0.95</v>
      </c>
      <c r="H828" s="18">
        <f>MIN(1,F828/Config_Geracao!$E$4)*G828</f>
        <v>0.2109</v>
      </c>
    </row>
    <row r="829" ht="15.0" customHeight="1">
      <c r="A829" s="43">
        <v>45692.4583333333</v>
      </c>
      <c r="B829" s="44">
        <v>2.0</v>
      </c>
      <c r="C829" s="44">
        <v>11.0</v>
      </c>
      <c r="D829" s="44">
        <v>982.3</v>
      </c>
      <c r="E829" s="44">
        <v>29.0</v>
      </c>
      <c r="F829" s="44">
        <v>2.51</v>
      </c>
      <c r="G829" s="44">
        <v>0.95</v>
      </c>
      <c r="H829" s="18">
        <f>MIN(1,F829/Config_Geracao!$E$4)*G829</f>
        <v>0.23845</v>
      </c>
    </row>
    <row r="830" ht="15.0" customHeight="1">
      <c r="A830" s="43">
        <v>45692.5</v>
      </c>
      <c r="B830" s="44">
        <v>2.0</v>
      </c>
      <c r="C830" s="44">
        <v>12.0</v>
      </c>
      <c r="D830" s="44">
        <v>990.0</v>
      </c>
      <c r="E830" s="44">
        <v>32.9</v>
      </c>
      <c r="F830" s="44">
        <v>2.29</v>
      </c>
      <c r="G830" s="44">
        <v>0.95</v>
      </c>
      <c r="H830" s="18">
        <f>MIN(1,F830/Config_Geracao!$E$4)*G830</f>
        <v>0.21755</v>
      </c>
    </row>
    <row r="831" ht="15.0" customHeight="1">
      <c r="A831" s="43">
        <v>45692.5416666667</v>
      </c>
      <c r="B831" s="44">
        <v>2.0</v>
      </c>
      <c r="C831" s="44">
        <v>13.0</v>
      </c>
      <c r="D831" s="44">
        <v>973.7</v>
      </c>
      <c r="E831" s="44">
        <v>30.0</v>
      </c>
      <c r="F831" s="44">
        <v>3.28</v>
      </c>
      <c r="G831" s="44">
        <v>0.95</v>
      </c>
      <c r="H831" s="18">
        <f>MIN(1,F831/Config_Geracao!$E$4)*G831</f>
        <v>0.3116</v>
      </c>
    </row>
    <row r="832" ht="15.0" customHeight="1">
      <c r="A832" s="43">
        <v>45692.5833333333</v>
      </c>
      <c r="B832" s="44">
        <v>2.0</v>
      </c>
      <c r="C832" s="44">
        <v>14.0</v>
      </c>
      <c r="D832" s="44">
        <v>502.9</v>
      </c>
      <c r="E832" s="44">
        <v>33.1</v>
      </c>
      <c r="F832" s="44">
        <v>2.51</v>
      </c>
      <c r="G832" s="44">
        <v>0.95</v>
      </c>
      <c r="H832" s="18">
        <f>MIN(1,F832/Config_Geracao!$E$4)*G832</f>
        <v>0.23845</v>
      </c>
    </row>
    <row r="833" ht="15.0" customHeight="1">
      <c r="A833" s="43">
        <v>45692.625</v>
      </c>
      <c r="B833" s="44">
        <v>2.0</v>
      </c>
      <c r="C833" s="44">
        <v>15.0</v>
      </c>
      <c r="D833" s="44">
        <v>814.4</v>
      </c>
      <c r="E833" s="44">
        <v>26.1</v>
      </c>
      <c r="F833" s="44">
        <v>2.92</v>
      </c>
      <c r="G833" s="44">
        <v>0.95</v>
      </c>
      <c r="H833" s="18">
        <f>MIN(1,F833/Config_Geracao!$E$4)*G833</f>
        <v>0.2774</v>
      </c>
    </row>
    <row r="834" ht="15.0" customHeight="1">
      <c r="A834" s="43">
        <v>45692.6666666667</v>
      </c>
      <c r="B834" s="44">
        <v>2.0</v>
      </c>
      <c r="C834" s="44">
        <v>16.0</v>
      </c>
      <c r="D834" s="44">
        <v>275.8</v>
      </c>
      <c r="E834" s="44">
        <v>27.1</v>
      </c>
      <c r="F834" s="44">
        <v>2.09</v>
      </c>
      <c r="G834" s="44">
        <v>0.95</v>
      </c>
      <c r="H834" s="18">
        <f>MIN(1,F834/Config_Geracao!$E$4)*G834</f>
        <v>0.19855</v>
      </c>
    </row>
    <row r="835" ht="15.0" customHeight="1">
      <c r="A835" s="43">
        <v>45692.7083333333</v>
      </c>
      <c r="B835" s="44">
        <v>2.0</v>
      </c>
      <c r="C835" s="44">
        <v>17.0</v>
      </c>
      <c r="D835" s="44">
        <v>107.8</v>
      </c>
      <c r="E835" s="44">
        <v>27.1</v>
      </c>
      <c r="F835" s="44">
        <v>5.34</v>
      </c>
      <c r="G835" s="44">
        <v>0.95</v>
      </c>
      <c r="H835" s="18">
        <f>MIN(1,F835/Config_Geracao!$E$4)*G835</f>
        <v>0.5073</v>
      </c>
    </row>
    <row r="836" ht="15.0" customHeight="1">
      <c r="A836" s="43">
        <v>45692.75</v>
      </c>
      <c r="B836" s="44">
        <v>2.0</v>
      </c>
      <c r="C836" s="44">
        <v>18.0</v>
      </c>
      <c r="D836" s="44">
        <v>218.7</v>
      </c>
      <c r="E836" s="44">
        <v>26.8</v>
      </c>
      <c r="F836" s="44">
        <v>2.3</v>
      </c>
      <c r="G836" s="44">
        <v>0.95</v>
      </c>
      <c r="H836" s="18">
        <f>MIN(1,F836/Config_Geracao!$E$4)*G836</f>
        <v>0.2185</v>
      </c>
    </row>
    <row r="837" ht="15.0" customHeight="1">
      <c r="A837" s="43">
        <v>45692.7916666667</v>
      </c>
      <c r="B837" s="44">
        <v>2.0</v>
      </c>
      <c r="C837" s="44">
        <v>19.0</v>
      </c>
      <c r="D837" s="44">
        <v>0.0</v>
      </c>
      <c r="E837" s="44">
        <v>26.4</v>
      </c>
      <c r="F837" s="44">
        <v>2.03</v>
      </c>
      <c r="G837" s="44">
        <v>0.95</v>
      </c>
      <c r="H837" s="18">
        <f>MIN(1,F837/Config_Geracao!$E$4)*G837</f>
        <v>0.19285</v>
      </c>
    </row>
    <row r="838" ht="15.0" customHeight="1">
      <c r="A838" s="43">
        <v>45692.8333333333</v>
      </c>
      <c r="B838" s="44">
        <v>2.0</v>
      </c>
      <c r="C838" s="44">
        <v>20.0</v>
      </c>
      <c r="D838" s="44">
        <v>0.0</v>
      </c>
      <c r="E838" s="44">
        <v>27.2</v>
      </c>
      <c r="F838" s="44">
        <v>2.96</v>
      </c>
      <c r="G838" s="44">
        <v>0.95</v>
      </c>
      <c r="H838" s="18">
        <f>MIN(1,F838/Config_Geracao!$E$4)*G838</f>
        <v>0.2812</v>
      </c>
    </row>
    <row r="839" ht="15.0" customHeight="1">
      <c r="A839" s="43">
        <v>45692.875</v>
      </c>
      <c r="B839" s="44">
        <v>2.0</v>
      </c>
      <c r="C839" s="44">
        <v>21.0</v>
      </c>
      <c r="D839" s="44">
        <v>0.0</v>
      </c>
      <c r="E839" s="44">
        <v>26.1</v>
      </c>
      <c r="F839" s="44">
        <v>4.83</v>
      </c>
      <c r="G839" s="44">
        <v>0.95</v>
      </c>
      <c r="H839" s="18">
        <f>MIN(1,F839/Config_Geracao!$E$4)*G839</f>
        <v>0.45885</v>
      </c>
    </row>
    <row r="840" ht="15.0" customHeight="1">
      <c r="A840" s="43">
        <v>45692.9166666667</v>
      </c>
      <c r="B840" s="44">
        <v>2.0</v>
      </c>
      <c r="C840" s="44">
        <v>22.0</v>
      </c>
      <c r="D840" s="44">
        <v>0.0</v>
      </c>
      <c r="E840" s="44">
        <v>26.6</v>
      </c>
      <c r="F840" s="44">
        <v>3.05</v>
      </c>
      <c r="G840" s="44">
        <v>0.95</v>
      </c>
      <c r="H840" s="18">
        <f>MIN(1,F840/Config_Geracao!$E$4)*G840</f>
        <v>0.28975</v>
      </c>
    </row>
    <row r="841" ht="15.0" customHeight="1">
      <c r="A841" s="43">
        <v>45692.9583333333</v>
      </c>
      <c r="B841" s="44">
        <v>2.0</v>
      </c>
      <c r="C841" s="44">
        <v>23.0</v>
      </c>
      <c r="D841" s="44">
        <v>0.0</v>
      </c>
      <c r="E841" s="44">
        <v>28.3</v>
      </c>
      <c r="F841" s="44">
        <v>3.75</v>
      </c>
      <c r="G841" s="44">
        <v>0.95</v>
      </c>
      <c r="H841" s="18">
        <f>MIN(1,F841/Config_Geracao!$E$4)*G841</f>
        <v>0.35625</v>
      </c>
    </row>
    <row r="842" ht="15.0" customHeight="1">
      <c r="A842" s="43">
        <v>45693.0</v>
      </c>
      <c r="B842" s="44">
        <v>2.0</v>
      </c>
      <c r="C842" s="44">
        <v>0.0</v>
      </c>
      <c r="D842" s="44">
        <v>0.0</v>
      </c>
      <c r="E842" s="44">
        <v>28.6</v>
      </c>
      <c r="F842" s="44">
        <v>4.15</v>
      </c>
      <c r="G842" s="44">
        <v>0.95</v>
      </c>
      <c r="H842" s="18">
        <f>MIN(1,F842/Config_Geracao!$E$4)*G842</f>
        <v>0.39425</v>
      </c>
    </row>
    <row r="843" ht="15.0" customHeight="1">
      <c r="A843" s="43">
        <v>45693.0416666667</v>
      </c>
      <c r="B843" s="44">
        <v>2.0</v>
      </c>
      <c r="C843" s="44">
        <v>1.0</v>
      </c>
      <c r="D843" s="44">
        <v>0.0</v>
      </c>
      <c r="E843" s="44">
        <v>27.7</v>
      </c>
      <c r="F843" s="44">
        <v>3.19</v>
      </c>
      <c r="G843" s="44">
        <v>0.95</v>
      </c>
      <c r="H843" s="18">
        <f>MIN(1,F843/Config_Geracao!$E$4)*G843</f>
        <v>0.30305</v>
      </c>
    </row>
    <row r="844" ht="15.0" customHeight="1">
      <c r="A844" s="43">
        <v>45693.0833333333</v>
      </c>
      <c r="B844" s="44">
        <v>2.0</v>
      </c>
      <c r="C844" s="44">
        <v>2.0</v>
      </c>
      <c r="D844" s="44">
        <v>0.0</v>
      </c>
      <c r="E844" s="44">
        <v>25.8</v>
      </c>
      <c r="F844" s="44">
        <v>2.86</v>
      </c>
      <c r="G844" s="44">
        <v>0.95</v>
      </c>
      <c r="H844" s="18">
        <f>MIN(1,F844/Config_Geracao!$E$4)*G844</f>
        <v>0.2717</v>
      </c>
    </row>
    <row r="845" ht="15.0" customHeight="1">
      <c r="A845" s="43">
        <v>45693.125</v>
      </c>
      <c r="B845" s="44">
        <v>2.0</v>
      </c>
      <c r="C845" s="44">
        <v>3.0</v>
      </c>
      <c r="D845" s="44">
        <v>0.0</v>
      </c>
      <c r="E845" s="44">
        <v>28.4</v>
      </c>
      <c r="F845" s="44">
        <v>2.8</v>
      </c>
      <c r="G845" s="44">
        <v>0.95</v>
      </c>
      <c r="H845" s="18">
        <f>MIN(1,F845/Config_Geracao!$E$4)*G845</f>
        <v>0.266</v>
      </c>
    </row>
    <row r="846" ht="15.0" customHeight="1">
      <c r="A846" s="43">
        <v>45693.1666666667</v>
      </c>
      <c r="B846" s="44">
        <v>2.0</v>
      </c>
      <c r="C846" s="44">
        <v>4.0</v>
      </c>
      <c r="D846" s="44">
        <v>0.0</v>
      </c>
      <c r="E846" s="44">
        <v>26.5</v>
      </c>
      <c r="F846" s="44">
        <v>3.1</v>
      </c>
      <c r="G846" s="44">
        <v>0.95</v>
      </c>
      <c r="H846" s="18">
        <f>MIN(1,F846/Config_Geracao!$E$4)*G846</f>
        <v>0.2945</v>
      </c>
    </row>
    <row r="847" ht="15.0" customHeight="1">
      <c r="A847" s="43">
        <v>45693.2083333333</v>
      </c>
      <c r="B847" s="44">
        <v>2.0</v>
      </c>
      <c r="C847" s="44">
        <v>5.0</v>
      </c>
      <c r="D847" s="44">
        <v>0.0</v>
      </c>
      <c r="E847" s="44">
        <v>27.1</v>
      </c>
      <c r="F847" s="44">
        <v>3.39</v>
      </c>
      <c r="G847" s="44">
        <v>0.95</v>
      </c>
      <c r="H847" s="18">
        <f>MIN(1,F847/Config_Geracao!$E$4)*G847</f>
        <v>0.32205</v>
      </c>
    </row>
    <row r="848" ht="15.0" customHeight="1">
      <c r="A848" s="43">
        <v>45693.25</v>
      </c>
      <c r="B848" s="44">
        <v>2.0</v>
      </c>
      <c r="C848" s="44">
        <v>6.0</v>
      </c>
      <c r="D848" s="44">
        <v>167.6</v>
      </c>
      <c r="E848" s="44">
        <v>24.3</v>
      </c>
      <c r="F848" s="44">
        <v>2.75</v>
      </c>
      <c r="G848" s="44">
        <v>0.95</v>
      </c>
      <c r="H848" s="18">
        <f>MIN(1,F848/Config_Geracao!$E$4)*G848</f>
        <v>0.26125</v>
      </c>
    </row>
    <row r="849" ht="15.0" customHeight="1">
      <c r="A849" s="43">
        <v>45693.2916666667</v>
      </c>
      <c r="B849" s="44">
        <v>2.0</v>
      </c>
      <c r="C849" s="44">
        <v>7.0</v>
      </c>
      <c r="D849" s="44">
        <v>457.3</v>
      </c>
      <c r="E849" s="44">
        <v>26.0</v>
      </c>
      <c r="F849" s="44">
        <v>2.03</v>
      </c>
      <c r="G849" s="44">
        <v>0.95</v>
      </c>
      <c r="H849" s="18">
        <f>MIN(1,F849/Config_Geracao!$E$4)*G849</f>
        <v>0.19285</v>
      </c>
    </row>
    <row r="850" ht="15.0" customHeight="1">
      <c r="A850" s="43">
        <v>45693.3333333333</v>
      </c>
      <c r="B850" s="44">
        <v>2.0</v>
      </c>
      <c r="C850" s="44">
        <v>8.0</v>
      </c>
      <c r="D850" s="44">
        <v>375.5</v>
      </c>
      <c r="E850" s="44">
        <v>24.8</v>
      </c>
      <c r="F850" s="44">
        <v>2.79</v>
      </c>
      <c r="G850" s="44">
        <v>0.95</v>
      </c>
      <c r="H850" s="18">
        <f>MIN(1,F850/Config_Geracao!$E$4)*G850</f>
        <v>0.26505</v>
      </c>
    </row>
    <row r="851" ht="15.0" customHeight="1">
      <c r="A851" s="43">
        <v>45693.375</v>
      </c>
      <c r="B851" s="44">
        <v>2.0</v>
      </c>
      <c r="C851" s="44">
        <v>9.0</v>
      </c>
      <c r="D851" s="44">
        <v>768.8</v>
      </c>
      <c r="E851" s="44">
        <v>29.2</v>
      </c>
      <c r="F851" s="44">
        <v>1.88</v>
      </c>
      <c r="G851" s="44">
        <v>0.95</v>
      </c>
      <c r="H851" s="18">
        <f>MIN(1,F851/Config_Geracao!$E$4)*G851</f>
        <v>0.1786</v>
      </c>
    </row>
    <row r="852" ht="15.0" customHeight="1">
      <c r="A852" s="43">
        <v>45693.4166666667</v>
      </c>
      <c r="B852" s="44">
        <v>2.0</v>
      </c>
      <c r="C852" s="44">
        <v>10.0</v>
      </c>
      <c r="D852" s="44">
        <v>895.2</v>
      </c>
      <c r="E852" s="44">
        <v>30.6</v>
      </c>
      <c r="F852" s="44">
        <v>1.87</v>
      </c>
      <c r="G852" s="44">
        <v>0.95</v>
      </c>
      <c r="H852" s="18">
        <f>MIN(1,F852/Config_Geracao!$E$4)*G852</f>
        <v>0.17765</v>
      </c>
    </row>
    <row r="853" ht="15.0" customHeight="1">
      <c r="A853" s="43">
        <v>45693.4583333333</v>
      </c>
      <c r="B853" s="44">
        <v>2.0</v>
      </c>
      <c r="C853" s="44">
        <v>11.0</v>
      </c>
      <c r="D853" s="44">
        <v>571.7</v>
      </c>
      <c r="E853" s="44">
        <v>29.5</v>
      </c>
      <c r="F853" s="44">
        <v>2.17</v>
      </c>
      <c r="G853" s="44">
        <v>0.95</v>
      </c>
      <c r="H853" s="18">
        <f>MIN(1,F853/Config_Geracao!$E$4)*G853</f>
        <v>0.20615</v>
      </c>
    </row>
    <row r="854" ht="15.0" customHeight="1">
      <c r="A854" s="43">
        <v>45693.5</v>
      </c>
      <c r="B854" s="44">
        <v>2.0</v>
      </c>
      <c r="C854" s="44">
        <v>12.0</v>
      </c>
      <c r="D854" s="44">
        <v>501.1</v>
      </c>
      <c r="E854" s="44">
        <v>32.9</v>
      </c>
      <c r="F854" s="44">
        <v>3.23</v>
      </c>
      <c r="G854" s="44">
        <v>0.95</v>
      </c>
      <c r="H854" s="18">
        <f>MIN(1,F854/Config_Geracao!$E$4)*G854</f>
        <v>0.30685</v>
      </c>
    </row>
    <row r="855" ht="15.0" customHeight="1">
      <c r="A855" s="43">
        <v>45693.5416666667</v>
      </c>
      <c r="B855" s="44">
        <v>2.0</v>
      </c>
      <c r="C855" s="44">
        <v>13.0</v>
      </c>
      <c r="D855" s="44">
        <v>320.8</v>
      </c>
      <c r="E855" s="44">
        <v>29.1</v>
      </c>
      <c r="F855" s="44">
        <v>2.67</v>
      </c>
      <c r="G855" s="44">
        <v>0.95</v>
      </c>
      <c r="H855" s="18">
        <f>MIN(1,F855/Config_Geracao!$E$4)*G855</f>
        <v>0.25365</v>
      </c>
    </row>
    <row r="856" ht="15.0" customHeight="1">
      <c r="A856" s="43">
        <v>45693.5833333333</v>
      </c>
      <c r="B856" s="44">
        <v>2.0</v>
      </c>
      <c r="C856" s="44">
        <v>14.0</v>
      </c>
      <c r="D856" s="44">
        <v>902.9</v>
      </c>
      <c r="E856" s="44">
        <v>32.1</v>
      </c>
      <c r="F856" s="44">
        <v>3.33</v>
      </c>
      <c r="G856" s="44">
        <v>0.95</v>
      </c>
      <c r="H856" s="18">
        <f>MIN(1,F856/Config_Geracao!$E$4)*G856</f>
        <v>0.31635</v>
      </c>
    </row>
    <row r="857" ht="15.0" customHeight="1">
      <c r="A857" s="43">
        <v>45693.625</v>
      </c>
      <c r="B857" s="44">
        <v>2.0</v>
      </c>
      <c r="C857" s="44">
        <v>15.0</v>
      </c>
      <c r="D857" s="44">
        <v>422.5</v>
      </c>
      <c r="E857" s="44">
        <v>29.5</v>
      </c>
      <c r="F857" s="44">
        <v>2.15</v>
      </c>
      <c r="G857" s="44">
        <v>0.95</v>
      </c>
      <c r="H857" s="18">
        <f>MIN(1,F857/Config_Geracao!$E$4)*G857</f>
        <v>0.20425</v>
      </c>
    </row>
    <row r="858" ht="15.0" customHeight="1">
      <c r="A858" s="43">
        <v>45693.6666666667</v>
      </c>
      <c r="B858" s="44">
        <v>2.0</v>
      </c>
      <c r="C858" s="44">
        <v>16.0</v>
      </c>
      <c r="D858" s="44">
        <v>640.9</v>
      </c>
      <c r="E858" s="44">
        <v>27.3</v>
      </c>
      <c r="F858" s="44">
        <v>4.78</v>
      </c>
      <c r="G858" s="44">
        <v>0.95</v>
      </c>
      <c r="H858" s="18">
        <f>MIN(1,F858/Config_Geracao!$E$4)*G858</f>
        <v>0.4541</v>
      </c>
    </row>
    <row r="859" ht="15.0" customHeight="1">
      <c r="A859" s="43">
        <v>45693.7083333333</v>
      </c>
      <c r="B859" s="44">
        <v>2.0</v>
      </c>
      <c r="C859" s="44">
        <v>17.0</v>
      </c>
      <c r="D859" s="44">
        <v>414.6</v>
      </c>
      <c r="E859" s="44">
        <v>25.1</v>
      </c>
      <c r="F859" s="44">
        <v>5.15</v>
      </c>
      <c r="G859" s="44">
        <v>0.95</v>
      </c>
      <c r="H859" s="18">
        <f>MIN(1,F859/Config_Geracao!$E$4)*G859</f>
        <v>0.48925</v>
      </c>
    </row>
    <row r="860" ht="15.0" customHeight="1">
      <c r="A860" s="43">
        <v>45693.75</v>
      </c>
      <c r="B860" s="44">
        <v>2.0</v>
      </c>
      <c r="C860" s="44">
        <v>18.0</v>
      </c>
      <c r="D860" s="44">
        <v>93.6</v>
      </c>
      <c r="E860" s="44">
        <v>27.2</v>
      </c>
      <c r="F860" s="44">
        <v>6.46</v>
      </c>
      <c r="G860" s="44">
        <v>0.95</v>
      </c>
      <c r="H860" s="18">
        <f>MIN(1,F860/Config_Geracao!$E$4)*G860</f>
        <v>0.6137</v>
      </c>
    </row>
    <row r="861" ht="15.0" customHeight="1">
      <c r="A861" s="43">
        <v>45693.7916666667</v>
      </c>
      <c r="B861" s="44">
        <v>2.0</v>
      </c>
      <c r="C861" s="44">
        <v>19.0</v>
      </c>
      <c r="D861" s="44">
        <v>0.0</v>
      </c>
      <c r="E861" s="44">
        <v>24.6</v>
      </c>
      <c r="F861" s="44">
        <v>2.14</v>
      </c>
      <c r="G861" s="44">
        <v>0.95</v>
      </c>
      <c r="H861" s="18">
        <f>MIN(1,F861/Config_Geracao!$E$4)*G861</f>
        <v>0.2033</v>
      </c>
    </row>
    <row r="862" ht="15.0" customHeight="1">
      <c r="A862" s="43">
        <v>45693.8333333333</v>
      </c>
      <c r="B862" s="44">
        <v>2.0</v>
      </c>
      <c r="C862" s="44">
        <v>20.0</v>
      </c>
      <c r="D862" s="44">
        <v>0.0</v>
      </c>
      <c r="E862" s="44">
        <v>28.0</v>
      </c>
      <c r="F862" s="44">
        <v>4.58</v>
      </c>
      <c r="G862" s="44">
        <v>0.95</v>
      </c>
      <c r="H862" s="18">
        <f>MIN(1,F862/Config_Geracao!$E$4)*G862</f>
        <v>0.4351</v>
      </c>
    </row>
    <row r="863" ht="15.0" customHeight="1">
      <c r="A863" s="43">
        <v>45693.875</v>
      </c>
      <c r="B863" s="44">
        <v>2.0</v>
      </c>
      <c r="C863" s="44">
        <v>21.0</v>
      </c>
      <c r="D863" s="44">
        <v>0.0</v>
      </c>
      <c r="E863" s="44">
        <v>26.4</v>
      </c>
      <c r="F863" s="44">
        <v>2.97</v>
      </c>
      <c r="G863" s="44">
        <v>0.95</v>
      </c>
      <c r="H863" s="18">
        <f>MIN(1,F863/Config_Geracao!$E$4)*G863</f>
        <v>0.28215</v>
      </c>
    </row>
    <row r="864" ht="15.0" customHeight="1">
      <c r="A864" s="43">
        <v>45693.9166666667</v>
      </c>
      <c r="B864" s="44">
        <v>2.0</v>
      </c>
      <c r="C864" s="44">
        <v>22.0</v>
      </c>
      <c r="D864" s="44">
        <v>0.0</v>
      </c>
      <c r="E864" s="44">
        <v>28.6</v>
      </c>
      <c r="F864" s="44">
        <v>2.82</v>
      </c>
      <c r="G864" s="44">
        <v>0.95</v>
      </c>
      <c r="H864" s="18">
        <f>MIN(1,F864/Config_Geracao!$E$4)*G864</f>
        <v>0.2679</v>
      </c>
    </row>
    <row r="865" ht="15.0" customHeight="1">
      <c r="A865" s="43">
        <v>45693.9583333333</v>
      </c>
      <c r="B865" s="44">
        <v>2.0</v>
      </c>
      <c r="C865" s="44">
        <v>23.0</v>
      </c>
      <c r="D865" s="44">
        <v>0.0</v>
      </c>
      <c r="E865" s="44">
        <v>27.6</v>
      </c>
      <c r="F865" s="44">
        <v>2.86</v>
      </c>
      <c r="G865" s="44">
        <v>0.95</v>
      </c>
      <c r="H865" s="18">
        <f>MIN(1,F865/Config_Geracao!$E$4)*G865</f>
        <v>0.2717</v>
      </c>
    </row>
    <row r="866" ht="15.0" customHeight="1">
      <c r="A866" s="43">
        <v>45694.0</v>
      </c>
      <c r="B866" s="44">
        <v>2.0</v>
      </c>
      <c r="C866" s="44">
        <v>0.0</v>
      </c>
      <c r="D866" s="44">
        <v>0.0</v>
      </c>
      <c r="E866" s="44">
        <v>28.5</v>
      </c>
      <c r="F866" s="44">
        <v>2.92</v>
      </c>
      <c r="G866" s="44">
        <v>0.95</v>
      </c>
      <c r="H866" s="18">
        <f>MIN(1,F866/Config_Geracao!$E$4)*G866</f>
        <v>0.2774</v>
      </c>
    </row>
    <row r="867" ht="15.0" customHeight="1">
      <c r="A867" s="43">
        <v>45694.0416666667</v>
      </c>
      <c r="B867" s="44">
        <v>2.0</v>
      </c>
      <c r="C867" s="44">
        <v>1.0</v>
      </c>
      <c r="D867" s="44">
        <v>0.0</v>
      </c>
      <c r="E867" s="44">
        <v>26.2</v>
      </c>
      <c r="F867" s="44">
        <v>6.2</v>
      </c>
      <c r="G867" s="44">
        <v>0.95</v>
      </c>
      <c r="H867" s="18">
        <f>MIN(1,F867/Config_Geracao!$E$4)*G867</f>
        <v>0.589</v>
      </c>
    </row>
    <row r="868" ht="15.0" customHeight="1">
      <c r="A868" s="43">
        <v>45694.0833333333</v>
      </c>
      <c r="B868" s="44">
        <v>2.0</v>
      </c>
      <c r="C868" s="44">
        <v>2.0</v>
      </c>
      <c r="D868" s="44">
        <v>0.0</v>
      </c>
      <c r="E868" s="44">
        <v>27.7</v>
      </c>
      <c r="F868" s="44">
        <v>3.04</v>
      </c>
      <c r="G868" s="44">
        <v>0.95</v>
      </c>
      <c r="H868" s="18">
        <f>MIN(1,F868/Config_Geracao!$E$4)*G868</f>
        <v>0.2888</v>
      </c>
    </row>
    <row r="869" ht="15.0" customHeight="1">
      <c r="A869" s="43">
        <v>45694.125</v>
      </c>
      <c r="B869" s="44">
        <v>2.0</v>
      </c>
      <c r="C869" s="44">
        <v>3.0</v>
      </c>
      <c r="D869" s="44">
        <v>0.0</v>
      </c>
      <c r="E869" s="44">
        <v>22.6</v>
      </c>
      <c r="F869" s="44">
        <v>3.4</v>
      </c>
      <c r="G869" s="44">
        <v>0.95</v>
      </c>
      <c r="H869" s="18">
        <f>MIN(1,F869/Config_Geracao!$E$4)*G869</f>
        <v>0.323</v>
      </c>
    </row>
    <row r="870" ht="15.0" customHeight="1">
      <c r="A870" s="43">
        <v>45694.1666666667</v>
      </c>
      <c r="B870" s="44">
        <v>2.0</v>
      </c>
      <c r="C870" s="44">
        <v>4.0</v>
      </c>
      <c r="D870" s="44">
        <v>0.0</v>
      </c>
      <c r="E870" s="44">
        <v>28.3</v>
      </c>
      <c r="F870" s="44">
        <v>4.16</v>
      </c>
      <c r="G870" s="44">
        <v>0.95</v>
      </c>
      <c r="H870" s="18">
        <f>MIN(1,F870/Config_Geracao!$E$4)*G870</f>
        <v>0.3952</v>
      </c>
    </row>
    <row r="871" ht="15.0" customHeight="1">
      <c r="A871" s="43">
        <v>45694.2083333333</v>
      </c>
      <c r="B871" s="44">
        <v>2.0</v>
      </c>
      <c r="C871" s="44">
        <v>5.0</v>
      </c>
      <c r="D871" s="44">
        <v>15.5</v>
      </c>
      <c r="E871" s="44">
        <v>26.6</v>
      </c>
      <c r="F871" s="44">
        <v>2.82</v>
      </c>
      <c r="G871" s="44">
        <v>0.95</v>
      </c>
      <c r="H871" s="18">
        <f>MIN(1,F871/Config_Geracao!$E$4)*G871</f>
        <v>0.2679</v>
      </c>
    </row>
    <row r="872" ht="15.0" customHeight="1">
      <c r="A872" s="43">
        <v>45694.25</v>
      </c>
      <c r="B872" s="44">
        <v>2.0</v>
      </c>
      <c r="C872" s="44">
        <v>6.0</v>
      </c>
      <c r="D872" s="44">
        <v>146.1</v>
      </c>
      <c r="E872" s="44">
        <v>23.6</v>
      </c>
      <c r="F872" s="44">
        <v>2.35</v>
      </c>
      <c r="G872" s="44">
        <v>0.95</v>
      </c>
      <c r="H872" s="18">
        <f>MIN(1,F872/Config_Geracao!$E$4)*G872</f>
        <v>0.22325</v>
      </c>
    </row>
    <row r="873" ht="15.0" customHeight="1">
      <c r="A873" s="43">
        <v>45694.2916666667</v>
      </c>
      <c r="B873" s="44">
        <v>2.0</v>
      </c>
      <c r="C873" s="44">
        <v>7.0</v>
      </c>
      <c r="D873" s="44">
        <v>468.8</v>
      </c>
      <c r="E873" s="44">
        <v>26.1</v>
      </c>
      <c r="F873" s="44">
        <v>3.01</v>
      </c>
      <c r="G873" s="44">
        <v>0.95</v>
      </c>
      <c r="H873" s="18">
        <f>MIN(1,F873/Config_Geracao!$E$4)*G873</f>
        <v>0.28595</v>
      </c>
    </row>
    <row r="874" ht="15.0" customHeight="1">
      <c r="A874" s="43">
        <v>45694.3333333333</v>
      </c>
      <c r="B874" s="44">
        <v>2.0</v>
      </c>
      <c r="C874" s="44">
        <v>8.0</v>
      </c>
      <c r="D874" s="44">
        <v>388.9</v>
      </c>
      <c r="E874" s="44">
        <v>27.2</v>
      </c>
      <c r="F874" s="44">
        <v>2.4</v>
      </c>
      <c r="G874" s="44">
        <v>0.95</v>
      </c>
      <c r="H874" s="18">
        <f>MIN(1,F874/Config_Geracao!$E$4)*G874</f>
        <v>0.228</v>
      </c>
    </row>
    <row r="875" ht="15.0" customHeight="1">
      <c r="A875" s="43">
        <v>45694.375</v>
      </c>
      <c r="B875" s="44">
        <v>2.0</v>
      </c>
      <c r="C875" s="44">
        <v>9.0</v>
      </c>
      <c r="D875" s="44">
        <v>760.7</v>
      </c>
      <c r="E875" s="44">
        <v>29.6</v>
      </c>
      <c r="F875" s="44">
        <v>2.18</v>
      </c>
      <c r="G875" s="44">
        <v>0.95</v>
      </c>
      <c r="H875" s="18">
        <f>MIN(1,F875/Config_Geracao!$E$4)*G875</f>
        <v>0.2071</v>
      </c>
    </row>
    <row r="876" ht="15.0" customHeight="1">
      <c r="A876" s="43">
        <v>45694.4166666667</v>
      </c>
      <c r="B876" s="44">
        <v>2.0</v>
      </c>
      <c r="C876" s="44">
        <v>10.0</v>
      </c>
      <c r="D876" s="44">
        <v>529.8</v>
      </c>
      <c r="E876" s="44">
        <v>28.1</v>
      </c>
      <c r="F876" s="44">
        <v>2.02</v>
      </c>
      <c r="G876" s="44">
        <v>0.95</v>
      </c>
      <c r="H876" s="18">
        <f>MIN(1,F876/Config_Geracao!$E$4)*G876</f>
        <v>0.1919</v>
      </c>
    </row>
    <row r="877" ht="15.0" customHeight="1">
      <c r="A877" s="43">
        <v>45694.4583333333</v>
      </c>
      <c r="B877" s="44">
        <v>2.0</v>
      </c>
      <c r="C877" s="44">
        <v>11.0</v>
      </c>
      <c r="D877" s="44">
        <v>455.7</v>
      </c>
      <c r="E877" s="44">
        <v>30.4</v>
      </c>
      <c r="F877" s="44">
        <v>3.16</v>
      </c>
      <c r="G877" s="44">
        <v>0.95</v>
      </c>
      <c r="H877" s="18">
        <f>MIN(1,F877/Config_Geracao!$E$4)*G877</f>
        <v>0.3002</v>
      </c>
    </row>
    <row r="878" ht="15.0" customHeight="1">
      <c r="A878" s="43">
        <v>45694.5</v>
      </c>
      <c r="B878" s="44">
        <v>2.0</v>
      </c>
      <c r="C878" s="44">
        <v>12.0</v>
      </c>
      <c r="D878" s="44">
        <v>1014.3</v>
      </c>
      <c r="E878" s="44">
        <v>31.4</v>
      </c>
      <c r="F878" s="44">
        <v>2.91</v>
      </c>
      <c r="G878" s="44">
        <v>0.95</v>
      </c>
      <c r="H878" s="18">
        <f>MIN(1,F878/Config_Geracao!$E$4)*G878</f>
        <v>0.27645</v>
      </c>
    </row>
    <row r="879" ht="15.0" customHeight="1">
      <c r="A879" s="43">
        <v>45694.5416666667</v>
      </c>
      <c r="B879" s="44">
        <v>2.0</v>
      </c>
      <c r="C879" s="44">
        <v>13.0</v>
      </c>
      <c r="D879" s="44">
        <v>1000.4</v>
      </c>
      <c r="E879" s="44">
        <v>31.5</v>
      </c>
      <c r="F879" s="44">
        <v>1.95</v>
      </c>
      <c r="G879" s="44">
        <v>0.95</v>
      </c>
      <c r="H879" s="18">
        <f>MIN(1,F879/Config_Geracao!$E$4)*G879</f>
        <v>0.18525</v>
      </c>
    </row>
    <row r="880" ht="15.0" customHeight="1">
      <c r="A880" s="43">
        <v>45694.5833333333</v>
      </c>
      <c r="B880" s="44">
        <v>2.0</v>
      </c>
      <c r="C880" s="44">
        <v>14.0</v>
      </c>
      <c r="D880" s="44">
        <v>911.1</v>
      </c>
      <c r="E880" s="44">
        <v>32.5</v>
      </c>
      <c r="F880" s="44">
        <v>1.87</v>
      </c>
      <c r="G880" s="44">
        <v>0.95</v>
      </c>
      <c r="H880" s="18">
        <f>MIN(1,F880/Config_Geracao!$E$4)*G880</f>
        <v>0.17765</v>
      </c>
    </row>
    <row r="881" ht="15.0" customHeight="1">
      <c r="A881" s="43">
        <v>45694.625</v>
      </c>
      <c r="B881" s="44">
        <v>2.0</v>
      </c>
      <c r="C881" s="44">
        <v>15.0</v>
      </c>
      <c r="D881" s="44">
        <v>793.9</v>
      </c>
      <c r="E881" s="44">
        <v>26.6</v>
      </c>
      <c r="F881" s="44">
        <v>4.63</v>
      </c>
      <c r="G881" s="44">
        <v>0.95</v>
      </c>
      <c r="H881" s="18">
        <f>MIN(1,F881/Config_Geracao!$E$4)*G881</f>
        <v>0.43985</v>
      </c>
    </row>
    <row r="882" ht="15.0" customHeight="1">
      <c r="A882" s="43">
        <v>45694.6666666667</v>
      </c>
      <c r="B882" s="44">
        <v>2.0</v>
      </c>
      <c r="C882" s="44">
        <v>16.0</v>
      </c>
      <c r="D882" s="44">
        <v>635.1</v>
      </c>
      <c r="E882" s="44">
        <v>25.1</v>
      </c>
      <c r="F882" s="44">
        <v>1.89</v>
      </c>
      <c r="G882" s="44">
        <v>0.95</v>
      </c>
      <c r="H882" s="18">
        <f>MIN(1,F882/Config_Geracao!$E$4)*G882</f>
        <v>0.17955</v>
      </c>
    </row>
    <row r="883" ht="15.0" customHeight="1">
      <c r="A883" s="43">
        <v>45694.7083333333</v>
      </c>
      <c r="B883" s="44">
        <v>2.0</v>
      </c>
      <c r="C883" s="44">
        <v>17.0</v>
      </c>
      <c r="D883" s="44">
        <v>136.4</v>
      </c>
      <c r="E883" s="44">
        <v>24.3</v>
      </c>
      <c r="F883" s="44">
        <v>2.79</v>
      </c>
      <c r="G883" s="44">
        <v>0.95</v>
      </c>
      <c r="H883" s="18">
        <f>MIN(1,F883/Config_Geracao!$E$4)*G883</f>
        <v>0.26505</v>
      </c>
    </row>
    <row r="884" ht="15.0" customHeight="1">
      <c r="A884" s="43">
        <v>45694.75</v>
      </c>
      <c r="B884" s="44">
        <v>2.0</v>
      </c>
      <c r="C884" s="44">
        <v>18.0</v>
      </c>
      <c r="D884" s="44">
        <v>86.8</v>
      </c>
      <c r="E884" s="44">
        <v>26.6</v>
      </c>
      <c r="F884" s="44">
        <v>3.56</v>
      </c>
      <c r="G884" s="44">
        <v>0.95</v>
      </c>
      <c r="H884" s="18">
        <f>MIN(1,F884/Config_Geracao!$E$4)*G884</f>
        <v>0.3382</v>
      </c>
    </row>
    <row r="885" ht="15.0" customHeight="1">
      <c r="A885" s="43">
        <v>45694.7916666667</v>
      </c>
      <c r="B885" s="44">
        <v>2.0</v>
      </c>
      <c r="C885" s="44">
        <v>19.0</v>
      </c>
      <c r="D885" s="44">
        <v>0.0</v>
      </c>
      <c r="E885" s="44">
        <v>27.5</v>
      </c>
      <c r="F885" s="44">
        <v>2.24</v>
      </c>
      <c r="G885" s="44">
        <v>0.95</v>
      </c>
      <c r="H885" s="18">
        <f>MIN(1,F885/Config_Geracao!$E$4)*G885</f>
        <v>0.2128</v>
      </c>
    </row>
    <row r="886" ht="15.0" customHeight="1">
      <c r="A886" s="43">
        <v>45694.8333333333</v>
      </c>
      <c r="B886" s="44">
        <v>2.0</v>
      </c>
      <c r="C886" s="44">
        <v>20.0</v>
      </c>
      <c r="D886" s="44">
        <v>0.0</v>
      </c>
      <c r="E886" s="44">
        <v>25.7</v>
      </c>
      <c r="F886" s="44">
        <v>2.07</v>
      </c>
      <c r="G886" s="44">
        <v>0.95</v>
      </c>
      <c r="H886" s="18">
        <f>MIN(1,F886/Config_Geracao!$E$4)*G886</f>
        <v>0.19665</v>
      </c>
    </row>
    <row r="887" ht="15.0" customHeight="1">
      <c r="A887" s="43">
        <v>45694.875</v>
      </c>
      <c r="B887" s="44">
        <v>2.0</v>
      </c>
      <c r="C887" s="44">
        <v>21.0</v>
      </c>
      <c r="D887" s="44">
        <v>0.0</v>
      </c>
      <c r="E887" s="44">
        <v>27.0</v>
      </c>
      <c r="F887" s="44">
        <v>3.42</v>
      </c>
      <c r="G887" s="44">
        <v>0.95</v>
      </c>
      <c r="H887" s="18">
        <f>MIN(1,F887/Config_Geracao!$E$4)*G887</f>
        <v>0.3249</v>
      </c>
    </row>
    <row r="888" ht="15.0" customHeight="1">
      <c r="A888" s="43">
        <v>45694.9166666667</v>
      </c>
      <c r="B888" s="44">
        <v>2.0</v>
      </c>
      <c r="C888" s="44">
        <v>22.0</v>
      </c>
      <c r="D888" s="44">
        <v>0.0</v>
      </c>
      <c r="E888" s="44">
        <v>26.3</v>
      </c>
      <c r="F888" s="44">
        <v>4.6</v>
      </c>
      <c r="G888" s="44">
        <v>0.95</v>
      </c>
      <c r="H888" s="18">
        <f>MIN(1,F888/Config_Geracao!$E$4)*G888</f>
        <v>0.437</v>
      </c>
    </row>
    <row r="889" ht="15.0" customHeight="1">
      <c r="A889" s="43">
        <v>45694.9583333333</v>
      </c>
      <c r="B889" s="44">
        <v>2.0</v>
      </c>
      <c r="C889" s="44">
        <v>23.0</v>
      </c>
      <c r="D889" s="44">
        <v>0.0</v>
      </c>
      <c r="E889" s="44">
        <v>27.1</v>
      </c>
      <c r="F889" s="44">
        <v>4.41</v>
      </c>
      <c r="G889" s="44">
        <v>0.95</v>
      </c>
      <c r="H889" s="18">
        <f>MIN(1,F889/Config_Geracao!$E$4)*G889</f>
        <v>0.41895</v>
      </c>
    </row>
    <row r="890" ht="15.0" customHeight="1">
      <c r="A890" s="43">
        <v>45695.0</v>
      </c>
      <c r="B890" s="44">
        <v>2.0</v>
      </c>
      <c r="C890" s="44">
        <v>0.0</v>
      </c>
      <c r="D890" s="44">
        <v>0.0</v>
      </c>
      <c r="E890" s="44">
        <v>26.0</v>
      </c>
      <c r="F890" s="44">
        <v>4.5</v>
      </c>
      <c r="G890" s="44">
        <v>0.95</v>
      </c>
      <c r="H890" s="18">
        <f>MIN(1,F890/Config_Geracao!$E$4)*G890</f>
        <v>0.4275</v>
      </c>
    </row>
    <row r="891" ht="15.0" customHeight="1">
      <c r="A891" s="43">
        <v>45695.0416666667</v>
      </c>
      <c r="B891" s="44">
        <v>2.0</v>
      </c>
      <c r="C891" s="44">
        <v>1.0</v>
      </c>
      <c r="D891" s="44">
        <v>0.0</v>
      </c>
      <c r="E891" s="44">
        <v>26.7</v>
      </c>
      <c r="F891" s="44">
        <v>3.12</v>
      </c>
      <c r="G891" s="44">
        <v>0.95</v>
      </c>
      <c r="H891" s="18">
        <f>MIN(1,F891/Config_Geracao!$E$4)*G891</f>
        <v>0.2964</v>
      </c>
    </row>
    <row r="892" ht="15.0" customHeight="1">
      <c r="A892" s="43">
        <v>45695.0833333333</v>
      </c>
      <c r="B892" s="44">
        <v>2.0</v>
      </c>
      <c r="C892" s="44">
        <v>2.0</v>
      </c>
      <c r="D892" s="44">
        <v>0.0</v>
      </c>
      <c r="E892" s="44">
        <v>24.2</v>
      </c>
      <c r="F892" s="44">
        <v>5.46</v>
      </c>
      <c r="G892" s="44">
        <v>0.95</v>
      </c>
      <c r="H892" s="18">
        <f>MIN(1,F892/Config_Geracao!$E$4)*G892</f>
        <v>0.5187</v>
      </c>
    </row>
    <row r="893" ht="15.0" customHeight="1">
      <c r="A893" s="43">
        <v>45695.125</v>
      </c>
      <c r="B893" s="44">
        <v>2.0</v>
      </c>
      <c r="C893" s="44">
        <v>3.0</v>
      </c>
      <c r="D893" s="44">
        <v>0.0</v>
      </c>
      <c r="E893" s="44">
        <v>27.6</v>
      </c>
      <c r="F893" s="44">
        <v>2.79</v>
      </c>
      <c r="G893" s="44">
        <v>0.95</v>
      </c>
      <c r="H893" s="18">
        <f>MIN(1,F893/Config_Geracao!$E$4)*G893</f>
        <v>0.26505</v>
      </c>
    </row>
    <row r="894" ht="15.0" customHeight="1">
      <c r="A894" s="43">
        <v>45695.1666666667</v>
      </c>
      <c r="B894" s="44">
        <v>2.0</v>
      </c>
      <c r="C894" s="44">
        <v>4.0</v>
      </c>
      <c r="D894" s="44">
        <v>0.0</v>
      </c>
      <c r="E894" s="44">
        <v>29.4</v>
      </c>
      <c r="F894" s="44">
        <v>3.41</v>
      </c>
      <c r="G894" s="44">
        <v>0.95</v>
      </c>
      <c r="H894" s="18">
        <f>MIN(1,F894/Config_Geracao!$E$4)*G894</f>
        <v>0.32395</v>
      </c>
    </row>
    <row r="895" ht="15.0" customHeight="1">
      <c r="A895" s="43">
        <v>45695.2083333333</v>
      </c>
      <c r="B895" s="44">
        <v>2.0</v>
      </c>
      <c r="C895" s="44">
        <v>5.0</v>
      </c>
      <c r="D895" s="44">
        <v>3.2</v>
      </c>
      <c r="E895" s="44">
        <v>25.9</v>
      </c>
      <c r="F895" s="44">
        <v>3.59</v>
      </c>
      <c r="G895" s="44">
        <v>0.95</v>
      </c>
      <c r="H895" s="18">
        <f>MIN(1,F895/Config_Geracao!$E$4)*G895</f>
        <v>0.34105</v>
      </c>
    </row>
    <row r="896" ht="15.0" customHeight="1">
      <c r="A896" s="43">
        <v>45695.25</v>
      </c>
      <c r="B896" s="44">
        <v>2.0</v>
      </c>
      <c r="C896" s="44">
        <v>6.0</v>
      </c>
      <c r="D896" s="44">
        <v>203.3</v>
      </c>
      <c r="E896" s="44">
        <v>24.7</v>
      </c>
      <c r="F896" s="44">
        <v>2.79</v>
      </c>
      <c r="G896" s="44">
        <v>0.95</v>
      </c>
      <c r="H896" s="18">
        <f>MIN(1,F896/Config_Geracao!$E$4)*G896</f>
        <v>0.26505</v>
      </c>
    </row>
    <row r="897" ht="15.0" customHeight="1">
      <c r="A897" s="43">
        <v>45695.2916666667</v>
      </c>
      <c r="B897" s="44">
        <v>2.0</v>
      </c>
      <c r="C897" s="44">
        <v>7.0</v>
      </c>
      <c r="D897" s="44">
        <v>429.6</v>
      </c>
      <c r="E897" s="44">
        <v>25.6</v>
      </c>
      <c r="F897" s="44">
        <v>2.64</v>
      </c>
      <c r="G897" s="44">
        <v>0.95</v>
      </c>
      <c r="H897" s="18">
        <f>MIN(1,F897/Config_Geracao!$E$4)*G897</f>
        <v>0.2508</v>
      </c>
    </row>
    <row r="898" ht="15.0" customHeight="1">
      <c r="A898" s="43">
        <v>45695.3333333333</v>
      </c>
      <c r="B898" s="44">
        <v>2.0</v>
      </c>
      <c r="C898" s="44">
        <v>8.0</v>
      </c>
      <c r="D898" s="44">
        <v>185.1</v>
      </c>
      <c r="E898" s="44">
        <v>29.8</v>
      </c>
      <c r="F898" s="44">
        <v>2.31</v>
      </c>
      <c r="G898" s="44">
        <v>0.95</v>
      </c>
      <c r="H898" s="18">
        <f>MIN(1,F898/Config_Geracao!$E$4)*G898</f>
        <v>0.21945</v>
      </c>
    </row>
    <row r="899" ht="15.0" customHeight="1">
      <c r="A899" s="43">
        <v>45695.375</v>
      </c>
      <c r="B899" s="44">
        <v>2.0</v>
      </c>
      <c r="C899" s="44">
        <v>9.0</v>
      </c>
      <c r="D899" s="44">
        <v>484.5</v>
      </c>
      <c r="E899" s="44">
        <v>26.6</v>
      </c>
      <c r="F899" s="44">
        <v>2.97</v>
      </c>
      <c r="G899" s="44">
        <v>0.95</v>
      </c>
      <c r="H899" s="18">
        <f>MIN(1,F899/Config_Geracao!$E$4)*G899</f>
        <v>0.28215</v>
      </c>
    </row>
    <row r="900" ht="15.0" customHeight="1">
      <c r="A900" s="43">
        <v>45695.4166666667</v>
      </c>
      <c r="B900" s="44">
        <v>2.0</v>
      </c>
      <c r="C900" s="44">
        <v>10.0</v>
      </c>
      <c r="D900" s="44">
        <v>876.9</v>
      </c>
      <c r="E900" s="44">
        <v>29.6</v>
      </c>
      <c r="F900" s="44">
        <v>2.01</v>
      </c>
      <c r="G900" s="44">
        <v>0.95</v>
      </c>
      <c r="H900" s="18">
        <f>MIN(1,F900/Config_Geracao!$E$4)*G900</f>
        <v>0.19095</v>
      </c>
    </row>
    <row r="901" ht="15.0" customHeight="1">
      <c r="A901" s="43">
        <v>45695.4583333333</v>
      </c>
      <c r="B901" s="44">
        <v>2.0</v>
      </c>
      <c r="C901" s="44">
        <v>11.0</v>
      </c>
      <c r="D901" s="44">
        <v>950.9</v>
      </c>
      <c r="E901" s="44">
        <v>30.4</v>
      </c>
      <c r="F901" s="44">
        <v>3.95</v>
      </c>
      <c r="G901" s="44">
        <v>0.95</v>
      </c>
      <c r="H901" s="18">
        <f>MIN(1,F901/Config_Geracao!$E$4)*G901</f>
        <v>0.37525</v>
      </c>
    </row>
    <row r="902" ht="15.0" customHeight="1">
      <c r="A902" s="43">
        <v>45695.5</v>
      </c>
      <c r="B902" s="44">
        <v>2.0</v>
      </c>
      <c r="C902" s="44">
        <v>12.0</v>
      </c>
      <c r="D902" s="44">
        <v>1035.1</v>
      </c>
      <c r="E902" s="44">
        <v>31.0</v>
      </c>
      <c r="F902" s="44">
        <v>5.01</v>
      </c>
      <c r="G902" s="44">
        <v>0.95</v>
      </c>
      <c r="H902" s="18">
        <f>MIN(1,F902/Config_Geracao!$E$4)*G902</f>
        <v>0.47595</v>
      </c>
    </row>
    <row r="903" ht="15.0" customHeight="1">
      <c r="A903" s="43">
        <v>45695.5416666667</v>
      </c>
      <c r="B903" s="44">
        <v>2.0</v>
      </c>
      <c r="C903" s="44">
        <v>13.0</v>
      </c>
      <c r="D903" s="44">
        <v>277.9</v>
      </c>
      <c r="E903" s="44">
        <v>32.9</v>
      </c>
      <c r="F903" s="44">
        <v>2.36</v>
      </c>
      <c r="G903" s="44">
        <v>0.95</v>
      </c>
      <c r="H903" s="18">
        <f>MIN(1,F903/Config_Geracao!$E$4)*G903</f>
        <v>0.2242</v>
      </c>
    </row>
    <row r="904" ht="15.0" customHeight="1">
      <c r="A904" s="43">
        <v>45695.5833333333</v>
      </c>
      <c r="B904" s="44">
        <v>2.0</v>
      </c>
      <c r="C904" s="44">
        <v>14.0</v>
      </c>
      <c r="D904" s="44">
        <v>886.3</v>
      </c>
      <c r="E904" s="44">
        <v>32.9</v>
      </c>
      <c r="F904" s="44">
        <v>3.15</v>
      </c>
      <c r="G904" s="44">
        <v>0.95</v>
      </c>
      <c r="H904" s="18">
        <f>MIN(1,F904/Config_Geracao!$E$4)*G904</f>
        <v>0.29925</v>
      </c>
    </row>
    <row r="905" ht="15.0" customHeight="1">
      <c r="A905" s="43">
        <v>45695.625</v>
      </c>
      <c r="B905" s="44">
        <v>2.0</v>
      </c>
      <c r="C905" s="44">
        <v>15.0</v>
      </c>
      <c r="D905" s="44">
        <v>784.9</v>
      </c>
      <c r="E905" s="44">
        <v>31.1</v>
      </c>
      <c r="F905" s="44">
        <v>3.7</v>
      </c>
      <c r="G905" s="44">
        <v>0.95</v>
      </c>
      <c r="H905" s="18">
        <f>MIN(1,F905/Config_Geracao!$E$4)*G905</f>
        <v>0.3515</v>
      </c>
    </row>
    <row r="906" ht="15.0" customHeight="1">
      <c r="A906" s="43">
        <v>45695.6666666667</v>
      </c>
      <c r="B906" s="44">
        <v>2.0</v>
      </c>
      <c r="C906" s="44">
        <v>16.0</v>
      </c>
      <c r="D906" s="44">
        <v>314.6</v>
      </c>
      <c r="E906" s="44">
        <v>28.5</v>
      </c>
      <c r="F906" s="44">
        <v>3.7</v>
      </c>
      <c r="G906" s="44">
        <v>0.95</v>
      </c>
      <c r="H906" s="18">
        <f>MIN(1,F906/Config_Geracao!$E$4)*G906</f>
        <v>0.3515</v>
      </c>
    </row>
    <row r="907" ht="15.0" customHeight="1">
      <c r="A907" s="43">
        <v>45695.7083333333</v>
      </c>
      <c r="B907" s="44">
        <v>2.0</v>
      </c>
      <c r="C907" s="44">
        <v>17.0</v>
      </c>
      <c r="D907" s="44">
        <v>205.6</v>
      </c>
      <c r="E907" s="44">
        <v>23.9</v>
      </c>
      <c r="F907" s="44">
        <v>2.23</v>
      </c>
      <c r="G907" s="44">
        <v>0.95</v>
      </c>
      <c r="H907" s="18">
        <f>MIN(1,F907/Config_Geracao!$E$4)*G907</f>
        <v>0.21185</v>
      </c>
    </row>
    <row r="908" ht="15.0" customHeight="1">
      <c r="A908" s="43">
        <v>45695.75</v>
      </c>
      <c r="B908" s="44">
        <v>2.0</v>
      </c>
      <c r="C908" s="44">
        <v>18.0</v>
      </c>
      <c r="D908" s="44">
        <v>123.6</v>
      </c>
      <c r="E908" s="44">
        <v>25.6</v>
      </c>
      <c r="F908" s="44">
        <v>3.14</v>
      </c>
      <c r="G908" s="44">
        <v>0.95</v>
      </c>
      <c r="H908" s="18">
        <f>MIN(1,F908/Config_Geracao!$E$4)*G908</f>
        <v>0.2983</v>
      </c>
    </row>
    <row r="909" ht="15.0" customHeight="1">
      <c r="A909" s="43">
        <v>45695.7916666667</v>
      </c>
      <c r="B909" s="44">
        <v>2.0</v>
      </c>
      <c r="C909" s="44">
        <v>19.0</v>
      </c>
      <c r="D909" s="44">
        <v>26.9</v>
      </c>
      <c r="E909" s="44">
        <v>25.1</v>
      </c>
      <c r="F909" s="44">
        <v>2.15</v>
      </c>
      <c r="G909" s="44">
        <v>0.95</v>
      </c>
      <c r="H909" s="18">
        <f>MIN(1,F909/Config_Geracao!$E$4)*G909</f>
        <v>0.20425</v>
      </c>
    </row>
    <row r="910" ht="15.0" customHeight="1">
      <c r="A910" s="43">
        <v>45695.8333333333</v>
      </c>
      <c r="B910" s="44">
        <v>2.0</v>
      </c>
      <c r="C910" s="44">
        <v>20.0</v>
      </c>
      <c r="D910" s="44">
        <v>0.0</v>
      </c>
      <c r="E910" s="44">
        <v>29.0</v>
      </c>
      <c r="F910" s="44">
        <v>3.0</v>
      </c>
      <c r="G910" s="44">
        <v>0.95</v>
      </c>
      <c r="H910" s="18">
        <f>MIN(1,F910/Config_Geracao!$E$4)*G910</f>
        <v>0.285</v>
      </c>
    </row>
    <row r="911" ht="15.0" customHeight="1">
      <c r="A911" s="43">
        <v>45695.875</v>
      </c>
      <c r="B911" s="44">
        <v>2.0</v>
      </c>
      <c r="C911" s="44">
        <v>21.0</v>
      </c>
      <c r="D911" s="44">
        <v>0.0</v>
      </c>
      <c r="E911" s="44">
        <v>28.7</v>
      </c>
      <c r="F911" s="44">
        <v>2.89</v>
      </c>
      <c r="G911" s="44">
        <v>0.95</v>
      </c>
      <c r="H911" s="18">
        <f>MIN(1,F911/Config_Geracao!$E$4)*G911</f>
        <v>0.27455</v>
      </c>
    </row>
    <row r="912" ht="15.0" customHeight="1">
      <c r="A912" s="43">
        <v>45695.9166666667</v>
      </c>
      <c r="B912" s="44">
        <v>2.0</v>
      </c>
      <c r="C912" s="44">
        <v>22.0</v>
      </c>
      <c r="D912" s="44">
        <v>0.0</v>
      </c>
      <c r="E912" s="44">
        <v>25.7</v>
      </c>
      <c r="F912" s="44">
        <v>3.13</v>
      </c>
      <c r="G912" s="44">
        <v>0.95</v>
      </c>
      <c r="H912" s="18">
        <f>MIN(1,F912/Config_Geracao!$E$4)*G912</f>
        <v>0.29735</v>
      </c>
    </row>
    <row r="913" ht="15.0" customHeight="1">
      <c r="A913" s="43">
        <v>45695.9583333333</v>
      </c>
      <c r="B913" s="44">
        <v>2.0</v>
      </c>
      <c r="C913" s="44">
        <v>23.0</v>
      </c>
      <c r="D913" s="44">
        <v>0.0</v>
      </c>
      <c r="E913" s="44">
        <v>28.8</v>
      </c>
      <c r="F913" s="44">
        <v>3.55</v>
      </c>
      <c r="G913" s="44">
        <v>0.95</v>
      </c>
      <c r="H913" s="18">
        <f>MIN(1,F913/Config_Geracao!$E$4)*G913</f>
        <v>0.33725</v>
      </c>
    </row>
    <row r="914" ht="15.0" customHeight="1">
      <c r="A914" s="43">
        <v>45696.0</v>
      </c>
      <c r="B914" s="44">
        <v>2.0</v>
      </c>
      <c r="C914" s="44">
        <v>0.0</v>
      </c>
      <c r="D914" s="44">
        <v>0.0</v>
      </c>
      <c r="E914" s="44">
        <v>26.3</v>
      </c>
      <c r="F914" s="44">
        <v>2.95</v>
      </c>
      <c r="G914" s="44">
        <v>0.95</v>
      </c>
      <c r="H914" s="18">
        <f>MIN(1,F914/Config_Geracao!$E$4)*G914</f>
        <v>0.28025</v>
      </c>
    </row>
    <row r="915" ht="15.0" customHeight="1">
      <c r="A915" s="43">
        <v>45696.0416666667</v>
      </c>
      <c r="B915" s="44">
        <v>2.0</v>
      </c>
      <c r="C915" s="44">
        <v>1.0</v>
      </c>
      <c r="D915" s="44">
        <v>0.0</v>
      </c>
      <c r="E915" s="44">
        <v>27.5</v>
      </c>
      <c r="F915" s="44">
        <v>3.3</v>
      </c>
      <c r="G915" s="44">
        <v>0.95</v>
      </c>
      <c r="H915" s="18">
        <f>MIN(1,F915/Config_Geracao!$E$4)*G915</f>
        <v>0.3135</v>
      </c>
    </row>
    <row r="916" ht="15.0" customHeight="1">
      <c r="A916" s="43">
        <v>45696.0833333333</v>
      </c>
      <c r="B916" s="44">
        <v>2.0</v>
      </c>
      <c r="C916" s="44">
        <v>2.0</v>
      </c>
      <c r="D916" s="44">
        <v>0.0</v>
      </c>
      <c r="E916" s="44">
        <v>28.2</v>
      </c>
      <c r="F916" s="44">
        <v>2.85</v>
      </c>
      <c r="G916" s="44">
        <v>0.95</v>
      </c>
      <c r="H916" s="18">
        <f>MIN(1,F916/Config_Geracao!$E$4)*G916</f>
        <v>0.27075</v>
      </c>
    </row>
    <row r="917" ht="15.0" customHeight="1">
      <c r="A917" s="43">
        <v>45696.125</v>
      </c>
      <c r="B917" s="44">
        <v>2.0</v>
      </c>
      <c r="C917" s="44">
        <v>3.0</v>
      </c>
      <c r="D917" s="44">
        <v>0.0</v>
      </c>
      <c r="E917" s="44">
        <v>27.5</v>
      </c>
      <c r="F917" s="44">
        <v>3.26</v>
      </c>
      <c r="G917" s="44">
        <v>0.95</v>
      </c>
      <c r="H917" s="18">
        <f>MIN(1,F917/Config_Geracao!$E$4)*G917</f>
        <v>0.3097</v>
      </c>
    </row>
    <row r="918" ht="15.0" customHeight="1">
      <c r="A918" s="43">
        <v>45696.1666666667</v>
      </c>
      <c r="B918" s="44">
        <v>2.0</v>
      </c>
      <c r="C918" s="44">
        <v>4.0</v>
      </c>
      <c r="D918" s="44">
        <v>0.0</v>
      </c>
      <c r="E918" s="44">
        <v>28.1</v>
      </c>
      <c r="F918" s="44">
        <v>2.94</v>
      </c>
      <c r="G918" s="44">
        <v>0.95</v>
      </c>
      <c r="H918" s="18">
        <f>MIN(1,F918/Config_Geracao!$E$4)*G918</f>
        <v>0.2793</v>
      </c>
    </row>
    <row r="919" ht="15.0" customHeight="1">
      <c r="A919" s="43">
        <v>45696.2083333333</v>
      </c>
      <c r="B919" s="44">
        <v>2.0</v>
      </c>
      <c r="C919" s="44">
        <v>5.0</v>
      </c>
      <c r="D919" s="44">
        <v>33.1</v>
      </c>
      <c r="E919" s="44">
        <v>25.2</v>
      </c>
      <c r="F919" s="44">
        <v>4.79</v>
      </c>
      <c r="G919" s="44">
        <v>0.95</v>
      </c>
      <c r="H919" s="18">
        <f>MIN(1,F919/Config_Geracao!$E$4)*G919</f>
        <v>0.45505</v>
      </c>
    </row>
    <row r="920" ht="15.0" customHeight="1">
      <c r="A920" s="43">
        <v>45696.25</v>
      </c>
      <c r="B920" s="44">
        <v>2.0</v>
      </c>
      <c r="C920" s="44">
        <v>6.0</v>
      </c>
      <c r="D920" s="44">
        <v>212.4</v>
      </c>
      <c r="E920" s="44">
        <v>22.1</v>
      </c>
      <c r="F920" s="44">
        <v>1.87</v>
      </c>
      <c r="G920" s="44">
        <v>0.95</v>
      </c>
      <c r="H920" s="18">
        <f>MIN(1,F920/Config_Geracao!$E$4)*G920</f>
        <v>0.17765</v>
      </c>
    </row>
    <row r="921" ht="15.0" customHeight="1">
      <c r="A921" s="43">
        <v>45696.2916666667</v>
      </c>
      <c r="B921" s="44">
        <v>2.0</v>
      </c>
      <c r="C921" s="44">
        <v>7.0</v>
      </c>
      <c r="D921" s="44">
        <v>460.2</v>
      </c>
      <c r="E921" s="44">
        <v>25.5</v>
      </c>
      <c r="F921" s="44">
        <v>1.88</v>
      </c>
      <c r="G921" s="44">
        <v>0.95</v>
      </c>
      <c r="H921" s="18">
        <f>MIN(1,F921/Config_Geracao!$E$4)*G921</f>
        <v>0.1786</v>
      </c>
    </row>
    <row r="922" ht="15.0" customHeight="1">
      <c r="A922" s="43">
        <v>45696.3333333333</v>
      </c>
      <c r="B922" s="44">
        <v>2.0</v>
      </c>
      <c r="C922" s="44">
        <v>8.0</v>
      </c>
      <c r="D922" s="44">
        <v>643.6</v>
      </c>
      <c r="E922" s="44">
        <v>28.1</v>
      </c>
      <c r="F922" s="44">
        <v>2.16</v>
      </c>
      <c r="G922" s="44">
        <v>0.95</v>
      </c>
      <c r="H922" s="18">
        <f>MIN(1,F922/Config_Geracao!$E$4)*G922</f>
        <v>0.2052</v>
      </c>
    </row>
    <row r="923" ht="15.0" customHeight="1">
      <c r="A923" s="43">
        <v>45696.375</v>
      </c>
      <c r="B923" s="44">
        <v>2.0</v>
      </c>
      <c r="C923" s="44">
        <v>9.0</v>
      </c>
      <c r="D923" s="44">
        <v>790.7</v>
      </c>
      <c r="E923" s="44">
        <v>28.9</v>
      </c>
      <c r="F923" s="44">
        <v>2.64</v>
      </c>
      <c r="G923" s="44">
        <v>0.95</v>
      </c>
      <c r="H923" s="18">
        <f>MIN(1,F923/Config_Geracao!$E$4)*G923</f>
        <v>0.2508</v>
      </c>
    </row>
    <row r="924" ht="15.0" customHeight="1">
      <c r="A924" s="43">
        <v>45696.4166666667</v>
      </c>
      <c r="B924" s="44">
        <v>2.0</v>
      </c>
      <c r="C924" s="44">
        <v>10.0</v>
      </c>
      <c r="D924" s="44">
        <v>454.3</v>
      </c>
      <c r="E924" s="44">
        <v>30.8</v>
      </c>
      <c r="F924" s="44">
        <v>2.09</v>
      </c>
      <c r="G924" s="44">
        <v>0.95</v>
      </c>
      <c r="H924" s="18">
        <f>MIN(1,F924/Config_Geracao!$E$4)*G924</f>
        <v>0.19855</v>
      </c>
    </row>
    <row r="925" ht="15.0" customHeight="1">
      <c r="A925" s="43">
        <v>45696.4583333333</v>
      </c>
      <c r="B925" s="44">
        <v>2.0</v>
      </c>
      <c r="C925" s="44">
        <v>11.0</v>
      </c>
      <c r="D925" s="44">
        <v>293.4</v>
      </c>
      <c r="E925" s="44">
        <v>27.8</v>
      </c>
      <c r="F925" s="44">
        <v>3.89</v>
      </c>
      <c r="G925" s="44">
        <v>0.95</v>
      </c>
      <c r="H925" s="18">
        <f>MIN(1,F925/Config_Geracao!$E$4)*G925</f>
        <v>0.36955</v>
      </c>
    </row>
    <row r="926" ht="15.0" customHeight="1">
      <c r="A926" s="43">
        <v>45696.5</v>
      </c>
      <c r="B926" s="44">
        <v>2.0</v>
      </c>
      <c r="C926" s="44">
        <v>12.0</v>
      </c>
      <c r="D926" s="44">
        <v>582.2</v>
      </c>
      <c r="E926" s="44">
        <v>26.6</v>
      </c>
      <c r="F926" s="44">
        <v>2.25</v>
      </c>
      <c r="G926" s="44">
        <v>0.95</v>
      </c>
      <c r="H926" s="18">
        <f>MIN(1,F926/Config_Geracao!$E$4)*G926</f>
        <v>0.21375</v>
      </c>
    </row>
    <row r="927" ht="15.0" customHeight="1">
      <c r="A927" s="43">
        <v>45696.5416666667</v>
      </c>
      <c r="B927" s="44">
        <v>2.0</v>
      </c>
      <c r="C927" s="44">
        <v>13.0</v>
      </c>
      <c r="D927" s="44">
        <v>416.6</v>
      </c>
      <c r="E927" s="44">
        <v>31.2</v>
      </c>
      <c r="F927" s="44">
        <v>3.48</v>
      </c>
      <c r="G927" s="44">
        <v>0.95</v>
      </c>
      <c r="H927" s="18">
        <f>MIN(1,F927/Config_Geracao!$E$4)*G927</f>
        <v>0.3306</v>
      </c>
    </row>
    <row r="928" ht="15.0" customHeight="1">
      <c r="A928" s="43">
        <v>45696.5833333333</v>
      </c>
      <c r="B928" s="44">
        <v>2.0</v>
      </c>
      <c r="C928" s="44">
        <v>14.0</v>
      </c>
      <c r="D928" s="44">
        <v>877.2</v>
      </c>
      <c r="E928" s="44">
        <v>29.5</v>
      </c>
      <c r="F928" s="44">
        <v>2.29</v>
      </c>
      <c r="G928" s="44">
        <v>0.95</v>
      </c>
      <c r="H928" s="18">
        <f>MIN(1,F928/Config_Geracao!$E$4)*G928</f>
        <v>0.21755</v>
      </c>
    </row>
    <row r="929" ht="15.0" customHeight="1">
      <c r="A929" s="43">
        <v>45696.625</v>
      </c>
      <c r="B929" s="44">
        <v>2.0</v>
      </c>
      <c r="C929" s="44">
        <v>15.0</v>
      </c>
      <c r="D929" s="44">
        <v>267.7</v>
      </c>
      <c r="E929" s="44">
        <v>31.6</v>
      </c>
      <c r="F929" s="44">
        <v>2.05</v>
      </c>
      <c r="G929" s="44">
        <v>0.95</v>
      </c>
      <c r="H929" s="18">
        <f>MIN(1,F929/Config_Geracao!$E$4)*G929</f>
        <v>0.19475</v>
      </c>
    </row>
    <row r="930" ht="15.0" customHeight="1">
      <c r="A930" s="43">
        <v>45696.6666666667</v>
      </c>
      <c r="B930" s="44">
        <v>2.0</v>
      </c>
      <c r="C930" s="44">
        <v>16.0</v>
      </c>
      <c r="D930" s="44">
        <v>606.3</v>
      </c>
      <c r="E930" s="44">
        <v>26.5</v>
      </c>
      <c r="F930" s="44">
        <v>2.37</v>
      </c>
      <c r="G930" s="44">
        <v>0.95</v>
      </c>
      <c r="H930" s="18">
        <f>MIN(1,F930/Config_Geracao!$E$4)*G930</f>
        <v>0.22515</v>
      </c>
    </row>
    <row r="931" ht="15.0" customHeight="1">
      <c r="A931" s="43">
        <v>45696.7083333333</v>
      </c>
      <c r="B931" s="44">
        <v>2.0</v>
      </c>
      <c r="C931" s="44">
        <v>17.0</v>
      </c>
      <c r="D931" s="44">
        <v>142.8</v>
      </c>
      <c r="E931" s="44">
        <v>27.3</v>
      </c>
      <c r="F931" s="44">
        <v>3.58</v>
      </c>
      <c r="G931" s="44">
        <v>0.95</v>
      </c>
      <c r="H931" s="18">
        <f>MIN(1,F931/Config_Geracao!$E$4)*G931</f>
        <v>0.3401</v>
      </c>
    </row>
    <row r="932" ht="15.0" customHeight="1">
      <c r="A932" s="43">
        <v>45696.75</v>
      </c>
      <c r="B932" s="44">
        <v>2.0</v>
      </c>
      <c r="C932" s="44">
        <v>18.0</v>
      </c>
      <c r="D932" s="44">
        <v>157.8</v>
      </c>
      <c r="E932" s="44">
        <v>23.8</v>
      </c>
      <c r="F932" s="44">
        <v>2.95</v>
      </c>
      <c r="G932" s="44">
        <v>0.95</v>
      </c>
      <c r="H932" s="18">
        <f>MIN(1,F932/Config_Geracao!$E$4)*G932</f>
        <v>0.28025</v>
      </c>
    </row>
    <row r="933" ht="15.0" customHeight="1">
      <c r="A933" s="43">
        <v>45696.7916666667</v>
      </c>
      <c r="B933" s="44">
        <v>2.0</v>
      </c>
      <c r="C933" s="44">
        <v>19.0</v>
      </c>
      <c r="D933" s="44">
        <v>26.6</v>
      </c>
      <c r="E933" s="44">
        <v>26.7</v>
      </c>
      <c r="F933" s="44">
        <v>2.7</v>
      </c>
      <c r="G933" s="44">
        <v>0.95</v>
      </c>
      <c r="H933" s="18">
        <f>MIN(1,F933/Config_Geracao!$E$4)*G933</f>
        <v>0.2565</v>
      </c>
    </row>
    <row r="934" ht="15.0" customHeight="1">
      <c r="A934" s="43">
        <v>45696.8333333333</v>
      </c>
      <c r="B934" s="44">
        <v>2.0</v>
      </c>
      <c r="C934" s="44">
        <v>20.0</v>
      </c>
      <c r="D934" s="44">
        <v>0.0</v>
      </c>
      <c r="E934" s="44">
        <v>28.2</v>
      </c>
      <c r="F934" s="44">
        <v>3.85</v>
      </c>
      <c r="G934" s="44">
        <v>0.95</v>
      </c>
      <c r="H934" s="18">
        <f>MIN(1,F934/Config_Geracao!$E$4)*G934</f>
        <v>0.36575</v>
      </c>
    </row>
    <row r="935" ht="15.0" customHeight="1">
      <c r="A935" s="43">
        <v>45696.875</v>
      </c>
      <c r="B935" s="44">
        <v>2.0</v>
      </c>
      <c r="C935" s="44">
        <v>21.0</v>
      </c>
      <c r="D935" s="44">
        <v>0.0</v>
      </c>
      <c r="E935" s="44">
        <v>26.7</v>
      </c>
      <c r="F935" s="44">
        <v>3.73</v>
      </c>
      <c r="G935" s="44">
        <v>0.95</v>
      </c>
      <c r="H935" s="18">
        <f>MIN(1,F935/Config_Geracao!$E$4)*G935</f>
        <v>0.35435</v>
      </c>
    </row>
    <row r="936" ht="15.0" customHeight="1">
      <c r="A936" s="43">
        <v>45696.9166666667</v>
      </c>
      <c r="B936" s="44">
        <v>2.0</v>
      </c>
      <c r="C936" s="44">
        <v>22.0</v>
      </c>
      <c r="D936" s="44">
        <v>0.0</v>
      </c>
      <c r="E936" s="44">
        <v>24.9</v>
      </c>
      <c r="F936" s="44">
        <v>3.29</v>
      </c>
      <c r="G936" s="44">
        <v>0.95</v>
      </c>
      <c r="H936" s="18">
        <f>MIN(1,F936/Config_Geracao!$E$4)*G936</f>
        <v>0.31255</v>
      </c>
    </row>
    <row r="937" ht="15.0" customHeight="1">
      <c r="A937" s="43">
        <v>45696.9583333333</v>
      </c>
      <c r="B937" s="44">
        <v>2.0</v>
      </c>
      <c r="C937" s="44">
        <v>23.0</v>
      </c>
      <c r="D937" s="44">
        <v>0.0</v>
      </c>
      <c r="E937" s="44">
        <v>25.1</v>
      </c>
      <c r="F937" s="44">
        <v>3.59</v>
      </c>
      <c r="G937" s="44">
        <v>0.95</v>
      </c>
      <c r="H937" s="18">
        <f>MIN(1,F937/Config_Geracao!$E$4)*G937</f>
        <v>0.34105</v>
      </c>
    </row>
    <row r="938" ht="15.0" customHeight="1">
      <c r="A938" s="43">
        <v>45697.0</v>
      </c>
      <c r="B938" s="44">
        <v>2.0</v>
      </c>
      <c r="C938" s="44">
        <v>0.0</v>
      </c>
      <c r="D938" s="44">
        <v>0.0</v>
      </c>
      <c r="E938" s="44">
        <v>26.8</v>
      </c>
      <c r="F938" s="44">
        <v>4.66</v>
      </c>
      <c r="G938" s="44">
        <v>0.95</v>
      </c>
      <c r="H938" s="18">
        <f>MIN(1,F938/Config_Geracao!$E$4)*G938</f>
        <v>0.4427</v>
      </c>
    </row>
    <row r="939" ht="15.0" customHeight="1">
      <c r="A939" s="43">
        <v>45697.0416666667</v>
      </c>
      <c r="B939" s="44">
        <v>2.0</v>
      </c>
      <c r="C939" s="44">
        <v>1.0</v>
      </c>
      <c r="D939" s="44">
        <v>0.0</v>
      </c>
      <c r="E939" s="44">
        <v>29.3</v>
      </c>
      <c r="F939" s="44">
        <v>3.57</v>
      </c>
      <c r="G939" s="44">
        <v>0.95</v>
      </c>
      <c r="H939" s="18">
        <f>MIN(1,F939/Config_Geracao!$E$4)*G939</f>
        <v>0.33915</v>
      </c>
    </row>
    <row r="940" ht="15.0" customHeight="1">
      <c r="A940" s="43">
        <v>45697.0833333333</v>
      </c>
      <c r="B940" s="44">
        <v>2.0</v>
      </c>
      <c r="C940" s="44">
        <v>2.0</v>
      </c>
      <c r="D940" s="44">
        <v>0.0</v>
      </c>
      <c r="E940" s="44">
        <v>28.4</v>
      </c>
      <c r="F940" s="44">
        <v>4.27</v>
      </c>
      <c r="G940" s="44">
        <v>0.95</v>
      </c>
      <c r="H940" s="18">
        <f>MIN(1,F940/Config_Geracao!$E$4)*G940</f>
        <v>0.40565</v>
      </c>
    </row>
    <row r="941" ht="15.0" customHeight="1">
      <c r="A941" s="43">
        <v>45697.125</v>
      </c>
      <c r="B941" s="44">
        <v>2.0</v>
      </c>
      <c r="C941" s="44">
        <v>3.0</v>
      </c>
      <c r="D941" s="44">
        <v>0.0</v>
      </c>
      <c r="E941" s="44">
        <v>28.1</v>
      </c>
      <c r="F941" s="44">
        <v>3.05</v>
      </c>
      <c r="G941" s="44">
        <v>0.95</v>
      </c>
      <c r="H941" s="18">
        <f>MIN(1,F941/Config_Geracao!$E$4)*G941</f>
        <v>0.28975</v>
      </c>
    </row>
    <row r="942" ht="15.0" customHeight="1">
      <c r="A942" s="43">
        <v>45697.1666666667</v>
      </c>
      <c r="B942" s="44">
        <v>2.0</v>
      </c>
      <c r="C942" s="44">
        <v>4.0</v>
      </c>
      <c r="D942" s="44">
        <v>0.0</v>
      </c>
      <c r="E942" s="44">
        <v>25.4</v>
      </c>
      <c r="F942" s="44">
        <v>4.77</v>
      </c>
      <c r="G942" s="44">
        <v>0.95</v>
      </c>
      <c r="H942" s="18">
        <f>MIN(1,F942/Config_Geracao!$E$4)*G942</f>
        <v>0.45315</v>
      </c>
    </row>
    <row r="943" ht="15.0" customHeight="1">
      <c r="A943" s="43">
        <v>45697.2083333333</v>
      </c>
      <c r="B943" s="44">
        <v>2.0</v>
      </c>
      <c r="C943" s="44">
        <v>5.0</v>
      </c>
      <c r="D943" s="44">
        <v>0.0</v>
      </c>
      <c r="E943" s="44">
        <v>27.1</v>
      </c>
      <c r="F943" s="44">
        <v>3.89</v>
      </c>
      <c r="G943" s="44">
        <v>0.95</v>
      </c>
      <c r="H943" s="18">
        <f>MIN(1,F943/Config_Geracao!$E$4)*G943</f>
        <v>0.36955</v>
      </c>
    </row>
    <row r="944" ht="15.0" customHeight="1">
      <c r="A944" s="43">
        <v>45697.25</v>
      </c>
      <c r="B944" s="44">
        <v>2.0</v>
      </c>
      <c r="C944" s="44">
        <v>6.0</v>
      </c>
      <c r="D944" s="44">
        <v>237.2</v>
      </c>
      <c r="E944" s="44">
        <v>27.7</v>
      </c>
      <c r="F944" s="44">
        <v>2.4</v>
      </c>
      <c r="G944" s="44">
        <v>0.95</v>
      </c>
      <c r="H944" s="18">
        <f>MIN(1,F944/Config_Geracao!$E$4)*G944</f>
        <v>0.228</v>
      </c>
    </row>
    <row r="945" ht="15.0" customHeight="1">
      <c r="A945" s="43">
        <v>45697.2916666667</v>
      </c>
      <c r="B945" s="44">
        <v>2.0</v>
      </c>
      <c r="C945" s="44">
        <v>7.0</v>
      </c>
      <c r="D945" s="44">
        <v>151.6</v>
      </c>
      <c r="E945" s="44">
        <v>25.0</v>
      </c>
      <c r="F945" s="44">
        <v>2.11</v>
      </c>
      <c r="G945" s="44">
        <v>0.95</v>
      </c>
      <c r="H945" s="18">
        <f>MIN(1,F945/Config_Geracao!$E$4)*G945</f>
        <v>0.20045</v>
      </c>
    </row>
    <row r="946" ht="15.0" customHeight="1">
      <c r="A946" s="43">
        <v>45697.3333333333</v>
      </c>
      <c r="B946" s="44">
        <v>2.0</v>
      </c>
      <c r="C946" s="44">
        <v>8.0</v>
      </c>
      <c r="D946" s="44">
        <v>629.2</v>
      </c>
      <c r="E946" s="44">
        <v>26.5</v>
      </c>
      <c r="F946" s="44">
        <v>3.73</v>
      </c>
      <c r="G946" s="44">
        <v>0.95</v>
      </c>
      <c r="H946" s="18">
        <f>MIN(1,F946/Config_Geracao!$E$4)*G946</f>
        <v>0.35435</v>
      </c>
    </row>
    <row r="947" ht="15.0" customHeight="1">
      <c r="A947" s="43">
        <v>45697.375</v>
      </c>
      <c r="B947" s="44">
        <v>2.0</v>
      </c>
      <c r="C947" s="44">
        <v>9.0</v>
      </c>
      <c r="D947" s="44">
        <v>254.6</v>
      </c>
      <c r="E947" s="44">
        <v>26.1</v>
      </c>
      <c r="F947" s="44">
        <v>4.48</v>
      </c>
      <c r="G947" s="44">
        <v>0.95</v>
      </c>
      <c r="H947" s="18">
        <f>MIN(1,F947/Config_Geracao!$E$4)*G947</f>
        <v>0.4256</v>
      </c>
    </row>
    <row r="948" ht="15.0" customHeight="1">
      <c r="A948" s="43">
        <v>45697.4166666667</v>
      </c>
      <c r="B948" s="44">
        <v>2.0</v>
      </c>
      <c r="C948" s="44">
        <v>10.0</v>
      </c>
      <c r="D948" s="44">
        <v>399.6</v>
      </c>
      <c r="E948" s="44">
        <v>33.1</v>
      </c>
      <c r="F948" s="44">
        <v>2.63</v>
      </c>
      <c r="G948" s="44">
        <v>0.95</v>
      </c>
      <c r="H948" s="18">
        <f>MIN(1,F948/Config_Geracao!$E$4)*G948</f>
        <v>0.24985</v>
      </c>
    </row>
    <row r="949" ht="15.0" customHeight="1">
      <c r="A949" s="43">
        <v>45697.4583333333</v>
      </c>
      <c r="B949" s="44">
        <v>2.0</v>
      </c>
      <c r="C949" s="44">
        <v>11.0</v>
      </c>
      <c r="D949" s="44">
        <v>542.6</v>
      </c>
      <c r="E949" s="44">
        <v>30.9</v>
      </c>
      <c r="F949" s="44">
        <v>1.89</v>
      </c>
      <c r="G949" s="44">
        <v>0.95</v>
      </c>
      <c r="H949" s="18">
        <f>MIN(1,F949/Config_Geracao!$E$4)*G949</f>
        <v>0.17955</v>
      </c>
    </row>
    <row r="950" ht="15.0" customHeight="1">
      <c r="A950" s="43">
        <v>45697.5</v>
      </c>
      <c r="B950" s="44">
        <v>2.0</v>
      </c>
      <c r="C950" s="44">
        <v>12.0</v>
      </c>
      <c r="D950" s="44">
        <v>1000.2</v>
      </c>
      <c r="E950" s="44">
        <v>35.3</v>
      </c>
      <c r="F950" s="44">
        <v>1.91</v>
      </c>
      <c r="G950" s="44">
        <v>0.95</v>
      </c>
      <c r="H950" s="18">
        <f>MIN(1,F950/Config_Geracao!$E$4)*G950</f>
        <v>0.18145</v>
      </c>
    </row>
    <row r="951" ht="15.0" customHeight="1">
      <c r="A951" s="43">
        <v>45697.5416666667</v>
      </c>
      <c r="B951" s="44">
        <v>2.0</v>
      </c>
      <c r="C951" s="44">
        <v>13.0</v>
      </c>
      <c r="D951" s="44">
        <v>402.1</v>
      </c>
      <c r="E951" s="44">
        <v>30.4</v>
      </c>
      <c r="F951" s="44">
        <v>2.36</v>
      </c>
      <c r="G951" s="44">
        <v>0.95</v>
      </c>
      <c r="H951" s="18">
        <f>MIN(1,F951/Config_Geracao!$E$4)*G951</f>
        <v>0.2242</v>
      </c>
    </row>
    <row r="952" ht="15.0" customHeight="1">
      <c r="A952" s="43">
        <v>45697.5833333333</v>
      </c>
      <c r="B952" s="44">
        <v>2.0</v>
      </c>
      <c r="C952" s="44">
        <v>14.0</v>
      </c>
      <c r="D952" s="44">
        <v>313.3</v>
      </c>
      <c r="E952" s="44">
        <v>27.4</v>
      </c>
      <c r="F952" s="44">
        <v>3.04</v>
      </c>
      <c r="G952" s="44">
        <v>0.95</v>
      </c>
      <c r="H952" s="18">
        <f>MIN(1,F952/Config_Geracao!$E$4)*G952</f>
        <v>0.2888</v>
      </c>
    </row>
    <row r="953" ht="15.0" customHeight="1">
      <c r="A953" s="43">
        <v>45697.625</v>
      </c>
      <c r="B953" s="44">
        <v>2.0</v>
      </c>
      <c r="C953" s="44">
        <v>15.0</v>
      </c>
      <c r="D953" s="44">
        <v>805.5</v>
      </c>
      <c r="E953" s="44">
        <v>31.0</v>
      </c>
      <c r="F953" s="44">
        <v>4.76</v>
      </c>
      <c r="G953" s="44">
        <v>0.95</v>
      </c>
      <c r="H953" s="18">
        <f>MIN(1,F953/Config_Geracao!$E$4)*G953</f>
        <v>0.4522</v>
      </c>
    </row>
    <row r="954" ht="15.0" customHeight="1">
      <c r="A954" s="43">
        <v>45697.6666666667</v>
      </c>
      <c r="B954" s="44">
        <v>2.0</v>
      </c>
      <c r="C954" s="44">
        <v>16.0</v>
      </c>
      <c r="D954" s="44">
        <v>418.5</v>
      </c>
      <c r="E954" s="44">
        <v>26.9</v>
      </c>
      <c r="F954" s="44">
        <v>2.92</v>
      </c>
      <c r="G954" s="44">
        <v>0.95</v>
      </c>
      <c r="H954" s="18">
        <f>MIN(1,F954/Config_Geracao!$E$4)*G954</f>
        <v>0.2774</v>
      </c>
    </row>
    <row r="955" ht="15.0" customHeight="1">
      <c r="A955" s="43">
        <v>45697.7083333333</v>
      </c>
      <c r="B955" s="44">
        <v>2.0</v>
      </c>
      <c r="C955" s="44">
        <v>17.0</v>
      </c>
      <c r="D955" s="44">
        <v>457.2</v>
      </c>
      <c r="E955" s="44">
        <v>24.7</v>
      </c>
      <c r="F955" s="44">
        <v>2.65</v>
      </c>
      <c r="G955" s="44">
        <v>0.95</v>
      </c>
      <c r="H955" s="18">
        <f>MIN(1,F955/Config_Geracao!$E$4)*G955</f>
        <v>0.25175</v>
      </c>
    </row>
    <row r="956" ht="15.0" customHeight="1">
      <c r="A956" s="43">
        <v>45697.75</v>
      </c>
      <c r="B956" s="44">
        <v>2.0</v>
      </c>
      <c r="C956" s="44">
        <v>18.0</v>
      </c>
      <c r="D956" s="44">
        <v>145.4</v>
      </c>
      <c r="E956" s="44">
        <v>26.0</v>
      </c>
      <c r="F956" s="44">
        <v>1.95</v>
      </c>
      <c r="G956" s="44">
        <v>0.95</v>
      </c>
      <c r="H956" s="18">
        <f>MIN(1,F956/Config_Geracao!$E$4)*G956</f>
        <v>0.18525</v>
      </c>
    </row>
    <row r="957" ht="15.0" customHeight="1">
      <c r="A957" s="43">
        <v>45697.7916666667</v>
      </c>
      <c r="B957" s="44">
        <v>2.0</v>
      </c>
      <c r="C957" s="44">
        <v>19.0</v>
      </c>
      <c r="D957" s="44">
        <v>0.0</v>
      </c>
      <c r="E957" s="44">
        <v>26.2</v>
      </c>
      <c r="F957" s="44">
        <v>1.84</v>
      </c>
      <c r="G957" s="44">
        <v>0.95</v>
      </c>
      <c r="H957" s="18">
        <f>MIN(1,F957/Config_Geracao!$E$4)*G957</f>
        <v>0.1748</v>
      </c>
    </row>
    <row r="958" ht="15.0" customHeight="1">
      <c r="A958" s="43">
        <v>45697.8333333333</v>
      </c>
      <c r="B958" s="44">
        <v>2.0</v>
      </c>
      <c r="C958" s="44">
        <v>20.0</v>
      </c>
      <c r="D958" s="44">
        <v>0.0</v>
      </c>
      <c r="E958" s="44">
        <v>25.1</v>
      </c>
      <c r="F958" s="44">
        <v>2.13</v>
      </c>
      <c r="G958" s="44">
        <v>0.95</v>
      </c>
      <c r="H958" s="18">
        <f>MIN(1,F958/Config_Geracao!$E$4)*G958</f>
        <v>0.20235</v>
      </c>
    </row>
    <row r="959" ht="15.0" customHeight="1">
      <c r="A959" s="43">
        <v>45697.875</v>
      </c>
      <c r="B959" s="44">
        <v>2.0</v>
      </c>
      <c r="C959" s="44">
        <v>21.0</v>
      </c>
      <c r="D959" s="44">
        <v>0.0</v>
      </c>
      <c r="E959" s="44">
        <v>29.2</v>
      </c>
      <c r="F959" s="44">
        <v>2.77</v>
      </c>
      <c r="G959" s="44">
        <v>0.95</v>
      </c>
      <c r="H959" s="18">
        <f>MIN(1,F959/Config_Geracao!$E$4)*G959</f>
        <v>0.26315</v>
      </c>
    </row>
    <row r="960" ht="15.0" customHeight="1">
      <c r="A960" s="43">
        <v>45697.9166666667</v>
      </c>
      <c r="B960" s="44">
        <v>2.0</v>
      </c>
      <c r="C960" s="44">
        <v>22.0</v>
      </c>
      <c r="D960" s="44">
        <v>0.0</v>
      </c>
      <c r="E960" s="44">
        <v>29.4</v>
      </c>
      <c r="F960" s="44">
        <v>5.92</v>
      </c>
      <c r="G960" s="44">
        <v>0.95</v>
      </c>
      <c r="H960" s="18">
        <f>MIN(1,F960/Config_Geracao!$E$4)*G960</f>
        <v>0.5624</v>
      </c>
    </row>
    <row r="961" ht="15.0" customHeight="1">
      <c r="A961" s="43">
        <v>45697.9583333333</v>
      </c>
      <c r="B961" s="44">
        <v>2.0</v>
      </c>
      <c r="C961" s="44">
        <v>23.0</v>
      </c>
      <c r="D961" s="44">
        <v>0.0</v>
      </c>
      <c r="E961" s="44">
        <v>28.1</v>
      </c>
      <c r="F961" s="44">
        <v>3.59</v>
      </c>
      <c r="G961" s="44">
        <v>0.95</v>
      </c>
      <c r="H961" s="18">
        <f>MIN(1,F961/Config_Geracao!$E$4)*G961</f>
        <v>0.34105</v>
      </c>
    </row>
    <row r="962" ht="15.0" customHeight="1">
      <c r="A962" s="43">
        <v>45698.0</v>
      </c>
      <c r="B962" s="44">
        <v>2.0</v>
      </c>
      <c r="C962" s="44">
        <v>0.0</v>
      </c>
      <c r="D962" s="44">
        <v>0.0</v>
      </c>
      <c r="E962" s="44">
        <v>26.7</v>
      </c>
      <c r="F962" s="44">
        <v>3.56</v>
      </c>
      <c r="G962" s="44">
        <v>0.95</v>
      </c>
      <c r="H962" s="18">
        <f>MIN(1,F962/Config_Geracao!$E$4)*G962</f>
        <v>0.3382</v>
      </c>
    </row>
    <row r="963" ht="15.0" customHeight="1">
      <c r="A963" s="43">
        <v>45698.0416666667</v>
      </c>
      <c r="B963" s="44">
        <v>2.0</v>
      </c>
      <c r="C963" s="44">
        <v>1.0</v>
      </c>
      <c r="D963" s="44">
        <v>0.0</v>
      </c>
      <c r="E963" s="44">
        <v>27.9</v>
      </c>
      <c r="F963" s="44">
        <v>3.24</v>
      </c>
      <c r="G963" s="44">
        <v>0.95</v>
      </c>
      <c r="H963" s="18">
        <f>MIN(1,F963/Config_Geracao!$E$4)*G963</f>
        <v>0.3078</v>
      </c>
    </row>
    <row r="964" ht="15.0" customHeight="1">
      <c r="A964" s="43">
        <v>45698.0833333333</v>
      </c>
      <c r="B964" s="44">
        <v>2.0</v>
      </c>
      <c r="C964" s="44">
        <v>2.0</v>
      </c>
      <c r="D964" s="44">
        <v>0.0</v>
      </c>
      <c r="E964" s="44">
        <v>25.3</v>
      </c>
      <c r="F964" s="44">
        <v>3.03</v>
      </c>
      <c r="G964" s="44">
        <v>0.95</v>
      </c>
      <c r="H964" s="18">
        <f>MIN(1,F964/Config_Geracao!$E$4)*G964</f>
        <v>0.28785</v>
      </c>
    </row>
    <row r="965" ht="15.0" customHeight="1">
      <c r="A965" s="43">
        <v>45698.125</v>
      </c>
      <c r="B965" s="44">
        <v>2.0</v>
      </c>
      <c r="C965" s="44">
        <v>3.0</v>
      </c>
      <c r="D965" s="44">
        <v>0.0</v>
      </c>
      <c r="E965" s="44">
        <v>29.4</v>
      </c>
      <c r="F965" s="44">
        <v>2.86</v>
      </c>
      <c r="G965" s="44">
        <v>0.95</v>
      </c>
      <c r="H965" s="18">
        <f>MIN(1,F965/Config_Geracao!$E$4)*G965</f>
        <v>0.2717</v>
      </c>
    </row>
    <row r="966" ht="15.0" customHeight="1">
      <c r="A966" s="43">
        <v>45698.1666666667</v>
      </c>
      <c r="B966" s="44">
        <v>2.0</v>
      </c>
      <c r="C966" s="44">
        <v>4.0</v>
      </c>
      <c r="D966" s="44">
        <v>0.0</v>
      </c>
      <c r="E966" s="44">
        <v>25.6</v>
      </c>
      <c r="F966" s="44">
        <v>2.95</v>
      </c>
      <c r="G966" s="44">
        <v>0.95</v>
      </c>
      <c r="H966" s="18">
        <f>MIN(1,F966/Config_Geracao!$E$4)*G966</f>
        <v>0.28025</v>
      </c>
    </row>
    <row r="967" ht="15.0" customHeight="1">
      <c r="A967" s="43">
        <v>45698.2083333333</v>
      </c>
      <c r="B967" s="44">
        <v>2.0</v>
      </c>
      <c r="C967" s="44">
        <v>5.0</v>
      </c>
      <c r="D967" s="44">
        <v>0.0</v>
      </c>
      <c r="E967" s="44">
        <v>27.4</v>
      </c>
      <c r="F967" s="44">
        <v>8.18</v>
      </c>
      <c r="G967" s="44">
        <v>0.95</v>
      </c>
      <c r="H967" s="18">
        <f>MIN(1,F967/Config_Geracao!$E$4)*G967</f>
        <v>0.7771</v>
      </c>
    </row>
    <row r="968" ht="15.0" customHeight="1">
      <c r="A968" s="43">
        <v>45698.25</v>
      </c>
      <c r="B968" s="44">
        <v>2.0</v>
      </c>
      <c r="C968" s="44">
        <v>6.0</v>
      </c>
      <c r="D968" s="44">
        <v>224.3</v>
      </c>
      <c r="E968" s="44">
        <v>23.2</v>
      </c>
      <c r="F968" s="44">
        <v>2.36</v>
      </c>
      <c r="G968" s="44">
        <v>0.95</v>
      </c>
      <c r="H968" s="18">
        <f>MIN(1,F968/Config_Geracao!$E$4)*G968</f>
        <v>0.2242</v>
      </c>
    </row>
    <row r="969" ht="15.0" customHeight="1">
      <c r="A969" s="43">
        <v>45698.2916666667</v>
      </c>
      <c r="B969" s="44">
        <v>2.0</v>
      </c>
      <c r="C969" s="44">
        <v>7.0</v>
      </c>
      <c r="D969" s="44">
        <v>412.4</v>
      </c>
      <c r="E969" s="44">
        <v>25.4</v>
      </c>
      <c r="F969" s="44">
        <v>2.84</v>
      </c>
      <c r="G969" s="44">
        <v>0.95</v>
      </c>
      <c r="H969" s="18">
        <f>MIN(1,F969/Config_Geracao!$E$4)*G969</f>
        <v>0.2698</v>
      </c>
    </row>
    <row r="970" ht="15.0" customHeight="1">
      <c r="A970" s="43">
        <v>45698.3333333333</v>
      </c>
      <c r="B970" s="44">
        <v>2.0</v>
      </c>
      <c r="C970" s="44">
        <v>8.0</v>
      </c>
      <c r="D970" s="44">
        <v>248.1</v>
      </c>
      <c r="E970" s="44">
        <v>29.7</v>
      </c>
      <c r="F970" s="44">
        <v>3.24</v>
      </c>
      <c r="G970" s="44">
        <v>0.95</v>
      </c>
      <c r="H970" s="18">
        <f>MIN(1,F970/Config_Geracao!$E$4)*G970</f>
        <v>0.3078</v>
      </c>
    </row>
    <row r="971" ht="15.0" customHeight="1">
      <c r="A971" s="43">
        <v>45698.375</v>
      </c>
      <c r="B971" s="44">
        <v>2.0</v>
      </c>
      <c r="C971" s="44">
        <v>9.0</v>
      </c>
      <c r="D971" s="44">
        <v>803.1</v>
      </c>
      <c r="E971" s="44">
        <v>30.4</v>
      </c>
      <c r="F971" s="44">
        <v>2.05</v>
      </c>
      <c r="G971" s="44">
        <v>0.95</v>
      </c>
      <c r="H971" s="18">
        <f>MIN(1,F971/Config_Geracao!$E$4)*G971</f>
        <v>0.19475</v>
      </c>
    </row>
    <row r="972" ht="15.0" customHeight="1">
      <c r="A972" s="43">
        <v>45698.4166666667</v>
      </c>
      <c r="B972" s="44">
        <v>2.0</v>
      </c>
      <c r="C972" s="44">
        <v>10.0</v>
      </c>
      <c r="D972" s="44">
        <v>531.3</v>
      </c>
      <c r="E972" s="44">
        <v>33.3</v>
      </c>
      <c r="F972" s="44">
        <v>3.74</v>
      </c>
      <c r="G972" s="44">
        <v>0.95</v>
      </c>
      <c r="H972" s="18">
        <f>MIN(1,F972/Config_Geracao!$E$4)*G972</f>
        <v>0.3553</v>
      </c>
    </row>
    <row r="973" ht="15.0" customHeight="1">
      <c r="A973" s="43">
        <v>45698.4583333333</v>
      </c>
      <c r="B973" s="44">
        <v>2.0</v>
      </c>
      <c r="C973" s="44">
        <v>11.0</v>
      </c>
      <c r="D973" s="44">
        <v>601.0</v>
      </c>
      <c r="E973" s="44">
        <v>34.6</v>
      </c>
      <c r="F973" s="44">
        <v>2.62</v>
      </c>
      <c r="G973" s="44">
        <v>0.95</v>
      </c>
      <c r="H973" s="18">
        <f>MIN(1,F973/Config_Geracao!$E$4)*G973</f>
        <v>0.2489</v>
      </c>
    </row>
    <row r="974" ht="15.0" customHeight="1">
      <c r="A974" s="43">
        <v>45698.5</v>
      </c>
      <c r="B974" s="44">
        <v>2.0</v>
      </c>
      <c r="C974" s="44">
        <v>12.0</v>
      </c>
      <c r="D974" s="44">
        <v>658.6</v>
      </c>
      <c r="E974" s="44">
        <v>31.3</v>
      </c>
      <c r="F974" s="44">
        <v>2.63</v>
      </c>
      <c r="G974" s="44">
        <v>0.95</v>
      </c>
      <c r="H974" s="18">
        <f>MIN(1,F974/Config_Geracao!$E$4)*G974</f>
        <v>0.24985</v>
      </c>
    </row>
    <row r="975" ht="15.0" customHeight="1">
      <c r="A975" s="43">
        <v>45698.5416666667</v>
      </c>
      <c r="B975" s="44">
        <v>2.0</v>
      </c>
      <c r="C975" s="44">
        <v>13.0</v>
      </c>
      <c r="D975" s="44">
        <v>353.5</v>
      </c>
      <c r="E975" s="44">
        <v>33.8</v>
      </c>
      <c r="F975" s="44">
        <v>2.13</v>
      </c>
      <c r="G975" s="44">
        <v>0.95</v>
      </c>
      <c r="H975" s="18">
        <f>MIN(1,F975/Config_Geracao!$E$4)*G975</f>
        <v>0.20235</v>
      </c>
    </row>
    <row r="976" ht="15.0" customHeight="1">
      <c r="A976" s="43">
        <v>45698.5833333333</v>
      </c>
      <c r="B976" s="44">
        <v>2.0</v>
      </c>
      <c r="C976" s="44">
        <v>14.0</v>
      </c>
      <c r="D976" s="44">
        <v>353.9</v>
      </c>
      <c r="E976" s="44">
        <v>32.6</v>
      </c>
      <c r="F976" s="44">
        <v>2.29</v>
      </c>
      <c r="G976" s="44">
        <v>0.95</v>
      </c>
      <c r="H976" s="18">
        <f>MIN(1,F976/Config_Geracao!$E$4)*G976</f>
        <v>0.21755</v>
      </c>
    </row>
    <row r="977" ht="15.0" customHeight="1">
      <c r="A977" s="43">
        <v>45698.625</v>
      </c>
      <c r="B977" s="44">
        <v>2.0</v>
      </c>
      <c r="C977" s="44">
        <v>15.0</v>
      </c>
      <c r="D977" s="44">
        <v>793.3</v>
      </c>
      <c r="E977" s="44">
        <v>30.1</v>
      </c>
      <c r="F977" s="44">
        <v>2.65</v>
      </c>
      <c r="G977" s="44">
        <v>0.95</v>
      </c>
      <c r="H977" s="18">
        <f>MIN(1,F977/Config_Geracao!$E$4)*G977</f>
        <v>0.25175</v>
      </c>
    </row>
    <row r="978" ht="15.0" customHeight="1">
      <c r="A978" s="43">
        <v>45698.6666666667</v>
      </c>
      <c r="B978" s="44">
        <v>2.0</v>
      </c>
      <c r="C978" s="44">
        <v>16.0</v>
      </c>
      <c r="D978" s="44">
        <v>133.9</v>
      </c>
      <c r="E978" s="44">
        <v>26.5</v>
      </c>
      <c r="F978" s="44">
        <v>2.97</v>
      </c>
      <c r="G978" s="44">
        <v>0.95</v>
      </c>
      <c r="H978" s="18">
        <f>MIN(1,F978/Config_Geracao!$E$4)*G978</f>
        <v>0.28215</v>
      </c>
    </row>
    <row r="979" ht="15.0" customHeight="1">
      <c r="A979" s="43">
        <v>45698.7083333333</v>
      </c>
      <c r="B979" s="44">
        <v>2.0</v>
      </c>
      <c r="C979" s="44">
        <v>17.0</v>
      </c>
      <c r="D979" s="44">
        <v>164.3</v>
      </c>
      <c r="E979" s="44">
        <v>23.2</v>
      </c>
      <c r="F979" s="44">
        <v>4.57</v>
      </c>
      <c r="G979" s="44">
        <v>0.95</v>
      </c>
      <c r="H979" s="18">
        <f>MIN(1,F979/Config_Geracao!$E$4)*G979</f>
        <v>0.43415</v>
      </c>
    </row>
    <row r="980" ht="15.0" customHeight="1">
      <c r="A980" s="43">
        <v>45698.75</v>
      </c>
      <c r="B980" s="44">
        <v>2.0</v>
      </c>
      <c r="C980" s="44">
        <v>18.0</v>
      </c>
      <c r="D980" s="44">
        <v>118.8</v>
      </c>
      <c r="E980" s="44">
        <v>25.6</v>
      </c>
      <c r="F980" s="44">
        <v>2.31</v>
      </c>
      <c r="G980" s="44">
        <v>0.95</v>
      </c>
      <c r="H980" s="18">
        <f>MIN(1,F980/Config_Geracao!$E$4)*G980</f>
        <v>0.21945</v>
      </c>
    </row>
    <row r="981" ht="15.0" customHeight="1">
      <c r="A981" s="43">
        <v>45698.7916666667</v>
      </c>
      <c r="B981" s="44">
        <v>2.0</v>
      </c>
      <c r="C981" s="44">
        <v>19.0</v>
      </c>
      <c r="D981" s="44">
        <v>1.5</v>
      </c>
      <c r="E981" s="44">
        <v>23.9</v>
      </c>
      <c r="F981" s="44">
        <v>2.91</v>
      </c>
      <c r="G981" s="44">
        <v>0.95</v>
      </c>
      <c r="H981" s="18">
        <f>MIN(1,F981/Config_Geracao!$E$4)*G981</f>
        <v>0.27645</v>
      </c>
    </row>
    <row r="982" ht="15.0" customHeight="1">
      <c r="A982" s="43">
        <v>45698.8333333333</v>
      </c>
      <c r="B982" s="44">
        <v>2.0</v>
      </c>
      <c r="C982" s="44">
        <v>20.0</v>
      </c>
      <c r="D982" s="44">
        <v>0.0</v>
      </c>
      <c r="E982" s="44">
        <v>26.5</v>
      </c>
      <c r="F982" s="44">
        <v>7.94</v>
      </c>
      <c r="G982" s="44">
        <v>0.95</v>
      </c>
      <c r="H982" s="18">
        <f>MIN(1,F982/Config_Geracao!$E$4)*G982</f>
        <v>0.7543</v>
      </c>
    </row>
    <row r="983" ht="15.0" customHeight="1">
      <c r="A983" s="43">
        <v>45698.875</v>
      </c>
      <c r="B983" s="44">
        <v>2.0</v>
      </c>
      <c r="C983" s="44">
        <v>21.0</v>
      </c>
      <c r="D983" s="44">
        <v>0.0</v>
      </c>
      <c r="E983" s="44">
        <v>24.0</v>
      </c>
      <c r="F983" s="44">
        <v>3.27</v>
      </c>
      <c r="G983" s="44">
        <v>0.95</v>
      </c>
      <c r="H983" s="18">
        <f>MIN(1,F983/Config_Geracao!$E$4)*G983</f>
        <v>0.31065</v>
      </c>
    </row>
    <row r="984" ht="15.0" customHeight="1">
      <c r="A984" s="43">
        <v>45698.9166666667</v>
      </c>
      <c r="B984" s="44">
        <v>2.0</v>
      </c>
      <c r="C984" s="44">
        <v>22.0</v>
      </c>
      <c r="D984" s="44">
        <v>0.0</v>
      </c>
      <c r="E984" s="44">
        <v>26.6</v>
      </c>
      <c r="F984" s="44">
        <v>2.88</v>
      </c>
      <c r="G984" s="44">
        <v>0.95</v>
      </c>
      <c r="H984" s="18">
        <f>MIN(1,F984/Config_Geracao!$E$4)*G984</f>
        <v>0.2736</v>
      </c>
    </row>
    <row r="985" ht="15.0" customHeight="1">
      <c r="A985" s="43">
        <v>45698.9583333333</v>
      </c>
      <c r="B985" s="44">
        <v>2.0</v>
      </c>
      <c r="C985" s="44">
        <v>23.0</v>
      </c>
      <c r="D985" s="44">
        <v>0.0</v>
      </c>
      <c r="E985" s="44">
        <v>27.6</v>
      </c>
      <c r="F985" s="44">
        <v>3.25</v>
      </c>
      <c r="G985" s="44">
        <v>0.95</v>
      </c>
      <c r="H985" s="18">
        <f>MIN(1,F985/Config_Geracao!$E$4)*G985</f>
        <v>0.30875</v>
      </c>
    </row>
    <row r="986" ht="15.0" customHeight="1">
      <c r="A986" s="43">
        <v>45699.0</v>
      </c>
      <c r="B986" s="44">
        <v>2.0</v>
      </c>
      <c r="C986" s="44">
        <v>0.0</v>
      </c>
      <c r="D986" s="44">
        <v>0.0</v>
      </c>
      <c r="E986" s="44">
        <v>29.4</v>
      </c>
      <c r="F986" s="44">
        <v>3.84</v>
      </c>
      <c r="G986" s="44">
        <v>0.95</v>
      </c>
      <c r="H986" s="18">
        <f>MIN(1,F986/Config_Geracao!$E$4)*G986</f>
        <v>0.3648</v>
      </c>
    </row>
    <row r="987" ht="15.0" customHeight="1">
      <c r="A987" s="43">
        <v>45699.0416666667</v>
      </c>
      <c r="B987" s="44">
        <v>2.0</v>
      </c>
      <c r="C987" s="44">
        <v>1.0</v>
      </c>
      <c r="D987" s="44">
        <v>0.0</v>
      </c>
      <c r="E987" s="44">
        <v>30.9</v>
      </c>
      <c r="F987" s="44">
        <v>2.82</v>
      </c>
      <c r="G987" s="44">
        <v>0.95</v>
      </c>
      <c r="H987" s="18">
        <f>MIN(1,F987/Config_Geracao!$E$4)*G987</f>
        <v>0.2679</v>
      </c>
    </row>
    <row r="988" ht="15.0" customHeight="1">
      <c r="A988" s="43">
        <v>45699.0833333333</v>
      </c>
      <c r="B988" s="44">
        <v>2.0</v>
      </c>
      <c r="C988" s="44">
        <v>2.0</v>
      </c>
      <c r="D988" s="44">
        <v>0.0</v>
      </c>
      <c r="E988" s="44">
        <v>26.4</v>
      </c>
      <c r="F988" s="44">
        <v>4.44</v>
      </c>
      <c r="G988" s="44">
        <v>0.95</v>
      </c>
      <c r="H988" s="18">
        <f>MIN(1,F988/Config_Geracao!$E$4)*G988</f>
        <v>0.4218</v>
      </c>
    </row>
    <row r="989" ht="15.0" customHeight="1">
      <c r="A989" s="43">
        <v>45699.125</v>
      </c>
      <c r="B989" s="44">
        <v>2.0</v>
      </c>
      <c r="C989" s="44">
        <v>3.0</v>
      </c>
      <c r="D989" s="44">
        <v>0.0</v>
      </c>
      <c r="E989" s="44">
        <v>27.4</v>
      </c>
      <c r="F989" s="44">
        <v>5.85</v>
      </c>
      <c r="G989" s="44">
        <v>0.95</v>
      </c>
      <c r="H989" s="18">
        <f>MIN(1,F989/Config_Geracao!$E$4)*G989</f>
        <v>0.55575</v>
      </c>
    </row>
    <row r="990" ht="15.0" customHeight="1">
      <c r="A990" s="43">
        <v>45699.1666666667</v>
      </c>
      <c r="B990" s="44">
        <v>2.0</v>
      </c>
      <c r="C990" s="44">
        <v>4.0</v>
      </c>
      <c r="D990" s="44">
        <v>0.0</v>
      </c>
      <c r="E990" s="44">
        <v>27.3</v>
      </c>
      <c r="F990" s="44">
        <v>2.92</v>
      </c>
      <c r="G990" s="44">
        <v>0.95</v>
      </c>
      <c r="H990" s="18">
        <f>MIN(1,F990/Config_Geracao!$E$4)*G990</f>
        <v>0.2774</v>
      </c>
    </row>
    <row r="991" ht="15.0" customHeight="1">
      <c r="A991" s="43">
        <v>45699.2083333333</v>
      </c>
      <c r="B991" s="44">
        <v>2.0</v>
      </c>
      <c r="C991" s="44">
        <v>5.0</v>
      </c>
      <c r="D991" s="44">
        <v>0.0</v>
      </c>
      <c r="E991" s="44">
        <v>28.0</v>
      </c>
      <c r="F991" s="44">
        <v>3.17</v>
      </c>
      <c r="G991" s="44">
        <v>0.95</v>
      </c>
      <c r="H991" s="18">
        <f>MIN(1,F991/Config_Geracao!$E$4)*G991</f>
        <v>0.30115</v>
      </c>
    </row>
    <row r="992" ht="15.0" customHeight="1">
      <c r="A992" s="43">
        <v>45699.25</v>
      </c>
      <c r="B992" s="44">
        <v>2.0</v>
      </c>
      <c r="C992" s="44">
        <v>6.0</v>
      </c>
      <c r="D992" s="44">
        <v>122.3</v>
      </c>
      <c r="E992" s="44">
        <v>23.9</v>
      </c>
      <c r="F992" s="44">
        <v>2.07</v>
      </c>
      <c r="G992" s="44">
        <v>0.95</v>
      </c>
      <c r="H992" s="18">
        <f>MIN(1,F992/Config_Geracao!$E$4)*G992</f>
        <v>0.19665</v>
      </c>
    </row>
    <row r="993" ht="15.0" customHeight="1">
      <c r="A993" s="43">
        <v>45699.2916666667</v>
      </c>
      <c r="B993" s="44">
        <v>2.0</v>
      </c>
      <c r="C993" s="44">
        <v>7.0</v>
      </c>
      <c r="D993" s="44">
        <v>203.8</v>
      </c>
      <c r="E993" s="44">
        <v>26.9</v>
      </c>
      <c r="F993" s="44">
        <v>2.7</v>
      </c>
      <c r="G993" s="44">
        <v>0.95</v>
      </c>
      <c r="H993" s="18">
        <f>MIN(1,F993/Config_Geracao!$E$4)*G993</f>
        <v>0.2565</v>
      </c>
    </row>
    <row r="994" ht="15.0" customHeight="1">
      <c r="A994" s="43">
        <v>45699.3333333333</v>
      </c>
      <c r="B994" s="44">
        <v>2.0</v>
      </c>
      <c r="C994" s="44">
        <v>8.0</v>
      </c>
      <c r="D994" s="44">
        <v>169.8</v>
      </c>
      <c r="E994" s="44">
        <v>28.1</v>
      </c>
      <c r="F994" s="44">
        <v>2.67</v>
      </c>
      <c r="G994" s="44">
        <v>0.95</v>
      </c>
      <c r="H994" s="18">
        <f>MIN(1,F994/Config_Geracao!$E$4)*G994</f>
        <v>0.25365</v>
      </c>
    </row>
    <row r="995" ht="15.0" customHeight="1">
      <c r="A995" s="43">
        <v>45699.375</v>
      </c>
      <c r="B995" s="44">
        <v>2.0</v>
      </c>
      <c r="C995" s="44">
        <v>9.0</v>
      </c>
      <c r="D995" s="44">
        <v>766.4</v>
      </c>
      <c r="E995" s="44">
        <v>28.6</v>
      </c>
      <c r="F995" s="44">
        <v>2.0</v>
      </c>
      <c r="G995" s="44">
        <v>0.95</v>
      </c>
      <c r="H995" s="18">
        <f>MIN(1,F995/Config_Geracao!$E$4)*G995</f>
        <v>0.19</v>
      </c>
    </row>
    <row r="996" ht="15.0" customHeight="1">
      <c r="A996" s="43">
        <v>45699.4166666667</v>
      </c>
      <c r="B996" s="44">
        <v>2.0</v>
      </c>
      <c r="C996" s="44">
        <v>10.0</v>
      </c>
      <c r="D996" s="44">
        <v>372.4</v>
      </c>
      <c r="E996" s="44">
        <v>32.4</v>
      </c>
      <c r="F996" s="44">
        <v>3.6</v>
      </c>
      <c r="G996" s="44">
        <v>0.95</v>
      </c>
      <c r="H996" s="18">
        <f>MIN(1,F996/Config_Geracao!$E$4)*G996</f>
        <v>0.342</v>
      </c>
    </row>
    <row r="997" ht="15.0" customHeight="1">
      <c r="A997" s="43">
        <v>45699.4583333333</v>
      </c>
      <c r="B997" s="44">
        <v>2.0</v>
      </c>
      <c r="C997" s="44">
        <v>11.0</v>
      </c>
      <c r="D997" s="44">
        <v>471.9</v>
      </c>
      <c r="E997" s="44">
        <v>31.4</v>
      </c>
      <c r="F997" s="44">
        <v>3.37</v>
      </c>
      <c r="G997" s="44">
        <v>0.95</v>
      </c>
      <c r="H997" s="18">
        <f>MIN(1,F997/Config_Geracao!$E$4)*G997</f>
        <v>0.32015</v>
      </c>
    </row>
    <row r="998" ht="15.0" customHeight="1">
      <c r="A998" s="43">
        <v>45699.5</v>
      </c>
      <c r="B998" s="44">
        <v>2.0</v>
      </c>
      <c r="C998" s="44">
        <v>12.0</v>
      </c>
      <c r="D998" s="44">
        <v>238.3</v>
      </c>
      <c r="E998" s="44">
        <v>27.2</v>
      </c>
      <c r="F998" s="44">
        <v>2.71</v>
      </c>
      <c r="G998" s="44">
        <v>0.95</v>
      </c>
      <c r="H998" s="18">
        <f>MIN(1,F998/Config_Geracao!$E$4)*G998</f>
        <v>0.25745</v>
      </c>
    </row>
    <row r="999" ht="15.0" customHeight="1">
      <c r="A999" s="43">
        <v>45699.5416666667</v>
      </c>
      <c r="B999" s="44">
        <v>2.0</v>
      </c>
      <c r="C999" s="44">
        <v>13.0</v>
      </c>
      <c r="D999" s="44">
        <v>1002.5</v>
      </c>
      <c r="E999" s="44">
        <v>30.7</v>
      </c>
      <c r="F999" s="44">
        <v>4.85</v>
      </c>
      <c r="G999" s="44">
        <v>0.95</v>
      </c>
      <c r="H999" s="18">
        <f>MIN(1,F999/Config_Geracao!$E$4)*G999</f>
        <v>0.46075</v>
      </c>
    </row>
    <row r="1000" ht="15.0" customHeight="1">
      <c r="A1000" s="43">
        <v>45699.5833333333</v>
      </c>
      <c r="B1000" s="44">
        <v>2.0</v>
      </c>
      <c r="C1000" s="44">
        <v>14.0</v>
      </c>
      <c r="D1000" s="44">
        <v>174.6</v>
      </c>
      <c r="E1000" s="44">
        <v>29.6</v>
      </c>
      <c r="F1000" s="44">
        <v>2.42</v>
      </c>
      <c r="G1000" s="44">
        <v>0.95</v>
      </c>
      <c r="H1000" s="18">
        <f>MIN(1,F1000/Config_Geracao!$E$4)*G1000</f>
        <v>0.2299</v>
      </c>
    </row>
    <row r="1001" ht="15.0" customHeight="1">
      <c r="A1001" s="43">
        <v>45699.625</v>
      </c>
      <c r="B1001" s="44">
        <v>2.0</v>
      </c>
      <c r="C1001" s="44">
        <v>15.0</v>
      </c>
      <c r="D1001" s="44">
        <v>784.5</v>
      </c>
      <c r="E1001" s="44">
        <v>28.4</v>
      </c>
      <c r="F1001" s="44">
        <v>4.17</v>
      </c>
      <c r="G1001" s="44">
        <v>0.95</v>
      </c>
      <c r="H1001" s="18">
        <f>MIN(1,F1001/Config_Geracao!$E$4)*G1001</f>
        <v>0.39615</v>
      </c>
    </row>
    <row r="1002" ht="15.0" customHeight="1">
      <c r="A1002" s="43">
        <v>45699.6666666667</v>
      </c>
      <c r="B1002" s="44">
        <v>2.0</v>
      </c>
      <c r="C1002" s="44">
        <v>16.0</v>
      </c>
      <c r="D1002" s="44">
        <v>356.9</v>
      </c>
      <c r="E1002" s="44">
        <v>27.9</v>
      </c>
      <c r="F1002" s="44">
        <v>3.56</v>
      </c>
      <c r="G1002" s="44">
        <v>0.95</v>
      </c>
      <c r="H1002" s="18">
        <f>MIN(1,F1002/Config_Geracao!$E$4)*G1002</f>
        <v>0.3382</v>
      </c>
    </row>
    <row r="1003" ht="15.0" customHeight="1">
      <c r="A1003" s="43">
        <v>45699.7083333333</v>
      </c>
      <c r="B1003" s="44">
        <v>2.0</v>
      </c>
      <c r="C1003" s="44">
        <v>17.0</v>
      </c>
      <c r="D1003" s="44">
        <v>456.7</v>
      </c>
      <c r="E1003" s="44">
        <v>25.7</v>
      </c>
      <c r="F1003" s="44">
        <v>2.65</v>
      </c>
      <c r="G1003" s="44">
        <v>0.95</v>
      </c>
      <c r="H1003" s="18">
        <f>MIN(1,F1003/Config_Geracao!$E$4)*G1003</f>
        <v>0.25175</v>
      </c>
    </row>
    <row r="1004" ht="15.0" customHeight="1">
      <c r="A1004" s="43">
        <v>45699.75</v>
      </c>
      <c r="B1004" s="44">
        <v>2.0</v>
      </c>
      <c r="C1004" s="44">
        <v>18.0</v>
      </c>
      <c r="D1004" s="44">
        <v>231.9</v>
      </c>
      <c r="E1004" s="44">
        <v>27.0</v>
      </c>
      <c r="F1004" s="44">
        <v>2.37</v>
      </c>
      <c r="G1004" s="44">
        <v>0.95</v>
      </c>
      <c r="H1004" s="18">
        <f>MIN(1,F1004/Config_Geracao!$E$4)*G1004</f>
        <v>0.22515</v>
      </c>
    </row>
    <row r="1005" ht="15.0" customHeight="1">
      <c r="A1005" s="43">
        <v>45699.7916666667</v>
      </c>
      <c r="B1005" s="44">
        <v>2.0</v>
      </c>
      <c r="C1005" s="44">
        <v>19.0</v>
      </c>
      <c r="D1005" s="44">
        <v>0.0</v>
      </c>
      <c r="E1005" s="44">
        <v>26.5</v>
      </c>
      <c r="F1005" s="44">
        <v>2.82</v>
      </c>
      <c r="G1005" s="44">
        <v>0.95</v>
      </c>
      <c r="H1005" s="18">
        <f>MIN(1,F1005/Config_Geracao!$E$4)*G1005</f>
        <v>0.2679</v>
      </c>
    </row>
    <row r="1006" ht="15.0" customHeight="1">
      <c r="A1006" s="43">
        <v>45699.8333333333</v>
      </c>
      <c r="B1006" s="44">
        <v>2.0</v>
      </c>
      <c r="C1006" s="44">
        <v>20.0</v>
      </c>
      <c r="D1006" s="44">
        <v>0.0</v>
      </c>
      <c r="E1006" s="44">
        <v>24.6</v>
      </c>
      <c r="F1006" s="44">
        <v>1.9</v>
      </c>
      <c r="G1006" s="44">
        <v>0.95</v>
      </c>
      <c r="H1006" s="18">
        <f>MIN(1,F1006/Config_Geracao!$E$4)*G1006</f>
        <v>0.1805</v>
      </c>
    </row>
    <row r="1007" ht="15.0" customHeight="1">
      <c r="A1007" s="43">
        <v>45699.875</v>
      </c>
      <c r="B1007" s="44">
        <v>2.0</v>
      </c>
      <c r="C1007" s="44">
        <v>21.0</v>
      </c>
      <c r="D1007" s="44">
        <v>0.0</v>
      </c>
      <c r="E1007" s="44">
        <v>27.6</v>
      </c>
      <c r="F1007" s="44">
        <v>3.69</v>
      </c>
      <c r="G1007" s="44">
        <v>0.95</v>
      </c>
      <c r="H1007" s="18">
        <f>MIN(1,F1007/Config_Geracao!$E$4)*G1007</f>
        <v>0.35055</v>
      </c>
    </row>
    <row r="1008" ht="15.0" customHeight="1">
      <c r="A1008" s="43">
        <v>45699.9166666667</v>
      </c>
      <c r="B1008" s="44">
        <v>2.0</v>
      </c>
      <c r="C1008" s="44">
        <v>22.0</v>
      </c>
      <c r="D1008" s="44">
        <v>0.0</v>
      </c>
      <c r="E1008" s="44">
        <v>27.8</v>
      </c>
      <c r="F1008" s="44">
        <v>3.02</v>
      </c>
      <c r="G1008" s="44">
        <v>0.95</v>
      </c>
      <c r="H1008" s="18">
        <f>MIN(1,F1008/Config_Geracao!$E$4)*G1008</f>
        <v>0.2869</v>
      </c>
    </row>
    <row r="1009" ht="15.0" customHeight="1">
      <c r="A1009" s="43">
        <v>45699.9583333333</v>
      </c>
      <c r="B1009" s="44">
        <v>2.0</v>
      </c>
      <c r="C1009" s="44">
        <v>23.0</v>
      </c>
      <c r="D1009" s="44">
        <v>0.0</v>
      </c>
      <c r="E1009" s="44">
        <v>30.3</v>
      </c>
      <c r="F1009" s="44">
        <v>3.86</v>
      </c>
      <c r="G1009" s="44">
        <v>0.95</v>
      </c>
      <c r="H1009" s="18">
        <f>MIN(1,F1009/Config_Geracao!$E$4)*G1009</f>
        <v>0.3667</v>
      </c>
    </row>
    <row r="1010" ht="15.0" customHeight="1">
      <c r="A1010" s="43">
        <v>45700.0</v>
      </c>
      <c r="B1010" s="44">
        <v>2.0</v>
      </c>
      <c r="C1010" s="44">
        <v>0.0</v>
      </c>
      <c r="D1010" s="44">
        <v>0.0</v>
      </c>
      <c r="E1010" s="44">
        <v>27.8</v>
      </c>
      <c r="F1010" s="44">
        <v>2.94</v>
      </c>
      <c r="G1010" s="44">
        <v>0.95</v>
      </c>
      <c r="H1010" s="18">
        <f>MIN(1,F1010/Config_Geracao!$E$4)*G1010</f>
        <v>0.2793</v>
      </c>
    </row>
    <row r="1011" ht="15.0" customHeight="1">
      <c r="A1011" s="43">
        <v>45700.0416666667</v>
      </c>
      <c r="B1011" s="44">
        <v>2.0</v>
      </c>
      <c r="C1011" s="44">
        <v>1.0</v>
      </c>
      <c r="D1011" s="44">
        <v>0.0</v>
      </c>
      <c r="E1011" s="44">
        <v>26.7</v>
      </c>
      <c r="F1011" s="44">
        <v>2.96</v>
      </c>
      <c r="G1011" s="44">
        <v>0.95</v>
      </c>
      <c r="H1011" s="18">
        <f>MIN(1,F1011/Config_Geracao!$E$4)*G1011</f>
        <v>0.2812</v>
      </c>
    </row>
    <row r="1012" ht="15.0" customHeight="1">
      <c r="A1012" s="43">
        <v>45700.0833333333</v>
      </c>
      <c r="B1012" s="44">
        <v>2.0</v>
      </c>
      <c r="C1012" s="44">
        <v>2.0</v>
      </c>
      <c r="D1012" s="44">
        <v>0.0</v>
      </c>
      <c r="E1012" s="44">
        <v>26.9</v>
      </c>
      <c r="F1012" s="44">
        <v>2.81</v>
      </c>
      <c r="G1012" s="44">
        <v>0.95</v>
      </c>
      <c r="H1012" s="18">
        <f>MIN(1,F1012/Config_Geracao!$E$4)*G1012</f>
        <v>0.26695</v>
      </c>
    </row>
    <row r="1013" ht="15.0" customHeight="1">
      <c r="A1013" s="43">
        <v>45700.125</v>
      </c>
      <c r="B1013" s="44">
        <v>2.0</v>
      </c>
      <c r="C1013" s="44">
        <v>3.0</v>
      </c>
      <c r="D1013" s="44">
        <v>0.0</v>
      </c>
      <c r="E1013" s="44">
        <v>25.2</v>
      </c>
      <c r="F1013" s="44">
        <v>3.27</v>
      </c>
      <c r="G1013" s="44">
        <v>0.95</v>
      </c>
      <c r="H1013" s="18">
        <f>MIN(1,F1013/Config_Geracao!$E$4)*G1013</f>
        <v>0.31065</v>
      </c>
    </row>
    <row r="1014" ht="15.0" customHeight="1">
      <c r="A1014" s="43">
        <v>45700.1666666667</v>
      </c>
      <c r="B1014" s="44">
        <v>2.0</v>
      </c>
      <c r="C1014" s="44">
        <v>4.0</v>
      </c>
      <c r="D1014" s="44">
        <v>0.0</v>
      </c>
      <c r="E1014" s="44">
        <v>22.1</v>
      </c>
      <c r="F1014" s="44">
        <v>3.24</v>
      </c>
      <c r="G1014" s="44">
        <v>0.95</v>
      </c>
      <c r="H1014" s="18">
        <f>MIN(1,F1014/Config_Geracao!$E$4)*G1014</f>
        <v>0.3078</v>
      </c>
    </row>
    <row r="1015" ht="15.0" customHeight="1">
      <c r="A1015" s="43">
        <v>45700.2083333333</v>
      </c>
      <c r="B1015" s="44">
        <v>2.0</v>
      </c>
      <c r="C1015" s="44">
        <v>5.0</v>
      </c>
      <c r="D1015" s="44">
        <v>41.1</v>
      </c>
      <c r="E1015" s="44">
        <v>24.7</v>
      </c>
      <c r="F1015" s="44">
        <v>2.83</v>
      </c>
      <c r="G1015" s="44">
        <v>0.95</v>
      </c>
      <c r="H1015" s="18">
        <f>MIN(1,F1015/Config_Geracao!$E$4)*G1015</f>
        <v>0.26885</v>
      </c>
    </row>
    <row r="1016" ht="15.0" customHeight="1">
      <c r="A1016" s="43">
        <v>45700.25</v>
      </c>
      <c r="B1016" s="44">
        <v>2.0</v>
      </c>
      <c r="C1016" s="44">
        <v>6.0</v>
      </c>
      <c r="D1016" s="44">
        <v>222.7</v>
      </c>
      <c r="E1016" s="44">
        <v>25.2</v>
      </c>
      <c r="F1016" s="44">
        <v>5.05</v>
      </c>
      <c r="G1016" s="44">
        <v>0.95</v>
      </c>
      <c r="H1016" s="18">
        <f>MIN(1,F1016/Config_Geracao!$E$4)*G1016</f>
        <v>0.47975</v>
      </c>
    </row>
    <row r="1017" ht="15.0" customHeight="1">
      <c r="A1017" s="43">
        <v>45700.2916666667</v>
      </c>
      <c r="B1017" s="44">
        <v>2.0</v>
      </c>
      <c r="C1017" s="44">
        <v>7.0</v>
      </c>
      <c r="D1017" s="44">
        <v>302.9</v>
      </c>
      <c r="E1017" s="44">
        <v>29.7</v>
      </c>
      <c r="F1017" s="44">
        <v>1.89</v>
      </c>
      <c r="G1017" s="44">
        <v>0.95</v>
      </c>
      <c r="H1017" s="18">
        <f>MIN(1,F1017/Config_Geracao!$E$4)*G1017</f>
        <v>0.17955</v>
      </c>
    </row>
    <row r="1018" ht="15.0" customHeight="1">
      <c r="A1018" s="43">
        <v>45700.3333333333</v>
      </c>
      <c r="B1018" s="44">
        <v>2.0</v>
      </c>
      <c r="C1018" s="44">
        <v>8.0</v>
      </c>
      <c r="D1018" s="44">
        <v>635.4</v>
      </c>
      <c r="E1018" s="44">
        <v>27.3</v>
      </c>
      <c r="F1018" s="44">
        <v>2.03</v>
      </c>
      <c r="G1018" s="44">
        <v>0.95</v>
      </c>
      <c r="H1018" s="18">
        <f>MIN(1,F1018/Config_Geracao!$E$4)*G1018</f>
        <v>0.19285</v>
      </c>
    </row>
    <row r="1019" ht="15.0" customHeight="1">
      <c r="A1019" s="43">
        <v>45700.375</v>
      </c>
      <c r="B1019" s="44">
        <v>2.0</v>
      </c>
      <c r="C1019" s="44">
        <v>9.0</v>
      </c>
      <c r="D1019" s="44">
        <v>494.7</v>
      </c>
      <c r="E1019" s="44">
        <v>26.8</v>
      </c>
      <c r="F1019" s="44">
        <v>2.28</v>
      </c>
      <c r="G1019" s="44">
        <v>0.95</v>
      </c>
      <c r="H1019" s="18">
        <f>MIN(1,F1019/Config_Geracao!$E$4)*G1019</f>
        <v>0.2166</v>
      </c>
    </row>
    <row r="1020" ht="15.0" customHeight="1">
      <c r="A1020" s="43">
        <v>45700.4166666667</v>
      </c>
      <c r="B1020" s="44">
        <v>2.0</v>
      </c>
      <c r="C1020" s="44">
        <v>10.0</v>
      </c>
      <c r="D1020" s="44">
        <v>903.4</v>
      </c>
      <c r="E1020" s="44">
        <v>31.7</v>
      </c>
      <c r="F1020" s="44">
        <v>1.92</v>
      </c>
      <c r="G1020" s="44">
        <v>0.95</v>
      </c>
      <c r="H1020" s="18">
        <f>MIN(1,F1020/Config_Geracao!$E$4)*G1020</f>
        <v>0.1824</v>
      </c>
    </row>
    <row r="1021" ht="15.0" customHeight="1">
      <c r="A1021" s="43">
        <v>45700.4583333333</v>
      </c>
      <c r="B1021" s="44">
        <v>2.0</v>
      </c>
      <c r="C1021" s="44">
        <v>11.0</v>
      </c>
      <c r="D1021" s="44">
        <v>313.5</v>
      </c>
      <c r="E1021" s="44">
        <v>29.1</v>
      </c>
      <c r="F1021" s="44">
        <v>2.51</v>
      </c>
      <c r="G1021" s="44">
        <v>0.95</v>
      </c>
      <c r="H1021" s="18">
        <f>MIN(1,F1021/Config_Geracao!$E$4)*G1021</f>
        <v>0.23845</v>
      </c>
    </row>
    <row r="1022" ht="15.0" customHeight="1">
      <c r="A1022" s="43">
        <v>45700.5</v>
      </c>
      <c r="B1022" s="44">
        <v>2.0</v>
      </c>
      <c r="C1022" s="44">
        <v>12.0</v>
      </c>
      <c r="D1022" s="44">
        <v>723.4</v>
      </c>
      <c r="E1022" s="44">
        <v>29.5</v>
      </c>
      <c r="F1022" s="44">
        <v>1.94</v>
      </c>
      <c r="G1022" s="44">
        <v>0.95</v>
      </c>
      <c r="H1022" s="18">
        <f>MIN(1,F1022/Config_Geracao!$E$4)*G1022</f>
        <v>0.1843</v>
      </c>
    </row>
    <row r="1023" ht="15.0" customHeight="1">
      <c r="A1023" s="43">
        <v>45700.5416666667</v>
      </c>
      <c r="B1023" s="44">
        <v>2.0</v>
      </c>
      <c r="C1023" s="44">
        <v>13.0</v>
      </c>
      <c r="D1023" s="44">
        <v>964.6</v>
      </c>
      <c r="E1023" s="44">
        <v>29.4</v>
      </c>
      <c r="F1023" s="44">
        <v>2.34</v>
      </c>
      <c r="G1023" s="44">
        <v>0.95</v>
      </c>
      <c r="H1023" s="18">
        <f>MIN(1,F1023/Config_Geracao!$E$4)*G1023</f>
        <v>0.2223</v>
      </c>
    </row>
    <row r="1024" ht="15.0" customHeight="1">
      <c r="A1024" s="43">
        <v>45700.5833333333</v>
      </c>
      <c r="B1024" s="44">
        <v>2.0</v>
      </c>
      <c r="C1024" s="44">
        <v>14.0</v>
      </c>
      <c r="D1024" s="44">
        <v>609.7</v>
      </c>
      <c r="E1024" s="44">
        <v>30.9</v>
      </c>
      <c r="F1024" s="44">
        <v>2.97</v>
      </c>
      <c r="G1024" s="44">
        <v>0.95</v>
      </c>
      <c r="H1024" s="18">
        <f>MIN(1,F1024/Config_Geracao!$E$4)*G1024</f>
        <v>0.28215</v>
      </c>
    </row>
    <row r="1025" ht="15.0" customHeight="1">
      <c r="A1025" s="43">
        <v>45700.625</v>
      </c>
      <c r="B1025" s="44">
        <v>2.0</v>
      </c>
      <c r="C1025" s="44">
        <v>15.0</v>
      </c>
      <c r="D1025" s="44">
        <v>771.1</v>
      </c>
      <c r="E1025" s="44">
        <v>27.9</v>
      </c>
      <c r="F1025" s="44">
        <v>3.37</v>
      </c>
      <c r="G1025" s="44">
        <v>0.95</v>
      </c>
      <c r="H1025" s="18">
        <f>MIN(1,F1025/Config_Geracao!$E$4)*G1025</f>
        <v>0.32015</v>
      </c>
    </row>
    <row r="1026" ht="15.0" customHeight="1">
      <c r="A1026" s="43">
        <v>45700.6666666667</v>
      </c>
      <c r="B1026" s="44">
        <v>2.0</v>
      </c>
      <c r="C1026" s="44">
        <v>16.0</v>
      </c>
      <c r="D1026" s="44">
        <v>597.2</v>
      </c>
      <c r="E1026" s="44">
        <v>28.1</v>
      </c>
      <c r="F1026" s="44">
        <v>2.09</v>
      </c>
      <c r="G1026" s="44">
        <v>0.95</v>
      </c>
      <c r="H1026" s="18">
        <f>MIN(1,F1026/Config_Geracao!$E$4)*G1026</f>
        <v>0.19855</v>
      </c>
    </row>
    <row r="1027" ht="15.0" customHeight="1">
      <c r="A1027" s="43">
        <v>45700.7083333333</v>
      </c>
      <c r="B1027" s="44">
        <v>2.0</v>
      </c>
      <c r="C1027" s="44">
        <v>17.0</v>
      </c>
      <c r="D1027" s="44">
        <v>215.9</v>
      </c>
      <c r="E1027" s="44">
        <v>25.7</v>
      </c>
      <c r="F1027" s="44">
        <v>3.15</v>
      </c>
      <c r="G1027" s="44">
        <v>0.95</v>
      </c>
      <c r="H1027" s="18">
        <f>MIN(1,F1027/Config_Geracao!$E$4)*G1027</f>
        <v>0.29925</v>
      </c>
    </row>
    <row r="1028" ht="15.0" customHeight="1">
      <c r="A1028" s="43">
        <v>45700.75</v>
      </c>
      <c r="B1028" s="44">
        <v>2.0</v>
      </c>
      <c r="C1028" s="44">
        <v>18.0</v>
      </c>
      <c r="D1028" s="44">
        <v>113.0</v>
      </c>
      <c r="E1028" s="44">
        <v>25.7</v>
      </c>
      <c r="F1028" s="44">
        <v>3.85</v>
      </c>
      <c r="G1028" s="44">
        <v>0.95</v>
      </c>
      <c r="H1028" s="18">
        <f>MIN(1,F1028/Config_Geracao!$E$4)*G1028</f>
        <v>0.36575</v>
      </c>
    </row>
    <row r="1029" ht="15.0" customHeight="1">
      <c r="A1029" s="43">
        <v>45700.7916666667</v>
      </c>
      <c r="B1029" s="44">
        <v>2.0</v>
      </c>
      <c r="C1029" s="44">
        <v>19.0</v>
      </c>
      <c r="D1029" s="44">
        <v>9.5</v>
      </c>
      <c r="E1029" s="44">
        <v>25.4</v>
      </c>
      <c r="F1029" s="44">
        <v>2.64</v>
      </c>
      <c r="G1029" s="44">
        <v>0.95</v>
      </c>
      <c r="H1029" s="18">
        <f>MIN(1,F1029/Config_Geracao!$E$4)*G1029</f>
        <v>0.2508</v>
      </c>
    </row>
    <row r="1030" ht="15.0" customHeight="1">
      <c r="A1030" s="43">
        <v>45700.8333333333</v>
      </c>
      <c r="B1030" s="44">
        <v>2.0</v>
      </c>
      <c r="C1030" s="44">
        <v>20.0</v>
      </c>
      <c r="D1030" s="44">
        <v>0.0</v>
      </c>
      <c r="E1030" s="44">
        <v>24.9</v>
      </c>
      <c r="F1030" s="44">
        <v>2.36</v>
      </c>
      <c r="G1030" s="44">
        <v>0.95</v>
      </c>
      <c r="H1030" s="18">
        <f>MIN(1,F1030/Config_Geracao!$E$4)*G1030</f>
        <v>0.2242</v>
      </c>
    </row>
    <row r="1031" ht="15.0" customHeight="1">
      <c r="A1031" s="43">
        <v>45700.875</v>
      </c>
      <c r="B1031" s="44">
        <v>2.0</v>
      </c>
      <c r="C1031" s="44">
        <v>21.0</v>
      </c>
      <c r="D1031" s="44">
        <v>0.0</v>
      </c>
      <c r="E1031" s="44">
        <v>27.4</v>
      </c>
      <c r="F1031" s="44">
        <v>2.91</v>
      </c>
      <c r="G1031" s="44">
        <v>0.95</v>
      </c>
      <c r="H1031" s="18">
        <f>MIN(1,F1031/Config_Geracao!$E$4)*G1031</f>
        <v>0.27645</v>
      </c>
    </row>
    <row r="1032" ht="15.0" customHeight="1">
      <c r="A1032" s="43">
        <v>45700.9166666667</v>
      </c>
      <c r="B1032" s="44">
        <v>2.0</v>
      </c>
      <c r="C1032" s="44">
        <v>22.0</v>
      </c>
      <c r="D1032" s="44">
        <v>0.0</v>
      </c>
      <c r="E1032" s="44">
        <v>27.6</v>
      </c>
      <c r="F1032" s="44">
        <v>3.89</v>
      </c>
      <c r="G1032" s="44">
        <v>0.95</v>
      </c>
      <c r="H1032" s="18">
        <f>MIN(1,F1032/Config_Geracao!$E$4)*G1032</f>
        <v>0.36955</v>
      </c>
    </row>
    <row r="1033" ht="15.0" customHeight="1">
      <c r="A1033" s="43">
        <v>45700.9583333333</v>
      </c>
      <c r="B1033" s="44">
        <v>2.0</v>
      </c>
      <c r="C1033" s="44">
        <v>23.0</v>
      </c>
      <c r="D1033" s="44">
        <v>0.0</v>
      </c>
      <c r="E1033" s="44">
        <v>26.4</v>
      </c>
      <c r="F1033" s="44">
        <v>2.93</v>
      </c>
      <c r="G1033" s="44">
        <v>0.95</v>
      </c>
      <c r="H1033" s="18">
        <f>MIN(1,F1033/Config_Geracao!$E$4)*G1033</f>
        <v>0.27835</v>
      </c>
    </row>
    <row r="1034" ht="15.0" customHeight="1">
      <c r="A1034" s="43">
        <v>45701.0</v>
      </c>
      <c r="B1034" s="44">
        <v>2.0</v>
      </c>
      <c r="C1034" s="44">
        <v>0.0</v>
      </c>
      <c r="D1034" s="44">
        <v>0.0</v>
      </c>
      <c r="E1034" s="44">
        <v>27.6</v>
      </c>
      <c r="F1034" s="44">
        <v>5.74</v>
      </c>
      <c r="G1034" s="44">
        <v>0.95</v>
      </c>
      <c r="H1034" s="18">
        <f>MIN(1,F1034/Config_Geracao!$E$4)*G1034</f>
        <v>0.5453</v>
      </c>
    </row>
    <row r="1035" ht="15.0" customHeight="1">
      <c r="A1035" s="43">
        <v>45701.0416666667</v>
      </c>
      <c r="B1035" s="44">
        <v>2.0</v>
      </c>
      <c r="C1035" s="44">
        <v>1.0</v>
      </c>
      <c r="D1035" s="44">
        <v>0.0</v>
      </c>
      <c r="E1035" s="44">
        <v>29.9</v>
      </c>
      <c r="F1035" s="44">
        <v>3.42</v>
      </c>
      <c r="G1035" s="44">
        <v>0.95</v>
      </c>
      <c r="H1035" s="18">
        <f>MIN(1,F1035/Config_Geracao!$E$4)*G1035</f>
        <v>0.3249</v>
      </c>
    </row>
    <row r="1036" ht="15.0" customHeight="1">
      <c r="A1036" s="43">
        <v>45701.0833333333</v>
      </c>
      <c r="B1036" s="44">
        <v>2.0</v>
      </c>
      <c r="C1036" s="44">
        <v>2.0</v>
      </c>
      <c r="D1036" s="44">
        <v>0.0</v>
      </c>
      <c r="E1036" s="44">
        <v>25.8</v>
      </c>
      <c r="F1036" s="44">
        <v>3.3</v>
      </c>
      <c r="G1036" s="44">
        <v>0.95</v>
      </c>
      <c r="H1036" s="18">
        <f>MIN(1,F1036/Config_Geracao!$E$4)*G1036</f>
        <v>0.3135</v>
      </c>
    </row>
    <row r="1037" ht="15.0" customHeight="1">
      <c r="A1037" s="43">
        <v>45701.125</v>
      </c>
      <c r="B1037" s="44">
        <v>2.0</v>
      </c>
      <c r="C1037" s="44">
        <v>3.0</v>
      </c>
      <c r="D1037" s="44">
        <v>0.0</v>
      </c>
      <c r="E1037" s="44">
        <v>28.8</v>
      </c>
      <c r="F1037" s="44">
        <v>3.62</v>
      </c>
      <c r="G1037" s="44">
        <v>0.95</v>
      </c>
      <c r="H1037" s="18">
        <f>MIN(1,F1037/Config_Geracao!$E$4)*G1037</f>
        <v>0.3439</v>
      </c>
    </row>
    <row r="1038" ht="15.0" customHeight="1">
      <c r="A1038" s="43">
        <v>45701.1666666667</v>
      </c>
      <c r="B1038" s="44">
        <v>2.0</v>
      </c>
      <c r="C1038" s="44">
        <v>4.0</v>
      </c>
      <c r="D1038" s="44">
        <v>0.0</v>
      </c>
      <c r="E1038" s="44">
        <v>23.9</v>
      </c>
      <c r="F1038" s="44">
        <v>2.94</v>
      </c>
      <c r="G1038" s="44">
        <v>0.95</v>
      </c>
      <c r="H1038" s="18">
        <f>MIN(1,F1038/Config_Geracao!$E$4)*G1038</f>
        <v>0.2793</v>
      </c>
    </row>
    <row r="1039" ht="15.0" customHeight="1">
      <c r="A1039" s="43">
        <v>45701.2083333333</v>
      </c>
      <c r="B1039" s="44">
        <v>2.0</v>
      </c>
      <c r="C1039" s="44">
        <v>5.0</v>
      </c>
      <c r="D1039" s="44">
        <v>0.0</v>
      </c>
      <c r="E1039" s="44">
        <v>26.3</v>
      </c>
      <c r="F1039" s="44">
        <v>4.12</v>
      </c>
      <c r="G1039" s="44">
        <v>0.95</v>
      </c>
      <c r="H1039" s="18">
        <f>MIN(1,F1039/Config_Geracao!$E$4)*G1039</f>
        <v>0.3914</v>
      </c>
    </row>
    <row r="1040" ht="15.0" customHeight="1">
      <c r="A1040" s="43">
        <v>45701.25</v>
      </c>
      <c r="B1040" s="44">
        <v>2.0</v>
      </c>
      <c r="C1040" s="44">
        <v>6.0</v>
      </c>
      <c r="D1040" s="44">
        <v>122.9</v>
      </c>
      <c r="E1040" s="44">
        <v>27.2</v>
      </c>
      <c r="F1040" s="44">
        <v>2.14</v>
      </c>
      <c r="G1040" s="44">
        <v>0.95</v>
      </c>
      <c r="H1040" s="18">
        <f>MIN(1,F1040/Config_Geracao!$E$4)*G1040</f>
        <v>0.2033</v>
      </c>
    </row>
    <row r="1041" ht="15.0" customHeight="1">
      <c r="A1041" s="43">
        <v>45701.2916666667</v>
      </c>
      <c r="B1041" s="44">
        <v>2.0</v>
      </c>
      <c r="C1041" s="44">
        <v>7.0</v>
      </c>
      <c r="D1041" s="44">
        <v>447.0</v>
      </c>
      <c r="E1041" s="44">
        <v>27.8</v>
      </c>
      <c r="F1041" s="44">
        <v>2.78</v>
      </c>
      <c r="G1041" s="44">
        <v>0.95</v>
      </c>
      <c r="H1041" s="18">
        <f>MIN(1,F1041/Config_Geracao!$E$4)*G1041</f>
        <v>0.2641</v>
      </c>
    </row>
    <row r="1042" ht="15.0" customHeight="1">
      <c r="A1042" s="43">
        <v>45701.3333333333</v>
      </c>
      <c r="B1042" s="44">
        <v>2.0</v>
      </c>
      <c r="C1042" s="44">
        <v>8.0</v>
      </c>
      <c r="D1042" s="44">
        <v>384.3</v>
      </c>
      <c r="E1042" s="44">
        <v>25.6</v>
      </c>
      <c r="F1042" s="44">
        <v>2.75</v>
      </c>
      <c r="G1042" s="44">
        <v>0.95</v>
      </c>
      <c r="H1042" s="18">
        <f>MIN(1,F1042/Config_Geracao!$E$4)*G1042</f>
        <v>0.26125</v>
      </c>
    </row>
    <row r="1043" ht="15.0" customHeight="1">
      <c r="A1043" s="43">
        <v>45701.375</v>
      </c>
      <c r="B1043" s="44">
        <v>2.0</v>
      </c>
      <c r="C1043" s="44">
        <v>9.0</v>
      </c>
      <c r="D1043" s="44">
        <v>781.8</v>
      </c>
      <c r="E1043" s="44">
        <v>28.9</v>
      </c>
      <c r="F1043" s="44">
        <v>2.18</v>
      </c>
      <c r="G1043" s="44">
        <v>0.95</v>
      </c>
      <c r="H1043" s="18">
        <f>MIN(1,F1043/Config_Geracao!$E$4)*G1043</f>
        <v>0.2071</v>
      </c>
    </row>
    <row r="1044" ht="15.0" customHeight="1">
      <c r="A1044" s="43">
        <v>45701.4166666667</v>
      </c>
      <c r="B1044" s="44">
        <v>2.0</v>
      </c>
      <c r="C1044" s="44">
        <v>10.0</v>
      </c>
      <c r="D1044" s="44">
        <v>913.8</v>
      </c>
      <c r="E1044" s="44">
        <v>30.4</v>
      </c>
      <c r="F1044" s="44">
        <v>2.03</v>
      </c>
      <c r="G1044" s="44">
        <v>0.95</v>
      </c>
      <c r="H1044" s="18">
        <f>MIN(1,F1044/Config_Geracao!$E$4)*G1044</f>
        <v>0.19285</v>
      </c>
    </row>
    <row r="1045" ht="15.0" customHeight="1">
      <c r="A1045" s="43">
        <v>45701.4583333333</v>
      </c>
      <c r="B1045" s="44">
        <v>2.0</v>
      </c>
      <c r="C1045" s="44">
        <v>11.0</v>
      </c>
      <c r="D1045" s="44">
        <v>654.9</v>
      </c>
      <c r="E1045" s="44">
        <v>34.0</v>
      </c>
      <c r="F1045" s="44">
        <v>2.36</v>
      </c>
      <c r="G1045" s="44">
        <v>0.95</v>
      </c>
      <c r="H1045" s="18">
        <f>MIN(1,F1045/Config_Geracao!$E$4)*G1045</f>
        <v>0.2242</v>
      </c>
    </row>
    <row r="1046" ht="15.0" customHeight="1">
      <c r="A1046" s="43">
        <v>45701.5</v>
      </c>
      <c r="B1046" s="44">
        <v>2.0</v>
      </c>
      <c r="C1046" s="44">
        <v>12.0</v>
      </c>
      <c r="D1046" s="44">
        <v>1004.6</v>
      </c>
      <c r="E1046" s="44">
        <v>32.6</v>
      </c>
      <c r="F1046" s="44">
        <v>4.05</v>
      </c>
      <c r="G1046" s="44">
        <v>0.95</v>
      </c>
      <c r="H1046" s="18">
        <f>MIN(1,F1046/Config_Geracao!$E$4)*G1046</f>
        <v>0.38475</v>
      </c>
    </row>
    <row r="1047" ht="15.0" customHeight="1">
      <c r="A1047" s="43">
        <v>45701.5416666667</v>
      </c>
      <c r="B1047" s="44">
        <v>2.0</v>
      </c>
      <c r="C1047" s="44">
        <v>13.0</v>
      </c>
      <c r="D1047" s="44">
        <v>1006.1</v>
      </c>
      <c r="E1047" s="44">
        <v>30.1</v>
      </c>
      <c r="F1047" s="44">
        <v>4.28</v>
      </c>
      <c r="G1047" s="44">
        <v>0.95</v>
      </c>
      <c r="H1047" s="18">
        <f>MIN(1,F1047/Config_Geracao!$E$4)*G1047</f>
        <v>0.4066</v>
      </c>
    </row>
    <row r="1048" ht="15.0" customHeight="1">
      <c r="A1048" s="43">
        <v>45701.5833333333</v>
      </c>
      <c r="B1048" s="44">
        <v>2.0</v>
      </c>
      <c r="C1048" s="44">
        <v>14.0</v>
      </c>
      <c r="D1048" s="44">
        <v>884.3</v>
      </c>
      <c r="E1048" s="44">
        <v>29.2</v>
      </c>
      <c r="F1048" s="44">
        <v>2.12</v>
      </c>
      <c r="G1048" s="44">
        <v>0.95</v>
      </c>
      <c r="H1048" s="18">
        <f>MIN(1,F1048/Config_Geracao!$E$4)*G1048</f>
        <v>0.2014</v>
      </c>
    </row>
    <row r="1049" ht="15.0" customHeight="1">
      <c r="A1049" s="43">
        <v>45701.625</v>
      </c>
      <c r="B1049" s="44">
        <v>2.0</v>
      </c>
      <c r="C1049" s="44">
        <v>15.0</v>
      </c>
      <c r="D1049" s="44">
        <v>299.2</v>
      </c>
      <c r="E1049" s="44">
        <v>32.0</v>
      </c>
      <c r="F1049" s="44">
        <v>2.8</v>
      </c>
      <c r="G1049" s="44">
        <v>0.95</v>
      </c>
      <c r="H1049" s="18">
        <f>MIN(1,F1049/Config_Geracao!$E$4)*G1049</f>
        <v>0.266</v>
      </c>
    </row>
    <row r="1050" ht="15.0" customHeight="1">
      <c r="A1050" s="43">
        <v>45701.6666666667</v>
      </c>
      <c r="B1050" s="44">
        <v>2.0</v>
      </c>
      <c r="C1050" s="44">
        <v>16.0</v>
      </c>
      <c r="D1050" s="44">
        <v>410.5</v>
      </c>
      <c r="E1050" s="44">
        <v>26.1</v>
      </c>
      <c r="F1050" s="44">
        <v>2.08</v>
      </c>
      <c r="G1050" s="44">
        <v>0.95</v>
      </c>
      <c r="H1050" s="18">
        <f>MIN(1,F1050/Config_Geracao!$E$4)*G1050</f>
        <v>0.1976</v>
      </c>
    </row>
    <row r="1051" ht="15.0" customHeight="1">
      <c r="A1051" s="43">
        <v>45701.7083333333</v>
      </c>
      <c r="B1051" s="44">
        <v>2.0</v>
      </c>
      <c r="C1051" s="44">
        <v>17.0</v>
      </c>
      <c r="D1051" s="44">
        <v>243.6</v>
      </c>
      <c r="E1051" s="44">
        <v>28.3</v>
      </c>
      <c r="F1051" s="44">
        <v>3.44</v>
      </c>
      <c r="G1051" s="44">
        <v>0.95</v>
      </c>
      <c r="H1051" s="18">
        <f>MIN(1,F1051/Config_Geracao!$E$4)*G1051</f>
        <v>0.3268</v>
      </c>
    </row>
    <row r="1052" ht="15.0" customHeight="1">
      <c r="A1052" s="43">
        <v>45701.75</v>
      </c>
      <c r="B1052" s="44">
        <v>2.0</v>
      </c>
      <c r="C1052" s="44">
        <v>18.0</v>
      </c>
      <c r="D1052" s="44">
        <v>268.6</v>
      </c>
      <c r="E1052" s="44">
        <v>22.8</v>
      </c>
      <c r="F1052" s="44">
        <v>2.93</v>
      </c>
      <c r="G1052" s="44">
        <v>0.95</v>
      </c>
      <c r="H1052" s="18">
        <f>MIN(1,F1052/Config_Geracao!$E$4)*G1052</f>
        <v>0.27835</v>
      </c>
    </row>
    <row r="1053" ht="15.0" customHeight="1">
      <c r="A1053" s="43">
        <v>45701.7916666667</v>
      </c>
      <c r="B1053" s="44">
        <v>2.0</v>
      </c>
      <c r="C1053" s="44">
        <v>19.0</v>
      </c>
      <c r="D1053" s="44">
        <v>13.0</v>
      </c>
      <c r="E1053" s="44">
        <v>25.2</v>
      </c>
      <c r="F1053" s="44">
        <v>1.89</v>
      </c>
      <c r="G1053" s="44">
        <v>0.95</v>
      </c>
      <c r="H1053" s="18">
        <f>MIN(1,F1053/Config_Geracao!$E$4)*G1053</f>
        <v>0.17955</v>
      </c>
    </row>
    <row r="1054" ht="15.0" customHeight="1">
      <c r="A1054" s="43">
        <v>45701.8333333333</v>
      </c>
      <c r="B1054" s="44">
        <v>2.0</v>
      </c>
      <c r="C1054" s="44">
        <v>20.0</v>
      </c>
      <c r="D1054" s="44">
        <v>0.0</v>
      </c>
      <c r="E1054" s="44">
        <v>27.0</v>
      </c>
      <c r="F1054" s="44">
        <v>2.14</v>
      </c>
      <c r="G1054" s="44">
        <v>0.95</v>
      </c>
      <c r="H1054" s="18">
        <f>MIN(1,F1054/Config_Geracao!$E$4)*G1054</f>
        <v>0.2033</v>
      </c>
    </row>
    <row r="1055" ht="15.0" customHeight="1">
      <c r="A1055" s="43">
        <v>45701.875</v>
      </c>
      <c r="B1055" s="44">
        <v>2.0</v>
      </c>
      <c r="C1055" s="44">
        <v>21.0</v>
      </c>
      <c r="D1055" s="44">
        <v>0.0</v>
      </c>
      <c r="E1055" s="44">
        <v>26.8</v>
      </c>
      <c r="F1055" s="44">
        <v>3.01</v>
      </c>
      <c r="G1055" s="44">
        <v>0.95</v>
      </c>
      <c r="H1055" s="18">
        <f>MIN(1,F1055/Config_Geracao!$E$4)*G1055</f>
        <v>0.28595</v>
      </c>
    </row>
    <row r="1056" ht="15.0" customHeight="1">
      <c r="A1056" s="43">
        <v>45701.9166666667</v>
      </c>
      <c r="B1056" s="44">
        <v>2.0</v>
      </c>
      <c r="C1056" s="44">
        <v>22.0</v>
      </c>
      <c r="D1056" s="44">
        <v>0.0</v>
      </c>
      <c r="E1056" s="44">
        <v>30.7</v>
      </c>
      <c r="F1056" s="44">
        <v>3.03</v>
      </c>
      <c r="G1056" s="44">
        <v>0.95</v>
      </c>
      <c r="H1056" s="18">
        <f>MIN(1,F1056/Config_Geracao!$E$4)*G1056</f>
        <v>0.28785</v>
      </c>
    </row>
    <row r="1057" ht="15.0" customHeight="1">
      <c r="A1057" s="43">
        <v>45701.9583333333</v>
      </c>
      <c r="B1057" s="44">
        <v>2.0</v>
      </c>
      <c r="C1057" s="44">
        <v>23.0</v>
      </c>
      <c r="D1057" s="44">
        <v>0.0</v>
      </c>
      <c r="E1057" s="44">
        <v>27.9</v>
      </c>
      <c r="F1057" s="44">
        <v>4.18</v>
      </c>
      <c r="G1057" s="44">
        <v>0.95</v>
      </c>
      <c r="H1057" s="18">
        <f>MIN(1,F1057/Config_Geracao!$E$4)*G1057</f>
        <v>0.3971</v>
      </c>
    </row>
    <row r="1058" ht="15.0" customHeight="1">
      <c r="A1058" s="43">
        <v>45702.0</v>
      </c>
      <c r="B1058" s="44">
        <v>2.0</v>
      </c>
      <c r="C1058" s="44">
        <v>0.0</v>
      </c>
      <c r="D1058" s="44">
        <v>0.0</v>
      </c>
      <c r="E1058" s="44">
        <v>26.8</v>
      </c>
      <c r="F1058" s="44">
        <v>3.29</v>
      </c>
      <c r="G1058" s="44">
        <v>0.95</v>
      </c>
      <c r="H1058" s="18">
        <f>MIN(1,F1058/Config_Geracao!$E$4)*G1058</f>
        <v>0.31255</v>
      </c>
    </row>
    <row r="1059" ht="15.0" customHeight="1">
      <c r="A1059" s="43">
        <v>45702.0416666667</v>
      </c>
      <c r="B1059" s="44">
        <v>2.0</v>
      </c>
      <c r="C1059" s="44">
        <v>1.0</v>
      </c>
      <c r="D1059" s="44">
        <v>0.0</v>
      </c>
      <c r="E1059" s="44">
        <v>29.5</v>
      </c>
      <c r="F1059" s="44">
        <v>3.0</v>
      </c>
      <c r="G1059" s="44">
        <v>0.95</v>
      </c>
      <c r="H1059" s="18">
        <f>MIN(1,F1059/Config_Geracao!$E$4)*G1059</f>
        <v>0.285</v>
      </c>
    </row>
    <row r="1060" ht="15.0" customHeight="1">
      <c r="A1060" s="43">
        <v>45702.0833333333</v>
      </c>
      <c r="B1060" s="44">
        <v>2.0</v>
      </c>
      <c r="C1060" s="44">
        <v>2.0</v>
      </c>
      <c r="D1060" s="44">
        <v>0.0</v>
      </c>
      <c r="E1060" s="44">
        <v>27.6</v>
      </c>
      <c r="F1060" s="44">
        <v>5.49</v>
      </c>
      <c r="G1060" s="44">
        <v>0.95</v>
      </c>
      <c r="H1060" s="18">
        <f>MIN(1,F1060/Config_Geracao!$E$4)*G1060</f>
        <v>0.52155</v>
      </c>
    </row>
    <row r="1061" ht="15.0" customHeight="1">
      <c r="A1061" s="43">
        <v>45702.125</v>
      </c>
      <c r="B1061" s="44">
        <v>2.0</v>
      </c>
      <c r="C1061" s="44">
        <v>3.0</v>
      </c>
      <c r="D1061" s="44">
        <v>0.0</v>
      </c>
      <c r="E1061" s="44">
        <v>27.3</v>
      </c>
      <c r="F1061" s="44">
        <v>3.12</v>
      </c>
      <c r="G1061" s="44">
        <v>0.95</v>
      </c>
      <c r="H1061" s="18">
        <f>MIN(1,F1061/Config_Geracao!$E$4)*G1061</f>
        <v>0.2964</v>
      </c>
    </row>
    <row r="1062" ht="15.0" customHeight="1">
      <c r="A1062" s="43">
        <v>45702.1666666667</v>
      </c>
      <c r="B1062" s="44">
        <v>2.0</v>
      </c>
      <c r="C1062" s="44">
        <v>4.0</v>
      </c>
      <c r="D1062" s="44">
        <v>0.0</v>
      </c>
      <c r="E1062" s="44">
        <v>27.5</v>
      </c>
      <c r="F1062" s="44">
        <v>3.94</v>
      </c>
      <c r="G1062" s="44">
        <v>0.95</v>
      </c>
      <c r="H1062" s="18">
        <f>MIN(1,F1062/Config_Geracao!$E$4)*G1062</f>
        <v>0.3743</v>
      </c>
    </row>
    <row r="1063" ht="15.0" customHeight="1">
      <c r="A1063" s="43">
        <v>45702.2083333333</v>
      </c>
      <c r="B1063" s="44">
        <v>2.0</v>
      </c>
      <c r="C1063" s="44">
        <v>5.0</v>
      </c>
      <c r="D1063" s="44">
        <v>14.7</v>
      </c>
      <c r="E1063" s="44">
        <v>26.3</v>
      </c>
      <c r="F1063" s="44">
        <v>4.07</v>
      </c>
      <c r="G1063" s="44">
        <v>0.95</v>
      </c>
      <c r="H1063" s="18">
        <f>MIN(1,F1063/Config_Geracao!$E$4)*G1063</f>
        <v>0.38665</v>
      </c>
    </row>
    <row r="1064" ht="15.0" customHeight="1">
      <c r="A1064" s="43">
        <v>45702.25</v>
      </c>
      <c r="B1064" s="44">
        <v>2.0</v>
      </c>
      <c r="C1064" s="44">
        <v>6.0</v>
      </c>
      <c r="D1064" s="44">
        <v>206.1</v>
      </c>
      <c r="E1064" s="44">
        <v>22.0</v>
      </c>
      <c r="F1064" s="44">
        <v>2.4</v>
      </c>
      <c r="G1064" s="44">
        <v>0.95</v>
      </c>
      <c r="H1064" s="18">
        <f>MIN(1,F1064/Config_Geracao!$E$4)*G1064</f>
        <v>0.228</v>
      </c>
    </row>
    <row r="1065" ht="15.0" customHeight="1">
      <c r="A1065" s="43">
        <v>45702.2916666667</v>
      </c>
      <c r="B1065" s="44">
        <v>2.0</v>
      </c>
      <c r="C1065" s="44">
        <v>7.0</v>
      </c>
      <c r="D1065" s="44">
        <v>434.8</v>
      </c>
      <c r="E1065" s="44">
        <v>25.8</v>
      </c>
      <c r="F1065" s="44">
        <v>2.15</v>
      </c>
      <c r="G1065" s="44">
        <v>0.95</v>
      </c>
      <c r="H1065" s="18">
        <f>MIN(1,F1065/Config_Geracao!$E$4)*G1065</f>
        <v>0.20425</v>
      </c>
    </row>
    <row r="1066" ht="15.0" customHeight="1">
      <c r="A1066" s="43">
        <v>45702.3333333333</v>
      </c>
      <c r="B1066" s="44">
        <v>2.0</v>
      </c>
      <c r="C1066" s="44">
        <v>8.0</v>
      </c>
      <c r="D1066" s="44">
        <v>163.9</v>
      </c>
      <c r="E1066" s="44">
        <v>27.6</v>
      </c>
      <c r="F1066" s="44">
        <v>3.23</v>
      </c>
      <c r="G1066" s="44">
        <v>0.95</v>
      </c>
      <c r="H1066" s="18">
        <f>MIN(1,F1066/Config_Geracao!$E$4)*G1066</f>
        <v>0.30685</v>
      </c>
    </row>
    <row r="1067" ht="15.0" customHeight="1">
      <c r="A1067" s="43">
        <v>45702.375</v>
      </c>
      <c r="B1067" s="44">
        <v>2.0</v>
      </c>
      <c r="C1067" s="44">
        <v>9.0</v>
      </c>
      <c r="D1067" s="44">
        <v>796.7</v>
      </c>
      <c r="E1067" s="44">
        <v>27.0</v>
      </c>
      <c r="F1067" s="44">
        <v>1.9</v>
      </c>
      <c r="G1067" s="44">
        <v>0.95</v>
      </c>
      <c r="H1067" s="18">
        <f>MIN(1,F1067/Config_Geracao!$E$4)*G1067</f>
        <v>0.1805</v>
      </c>
    </row>
    <row r="1068" ht="15.0" customHeight="1">
      <c r="A1068" s="43">
        <v>45702.4166666667</v>
      </c>
      <c r="B1068" s="44">
        <v>2.0</v>
      </c>
      <c r="C1068" s="44">
        <v>10.0</v>
      </c>
      <c r="D1068" s="44">
        <v>558.4</v>
      </c>
      <c r="E1068" s="44">
        <v>29.0</v>
      </c>
      <c r="F1068" s="44">
        <v>3.49</v>
      </c>
      <c r="G1068" s="44">
        <v>0.95</v>
      </c>
      <c r="H1068" s="18">
        <f>MIN(1,F1068/Config_Geracao!$E$4)*G1068</f>
        <v>0.33155</v>
      </c>
    </row>
    <row r="1069" ht="15.0" customHeight="1">
      <c r="A1069" s="43">
        <v>45702.4583333333</v>
      </c>
      <c r="B1069" s="44">
        <v>2.0</v>
      </c>
      <c r="C1069" s="44">
        <v>11.0</v>
      </c>
      <c r="D1069" s="44">
        <v>952.6</v>
      </c>
      <c r="E1069" s="44">
        <v>29.9</v>
      </c>
      <c r="F1069" s="44">
        <v>3.01</v>
      </c>
      <c r="G1069" s="44">
        <v>0.95</v>
      </c>
      <c r="H1069" s="18">
        <f>MIN(1,F1069/Config_Geracao!$E$4)*G1069</f>
        <v>0.28595</v>
      </c>
    </row>
    <row r="1070" ht="15.0" customHeight="1">
      <c r="A1070" s="43">
        <v>45702.5</v>
      </c>
      <c r="B1070" s="44">
        <v>2.0</v>
      </c>
      <c r="C1070" s="44">
        <v>12.0</v>
      </c>
      <c r="D1070" s="44">
        <v>1008.5</v>
      </c>
      <c r="E1070" s="44">
        <v>31.0</v>
      </c>
      <c r="F1070" s="44">
        <v>2.88</v>
      </c>
      <c r="G1070" s="44">
        <v>0.95</v>
      </c>
      <c r="H1070" s="18">
        <f>MIN(1,F1070/Config_Geracao!$E$4)*G1070</f>
        <v>0.2736</v>
      </c>
    </row>
    <row r="1071" ht="15.0" customHeight="1">
      <c r="A1071" s="43">
        <v>45702.5416666667</v>
      </c>
      <c r="B1071" s="44">
        <v>2.0</v>
      </c>
      <c r="C1071" s="44">
        <v>13.0</v>
      </c>
      <c r="D1071" s="44">
        <v>933.2</v>
      </c>
      <c r="E1071" s="44">
        <v>32.3</v>
      </c>
      <c r="F1071" s="44">
        <v>3.82</v>
      </c>
      <c r="G1071" s="44">
        <v>0.95</v>
      </c>
      <c r="H1071" s="18">
        <f>MIN(1,F1071/Config_Geracao!$E$4)*G1071</f>
        <v>0.3629</v>
      </c>
    </row>
    <row r="1072" ht="15.0" customHeight="1">
      <c r="A1072" s="43">
        <v>45702.5833333333</v>
      </c>
      <c r="B1072" s="44">
        <v>2.0</v>
      </c>
      <c r="C1072" s="44">
        <v>14.0</v>
      </c>
      <c r="D1072" s="44">
        <v>189.3</v>
      </c>
      <c r="E1072" s="44">
        <v>32.0</v>
      </c>
      <c r="F1072" s="44">
        <v>3.23</v>
      </c>
      <c r="G1072" s="44">
        <v>0.95</v>
      </c>
      <c r="H1072" s="18">
        <f>MIN(1,F1072/Config_Geracao!$E$4)*G1072</f>
        <v>0.30685</v>
      </c>
    </row>
    <row r="1073" ht="15.0" customHeight="1">
      <c r="A1073" s="43">
        <v>45702.625</v>
      </c>
      <c r="B1073" s="44">
        <v>2.0</v>
      </c>
      <c r="C1073" s="44">
        <v>15.0</v>
      </c>
      <c r="D1073" s="44">
        <v>756.7</v>
      </c>
      <c r="E1073" s="44">
        <v>30.5</v>
      </c>
      <c r="F1073" s="44">
        <v>1.98</v>
      </c>
      <c r="G1073" s="44">
        <v>0.95</v>
      </c>
      <c r="H1073" s="18">
        <f>MIN(1,F1073/Config_Geracao!$E$4)*G1073</f>
        <v>0.1881</v>
      </c>
    </row>
    <row r="1074" ht="15.0" customHeight="1">
      <c r="A1074" s="43">
        <v>45702.6666666667</v>
      </c>
      <c r="B1074" s="44">
        <v>2.0</v>
      </c>
      <c r="C1074" s="44">
        <v>16.0</v>
      </c>
      <c r="D1074" s="44">
        <v>615.0</v>
      </c>
      <c r="E1074" s="44">
        <v>26.3</v>
      </c>
      <c r="F1074" s="44">
        <v>3.9</v>
      </c>
      <c r="G1074" s="44">
        <v>0.95</v>
      </c>
      <c r="H1074" s="18">
        <f>MIN(1,F1074/Config_Geracao!$E$4)*G1074</f>
        <v>0.3705</v>
      </c>
    </row>
    <row r="1075" ht="15.0" customHeight="1">
      <c r="A1075" s="43">
        <v>45702.7083333333</v>
      </c>
      <c r="B1075" s="44">
        <v>2.0</v>
      </c>
      <c r="C1075" s="44">
        <v>17.0</v>
      </c>
      <c r="D1075" s="44">
        <v>308.5</v>
      </c>
      <c r="E1075" s="44">
        <v>26.2</v>
      </c>
      <c r="F1075" s="44">
        <v>3.73</v>
      </c>
      <c r="G1075" s="44">
        <v>0.95</v>
      </c>
      <c r="H1075" s="18">
        <f>MIN(1,F1075/Config_Geracao!$E$4)*G1075</f>
        <v>0.35435</v>
      </c>
    </row>
    <row r="1076" ht="15.0" customHeight="1">
      <c r="A1076" s="43">
        <v>45702.75</v>
      </c>
      <c r="B1076" s="44">
        <v>2.0</v>
      </c>
      <c r="C1076" s="44">
        <v>18.0</v>
      </c>
      <c r="D1076" s="44">
        <v>173.2</v>
      </c>
      <c r="E1076" s="44">
        <v>25.3</v>
      </c>
      <c r="F1076" s="44">
        <v>2.05</v>
      </c>
      <c r="G1076" s="44">
        <v>0.95</v>
      </c>
      <c r="H1076" s="18">
        <f>MIN(1,F1076/Config_Geracao!$E$4)*G1076</f>
        <v>0.19475</v>
      </c>
    </row>
    <row r="1077" ht="15.0" customHeight="1">
      <c r="A1077" s="43">
        <v>45702.7916666667</v>
      </c>
      <c r="B1077" s="44">
        <v>2.0</v>
      </c>
      <c r="C1077" s="44">
        <v>19.0</v>
      </c>
      <c r="D1077" s="44">
        <v>24.6</v>
      </c>
      <c r="E1077" s="44">
        <v>24.5</v>
      </c>
      <c r="F1077" s="44">
        <v>3.6</v>
      </c>
      <c r="G1077" s="44">
        <v>0.95</v>
      </c>
      <c r="H1077" s="18">
        <f>MIN(1,F1077/Config_Geracao!$E$4)*G1077</f>
        <v>0.342</v>
      </c>
    </row>
    <row r="1078" ht="15.0" customHeight="1">
      <c r="A1078" s="43">
        <v>45702.8333333333</v>
      </c>
      <c r="B1078" s="44">
        <v>2.0</v>
      </c>
      <c r="C1078" s="44">
        <v>20.0</v>
      </c>
      <c r="D1078" s="44">
        <v>0.0</v>
      </c>
      <c r="E1078" s="44">
        <v>29.9</v>
      </c>
      <c r="F1078" s="44">
        <v>3.61</v>
      </c>
      <c r="G1078" s="44">
        <v>0.95</v>
      </c>
      <c r="H1078" s="18">
        <f>MIN(1,F1078/Config_Geracao!$E$4)*G1078</f>
        <v>0.34295</v>
      </c>
    </row>
    <row r="1079" ht="15.0" customHeight="1">
      <c r="A1079" s="43">
        <v>45702.875</v>
      </c>
      <c r="B1079" s="44">
        <v>2.0</v>
      </c>
      <c r="C1079" s="44">
        <v>21.0</v>
      </c>
      <c r="D1079" s="44">
        <v>0.0</v>
      </c>
      <c r="E1079" s="44">
        <v>26.2</v>
      </c>
      <c r="F1079" s="44">
        <v>4.59</v>
      </c>
      <c r="G1079" s="44">
        <v>0.95</v>
      </c>
      <c r="H1079" s="18">
        <f>MIN(1,F1079/Config_Geracao!$E$4)*G1079</f>
        <v>0.43605</v>
      </c>
    </row>
    <row r="1080" ht="15.0" customHeight="1">
      <c r="A1080" s="43">
        <v>45702.9166666667</v>
      </c>
      <c r="B1080" s="44">
        <v>2.0</v>
      </c>
      <c r="C1080" s="44">
        <v>22.0</v>
      </c>
      <c r="D1080" s="44">
        <v>0.0</v>
      </c>
      <c r="E1080" s="44">
        <v>28.1</v>
      </c>
      <c r="F1080" s="44">
        <v>3.87</v>
      </c>
      <c r="G1080" s="44">
        <v>0.95</v>
      </c>
      <c r="H1080" s="18">
        <f>MIN(1,F1080/Config_Geracao!$E$4)*G1080</f>
        <v>0.36765</v>
      </c>
    </row>
    <row r="1081" ht="15.0" customHeight="1">
      <c r="A1081" s="43">
        <v>45702.9583333333</v>
      </c>
      <c r="B1081" s="44">
        <v>2.0</v>
      </c>
      <c r="C1081" s="44">
        <v>23.0</v>
      </c>
      <c r="D1081" s="44">
        <v>0.0</v>
      </c>
      <c r="E1081" s="44">
        <v>26.4</v>
      </c>
      <c r="F1081" s="44">
        <v>4.87</v>
      </c>
      <c r="G1081" s="44">
        <v>0.95</v>
      </c>
      <c r="H1081" s="18">
        <f>MIN(1,F1081/Config_Geracao!$E$4)*G1081</f>
        <v>0.46265</v>
      </c>
    </row>
    <row r="1082" ht="15.0" customHeight="1">
      <c r="A1082" s="43">
        <v>45703.0</v>
      </c>
      <c r="B1082" s="44">
        <v>2.0</v>
      </c>
      <c r="C1082" s="44">
        <v>0.0</v>
      </c>
      <c r="D1082" s="44">
        <v>0.0</v>
      </c>
      <c r="E1082" s="44">
        <v>30.1</v>
      </c>
      <c r="F1082" s="44">
        <v>4.05</v>
      </c>
      <c r="G1082" s="44">
        <v>0.95</v>
      </c>
      <c r="H1082" s="18">
        <f>MIN(1,F1082/Config_Geracao!$E$4)*G1082</f>
        <v>0.38475</v>
      </c>
    </row>
    <row r="1083" ht="15.0" customHeight="1">
      <c r="A1083" s="43">
        <v>45703.0416666667</v>
      </c>
      <c r="B1083" s="44">
        <v>2.0</v>
      </c>
      <c r="C1083" s="44">
        <v>1.0</v>
      </c>
      <c r="D1083" s="44">
        <v>0.0</v>
      </c>
      <c r="E1083" s="44">
        <v>27.6</v>
      </c>
      <c r="F1083" s="44">
        <v>4.93</v>
      </c>
      <c r="G1083" s="44">
        <v>0.95</v>
      </c>
      <c r="H1083" s="18">
        <f>MIN(1,F1083/Config_Geracao!$E$4)*G1083</f>
        <v>0.46835</v>
      </c>
    </row>
    <row r="1084" ht="15.0" customHeight="1">
      <c r="A1084" s="43">
        <v>45703.0833333333</v>
      </c>
      <c r="B1084" s="44">
        <v>2.0</v>
      </c>
      <c r="C1084" s="44">
        <v>2.0</v>
      </c>
      <c r="D1084" s="44">
        <v>0.0</v>
      </c>
      <c r="E1084" s="44">
        <v>26.2</v>
      </c>
      <c r="F1084" s="44">
        <v>2.81</v>
      </c>
      <c r="G1084" s="44">
        <v>0.95</v>
      </c>
      <c r="H1084" s="18">
        <f>MIN(1,F1084/Config_Geracao!$E$4)*G1084</f>
        <v>0.26695</v>
      </c>
    </row>
    <row r="1085" ht="15.0" customHeight="1">
      <c r="A1085" s="43">
        <v>45703.125</v>
      </c>
      <c r="B1085" s="44">
        <v>2.0</v>
      </c>
      <c r="C1085" s="44">
        <v>3.0</v>
      </c>
      <c r="D1085" s="44">
        <v>0.0</v>
      </c>
      <c r="E1085" s="44">
        <v>27.2</v>
      </c>
      <c r="F1085" s="44">
        <v>3.76</v>
      </c>
      <c r="G1085" s="44">
        <v>0.95</v>
      </c>
      <c r="H1085" s="18">
        <f>MIN(1,F1085/Config_Geracao!$E$4)*G1085</f>
        <v>0.3572</v>
      </c>
    </row>
    <row r="1086" ht="15.0" customHeight="1">
      <c r="A1086" s="43">
        <v>45703.1666666667</v>
      </c>
      <c r="B1086" s="44">
        <v>2.0</v>
      </c>
      <c r="C1086" s="44">
        <v>4.0</v>
      </c>
      <c r="D1086" s="44">
        <v>0.0</v>
      </c>
      <c r="E1086" s="44">
        <v>26.8</v>
      </c>
      <c r="F1086" s="44">
        <v>3.08</v>
      </c>
      <c r="G1086" s="44">
        <v>0.95</v>
      </c>
      <c r="H1086" s="18">
        <f>MIN(1,F1086/Config_Geracao!$E$4)*G1086</f>
        <v>0.2926</v>
      </c>
    </row>
    <row r="1087" ht="15.0" customHeight="1">
      <c r="A1087" s="43">
        <v>45703.2083333333</v>
      </c>
      <c r="B1087" s="44">
        <v>2.0</v>
      </c>
      <c r="C1087" s="44">
        <v>5.0</v>
      </c>
      <c r="D1087" s="44">
        <v>19.9</v>
      </c>
      <c r="E1087" s="44">
        <v>24.7</v>
      </c>
      <c r="F1087" s="44">
        <v>3.26</v>
      </c>
      <c r="G1087" s="44">
        <v>0.95</v>
      </c>
      <c r="H1087" s="18">
        <f>MIN(1,F1087/Config_Geracao!$E$4)*G1087</f>
        <v>0.3097</v>
      </c>
    </row>
    <row r="1088" ht="15.0" customHeight="1">
      <c r="A1088" s="43">
        <v>45703.25</v>
      </c>
      <c r="B1088" s="44">
        <v>2.0</v>
      </c>
      <c r="C1088" s="44">
        <v>6.0</v>
      </c>
      <c r="D1088" s="44">
        <v>163.1</v>
      </c>
      <c r="E1088" s="44">
        <v>25.1</v>
      </c>
      <c r="F1088" s="44">
        <v>2.3</v>
      </c>
      <c r="G1088" s="44">
        <v>0.95</v>
      </c>
      <c r="H1088" s="18">
        <f>MIN(1,F1088/Config_Geracao!$E$4)*G1088</f>
        <v>0.2185</v>
      </c>
    </row>
    <row r="1089" ht="15.0" customHeight="1">
      <c r="A1089" s="43">
        <v>45703.2916666667</v>
      </c>
      <c r="B1089" s="44">
        <v>2.0</v>
      </c>
      <c r="C1089" s="44">
        <v>7.0</v>
      </c>
      <c r="D1089" s="44">
        <v>174.6</v>
      </c>
      <c r="E1089" s="44">
        <v>28.0</v>
      </c>
      <c r="F1089" s="44">
        <v>3.96</v>
      </c>
      <c r="G1089" s="44">
        <v>0.95</v>
      </c>
      <c r="H1089" s="18">
        <f>MIN(1,F1089/Config_Geracao!$E$4)*G1089</f>
        <v>0.3762</v>
      </c>
    </row>
    <row r="1090" ht="15.0" customHeight="1">
      <c r="A1090" s="43">
        <v>45703.3333333333</v>
      </c>
      <c r="B1090" s="44">
        <v>2.0</v>
      </c>
      <c r="C1090" s="44">
        <v>8.0</v>
      </c>
      <c r="D1090" s="44">
        <v>619.9</v>
      </c>
      <c r="E1090" s="44">
        <v>27.8</v>
      </c>
      <c r="F1090" s="44">
        <v>2.93</v>
      </c>
      <c r="G1090" s="44">
        <v>0.95</v>
      </c>
      <c r="H1090" s="18">
        <f>MIN(1,F1090/Config_Geracao!$E$4)*G1090</f>
        <v>0.27835</v>
      </c>
    </row>
    <row r="1091" ht="15.0" customHeight="1">
      <c r="A1091" s="43">
        <v>45703.375</v>
      </c>
      <c r="B1091" s="44">
        <v>2.0</v>
      </c>
      <c r="C1091" s="44">
        <v>9.0</v>
      </c>
      <c r="D1091" s="44">
        <v>809.8</v>
      </c>
      <c r="E1091" s="44">
        <v>28.7</v>
      </c>
      <c r="F1091" s="44">
        <v>2.06</v>
      </c>
      <c r="G1091" s="44">
        <v>0.95</v>
      </c>
      <c r="H1091" s="18">
        <f>MIN(1,F1091/Config_Geracao!$E$4)*G1091</f>
        <v>0.1957</v>
      </c>
    </row>
    <row r="1092" ht="15.0" customHeight="1">
      <c r="A1092" s="43">
        <v>45703.4166666667</v>
      </c>
      <c r="B1092" s="44">
        <v>2.0</v>
      </c>
      <c r="C1092" s="44">
        <v>10.0</v>
      </c>
      <c r="D1092" s="44">
        <v>877.0</v>
      </c>
      <c r="E1092" s="44">
        <v>26.7</v>
      </c>
      <c r="F1092" s="44">
        <v>2.14</v>
      </c>
      <c r="G1092" s="44">
        <v>0.95</v>
      </c>
      <c r="H1092" s="18">
        <f>MIN(1,F1092/Config_Geracao!$E$4)*G1092</f>
        <v>0.2033</v>
      </c>
    </row>
    <row r="1093" ht="15.0" customHeight="1">
      <c r="A1093" s="43">
        <v>45703.4583333333</v>
      </c>
      <c r="B1093" s="44">
        <v>2.0</v>
      </c>
      <c r="C1093" s="44">
        <v>11.0</v>
      </c>
      <c r="D1093" s="44">
        <v>992.9</v>
      </c>
      <c r="E1093" s="44">
        <v>28.3</v>
      </c>
      <c r="F1093" s="44">
        <v>7.3</v>
      </c>
      <c r="G1093" s="44">
        <v>0.95</v>
      </c>
      <c r="H1093" s="18">
        <f>MIN(1,F1093/Config_Geracao!$E$4)*G1093</f>
        <v>0.6935</v>
      </c>
    </row>
    <row r="1094" ht="15.0" customHeight="1">
      <c r="A1094" s="43">
        <v>45703.5</v>
      </c>
      <c r="B1094" s="44">
        <v>2.0</v>
      </c>
      <c r="C1094" s="44">
        <v>12.0</v>
      </c>
      <c r="D1094" s="44">
        <v>230.5</v>
      </c>
      <c r="E1094" s="44">
        <v>30.8</v>
      </c>
      <c r="F1094" s="44">
        <v>2.07</v>
      </c>
      <c r="G1094" s="44">
        <v>0.95</v>
      </c>
      <c r="H1094" s="18">
        <f>MIN(1,F1094/Config_Geracao!$E$4)*G1094</f>
        <v>0.19665</v>
      </c>
    </row>
    <row r="1095" ht="15.0" customHeight="1">
      <c r="A1095" s="43">
        <v>45703.5416666667</v>
      </c>
      <c r="B1095" s="44">
        <v>2.0</v>
      </c>
      <c r="C1095" s="44">
        <v>13.0</v>
      </c>
      <c r="D1095" s="44">
        <v>585.0</v>
      </c>
      <c r="E1095" s="44">
        <v>31.8</v>
      </c>
      <c r="F1095" s="44">
        <v>2.02</v>
      </c>
      <c r="G1095" s="44">
        <v>0.95</v>
      </c>
      <c r="H1095" s="18">
        <f>MIN(1,F1095/Config_Geracao!$E$4)*G1095</f>
        <v>0.1919</v>
      </c>
    </row>
    <row r="1096" ht="15.0" customHeight="1">
      <c r="A1096" s="43">
        <v>45703.5833333333</v>
      </c>
      <c r="B1096" s="44">
        <v>2.0</v>
      </c>
      <c r="C1096" s="44">
        <v>14.0</v>
      </c>
      <c r="D1096" s="44">
        <v>606.7</v>
      </c>
      <c r="E1096" s="44">
        <v>30.4</v>
      </c>
      <c r="F1096" s="44">
        <v>2.4</v>
      </c>
      <c r="G1096" s="44">
        <v>0.95</v>
      </c>
      <c r="H1096" s="18">
        <f>MIN(1,F1096/Config_Geracao!$E$4)*G1096</f>
        <v>0.228</v>
      </c>
    </row>
    <row r="1097" ht="15.0" customHeight="1">
      <c r="A1097" s="43">
        <v>45703.625</v>
      </c>
      <c r="B1097" s="44">
        <v>2.0</v>
      </c>
      <c r="C1097" s="44">
        <v>15.0</v>
      </c>
      <c r="D1097" s="44">
        <v>322.3</v>
      </c>
      <c r="E1097" s="44">
        <v>27.0</v>
      </c>
      <c r="F1097" s="44">
        <v>2.81</v>
      </c>
      <c r="G1097" s="44">
        <v>0.95</v>
      </c>
      <c r="H1097" s="18">
        <f>MIN(1,F1097/Config_Geracao!$E$4)*G1097</f>
        <v>0.26695</v>
      </c>
    </row>
    <row r="1098" ht="15.0" customHeight="1">
      <c r="A1098" s="43">
        <v>45703.6666666667</v>
      </c>
      <c r="B1098" s="44">
        <v>2.0</v>
      </c>
      <c r="C1098" s="44">
        <v>16.0</v>
      </c>
      <c r="D1098" s="44">
        <v>648.5</v>
      </c>
      <c r="E1098" s="44">
        <v>27.3</v>
      </c>
      <c r="F1098" s="44">
        <v>2.26</v>
      </c>
      <c r="G1098" s="44">
        <v>0.95</v>
      </c>
      <c r="H1098" s="18">
        <f>MIN(1,F1098/Config_Geracao!$E$4)*G1098</f>
        <v>0.2147</v>
      </c>
    </row>
    <row r="1099" ht="15.0" customHeight="1">
      <c r="A1099" s="43">
        <v>45703.7083333333</v>
      </c>
      <c r="B1099" s="44">
        <v>2.0</v>
      </c>
      <c r="C1099" s="44">
        <v>17.0</v>
      </c>
      <c r="D1099" s="44">
        <v>179.9</v>
      </c>
      <c r="E1099" s="44">
        <v>26.6</v>
      </c>
      <c r="F1099" s="44">
        <v>3.85</v>
      </c>
      <c r="G1099" s="44">
        <v>0.95</v>
      </c>
      <c r="H1099" s="18">
        <f>MIN(1,F1099/Config_Geracao!$E$4)*G1099</f>
        <v>0.36575</v>
      </c>
    </row>
    <row r="1100" ht="15.0" customHeight="1">
      <c r="A1100" s="43">
        <v>45703.75</v>
      </c>
      <c r="B1100" s="44">
        <v>2.0</v>
      </c>
      <c r="C1100" s="44">
        <v>18.0</v>
      </c>
      <c r="D1100" s="44">
        <v>74.7</v>
      </c>
      <c r="E1100" s="44">
        <v>25.0</v>
      </c>
      <c r="F1100" s="44">
        <v>2.5</v>
      </c>
      <c r="G1100" s="44">
        <v>0.95</v>
      </c>
      <c r="H1100" s="18">
        <f>MIN(1,F1100/Config_Geracao!$E$4)*G1100</f>
        <v>0.2375</v>
      </c>
    </row>
    <row r="1101" ht="15.0" customHeight="1">
      <c r="A1101" s="43">
        <v>45703.7916666667</v>
      </c>
      <c r="B1101" s="44">
        <v>2.0</v>
      </c>
      <c r="C1101" s="44">
        <v>19.0</v>
      </c>
      <c r="D1101" s="44">
        <v>5.0</v>
      </c>
      <c r="E1101" s="44">
        <v>23.3</v>
      </c>
      <c r="F1101" s="44">
        <v>6.69</v>
      </c>
      <c r="G1101" s="44">
        <v>0.95</v>
      </c>
      <c r="H1101" s="18">
        <f>MIN(1,F1101/Config_Geracao!$E$4)*G1101</f>
        <v>0.63555</v>
      </c>
    </row>
    <row r="1102" ht="15.0" customHeight="1">
      <c r="A1102" s="43">
        <v>45703.8333333333</v>
      </c>
      <c r="B1102" s="44">
        <v>2.0</v>
      </c>
      <c r="C1102" s="44">
        <v>20.0</v>
      </c>
      <c r="D1102" s="44">
        <v>0.0</v>
      </c>
      <c r="E1102" s="44">
        <v>25.0</v>
      </c>
      <c r="F1102" s="44">
        <v>1.85</v>
      </c>
      <c r="G1102" s="44">
        <v>0.95</v>
      </c>
      <c r="H1102" s="18">
        <f>MIN(1,F1102/Config_Geracao!$E$4)*G1102</f>
        <v>0.17575</v>
      </c>
    </row>
    <row r="1103" ht="15.0" customHeight="1">
      <c r="A1103" s="43">
        <v>45703.875</v>
      </c>
      <c r="B1103" s="44">
        <v>2.0</v>
      </c>
      <c r="C1103" s="44">
        <v>21.0</v>
      </c>
      <c r="D1103" s="44">
        <v>0.0</v>
      </c>
      <c r="E1103" s="44">
        <v>29.1</v>
      </c>
      <c r="F1103" s="44">
        <v>3.28</v>
      </c>
      <c r="G1103" s="44">
        <v>0.95</v>
      </c>
      <c r="H1103" s="18">
        <f>MIN(1,F1103/Config_Geracao!$E$4)*G1103</f>
        <v>0.3116</v>
      </c>
    </row>
    <row r="1104" ht="15.0" customHeight="1">
      <c r="A1104" s="43">
        <v>45703.9166666667</v>
      </c>
      <c r="B1104" s="44">
        <v>2.0</v>
      </c>
      <c r="C1104" s="44">
        <v>22.0</v>
      </c>
      <c r="D1104" s="44">
        <v>0.0</v>
      </c>
      <c r="E1104" s="44">
        <v>28.6</v>
      </c>
      <c r="F1104" s="44">
        <v>3.17</v>
      </c>
      <c r="G1104" s="44">
        <v>0.95</v>
      </c>
      <c r="H1104" s="18">
        <f>MIN(1,F1104/Config_Geracao!$E$4)*G1104</f>
        <v>0.30115</v>
      </c>
    </row>
    <row r="1105" ht="15.0" customHeight="1">
      <c r="A1105" s="43">
        <v>45703.9583333333</v>
      </c>
      <c r="B1105" s="44">
        <v>2.0</v>
      </c>
      <c r="C1105" s="44">
        <v>23.0</v>
      </c>
      <c r="D1105" s="44">
        <v>0.0</v>
      </c>
      <c r="E1105" s="44">
        <v>27.1</v>
      </c>
      <c r="F1105" s="44">
        <v>4.52</v>
      </c>
      <c r="G1105" s="44">
        <v>0.95</v>
      </c>
      <c r="H1105" s="18">
        <f>MIN(1,F1105/Config_Geracao!$E$4)*G1105</f>
        <v>0.4294</v>
      </c>
    </row>
    <row r="1106" ht="15.0" customHeight="1">
      <c r="A1106" s="43">
        <v>45704.0</v>
      </c>
      <c r="B1106" s="44">
        <v>2.0</v>
      </c>
      <c r="C1106" s="44">
        <v>0.0</v>
      </c>
      <c r="D1106" s="44">
        <v>0.0</v>
      </c>
      <c r="E1106" s="44">
        <v>26.8</v>
      </c>
      <c r="F1106" s="44">
        <v>2.83</v>
      </c>
      <c r="G1106" s="44">
        <v>0.95</v>
      </c>
      <c r="H1106" s="18">
        <f>MIN(1,F1106/Config_Geracao!$E$4)*G1106</f>
        <v>0.26885</v>
      </c>
    </row>
    <row r="1107" ht="15.0" customHeight="1">
      <c r="A1107" s="43">
        <v>45704.0416666667</v>
      </c>
      <c r="B1107" s="44">
        <v>2.0</v>
      </c>
      <c r="C1107" s="44">
        <v>1.0</v>
      </c>
      <c r="D1107" s="44">
        <v>0.0</v>
      </c>
      <c r="E1107" s="44">
        <v>26.8</v>
      </c>
      <c r="F1107" s="44">
        <v>2.97</v>
      </c>
      <c r="G1107" s="44">
        <v>0.95</v>
      </c>
      <c r="H1107" s="18">
        <f>MIN(1,F1107/Config_Geracao!$E$4)*G1107</f>
        <v>0.28215</v>
      </c>
    </row>
    <row r="1108" ht="15.0" customHeight="1">
      <c r="A1108" s="43">
        <v>45704.0833333333</v>
      </c>
      <c r="B1108" s="44">
        <v>2.0</v>
      </c>
      <c r="C1108" s="44">
        <v>2.0</v>
      </c>
      <c r="D1108" s="44">
        <v>0.0</v>
      </c>
      <c r="E1108" s="44">
        <v>24.9</v>
      </c>
      <c r="F1108" s="44">
        <v>3.3</v>
      </c>
      <c r="G1108" s="44">
        <v>0.95</v>
      </c>
      <c r="H1108" s="18">
        <f>MIN(1,F1108/Config_Geracao!$E$4)*G1108</f>
        <v>0.3135</v>
      </c>
    </row>
    <row r="1109" ht="15.0" customHeight="1">
      <c r="A1109" s="43">
        <v>45704.125</v>
      </c>
      <c r="B1109" s="44">
        <v>2.0</v>
      </c>
      <c r="C1109" s="44">
        <v>3.0</v>
      </c>
      <c r="D1109" s="44">
        <v>0.0</v>
      </c>
      <c r="E1109" s="44">
        <v>27.8</v>
      </c>
      <c r="F1109" s="44">
        <v>3.23</v>
      </c>
      <c r="G1109" s="44">
        <v>0.95</v>
      </c>
      <c r="H1109" s="18">
        <f>MIN(1,F1109/Config_Geracao!$E$4)*G1109</f>
        <v>0.30685</v>
      </c>
    </row>
    <row r="1110" ht="15.0" customHeight="1">
      <c r="A1110" s="43">
        <v>45704.1666666667</v>
      </c>
      <c r="B1110" s="44">
        <v>2.0</v>
      </c>
      <c r="C1110" s="44">
        <v>4.0</v>
      </c>
      <c r="D1110" s="44">
        <v>0.0</v>
      </c>
      <c r="E1110" s="44">
        <v>23.4</v>
      </c>
      <c r="F1110" s="44">
        <v>2.87</v>
      </c>
      <c r="G1110" s="44">
        <v>0.95</v>
      </c>
      <c r="H1110" s="18">
        <f>MIN(1,F1110/Config_Geracao!$E$4)*G1110</f>
        <v>0.27265</v>
      </c>
    </row>
    <row r="1111" ht="15.0" customHeight="1">
      <c r="A1111" s="43">
        <v>45704.2083333333</v>
      </c>
      <c r="B1111" s="44">
        <v>2.0</v>
      </c>
      <c r="C1111" s="44">
        <v>5.0</v>
      </c>
      <c r="D1111" s="44">
        <v>0.0</v>
      </c>
      <c r="E1111" s="44">
        <v>24.2</v>
      </c>
      <c r="F1111" s="44">
        <v>3.15</v>
      </c>
      <c r="G1111" s="44">
        <v>0.95</v>
      </c>
      <c r="H1111" s="18">
        <f>MIN(1,F1111/Config_Geracao!$E$4)*G1111</f>
        <v>0.29925</v>
      </c>
    </row>
    <row r="1112" ht="15.0" customHeight="1">
      <c r="A1112" s="43">
        <v>45704.25</v>
      </c>
      <c r="B1112" s="44">
        <v>2.0</v>
      </c>
      <c r="C1112" s="44">
        <v>6.0</v>
      </c>
      <c r="D1112" s="44">
        <v>47.5</v>
      </c>
      <c r="E1112" s="44">
        <v>25.5</v>
      </c>
      <c r="F1112" s="44">
        <v>1.97</v>
      </c>
      <c r="G1112" s="44">
        <v>0.95</v>
      </c>
      <c r="H1112" s="18">
        <f>MIN(1,F1112/Config_Geracao!$E$4)*G1112</f>
        <v>0.18715</v>
      </c>
    </row>
    <row r="1113" ht="15.0" customHeight="1">
      <c r="A1113" s="43">
        <v>45704.2916666667</v>
      </c>
      <c r="B1113" s="44">
        <v>2.0</v>
      </c>
      <c r="C1113" s="44">
        <v>7.0</v>
      </c>
      <c r="D1113" s="44">
        <v>88.7</v>
      </c>
      <c r="E1113" s="44">
        <v>27.3</v>
      </c>
      <c r="F1113" s="44">
        <v>2.63</v>
      </c>
      <c r="G1113" s="44">
        <v>0.95</v>
      </c>
      <c r="H1113" s="18">
        <f>MIN(1,F1113/Config_Geracao!$E$4)*G1113</f>
        <v>0.24985</v>
      </c>
    </row>
    <row r="1114" ht="15.0" customHeight="1">
      <c r="A1114" s="43">
        <v>45704.3333333333</v>
      </c>
      <c r="B1114" s="44">
        <v>2.0</v>
      </c>
      <c r="C1114" s="44">
        <v>8.0</v>
      </c>
      <c r="D1114" s="44">
        <v>129.2</v>
      </c>
      <c r="E1114" s="44">
        <v>28.9</v>
      </c>
      <c r="F1114" s="44">
        <v>2.02</v>
      </c>
      <c r="G1114" s="44">
        <v>0.95</v>
      </c>
      <c r="H1114" s="18">
        <f>MIN(1,F1114/Config_Geracao!$E$4)*G1114</f>
        <v>0.1919</v>
      </c>
    </row>
    <row r="1115" ht="15.0" customHeight="1">
      <c r="A1115" s="43">
        <v>45704.375</v>
      </c>
      <c r="B1115" s="44">
        <v>2.0</v>
      </c>
      <c r="C1115" s="44">
        <v>9.0</v>
      </c>
      <c r="D1115" s="44">
        <v>773.6</v>
      </c>
      <c r="E1115" s="44">
        <v>31.6</v>
      </c>
      <c r="F1115" s="44">
        <v>4.57</v>
      </c>
      <c r="G1115" s="44">
        <v>0.95</v>
      </c>
      <c r="H1115" s="18">
        <f>MIN(1,F1115/Config_Geracao!$E$4)*G1115</f>
        <v>0.43415</v>
      </c>
    </row>
    <row r="1116" ht="15.0" customHeight="1">
      <c r="A1116" s="43">
        <v>45704.4166666667</v>
      </c>
      <c r="B1116" s="44">
        <v>2.0</v>
      </c>
      <c r="C1116" s="44">
        <v>10.0</v>
      </c>
      <c r="D1116" s="44">
        <v>902.3</v>
      </c>
      <c r="E1116" s="44">
        <v>29.9</v>
      </c>
      <c r="F1116" s="44">
        <v>2.17</v>
      </c>
      <c r="G1116" s="44">
        <v>0.95</v>
      </c>
      <c r="H1116" s="18">
        <f>MIN(1,F1116/Config_Geracao!$E$4)*G1116</f>
        <v>0.20615</v>
      </c>
    </row>
    <row r="1117" ht="15.0" customHeight="1">
      <c r="A1117" s="43">
        <v>45704.4583333333</v>
      </c>
      <c r="B1117" s="44">
        <v>2.0</v>
      </c>
      <c r="C1117" s="44">
        <v>11.0</v>
      </c>
      <c r="D1117" s="44">
        <v>502.9</v>
      </c>
      <c r="E1117" s="44">
        <v>32.2</v>
      </c>
      <c r="F1117" s="44">
        <v>2.01</v>
      </c>
      <c r="G1117" s="44">
        <v>0.95</v>
      </c>
      <c r="H1117" s="18">
        <f>MIN(1,F1117/Config_Geracao!$E$4)*G1117</f>
        <v>0.19095</v>
      </c>
    </row>
    <row r="1118" ht="15.0" customHeight="1">
      <c r="A1118" s="43">
        <v>45704.5</v>
      </c>
      <c r="B1118" s="44">
        <v>2.0</v>
      </c>
      <c r="C1118" s="44">
        <v>12.0</v>
      </c>
      <c r="D1118" s="44">
        <v>955.3</v>
      </c>
      <c r="E1118" s="44">
        <v>31.1</v>
      </c>
      <c r="F1118" s="44">
        <v>3.43</v>
      </c>
      <c r="G1118" s="44">
        <v>0.95</v>
      </c>
      <c r="H1118" s="18">
        <f>MIN(1,F1118/Config_Geracao!$E$4)*G1118</f>
        <v>0.32585</v>
      </c>
    </row>
    <row r="1119" ht="15.0" customHeight="1">
      <c r="A1119" s="43">
        <v>45704.5416666667</v>
      </c>
      <c r="B1119" s="44">
        <v>2.0</v>
      </c>
      <c r="C1119" s="44">
        <v>13.0</v>
      </c>
      <c r="D1119" s="44">
        <v>935.6</v>
      </c>
      <c r="E1119" s="44">
        <v>31.0</v>
      </c>
      <c r="F1119" s="44">
        <v>1.93</v>
      </c>
      <c r="G1119" s="44">
        <v>0.95</v>
      </c>
      <c r="H1119" s="18">
        <f>MIN(1,F1119/Config_Geracao!$E$4)*G1119</f>
        <v>0.18335</v>
      </c>
    </row>
    <row r="1120" ht="15.0" customHeight="1">
      <c r="A1120" s="43">
        <v>45704.5833333333</v>
      </c>
      <c r="B1120" s="44">
        <v>2.0</v>
      </c>
      <c r="C1120" s="44">
        <v>14.0</v>
      </c>
      <c r="D1120" s="44">
        <v>420.5</v>
      </c>
      <c r="E1120" s="44">
        <v>29.6</v>
      </c>
      <c r="F1120" s="44">
        <v>2.04</v>
      </c>
      <c r="G1120" s="44">
        <v>0.95</v>
      </c>
      <c r="H1120" s="18">
        <f>MIN(1,F1120/Config_Geracao!$E$4)*G1120</f>
        <v>0.1938</v>
      </c>
    </row>
    <row r="1121" ht="15.0" customHeight="1">
      <c r="A1121" s="43">
        <v>45704.625</v>
      </c>
      <c r="B1121" s="44">
        <v>2.0</v>
      </c>
      <c r="C1121" s="44">
        <v>15.0</v>
      </c>
      <c r="D1121" s="44">
        <v>174.3</v>
      </c>
      <c r="E1121" s="44">
        <v>29.8</v>
      </c>
      <c r="F1121" s="44">
        <v>1.96</v>
      </c>
      <c r="G1121" s="44">
        <v>0.95</v>
      </c>
      <c r="H1121" s="18">
        <f>MIN(1,F1121/Config_Geracao!$E$4)*G1121</f>
        <v>0.1862</v>
      </c>
    </row>
    <row r="1122" ht="15.0" customHeight="1">
      <c r="A1122" s="43">
        <v>45704.6666666667</v>
      </c>
      <c r="B1122" s="44">
        <v>2.0</v>
      </c>
      <c r="C1122" s="44">
        <v>16.0</v>
      </c>
      <c r="D1122" s="44">
        <v>612.5</v>
      </c>
      <c r="E1122" s="44">
        <v>27.0</v>
      </c>
      <c r="F1122" s="44">
        <v>2.83</v>
      </c>
      <c r="G1122" s="44">
        <v>0.95</v>
      </c>
      <c r="H1122" s="18">
        <f>MIN(1,F1122/Config_Geracao!$E$4)*G1122</f>
        <v>0.26885</v>
      </c>
    </row>
    <row r="1123" ht="15.0" customHeight="1">
      <c r="A1123" s="43">
        <v>45704.7083333333</v>
      </c>
      <c r="B1123" s="44">
        <v>2.0</v>
      </c>
      <c r="C1123" s="44">
        <v>17.0</v>
      </c>
      <c r="D1123" s="44">
        <v>295.5</v>
      </c>
      <c r="E1123" s="44">
        <v>27.0</v>
      </c>
      <c r="F1123" s="44">
        <v>3.49</v>
      </c>
      <c r="G1123" s="44">
        <v>0.95</v>
      </c>
      <c r="H1123" s="18">
        <f>MIN(1,F1123/Config_Geracao!$E$4)*G1123</f>
        <v>0.33155</v>
      </c>
    </row>
    <row r="1124" ht="15.0" customHeight="1">
      <c r="A1124" s="43">
        <v>45704.75</v>
      </c>
      <c r="B1124" s="44">
        <v>2.0</v>
      </c>
      <c r="C1124" s="44">
        <v>18.0</v>
      </c>
      <c r="D1124" s="44">
        <v>135.8</v>
      </c>
      <c r="E1124" s="44">
        <v>26.6</v>
      </c>
      <c r="F1124" s="44">
        <v>2.28</v>
      </c>
      <c r="G1124" s="44">
        <v>0.95</v>
      </c>
      <c r="H1124" s="18">
        <f>MIN(1,F1124/Config_Geracao!$E$4)*G1124</f>
        <v>0.2166</v>
      </c>
    </row>
    <row r="1125" ht="15.0" customHeight="1">
      <c r="A1125" s="43">
        <v>45704.7916666667</v>
      </c>
      <c r="B1125" s="44">
        <v>2.0</v>
      </c>
      <c r="C1125" s="44">
        <v>19.0</v>
      </c>
      <c r="D1125" s="44">
        <v>0.0</v>
      </c>
      <c r="E1125" s="44">
        <v>25.1</v>
      </c>
      <c r="F1125" s="44">
        <v>1.98</v>
      </c>
      <c r="G1125" s="44">
        <v>0.95</v>
      </c>
      <c r="H1125" s="18">
        <f>MIN(1,F1125/Config_Geracao!$E$4)*G1125</f>
        <v>0.1881</v>
      </c>
    </row>
    <row r="1126" ht="15.0" customHeight="1">
      <c r="A1126" s="43">
        <v>45704.8333333333</v>
      </c>
      <c r="B1126" s="44">
        <v>2.0</v>
      </c>
      <c r="C1126" s="44">
        <v>20.0</v>
      </c>
      <c r="D1126" s="44">
        <v>0.0</v>
      </c>
      <c r="E1126" s="44">
        <v>28.3</v>
      </c>
      <c r="F1126" s="44">
        <v>2.06</v>
      </c>
      <c r="G1126" s="44">
        <v>0.95</v>
      </c>
      <c r="H1126" s="18">
        <f>MIN(1,F1126/Config_Geracao!$E$4)*G1126</f>
        <v>0.1957</v>
      </c>
    </row>
    <row r="1127" ht="15.0" customHeight="1">
      <c r="A1127" s="43">
        <v>45704.875</v>
      </c>
      <c r="B1127" s="44">
        <v>2.0</v>
      </c>
      <c r="C1127" s="44">
        <v>21.0</v>
      </c>
      <c r="D1127" s="44">
        <v>0.0</v>
      </c>
      <c r="E1127" s="44">
        <v>25.9</v>
      </c>
      <c r="F1127" s="44">
        <v>3.79</v>
      </c>
      <c r="G1127" s="44">
        <v>0.95</v>
      </c>
      <c r="H1127" s="18">
        <f>MIN(1,F1127/Config_Geracao!$E$4)*G1127</f>
        <v>0.36005</v>
      </c>
    </row>
    <row r="1128" ht="15.0" customHeight="1">
      <c r="A1128" s="43">
        <v>45704.9166666667</v>
      </c>
      <c r="B1128" s="44">
        <v>2.0</v>
      </c>
      <c r="C1128" s="44">
        <v>22.0</v>
      </c>
      <c r="D1128" s="44">
        <v>0.0</v>
      </c>
      <c r="E1128" s="44">
        <v>26.1</v>
      </c>
      <c r="F1128" s="44">
        <v>3.68</v>
      </c>
      <c r="G1128" s="44">
        <v>0.95</v>
      </c>
      <c r="H1128" s="18">
        <f>MIN(1,F1128/Config_Geracao!$E$4)*G1128</f>
        <v>0.3496</v>
      </c>
    </row>
    <row r="1129" ht="15.0" customHeight="1">
      <c r="A1129" s="43">
        <v>45704.9583333333</v>
      </c>
      <c r="B1129" s="44">
        <v>2.0</v>
      </c>
      <c r="C1129" s="44">
        <v>23.0</v>
      </c>
      <c r="D1129" s="44">
        <v>0.0</v>
      </c>
      <c r="E1129" s="44">
        <v>26.4</v>
      </c>
      <c r="F1129" s="44">
        <v>4.5</v>
      </c>
      <c r="G1129" s="44">
        <v>0.95</v>
      </c>
      <c r="H1129" s="18">
        <f>MIN(1,F1129/Config_Geracao!$E$4)*G1129</f>
        <v>0.4275</v>
      </c>
    </row>
    <row r="1130" ht="15.0" customHeight="1">
      <c r="A1130" s="43">
        <v>45705.0</v>
      </c>
      <c r="B1130" s="44">
        <v>2.0</v>
      </c>
      <c r="C1130" s="44">
        <v>0.0</v>
      </c>
      <c r="D1130" s="44">
        <v>0.0</v>
      </c>
      <c r="E1130" s="44">
        <v>30.1</v>
      </c>
      <c r="F1130" s="44">
        <v>2.99</v>
      </c>
      <c r="G1130" s="44">
        <v>0.95</v>
      </c>
      <c r="H1130" s="18">
        <f>MIN(1,F1130/Config_Geracao!$E$4)*G1130</f>
        <v>0.28405</v>
      </c>
    </row>
    <row r="1131" ht="15.0" customHeight="1">
      <c r="A1131" s="43">
        <v>45705.0416666667</v>
      </c>
      <c r="B1131" s="44">
        <v>2.0</v>
      </c>
      <c r="C1131" s="44">
        <v>1.0</v>
      </c>
      <c r="D1131" s="44">
        <v>0.0</v>
      </c>
      <c r="E1131" s="44">
        <v>30.0</v>
      </c>
      <c r="F1131" s="44">
        <v>2.96</v>
      </c>
      <c r="G1131" s="44">
        <v>0.95</v>
      </c>
      <c r="H1131" s="18">
        <f>MIN(1,F1131/Config_Geracao!$E$4)*G1131</f>
        <v>0.2812</v>
      </c>
    </row>
    <row r="1132" ht="15.0" customHeight="1">
      <c r="A1132" s="43">
        <v>45705.0833333333</v>
      </c>
      <c r="B1132" s="44">
        <v>2.0</v>
      </c>
      <c r="C1132" s="44">
        <v>2.0</v>
      </c>
      <c r="D1132" s="44">
        <v>0.0</v>
      </c>
      <c r="E1132" s="44">
        <v>27.4</v>
      </c>
      <c r="F1132" s="44">
        <v>2.88</v>
      </c>
      <c r="G1132" s="44">
        <v>0.95</v>
      </c>
      <c r="H1132" s="18">
        <f>MIN(1,F1132/Config_Geracao!$E$4)*G1132</f>
        <v>0.2736</v>
      </c>
    </row>
    <row r="1133" ht="15.0" customHeight="1">
      <c r="A1133" s="43">
        <v>45705.125</v>
      </c>
      <c r="B1133" s="44">
        <v>2.0</v>
      </c>
      <c r="C1133" s="44">
        <v>3.0</v>
      </c>
      <c r="D1133" s="44">
        <v>0.0</v>
      </c>
      <c r="E1133" s="44">
        <v>26.6</v>
      </c>
      <c r="F1133" s="44">
        <v>3.91</v>
      </c>
      <c r="G1133" s="44">
        <v>0.95</v>
      </c>
      <c r="H1133" s="18">
        <f>MIN(1,F1133/Config_Geracao!$E$4)*G1133</f>
        <v>0.37145</v>
      </c>
    </row>
    <row r="1134" ht="15.0" customHeight="1">
      <c r="A1134" s="43">
        <v>45705.1666666667</v>
      </c>
      <c r="B1134" s="44">
        <v>2.0</v>
      </c>
      <c r="C1134" s="44">
        <v>4.0</v>
      </c>
      <c r="D1134" s="44">
        <v>0.0</v>
      </c>
      <c r="E1134" s="44">
        <v>27.7</v>
      </c>
      <c r="F1134" s="44">
        <v>2.79</v>
      </c>
      <c r="G1134" s="44">
        <v>0.95</v>
      </c>
      <c r="H1134" s="18">
        <f>MIN(1,F1134/Config_Geracao!$E$4)*G1134</f>
        <v>0.26505</v>
      </c>
    </row>
    <row r="1135" ht="15.0" customHeight="1">
      <c r="A1135" s="43">
        <v>45705.2083333333</v>
      </c>
      <c r="B1135" s="44">
        <v>2.0</v>
      </c>
      <c r="C1135" s="44">
        <v>5.0</v>
      </c>
      <c r="D1135" s="44">
        <v>2.9</v>
      </c>
      <c r="E1135" s="44">
        <v>24.9</v>
      </c>
      <c r="F1135" s="44">
        <v>3.04</v>
      </c>
      <c r="G1135" s="44">
        <v>0.95</v>
      </c>
      <c r="H1135" s="18">
        <f>MIN(1,F1135/Config_Geracao!$E$4)*G1135</f>
        <v>0.2888</v>
      </c>
    </row>
    <row r="1136" ht="15.0" customHeight="1">
      <c r="A1136" s="43">
        <v>45705.25</v>
      </c>
      <c r="B1136" s="44">
        <v>2.0</v>
      </c>
      <c r="C1136" s="44">
        <v>6.0</v>
      </c>
      <c r="D1136" s="44">
        <v>137.8</v>
      </c>
      <c r="E1136" s="44">
        <v>23.8</v>
      </c>
      <c r="F1136" s="44">
        <v>1.93</v>
      </c>
      <c r="G1136" s="44">
        <v>0.95</v>
      </c>
      <c r="H1136" s="18">
        <f>MIN(1,F1136/Config_Geracao!$E$4)*G1136</f>
        <v>0.18335</v>
      </c>
    </row>
    <row r="1137" ht="15.0" customHeight="1">
      <c r="A1137" s="43">
        <v>45705.2916666667</v>
      </c>
      <c r="B1137" s="44">
        <v>2.0</v>
      </c>
      <c r="C1137" s="44">
        <v>7.0</v>
      </c>
      <c r="D1137" s="44">
        <v>412.7</v>
      </c>
      <c r="E1137" s="44">
        <v>26.5</v>
      </c>
      <c r="F1137" s="44">
        <v>2.21</v>
      </c>
      <c r="G1137" s="44">
        <v>0.95</v>
      </c>
      <c r="H1137" s="18">
        <f>MIN(1,F1137/Config_Geracao!$E$4)*G1137</f>
        <v>0.20995</v>
      </c>
    </row>
    <row r="1138" ht="15.0" customHeight="1">
      <c r="A1138" s="43">
        <v>45705.3333333333</v>
      </c>
      <c r="B1138" s="44">
        <v>2.0</v>
      </c>
      <c r="C1138" s="44">
        <v>8.0</v>
      </c>
      <c r="D1138" s="44">
        <v>629.9</v>
      </c>
      <c r="E1138" s="44">
        <v>30.5</v>
      </c>
      <c r="F1138" s="44">
        <v>4.0</v>
      </c>
      <c r="G1138" s="44">
        <v>0.95</v>
      </c>
      <c r="H1138" s="18">
        <f>MIN(1,F1138/Config_Geracao!$E$4)*G1138</f>
        <v>0.38</v>
      </c>
    </row>
    <row r="1139" ht="15.0" customHeight="1">
      <c r="A1139" s="43">
        <v>45705.375</v>
      </c>
      <c r="B1139" s="44">
        <v>2.0</v>
      </c>
      <c r="C1139" s="44">
        <v>9.0</v>
      </c>
      <c r="D1139" s="44">
        <v>772.4</v>
      </c>
      <c r="E1139" s="44">
        <v>28.6</v>
      </c>
      <c r="F1139" s="44">
        <v>4.32</v>
      </c>
      <c r="G1139" s="44">
        <v>0.95</v>
      </c>
      <c r="H1139" s="18">
        <f>MIN(1,F1139/Config_Geracao!$E$4)*G1139</f>
        <v>0.4104</v>
      </c>
    </row>
    <row r="1140" ht="15.0" customHeight="1">
      <c r="A1140" s="43">
        <v>45705.4166666667</v>
      </c>
      <c r="B1140" s="44">
        <v>2.0</v>
      </c>
      <c r="C1140" s="44">
        <v>10.0</v>
      </c>
      <c r="D1140" s="44">
        <v>448.3</v>
      </c>
      <c r="E1140" s="44">
        <v>32.0</v>
      </c>
      <c r="F1140" s="44">
        <v>4.88</v>
      </c>
      <c r="G1140" s="44">
        <v>0.95</v>
      </c>
      <c r="H1140" s="18">
        <f>MIN(1,F1140/Config_Geracao!$E$4)*G1140</f>
        <v>0.4636</v>
      </c>
    </row>
    <row r="1141" ht="15.0" customHeight="1">
      <c r="A1141" s="43">
        <v>45705.4583333333</v>
      </c>
      <c r="B1141" s="44">
        <v>2.0</v>
      </c>
      <c r="C1141" s="44">
        <v>11.0</v>
      </c>
      <c r="D1141" s="44">
        <v>970.1</v>
      </c>
      <c r="E1141" s="44">
        <v>28.3</v>
      </c>
      <c r="F1141" s="44">
        <v>2.1</v>
      </c>
      <c r="G1141" s="44">
        <v>0.95</v>
      </c>
      <c r="H1141" s="18">
        <f>MIN(1,F1141/Config_Geracao!$E$4)*G1141</f>
        <v>0.1995</v>
      </c>
    </row>
    <row r="1142" ht="15.0" customHeight="1">
      <c r="A1142" s="43">
        <v>45705.5</v>
      </c>
      <c r="B1142" s="44">
        <v>2.0</v>
      </c>
      <c r="C1142" s="44">
        <v>12.0</v>
      </c>
      <c r="D1142" s="44">
        <v>963.1</v>
      </c>
      <c r="E1142" s="44">
        <v>29.7</v>
      </c>
      <c r="F1142" s="44">
        <v>5.1</v>
      </c>
      <c r="G1142" s="44">
        <v>0.95</v>
      </c>
      <c r="H1142" s="18">
        <f>MIN(1,F1142/Config_Geracao!$E$4)*G1142</f>
        <v>0.4845</v>
      </c>
    </row>
    <row r="1143" ht="15.0" customHeight="1">
      <c r="A1143" s="43">
        <v>45705.5416666667</v>
      </c>
      <c r="B1143" s="44">
        <v>2.0</v>
      </c>
      <c r="C1143" s="44">
        <v>13.0</v>
      </c>
      <c r="D1143" s="44">
        <v>458.0</v>
      </c>
      <c r="E1143" s="44">
        <v>30.4</v>
      </c>
      <c r="F1143" s="44">
        <v>2.68</v>
      </c>
      <c r="G1143" s="44">
        <v>0.95</v>
      </c>
      <c r="H1143" s="18">
        <f>MIN(1,F1143/Config_Geracao!$E$4)*G1143</f>
        <v>0.2546</v>
      </c>
    </row>
    <row r="1144" ht="15.0" customHeight="1">
      <c r="A1144" s="43">
        <v>45705.5833333333</v>
      </c>
      <c r="B1144" s="44">
        <v>2.0</v>
      </c>
      <c r="C1144" s="44">
        <v>14.0</v>
      </c>
      <c r="D1144" s="44">
        <v>885.0</v>
      </c>
      <c r="E1144" s="44">
        <v>27.3</v>
      </c>
      <c r="F1144" s="44">
        <v>3.73</v>
      </c>
      <c r="G1144" s="44">
        <v>0.95</v>
      </c>
      <c r="H1144" s="18">
        <f>MIN(1,F1144/Config_Geracao!$E$4)*G1144</f>
        <v>0.35435</v>
      </c>
    </row>
    <row r="1145" ht="15.0" customHeight="1">
      <c r="A1145" s="43">
        <v>45705.625</v>
      </c>
      <c r="B1145" s="44">
        <v>2.0</v>
      </c>
      <c r="C1145" s="44">
        <v>15.0</v>
      </c>
      <c r="D1145" s="44">
        <v>240.1</v>
      </c>
      <c r="E1145" s="44">
        <v>30.1</v>
      </c>
      <c r="F1145" s="44">
        <v>3.19</v>
      </c>
      <c r="G1145" s="44">
        <v>0.95</v>
      </c>
      <c r="H1145" s="18">
        <f>MIN(1,F1145/Config_Geracao!$E$4)*G1145</f>
        <v>0.30305</v>
      </c>
    </row>
    <row r="1146" ht="15.0" customHeight="1">
      <c r="A1146" s="43">
        <v>45705.6666666667</v>
      </c>
      <c r="B1146" s="44">
        <v>2.0</v>
      </c>
      <c r="C1146" s="44">
        <v>16.0</v>
      </c>
      <c r="D1146" s="44">
        <v>612.4</v>
      </c>
      <c r="E1146" s="44">
        <v>27.8</v>
      </c>
      <c r="F1146" s="44">
        <v>2.35</v>
      </c>
      <c r="G1146" s="44">
        <v>0.95</v>
      </c>
      <c r="H1146" s="18">
        <f>MIN(1,F1146/Config_Geracao!$E$4)*G1146</f>
        <v>0.22325</v>
      </c>
    </row>
    <row r="1147" ht="15.0" customHeight="1">
      <c r="A1147" s="43">
        <v>45705.7083333333</v>
      </c>
      <c r="B1147" s="44">
        <v>2.0</v>
      </c>
      <c r="C1147" s="44">
        <v>17.0</v>
      </c>
      <c r="D1147" s="44">
        <v>419.0</v>
      </c>
      <c r="E1147" s="44">
        <v>28.5</v>
      </c>
      <c r="F1147" s="44">
        <v>2.85</v>
      </c>
      <c r="G1147" s="44">
        <v>0.95</v>
      </c>
      <c r="H1147" s="18">
        <f>MIN(1,F1147/Config_Geracao!$E$4)*G1147</f>
        <v>0.27075</v>
      </c>
    </row>
    <row r="1148" ht="15.0" customHeight="1">
      <c r="A1148" s="43">
        <v>45705.75</v>
      </c>
      <c r="B1148" s="44">
        <v>2.0</v>
      </c>
      <c r="C1148" s="44">
        <v>18.0</v>
      </c>
      <c r="D1148" s="44">
        <v>44.1</v>
      </c>
      <c r="E1148" s="44">
        <v>25.3</v>
      </c>
      <c r="F1148" s="44">
        <v>2.19</v>
      </c>
      <c r="G1148" s="44">
        <v>0.95</v>
      </c>
      <c r="H1148" s="18">
        <f>MIN(1,F1148/Config_Geracao!$E$4)*G1148</f>
        <v>0.20805</v>
      </c>
    </row>
    <row r="1149" ht="15.0" customHeight="1">
      <c r="A1149" s="43">
        <v>45705.7916666667</v>
      </c>
      <c r="B1149" s="44">
        <v>2.0</v>
      </c>
      <c r="C1149" s="44">
        <v>19.0</v>
      </c>
      <c r="D1149" s="44">
        <v>0.0</v>
      </c>
      <c r="E1149" s="44">
        <v>21.9</v>
      </c>
      <c r="F1149" s="44">
        <v>4.12</v>
      </c>
      <c r="G1149" s="44">
        <v>0.95</v>
      </c>
      <c r="H1149" s="18">
        <f>MIN(1,F1149/Config_Geracao!$E$4)*G1149</f>
        <v>0.3914</v>
      </c>
    </row>
    <row r="1150" ht="15.0" customHeight="1">
      <c r="A1150" s="43">
        <v>45705.8333333333</v>
      </c>
      <c r="B1150" s="44">
        <v>2.0</v>
      </c>
      <c r="C1150" s="44">
        <v>20.0</v>
      </c>
      <c r="D1150" s="44">
        <v>0.0</v>
      </c>
      <c r="E1150" s="44">
        <v>29.3</v>
      </c>
      <c r="F1150" s="44">
        <v>2.13</v>
      </c>
      <c r="G1150" s="44">
        <v>0.95</v>
      </c>
      <c r="H1150" s="18">
        <f>MIN(1,F1150/Config_Geracao!$E$4)*G1150</f>
        <v>0.20235</v>
      </c>
    </row>
    <row r="1151" ht="15.0" customHeight="1">
      <c r="A1151" s="43">
        <v>45705.875</v>
      </c>
      <c r="B1151" s="44">
        <v>2.0</v>
      </c>
      <c r="C1151" s="44">
        <v>21.0</v>
      </c>
      <c r="D1151" s="44">
        <v>0.0</v>
      </c>
      <c r="E1151" s="44">
        <v>27.5</v>
      </c>
      <c r="F1151" s="44">
        <v>3.35</v>
      </c>
      <c r="G1151" s="44">
        <v>0.95</v>
      </c>
      <c r="H1151" s="18">
        <f>MIN(1,F1151/Config_Geracao!$E$4)*G1151</f>
        <v>0.31825</v>
      </c>
    </row>
    <row r="1152" ht="15.0" customHeight="1">
      <c r="A1152" s="43">
        <v>45705.9166666667</v>
      </c>
      <c r="B1152" s="44">
        <v>2.0</v>
      </c>
      <c r="C1152" s="44">
        <v>22.0</v>
      </c>
      <c r="D1152" s="44">
        <v>0.0</v>
      </c>
      <c r="E1152" s="44">
        <v>27.2</v>
      </c>
      <c r="F1152" s="44">
        <v>2.76</v>
      </c>
      <c r="G1152" s="44">
        <v>0.95</v>
      </c>
      <c r="H1152" s="18">
        <f>MIN(1,F1152/Config_Geracao!$E$4)*G1152</f>
        <v>0.2622</v>
      </c>
    </row>
    <row r="1153" ht="15.0" customHeight="1">
      <c r="A1153" s="43">
        <v>45705.9583333333</v>
      </c>
      <c r="B1153" s="44">
        <v>2.0</v>
      </c>
      <c r="C1153" s="44">
        <v>23.0</v>
      </c>
      <c r="D1153" s="44">
        <v>0.0</v>
      </c>
      <c r="E1153" s="44">
        <v>27.4</v>
      </c>
      <c r="F1153" s="44">
        <v>2.8</v>
      </c>
      <c r="G1153" s="44">
        <v>0.95</v>
      </c>
      <c r="H1153" s="18">
        <f>MIN(1,F1153/Config_Geracao!$E$4)*G1153</f>
        <v>0.266</v>
      </c>
    </row>
    <row r="1154" ht="15.0" customHeight="1">
      <c r="A1154" s="43">
        <v>45706.0</v>
      </c>
      <c r="B1154" s="44">
        <v>2.0</v>
      </c>
      <c r="C1154" s="44">
        <v>0.0</v>
      </c>
      <c r="D1154" s="44">
        <v>0.0</v>
      </c>
      <c r="E1154" s="44">
        <v>29.4</v>
      </c>
      <c r="F1154" s="44">
        <v>3.56</v>
      </c>
      <c r="G1154" s="44">
        <v>0.95</v>
      </c>
      <c r="H1154" s="18">
        <f>MIN(1,F1154/Config_Geracao!$E$4)*G1154</f>
        <v>0.3382</v>
      </c>
    </row>
    <row r="1155" ht="15.0" customHeight="1">
      <c r="A1155" s="43">
        <v>45706.0416666667</v>
      </c>
      <c r="B1155" s="44">
        <v>2.0</v>
      </c>
      <c r="C1155" s="44">
        <v>1.0</v>
      </c>
      <c r="D1155" s="44">
        <v>0.0</v>
      </c>
      <c r="E1155" s="44">
        <v>28.6</v>
      </c>
      <c r="F1155" s="44">
        <v>2.93</v>
      </c>
      <c r="G1155" s="44">
        <v>0.95</v>
      </c>
      <c r="H1155" s="18">
        <f>MIN(1,F1155/Config_Geracao!$E$4)*G1155</f>
        <v>0.27835</v>
      </c>
    </row>
    <row r="1156" ht="15.0" customHeight="1">
      <c r="A1156" s="43">
        <v>45706.0833333333</v>
      </c>
      <c r="B1156" s="44">
        <v>2.0</v>
      </c>
      <c r="C1156" s="44">
        <v>2.0</v>
      </c>
      <c r="D1156" s="44">
        <v>0.0</v>
      </c>
      <c r="E1156" s="44">
        <v>28.6</v>
      </c>
      <c r="F1156" s="44">
        <v>4.07</v>
      </c>
      <c r="G1156" s="44">
        <v>0.95</v>
      </c>
      <c r="H1156" s="18">
        <f>MIN(1,F1156/Config_Geracao!$E$4)*G1156</f>
        <v>0.38665</v>
      </c>
    </row>
    <row r="1157" ht="15.0" customHeight="1">
      <c r="A1157" s="43">
        <v>45706.125</v>
      </c>
      <c r="B1157" s="44">
        <v>2.0</v>
      </c>
      <c r="C1157" s="44">
        <v>3.0</v>
      </c>
      <c r="D1157" s="44">
        <v>0.0</v>
      </c>
      <c r="E1157" s="44">
        <v>29.4</v>
      </c>
      <c r="F1157" s="44">
        <v>4.23</v>
      </c>
      <c r="G1157" s="44">
        <v>0.95</v>
      </c>
      <c r="H1157" s="18">
        <f>MIN(1,F1157/Config_Geracao!$E$4)*G1157</f>
        <v>0.40185</v>
      </c>
    </row>
    <row r="1158" ht="15.0" customHeight="1">
      <c r="A1158" s="43">
        <v>45706.1666666667</v>
      </c>
      <c r="B1158" s="44">
        <v>2.0</v>
      </c>
      <c r="C1158" s="44">
        <v>4.0</v>
      </c>
      <c r="D1158" s="44">
        <v>0.0</v>
      </c>
      <c r="E1158" s="44">
        <v>26.6</v>
      </c>
      <c r="F1158" s="44">
        <v>3.18</v>
      </c>
      <c r="G1158" s="44">
        <v>0.95</v>
      </c>
      <c r="H1158" s="18">
        <f>MIN(1,F1158/Config_Geracao!$E$4)*G1158</f>
        <v>0.3021</v>
      </c>
    </row>
    <row r="1159" ht="15.0" customHeight="1">
      <c r="A1159" s="43">
        <v>45706.2083333333</v>
      </c>
      <c r="B1159" s="44">
        <v>2.0</v>
      </c>
      <c r="C1159" s="44">
        <v>5.0</v>
      </c>
      <c r="D1159" s="44">
        <v>7.8</v>
      </c>
      <c r="E1159" s="44">
        <v>27.3</v>
      </c>
      <c r="F1159" s="44">
        <v>3.67</v>
      </c>
      <c r="G1159" s="44">
        <v>0.95</v>
      </c>
      <c r="H1159" s="18">
        <f>MIN(1,F1159/Config_Geracao!$E$4)*G1159</f>
        <v>0.34865</v>
      </c>
    </row>
    <row r="1160" ht="15.0" customHeight="1">
      <c r="A1160" s="43">
        <v>45706.25</v>
      </c>
      <c r="B1160" s="44">
        <v>2.0</v>
      </c>
      <c r="C1160" s="44">
        <v>6.0</v>
      </c>
      <c r="D1160" s="44">
        <v>92.1</v>
      </c>
      <c r="E1160" s="44">
        <v>24.4</v>
      </c>
      <c r="F1160" s="44">
        <v>3.88</v>
      </c>
      <c r="G1160" s="44">
        <v>0.95</v>
      </c>
      <c r="H1160" s="18">
        <f>MIN(1,F1160/Config_Geracao!$E$4)*G1160</f>
        <v>0.3686</v>
      </c>
    </row>
    <row r="1161" ht="15.0" customHeight="1">
      <c r="A1161" s="43">
        <v>45706.2916666667</v>
      </c>
      <c r="B1161" s="44">
        <v>2.0</v>
      </c>
      <c r="C1161" s="44">
        <v>7.0</v>
      </c>
      <c r="D1161" s="44">
        <v>153.5</v>
      </c>
      <c r="E1161" s="44">
        <v>26.1</v>
      </c>
      <c r="F1161" s="44">
        <v>2.4</v>
      </c>
      <c r="G1161" s="44">
        <v>0.95</v>
      </c>
      <c r="H1161" s="18">
        <f>MIN(1,F1161/Config_Geracao!$E$4)*G1161</f>
        <v>0.228</v>
      </c>
    </row>
    <row r="1162" ht="15.0" customHeight="1">
      <c r="A1162" s="43">
        <v>45706.3333333333</v>
      </c>
      <c r="B1162" s="44">
        <v>2.0</v>
      </c>
      <c r="C1162" s="44">
        <v>8.0</v>
      </c>
      <c r="D1162" s="44">
        <v>223.3</v>
      </c>
      <c r="E1162" s="44">
        <v>31.3</v>
      </c>
      <c r="F1162" s="44">
        <v>2.06</v>
      </c>
      <c r="G1162" s="44">
        <v>0.95</v>
      </c>
      <c r="H1162" s="18">
        <f>MIN(1,F1162/Config_Geracao!$E$4)*G1162</f>
        <v>0.1957</v>
      </c>
    </row>
    <row r="1163" ht="15.0" customHeight="1">
      <c r="A1163" s="43">
        <v>45706.375</v>
      </c>
      <c r="B1163" s="44">
        <v>2.0</v>
      </c>
      <c r="C1163" s="44">
        <v>9.0</v>
      </c>
      <c r="D1163" s="44">
        <v>542.5</v>
      </c>
      <c r="E1163" s="44">
        <v>30.2</v>
      </c>
      <c r="F1163" s="44">
        <v>3.79</v>
      </c>
      <c r="G1163" s="44">
        <v>0.95</v>
      </c>
      <c r="H1163" s="18">
        <f>MIN(1,F1163/Config_Geracao!$E$4)*G1163</f>
        <v>0.36005</v>
      </c>
    </row>
    <row r="1164" ht="15.0" customHeight="1">
      <c r="A1164" s="43">
        <v>45706.4166666667</v>
      </c>
      <c r="B1164" s="44">
        <v>2.0</v>
      </c>
      <c r="C1164" s="44">
        <v>10.0</v>
      </c>
      <c r="D1164" s="44">
        <v>863.4</v>
      </c>
      <c r="E1164" s="44">
        <v>30.3</v>
      </c>
      <c r="F1164" s="44">
        <v>2.14</v>
      </c>
      <c r="G1164" s="44">
        <v>0.95</v>
      </c>
      <c r="H1164" s="18">
        <f>MIN(1,F1164/Config_Geracao!$E$4)*G1164</f>
        <v>0.2033</v>
      </c>
    </row>
    <row r="1165" ht="15.0" customHeight="1">
      <c r="A1165" s="43">
        <v>45706.4583333333</v>
      </c>
      <c r="B1165" s="44">
        <v>2.0</v>
      </c>
      <c r="C1165" s="44">
        <v>11.0</v>
      </c>
      <c r="D1165" s="44">
        <v>343.9</v>
      </c>
      <c r="E1165" s="44">
        <v>30.2</v>
      </c>
      <c r="F1165" s="44">
        <v>2.6</v>
      </c>
      <c r="G1165" s="44">
        <v>0.95</v>
      </c>
      <c r="H1165" s="18">
        <f>MIN(1,F1165/Config_Geracao!$E$4)*G1165</f>
        <v>0.247</v>
      </c>
    </row>
    <row r="1166" ht="15.0" customHeight="1">
      <c r="A1166" s="43">
        <v>45706.5</v>
      </c>
      <c r="B1166" s="44">
        <v>2.0</v>
      </c>
      <c r="C1166" s="44">
        <v>12.0</v>
      </c>
      <c r="D1166" s="44">
        <v>985.9</v>
      </c>
      <c r="E1166" s="44">
        <v>30.4</v>
      </c>
      <c r="F1166" s="44">
        <v>2.8</v>
      </c>
      <c r="G1166" s="44">
        <v>0.95</v>
      </c>
      <c r="H1166" s="18">
        <f>MIN(1,F1166/Config_Geracao!$E$4)*G1166</f>
        <v>0.266</v>
      </c>
    </row>
    <row r="1167" ht="15.0" customHeight="1">
      <c r="A1167" s="43">
        <v>45706.5416666667</v>
      </c>
      <c r="B1167" s="44">
        <v>2.0</v>
      </c>
      <c r="C1167" s="44">
        <v>13.0</v>
      </c>
      <c r="D1167" s="44">
        <v>952.9</v>
      </c>
      <c r="E1167" s="44">
        <v>30.9</v>
      </c>
      <c r="F1167" s="44">
        <v>2.74</v>
      </c>
      <c r="G1167" s="44">
        <v>0.95</v>
      </c>
      <c r="H1167" s="18">
        <f>MIN(1,F1167/Config_Geracao!$E$4)*G1167</f>
        <v>0.2603</v>
      </c>
    </row>
    <row r="1168" ht="15.0" customHeight="1">
      <c r="A1168" s="43">
        <v>45706.5833333333</v>
      </c>
      <c r="B1168" s="44">
        <v>2.0</v>
      </c>
      <c r="C1168" s="44">
        <v>14.0</v>
      </c>
      <c r="D1168" s="44">
        <v>332.8</v>
      </c>
      <c r="E1168" s="44">
        <v>32.2</v>
      </c>
      <c r="F1168" s="44">
        <v>2.51</v>
      </c>
      <c r="G1168" s="44">
        <v>0.95</v>
      </c>
      <c r="H1168" s="18">
        <f>MIN(1,F1168/Config_Geracao!$E$4)*G1168</f>
        <v>0.23845</v>
      </c>
    </row>
    <row r="1169" ht="15.0" customHeight="1">
      <c r="A1169" s="43">
        <v>45706.625</v>
      </c>
      <c r="B1169" s="44">
        <v>2.0</v>
      </c>
      <c r="C1169" s="44">
        <v>15.0</v>
      </c>
      <c r="D1169" s="44">
        <v>814.6</v>
      </c>
      <c r="E1169" s="44">
        <v>27.1</v>
      </c>
      <c r="F1169" s="44">
        <v>3.48</v>
      </c>
      <c r="G1169" s="44">
        <v>0.95</v>
      </c>
      <c r="H1169" s="18">
        <f>MIN(1,F1169/Config_Geracao!$E$4)*G1169</f>
        <v>0.3306</v>
      </c>
    </row>
    <row r="1170" ht="15.0" customHeight="1">
      <c r="A1170" s="43">
        <v>45706.6666666667</v>
      </c>
      <c r="B1170" s="44">
        <v>2.0</v>
      </c>
      <c r="C1170" s="44">
        <v>16.0</v>
      </c>
      <c r="D1170" s="44">
        <v>411.8</v>
      </c>
      <c r="E1170" s="44">
        <v>30.9</v>
      </c>
      <c r="F1170" s="44">
        <v>2.42</v>
      </c>
      <c r="G1170" s="44">
        <v>0.95</v>
      </c>
      <c r="H1170" s="18">
        <f>MIN(1,F1170/Config_Geracao!$E$4)*G1170</f>
        <v>0.2299</v>
      </c>
    </row>
    <row r="1171" ht="15.0" customHeight="1">
      <c r="A1171" s="43">
        <v>45706.7083333333</v>
      </c>
      <c r="B1171" s="44">
        <v>2.0</v>
      </c>
      <c r="C1171" s="44">
        <v>17.0</v>
      </c>
      <c r="D1171" s="44">
        <v>167.1</v>
      </c>
      <c r="E1171" s="44">
        <v>27.4</v>
      </c>
      <c r="F1171" s="44">
        <v>4.4</v>
      </c>
      <c r="G1171" s="44">
        <v>0.95</v>
      </c>
      <c r="H1171" s="18">
        <f>MIN(1,F1171/Config_Geracao!$E$4)*G1171</f>
        <v>0.418</v>
      </c>
    </row>
    <row r="1172" ht="15.0" customHeight="1">
      <c r="A1172" s="43">
        <v>45706.75</v>
      </c>
      <c r="B1172" s="44">
        <v>2.0</v>
      </c>
      <c r="C1172" s="44">
        <v>18.0</v>
      </c>
      <c r="D1172" s="44">
        <v>218.6</v>
      </c>
      <c r="E1172" s="44">
        <v>21.9</v>
      </c>
      <c r="F1172" s="44">
        <v>4.37</v>
      </c>
      <c r="G1172" s="44">
        <v>0.95</v>
      </c>
      <c r="H1172" s="18">
        <f>MIN(1,F1172/Config_Geracao!$E$4)*G1172</f>
        <v>0.41515</v>
      </c>
    </row>
    <row r="1173" ht="15.0" customHeight="1">
      <c r="A1173" s="43">
        <v>45706.7916666667</v>
      </c>
      <c r="B1173" s="44">
        <v>2.0</v>
      </c>
      <c r="C1173" s="44">
        <v>19.0</v>
      </c>
      <c r="D1173" s="44">
        <v>0.0</v>
      </c>
      <c r="E1173" s="44">
        <v>25.6</v>
      </c>
      <c r="F1173" s="44">
        <v>1.93</v>
      </c>
      <c r="G1173" s="44">
        <v>0.95</v>
      </c>
      <c r="H1173" s="18">
        <f>MIN(1,F1173/Config_Geracao!$E$4)*G1173</f>
        <v>0.18335</v>
      </c>
    </row>
    <row r="1174" ht="15.0" customHeight="1">
      <c r="A1174" s="43">
        <v>45706.8333333333</v>
      </c>
      <c r="B1174" s="44">
        <v>2.0</v>
      </c>
      <c r="C1174" s="44">
        <v>20.0</v>
      </c>
      <c r="D1174" s="44">
        <v>0.0</v>
      </c>
      <c r="E1174" s="44">
        <v>29.1</v>
      </c>
      <c r="F1174" s="44">
        <v>5.43</v>
      </c>
      <c r="G1174" s="44">
        <v>0.95</v>
      </c>
      <c r="H1174" s="18">
        <f>MIN(1,F1174/Config_Geracao!$E$4)*G1174</f>
        <v>0.51585</v>
      </c>
    </row>
    <row r="1175" ht="15.0" customHeight="1">
      <c r="A1175" s="43">
        <v>45706.875</v>
      </c>
      <c r="B1175" s="44">
        <v>2.0</v>
      </c>
      <c r="C1175" s="44">
        <v>21.0</v>
      </c>
      <c r="D1175" s="44">
        <v>0.0</v>
      </c>
      <c r="E1175" s="44">
        <v>30.7</v>
      </c>
      <c r="F1175" s="44">
        <v>3.03</v>
      </c>
      <c r="G1175" s="44">
        <v>0.95</v>
      </c>
      <c r="H1175" s="18">
        <f>MIN(1,F1175/Config_Geracao!$E$4)*G1175</f>
        <v>0.28785</v>
      </c>
    </row>
    <row r="1176" ht="15.0" customHeight="1">
      <c r="A1176" s="43">
        <v>45706.9166666667</v>
      </c>
      <c r="B1176" s="44">
        <v>2.0</v>
      </c>
      <c r="C1176" s="44">
        <v>22.0</v>
      </c>
      <c r="D1176" s="44">
        <v>0.0</v>
      </c>
      <c r="E1176" s="44">
        <v>28.2</v>
      </c>
      <c r="F1176" s="44">
        <v>3.42</v>
      </c>
      <c r="G1176" s="44">
        <v>0.95</v>
      </c>
      <c r="H1176" s="18">
        <f>MIN(1,F1176/Config_Geracao!$E$4)*G1176</f>
        <v>0.3249</v>
      </c>
    </row>
    <row r="1177" ht="15.0" customHeight="1">
      <c r="A1177" s="43">
        <v>45706.9583333333</v>
      </c>
      <c r="B1177" s="44">
        <v>2.0</v>
      </c>
      <c r="C1177" s="44">
        <v>23.0</v>
      </c>
      <c r="D1177" s="44">
        <v>0.0</v>
      </c>
      <c r="E1177" s="44">
        <v>26.8</v>
      </c>
      <c r="F1177" s="44">
        <v>2.87</v>
      </c>
      <c r="G1177" s="44">
        <v>0.95</v>
      </c>
      <c r="H1177" s="18">
        <f>MIN(1,F1177/Config_Geracao!$E$4)*G1177</f>
        <v>0.27265</v>
      </c>
    </row>
    <row r="1178" ht="15.0" customHeight="1">
      <c r="A1178" s="43">
        <v>45707.0</v>
      </c>
      <c r="B1178" s="44">
        <v>2.0</v>
      </c>
      <c r="C1178" s="44">
        <v>0.0</v>
      </c>
      <c r="D1178" s="44">
        <v>0.0</v>
      </c>
      <c r="E1178" s="44">
        <v>27.8</v>
      </c>
      <c r="F1178" s="44">
        <v>4.58</v>
      </c>
      <c r="G1178" s="44">
        <v>0.95</v>
      </c>
      <c r="H1178" s="18">
        <f>MIN(1,F1178/Config_Geracao!$E$4)*G1178</f>
        <v>0.4351</v>
      </c>
    </row>
    <row r="1179" ht="15.0" customHeight="1">
      <c r="A1179" s="43">
        <v>45707.0416666667</v>
      </c>
      <c r="B1179" s="44">
        <v>2.0</v>
      </c>
      <c r="C1179" s="44">
        <v>1.0</v>
      </c>
      <c r="D1179" s="44">
        <v>0.0</v>
      </c>
      <c r="E1179" s="44">
        <v>26.8</v>
      </c>
      <c r="F1179" s="44">
        <v>3.46</v>
      </c>
      <c r="G1179" s="44">
        <v>0.95</v>
      </c>
      <c r="H1179" s="18">
        <f>MIN(1,F1179/Config_Geracao!$E$4)*G1179</f>
        <v>0.3287</v>
      </c>
    </row>
    <row r="1180" ht="15.0" customHeight="1">
      <c r="A1180" s="43">
        <v>45707.0833333333</v>
      </c>
      <c r="B1180" s="44">
        <v>2.0</v>
      </c>
      <c r="C1180" s="44">
        <v>2.0</v>
      </c>
      <c r="D1180" s="44">
        <v>0.0</v>
      </c>
      <c r="E1180" s="44">
        <v>26.7</v>
      </c>
      <c r="F1180" s="44">
        <v>4.22</v>
      </c>
      <c r="G1180" s="44">
        <v>0.95</v>
      </c>
      <c r="H1180" s="18">
        <f>MIN(1,F1180/Config_Geracao!$E$4)*G1180</f>
        <v>0.4009</v>
      </c>
    </row>
    <row r="1181" ht="15.0" customHeight="1">
      <c r="A1181" s="43">
        <v>45707.125</v>
      </c>
      <c r="B1181" s="44">
        <v>2.0</v>
      </c>
      <c r="C1181" s="44">
        <v>3.0</v>
      </c>
      <c r="D1181" s="44">
        <v>0.0</v>
      </c>
      <c r="E1181" s="44">
        <v>27.3</v>
      </c>
      <c r="F1181" s="44">
        <v>2.89</v>
      </c>
      <c r="G1181" s="44">
        <v>0.95</v>
      </c>
      <c r="H1181" s="18">
        <f>MIN(1,F1181/Config_Geracao!$E$4)*G1181</f>
        <v>0.27455</v>
      </c>
    </row>
    <row r="1182" ht="15.0" customHeight="1">
      <c r="A1182" s="43">
        <v>45707.1666666667</v>
      </c>
      <c r="B1182" s="44">
        <v>2.0</v>
      </c>
      <c r="C1182" s="44">
        <v>4.0</v>
      </c>
      <c r="D1182" s="44">
        <v>0.0</v>
      </c>
      <c r="E1182" s="44">
        <v>25.5</v>
      </c>
      <c r="F1182" s="44">
        <v>2.8</v>
      </c>
      <c r="G1182" s="44">
        <v>0.95</v>
      </c>
      <c r="H1182" s="18">
        <f>MIN(1,F1182/Config_Geracao!$E$4)*G1182</f>
        <v>0.266</v>
      </c>
    </row>
    <row r="1183" ht="15.0" customHeight="1">
      <c r="A1183" s="43">
        <v>45707.2083333333</v>
      </c>
      <c r="B1183" s="44">
        <v>2.0</v>
      </c>
      <c r="C1183" s="44">
        <v>5.0</v>
      </c>
      <c r="D1183" s="44">
        <v>23.6</v>
      </c>
      <c r="E1183" s="44">
        <v>25.5</v>
      </c>
      <c r="F1183" s="44">
        <v>3.06</v>
      </c>
      <c r="G1183" s="44">
        <v>0.95</v>
      </c>
      <c r="H1183" s="18">
        <f>MIN(1,F1183/Config_Geracao!$E$4)*G1183</f>
        <v>0.2907</v>
      </c>
    </row>
    <row r="1184" ht="15.0" customHeight="1">
      <c r="A1184" s="43">
        <v>45707.25</v>
      </c>
      <c r="B1184" s="44">
        <v>2.0</v>
      </c>
      <c r="C1184" s="44">
        <v>6.0</v>
      </c>
      <c r="D1184" s="44">
        <v>194.7</v>
      </c>
      <c r="E1184" s="44">
        <v>22.9</v>
      </c>
      <c r="F1184" s="44">
        <v>2.69</v>
      </c>
      <c r="G1184" s="44">
        <v>0.95</v>
      </c>
      <c r="H1184" s="18">
        <f>MIN(1,F1184/Config_Geracao!$E$4)*G1184</f>
        <v>0.25555</v>
      </c>
    </row>
    <row r="1185" ht="15.0" customHeight="1">
      <c r="A1185" s="43">
        <v>45707.2916666667</v>
      </c>
      <c r="B1185" s="44">
        <v>2.0</v>
      </c>
      <c r="C1185" s="44">
        <v>7.0</v>
      </c>
      <c r="D1185" s="44">
        <v>229.7</v>
      </c>
      <c r="E1185" s="44">
        <v>25.3</v>
      </c>
      <c r="F1185" s="44">
        <v>1.94</v>
      </c>
      <c r="G1185" s="44">
        <v>0.95</v>
      </c>
      <c r="H1185" s="18">
        <f>MIN(1,F1185/Config_Geracao!$E$4)*G1185</f>
        <v>0.1843</v>
      </c>
    </row>
    <row r="1186" ht="15.0" customHeight="1">
      <c r="A1186" s="43">
        <v>45707.3333333333</v>
      </c>
      <c r="B1186" s="44">
        <v>2.0</v>
      </c>
      <c r="C1186" s="44">
        <v>8.0</v>
      </c>
      <c r="D1186" s="44">
        <v>655.5</v>
      </c>
      <c r="E1186" s="44">
        <v>29.2</v>
      </c>
      <c r="F1186" s="44">
        <v>2.18</v>
      </c>
      <c r="G1186" s="44">
        <v>0.95</v>
      </c>
      <c r="H1186" s="18">
        <f>MIN(1,F1186/Config_Geracao!$E$4)*G1186</f>
        <v>0.2071</v>
      </c>
    </row>
    <row r="1187" ht="15.0" customHeight="1">
      <c r="A1187" s="43">
        <v>45707.375</v>
      </c>
      <c r="B1187" s="44">
        <v>2.0</v>
      </c>
      <c r="C1187" s="44">
        <v>9.0</v>
      </c>
      <c r="D1187" s="44">
        <v>814.3</v>
      </c>
      <c r="E1187" s="44">
        <v>29.1</v>
      </c>
      <c r="F1187" s="44">
        <v>2.17</v>
      </c>
      <c r="G1187" s="44">
        <v>0.95</v>
      </c>
      <c r="H1187" s="18">
        <f>MIN(1,F1187/Config_Geracao!$E$4)*G1187</f>
        <v>0.20615</v>
      </c>
    </row>
    <row r="1188" ht="15.0" customHeight="1">
      <c r="A1188" s="43">
        <v>45707.4166666667</v>
      </c>
      <c r="B1188" s="44">
        <v>2.0</v>
      </c>
      <c r="C1188" s="44">
        <v>10.0</v>
      </c>
      <c r="D1188" s="44">
        <v>213.7</v>
      </c>
      <c r="E1188" s="44">
        <v>29.2</v>
      </c>
      <c r="F1188" s="44">
        <v>4.28</v>
      </c>
      <c r="G1188" s="44">
        <v>0.95</v>
      </c>
      <c r="H1188" s="18">
        <f>MIN(1,F1188/Config_Geracao!$E$4)*G1188</f>
        <v>0.4066</v>
      </c>
    </row>
    <row r="1189" ht="15.0" customHeight="1">
      <c r="A1189" s="43">
        <v>45707.4583333333</v>
      </c>
      <c r="B1189" s="44">
        <v>2.0</v>
      </c>
      <c r="C1189" s="44">
        <v>11.0</v>
      </c>
      <c r="D1189" s="44">
        <v>959.5</v>
      </c>
      <c r="E1189" s="44">
        <v>29.0</v>
      </c>
      <c r="F1189" s="44">
        <v>3.75</v>
      </c>
      <c r="G1189" s="44">
        <v>0.95</v>
      </c>
      <c r="H1189" s="18">
        <f>MIN(1,F1189/Config_Geracao!$E$4)*G1189</f>
        <v>0.35625</v>
      </c>
    </row>
    <row r="1190" ht="15.0" customHeight="1">
      <c r="A1190" s="43">
        <v>45707.5</v>
      </c>
      <c r="B1190" s="44">
        <v>2.0</v>
      </c>
      <c r="C1190" s="44">
        <v>12.0</v>
      </c>
      <c r="D1190" s="44">
        <v>997.9</v>
      </c>
      <c r="E1190" s="44">
        <v>31.6</v>
      </c>
      <c r="F1190" s="44">
        <v>2.76</v>
      </c>
      <c r="G1190" s="44">
        <v>0.95</v>
      </c>
      <c r="H1190" s="18">
        <f>MIN(1,F1190/Config_Geracao!$E$4)*G1190</f>
        <v>0.2622</v>
      </c>
    </row>
    <row r="1191" ht="15.0" customHeight="1">
      <c r="A1191" s="43">
        <v>45707.5416666667</v>
      </c>
      <c r="B1191" s="44">
        <v>2.0</v>
      </c>
      <c r="C1191" s="44">
        <v>13.0</v>
      </c>
      <c r="D1191" s="44">
        <v>351.9</v>
      </c>
      <c r="E1191" s="44">
        <v>31.9</v>
      </c>
      <c r="F1191" s="44">
        <v>1.97</v>
      </c>
      <c r="G1191" s="44">
        <v>0.95</v>
      </c>
      <c r="H1191" s="18">
        <f>MIN(1,F1191/Config_Geracao!$E$4)*G1191</f>
        <v>0.18715</v>
      </c>
    </row>
    <row r="1192" ht="15.0" customHeight="1">
      <c r="A1192" s="43">
        <v>45707.5833333333</v>
      </c>
      <c r="B1192" s="44">
        <v>2.0</v>
      </c>
      <c r="C1192" s="44">
        <v>14.0</v>
      </c>
      <c r="D1192" s="44">
        <v>920.2</v>
      </c>
      <c r="E1192" s="44">
        <v>29.8</v>
      </c>
      <c r="F1192" s="44">
        <v>2.89</v>
      </c>
      <c r="G1192" s="44">
        <v>0.95</v>
      </c>
      <c r="H1192" s="18">
        <f>MIN(1,F1192/Config_Geracao!$E$4)*G1192</f>
        <v>0.27455</v>
      </c>
    </row>
    <row r="1193" ht="15.0" customHeight="1">
      <c r="A1193" s="43">
        <v>45707.625</v>
      </c>
      <c r="B1193" s="44">
        <v>2.0</v>
      </c>
      <c r="C1193" s="44">
        <v>15.0</v>
      </c>
      <c r="D1193" s="44">
        <v>773.9</v>
      </c>
      <c r="E1193" s="44">
        <v>28.1</v>
      </c>
      <c r="F1193" s="44">
        <v>2.07</v>
      </c>
      <c r="G1193" s="44">
        <v>0.95</v>
      </c>
      <c r="H1193" s="18">
        <f>MIN(1,F1193/Config_Geracao!$E$4)*G1193</f>
        <v>0.19665</v>
      </c>
    </row>
    <row r="1194" ht="15.0" customHeight="1">
      <c r="A1194" s="43">
        <v>45707.6666666667</v>
      </c>
      <c r="B1194" s="44">
        <v>2.0</v>
      </c>
      <c r="C1194" s="44">
        <v>16.0</v>
      </c>
      <c r="D1194" s="44">
        <v>599.7</v>
      </c>
      <c r="E1194" s="44">
        <v>29.6</v>
      </c>
      <c r="F1194" s="44">
        <v>2.04</v>
      </c>
      <c r="G1194" s="44">
        <v>0.95</v>
      </c>
      <c r="H1194" s="18">
        <f>MIN(1,F1194/Config_Geracao!$E$4)*G1194</f>
        <v>0.1938</v>
      </c>
    </row>
    <row r="1195" ht="15.0" customHeight="1">
      <c r="A1195" s="43">
        <v>45707.7083333333</v>
      </c>
      <c r="B1195" s="44">
        <v>2.0</v>
      </c>
      <c r="C1195" s="44">
        <v>17.0</v>
      </c>
      <c r="D1195" s="44">
        <v>445.1</v>
      </c>
      <c r="E1195" s="44">
        <v>24.6</v>
      </c>
      <c r="F1195" s="44">
        <v>1.88</v>
      </c>
      <c r="G1195" s="44">
        <v>0.95</v>
      </c>
      <c r="H1195" s="18">
        <f>MIN(1,F1195/Config_Geracao!$E$4)*G1195</f>
        <v>0.1786</v>
      </c>
    </row>
    <row r="1196" ht="15.0" customHeight="1">
      <c r="A1196" s="43">
        <v>45707.75</v>
      </c>
      <c r="B1196" s="44">
        <v>2.0</v>
      </c>
      <c r="C1196" s="44">
        <v>18.0</v>
      </c>
      <c r="D1196" s="44">
        <v>95.9</v>
      </c>
      <c r="E1196" s="44">
        <v>24.5</v>
      </c>
      <c r="F1196" s="44">
        <v>2.07</v>
      </c>
      <c r="G1196" s="44">
        <v>0.95</v>
      </c>
      <c r="H1196" s="18">
        <f>MIN(1,F1196/Config_Geracao!$E$4)*G1196</f>
        <v>0.19665</v>
      </c>
    </row>
    <row r="1197" ht="15.0" customHeight="1">
      <c r="A1197" s="43">
        <v>45707.7916666667</v>
      </c>
      <c r="B1197" s="44">
        <v>2.0</v>
      </c>
      <c r="C1197" s="44">
        <v>19.0</v>
      </c>
      <c r="D1197" s="44">
        <v>0.0</v>
      </c>
      <c r="E1197" s="44">
        <v>25.9</v>
      </c>
      <c r="F1197" s="44">
        <v>1.88</v>
      </c>
      <c r="G1197" s="44">
        <v>0.95</v>
      </c>
      <c r="H1197" s="18">
        <f>MIN(1,F1197/Config_Geracao!$E$4)*G1197</f>
        <v>0.1786</v>
      </c>
    </row>
    <row r="1198" ht="15.0" customHeight="1">
      <c r="A1198" s="43">
        <v>45707.8333333333</v>
      </c>
      <c r="B1198" s="44">
        <v>2.0</v>
      </c>
      <c r="C1198" s="44">
        <v>20.0</v>
      </c>
      <c r="D1198" s="44">
        <v>0.0</v>
      </c>
      <c r="E1198" s="44">
        <v>28.5</v>
      </c>
      <c r="F1198" s="44">
        <v>4.0</v>
      </c>
      <c r="G1198" s="44">
        <v>0.95</v>
      </c>
      <c r="H1198" s="18">
        <f>MIN(1,F1198/Config_Geracao!$E$4)*G1198</f>
        <v>0.38</v>
      </c>
    </row>
    <row r="1199" ht="15.0" customHeight="1">
      <c r="A1199" s="43">
        <v>45707.875</v>
      </c>
      <c r="B1199" s="44">
        <v>2.0</v>
      </c>
      <c r="C1199" s="44">
        <v>21.0</v>
      </c>
      <c r="D1199" s="44">
        <v>0.0</v>
      </c>
      <c r="E1199" s="44">
        <v>26.8</v>
      </c>
      <c r="F1199" s="44">
        <v>2.85</v>
      </c>
      <c r="G1199" s="44">
        <v>0.95</v>
      </c>
      <c r="H1199" s="18">
        <f>MIN(1,F1199/Config_Geracao!$E$4)*G1199</f>
        <v>0.27075</v>
      </c>
    </row>
    <row r="1200" ht="15.0" customHeight="1">
      <c r="A1200" s="43">
        <v>45707.9166666667</v>
      </c>
      <c r="B1200" s="44">
        <v>2.0</v>
      </c>
      <c r="C1200" s="44">
        <v>22.0</v>
      </c>
      <c r="D1200" s="44">
        <v>0.0</v>
      </c>
      <c r="E1200" s="44">
        <v>28.9</v>
      </c>
      <c r="F1200" s="44">
        <v>3.25</v>
      </c>
      <c r="G1200" s="44">
        <v>0.95</v>
      </c>
      <c r="H1200" s="18">
        <f>MIN(1,F1200/Config_Geracao!$E$4)*G1200</f>
        <v>0.30875</v>
      </c>
    </row>
    <row r="1201" ht="15.0" customHeight="1">
      <c r="A1201" s="43">
        <v>45707.9583333333</v>
      </c>
      <c r="B1201" s="44">
        <v>2.0</v>
      </c>
      <c r="C1201" s="44">
        <v>23.0</v>
      </c>
      <c r="D1201" s="44">
        <v>0.0</v>
      </c>
      <c r="E1201" s="44">
        <v>28.0</v>
      </c>
      <c r="F1201" s="44">
        <v>4.53</v>
      </c>
      <c r="G1201" s="44">
        <v>0.95</v>
      </c>
      <c r="H1201" s="18">
        <f>MIN(1,F1201/Config_Geracao!$E$4)*G1201</f>
        <v>0.43035</v>
      </c>
    </row>
    <row r="1202" ht="15.0" customHeight="1">
      <c r="A1202" s="43">
        <v>45708.0</v>
      </c>
      <c r="B1202" s="44">
        <v>2.0</v>
      </c>
      <c r="C1202" s="44">
        <v>0.0</v>
      </c>
      <c r="D1202" s="44">
        <v>0.0</v>
      </c>
      <c r="E1202" s="44">
        <v>26.4</v>
      </c>
      <c r="F1202" s="44">
        <v>5.54</v>
      </c>
      <c r="G1202" s="44">
        <v>0.95</v>
      </c>
      <c r="H1202" s="18">
        <f>MIN(1,F1202/Config_Geracao!$E$4)*G1202</f>
        <v>0.5263</v>
      </c>
    </row>
    <row r="1203" ht="15.0" customHeight="1">
      <c r="A1203" s="43">
        <v>45708.0416666667</v>
      </c>
      <c r="B1203" s="44">
        <v>2.0</v>
      </c>
      <c r="C1203" s="44">
        <v>1.0</v>
      </c>
      <c r="D1203" s="44">
        <v>0.0</v>
      </c>
      <c r="E1203" s="44">
        <v>30.0</v>
      </c>
      <c r="F1203" s="44">
        <v>3.08</v>
      </c>
      <c r="G1203" s="44">
        <v>0.95</v>
      </c>
      <c r="H1203" s="18">
        <f>MIN(1,F1203/Config_Geracao!$E$4)*G1203</f>
        <v>0.2926</v>
      </c>
    </row>
    <row r="1204" ht="15.0" customHeight="1">
      <c r="A1204" s="43">
        <v>45708.0833333333</v>
      </c>
      <c r="B1204" s="44">
        <v>2.0</v>
      </c>
      <c r="C1204" s="44">
        <v>2.0</v>
      </c>
      <c r="D1204" s="44">
        <v>0.0</v>
      </c>
      <c r="E1204" s="44">
        <v>29.5</v>
      </c>
      <c r="F1204" s="44">
        <v>4.21</v>
      </c>
      <c r="G1204" s="44">
        <v>0.95</v>
      </c>
      <c r="H1204" s="18">
        <f>MIN(1,F1204/Config_Geracao!$E$4)*G1204</f>
        <v>0.39995</v>
      </c>
    </row>
    <row r="1205" ht="15.0" customHeight="1">
      <c r="A1205" s="43">
        <v>45708.125</v>
      </c>
      <c r="B1205" s="44">
        <v>2.0</v>
      </c>
      <c r="C1205" s="44">
        <v>3.0</v>
      </c>
      <c r="D1205" s="44">
        <v>0.0</v>
      </c>
      <c r="E1205" s="44">
        <v>25.6</v>
      </c>
      <c r="F1205" s="44">
        <v>5.41</v>
      </c>
      <c r="G1205" s="44">
        <v>0.95</v>
      </c>
      <c r="H1205" s="18">
        <f>MIN(1,F1205/Config_Geracao!$E$4)*G1205</f>
        <v>0.51395</v>
      </c>
    </row>
    <row r="1206" ht="15.0" customHeight="1">
      <c r="A1206" s="43">
        <v>45708.1666666667</v>
      </c>
      <c r="B1206" s="44">
        <v>2.0</v>
      </c>
      <c r="C1206" s="44">
        <v>4.0</v>
      </c>
      <c r="D1206" s="44">
        <v>0.0</v>
      </c>
      <c r="E1206" s="44">
        <v>27.4</v>
      </c>
      <c r="F1206" s="44">
        <v>4.1</v>
      </c>
      <c r="G1206" s="44">
        <v>0.95</v>
      </c>
      <c r="H1206" s="18">
        <f>MIN(1,F1206/Config_Geracao!$E$4)*G1206</f>
        <v>0.3895</v>
      </c>
    </row>
    <row r="1207" ht="15.0" customHeight="1">
      <c r="A1207" s="43">
        <v>45708.2083333333</v>
      </c>
      <c r="B1207" s="44">
        <v>2.0</v>
      </c>
      <c r="C1207" s="44">
        <v>5.0</v>
      </c>
      <c r="D1207" s="44">
        <v>0.0</v>
      </c>
      <c r="E1207" s="44">
        <v>24.3</v>
      </c>
      <c r="F1207" s="44">
        <v>6.83</v>
      </c>
      <c r="G1207" s="44">
        <v>0.95</v>
      </c>
      <c r="H1207" s="18">
        <f>MIN(1,F1207/Config_Geracao!$E$4)*G1207</f>
        <v>0.64885</v>
      </c>
    </row>
    <row r="1208" ht="15.0" customHeight="1">
      <c r="A1208" s="43">
        <v>45708.25</v>
      </c>
      <c r="B1208" s="44">
        <v>2.0</v>
      </c>
      <c r="C1208" s="44">
        <v>6.0</v>
      </c>
      <c r="D1208" s="44">
        <v>200.7</v>
      </c>
      <c r="E1208" s="44">
        <v>24.9</v>
      </c>
      <c r="F1208" s="44">
        <v>3.46</v>
      </c>
      <c r="G1208" s="44">
        <v>0.95</v>
      </c>
      <c r="H1208" s="18">
        <f>MIN(1,F1208/Config_Geracao!$E$4)*G1208</f>
        <v>0.3287</v>
      </c>
    </row>
    <row r="1209" ht="15.0" customHeight="1">
      <c r="A1209" s="43">
        <v>45708.2916666667</v>
      </c>
      <c r="B1209" s="44">
        <v>2.0</v>
      </c>
      <c r="C1209" s="44">
        <v>7.0</v>
      </c>
      <c r="D1209" s="44">
        <v>119.9</v>
      </c>
      <c r="E1209" s="44">
        <v>25.5</v>
      </c>
      <c r="F1209" s="44">
        <v>3.25</v>
      </c>
      <c r="G1209" s="44">
        <v>0.95</v>
      </c>
      <c r="H1209" s="18">
        <f>MIN(1,F1209/Config_Geracao!$E$4)*G1209</f>
        <v>0.30875</v>
      </c>
    </row>
    <row r="1210" ht="15.0" customHeight="1">
      <c r="A1210" s="43">
        <v>45708.3333333333</v>
      </c>
      <c r="B1210" s="44">
        <v>2.0</v>
      </c>
      <c r="C1210" s="44">
        <v>8.0</v>
      </c>
      <c r="D1210" s="44">
        <v>224.9</v>
      </c>
      <c r="E1210" s="44">
        <v>30.4</v>
      </c>
      <c r="F1210" s="44">
        <v>2.1</v>
      </c>
      <c r="G1210" s="44">
        <v>0.95</v>
      </c>
      <c r="H1210" s="18">
        <f>MIN(1,F1210/Config_Geracao!$E$4)*G1210</f>
        <v>0.1995</v>
      </c>
    </row>
    <row r="1211" ht="15.0" customHeight="1">
      <c r="A1211" s="43">
        <v>45708.375</v>
      </c>
      <c r="B1211" s="44">
        <v>2.0</v>
      </c>
      <c r="C1211" s="44">
        <v>9.0</v>
      </c>
      <c r="D1211" s="44">
        <v>422.6</v>
      </c>
      <c r="E1211" s="44">
        <v>27.3</v>
      </c>
      <c r="F1211" s="44">
        <v>2.28</v>
      </c>
      <c r="G1211" s="44">
        <v>0.95</v>
      </c>
      <c r="H1211" s="18">
        <f>MIN(1,F1211/Config_Geracao!$E$4)*G1211</f>
        <v>0.2166</v>
      </c>
    </row>
    <row r="1212" ht="15.0" customHeight="1">
      <c r="A1212" s="43">
        <v>45708.4166666667</v>
      </c>
      <c r="B1212" s="44">
        <v>2.0</v>
      </c>
      <c r="C1212" s="44">
        <v>10.0</v>
      </c>
      <c r="D1212" s="44">
        <v>602.9</v>
      </c>
      <c r="E1212" s="44">
        <v>31.6</v>
      </c>
      <c r="F1212" s="44">
        <v>2.0</v>
      </c>
      <c r="G1212" s="44">
        <v>0.95</v>
      </c>
      <c r="H1212" s="18">
        <f>MIN(1,F1212/Config_Geracao!$E$4)*G1212</f>
        <v>0.19</v>
      </c>
    </row>
    <row r="1213" ht="15.0" customHeight="1">
      <c r="A1213" s="43">
        <v>45708.4583333333</v>
      </c>
      <c r="B1213" s="44">
        <v>2.0</v>
      </c>
      <c r="C1213" s="44">
        <v>11.0</v>
      </c>
      <c r="D1213" s="44">
        <v>979.1</v>
      </c>
      <c r="E1213" s="44">
        <v>33.3</v>
      </c>
      <c r="F1213" s="44">
        <v>2.37</v>
      </c>
      <c r="G1213" s="44">
        <v>0.95</v>
      </c>
      <c r="H1213" s="18">
        <f>MIN(1,F1213/Config_Geracao!$E$4)*G1213</f>
        <v>0.22515</v>
      </c>
    </row>
    <row r="1214" ht="15.0" customHeight="1">
      <c r="A1214" s="43">
        <v>45708.5</v>
      </c>
      <c r="B1214" s="44">
        <v>2.0</v>
      </c>
      <c r="C1214" s="44">
        <v>12.0</v>
      </c>
      <c r="D1214" s="44">
        <v>986.4</v>
      </c>
      <c r="E1214" s="44">
        <v>32.6</v>
      </c>
      <c r="F1214" s="44">
        <v>1.88</v>
      </c>
      <c r="G1214" s="44">
        <v>0.95</v>
      </c>
      <c r="H1214" s="18">
        <f>MIN(1,F1214/Config_Geracao!$E$4)*G1214</f>
        <v>0.1786</v>
      </c>
    </row>
    <row r="1215" ht="15.0" customHeight="1">
      <c r="A1215" s="43">
        <v>45708.5416666667</v>
      </c>
      <c r="B1215" s="44">
        <v>2.0</v>
      </c>
      <c r="C1215" s="44">
        <v>13.0</v>
      </c>
      <c r="D1215" s="44">
        <v>230.6</v>
      </c>
      <c r="E1215" s="44">
        <v>30.9</v>
      </c>
      <c r="F1215" s="44">
        <v>4.25</v>
      </c>
      <c r="G1215" s="44">
        <v>0.95</v>
      </c>
      <c r="H1215" s="18">
        <f>MIN(1,F1215/Config_Geracao!$E$4)*G1215</f>
        <v>0.40375</v>
      </c>
    </row>
    <row r="1216" ht="15.0" customHeight="1">
      <c r="A1216" s="43">
        <v>45708.5833333333</v>
      </c>
      <c r="B1216" s="44">
        <v>2.0</v>
      </c>
      <c r="C1216" s="44">
        <v>14.0</v>
      </c>
      <c r="D1216" s="44">
        <v>846.7</v>
      </c>
      <c r="E1216" s="44">
        <v>30.8</v>
      </c>
      <c r="F1216" s="44">
        <v>2.45</v>
      </c>
      <c r="G1216" s="44">
        <v>0.95</v>
      </c>
      <c r="H1216" s="18">
        <f>MIN(1,F1216/Config_Geracao!$E$4)*G1216</f>
        <v>0.23275</v>
      </c>
    </row>
    <row r="1217" ht="15.0" customHeight="1">
      <c r="A1217" s="43">
        <v>45708.625</v>
      </c>
      <c r="B1217" s="44">
        <v>2.0</v>
      </c>
      <c r="C1217" s="44">
        <v>15.0</v>
      </c>
      <c r="D1217" s="44">
        <v>402.6</v>
      </c>
      <c r="E1217" s="44">
        <v>28.1</v>
      </c>
      <c r="F1217" s="44">
        <v>2.64</v>
      </c>
      <c r="G1217" s="44">
        <v>0.95</v>
      </c>
      <c r="H1217" s="18">
        <f>MIN(1,F1217/Config_Geracao!$E$4)*G1217</f>
        <v>0.2508</v>
      </c>
    </row>
    <row r="1218" ht="15.0" customHeight="1">
      <c r="A1218" s="43">
        <v>45708.6666666667</v>
      </c>
      <c r="B1218" s="44">
        <v>2.0</v>
      </c>
      <c r="C1218" s="44">
        <v>16.0</v>
      </c>
      <c r="D1218" s="44">
        <v>162.1</v>
      </c>
      <c r="E1218" s="44">
        <v>28.8</v>
      </c>
      <c r="F1218" s="44">
        <v>2.66</v>
      </c>
      <c r="G1218" s="44">
        <v>0.95</v>
      </c>
      <c r="H1218" s="18">
        <f>MIN(1,F1218/Config_Geracao!$E$4)*G1218</f>
        <v>0.2527</v>
      </c>
    </row>
    <row r="1219" ht="15.0" customHeight="1">
      <c r="A1219" s="43">
        <v>45708.7083333333</v>
      </c>
      <c r="B1219" s="44">
        <v>2.0</v>
      </c>
      <c r="C1219" s="44">
        <v>17.0</v>
      </c>
      <c r="D1219" s="44">
        <v>83.3</v>
      </c>
      <c r="E1219" s="44">
        <v>23.8</v>
      </c>
      <c r="F1219" s="44">
        <v>2.47</v>
      </c>
      <c r="G1219" s="44">
        <v>0.95</v>
      </c>
      <c r="H1219" s="18">
        <f>MIN(1,F1219/Config_Geracao!$E$4)*G1219</f>
        <v>0.23465</v>
      </c>
    </row>
    <row r="1220" ht="15.0" customHeight="1">
      <c r="A1220" s="43">
        <v>45708.75</v>
      </c>
      <c r="B1220" s="44">
        <v>2.0</v>
      </c>
      <c r="C1220" s="44">
        <v>18.0</v>
      </c>
      <c r="D1220" s="44">
        <v>224.8</v>
      </c>
      <c r="E1220" s="44">
        <v>24.6</v>
      </c>
      <c r="F1220" s="44">
        <v>2.19</v>
      </c>
      <c r="G1220" s="44">
        <v>0.95</v>
      </c>
      <c r="H1220" s="18">
        <f>MIN(1,F1220/Config_Geracao!$E$4)*G1220</f>
        <v>0.20805</v>
      </c>
    </row>
    <row r="1221" ht="15.0" customHeight="1">
      <c r="A1221" s="43">
        <v>45708.7916666667</v>
      </c>
      <c r="B1221" s="44">
        <v>2.0</v>
      </c>
      <c r="C1221" s="44">
        <v>19.0</v>
      </c>
      <c r="D1221" s="44">
        <v>0.0</v>
      </c>
      <c r="E1221" s="44">
        <v>24.9</v>
      </c>
      <c r="F1221" s="44">
        <v>2.24</v>
      </c>
      <c r="G1221" s="44">
        <v>0.95</v>
      </c>
      <c r="H1221" s="18">
        <f>MIN(1,F1221/Config_Geracao!$E$4)*G1221</f>
        <v>0.2128</v>
      </c>
    </row>
    <row r="1222" ht="15.0" customHeight="1">
      <c r="A1222" s="43">
        <v>45708.8333333333</v>
      </c>
      <c r="B1222" s="44">
        <v>2.0</v>
      </c>
      <c r="C1222" s="44">
        <v>20.0</v>
      </c>
      <c r="D1222" s="44">
        <v>0.0</v>
      </c>
      <c r="E1222" s="44">
        <v>25.8</v>
      </c>
      <c r="F1222" s="44">
        <v>4.65</v>
      </c>
      <c r="G1222" s="44">
        <v>0.95</v>
      </c>
      <c r="H1222" s="18">
        <f>MIN(1,F1222/Config_Geracao!$E$4)*G1222</f>
        <v>0.44175</v>
      </c>
    </row>
    <row r="1223" ht="15.0" customHeight="1">
      <c r="A1223" s="43">
        <v>45708.875</v>
      </c>
      <c r="B1223" s="44">
        <v>2.0</v>
      </c>
      <c r="C1223" s="44">
        <v>21.0</v>
      </c>
      <c r="D1223" s="44">
        <v>0.0</v>
      </c>
      <c r="E1223" s="44">
        <v>25.1</v>
      </c>
      <c r="F1223" s="44">
        <v>4.98</v>
      </c>
      <c r="G1223" s="44">
        <v>0.95</v>
      </c>
      <c r="H1223" s="18">
        <f>MIN(1,F1223/Config_Geracao!$E$4)*G1223</f>
        <v>0.4731</v>
      </c>
    </row>
    <row r="1224" ht="15.0" customHeight="1">
      <c r="A1224" s="43">
        <v>45708.9166666667</v>
      </c>
      <c r="B1224" s="44">
        <v>2.0</v>
      </c>
      <c r="C1224" s="44">
        <v>22.0</v>
      </c>
      <c r="D1224" s="44">
        <v>0.0</v>
      </c>
      <c r="E1224" s="44">
        <v>27.5</v>
      </c>
      <c r="F1224" s="44">
        <v>3.38</v>
      </c>
      <c r="G1224" s="44">
        <v>0.95</v>
      </c>
      <c r="H1224" s="18">
        <f>MIN(1,F1224/Config_Geracao!$E$4)*G1224</f>
        <v>0.3211</v>
      </c>
    </row>
    <row r="1225" ht="15.0" customHeight="1">
      <c r="A1225" s="43">
        <v>45708.9583333333</v>
      </c>
      <c r="B1225" s="44">
        <v>2.0</v>
      </c>
      <c r="C1225" s="44">
        <v>23.0</v>
      </c>
      <c r="D1225" s="44">
        <v>0.0</v>
      </c>
      <c r="E1225" s="44">
        <v>26.4</v>
      </c>
      <c r="F1225" s="44">
        <v>2.96</v>
      </c>
      <c r="G1225" s="44">
        <v>0.95</v>
      </c>
      <c r="H1225" s="18">
        <f>MIN(1,F1225/Config_Geracao!$E$4)*G1225</f>
        <v>0.2812</v>
      </c>
    </row>
    <row r="1226" ht="15.0" customHeight="1">
      <c r="A1226" s="43">
        <v>45709.0</v>
      </c>
      <c r="B1226" s="44">
        <v>2.0</v>
      </c>
      <c r="C1226" s="44">
        <v>0.0</v>
      </c>
      <c r="D1226" s="44">
        <v>0.0</v>
      </c>
      <c r="E1226" s="44">
        <v>29.5</v>
      </c>
      <c r="F1226" s="44">
        <v>2.8</v>
      </c>
      <c r="G1226" s="44">
        <v>0.95</v>
      </c>
      <c r="H1226" s="18">
        <f>MIN(1,F1226/Config_Geracao!$E$4)*G1226</f>
        <v>0.266</v>
      </c>
    </row>
    <row r="1227" ht="15.0" customHeight="1">
      <c r="A1227" s="43">
        <v>45709.0416666667</v>
      </c>
      <c r="B1227" s="44">
        <v>2.0</v>
      </c>
      <c r="C1227" s="44">
        <v>1.0</v>
      </c>
      <c r="D1227" s="44">
        <v>0.0</v>
      </c>
      <c r="E1227" s="44">
        <v>27.8</v>
      </c>
      <c r="F1227" s="44">
        <v>3.69</v>
      </c>
      <c r="G1227" s="44">
        <v>0.95</v>
      </c>
      <c r="H1227" s="18">
        <f>MIN(1,F1227/Config_Geracao!$E$4)*G1227</f>
        <v>0.35055</v>
      </c>
    </row>
    <row r="1228" ht="15.0" customHeight="1">
      <c r="A1228" s="43">
        <v>45709.0833333333</v>
      </c>
      <c r="B1228" s="44">
        <v>2.0</v>
      </c>
      <c r="C1228" s="44">
        <v>2.0</v>
      </c>
      <c r="D1228" s="44">
        <v>0.0</v>
      </c>
      <c r="E1228" s="44">
        <v>25.9</v>
      </c>
      <c r="F1228" s="44">
        <v>3.32</v>
      </c>
      <c r="G1228" s="44">
        <v>0.95</v>
      </c>
      <c r="H1228" s="18">
        <f>MIN(1,F1228/Config_Geracao!$E$4)*G1228</f>
        <v>0.3154</v>
      </c>
    </row>
    <row r="1229" ht="15.0" customHeight="1">
      <c r="A1229" s="43">
        <v>45709.125</v>
      </c>
      <c r="B1229" s="44">
        <v>2.0</v>
      </c>
      <c r="C1229" s="44">
        <v>3.0</v>
      </c>
      <c r="D1229" s="44">
        <v>0.0</v>
      </c>
      <c r="E1229" s="44">
        <v>26.9</v>
      </c>
      <c r="F1229" s="44">
        <v>3.53</v>
      </c>
      <c r="G1229" s="44">
        <v>0.95</v>
      </c>
      <c r="H1229" s="18">
        <f>MIN(1,F1229/Config_Geracao!$E$4)*G1229</f>
        <v>0.33535</v>
      </c>
    </row>
    <row r="1230" ht="15.0" customHeight="1">
      <c r="A1230" s="43">
        <v>45709.1666666667</v>
      </c>
      <c r="B1230" s="44">
        <v>2.0</v>
      </c>
      <c r="C1230" s="44">
        <v>4.0</v>
      </c>
      <c r="D1230" s="44">
        <v>0.0</v>
      </c>
      <c r="E1230" s="44">
        <v>27.9</v>
      </c>
      <c r="F1230" s="44">
        <v>3.41</v>
      </c>
      <c r="G1230" s="44">
        <v>0.95</v>
      </c>
      <c r="H1230" s="18">
        <f>MIN(1,F1230/Config_Geracao!$E$4)*G1230</f>
        <v>0.32395</v>
      </c>
    </row>
    <row r="1231" ht="15.0" customHeight="1">
      <c r="A1231" s="43">
        <v>45709.2083333333</v>
      </c>
      <c r="B1231" s="44">
        <v>2.0</v>
      </c>
      <c r="C1231" s="44">
        <v>5.0</v>
      </c>
      <c r="D1231" s="44">
        <v>0.0</v>
      </c>
      <c r="E1231" s="44">
        <v>26.9</v>
      </c>
      <c r="F1231" s="44">
        <v>3.71</v>
      </c>
      <c r="G1231" s="44">
        <v>0.95</v>
      </c>
      <c r="H1231" s="18">
        <f>MIN(1,F1231/Config_Geracao!$E$4)*G1231</f>
        <v>0.35245</v>
      </c>
    </row>
    <row r="1232" ht="15.0" customHeight="1">
      <c r="A1232" s="43">
        <v>45709.25</v>
      </c>
      <c r="B1232" s="44">
        <v>2.0</v>
      </c>
      <c r="C1232" s="44">
        <v>6.0</v>
      </c>
      <c r="D1232" s="44">
        <v>162.4</v>
      </c>
      <c r="E1232" s="44">
        <v>25.9</v>
      </c>
      <c r="F1232" s="44">
        <v>2.17</v>
      </c>
      <c r="G1232" s="44">
        <v>0.95</v>
      </c>
      <c r="H1232" s="18">
        <f>MIN(1,F1232/Config_Geracao!$E$4)*G1232</f>
        <v>0.20615</v>
      </c>
    </row>
    <row r="1233" ht="15.0" customHeight="1">
      <c r="A1233" s="43">
        <v>45709.2916666667</v>
      </c>
      <c r="B1233" s="44">
        <v>2.0</v>
      </c>
      <c r="C1233" s="44">
        <v>7.0</v>
      </c>
      <c r="D1233" s="44">
        <v>400.9</v>
      </c>
      <c r="E1233" s="44">
        <v>27.5</v>
      </c>
      <c r="F1233" s="44">
        <v>2.17</v>
      </c>
      <c r="G1233" s="44">
        <v>0.95</v>
      </c>
      <c r="H1233" s="18">
        <f>MIN(1,F1233/Config_Geracao!$E$4)*G1233</f>
        <v>0.20615</v>
      </c>
    </row>
    <row r="1234" ht="15.0" customHeight="1">
      <c r="A1234" s="43">
        <v>45709.3333333333</v>
      </c>
      <c r="B1234" s="44">
        <v>2.0</v>
      </c>
      <c r="C1234" s="44">
        <v>8.0</v>
      </c>
      <c r="D1234" s="44">
        <v>127.3</v>
      </c>
      <c r="E1234" s="44">
        <v>27.1</v>
      </c>
      <c r="F1234" s="44">
        <v>1.93</v>
      </c>
      <c r="G1234" s="44">
        <v>0.95</v>
      </c>
      <c r="H1234" s="18">
        <f>MIN(1,F1234/Config_Geracao!$E$4)*G1234</f>
        <v>0.18335</v>
      </c>
    </row>
    <row r="1235" ht="15.0" customHeight="1">
      <c r="A1235" s="43">
        <v>45709.375</v>
      </c>
      <c r="B1235" s="44">
        <v>2.0</v>
      </c>
      <c r="C1235" s="44">
        <v>9.0</v>
      </c>
      <c r="D1235" s="44">
        <v>341.4</v>
      </c>
      <c r="E1235" s="44">
        <v>29.4</v>
      </c>
      <c r="F1235" s="44">
        <v>2.22</v>
      </c>
      <c r="G1235" s="44">
        <v>0.95</v>
      </c>
      <c r="H1235" s="18">
        <f>MIN(1,F1235/Config_Geracao!$E$4)*G1235</f>
        <v>0.2109</v>
      </c>
    </row>
    <row r="1236" ht="15.0" customHeight="1">
      <c r="A1236" s="43">
        <v>45709.4166666667</v>
      </c>
      <c r="B1236" s="44">
        <v>2.0</v>
      </c>
      <c r="C1236" s="44">
        <v>10.0</v>
      </c>
      <c r="D1236" s="44">
        <v>510.0</v>
      </c>
      <c r="E1236" s="44">
        <v>27.4</v>
      </c>
      <c r="F1236" s="44">
        <v>4.24</v>
      </c>
      <c r="G1236" s="44">
        <v>0.95</v>
      </c>
      <c r="H1236" s="18">
        <f>MIN(1,F1236/Config_Geracao!$E$4)*G1236</f>
        <v>0.4028</v>
      </c>
    </row>
    <row r="1237" ht="15.0" customHeight="1">
      <c r="A1237" s="43">
        <v>45709.4583333333</v>
      </c>
      <c r="B1237" s="44">
        <v>2.0</v>
      </c>
      <c r="C1237" s="44">
        <v>11.0</v>
      </c>
      <c r="D1237" s="44">
        <v>280.9</v>
      </c>
      <c r="E1237" s="44">
        <v>30.8</v>
      </c>
      <c r="F1237" s="44">
        <v>2.14</v>
      </c>
      <c r="G1237" s="44">
        <v>0.95</v>
      </c>
      <c r="H1237" s="18">
        <f>MIN(1,F1237/Config_Geracao!$E$4)*G1237</f>
        <v>0.2033</v>
      </c>
    </row>
    <row r="1238" ht="15.0" customHeight="1">
      <c r="A1238" s="43">
        <v>45709.5</v>
      </c>
      <c r="B1238" s="44">
        <v>2.0</v>
      </c>
      <c r="C1238" s="44">
        <v>12.0</v>
      </c>
      <c r="D1238" s="44">
        <v>360.0</v>
      </c>
      <c r="E1238" s="44">
        <v>28.3</v>
      </c>
      <c r="F1238" s="44">
        <v>2.6</v>
      </c>
      <c r="G1238" s="44">
        <v>0.95</v>
      </c>
      <c r="H1238" s="18">
        <f>MIN(1,F1238/Config_Geracao!$E$4)*G1238</f>
        <v>0.247</v>
      </c>
    </row>
    <row r="1239" ht="15.0" customHeight="1">
      <c r="A1239" s="43">
        <v>45709.5416666667</v>
      </c>
      <c r="B1239" s="44">
        <v>2.0</v>
      </c>
      <c r="C1239" s="44">
        <v>13.0</v>
      </c>
      <c r="D1239" s="44">
        <v>650.2</v>
      </c>
      <c r="E1239" s="44">
        <v>30.7</v>
      </c>
      <c r="F1239" s="44">
        <v>2.1</v>
      </c>
      <c r="G1239" s="44">
        <v>0.95</v>
      </c>
      <c r="H1239" s="18">
        <f>MIN(1,F1239/Config_Geracao!$E$4)*G1239</f>
        <v>0.1995</v>
      </c>
    </row>
    <row r="1240" ht="15.0" customHeight="1">
      <c r="A1240" s="43">
        <v>45709.5833333333</v>
      </c>
      <c r="B1240" s="44">
        <v>2.0</v>
      </c>
      <c r="C1240" s="44">
        <v>14.0</v>
      </c>
      <c r="D1240" s="44">
        <v>906.5</v>
      </c>
      <c r="E1240" s="44">
        <v>30.2</v>
      </c>
      <c r="F1240" s="44">
        <v>2.79</v>
      </c>
      <c r="G1240" s="44">
        <v>0.95</v>
      </c>
      <c r="H1240" s="18">
        <f>MIN(1,F1240/Config_Geracao!$E$4)*G1240</f>
        <v>0.26505</v>
      </c>
    </row>
    <row r="1241" ht="15.0" customHeight="1">
      <c r="A1241" s="43">
        <v>45709.625</v>
      </c>
      <c r="B1241" s="44">
        <v>2.0</v>
      </c>
      <c r="C1241" s="44">
        <v>15.0</v>
      </c>
      <c r="D1241" s="44">
        <v>237.5</v>
      </c>
      <c r="E1241" s="44">
        <v>27.5</v>
      </c>
      <c r="F1241" s="44">
        <v>2.27</v>
      </c>
      <c r="G1241" s="44">
        <v>0.95</v>
      </c>
      <c r="H1241" s="18">
        <f>MIN(1,F1241/Config_Geracao!$E$4)*G1241</f>
        <v>0.21565</v>
      </c>
    </row>
    <row r="1242" ht="15.0" customHeight="1">
      <c r="A1242" s="43">
        <v>45709.6666666667</v>
      </c>
      <c r="B1242" s="44">
        <v>2.0</v>
      </c>
      <c r="C1242" s="44">
        <v>16.0</v>
      </c>
      <c r="D1242" s="44">
        <v>221.8</v>
      </c>
      <c r="E1242" s="44">
        <v>27.9</v>
      </c>
      <c r="F1242" s="44">
        <v>2.7</v>
      </c>
      <c r="G1242" s="44">
        <v>0.95</v>
      </c>
      <c r="H1242" s="18">
        <f>MIN(1,F1242/Config_Geracao!$E$4)*G1242</f>
        <v>0.2565</v>
      </c>
    </row>
    <row r="1243" ht="15.0" customHeight="1">
      <c r="A1243" s="43">
        <v>45709.7083333333</v>
      </c>
      <c r="B1243" s="44">
        <v>2.0</v>
      </c>
      <c r="C1243" s="44">
        <v>17.0</v>
      </c>
      <c r="D1243" s="44">
        <v>112.8</v>
      </c>
      <c r="E1243" s="44">
        <v>25.5</v>
      </c>
      <c r="F1243" s="44">
        <v>2.54</v>
      </c>
      <c r="G1243" s="44">
        <v>0.95</v>
      </c>
      <c r="H1243" s="18">
        <f>MIN(1,F1243/Config_Geracao!$E$4)*G1243</f>
        <v>0.2413</v>
      </c>
    </row>
    <row r="1244" ht="15.0" customHeight="1">
      <c r="A1244" s="43">
        <v>45709.75</v>
      </c>
      <c r="B1244" s="44">
        <v>2.0</v>
      </c>
      <c r="C1244" s="44">
        <v>18.0</v>
      </c>
      <c r="D1244" s="44">
        <v>158.0</v>
      </c>
      <c r="E1244" s="44">
        <v>28.3</v>
      </c>
      <c r="F1244" s="44">
        <v>2.43</v>
      </c>
      <c r="G1244" s="44">
        <v>0.95</v>
      </c>
      <c r="H1244" s="18">
        <f>MIN(1,F1244/Config_Geracao!$E$4)*G1244</f>
        <v>0.23085</v>
      </c>
    </row>
    <row r="1245" ht="15.0" customHeight="1">
      <c r="A1245" s="43">
        <v>45709.7916666667</v>
      </c>
      <c r="B1245" s="44">
        <v>2.0</v>
      </c>
      <c r="C1245" s="44">
        <v>19.0</v>
      </c>
      <c r="D1245" s="44">
        <v>21.1</v>
      </c>
      <c r="E1245" s="44">
        <v>26.1</v>
      </c>
      <c r="F1245" s="44">
        <v>2.71</v>
      </c>
      <c r="G1245" s="44">
        <v>0.95</v>
      </c>
      <c r="H1245" s="18">
        <f>MIN(1,F1245/Config_Geracao!$E$4)*G1245</f>
        <v>0.25745</v>
      </c>
    </row>
    <row r="1246" ht="15.0" customHeight="1">
      <c r="A1246" s="43">
        <v>45709.8333333333</v>
      </c>
      <c r="B1246" s="44">
        <v>2.0</v>
      </c>
      <c r="C1246" s="44">
        <v>20.0</v>
      </c>
      <c r="D1246" s="44">
        <v>0.0</v>
      </c>
      <c r="E1246" s="44">
        <v>25.2</v>
      </c>
      <c r="F1246" s="44">
        <v>1.94</v>
      </c>
      <c r="G1246" s="44">
        <v>0.95</v>
      </c>
      <c r="H1246" s="18">
        <f>MIN(1,F1246/Config_Geracao!$E$4)*G1246</f>
        <v>0.1843</v>
      </c>
    </row>
    <row r="1247" ht="15.0" customHeight="1">
      <c r="A1247" s="43">
        <v>45709.875</v>
      </c>
      <c r="B1247" s="44">
        <v>2.0</v>
      </c>
      <c r="C1247" s="44">
        <v>21.0</v>
      </c>
      <c r="D1247" s="44">
        <v>0.0</v>
      </c>
      <c r="E1247" s="44">
        <v>29.3</v>
      </c>
      <c r="F1247" s="44">
        <v>3.37</v>
      </c>
      <c r="G1247" s="44">
        <v>0.95</v>
      </c>
      <c r="H1247" s="18">
        <f>MIN(1,F1247/Config_Geracao!$E$4)*G1247</f>
        <v>0.32015</v>
      </c>
    </row>
    <row r="1248" ht="15.0" customHeight="1">
      <c r="A1248" s="43">
        <v>45709.9166666667</v>
      </c>
      <c r="B1248" s="44">
        <v>2.0</v>
      </c>
      <c r="C1248" s="44">
        <v>22.0</v>
      </c>
      <c r="D1248" s="44">
        <v>0.0</v>
      </c>
      <c r="E1248" s="44">
        <v>29.1</v>
      </c>
      <c r="F1248" s="44">
        <v>3.04</v>
      </c>
      <c r="G1248" s="44">
        <v>0.95</v>
      </c>
      <c r="H1248" s="18">
        <f>MIN(1,F1248/Config_Geracao!$E$4)*G1248</f>
        <v>0.2888</v>
      </c>
    </row>
    <row r="1249" ht="15.0" customHeight="1">
      <c r="A1249" s="43">
        <v>45709.9583333333</v>
      </c>
      <c r="B1249" s="44">
        <v>2.0</v>
      </c>
      <c r="C1249" s="44">
        <v>23.0</v>
      </c>
      <c r="D1249" s="44">
        <v>0.0</v>
      </c>
      <c r="E1249" s="44">
        <v>27.5</v>
      </c>
      <c r="F1249" s="44">
        <v>6.16</v>
      </c>
      <c r="G1249" s="44">
        <v>0.95</v>
      </c>
      <c r="H1249" s="18">
        <f>MIN(1,F1249/Config_Geracao!$E$4)*G1249</f>
        <v>0.5852</v>
      </c>
    </row>
    <row r="1250" ht="15.0" customHeight="1">
      <c r="A1250" s="43">
        <v>45710.0</v>
      </c>
      <c r="B1250" s="44">
        <v>2.0</v>
      </c>
      <c r="C1250" s="44">
        <v>0.0</v>
      </c>
      <c r="D1250" s="44">
        <v>0.0</v>
      </c>
      <c r="E1250" s="44">
        <v>29.1</v>
      </c>
      <c r="F1250" s="44">
        <v>6.16</v>
      </c>
      <c r="G1250" s="44">
        <v>0.95</v>
      </c>
      <c r="H1250" s="18">
        <f>MIN(1,F1250/Config_Geracao!$E$4)*G1250</f>
        <v>0.5852</v>
      </c>
    </row>
    <row r="1251" ht="15.0" customHeight="1">
      <c r="A1251" s="43">
        <v>45710.0416666667</v>
      </c>
      <c r="B1251" s="44">
        <v>2.0</v>
      </c>
      <c r="C1251" s="44">
        <v>1.0</v>
      </c>
      <c r="D1251" s="44">
        <v>0.0</v>
      </c>
      <c r="E1251" s="44">
        <v>27.5</v>
      </c>
      <c r="F1251" s="44">
        <v>3.35</v>
      </c>
      <c r="G1251" s="44">
        <v>0.95</v>
      </c>
      <c r="H1251" s="18">
        <f>MIN(1,F1251/Config_Geracao!$E$4)*G1251</f>
        <v>0.31825</v>
      </c>
    </row>
    <row r="1252" ht="15.0" customHeight="1">
      <c r="A1252" s="43">
        <v>45710.0833333333</v>
      </c>
      <c r="B1252" s="44">
        <v>2.0</v>
      </c>
      <c r="C1252" s="44">
        <v>2.0</v>
      </c>
      <c r="D1252" s="44">
        <v>0.0</v>
      </c>
      <c r="E1252" s="44">
        <v>28.0</v>
      </c>
      <c r="F1252" s="44">
        <v>3.92</v>
      </c>
      <c r="G1252" s="44">
        <v>0.95</v>
      </c>
      <c r="H1252" s="18">
        <f>MIN(1,F1252/Config_Geracao!$E$4)*G1252</f>
        <v>0.3724</v>
      </c>
    </row>
    <row r="1253" ht="15.0" customHeight="1">
      <c r="A1253" s="43">
        <v>45710.125</v>
      </c>
      <c r="B1253" s="44">
        <v>2.0</v>
      </c>
      <c r="C1253" s="44">
        <v>3.0</v>
      </c>
      <c r="D1253" s="44">
        <v>0.0</v>
      </c>
      <c r="E1253" s="44">
        <v>24.1</v>
      </c>
      <c r="F1253" s="44">
        <v>3.08</v>
      </c>
      <c r="G1253" s="44">
        <v>0.95</v>
      </c>
      <c r="H1253" s="18">
        <f>MIN(1,F1253/Config_Geracao!$E$4)*G1253</f>
        <v>0.2926</v>
      </c>
    </row>
    <row r="1254" ht="15.0" customHeight="1">
      <c r="A1254" s="43">
        <v>45710.1666666667</v>
      </c>
      <c r="B1254" s="44">
        <v>2.0</v>
      </c>
      <c r="C1254" s="44">
        <v>4.0</v>
      </c>
      <c r="D1254" s="44">
        <v>0.0</v>
      </c>
      <c r="E1254" s="44">
        <v>26.3</v>
      </c>
      <c r="F1254" s="44">
        <v>3.2</v>
      </c>
      <c r="G1254" s="44">
        <v>0.95</v>
      </c>
      <c r="H1254" s="18">
        <f>MIN(1,F1254/Config_Geracao!$E$4)*G1254</f>
        <v>0.304</v>
      </c>
    </row>
    <row r="1255" ht="15.0" customHeight="1">
      <c r="A1255" s="43">
        <v>45710.2083333333</v>
      </c>
      <c r="B1255" s="44">
        <v>2.0</v>
      </c>
      <c r="C1255" s="44">
        <v>5.0</v>
      </c>
      <c r="D1255" s="44">
        <v>0.0</v>
      </c>
      <c r="E1255" s="44">
        <v>24.3</v>
      </c>
      <c r="F1255" s="44">
        <v>3.13</v>
      </c>
      <c r="G1255" s="44">
        <v>0.95</v>
      </c>
      <c r="H1255" s="18">
        <f>MIN(1,F1255/Config_Geracao!$E$4)*G1255</f>
        <v>0.29735</v>
      </c>
    </row>
    <row r="1256" ht="15.0" customHeight="1">
      <c r="A1256" s="43">
        <v>45710.25</v>
      </c>
      <c r="B1256" s="44">
        <v>2.0</v>
      </c>
      <c r="C1256" s="44">
        <v>6.0</v>
      </c>
      <c r="D1256" s="44">
        <v>210.8</v>
      </c>
      <c r="E1256" s="44">
        <v>28.1</v>
      </c>
      <c r="F1256" s="44">
        <v>5.93</v>
      </c>
      <c r="G1256" s="44">
        <v>0.95</v>
      </c>
      <c r="H1256" s="18">
        <f>MIN(1,F1256/Config_Geracao!$E$4)*G1256</f>
        <v>0.56335</v>
      </c>
    </row>
    <row r="1257" ht="15.0" customHeight="1">
      <c r="A1257" s="43">
        <v>45710.2916666667</v>
      </c>
      <c r="B1257" s="44">
        <v>2.0</v>
      </c>
      <c r="C1257" s="44">
        <v>7.0</v>
      </c>
      <c r="D1257" s="44">
        <v>125.7</v>
      </c>
      <c r="E1257" s="44">
        <v>27.7</v>
      </c>
      <c r="F1257" s="44">
        <v>1.93</v>
      </c>
      <c r="G1257" s="44">
        <v>0.95</v>
      </c>
      <c r="H1257" s="18">
        <f>MIN(1,F1257/Config_Geracao!$E$4)*G1257</f>
        <v>0.18335</v>
      </c>
    </row>
    <row r="1258" ht="15.0" customHeight="1">
      <c r="A1258" s="43">
        <v>45710.3333333333</v>
      </c>
      <c r="B1258" s="44">
        <v>2.0</v>
      </c>
      <c r="C1258" s="44">
        <v>8.0</v>
      </c>
      <c r="D1258" s="44">
        <v>654.1</v>
      </c>
      <c r="E1258" s="44">
        <v>30.3</v>
      </c>
      <c r="F1258" s="44">
        <v>2.08</v>
      </c>
      <c r="G1258" s="44">
        <v>0.95</v>
      </c>
      <c r="H1258" s="18">
        <f>MIN(1,F1258/Config_Geracao!$E$4)*G1258</f>
        <v>0.1976</v>
      </c>
    </row>
    <row r="1259" ht="15.0" customHeight="1">
      <c r="A1259" s="43">
        <v>45710.375</v>
      </c>
      <c r="B1259" s="44">
        <v>2.0</v>
      </c>
      <c r="C1259" s="44">
        <v>9.0</v>
      </c>
      <c r="D1259" s="44">
        <v>793.9</v>
      </c>
      <c r="E1259" s="44">
        <v>29.0</v>
      </c>
      <c r="F1259" s="44">
        <v>2.09</v>
      </c>
      <c r="G1259" s="44">
        <v>0.95</v>
      </c>
      <c r="H1259" s="18">
        <f>MIN(1,F1259/Config_Geracao!$E$4)*G1259</f>
        <v>0.19855</v>
      </c>
    </row>
    <row r="1260" ht="15.0" customHeight="1">
      <c r="A1260" s="43">
        <v>45710.4166666667</v>
      </c>
      <c r="B1260" s="44">
        <v>2.0</v>
      </c>
      <c r="C1260" s="44">
        <v>10.0</v>
      </c>
      <c r="D1260" s="44">
        <v>225.3</v>
      </c>
      <c r="E1260" s="44">
        <v>32.0</v>
      </c>
      <c r="F1260" s="44">
        <v>2.63</v>
      </c>
      <c r="G1260" s="44">
        <v>0.95</v>
      </c>
      <c r="H1260" s="18">
        <f>MIN(1,F1260/Config_Geracao!$E$4)*G1260</f>
        <v>0.24985</v>
      </c>
    </row>
    <row r="1261" ht="15.0" customHeight="1">
      <c r="A1261" s="43">
        <v>45710.4583333333</v>
      </c>
      <c r="B1261" s="44">
        <v>2.0</v>
      </c>
      <c r="C1261" s="44">
        <v>11.0</v>
      </c>
      <c r="D1261" s="44">
        <v>510.7</v>
      </c>
      <c r="E1261" s="44">
        <v>29.7</v>
      </c>
      <c r="F1261" s="44">
        <v>2.37</v>
      </c>
      <c r="G1261" s="44">
        <v>0.95</v>
      </c>
      <c r="H1261" s="18">
        <f>MIN(1,F1261/Config_Geracao!$E$4)*G1261</f>
        <v>0.22515</v>
      </c>
    </row>
    <row r="1262" ht="15.0" customHeight="1">
      <c r="A1262" s="43">
        <v>45710.5</v>
      </c>
      <c r="B1262" s="44">
        <v>2.0</v>
      </c>
      <c r="C1262" s="44">
        <v>12.0</v>
      </c>
      <c r="D1262" s="44">
        <v>986.4</v>
      </c>
      <c r="E1262" s="44">
        <v>29.0</v>
      </c>
      <c r="F1262" s="44">
        <v>5.59</v>
      </c>
      <c r="G1262" s="44">
        <v>0.95</v>
      </c>
      <c r="H1262" s="18">
        <f>MIN(1,F1262/Config_Geracao!$E$4)*G1262</f>
        <v>0.53105</v>
      </c>
    </row>
    <row r="1263" ht="15.0" customHeight="1">
      <c r="A1263" s="43">
        <v>45710.5416666667</v>
      </c>
      <c r="B1263" s="44">
        <v>2.0</v>
      </c>
      <c r="C1263" s="44">
        <v>13.0</v>
      </c>
      <c r="D1263" s="44">
        <v>943.0</v>
      </c>
      <c r="E1263" s="44">
        <v>29.1</v>
      </c>
      <c r="F1263" s="44">
        <v>2.55</v>
      </c>
      <c r="G1263" s="44">
        <v>0.95</v>
      </c>
      <c r="H1263" s="18">
        <f>MIN(1,F1263/Config_Geracao!$E$4)*G1263</f>
        <v>0.24225</v>
      </c>
    </row>
    <row r="1264" ht="15.0" customHeight="1">
      <c r="A1264" s="43">
        <v>45710.5833333333</v>
      </c>
      <c r="B1264" s="44">
        <v>2.0</v>
      </c>
      <c r="C1264" s="44">
        <v>14.0</v>
      </c>
      <c r="D1264" s="44">
        <v>883.1</v>
      </c>
      <c r="E1264" s="44">
        <v>29.6</v>
      </c>
      <c r="F1264" s="44">
        <v>3.0</v>
      </c>
      <c r="G1264" s="44">
        <v>0.95</v>
      </c>
      <c r="H1264" s="18">
        <f>MIN(1,F1264/Config_Geracao!$E$4)*G1264</f>
        <v>0.285</v>
      </c>
    </row>
    <row r="1265" ht="15.0" customHeight="1">
      <c r="A1265" s="43">
        <v>45710.625</v>
      </c>
      <c r="B1265" s="44">
        <v>2.0</v>
      </c>
      <c r="C1265" s="44">
        <v>15.0</v>
      </c>
      <c r="D1265" s="44">
        <v>543.6</v>
      </c>
      <c r="E1265" s="44">
        <v>26.7</v>
      </c>
      <c r="F1265" s="44">
        <v>3.02</v>
      </c>
      <c r="G1265" s="44">
        <v>0.95</v>
      </c>
      <c r="H1265" s="18">
        <f>MIN(1,F1265/Config_Geracao!$E$4)*G1265</f>
        <v>0.2869</v>
      </c>
    </row>
    <row r="1266" ht="15.0" customHeight="1">
      <c r="A1266" s="43">
        <v>45710.6666666667</v>
      </c>
      <c r="B1266" s="44">
        <v>2.0</v>
      </c>
      <c r="C1266" s="44">
        <v>16.0</v>
      </c>
      <c r="D1266" s="44">
        <v>605.2</v>
      </c>
      <c r="E1266" s="44">
        <v>27.1</v>
      </c>
      <c r="F1266" s="44">
        <v>2.43</v>
      </c>
      <c r="G1266" s="44">
        <v>0.95</v>
      </c>
      <c r="H1266" s="18">
        <f>MIN(1,F1266/Config_Geracao!$E$4)*G1266</f>
        <v>0.23085</v>
      </c>
    </row>
    <row r="1267" ht="15.0" customHeight="1">
      <c r="A1267" s="43">
        <v>45710.7083333333</v>
      </c>
      <c r="B1267" s="44">
        <v>2.0</v>
      </c>
      <c r="C1267" s="44">
        <v>17.0</v>
      </c>
      <c r="D1267" s="44">
        <v>451.9</v>
      </c>
      <c r="E1267" s="44">
        <v>28.2</v>
      </c>
      <c r="F1267" s="44">
        <v>4.31</v>
      </c>
      <c r="G1267" s="44">
        <v>0.95</v>
      </c>
      <c r="H1267" s="18">
        <f>MIN(1,F1267/Config_Geracao!$E$4)*G1267</f>
        <v>0.40945</v>
      </c>
    </row>
    <row r="1268" ht="15.0" customHeight="1">
      <c r="A1268" s="43">
        <v>45710.75</v>
      </c>
      <c r="B1268" s="44">
        <v>2.0</v>
      </c>
      <c r="C1268" s="44">
        <v>18.0</v>
      </c>
      <c r="D1268" s="44">
        <v>104.2</v>
      </c>
      <c r="E1268" s="44">
        <v>22.5</v>
      </c>
      <c r="F1268" s="44">
        <v>2.48</v>
      </c>
      <c r="G1268" s="44">
        <v>0.95</v>
      </c>
      <c r="H1268" s="18">
        <f>MIN(1,F1268/Config_Geracao!$E$4)*G1268</f>
        <v>0.2356</v>
      </c>
    </row>
    <row r="1269" ht="15.0" customHeight="1">
      <c r="A1269" s="43">
        <v>45710.7916666667</v>
      </c>
      <c r="B1269" s="44">
        <v>2.0</v>
      </c>
      <c r="C1269" s="44">
        <v>19.0</v>
      </c>
      <c r="D1269" s="44">
        <v>10.1</v>
      </c>
      <c r="E1269" s="44">
        <v>26.0</v>
      </c>
      <c r="F1269" s="44">
        <v>2.84</v>
      </c>
      <c r="G1269" s="44">
        <v>0.95</v>
      </c>
      <c r="H1269" s="18">
        <f>MIN(1,F1269/Config_Geracao!$E$4)*G1269</f>
        <v>0.2698</v>
      </c>
    </row>
    <row r="1270" ht="15.0" customHeight="1">
      <c r="A1270" s="43">
        <v>45710.8333333333</v>
      </c>
      <c r="B1270" s="44">
        <v>2.0</v>
      </c>
      <c r="C1270" s="44">
        <v>20.0</v>
      </c>
      <c r="D1270" s="44">
        <v>0.0</v>
      </c>
      <c r="E1270" s="44">
        <v>27.9</v>
      </c>
      <c r="F1270" s="44">
        <v>2.57</v>
      </c>
      <c r="G1270" s="44">
        <v>0.95</v>
      </c>
      <c r="H1270" s="18">
        <f>MIN(1,F1270/Config_Geracao!$E$4)*G1270</f>
        <v>0.24415</v>
      </c>
    </row>
    <row r="1271" ht="15.0" customHeight="1">
      <c r="A1271" s="43">
        <v>45710.875</v>
      </c>
      <c r="B1271" s="44">
        <v>2.0</v>
      </c>
      <c r="C1271" s="44">
        <v>21.0</v>
      </c>
      <c r="D1271" s="44">
        <v>0.0</v>
      </c>
      <c r="E1271" s="44">
        <v>24.2</v>
      </c>
      <c r="F1271" s="44">
        <v>2.96</v>
      </c>
      <c r="G1271" s="44">
        <v>0.95</v>
      </c>
      <c r="H1271" s="18">
        <f>MIN(1,F1271/Config_Geracao!$E$4)*G1271</f>
        <v>0.2812</v>
      </c>
    </row>
    <row r="1272" ht="15.0" customHeight="1">
      <c r="A1272" s="43">
        <v>45710.9166666667</v>
      </c>
      <c r="B1272" s="44">
        <v>2.0</v>
      </c>
      <c r="C1272" s="44">
        <v>22.0</v>
      </c>
      <c r="D1272" s="44">
        <v>0.0</v>
      </c>
      <c r="E1272" s="44">
        <v>27.5</v>
      </c>
      <c r="F1272" s="44">
        <v>3.46</v>
      </c>
      <c r="G1272" s="44">
        <v>0.95</v>
      </c>
      <c r="H1272" s="18">
        <f>MIN(1,F1272/Config_Geracao!$E$4)*G1272</f>
        <v>0.3287</v>
      </c>
    </row>
    <row r="1273" ht="15.0" customHeight="1">
      <c r="A1273" s="43">
        <v>45710.9583333333</v>
      </c>
      <c r="B1273" s="44">
        <v>2.0</v>
      </c>
      <c r="C1273" s="44">
        <v>23.0</v>
      </c>
      <c r="D1273" s="44">
        <v>0.0</v>
      </c>
      <c r="E1273" s="44">
        <v>26.2</v>
      </c>
      <c r="F1273" s="44">
        <v>3.38</v>
      </c>
      <c r="G1273" s="44">
        <v>0.95</v>
      </c>
      <c r="H1273" s="18">
        <f>MIN(1,F1273/Config_Geracao!$E$4)*G1273</f>
        <v>0.3211</v>
      </c>
    </row>
    <row r="1274" ht="15.0" customHeight="1">
      <c r="A1274" s="43">
        <v>45711.0</v>
      </c>
      <c r="B1274" s="44">
        <v>2.0</v>
      </c>
      <c r="C1274" s="44">
        <v>0.0</v>
      </c>
      <c r="D1274" s="44">
        <v>0.0</v>
      </c>
      <c r="E1274" s="44">
        <v>26.7</v>
      </c>
      <c r="F1274" s="44">
        <v>2.9</v>
      </c>
      <c r="G1274" s="44">
        <v>0.95</v>
      </c>
      <c r="H1274" s="18">
        <f>MIN(1,F1274/Config_Geracao!$E$4)*G1274</f>
        <v>0.2755</v>
      </c>
    </row>
    <row r="1275" ht="15.0" customHeight="1">
      <c r="A1275" s="43">
        <v>45711.0416666667</v>
      </c>
      <c r="B1275" s="44">
        <v>2.0</v>
      </c>
      <c r="C1275" s="44">
        <v>1.0</v>
      </c>
      <c r="D1275" s="44">
        <v>0.0</v>
      </c>
      <c r="E1275" s="44">
        <v>27.0</v>
      </c>
      <c r="F1275" s="44">
        <v>4.26</v>
      </c>
      <c r="G1275" s="44">
        <v>0.95</v>
      </c>
      <c r="H1275" s="18">
        <f>MIN(1,F1275/Config_Geracao!$E$4)*G1275</f>
        <v>0.4047</v>
      </c>
    </row>
    <row r="1276" ht="15.0" customHeight="1">
      <c r="A1276" s="43">
        <v>45711.0833333333</v>
      </c>
      <c r="B1276" s="44">
        <v>2.0</v>
      </c>
      <c r="C1276" s="44">
        <v>2.0</v>
      </c>
      <c r="D1276" s="44">
        <v>0.0</v>
      </c>
      <c r="E1276" s="44">
        <v>28.1</v>
      </c>
      <c r="F1276" s="44">
        <v>4.41</v>
      </c>
      <c r="G1276" s="44">
        <v>0.95</v>
      </c>
      <c r="H1276" s="18">
        <f>MIN(1,F1276/Config_Geracao!$E$4)*G1276</f>
        <v>0.41895</v>
      </c>
    </row>
    <row r="1277" ht="15.0" customHeight="1">
      <c r="A1277" s="43">
        <v>45711.125</v>
      </c>
      <c r="B1277" s="44">
        <v>2.0</v>
      </c>
      <c r="C1277" s="44">
        <v>3.0</v>
      </c>
      <c r="D1277" s="44">
        <v>0.0</v>
      </c>
      <c r="E1277" s="44">
        <v>26.5</v>
      </c>
      <c r="F1277" s="44">
        <v>3.79</v>
      </c>
      <c r="G1277" s="44">
        <v>0.95</v>
      </c>
      <c r="H1277" s="18">
        <f>MIN(1,F1277/Config_Geracao!$E$4)*G1277</f>
        <v>0.36005</v>
      </c>
    </row>
    <row r="1278" ht="15.0" customHeight="1">
      <c r="A1278" s="43">
        <v>45711.1666666667</v>
      </c>
      <c r="B1278" s="44">
        <v>2.0</v>
      </c>
      <c r="C1278" s="44">
        <v>4.0</v>
      </c>
      <c r="D1278" s="44">
        <v>0.0</v>
      </c>
      <c r="E1278" s="44">
        <v>26.9</v>
      </c>
      <c r="F1278" s="44">
        <v>4.56</v>
      </c>
      <c r="G1278" s="44">
        <v>0.95</v>
      </c>
      <c r="H1278" s="18">
        <f>MIN(1,F1278/Config_Geracao!$E$4)*G1278</f>
        <v>0.4332</v>
      </c>
    </row>
    <row r="1279" ht="15.0" customHeight="1">
      <c r="A1279" s="43">
        <v>45711.2083333333</v>
      </c>
      <c r="B1279" s="44">
        <v>2.0</v>
      </c>
      <c r="C1279" s="44">
        <v>5.0</v>
      </c>
      <c r="D1279" s="44">
        <v>34.4</v>
      </c>
      <c r="E1279" s="44">
        <v>22.0</v>
      </c>
      <c r="F1279" s="44">
        <v>2.79</v>
      </c>
      <c r="G1279" s="44">
        <v>0.95</v>
      </c>
      <c r="H1279" s="18">
        <f>MIN(1,F1279/Config_Geracao!$E$4)*G1279</f>
        <v>0.26505</v>
      </c>
    </row>
    <row r="1280" ht="15.0" customHeight="1">
      <c r="A1280" s="43">
        <v>45711.25</v>
      </c>
      <c r="B1280" s="44">
        <v>2.0</v>
      </c>
      <c r="C1280" s="44">
        <v>6.0</v>
      </c>
      <c r="D1280" s="44">
        <v>187.7</v>
      </c>
      <c r="E1280" s="44">
        <v>24.2</v>
      </c>
      <c r="F1280" s="44">
        <v>2.63</v>
      </c>
      <c r="G1280" s="44">
        <v>0.95</v>
      </c>
      <c r="H1280" s="18">
        <f>MIN(1,F1280/Config_Geracao!$E$4)*G1280</f>
        <v>0.24985</v>
      </c>
    </row>
    <row r="1281" ht="15.0" customHeight="1">
      <c r="A1281" s="43">
        <v>45711.2916666667</v>
      </c>
      <c r="B1281" s="44">
        <v>2.0</v>
      </c>
      <c r="C1281" s="44">
        <v>7.0</v>
      </c>
      <c r="D1281" s="44">
        <v>143.7</v>
      </c>
      <c r="E1281" s="44">
        <v>27.2</v>
      </c>
      <c r="F1281" s="44">
        <v>1.95</v>
      </c>
      <c r="G1281" s="44">
        <v>0.95</v>
      </c>
      <c r="H1281" s="18">
        <f>MIN(1,F1281/Config_Geracao!$E$4)*G1281</f>
        <v>0.18525</v>
      </c>
    </row>
    <row r="1282" ht="15.0" customHeight="1">
      <c r="A1282" s="43">
        <v>45711.3333333333</v>
      </c>
      <c r="B1282" s="44">
        <v>2.0</v>
      </c>
      <c r="C1282" s="44">
        <v>8.0</v>
      </c>
      <c r="D1282" s="44">
        <v>115.6</v>
      </c>
      <c r="E1282" s="44">
        <v>31.1</v>
      </c>
      <c r="F1282" s="44">
        <v>1.95</v>
      </c>
      <c r="G1282" s="44">
        <v>0.95</v>
      </c>
      <c r="H1282" s="18">
        <f>MIN(1,F1282/Config_Geracao!$E$4)*G1282</f>
        <v>0.18525</v>
      </c>
    </row>
    <row r="1283" ht="15.0" customHeight="1">
      <c r="A1283" s="43">
        <v>45711.375</v>
      </c>
      <c r="B1283" s="44">
        <v>2.0</v>
      </c>
      <c r="C1283" s="44">
        <v>9.0</v>
      </c>
      <c r="D1283" s="44">
        <v>790.3</v>
      </c>
      <c r="E1283" s="44">
        <v>30.9</v>
      </c>
      <c r="F1283" s="44">
        <v>1.92</v>
      </c>
      <c r="G1283" s="44">
        <v>0.95</v>
      </c>
      <c r="H1283" s="18">
        <f>MIN(1,F1283/Config_Geracao!$E$4)*G1283</f>
        <v>0.1824</v>
      </c>
    </row>
    <row r="1284" ht="15.0" customHeight="1">
      <c r="A1284" s="43">
        <v>45711.4166666667</v>
      </c>
      <c r="B1284" s="44">
        <v>2.0</v>
      </c>
      <c r="C1284" s="44">
        <v>10.0</v>
      </c>
      <c r="D1284" s="44">
        <v>596.3</v>
      </c>
      <c r="E1284" s="44">
        <v>29.6</v>
      </c>
      <c r="F1284" s="44">
        <v>2.14</v>
      </c>
      <c r="G1284" s="44">
        <v>0.95</v>
      </c>
      <c r="H1284" s="18">
        <f>MIN(1,F1284/Config_Geracao!$E$4)*G1284</f>
        <v>0.2033</v>
      </c>
    </row>
    <row r="1285" ht="15.0" customHeight="1">
      <c r="A1285" s="43">
        <v>45711.4583333333</v>
      </c>
      <c r="B1285" s="44">
        <v>2.0</v>
      </c>
      <c r="C1285" s="44">
        <v>11.0</v>
      </c>
      <c r="D1285" s="44">
        <v>245.2</v>
      </c>
      <c r="E1285" s="44">
        <v>31.4</v>
      </c>
      <c r="F1285" s="44">
        <v>3.08</v>
      </c>
      <c r="G1285" s="44">
        <v>0.95</v>
      </c>
      <c r="H1285" s="18">
        <f>MIN(1,F1285/Config_Geracao!$E$4)*G1285</f>
        <v>0.2926</v>
      </c>
    </row>
    <row r="1286" ht="15.0" customHeight="1">
      <c r="A1286" s="43">
        <v>45711.5</v>
      </c>
      <c r="B1286" s="44">
        <v>2.0</v>
      </c>
      <c r="C1286" s="44">
        <v>12.0</v>
      </c>
      <c r="D1286" s="44">
        <v>348.8</v>
      </c>
      <c r="E1286" s="44">
        <v>29.0</v>
      </c>
      <c r="F1286" s="44">
        <v>2.26</v>
      </c>
      <c r="G1286" s="44">
        <v>0.95</v>
      </c>
      <c r="H1286" s="18">
        <f>MIN(1,F1286/Config_Geracao!$E$4)*G1286</f>
        <v>0.2147</v>
      </c>
    </row>
    <row r="1287" ht="15.0" customHeight="1">
      <c r="A1287" s="43">
        <v>45711.5416666667</v>
      </c>
      <c r="B1287" s="44">
        <v>2.0</v>
      </c>
      <c r="C1287" s="44">
        <v>13.0</v>
      </c>
      <c r="D1287" s="44">
        <v>981.3</v>
      </c>
      <c r="E1287" s="44">
        <v>30.5</v>
      </c>
      <c r="F1287" s="44">
        <v>1.86</v>
      </c>
      <c r="G1287" s="44">
        <v>0.95</v>
      </c>
      <c r="H1287" s="18">
        <f>MIN(1,F1287/Config_Geracao!$E$4)*G1287</f>
        <v>0.1767</v>
      </c>
    </row>
    <row r="1288" ht="15.0" customHeight="1">
      <c r="A1288" s="43">
        <v>45711.5833333333</v>
      </c>
      <c r="B1288" s="44">
        <v>2.0</v>
      </c>
      <c r="C1288" s="44">
        <v>14.0</v>
      </c>
      <c r="D1288" s="44">
        <v>910.7</v>
      </c>
      <c r="E1288" s="44">
        <v>31.8</v>
      </c>
      <c r="F1288" s="44">
        <v>2.88</v>
      </c>
      <c r="G1288" s="44">
        <v>0.95</v>
      </c>
      <c r="H1288" s="18">
        <f>MIN(1,F1288/Config_Geracao!$E$4)*G1288</f>
        <v>0.2736</v>
      </c>
    </row>
    <row r="1289" ht="15.0" customHeight="1">
      <c r="A1289" s="43">
        <v>45711.625</v>
      </c>
      <c r="B1289" s="44">
        <v>2.0</v>
      </c>
      <c r="C1289" s="44">
        <v>15.0</v>
      </c>
      <c r="D1289" s="44">
        <v>282.3</v>
      </c>
      <c r="E1289" s="44">
        <v>29.1</v>
      </c>
      <c r="F1289" s="44">
        <v>2.29</v>
      </c>
      <c r="G1289" s="44">
        <v>0.95</v>
      </c>
      <c r="H1289" s="18">
        <f>MIN(1,F1289/Config_Geracao!$E$4)*G1289</f>
        <v>0.21755</v>
      </c>
    </row>
    <row r="1290" ht="15.0" customHeight="1">
      <c r="A1290" s="43">
        <v>45711.6666666667</v>
      </c>
      <c r="B1290" s="44">
        <v>2.0</v>
      </c>
      <c r="C1290" s="44">
        <v>16.0</v>
      </c>
      <c r="D1290" s="44">
        <v>610.1</v>
      </c>
      <c r="E1290" s="44">
        <v>27.9</v>
      </c>
      <c r="F1290" s="44">
        <v>2.4</v>
      </c>
      <c r="G1290" s="44">
        <v>0.95</v>
      </c>
      <c r="H1290" s="18">
        <f>MIN(1,F1290/Config_Geracao!$E$4)*G1290</f>
        <v>0.228</v>
      </c>
    </row>
    <row r="1291" ht="15.0" customHeight="1">
      <c r="A1291" s="43">
        <v>45711.7083333333</v>
      </c>
      <c r="B1291" s="44">
        <v>2.0</v>
      </c>
      <c r="C1291" s="44">
        <v>17.0</v>
      </c>
      <c r="D1291" s="44">
        <v>74.5</v>
      </c>
      <c r="E1291" s="44">
        <v>28.1</v>
      </c>
      <c r="F1291" s="44">
        <v>2.59</v>
      </c>
      <c r="G1291" s="44">
        <v>0.95</v>
      </c>
      <c r="H1291" s="18">
        <f>MIN(1,F1291/Config_Geracao!$E$4)*G1291</f>
        <v>0.24605</v>
      </c>
    </row>
    <row r="1292" ht="15.0" customHeight="1">
      <c r="A1292" s="43">
        <v>45711.75</v>
      </c>
      <c r="B1292" s="44">
        <v>2.0</v>
      </c>
      <c r="C1292" s="44">
        <v>18.0</v>
      </c>
      <c r="D1292" s="44">
        <v>40.5</v>
      </c>
      <c r="E1292" s="44">
        <v>21.7</v>
      </c>
      <c r="F1292" s="44">
        <v>2.28</v>
      </c>
      <c r="G1292" s="44">
        <v>0.95</v>
      </c>
      <c r="H1292" s="18">
        <f>MIN(1,F1292/Config_Geracao!$E$4)*G1292</f>
        <v>0.2166</v>
      </c>
    </row>
    <row r="1293" ht="15.0" customHeight="1">
      <c r="A1293" s="43">
        <v>45711.7916666667</v>
      </c>
      <c r="B1293" s="44">
        <v>2.0</v>
      </c>
      <c r="C1293" s="44">
        <v>19.0</v>
      </c>
      <c r="D1293" s="44">
        <v>0.0</v>
      </c>
      <c r="E1293" s="44">
        <v>27.2</v>
      </c>
      <c r="F1293" s="44">
        <v>2.22</v>
      </c>
      <c r="G1293" s="44">
        <v>0.95</v>
      </c>
      <c r="H1293" s="18">
        <f>MIN(1,F1293/Config_Geracao!$E$4)*G1293</f>
        <v>0.2109</v>
      </c>
    </row>
    <row r="1294" ht="15.0" customHeight="1">
      <c r="A1294" s="43">
        <v>45711.8333333333</v>
      </c>
      <c r="B1294" s="44">
        <v>2.0</v>
      </c>
      <c r="C1294" s="44">
        <v>20.0</v>
      </c>
      <c r="D1294" s="44">
        <v>0.0</v>
      </c>
      <c r="E1294" s="44">
        <v>27.0</v>
      </c>
      <c r="F1294" s="44">
        <v>1.88</v>
      </c>
      <c r="G1294" s="44">
        <v>0.95</v>
      </c>
      <c r="H1294" s="18">
        <f>MIN(1,F1294/Config_Geracao!$E$4)*G1294</f>
        <v>0.1786</v>
      </c>
    </row>
    <row r="1295" ht="15.0" customHeight="1">
      <c r="A1295" s="43">
        <v>45711.875</v>
      </c>
      <c r="B1295" s="44">
        <v>2.0</v>
      </c>
      <c r="C1295" s="44">
        <v>21.0</v>
      </c>
      <c r="D1295" s="44">
        <v>0.0</v>
      </c>
      <c r="E1295" s="44">
        <v>25.9</v>
      </c>
      <c r="F1295" s="44">
        <v>3.67</v>
      </c>
      <c r="G1295" s="44">
        <v>0.95</v>
      </c>
      <c r="H1295" s="18">
        <f>MIN(1,F1295/Config_Geracao!$E$4)*G1295</f>
        <v>0.34865</v>
      </c>
    </row>
    <row r="1296" ht="15.0" customHeight="1">
      <c r="A1296" s="43">
        <v>45711.9166666667</v>
      </c>
      <c r="B1296" s="44">
        <v>2.0</v>
      </c>
      <c r="C1296" s="44">
        <v>22.0</v>
      </c>
      <c r="D1296" s="44">
        <v>0.0</v>
      </c>
      <c r="E1296" s="44">
        <v>24.9</v>
      </c>
      <c r="F1296" s="44">
        <v>2.84</v>
      </c>
      <c r="G1296" s="44">
        <v>0.95</v>
      </c>
      <c r="H1296" s="18">
        <f>MIN(1,F1296/Config_Geracao!$E$4)*G1296</f>
        <v>0.2698</v>
      </c>
    </row>
    <row r="1297" ht="15.0" customHeight="1">
      <c r="A1297" s="43">
        <v>45711.9583333333</v>
      </c>
      <c r="B1297" s="44">
        <v>2.0</v>
      </c>
      <c r="C1297" s="44">
        <v>23.0</v>
      </c>
      <c r="D1297" s="44">
        <v>0.0</v>
      </c>
      <c r="E1297" s="44">
        <v>24.6</v>
      </c>
      <c r="F1297" s="44">
        <v>3.87</v>
      </c>
      <c r="G1297" s="44">
        <v>0.95</v>
      </c>
      <c r="H1297" s="18">
        <f>MIN(1,F1297/Config_Geracao!$E$4)*G1297</f>
        <v>0.36765</v>
      </c>
    </row>
    <row r="1298" ht="15.0" customHeight="1">
      <c r="A1298" s="43">
        <v>45712.0</v>
      </c>
      <c r="B1298" s="44">
        <v>2.0</v>
      </c>
      <c r="C1298" s="44">
        <v>0.0</v>
      </c>
      <c r="D1298" s="44">
        <v>0.0</v>
      </c>
      <c r="E1298" s="44">
        <v>27.2</v>
      </c>
      <c r="F1298" s="44">
        <v>3.31</v>
      </c>
      <c r="G1298" s="44">
        <v>0.95</v>
      </c>
      <c r="H1298" s="18">
        <f>MIN(1,F1298/Config_Geracao!$E$4)*G1298</f>
        <v>0.31445</v>
      </c>
    </row>
    <row r="1299" ht="15.0" customHeight="1">
      <c r="A1299" s="43">
        <v>45712.0416666667</v>
      </c>
      <c r="B1299" s="44">
        <v>2.0</v>
      </c>
      <c r="C1299" s="44">
        <v>1.0</v>
      </c>
      <c r="D1299" s="44">
        <v>0.0</v>
      </c>
      <c r="E1299" s="44">
        <v>28.9</v>
      </c>
      <c r="F1299" s="44">
        <v>4.59</v>
      </c>
      <c r="G1299" s="44">
        <v>0.95</v>
      </c>
      <c r="H1299" s="18">
        <f>MIN(1,F1299/Config_Geracao!$E$4)*G1299</f>
        <v>0.43605</v>
      </c>
    </row>
    <row r="1300" ht="15.0" customHeight="1">
      <c r="A1300" s="43">
        <v>45712.0833333333</v>
      </c>
      <c r="B1300" s="44">
        <v>2.0</v>
      </c>
      <c r="C1300" s="44">
        <v>2.0</v>
      </c>
      <c r="D1300" s="44">
        <v>0.0</v>
      </c>
      <c r="E1300" s="44">
        <v>27.1</v>
      </c>
      <c r="F1300" s="44">
        <v>3.56</v>
      </c>
      <c r="G1300" s="44">
        <v>0.95</v>
      </c>
      <c r="H1300" s="18">
        <f>MIN(1,F1300/Config_Geracao!$E$4)*G1300</f>
        <v>0.3382</v>
      </c>
    </row>
    <row r="1301" ht="15.0" customHeight="1">
      <c r="A1301" s="43">
        <v>45712.125</v>
      </c>
      <c r="B1301" s="44">
        <v>2.0</v>
      </c>
      <c r="C1301" s="44">
        <v>3.0</v>
      </c>
      <c r="D1301" s="44">
        <v>0.0</v>
      </c>
      <c r="E1301" s="44">
        <v>27.9</v>
      </c>
      <c r="F1301" s="44">
        <v>2.97</v>
      </c>
      <c r="G1301" s="44">
        <v>0.95</v>
      </c>
      <c r="H1301" s="18">
        <f>MIN(1,F1301/Config_Geracao!$E$4)*G1301</f>
        <v>0.28215</v>
      </c>
    </row>
    <row r="1302" ht="15.0" customHeight="1">
      <c r="A1302" s="43">
        <v>45712.1666666667</v>
      </c>
      <c r="B1302" s="44">
        <v>2.0</v>
      </c>
      <c r="C1302" s="44">
        <v>4.0</v>
      </c>
      <c r="D1302" s="44">
        <v>0.0</v>
      </c>
      <c r="E1302" s="44">
        <v>27.3</v>
      </c>
      <c r="F1302" s="44">
        <v>2.81</v>
      </c>
      <c r="G1302" s="44">
        <v>0.95</v>
      </c>
      <c r="H1302" s="18">
        <f>MIN(1,F1302/Config_Geracao!$E$4)*G1302</f>
        <v>0.26695</v>
      </c>
    </row>
    <row r="1303" ht="15.0" customHeight="1">
      <c r="A1303" s="43">
        <v>45712.2083333333</v>
      </c>
      <c r="B1303" s="44">
        <v>2.0</v>
      </c>
      <c r="C1303" s="44">
        <v>5.0</v>
      </c>
      <c r="D1303" s="44">
        <v>13.6</v>
      </c>
      <c r="E1303" s="44">
        <v>26.7</v>
      </c>
      <c r="F1303" s="44">
        <v>2.86</v>
      </c>
      <c r="G1303" s="44">
        <v>0.95</v>
      </c>
      <c r="H1303" s="18">
        <f>MIN(1,F1303/Config_Geracao!$E$4)*G1303</f>
        <v>0.2717</v>
      </c>
    </row>
    <row r="1304" ht="15.0" customHeight="1">
      <c r="A1304" s="43">
        <v>45712.25</v>
      </c>
      <c r="B1304" s="44">
        <v>2.0</v>
      </c>
      <c r="C1304" s="44">
        <v>6.0</v>
      </c>
      <c r="D1304" s="44">
        <v>182.0</v>
      </c>
      <c r="E1304" s="44">
        <v>24.3</v>
      </c>
      <c r="F1304" s="44">
        <v>2.04</v>
      </c>
      <c r="G1304" s="44">
        <v>0.95</v>
      </c>
      <c r="H1304" s="18">
        <f>MIN(1,F1304/Config_Geracao!$E$4)*G1304</f>
        <v>0.1938</v>
      </c>
    </row>
    <row r="1305" ht="15.0" customHeight="1">
      <c r="A1305" s="43">
        <v>45712.2916666667</v>
      </c>
      <c r="B1305" s="44">
        <v>2.0</v>
      </c>
      <c r="C1305" s="44">
        <v>7.0</v>
      </c>
      <c r="D1305" s="44">
        <v>166.2</v>
      </c>
      <c r="E1305" s="44">
        <v>26.7</v>
      </c>
      <c r="F1305" s="44">
        <v>3.55</v>
      </c>
      <c r="G1305" s="44">
        <v>0.95</v>
      </c>
      <c r="H1305" s="18">
        <f>MIN(1,F1305/Config_Geracao!$E$4)*G1305</f>
        <v>0.33725</v>
      </c>
    </row>
    <row r="1306" ht="15.0" customHeight="1">
      <c r="A1306" s="43">
        <v>45712.3333333333</v>
      </c>
      <c r="B1306" s="44">
        <v>2.0</v>
      </c>
      <c r="C1306" s="44">
        <v>8.0</v>
      </c>
      <c r="D1306" s="44">
        <v>315.6</v>
      </c>
      <c r="E1306" s="44">
        <v>25.7</v>
      </c>
      <c r="F1306" s="44">
        <v>1.87</v>
      </c>
      <c r="G1306" s="44">
        <v>0.95</v>
      </c>
      <c r="H1306" s="18">
        <f>MIN(1,F1306/Config_Geracao!$E$4)*G1306</f>
        <v>0.17765</v>
      </c>
    </row>
    <row r="1307" ht="15.0" customHeight="1">
      <c r="A1307" s="43">
        <v>45712.375</v>
      </c>
      <c r="B1307" s="44">
        <v>2.0</v>
      </c>
      <c r="C1307" s="44">
        <v>9.0</v>
      </c>
      <c r="D1307" s="44">
        <v>795.1</v>
      </c>
      <c r="E1307" s="44">
        <v>31.6</v>
      </c>
      <c r="F1307" s="44">
        <v>2.96</v>
      </c>
      <c r="G1307" s="44">
        <v>0.95</v>
      </c>
      <c r="H1307" s="18">
        <f>MIN(1,F1307/Config_Geracao!$E$4)*G1307</f>
        <v>0.2812</v>
      </c>
    </row>
    <row r="1308" ht="15.0" customHeight="1">
      <c r="A1308" s="43">
        <v>45712.4166666667</v>
      </c>
      <c r="B1308" s="44">
        <v>2.0</v>
      </c>
      <c r="C1308" s="44">
        <v>10.0</v>
      </c>
      <c r="D1308" s="44">
        <v>482.3</v>
      </c>
      <c r="E1308" s="44">
        <v>31.5</v>
      </c>
      <c r="F1308" s="44">
        <v>5.13</v>
      </c>
      <c r="G1308" s="44">
        <v>0.95</v>
      </c>
      <c r="H1308" s="18">
        <f>MIN(1,F1308/Config_Geracao!$E$4)*G1308</f>
        <v>0.48735</v>
      </c>
    </row>
    <row r="1309" ht="15.0" customHeight="1">
      <c r="A1309" s="43">
        <v>45712.4583333333</v>
      </c>
      <c r="B1309" s="44">
        <v>2.0</v>
      </c>
      <c r="C1309" s="44">
        <v>11.0</v>
      </c>
      <c r="D1309" s="44">
        <v>983.3</v>
      </c>
      <c r="E1309" s="44">
        <v>33.6</v>
      </c>
      <c r="F1309" s="44">
        <v>3.36</v>
      </c>
      <c r="G1309" s="44">
        <v>0.95</v>
      </c>
      <c r="H1309" s="18">
        <f>MIN(1,F1309/Config_Geracao!$E$4)*G1309</f>
        <v>0.3192</v>
      </c>
    </row>
    <row r="1310" ht="15.0" customHeight="1">
      <c r="A1310" s="43">
        <v>45712.5</v>
      </c>
      <c r="B1310" s="44">
        <v>2.0</v>
      </c>
      <c r="C1310" s="44">
        <v>12.0</v>
      </c>
      <c r="D1310" s="44">
        <v>1024.9</v>
      </c>
      <c r="E1310" s="44">
        <v>30.3</v>
      </c>
      <c r="F1310" s="44">
        <v>2.86</v>
      </c>
      <c r="G1310" s="44">
        <v>0.95</v>
      </c>
      <c r="H1310" s="18">
        <f>MIN(1,F1310/Config_Geracao!$E$4)*G1310</f>
        <v>0.2717</v>
      </c>
    </row>
    <row r="1311" ht="15.0" customHeight="1">
      <c r="A1311" s="43">
        <v>45712.5416666667</v>
      </c>
      <c r="B1311" s="44">
        <v>2.0</v>
      </c>
      <c r="C1311" s="44">
        <v>13.0</v>
      </c>
      <c r="D1311" s="44">
        <v>230.6</v>
      </c>
      <c r="E1311" s="44">
        <v>30.9</v>
      </c>
      <c r="F1311" s="44">
        <v>2.02</v>
      </c>
      <c r="G1311" s="44">
        <v>0.95</v>
      </c>
      <c r="H1311" s="18">
        <f>MIN(1,F1311/Config_Geracao!$E$4)*G1311</f>
        <v>0.1919</v>
      </c>
    </row>
    <row r="1312" ht="15.0" customHeight="1">
      <c r="A1312" s="43">
        <v>45712.5833333333</v>
      </c>
      <c r="B1312" s="44">
        <v>2.0</v>
      </c>
      <c r="C1312" s="44">
        <v>14.0</v>
      </c>
      <c r="D1312" s="44">
        <v>891.7</v>
      </c>
      <c r="E1312" s="44">
        <v>30.1</v>
      </c>
      <c r="F1312" s="44">
        <v>4.3</v>
      </c>
      <c r="G1312" s="44">
        <v>0.95</v>
      </c>
      <c r="H1312" s="18">
        <f>MIN(1,F1312/Config_Geracao!$E$4)*G1312</f>
        <v>0.4085</v>
      </c>
    </row>
    <row r="1313" ht="15.0" customHeight="1">
      <c r="A1313" s="43">
        <v>45712.625</v>
      </c>
      <c r="B1313" s="44">
        <v>2.0</v>
      </c>
      <c r="C1313" s="44">
        <v>15.0</v>
      </c>
      <c r="D1313" s="44">
        <v>459.0</v>
      </c>
      <c r="E1313" s="44">
        <v>29.2</v>
      </c>
      <c r="F1313" s="44">
        <v>4.27</v>
      </c>
      <c r="G1313" s="44">
        <v>0.95</v>
      </c>
      <c r="H1313" s="18">
        <f>MIN(1,F1313/Config_Geracao!$E$4)*G1313</f>
        <v>0.40565</v>
      </c>
    </row>
    <row r="1314" ht="15.0" customHeight="1">
      <c r="A1314" s="43">
        <v>45712.6666666667</v>
      </c>
      <c r="B1314" s="44">
        <v>2.0</v>
      </c>
      <c r="C1314" s="44">
        <v>16.0</v>
      </c>
      <c r="D1314" s="44">
        <v>267.5</v>
      </c>
      <c r="E1314" s="44">
        <v>27.1</v>
      </c>
      <c r="F1314" s="44">
        <v>2.99</v>
      </c>
      <c r="G1314" s="44">
        <v>0.95</v>
      </c>
      <c r="H1314" s="18">
        <f>MIN(1,F1314/Config_Geracao!$E$4)*G1314</f>
        <v>0.28405</v>
      </c>
    </row>
    <row r="1315" ht="15.0" customHeight="1">
      <c r="A1315" s="43">
        <v>45712.7083333333</v>
      </c>
      <c r="B1315" s="44">
        <v>2.0</v>
      </c>
      <c r="C1315" s="44">
        <v>17.0</v>
      </c>
      <c r="D1315" s="44">
        <v>424.7</v>
      </c>
      <c r="E1315" s="44">
        <v>25.8</v>
      </c>
      <c r="F1315" s="44">
        <v>2.36</v>
      </c>
      <c r="G1315" s="44">
        <v>0.95</v>
      </c>
      <c r="H1315" s="18">
        <f>MIN(1,F1315/Config_Geracao!$E$4)*G1315</f>
        <v>0.2242</v>
      </c>
    </row>
    <row r="1316" ht="15.0" customHeight="1">
      <c r="A1316" s="43">
        <v>45712.75</v>
      </c>
      <c r="B1316" s="44">
        <v>2.0</v>
      </c>
      <c r="C1316" s="44">
        <v>18.0</v>
      </c>
      <c r="D1316" s="44">
        <v>185.3</v>
      </c>
      <c r="E1316" s="44">
        <v>23.6</v>
      </c>
      <c r="F1316" s="44">
        <v>2.67</v>
      </c>
      <c r="G1316" s="44">
        <v>0.95</v>
      </c>
      <c r="H1316" s="18">
        <f>MIN(1,F1316/Config_Geracao!$E$4)*G1316</f>
        <v>0.25365</v>
      </c>
    </row>
    <row r="1317" ht="15.0" customHeight="1">
      <c r="A1317" s="43">
        <v>45712.7916666667</v>
      </c>
      <c r="B1317" s="44">
        <v>2.0</v>
      </c>
      <c r="C1317" s="44">
        <v>19.0</v>
      </c>
      <c r="D1317" s="44">
        <v>0.0</v>
      </c>
      <c r="E1317" s="44">
        <v>26.5</v>
      </c>
      <c r="F1317" s="44">
        <v>1.95</v>
      </c>
      <c r="G1317" s="44">
        <v>0.95</v>
      </c>
      <c r="H1317" s="18">
        <f>MIN(1,F1317/Config_Geracao!$E$4)*G1317</f>
        <v>0.18525</v>
      </c>
    </row>
    <row r="1318" ht="15.0" customHeight="1">
      <c r="A1318" s="43">
        <v>45712.8333333333</v>
      </c>
      <c r="B1318" s="44">
        <v>2.0</v>
      </c>
      <c r="C1318" s="44">
        <v>20.0</v>
      </c>
      <c r="D1318" s="44">
        <v>0.0</v>
      </c>
      <c r="E1318" s="44">
        <v>26.1</v>
      </c>
      <c r="F1318" s="44">
        <v>2.91</v>
      </c>
      <c r="G1318" s="44">
        <v>0.95</v>
      </c>
      <c r="H1318" s="18">
        <f>MIN(1,F1318/Config_Geracao!$E$4)*G1318</f>
        <v>0.27645</v>
      </c>
    </row>
    <row r="1319" ht="15.0" customHeight="1">
      <c r="A1319" s="43">
        <v>45712.875</v>
      </c>
      <c r="B1319" s="44">
        <v>2.0</v>
      </c>
      <c r="C1319" s="44">
        <v>21.0</v>
      </c>
      <c r="D1319" s="44">
        <v>0.0</v>
      </c>
      <c r="E1319" s="44">
        <v>27.0</v>
      </c>
      <c r="F1319" s="44">
        <v>5.67</v>
      </c>
      <c r="G1319" s="44">
        <v>0.95</v>
      </c>
      <c r="H1319" s="18">
        <f>MIN(1,F1319/Config_Geracao!$E$4)*G1319</f>
        <v>0.53865</v>
      </c>
    </row>
    <row r="1320" ht="15.0" customHeight="1">
      <c r="A1320" s="43">
        <v>45712.9166666667</v>
      </c>
      <c r="B1320" s="44">
        <v>2.0</v>
      </c>
      <c r="C1320" s="44">
        <v>22.0</v>
      </c>
      <c r="D1320" s="44">
        <v>0.0</v>
      </c>
      <c r="E1320" s="44">
        <v>28.3</v>
      </c>
      <c r="F1320" s="44">
        <v>3.89</v>
      </c>
      <c r="G1320" s="44">
        <v>0.95</v>
      </c>
      <c r="H1320" s="18">
        <f>MIN(1,F1320/Config_Geracao!$E$4)*G1320</f>
        <v>0.36955</v>
      </c>
    </row>
    <row r="1321" ht="15.0" customHeight="1">
      <c r="A1321" s="43">
        <v>45712.9583333333</v>
      </c>
      <c r="B1321" s="44">
        <v>2.0</v>
      </c>
      <c r="C1321" s="44">
        <v>23.0</v>
      </c>
      <c r="D1321" s="44">
        <v>0.0</v>
      </c>
      <c r="E1321" s="44">
        <v>26.5</v>
      </c>
      <c r="F1321" s="44">
        <v>3.12</v>
      </c>
      <c r="G1321" s="44">
        <v>0.95</v>
      </c>
      <c r="H1321" s="18">
        <f>MIN(1,F1321/Config_Geracao!$E$4)*G1321</f>
        <v>0.2964</v>
      </c>
    </row>
    <row r="1322" ht="15.0" customHeight="1">
      <c r="A1322" s="43">
        <v>45713.0</v>
      </c>
      <c r="B1322" s="44">
        <v>2.0</v>
      </c>
      <c r="C1322" s="44">
        <v>0.0</v>
      </c>
      <c r="D1322" s="44">
        <v>0.0</v>
      </c>
      <c r="E1322" s="44">
        <v>27.1</v>
      </c>
      <c r="F1322" s="44">
        <v>2.86</v>
      </c>
      <c r="G1322" s="44">
        <v>0.95</v>
      </c>
      <c r="H1322" s="18">
        <f>MIN(1,F1322/Config_Geracao!$E$4)*G1322</f>
        <v>0.2717</v>
      </c>
    </row>
    <row r="1323" ht="15.0" customHeight="1">
      <c r="A1323" s="43">
        <v>45713.0416666667</v>
      </c>
      <c r="B1323" s="44">
        <v>2.0</v>
      </c>
      <c r="C1323" s="44">
        <v>1.0</v>
      </c>
      <c r="D1323" s="44">
        <v>0.0</v>
      </c>
      <c r="E1323" s="44">
        <v>29.9</v>
      </c>
      <c r="F1323" s="44">
        <v>2.91</v>
      </c>
      <c r="G1323" s="44">
        <v>0.95</v>
      </c>
      <c r="H1323" s="18">
        <f>MIN(1,F1323/Config_Geracao!$E$4)*G1323</f>
        <v>0.27645</v>
      </c>
    </row>
    <row r="1324" ht="15.0" customHeight="1">
      <c r="A1324" s="43">
        <v>45713.0833333333</v>
      </c>
      <c r="B1324" s="44">
        <v>2.0</v>
      </c>
      <c r="C1324" s="44">
        <v>2.0</v>
      </c>
      <c r="D1324" s="44">
        <v>0.0</v>
      </c>
      <c r="E1324" s="44">
        <v>27.1</v>
      </c>
      <c r="F1324" s="44">
        <v>2.9</v>
      </c>
      <c r="G1324" s="44">
        <v>0.95</v>
      </c>
      <c r="H1324" s="18">
        <f>MIN(1,F1324/Config_Geracao!$E$4)*G1324</f>
        <v>0.2755</v>
      </c>
    </row>
    <row r="1325" ht="15.0" customHeight="1">
      <c r="A1325" s="43">
        <v>45713.125</v>
      </c>
      <c r="B1325" s="44">
        <v>2.0</v>
      </c>
      <c r="C1325" s="44">
        <v>3.0</v>
      </c>
      <c r="D1325" s="44">
        <v>0.0</v>
      </c>
      <c r="E1325" s="44">
        <v>25.4</v>
      </c>
      <c r="F1325" s="44">
        <v>2.86</v>
      </c>
      <c r="G1325" s="44">
        <v>0.95</v>
      </c>
      <c r="H1325" s="18">
        <f>MIN(1,F1325/Config_Geracao!$E$4)*G1325</f>
        <v>0.2717</v>
      </c>
    </row>
    <row r="1326" ht="15.0" customHeight="1">
      <c r="A1326" s="43">
        <v>45713.1666666667</v>
      </c>
      <c r="B1326" s="44">
        <v>2.0</v>
      </c>
      <c r="C1326" s="44">
        <v>4.0</v>
      </c>
      <c r="D1326" s="44">
        <v>0.0</v>
      </c>
      <c r="E1326" s="44">
        <v>27.3</v>
      </c>
      <c r="F1326" s="44">
        <v>2.94</v>
      </c>
      <c r="G1326" s="44">
        <v>0.95</v>
      </c>
      <c r="H1326" s="18">
        <f>MIN(1,F1326/Config_Geracao!$E$4)*G1326</f>
        <v>0.2793</v>
      </c>
    </row>
    <row r="1327" ht="15.0" customHeight="1">
      <c r="A1327" s="43">
        <v>45713.2083333333</v>
      </c>
      <c r="B1327" s="44">
        <v>2.0</v>
      </c>
      <c r="C1327" s="44">
        <v>5.0</v>
      </c>
      <c r="D1327" s="44">
        <v>26.9</v>
      </c>
      <c r="E1327" s="44">
        <v>23.9</v>
      </c>
      <c r="F1327" s="44">
        <v>3.53</v>
      </c>
      <c r="G1327" s="44">
        <v>0.95</v>
      </c>
      <c r="H1327" s="18">
        <f>MIN(1,F1327/Config_Geracao!$E$4)*G1327</f>
        <v>0.33535</v>
      </c>
    </row>
    <row r="1328" ht="15.0" customHeight="1">
      <c r="A1328" s="43">
        <v>45713.25</v>
      </c>
      <c r="B1328" s="44">
        <v>2.0</v>
      </c>
      <c r="C1328" s="44">
        <v>6.0</v>
      </c>
      <c r="D1328" s="44">
        <v>194.8</v>
      </c>
      <c r="E1328" s="44">
        <v>26.1</v>
      </c>
      <c r="F1328" s="44">
        <v>1.88</v>
      </c>
      <c r="G1328" s="44">
        <v>0.95</v>
      </c>
      <c r="H1328" s="18">
        <f>MIN(1,F1328/Config_Geracao!$E$4)*G1328</f>
        <v>0.1786</v>
      </c>
    </row>
    <row r="1329" ht="15.0" customHeight="1">
      <c r="A1329" s="43">
        <v>45713.2916666667</v>
      </c>
      <c r="B1329" s="44">
        <v>2.0</v>
      </c>
      <c r="C1329" s="44">
        <v>7.0</v>
      </c>
      <c r="D1329" s="44">
        <v>134.8</v>
      </c>
      <c r="E1329" s="44">
        <v>26.9</v>
      </c>
      <c r="F1329" s="44">
        <v>6.62</v>
      </c>
      <c r="G1329" s="44">
        <v>0.95</v>
      </c>
      <c r="H1329" s="18">
        <f>MIN(1,F1329/Config_Geracao!$E$4)*G1329</f>
        <v>0.6289</v>
      </c>
    </row>
    <row r="1330" ht="15.0" customHeight="1">
      <c r="A1330" s="43">
        <v>45713.3333333333</v>
      </c>
      <c r="B1330" s="44">
        <v>2.0</v>
      </c>
      <c r="C1330" s="44">
        <v>8.0</v>
      </c>
      <c r="D1330" s="44">
        <v>235.6</v>
      </c>
      <c r="E1330" s="44">
        <v>27.0</v>
      </c>
      <c r="F1330" s="44">
        <v>1.95</v>
      </c>
      <c r="G1330" s="44">
        <v>0.95</v>
      </c>
      <c r="H1330" s="18">
        <f>MIN(1,F1330/Config_Geracao!$E$4)*G1330</f>
        <v>0.18525</v>
      </c>
    </row>
    <row r="1331" ht="15.0" customHeight="1">
      <c r="A1331" s="43">
        <v>45713.375</v>
      </c>
      <c r="B1331" s="44">
        <v>2.0</v>
      </c>
      <c r="C1331" s="44">
        <v>9.0</v>
      </c>
      <c r="D1331" s="44">
        <v>812.3</v>
      </c>
      <c r="E1331" s="44">
        <v>27.2</v>
      </c>
      <c r="F1331" s="44">
        <v>2.4</v>
      </c>
      <c r="G1331" s="44">
        <v>0.95</v>
      </c>
      <c r="H1331" s="18">
        <f>MIN(1,F1331/Config_Geracao!$E$4)*G1331</f>
        <v>0.228</v>
      </c>
    </row>
    <row r="1332" ht="15.0" customHeight="1">
      <c r="A1332" s="43">
        <v>45713.4166666667</v>
      </c>
      <c r="B1332" s="44">
        <v>2.0</v>
      </c>
      <c r="C1332" s="44">
        <v>10.0</v>
      </c>
      <c r="D1332" s="44">
        <v>498.3</v>
      </c>
      <c r="E1332" s="44">
        <v>31.1</v>
      </c>
      <c r="F1332" s="44">
        <v>2.13</v>
      </c>
      <c r="G1332" s="44">
        <v>0.95</v>
      </c>
      <c r="H1332" s="18">
        <f>MIN(1,F1332/Config_Geracao!$E$4)*G1332</f>
        <v>0.20235</v>
      </c>
    </row>
    <row r="1333" ht="15.0" customHeight="1">
      <c r="A1333" s="43">
        <v>45713.4583333333</v>
      </c>
      <c r="B1333" s="44">
        <v>2.0</v>
      </c>
      <c r="C1333" s="44">
        <v>11.0</v>
      </c>
      <c r="D1333" s="44">
        <v>556.5</v>
      </c>
      <c r="E1333" s="44">
        <v>31.9</v>
      </c>
      <c r="F1333" s="44">
        <v>3.12</v>
      </c>
      <c r="G1333" s="44">
        <v>0.95</v>
      </c>
      <c r="H1333" s="18">
        <f>MIN(1,F1333/Config_Geracao!$E$4)*G1333</f>
        <v>0.2964</v>
      </c>
    </row>
    <row r="1334" ht="15.0" customHeight="1">
      <c r="A1334" s="43">
        <v>45713.5</v>
      </c>
      <c r="B1334" s="44">
        <v>2.0</v>
      </c>
      <c r="C1334" s="44">
        <v>12.0</v>
      </c>
      <c r="D1334" s="44">
        <v>338.7</v>
      </c>
      <c r="E1334" s="44">
        <v>30.5</v>
      </c>
      <c r="F1334" s="44">
        <v>2.83</v>
      </c>
      <c r="G1334" s="44">
        <v>0.95</v>
      </c>
      <c r="H1334" s="18">
        <f>MIN(1,F1334/Config_Geracao!$E$4)*G1334</f>
        <v>0.26885</v>
      </c>
    </row>
    <row r="1335" ht="15.0" customHeight="1">
      <c r="A1335" s="43">
        <v>45713.5416666667</v>
      </c>
      <c r="B1335" s="44">
        <v>2.0</v>
      </c>
      <c r="C1335" s="44">
        <v>13.0</v>
      </c>
      <c r="D1335" s="44">
        <v>295.2</v>
      </c>
      <c r="E1335" s="44">
        <v>29.0</v>
      </c>
      <c r="F1335" s="44">
        <v>2.36</v>
      </c>
      <c r="G1335" s="44">
        <v>0.95</v>
      </c>
      <c r="H1335" s="18">
        <f>MIN(1,F1335/Config_Geracao!$E$4)*G1335</f>
        <v>0.2242</v>
      </c>
    </row>
    <row r="1336" ht="15.0" customHeight="1">
      <c r="A1336" s="43">
        <v>45713.5833333333</v>
      </c>
      <c r="B1336" s="44">
        <v>2.0</v>
      </c>
      <c r="C1336" s="44">
        <v>14.0</v>
      </c>
      <c r="D1336" s="44">
        <v>916.8</v>
      </c>
      <c r="E1336" s="44">
        <v>29.3</v>
      </c>
      <c r="F1336" s="44">
        <v>9.18</v>
      </c>
      <c r="G1336" s="44">
        <v>0.95</v>
      </c>
      <c r="H1336" s="18">
        <f>MIN(1,F1336/Config_Geracao!$E$4)*G1336</f>
        <v>0.8721</v>
      </c>
    </row>
    <row r="1337" ht="15.0" customHeight="1">
      <c r="A1337" s="43">
        <v>45713.625</v>
      </c>
      <c r="B1337" s="44">
        <v>2.0</v>
      </c>
      <c r="C1337" s="44">
        <v>15.0</v>
      </c>
      <c r="D1337" s="44">
        <v>448.1</v>
      </c>
      <c r="E1337" s="44">
        <v>29.4</v>
      </c>
      <c r="F1337" s="44">
        <v>4.31</v>
      </c>
      <c r="G1337" s="44">
        <v>0.95</v>
      </c>
      <c r="H1337" s="18">
        <f>MIN(1,F1337/Config_Geracao!$E$4)*G1337</f>
        <v>0.40945</v>
      </c>
    </row>
    <row r="1338" ht="15.0" customHeight="1">
      <c r="A1338" s="43">
        <v>45713.6666666667</v>
      </c>
      <c r="B1338" s="44">
        <v>2.0</v>
      </c>
      <c r="C1338" s="44">
        <v>16.0</v>
      </c>
      <c r="D1338" s="44">
        <v>611.6</v>
      </c>
      <c r="E1338" s="44">
        <v>27.6</v>
      </c>
      <c r="F1338" s="44">
        <v>2.16</v>
      </c>
      <c r="G1338" s="44">
        <v>0.95</v>
      </c>
      <c r="H1338" s="18">
        <f>MIN(1,F1338/Config_Geracao!$E$4)*G1338</f>
        <v>0.2052</v>
      </c>
    </row>
    <row r="1339" ht="15.0" customHeight="1">
      <c r="A1339" s="43">
        <v>45713.7083333333</v>
      </c>
      <c r="B1339" s="44">
        <v>2.0</v>
      </c>
      <c r="C1339" s="44">
        <v>17.0</v>
      </c>
      <c r="D1339" s="44">
        <v>428.8</v>
      </c>
      <c r="E1339" s="44">
        <v>25.6</v>
      </c>
      <c r="F1339" s="44">
        <v>5.82</v>
      </c>
      <c r="G1339" s="44">
        <v>0.95</v>
      </c>
      <c r="H1339" s="18">
        <f>MIN(1,F1339/Config_Geracao!$E$4)*G1339</f>
        <v>0.5529</v>
      </c>
    </row>
    <row r="1340" ht="15.0" customHeight="1">
      <c r="A1340" s="43">
        <v>45713.75</v>
      </c>
      <c r="B1340" s="44">
        <v>2.0</v>
      </c>
      <c r="C1340" s="44">
        <v>18.0</v>
      </c>
      <c r="D1340" s="44">
        <v>211.2</v>
      </c>
      <c r="E1340" s="44">
        <v>26.2</v>
      </c>
      <c r="F1340" s="44">
        <v>1.91</v>
      </c>
      <c r="G1340" s="44">
        <v>0.95</v>
      </c>
      <c r="H1340" s="18">
        <f>MIN(1,F1340/Config_Geracao!$E$4)*G1340</f>
        <v>0.18145</v>
      </c>
    </row>
    <row r="1341" ht="15.0" customHeight="1">
      <c r="A1341" s="43">
        <v>45713.7916666667</v>
      </c>
      <c r="B1341" s="44">
        <v>2.0</v>
      </c>
      <c r="C1341" s="44">
        <v>19.0</v>
      </c>
      <c r="D1341" s="44">
        <v>14.5</v>
      </c>
      <c r="E1341" s="44">
        <v>26.0</v>
      </c>
      <c r="F1341" s="44">
        <v>2.53</v>
      </c>
      <c r="G1341" s="44">
        <v>0.95</v>
      </c>
      <c r="H1341" s="18">
        <f>MIN(1,F1341/Config_Geracao!$E$4)*G1341</f>
        <v>0.24035</v>
      </c>
    </row>
    <row r="1342" ht="15.0" customHeight="1">
      <c r="A1342" s="43">
        <v>45713.8333333333</v>
      </c>
      <c r="B1342" s="44">
        <v>2.0</v>
      </c>
      <c r="C1342" s="44">
        <v>20.0</v>
      </c>
      <c r="D1342" s="44">
        <v>0.0</v>
      </c>
      <c r="E1342" s="44">
        <v>26.2</v>
      </c>
      <c r="F1342" s="44">
        <v>3.07</v>
      </c>
      <c r="G1342" s="44">
        <v>0.95</v>
      </c>
      <c r="H1342" s="18">
        <f>MIN(1,F1342/Config_Geracao!$E$4)*G1342</f>
        <v>0.29165</v>
      </c>
    </row>
    <row r="1343" ht="15.0" customHeight="1">
      <c r="A1343" s="43">
        <v>45713.875</v>
      </c>
      <c r="B1343" s="44">
        <v>2.0</v>
      </c>
      <c r="C1343" s="44">
        <v>21.0</v>
      </c>
      <c r="D1343" s="44">
        <v>0.0</v>
      </c>
      <c r="E1343" s="44">
        <v>28.9</v>
      </c>
      <c r="F1343" s="44">
        <v>4.08</v>
      </c>
      <c r="G1343" s="44">
        <v>0.95</v>
      </c>
      <c r="H1343" s="18">
        <f>MIN(1,F1343/Config_Geracao!$E$4)*G1343</f>
        <v>0.3876</v>
      </c>
    </row>
    <row r="1344" ht="15.0" customHeight="1">
      <c r="A1344" s="43">
        <v>45713.9166666667</v>
      </c>
      <c r="B1344" s="44">
        <v>2.0</v>
      </c>
      <c r="C1344" s="44">
        <v>22.0</v>
      </c>
      <c r="D1344" s="44">
        <v>0.0</v>
      </c>
      <c r="E1344" s="44">
        <v>26.9</v>
      </c>
      <c r="F1344" s="44">
        <v>3.77</v>
      </c>
      <c r="G1344" s="44">
        <v>0.95</v>
      </c>
      <c r="H1344" s="18">
        <f>MIN(1,F1344/Config_Geracao!$E$4)*G1344</f>
        <v>0.35815</v>
      </c>
    </row>
    <row r="1345" ht="15.0" customHeight="1">
      <c r="A1345" s="43">
        <v>45713.9583333333</v>
      </c>
      <c r="B1345" s="44">
        <v>2.0</v>
      </c>
      <c r="C1345" s="44">
        <v>23.0</v>
      </c>
      <c r="D1345" s="44">
        <v>0.0</v>
      </c>
      <c r="E1345" s="44">
        <v>26.3</v>
      </c>
      <c r="F1345" s="44">
        <v>2.83</v>
      </c>
      <c r="G1345" s="44">
        <v>0.95</v>
      </c>
      <c r="H1345" s="18">
        <f>MIN(1,F1345/Config_Geracao!$E$4)*G1345</f>
        <v>0.26885</v>
      </c>
    </row>
    <row r="1346" ht="15.0" customHeight="1">
      <c r="A1346" s="43">
        <v>45714.0</v>
      </c>
      <c r="B1346" s="44">
        <v>2.0</v>
      </c>
      <c r="C1346" s="44">
        <v>0.0</v>
      </c>
      <c r="D1346" s="44">
        <v>0.0</v>
      </c>
      <c r="E1346" s="44">
        <v>28.8</v>
      </c>
      <c r="F1346" s="44">
        <v>8.34</v>
      </c>
      <c r="G1346" s="44">
        <v>0.95</v>
      </c>
      <c r="H1346" s="18">
        <f>MIN(1,F1346/Config_Geracao!$E$4)*G1346</f>
        <v>0.7923</v>
      </c>
    </row>
    <row r="1347" ht="15.0" customHeight="1">
      <c r="A1347" s="43">
        <v>45714.0416666667</v>
      </c>
      <c r="B1347" s="44">
        <v>2.0</v>
      </c>
      <c r="C1347" s="44">
        <v>1.0</v>
      </c>
      <c r="D1347" s="44">
        <v>0.0</v>
      </c>
      <c r="E1347" s="44">
        <v>24.6</v>
      </c>
      <c r="F1347" s="44">
        <v>3.4</v>
      </c>
      <c r="G1347" s="44">
        <v>0.95</v>
      </c>
      <c r="H1347" s="18">
        <f>MIN(1,F1347/Config_Geracao!$E$4)*G1347</f>
        <v>0.323</v>
      </c>
    </row>
    <row r="1348" ht="15.0" customHeight="1">
      <c r="A1348" s="43">
        <v>45714.0833333333</v>
      </c>
      <c r="B1348" s="44">
        <v>2.0</v>
      </c>
      <c r="C1348" s="44">
        <v>2.0</v>
      </c>
      <c r="D1348" s="44">
        <v>0.0</v>
      </c>
      <c r="E1348" s="44">
        <v>27.2</v>
      </c>
      <c r="F1348" s="44">
        <v>4.35</v>
      </c>
      <c r="G1348" s="44">
        <v>0.95</v>
      </c>
      <c r="H1348" s="18">
        <f>MIN(1,F1348/Config_Geracao!$E$4)*G1348</f>
        <v>0.41325</v>
      </c>
    </row>
    <row r="1349" ht="15.0" customHeight="1">
      <c r="A1349" s="43">
        <v>45714.125</v>
      </c>
      <c r="B1349" s="44">
        <v>2.0</v>
      </c>
      <c r="C1349" s="44">
        <v>3.0</v>
      </c>
      <c r="D1349" s="44">
        <v>0.0</v>
      </c>
      <c r="E1349" s="44">
        <v>29.1</v>
      </c>
      <c r="F1349" s="44">
        <v>3.66</v>
      </c>
      <c r="G1349" s="44">
        <v>0.95</v>
      </c>
      <c r="H1349" s="18">
        <f>MIN(1,F1349/Config_Geracao!$E$4)*G1349</f>
        <v>0.3477</v>
      </c>
    </row>
    <row r="1350" ht="15.0" customHeight="1">
      <c r="A1350" s="43">
        <v>45714.1666666667</v>
      </c>
      <c r="B1350" s="44">
        <v>2.0</v>
      </c>
      <c r="C1350" s="44">
        <v>4.0</v>
      </c>
      <c r="D1350" s="44">
        <v>0.0</v>
      </c>
      <c r="E1350" s="44">
        <v>26.2</v>
      </c>
      <c r="F1350" s="44">
        <v>3.69</v>
      </c>
      <c r="G1350" s="44">
        <v>0.95</v>
      </c>
      <c r="H1350" s="18">
        <f>MIN(1,F1350/Config_Geracao!$E$4)*G1350</f>
        <v>0.35055</v>
      </c>
    </row>
    <row r="1351" ht="15.0" customHeight="1">
      <c r="A1351" s="43">
        <v>45714.2083333333</v>
      </c>
      <c r="B1351" s="44">
        <v>2.0</v>
      </c>
      <c r="C1351" s="44">
        <v>5.0</v>
      </c>
      <c r="D1351" s="44">
        <v>18.7</v>
      </c>
      <c r="E1351" s="44">
        <v>24.7</v>
      </c>
      <c r="F1351" s="44">
        <v>4.09</v>
      </c>
      <c r="G1351" s="44">
        <v>0.95</v>
      </c>
      <c r="H1351" s="18">
        <f>MIN(1,F1351/Config_Geracao!$E$4)*G1351</f>
        <v>0.38855</v>
      </c>
    </row>
    <row r="1352" ht="15.0" customHeight="1">
      <c r="A1352" s="43">
        <v>45714.25</v>
      </c>
      <c r="B1352" s="44">
        <v>2.0</v>
      </c>
      <c r="C1352" s="44">
        <v>6.0</v>
      </c>
      <c r="D1352" s="44">
        <v>86.1</v>
      </c>
      <c r="E1352" s="44">
        <v>27.2</v>
      </c>
      <c r="F1352" s="44">
        <v>2.0</v>
      </c>
      <c r="G1352" s="44">
        <v>0.95</v>
      </c>
      <c r="H1352" s="18">
        <f>MIN(1,F1352/Config_Geracao!$E$4)*G1352</f>
        <v>0.19</v>
      </c>
    </row>
    <row r="1353" ht="15.0" customHeight="1">
      <c r="A1353" s="43">
        <v>45714.2916666667</v>
      </c>
      <c r="B1353" s="44">
        <v>2.0</v>
      </c>
      <c r="C1353" s="44">
        <v>7.0</v>
      </c>
      <c r="D1353" s="44">
        <v>289.1</v>
      </c>
      <c r="E1353" s="44">
        <v>24.8</v>
      </c>
      <c r="F1353" s="44">
        <v>2.57</v>
      </c>
      <c r="G1353" s="44">
        <v>0.95</v>
      </c>
      <c r="H1353" s="18">
        <f>MIN(1,F1353/Config_Geracao!$E$4)*G1353</f>
        <v>0.24415</v>
      </c>
    </row>
    <row r="1354" ht="15.0" customHeight="1">
      <c r="A1354" s="43">
        <v>45714.3333333333</v>
      </c>
      <c r="B1354" s="44">
        <v>2.0</v>
      </c>
      <c r="C1354" s="44">
        <v>8.0</v>
      </c>
      <c r="D1354" s="44">
        <v>350.2</v>
      </c>
      <c r="E1354" s="44">
        <v>27.3</v>
      </c>
      <c r="F1354" s="44">
        <v>3.16</v>
      </c>
      <c r="G1354" s="44">
        <v>0.95</v>
      </c>
      <c r="H1354" s="18">
        <f>MIN(1,F1354/Config_Geracao!$E$4)*G1354</f>
        <v>0.3002</v>
      </c>
    </row>
    <row r="1355" ht="15.0" customHeight="1">
      <c r="A1355" s="43">
        <v>45714.375</v>
      </c>
      <c r="B1355" s="44">
        <v>2.0</v>
      </c>
      <c r="C1355" s="44">
        <v>9.0</v>
      </c>
      <c r="D1355" s="44">
        <v>263.9</v>
      </c>
      <c r="E1355" s="44">
        <v>27.2</v>
      </c>
      <c r="F1355" s="44">
        <v>2.11</v>
      </c>
      <c r="G1355" s="44">
        <v>0.95</v>
      </c>
      <c r="H1355" s="18">
        <f>MIN(1,F1355/Config_Geracao!$E$4)*G1355</f>
        <v>0.20045</v>
      </c>
    </row>
    <row r="1356" ht="15.0" customHeight="1">
      <c r="A1356" s="43">
        <v>45714.4166666667</v>
      </c>
      <c r="B1356" s="44">
        <v>2.0</v>
      </c>
      <c r="C1356" s="44">
        <v>10.0</v>
      </c>
      <c r="D1356" s="44">
        <v>909.3</v>
      </c>
      <c r="E1356" s="44">
        <v>27.9</v>
      </c>
      <c r="F1356" s="44">
        <v>3.86</v>
      </c>
      <c r="G1356" s="44">
        <v>0.95</v>
      </c>
      <c r="H1356" s="18">
        <f>MIN(1,F1356/Config_Geracao!$E$4)*G1356</f>
        <v>0.3667</v>
      </c>
    </row>
    <row r="1357" ht="15.0" customHeight="1">
      <c r="A1357" s="43">
        <v>45714.4583333333</v>
      </c>
      <c r="B1357" s="44">
        <v>2.0</v>
      </c>
      <c r="C1357" s="44">
        <v>11.0</v>
      </c>
      <c r="D1357" s="44">
        <v>964.1</v>
      </c>
      <c r="E1357" s="44">
        <v>28.6</v>
      </c>
      <c r="F1357" s="44">
        <v>2.83</v>
      </c>
      <c r="G1357" s="44">
        <v>0.95</v>
      </c>
      <c r="H1357" s="18">
        <f>MIN(1,F1357/Config_Geracao!$E$4)*G1357</f>
        <v>0.26885</v>
      </c>
    </row>
    <row r="1358" ht="15.0" customHeight="1">
      <c r="A1358" s="43">
        <v>45714.5</v>
      </c>
      <c r="B1358" s="44">
        <v>2.0</v>
      </c>
      <c r="C1358" s="44">
        <v>12.0</v>
      </c>
      <c r="D1358" s="44">
        <v>201.0</v>
      </c>
      <c r="E1358" s="44">
        <v>28.0</v>
      </c>
      <c r="F1358" s="44">
        <v>2.67</v>
      </c>
      <c r="G1358" s="44">
        <v>0.95</v>
      </c>
      <c r="H1358" s="18">
        <f>MIN(1,F1358/Config_Geracao!$E$4)*G1358</f>
        <v>0.25365</v>
      </c>
    </row>
    <row r="1359" ht="15.0" customHeight="1">
      <c r="A1359" s="43">
        <v>45714.5416666667</v>
      </c>
      <c r="B1359" s="44">
        <v>2.0</v>
      </c>
      <c r="C1359" s="44">
        <v>13.0</v>
      </c>
      <c r="D1359" s="44">
        <v>918.3</v>
      </c>
      <c r="E1359" s="44">
        <v>33.4</v>
      </c>
      <c r="F1359" s="44">
        <v>2.72</v>
      </c>
      <c r="G1359" s="44">
        <v>0.95</v>
      </c>
      <c r="H1359" s="18">
        <f>MIN(1,F1359/Config_Geracao!$E$4)*G1359</f>
        <v>0.2584</v>
      </c>
    </row>
    <row r="1360" ht="15.0" customHeight="1">
      <c r="A1360" s="43">
        <v>45714.5833333333</v>
      </c>
      <c r="B1360" s="44">
        <v>2.0</v>
      </c>
      <c r="C1360" s="44">
        <v>14.0</v>
      </c>
      <c r="D1360" s="44">
        <v>536.2</v>
      </c>
      <c r="E1360" s="44">
        <v>27.8</v>
      </c>
      <c r="F1360" s="44">
        <v>4.3</v>
      </c>
      <c r="G1360" s="44">
        <v>0.95</v>
      </c>
      <c r="H1360" s="18">
        <f>MIN(1,F1360/Config_Geracao!$E$4)*G1360</f>
        <v>0.4085</v>
      </c>
    </row>
    <row r="1361" ht="15.0" customHeight="1">
      <c r="A1361" s="43">
        <v>45714.625</v>
      </c>
      <c r="B1361" s="44">
        <v>2.0</v>
      </c>
      <c r="C1361" s="44">
        <v>15.0</v>
      </c>
      <c r="D1361" s="44">
        <v>170.4</v>
      </c>
      <c r="E1361" s="44">
        <v>32.6</v>
      </c>
      <c r="F1361" s="44">
        <v>2.62</v>
      </c>
      <c r="G1361" s="44">
        <v>0.95</v>
      </c>
      <c r="H1361" s="18">
        <f>MIN(1,F1361/Config_Geracao!$E$4)*G1361</f>
        <v>0.2489</v>
      </c>
    </row>
    <row r="1362" ht="15.0" customHeight="1">
      <c r="A1362" s="43">
        <v>45714.6666666667</v>
      </c>
      <c r="B1362" s="44">
        <v>2.0</v>
      </c>
      <c r="C1362" s="44">
        <v>16.0</v>
      </c>
      <c r="D1362" s="44">
        <v>330.4</v>
      </c>
      <c r="E1362" s="44">
        <v>28.4</v>
      </c>
      <c r="F1362" s="44">
        <v>2.43</v>
      </c>
      <c r="G1362" s="44">
        <v>0.95</v>
      </c>
      <c r="H1362" s="18">
        <f>MIN(1,F1362/Config_Geracao!$E$4)*G1362</f>
        <v>0.23085</v>
      </c>
    </row>
    <row r="1363" ht="15.0" customHeight="1">
      <c r="A1363" s="43">
        <v>45714.7083333333</v>
      </c>
      <c r="B1363" s="44">
        <v>2.0</v>
      </c>
      <c r="C1363" s="44">
        <v>17.0</v>
      </c>
      <c r="D1363" s="44">
        <v>417.8</v>
      </c>
      <c r="E1363" s="44">
        <v>26.1</v>
      </c>
      <c r="F1363" s="44">
        <v>4.45</v>
      </c>
      <c r="G1363" s="44">
        <v>0.95</v>
      </c>
      <c r="H1363" s="18">
        <f>MIN(1,F1363/Config_Geracao!$E$4)*G1363</f>
        <v>0.42275</v>
      </c>
    </row>
    <row r="1364" ht="15.0" customHeight="1">
      <c r="A1364" s="43">
        <v>45714.75</v>
      </c>
      <c r="B1364" s="44">
        <v>2.0</v>
      </c>
      <c r="C1364" s="44">
        <v>18.0</v>
      </c>
      <c r="D1364" s="44">
        <v>199.4</v>
      </c>
      <c r="E1364" s="44">
        <v>23.7</v>
      </c>
      <c r="F1364" s="44">
        <v>6.01</v>
      </c>
      <c r="G1364" s="44">
        <v>0.95</v>
      </c>
      <c r="H1364" s="18">
        <f>MIN(1,F1364/Config_Geracao!$E$4)*G1364</f>
        <v>0.57095</v>
      </c>
    </row>
    <row r="1365" ht="15.0" customHeight="1">
      <c r="A1365" s="43">
        <v>45714.7916666667</v>
      </c>
      <c r="B1365" s="44">
        <v>2.0</v>
      </c>
      <c r="C1365" s="44">
        <v>19.0</v>
      </c>
      <c r="D1365" s="44">
        <v>0.7</v>
      </c>
      <c r="E1365" s="44">
        <v>24.4</v>
      </c>
      <c r="F1365" s="44">
        <v>5.22</v>
      </c>
      <c r="G1365" s="44">
        <v>0.95</v>
      </c>
      <c r="H1365" s="18">
        <f>MIN(1,F1365/Config_Geracao!$E$4)*G1365</f>
        <v>0.4959</v>
      </c>
    </row>
    <row r="1366" ht="15.0" customHeight="1">
      <c r="A1366" s="43">
        <v>45714.8333333333</v>
      </c>
      <c r="B1366" s="44">
        <v>2.0</v>
      </c>
      <c r="C1366" s="44">
        <v>20.0</v>
      </c>
      <c r="D1366" s="44">
        <v>0.0</v>
      </c>
      <c r="E1366" s="44">
        <v>26.8</v>
      </c>
      <c r="F1366" s="44">
        <v>2.03</v>
      </c>
      <c r="G1366" s="44">
        <v>0.95</v>
      </c>
      <c r="H1366" s="18">
        <f>MIN(1,F1366/Config_Geracao!$E$4)*G1366</f>
        <v>0.19285</v>
      </c>
    </row>
    <row r="1367" ht="15.0" customHeight="1">
      <c r="A1367" s="43">
        <v>45714.875</v>
      </c>
      <c r="B1367" s="44">
        <v>2.0</v>
      </c>
      <c r="C1367" s="44">
        <v>21.0</v>
      </c>
      <c r="D1367" s="44">
        <v>0.0</v>
      </c>
      <c r="E1367" s="44">
        <v>25.2</v>
      </c>
      <c r="F1367" s="44">
        <v>4.02</v>
      </c>
      <c r="G1367" s="44">
        <v>0.95</v>
      </c>
      <c r="H1367" s="18">
        <f>MIN(1,F1367/Config_Geracao!$E$4)*G1367</f>
        <v>0.3819</v>
      </c>
    </row>
    <row r="1368" ht="15.0" customHeight="1">
      <c r="A1368" s="43">
        <v>45714.9166666667</v>
      </c>
      <c r="B1368" s="44">
        <v>2.0</v>
      </c>
      <c r="C1368" s="44">
        <v>22.0</v>
      </c>
      <c r="D1368" s="44">
        <v>0.0</v>
      </c>
      <c r="E1368" s="44">
        <v>28.7</v>
      </c>
      <c r="F1368" s="44">
        <v>4.26</v>
      </c>
      <c r="G1368" s="44">
        <v>0.95</v>
      </c>
      <c r="H1368" s="18">
        <f>MIN(1,F1368/Config_Geracao!$E$4)*G1368</f>
        <v>0.4047</v>
      </c>
    </row>
    <row r="1369" ht="15.0" customHeight="1">
      <c r="A1369" s="43">
        <v>45714.9583333333</v>
      </c>
      <c r="B1369" s="44">
        <v>2.0</v>
      </c>
      <c r="C1369" s="44">
        <v>23.0</v>
      </c>
      <c r="D1369" s="44">
        <v>0.0</v>
      </c>
      <c r="E1369" s="44">
        <v>29.4</v>
      </c>
      <c r="F1369" s="44">
        <v>4.99</v>
      </c>
      <c r="G1369" s="44">
        <v>0.95</v>
      </c>
      <c r="H1369" s="18">
        <f>MIN(1,F1369/Config_Geracao!$E$4)*G1369</f>
        <v>0.47405</v>
      </c>
    </row>
    <row r="1370" ht="15.0" customHeight="1">
      <c r="A1370" s="43">
        <v>45715.0</v>
      </c>
      <c r="B1370" s="44">
        <v>2.0</v>
      </c>
      <c r="C1370" s="44">
        <v>0.0</v>
      </c>
      <c r="D1370" s="44">
        <v>0.0</v>
      </c>
      <c r="E1370" s="44">
        <v>30.3</v>
      </c>
      <c r="F1370" s="44">
        <v>2.84</v>
      </c>
      <c r="G1370" s="44">
        <v>0.95</v>
      </c>
      <c r="H1370" s="18">
        <f>MIN(1,F1370/Config_Geracao!$E$4)*G1370</f>
        <v>0.2698</v>
      </c>
    </row>
    <row r="1371" ht="15.0" customHeight="1">
      <c r="A1371" s="43">
        <v>45715.0416666667</v>
      </c>
      <c r="B1371" s="44">
        <v>2.0</v>
      </c>
      <c r="C1371" s="44">
        <v>1.0</v>
      </c>
      <c r="D1371" s="44">
        <v>0.0</v>
      </c>
      <c r="E1371" s="44">
        <v>26.1</v>
      </c>
      <c r="F1371" s="44">
        <v>7.18</v>
      </c>
      <c r="G1371" s="44">
        <v>0.95</v>
      </c>
      <c r="H1371" s="18">
        <f>MIN(1,F1371/Config_Geracao!$E$4)*G1371</f>
        <v>0.6821</v>
      </c>
    </row>
    <row r="1372" ht="15.0" customHeight="1">
      <c r="A1372" s="43">
        <v>45715.0833333333</v>
      </c>
      <c r="B1372" s="44">
        <v>2.0</v>
      </c>
      <c r="C1372" s="44">
        <v>2.0</v>
      </c>
      <c r="D1372" s="44">
        <v>0.0</v>
      </c>
      <c r="E1372" s="44">
        <v>26.4</v>
      </c>
      <c r="F1372" s="44">
        <v>3.25</v>
      </c>
      <c r="G1372" s="44">
        <v>0.95</v>
      </c>
      <c r="H1372" s="18">
        <f>MIN(1,F1372/Config_Geracao!$E$4)*G1372</f>
        <v>0.30875</v>
      </c>
    </row>
    <row r="1373" ht="15.0" customHeight="1">
      <c r="A1373" s="43">
        <v>45715.125</v>
      </c>
      <c r="B1373" s="44">
        <v>2.0</v>
      </c>
      <c r="C1373" s="44">
        <v>3.0</v>
      </c>
      <c r="D1373" s="44">
        <v>0.0</v>
      </c>
      <c r="E1373" s="44">
        <v>28.5</v>
      </c>
      <c r="F1373" s="44">
        <v>3.0</v>
      </c>
      <c r="G1373" s="44">
        <v>0.95</v>
      </c>
      <c r="H1373" s="18">
        <f>MIN(1,F1373/Config_Geracao!$E$4)*G1373</f>
        <v>0.285</v>
      </c>
    </row>
    <row r="1374" ht="15.0" customHeight="1">
      <c r="A1374" s="43">
        <v>45715.1666666667</v>
      </c>
      <c r="B1374" s="44">
        <v>2.0</v>
      </c>
      <c r="C1374" s="44">
        <v>4.0</v>
      </c>
      <c r="D1374" s="44">
        <v>0.0</v>
      </c>
      <c r="E1374" s="44">
        <v>28.2</v>
      </c>
      <c r="F1374" s="44">
        <v>3.03</v>
      </c>
      <c r="G1374" s="44">
        <v>0.95</v>
      </c>
      <c r="H1374" s="18">
        <f>MIN(1,F1374/Config_Geracao!$E$4)*G1374</f>
        <v>0.28785</v>
      </c>
    </row>
    <row r="1375" ht="15.0" customHeight="1">
      <c r="A1375" s="43">
        <v>45715.2083333333</v>
      </c>
      <c r="B1375" s="44">
        <v>2.0</v>
      </c>
      <c r="C1375" s="44">
        <v>5.0</v>
      </c>
      <c r="D1375" s="44">
        <v>0.0</v>
      </c>
      <c r="E1375" s="44">
        <v>23.9</v>
      </c>
      <c r="F1375" s="44">
        <v>2.77</v>
      </c>
      <c r="G1375" s="44">
        <v>0.95</v>
      </c>
      <c r="H1375" s="18">
        <f>MIN(1,F1375/Config_Geracao!$E$4)*G1375</f>
        <v>0.26315</v>
      </c>
    </row>
    <row r="1376" ht="15.0" customHeight="1">
      <c r="A1376" s="43">
        <v>45715.25</v>
      </c>
      <c r="B1376" s="44">
        <v>2.0</v>
      </c>
      <c r="C1376" s="44">
        <v>6.0</v>
      </c>
      <c r="D1376" s="44">
        <v>218.7</v>
      </c>
      <c r="E1376" s="44">
        <v>24.7</v>
      </c>
      <c r="F1376" s="44">
        <v>3.4</v>
      </c>
      <c r="G1376" s="44">
        <v>0.95</v>
      </c>
      <c r="H1376" s="18">
        <f>MIN(1,F1376/Config_Geracao!$E$4)*G1376</f>
        <v>0.323</v>
      </c>
    </row>
    <row r="1377" ht="15.0" customHeight="1">
      <c r="A1377" s="43">
        <v>45715.2916666667</v>
      </c>
      <c r="B1377" s="44">
        <v>2.0</v>
      </c>
      <c r="C1377" s="44">
        <v>7.0</v>
      </c>
      <c r="D1377" s="44">
        <v>404.0</v>
      </c>
      <c r="E1377" s="44">
        <v>28.0</v>
      </c>
      <c r="F1377" s="44">
        <v>2.3</v>
      </c>
      <c r="G1377" s="44">
        <v>0.95</v>
      </c>
      <c r="H1377" s="18">
        <f>MIN(1,F1377/Config_Geracao!$E$4)*G1377</f>
        <v>0.2185</v>
      </c>
    </row>
    <row r="1378" ht="15.0" customHeight="1">
      <c r="A1378" s="43">
        <v>45715.3333333333</v>
      </c>
      <c r="B1378" s="44">
        <v>2.0</v>
      </c>
      <c r="C1378" s="44">
        <v>8.0</v>
      </c>
      <c r="D1378" s="44">
        <v>635.0</v>
      </c>
      <c r="E1378" s="44">
        <v>27.8</v>
      </c>
      <c r="F1378" s="44">
        <v>2.36</v>
      </c>
      <c r="G1378" s="44">
        <v>0.95</v>
      </c>
      <c r="H1378" s="18">
        <f>MIN(1,F1378/Config_Geracao!$E$4)*G1378</f>
        <v>0.2242</v>
      </c>
    </row>
    <row r="1379" ht="15.0" customHeight="1">
      <c r="A1379" s="43">
        <v>45715.375</v>
      </c>
      <c r="B1379" s="44">
        <v>2.0</v>
      </c>
      <c r="C1379" s="44">
        <v>9.0</v>
      </c>
      <c r="D1379" s="44">
        <v>791.6</v>
      </c>
      <c r="E1379" s="44">
        <v>30.1</v>
      </c>
      <c r="F1379" s="44">
        <v>2.06</v>
      </c>
      <c r="G1379" s="44">
        <v>0.95</v>
      </c>
      <c r="H1379" s="18">
        <f>MIN(1,F1379/Config_Geracao!$E$4)*G1379</f>
        <v>0.1957</v>
      </c>
    </row>
    <row r="1380" ht="15.0" customHeight="1">
      <c r="A1380" s="43">
        <v>45715.4166666667</v>
      </c>
      <c r="B1380" s="44">
        <v>2.0</v>
      </c>
      <c r="C1380" s="44">
        <v>10.0</v>
      </c>
      <c r="D1380" s="44">
        <v>902.6</v>
      </c>
      <c r="E1380" s="44">
        <v>30.1</v>
      </c>
      <c r="F1380" s="44">
        <v>1.89</v>
      </c>
      <c r="G1380" s="44">
        <v>0.95</v>
      </c>
      <c r="H1380" s="18">
        <f>MIN(1,F1380/Config_Geracao!$E$4)*G1380</f>
        <v>0.17955</v>
      </c>
    </row>
    <row r="1381" ht="15.0" customHeight="1">
      <c r="A1381" s="43">
        <v>45715.4583333333</v>
      </c>
      <c r="B1381" s="44">
        <v>2.0</v>
      </c>
      <c r="C1381" s="44">
        <v>11.0</v>
      </c>
      <c r="D1381" s="44">
        <v>457.9</v>
      </c>
      <c r="E1381" s="44">
        <v>32.3</v>
      </c>
      <c r="F1381" s="44">
        <v>1.86</v>
      </c>
      <c r="G1381" s="44">
        <v>0.95</v>
      </c>
      <c r="H1381" s="18">
        <f>MIN(1,F1381/Config_Geracao!$E$4)*G1381</f>
        <v>0.1767</v>
      </c>
    </row>
    <row r="1382" ht="15.0" customHeight="1">
      <c r="A1382" s="43">
        <v>45715.5</v>
      </c>
      <c r="B1382" s="44">
        <v>2.0</v>
      </c>
      <c r="C1382" s="44">
        <v>12.0</v>
      </c>
      <c r="D1382" s="44">
        <v>1014.5</v>
      </c>
      <c r="E1382" s="44">
        <v>31.2</v>
      </c>
      <c r="F1382" s="44">
        <v>2.94</v>
      </c>
      <c r="G1382" s="44">
        <v>0.95</v>
      </c>
      <c r="H1382" s="18">
        <f>MIN(1,F1382/Config_Geracao!$E$4)*G1382</f>
        <v>0.2793</v>
      </c>
    </row>
    <row r="1383" ht="15.0" customHeight="1">
      <c r="A1383" s="43">
        <v>45715.5416666667</v>
      </c>
      <c r="B1383" s="44">
        <v>2.0</v>
      </c>
      <c r="C1383" s="44">
        <v>13.0</v>
      </c>
      <c r="D1383" s="44">
        <v>934.3</v>
      </c>
      <c r="E1383" s="44">
        <v>34.0</v>
      </c>
      <c r="F1383" s="44">
        <v>2.53</v>
      </c>
      <c r="G1383" s="44">
        <v>0.95</v>
      </c>
      <c r="H1383" s="18">
        <f>MIN(1,F1383/Config_Geracao!$E$4)*G1383</f>
        <v>0.24035</v>
      </c>
    </row>
    <row r="1384" ht="15.0" customHeight="1">
      <c r="A1384" s="43">
        <v>45715.5833333333</v>
      </c>
      <c r="B1384" s="44">
        <v>2.0</v>
      </c>
      <c r="C1384" s="44">
        <v>14.0</v>
      </c>
      <c r="D1384" s="44">
        <v>354.2</v>
      </c>
      <c r="E1384" s="44">
        <v>30.2</v>
      </c>
      <c r="F1384" s="44">
        <v>2.5</v>
      </c>
      <c r="G1384" s="44">
        <v>0.95</v>
      </c>
      <c r="H1384" s="18">
        <f>MIN(1,F1384/Config_Geracao!$E$4)*G1384</f>
        <v>0.2375</v>
      </c>
    </row>
    <row r="1385" ht="15.0" customHeight="1">
      <c r="A1385" s="43">
        <v>45715.625</v>
      </c>
      <c r="B1385" s="44">
        <v>2.0</v>
      </c>
      <c r="C1385" s="44">
        <v>15.0</v>
      </c>
      <c r="D1385" s="44">
        <v>296.6</v>
      </c>
      <c r="E1385" s="44">
        <v>29.1</v>
      </c>
      <c r="F1385" s="44">
        <v>2.79</v>
      </c>
      <c r="G1385" s="44">
        <v>0.95</v>
      </c>
      <c r="H1385" s="18">
        <f>MIN(1,F1385/Config_Geracao!$E$4)*G1385</f>
        <v>0.26505</v>
      </c>
    </row>
    <row r="1386" ht="15.0" customHeight="1">
      <c r="A1386" s="43">
        <v>45715.6666666667</v>
      </c>
      <c r="B1386" s="44">
        <v>2.0</v>
      </c>
      <c r="C1386" s="44">
        <v>16.0</v>
      </c>
      <c r="D1386" s="44">
        <v>120.6</v>
      </c>
      <c r="E1386" s="44">
        <v>28.1</v>
      </c>
      <c r="F1386" s="44">
        <v>2.83</v>
      </c>
      <c r="G1386" s="44">
        <v>0.95</v>
      </c>
      <c r="H1386" s="18">
        <f>MIN(1,F1386/Config_Geracao!$E$4)*G1386</f>
        <v>0.26885</v>
      </c>
    </row>
    <row r="1387" ht="15.0" customHeight="1">
      <c r="A1387" s="43">
        <v>45715.7083333333</v>
      </c>
      <c r="B1387" s="44">
        <v>2.0</v>
      </c>
      <c r="C1387" s="44">
        <v>17.0</v>
      </c>
      <c r="D1387" s="44">
        <v>67.4</v>
      </c>
      <c r="E1387" s="44">
        <v>26.7</v>
      </c>
      <c r="F1387" s="44">
        <v>3.24</v>
      </c>
      <c r="G1387" s="44">
        <v>0.95</v>
      </c>
      <c r="H1387" s="18">
        <f>MIN(1,F1387/Config_Geracao!$E$4)*G1387</f>
        <v>0.3078</v>
      </c>
    </row>
    <row r="1388" ht="15.0" customHeight="1">
      <c r="A1388" s="43">
        <v>45715.75</v>
      </c>
      <c r="B1388" s="44">
        <v>2.0</v>
      </c>
      <c r="C1388" s="44">
        <v>18.0</v>
      </c>
      <c r="D1388" s="44">
        <v>77.5</v>
      </c>
      <c r="E1388" s="44">
        <v>25.1</v>
      </c>
      <c r="F1388" s="44">
        <v>2.38</v>
      </c>
      <c r="G1388" s="44">
        <v>0.95</v>
      </c>
      <c r="H1388" s="18">
        <f>MIN(1,F1388/Config_Geracao!$E$4)*G1388</f>
        <v>0.2261</v>
      </c>
    </row>
    <row r="1389" ht="15.0" customHeight="1">
      <c r="A1389" s="43">
        <v>45715.7916666667</v>
      </c>
      <c r="B1389" s="44">
        <v>2.0</v>
      </c>
      <c r="C1389" s="44">
        <v>19.0</v>
      </c>
      <c r="D1389" s="44">
        <v>11.7</v>
      </c>
      <c r="E1389" s="44">
        <v>25.2</v>
      </c>
      <c r="F1389" s="44">
        <v>1.98</v>
      </c>
      <c r="G1389" s="44">
        <v>0.95</v>
      </c>
      <c r="H1389" s="18">
        <f>MIN(1,F1389/Config_Geracao!$E$4)*G1389</f>
        <v>0.1881</v>
      </c>
    </row>
    <row r="1390" ht="15.0" customHeight="1">
      <c r="A1390" s="43">
        <v>45715.8333333333</v>
      </c>
      <c r="B1390" s="44">
        <v>2.0</v>
      </c>
      <c r="C1390" s="44">
        <v>20.0</v>
      </c>
      <c r="D1390" s="44">
        <v>0.0</v>
      </c>
      <c r="E1390" s="44">
        <v>25.7</v>
      </c>
      <c r="F1390" s="44">
        <v>2.82</v>
      </c>
      <c r="G1390" s="44">
        <v>0.95</v>
      </c>
      <c r="H1390" s="18">
        <f>MIN(1,F1390/Config_Geracao!$E$4)*G1390</f>
        <v>0.2679</v>
      </c>
    </row>
    <row r="1391" ht="15.0" customHeight="1">
      <c r="A1391" s="43">
        <v>45715.875</v>
      </c>
      <c r="B1391" s="44">
        <v>2.0</v>
      </c>
      <c r="C1391" s="44">
        <v>21.0</v>
      </c>
      <c r="D1391" s="44">
        <v>0.0</v>
      </c>
      <c r="E1391" s="44">
        <v>27.6</v>
      </c>
      <c r="F1391" s="44">
        <v>3.2</v>
      </c>
      <c r="G1391" s="44">
        <v>0.95</v>
      </c>
      <c r="H1391" s="18">
        <f>MIN(1,F1391/Config_Geracao!$E$4)*G1391</f>
        <v>0.304</v>
      </c>
    </row>
    <row r="1392" ht="15.0" customHeight="1">
      <c r="A1392" s="43">
        <v>45715.9166666667</v>
      </c>
      <c r="B1392" s="44">
        <v>2.0</v>
      </c>
      <c r="C1392" s="44">
        <v>22.0</v>
      </c>
      <c r="D1392" s="44">
        <v>0.0</v>
      </c>
      <c r="E1392" s="44">
        <v>26.6</v>
      </c>
      <c r="F1392" s="44">
        <v>3.78</v>
      </c>
      <c r="G1392" s="44">
        <v>0.95</v>
      </c>
      <c r="H1392" s="18">
        <f>MIN(1,F1392/Config_Geracao!$E$4)*G1392</f>
        <v>0.3591</v>
      </c>
    </row>
    <row r="1393" ht="15.0" customHeight="1">
      <c r="A1393" s="43">
        <v>45715.9583333333</v>
      </c>
      <c r="B1393" s="44">
        <v>2.0</v>
      </c>
      <c r="C1393" s="44">
        <v>23.0</v>
      </c>
      <c r="D1393" s="44">
        <v>0.0</v>
      </c>
      <c r="E1393" s="44">
        <v>29.0</v>
      </c>
      <c r="F1393" s="44">
        <v>3.03</v>
      </c>
      <c r="G1393" s="44">
        <v>0.95</v>
      </c>
      <c r="H1393" s="18">
        <f>MIN(1,F1393/Config_Geracao!$E$4)*G1393</f>
        <v>0.28785</v>
      </c>
    </row>
    <row r="1394" ht="15.0" customHeight="1">
      <c r="A1394" s="43">
        <v>45716.0</v>
      </c>
      <c r="B1394" s="44">
        <v>2.0</v>
      </c>
      <c r="C1394" s="44">
        <v>0.0</v>
      </c>
      <c r="D1394" s="44">
        <v>0.0</v>
      </c>
      <c r="E1394" s="44">
        <v>29.0</v>
      </c>
      <c r="F1394" s="44">
        <v>2.9</v>
      </c>
      <c r="G1394" s="44">
        <v>0.95</v>
      </c>
      <c r="H1394" s="18">
        <f>MIN(1,F1394/Config_Geracao!$E$4)*G1394</f>
        <v>0.2755</v>
      </c>
    </row>
    <row r="1395" ht="15.0" customHeight="1">
      <c r="A1395" s="43">
        <v>45716.0416666667</v>
      </c>
      <c r="B1395" s="44">
        <v>2.0</v>
      </c>
      <c r="C1395" s="44">
        <v>1.0</v>
      </c>
      <c r="D1395" s="44">
        <v>0.0</v>
      </c>
      <c r="E1395" s="44">
        <v>28.5</v>
      </c>
      <c r="F1395" s="44">
        <v>4.77</v>
      </c>
      <c r="G1395" s="44">
        <v>0.95</v>
      </c>
      <c r="H1395" s="18">
        <f>MIN(1,F1395/Config_Geracao!$E$4)*G1395</f>
        <v>0.45315</v>
      </c>
    </row>
    <row r="1396" ht="15.0" customHeight="1">
      <c r="A1396" s="43">
        <v>45716.0833333333</v>
      </c>
      <c r="B1396" s="44">
        <v>2.0</v>
      </c>
      <c r="C1396" s="44">
        <v>2.0</v>
      </c>
      <c r="D1396" s="44">
        <v>0.0</v>
      </c>
      <c r="E1396" s="44">
        <v>26.1</v>
      </c>
      <c r="F1396" s="44">
        <v>3.32</v>
      </c>
      <c r="G1396" s="44">
        <v>0.95</v>
      </c>
      <c r="H1396" s="18">
        <f>MIN(1,F1396/Config_Geracao!$E$4)*G1396</f>
        <v>0.3154</v>
      </c>
    </row>
    <row r="1397" ht="15.0" customHeight="1">
      <c r="A1397" s="43">
        <v>45716.125</v>
      </c>
      <c r="B1397" s="44">
        <v>2.0</v>
      </c>
      <c r="C1397" s="44">
        <v>3.0</v>
      </c>
      <c r="D1397" s="44">
        <v>0.0</v>
      </c>
      <c r="E1397" s="44">
        <v>27.5</v>
      </c>
      <c r="F1397" s="44">
        <v>2.94</v>
      </c>
      <c r="G1397" s="44">
        <v>0.95</v>
      </c>
      <c r="H1397" s="18">
        <f>MIN(1,F1397/Config_Geracao!$E$4)*G1397</f>
        <v>0.2793</v>
      </c>
    </row>
    <row r="1398" ht="15.0" customHeight="1">
      <c r="A1398" s="43">
        <v>45716.1666666667</v>
      </c>
      <c r="B1398" s="44">
        <v>2.0</v>
      </c>
      <c r="C1398" s="44">
        <v>4.0</v>
      </c>
      <c r="D1398" s="44">
        <v>0.0</v>
      </c>
      <c r="E1398" s="44">
        <v>28.0</v>
      </c>
      <c r="F1398" s="44">
        <v>2.87</v>
      </c>
      <c r="G1398" s="44">
        <v>0.95</v>
      </c>
      <c r="H1398" s="18">
        <f>MIN(1,F1398/Config_Geracao!$E$4)*G1398</f>
        <v>0.27265</v>
      </c>
    </row>
    <row r="1399" ht="15.0" customHeight="1">
      <c r="A1399" s="43">
        <v>45716.2083333333</v>
      </c>
      <c r="B1399" s="44">
        <v>2.0</v>
      </c>
      <c r="C1399" s="44">
        <v>5.0</v>
      </c>
      <c r="D1399" s="44">
        <v>15.9</v>
      </c>
      <c r="E1399" s="44">
        <v>25.8</v>
      </c>
      <c r="F1399" s="44">
        <v>5.76</v>
      </c>
      <c r="G1399" s="44">
        <v>0.95</v>
      </c>
      <c r="H1399" s="18">
        <f>MIN(1,F1399/Config_Geracao!$E$4)*G1399</f>
        <v>0.5472</v>
      </c>
    </row>
    <row r="1400" ht="15.0" customHeight="1">
      <c r="A1400" s="43">
        <v>45716.25</v>
      </c>
      <c r="B1400" s="44">
        <v>2.0</v>
      </c>
      <c r="C1400" s="44">
        <v>6.0</v>
      </c>
      <c r="D1400" s="44">
        <v>237.3</v>
      </c>
      <c r="E1400" s="44">
        <v>25.0</v>
      </c>
      <c r="F1400" s="44">
        <v>2.48</v>
      </c>
      <c r="G1400" s="44">
        <v>0.95</v>
      </c>
      <c r="H1400" s="18">
        <f>MIN(1,F1400/Config_Geracao!$E$4)*G1400</f>
        <v>0.2356</v>
      </c>
    </row>
    <row r="1401" ht="15.0" customHeight="1">
      <c r="A1401" s="43">
        <v>45716.2916666667</v>
      </c>
      <c r="B1401" s="44">
        <v>2.0</v>
      </c>
      <c r="C1401" s="44">
        <v>7.0</v>
      </c>
      <c r="D1401" s="44">
        <v>144.1</v>
      </c>
      <c r="E1401" s="44">
        <v>26.0</v>
      </c>
      <c r="F1401" s="44">
        <v>2.25</v>
      </c>
      <c r="G1401" s="44">
        <v>0.95</v>
      </c>
      <c r="H1401" s="18">
        <f>MIN(1,F1401/Config_Geracao!$E$4)*G1401</f>
        <v>0.21375</v>
      </c>
    </row>
    <row r="1402" ht="15.0" customHeight="1">
      <c r="A1402" s="43">
        <v>45716.3333333333</v>
      </c>
      <c r="B1402" s="44">
        <v>2.0</v>
      </c>
      <c r="C1402" s="44">
        <v>8.0</v>
      </c>
      <c r="D1402" s="44">
        <v>281.2</v>
      </c>
      <c r="E1402" s="44">
        <v>29.1</v>
      </c>
      <c r="F1402" s="44">
        <v>2.51</v>
      </c>
      <c r="G1402" s="44">
        <v>0.95</v>
      </c>
      <c r="H1402" s="18">
        <f>MIN(1,F1402/Config_Geracao!$E$4)*G1402</f>
        <v>0.23845</v>
      </c>
    </row>
    <row r="1403" ht="15.0" customHeight="1">
      <c r="A1403" s="43">
        <v>45716.375</v>
      </c>
      <c r="B1403" s="44">
        <v>2.0</v>
      </c>
      <c r="C1403" s="44">
        <v>9.0</v>
      </c>
      <c r="D1403" s="44">
        <v>492.5</v>
      </c>
      <c r="E1403" s="44">
        <v>27.9</v>
      </c>
      <c r="F1403" s="44">
        <v>2.46</v>
      </c>
      <c r="G1403" s="44">
        <v>0.95</v>
      </c>
      <c r="H1403" s="18">
        <f>MIN(1,F1403/Config_Geracao!$E$4)*G1403</f>
        <v>0.2337</v>
      </c>
    </row>
    <row r="1404" ht="15.0" customHeight="1">
      <c r="A1404" s="43">
        <v>45716.4166666667</v>
      </c>
      <c r="B1404" s="44">
        <v>2.0</v>
      </c>
      <c r="C1404" s="44">
        <v>10.0</v>
      </c>
      <c r="D1404" s="44">
        <v>604.4</v>
      </c>
      <c r="E1404" s="44">
        <v>30.9</v>
      </c>
      <c r="F1404" s="44">
        <v>2.64</v>
      </c>
      <c r="G1404" s="44">
        <v>0.95</v>
      </c>
      <c r="H1404" s="18">
        <f>MIN(1,F1404/Config_Geracao!$E$4)*G1404</f>
        <v>0.2508</v>
      </c>
    </row>
    <row r="1405" ht="15.0" customHeight="1">
      <c r="A1405" s="43">
        <v>45716.4583333333</v>
      </c>
      <c r="B1405" s="44">
        <v>2.0</v>
      </c>
      <c r="C1405" s="44">
        <v>11.0</v>
      </c>
      <c r="D1405" s="44">
        <v>425.4</v>
      </c>
      <c r="E1405" s="44">
        <v>30.6</v>
      </c>
      <c r="F1405" s="44">
        <v>2.14</v>
      </c>
      <c r="G1405" s="44">
        <v>0.95</v>
      </c>
      <c r="H1405" s="18">
        <f>MIN(1,F1405/Config_Geracao!$E$4)*G1405</f>
        <v>0.2033</v>
      </c>
    </row>
    <row r="1406" ht="15.0" customHeight="1">
      <c r="A1406" s="43">
        <v>45716.5</v>
      </c>
      <c r="B1406" s="44">
        <v>2.0</v>
      </c>
      <c r="C1406" s="44">
        <v>12.0</v>
      </c>
      <c r="D1406" s="44">
        <v>478.6</v>
      </c>
      <c r="E1406" s="44">
        <v>29.9</v>
      </c>
      <c r="F1406" s="44">
        <v>3.08</v>
      </c>
      <c r="G1406" s="44">
        <v>0.95</v>
      </c>
      <c r="H1406" s="18">
        <f>MIN(1,F1406/Config_Geracao!$E$4)*G1406</f>
        <v>0.2926</v>
      </c>
    </row>
    <row r="1407" ht="15.0" customHeight="1">
      <c r="A1407" s="43">
        <v>45716.5416666667</v>
      </c>
      <c r="B1407" s="44">
        <v>2.0</v>
      </c>
      <c r="C1407" s="44">
        <v>13.0</v>
      </c>
      <c r="D1407" s="44">
        <v>491.3</v>
      </c>
      <c r="E1407" s="44">
        <v>29.8</v>
      </c>
      <c r="F1407" s="44">
        <v>2.67</v>
      </c>
      <c r="G1407" s="44">
        <v>0.95</v>
      </c>
      <c r="H1407" s="18">
        <f>MIN(1,F1407/Config_Geracao!$E$4)*G1407</f>
        <v>0.25365</v>
      </c>
    </row>
    <row r="1408" ht="15.0" customHeight="1">
      <c r="A1408" s="43">
        <v>45716.5833333333</v>
      </c>
      <c r="B1408" s="44">
        <v>2.0</v>
      </c>
      <c r="C1408" s="44">
        <v>14.0</v>
      </c>
      <c r="D1408" s="44">
        <v>319.5</v>
      </c>
      <c r="E1408" s="44">
        <v>30.7</v>
      </c>
      <c r="F1408" s="44">
        <v>2.27</v>
      </c>
      <c r="G1408" s="44">
        <v>0.95</v>
      </c>
      <c r="H1408" s="18">
        <f>MIN(1,F1408/Config_Geracao!$E$4)*G1408</f>
        <v>0.21565</v>
      </c>
    </row>
    <row r="1409" ht="15.0" customHeight="1">
      <c r="A1409" s="43">
        <v>45716.625</v>
      </c>
      <c r="B1409" s="44">
        <v>2.0</v>
      </c>
      <c r="C1409" s="44">
        <v>15.0</v>
      </c>
      <c r="D1409" s="44">
        <v>776.9</v>
      </c>
      <c r="E1409" s="44">
        <v>29.2</v>
      </c>
      <c r="F1409" s="44">
        <v>1.93</v>
      </c>
      <c r="G1409" s="44">
        <v>0.95</v>
      </c>
      <c r="H1409" s="18">
        <f>MIN(1,F1409/Config_Geracao!$E$4)*G1409</f>
        <v>0.18335</v>
      </c>
    </row>
    <row r="1410" ht="15.0" customHeight="1">
      <c r="A1410" s="43">
        <v>45716.6666666667</v>
      </c>
      <c r="B1410" s="44">
        <v>2.0</v>
      </c>
      <c r="C1410" s="44">
        <v>16.0</v>
      </c>
      <c r="D1410" s="44">
        <v>115.7</v>
      </c>
      <c r="E1410" s="44">
        <v>27.9</v>
      </c>
      <c r="F1410" s="44">
        <v>4.41</v>
      </c>
      <c r="G1410" s="44">
        <v>0.95</v>
      </c>
      <c r="H1410" s="18">
        <f>MIN(1,F1410/Config_Geracao!$E$4)*G1410</f>
        <v>0.41895</v>
      </c>
    </row>
    <row r="1411" ht="15.0" customHeight="1">
      <c r="A1411" s="43">
        <v>45716.7083333333</v>
      </c>
      <c r="B1411" s="44">
        <v>2.0</v>
      </c>
      <c r="C1411" s="44">
        <v>17.0</v>
      </c>
      <c r="D1411" s="44">
        <v>438.7</v>
      </c>
      <c r="E1411" s="44">
        <v>28.1</v>
      </c>
      <c r="F1411" s="44">
        <v>6.36</v>
      </c>
      <c r="G1411" s="44">
        <v>0.95</v>
      </c>
      <c r="H1411" s="18">
        <f>MIN(1,F1411/Config_Geracao!$E$4)*G1411</f>
        <v>0.6042</v>
      </c>
    </row>
    <row r="1412" ht="15.0" customHeight="1">
      <c r="A1412" s="43">
        <v>45716.75</v>
      </c>
      <c r="B1412" s="44">
        <v>2.0</v>
      </c>
      <c r="C1412" s="44">
        <v>18.0</v>
      </c>
      <c r="D1412" s="44">
        <v>106.6</v>
      </c>
      <c r="E1412" s="44">
        <v>25.9</v>
      </c>
      <c r="F1412" s="44">
        <v>2.55</v>
      </c>
      <c r="G1412" s="44">
        <v>0.95</v>
      </c>
      <c r="H1412" s="18">
        <f>MIN(1,F1412/Config_Geracao!$E$4)*G1412</f>
        <v>0.24225</v>
      </c>
    </row>
    <row r="1413" ht="15.0" customHeight="1">
      <c r="A1413" s="43">
        <v>45716.7916666667</v>
      </c>
      <c r="B1413" s="44">
        <v>2.0</v>
      </c>
      <c r="C1413" s="44">
        <v>19.0</v>
      </c>
      <c r="D1413" s="44">
        <v>12.4</v>
      </c>
      <c r="E1413" s="44">
        <v>24.5</v>
      </c>
      <c r="F1413" s="44">
        <v>3.25</v>
      </c>
      <c r="G1413" s="44">
        <v>0.95</v>
      </c>
      <c r="H1413" s="18">
        <f>MIN(1,F1413/Config_Geracao!$E$4)*G1413</f>
        <v>0.30875</v>
      </c>
    </row>
    <row r="1414" ht="15.0" customHeight="1">
      <c r="A1414" s="43">
        <v>45716.8333333333</v>
      </c>
      <c r="B1414" s="44">
        <v>2.0</v>
      </c>
      <c r="C1414" s="44">
        <v>20.0</v>
      </c>
      <c r="D1414" s="44">
        <v>0.0</v>
      </c>
      <c r="E1414" s="44">
        <v>24.3</v>
      </c>
      <c r="F1414" s="44">
        <v>2.62</v>
      </c>
      <c r="G1414" s="44">
        <v>0.95</v>
      </c>
      <c r="H1414" s="18">
        <f>MIN(1,F1414/Config_Geracao!$E$4)*G1414</f>
        <v>0.2489</v>
      </c>
    </row>
    <row r="1415" ht="15.0" customHeight="1">
      <c r="A1415" s="43">
        <v>45716.875</v>
      </c>
      <c r="B1415" s="44">
        <v>2.0</v>
      </c>
      <c r="C1415" s="44">
        <v>21.0</v>
      </c>
      <c r="D1415" s="44">
        <v>0.0</v>
      </c>
      <c r="E1415" s="44">
        <v>26.8</v>
      </c>
      <c r="F1415" s="44">
        <v>5.47</v>
      </c>
      <c r="G1415" s="44">
        <v>0.95</v>
      </c>
      <c r="H1415" s="18">
        <f>MIN(1,F1415/Config_Geracao!$E$4)*G1415</f>
        <v>0.51965</v>
      </c>
    </row>
    <row r="1416" ht="15.0" customHeight="1">
      <c r="A1416" s="43">
        <v>45716.9166666667</v>
      </c>
      <c r="B1416" s="44">
        <v>2.0</v>
      </c>
      <c r="C1416" s="44">
        <v>22.0</v>
      </c>
      <c r="D1416" s="44">
        <v>0.0</v>
      </c>
      <c r="E1416" s="44">
        <v>26.3</v>
      </c>
      <c r="F1416" s="44">
        <v>3.77</v>
      </c>
      <c r="G1416" s="44">
        <v>0.95</v>
      </c>
      <c r="H1416" s="18">
        <f>MIN(1,F1416/Config_Geracao!$E$4)*G1416</f>
        <v>0.35815</v>
      </c>
    </row>
    <row r="1417" ht="15.0" customHeight="1">
      <c r="A1417" s="43">
        <v>45716.9583333333</v>
      </c>
      <c r="B1417" s="44">
        <v>2.0</v>
      </c>
      <c r="C1417" s="44">
        <v>23.0</v>
      </c>
      <c r="D1417" s="44">
        <v>0.0</v>
      </c>
      <c r="E1417" s="44">
        <v>27.7</v>
      </c>
      <c r="F1417" s="44">
        <v>3.21</v>
      </c>
      <c r="G1417" s="44">
        <v>0.95</v>
      </c>
      <c r="H1417" s="18">
        <f>MIN(1,F1417/Config_Geracao!$E$4)*G1417</f>
        <v>0.30495</v>
      </c>
    </row>
    <row r="1418" ht="15.0" customHeight="1">
      <c r="A1418" s="43">
        <v>45717.0</v>
      </c>
      <c r="B1418" s="44">
        <v>3.0</v>
      </c>
      <c r="C1418" s="44">
        <v>0.0</v>
      </c>
      <c r="D1418" s="44">
        <v>0.0</v>
      </c>
      <c r="E1418" s="44">
        <v>29.6</v>
      </c>
      <c r="F1418" s="44">
        <v>2.75</v>
      </c>
      <c r="G1418" s="44">
        <v>0.95</v>
      </c>
      <c r="H1418" s="18">
        <f>MIN(1,F1418/Config_Geracao!$E$4)*G1418</f>
        <v>0.26125</v>
      </c>
    </row>
    <row r="1419" ht="15.0" customHeight="1">
      <c r="A1419" s="43">
        <v>45717.0416666667</v>
      </c>
      <c r="B1419" s="44">
        <v>3.0</v>
      </c>
      <c r="C1419" s="44">
        <v>1.0</v>
      </c>
      <c r="D1419" s="44">
        <v>0.0</v>
      </c>
      <c r="E1419" s="44">
        <v>27.8</v>
      </c>
      <c r="F1419" s="44">
        <v>2.82</v>
      </c>
      <c r="G1419" s="44">
        <v>0.95</v>
      </c>
      <c r="H1419" s="18">
        <f>MIN(1,F1419/Config_Geracao!$E$4)*G1419</f>
        <v>0.2679</v>
      </c>
    </row>
    <row r="1420" ht="15.0" customHeight="1">
      <c r="A1420" s="43">
        <v>45717.0833333333</v>
      </c>
      <c r="B1420" s="44">
        <v>3.0</v>
      </c>
      <c r="C1420" s="44">
        <v>2.0</v>
      </c>
      <c r="D1420" s="44">
        <v>0.0</v>
      </c>
      <c r="E1420" s="44">
        <v>27.7</v>
      </c>
      <c r="F1420" s="44">
        <v>3.36</v>
      </c>
      <c r="G1420" s="44">
        <v>0.95</v>
      </c>
      <c r="H1420" s="18">
        <f>MIN(1,F1420/Config_Geracao!$E$4)*G1420</f>
        <v>0.3192</v>
      </c>
    </row>
    <row r="1421" ht="15.0" customHeight="1">
      <c r="A1421" s="43">
        <v>45717.125</v>
      </c>
      <c r="B1421" s="44">
        <v>3.0</v>
      </c>
      <c r="C1421" s="44">
        <v>3.0</v>
      </c>
      <c r="D1421" s="44">
        <v>0.0</v>
      </c>
      <c r="E1421" s="44">
        <v>30.1</v>
      </c>
      <c r="F1421" s="44">
        <v>5.56</v>
      </c>
      <c r="G1421" s="44">
        <v>0.95</v>
      </c>
      <c r="H1421" s="18">
        <f>MIN(1,F1421/Config_Geracao!$E$4)*G1421</f>
        <v>0.5282</v>
      </c>
    </row>
    <row r="1422" ht="15.0" customHeight="1">
      <c r="A1422" s="43">
        <v>45717.1666666667</v>
      </c>
      <c r="B1422" s="44">
        <v>3.0</v>
      </c>
      <c r="C1422" s="44">
        <v>4.0</v>
      </c>
      <c r="D1422" s="44">
        <v>0.0</v>
      </c>
      <c r="E1422" s="44">
        <v>25.6</v>
      </c>
      <c r="F1422" s="44">
        <v>3.51</v>
      </c>
      <c r="G1422" s="44">
        <v>0.95</v>
      </c>
      <c r="H1422" s="18">
        <f>MIN(1,F1422/Config_Geracao!$E$4)*G1422</f>
        <v>0.33345</v>
      </c>
    </row>
    <row r="1423" ht="15.0" customHeight="1">
      <c r="A1423" s="43">
        <v>45717.2083333333</v>
      </c>
      <c r="B1423" s="44">
        <v>3.0</v>
      </c>
      <c r="C1423" s="44">
        <v>5.0</v>
      </c>
      <c r="D1423" s="44">
        <v>0.0</v>
      </c>
      <c r="E1423" s="44">
        <v>25.9</v>
      </c>
      <c r="F1423" s="44">
        <v>4.45</v>
      </c>
      <c r="G1423" s="44">
        <v>0.95</v>
      </c>
      <c r="H1423" s="18">
        <f>MIN(1,F1423/Config_Geracao!$E$4)*G1423</f>
        <v>0.42275</v>
      </c>
    </row>
    <row r="1424" ht="15.0" customHeight="1">
      <c r="A1424" s="43">
        <v>45717.25</v>
      </c>
      <c r="B1424" s="44">
        <v>3.0</v>
      </c>
      <c r="C1424" s="44">
        <v>6.0</v>
      </c>
      <c r="D1424" s="44">
        <v>106.1</v>
      </c>
      <c r="E1424" s="44">
        <v>22.5</v>
      </c>
      <c r="F1424" s="44">
        <v>2.05</v>
      </c>
      <c r="G1424" s="44">
        <v>0.95</v>
      </c>
      <c r="H1424" s="18">
        <f>MIN(1,F1424/Config_Geracao!$E$4)*G1424</f>
        <v>0.19475</v>
      </c>
    </row>
    <row r="1425" ht="15.0" customHeight="1">
      <c r="A1425" s="43">
        <v>45717.2916666667</v>
      </c>
      <c r="B1425" s="44">
        <v>3.0</v>
      </c>
      <c r="C1425" s="44">
        <v>7.0</v>
      </c>
      <c r="D1425" s="44">
        <v>414.5</v>
      </c>
      <c r="E1425" s="44">
        <v>26.3</v>
      </c>
      <c r="F1425" s="44">
        <v>3.57</v>
      </c>
      <c r="G1425" s="44">
        <v>0.95</v>
      </c>
      <c r="H1425" s="18">
        <f>MIN(1,F1425/Config_Geracao!$E$4)*G1425</f>
        <v>0.33915</v>
      </c>
    </row>
    <row r="1426" ht="15.0" customHeight="1">
      <c r="A1426" s="43">
        <v>45717.3333333333</v>
      </c>
      <c r="B1426" s="44">
        <v>3.0</v>
      </c>
      <c r="C1426" s="44">
        <v>8.0</v>
      </c>
      <c r="D1426" s="44">
        <v>586.1</v>
      </c>
      <c r="E1426" s="44">
        <v>27.8</v>
      </c>
      <c r="F1426" s="44">
        <v>1.98</v>
      </c>
      <c r="G1426" s="44">
        <v>0.95</v>
      </c>
      <c r="H1426" s="18">
        <f>MIN(1,F1426/Config_Geracao!$E$4)*G1426</f>
        <v>0.1881</v>
      </c>
    </row>
    <row r="1427" ht="15.0" customHeight="1">
      <c r="A1427" s="43">
        <v>45717.375</v>
      </c>
      <c r="B1427" s="44">
        <v>3.0</v>
      </c>
      <c r="C1427" s="44">
        <v>9.0</v>
      </c>
      <c r="D1427" s="44">
        <v>302.7</v>
      </c>
      <c r="E1427" s="44">
        <v>28.4</v>
      </c>
      <c r="F1427" s="44">
        <v>5.27</v>
      </c>
      <c r="G1427" s="44">
        <v>0.95</v>
      </c>
      <c r="H1427" s="18">
        <f>MIN(1,F1427/Config_Geracao!$E$4)*G1427</f>
        <v>0.50065</v>
      </c>
    </row>
    <row r="1428" ht="15.0" customHeight="1">
      <c r="A1428" s="43">
        <v>45717.4166666667</v>
      </c>
      <c r="B1428" s="44">
        <v>3.0</v>
      </c>
      <c r="C1428" s="44">
        <v>10.0</v>
      </c>
      <c r="D1428" s="44">
        <v>250.1</v>
      </c>
      <c r="E1428" s="44">
        <v>31.1</v>
      </c>
      <c r="F1428" s="44">
        <v>1.91</v>
      </c>
      <c r="G1428" s="44">
        <v>0.95</v>
      </c>
      <c r="H1428" s="18">
        <f>MIN(1,F1428/Config_Geracao!$E$4)*G1428</f>
        <v>0.18145</v>
      </c>
    </row>
    <row r="1429" ht="15.0" customHeight="1">
      <c r="A1429" s="43">
        <v>45717.4583333333</v>
      </c>
      <c r="B1429" s="44">
        <v>3.0</v>
      </c>
      <c r="C1429" s="44">
        <v>11.0</v>
      </c>
      <c r="D1429" s="44">
        <v>359.7</v>
      </c>
      <c r="E1429" s="44">
        <v>31.2</v>
      </c>
      <c r="F1429" s="44">
        <v>4.53</v>
      </c>
      <c r="G1429" s="44">
        <v>0.95</v>
      </c>
      <c r="H1429" s="18">
        <f>MIN(1,F1429/Config_Geracao!$E$4)*G1429</f>
        <v>0.43035</v>
      </c>
    </row>
    <row r="1430" ht="15.0" customHeight="1">
      <c r="A1430" s="43">
        <v>45717.5</v>
      </c>
      <c r="B1430" s="44">
        <v>3.0</v>
      </c>
      <c r="C1430" s="44">
        <v>12.0</v>
      </c>
      <c r="D1430" s="44">
        <v>992.6</v>
      </c>
      <c r="E1430" s="44">
        <v>29.8</v>
      </c>
      <c r="F1430" s="44">
        <v>1.99</v>
      </c>
      <c r="G1430" s="44">
        <v>0.95</v>
      </c>
      <c r="H1430" s="18">
        <f>MIN(1,F1430/Config_Geracao!$E$4)*G1430</f>
        <v>0.18905</v>
      </c>
    </row>
    <row r="1431" ht="15.0" customHeight="1">
      <c r="A1431" s="43">
        <v>45717.5416666667</v>
      </c>
      <c r="B1431" s="44">
        <v>3.0</v>
      </c>
      <c r="C1431" s="44">
        <v>13.0</v>
      </c>
      <c r="D1431" s="44">
        <v>347.8</v>
      </c>
      <c r="E1431" s="44">
        <v>30.0</v>
      </c>
      <c r="F1431" s="44">
        <v>2.81</v>
      </c>
      <c r="G1431" s="44">
        <v>0.95</v>
      </c>
      <c r="H1431" s="18">
        <f>MIN(1,F1431/Config_Geracao!$E$4)*G1431</f>
        <v>0.26695</v>
      </c>
    </row>
    <row r="1432" ht="15.0" customHeight="1">
      <c r="A1432" s="43">
        <v>45717.5833333333</v>
      </c>
      <c r="B1432" s="44">
        <v>3.0</v>
      </c>
      <c r="C1432" s="44">
        <v>14.0</v>
      </c>
      <c r="D1432" s="44">
        <v>183.2</v>
      </c>
      <c r="E1432" s="44">
        <v>27.9</v>
      </c>
      <c r="F1432" s="44">
        <v>2.27</v>
      </c>
      <c r="G1432" s="44">
        <v>0.95</v>
      </c>
      <c r="H1432" s="18">
        <f>MIN(1,F1432/Config_Geracao!$E$4)*G1432</f>
        <v>0.21565</v>
      </c>
    </row>
    <row r="1433" ht="15.0" customHeight="1">
      <c r="A1433" s="43">
        <v>45717.625</v>
      </c>
      <c r="B1433" s="44">
        <v>3.0</v>
      </c>
      <c r="C1433" s="44">
        <v>15.0</v>
      </c>
      <c r="D1433" s="44">
        <v>341.0</v>
      </c>
      <c r="E1433" s="44">
        <v>27.3</v>
      </c>
      <c r="F1433" s="44">
        <v>2.19</v>
      </c>
      <c r="G1433" s="44">
        <v>0.95</v>
      </c>
      <c r="H1433" s="18">
        <f>MIN(1,F1433/Config_Geracao!$E$4)*G1433</f>
        <v>0.20805</v>
      </c>
    </row>
    <row r="1434" ht="15.0" customHeight="1">
      <c r="A1434" s="43">
        <v>45717.6666666667</v>
      </c>
      <c r="B1434" s="44">
        <v>3.0</v>
      </c>
      <c r="C1434" s="44">
        <v>16.0</v>
      </c>
      <c r="D1434" s="44">
        <v>603.2</v>
      </c>
      <c r="E1434" s="44">
        <v>26.0</v>
      </c>
      <c r="F1434" s="44">
        <v>2.23</v>
      </c>
      <c r="G1434" s="44">
        <v>0.95</v>
      </c>
      <c r="H1434" s="18">
        <f>MIN(1,F1434/Config_Geracao!$E$4)*G1434</f>
        <v>0.21185</v>
      </c>
    </row>
    <row r="1435" ht="15.0" customHeight="1">
      <c r="A1435" s="43">
        <v>45717.7083333333</v>
      </c>
      <c r="B1435" s="44">
        <v>3.0</v>
      </c>
      <c r="C1435" s="44">
        <v>17.0</v>
      </c>
      <c r="D1435" s="44">
        <v>109.9</v>
      </c>
      <c r="E1435" s="44">
        <v>27.0</v>
      </c>
      <c r="F1435" s="44">
        <v>2.22</v>
      </c>
      <c r="G1435" s="44">
        <v>0.95</v>
      </c>
      <c r="H1435" s="18">
        <f>MIN(1,F1435/Config_Geracao!$E$4)*G1435</f>
        <v>0.2109</v>
      </c>
    </row>
    <row r="1436" ht="15.0" customHeight="1">
      <c r="A1436" s="43">
        <v>45717.75</v>
      </c>
      <c r="B1436" s="44">
        <v>3.0</v>
      </c>
      <c r="C1436" s="44">
        <v>18.0</v>
      </c>
      <c r="D1436" s="44">
        <v>73.8</v>
      </c>
      <c r="E1436" s="44">
        <v>26.5</v>
      </c>
      <c r="F1436" s="44">
        <v>2.62</v>
      </c>
      <c r="G1436" s="44">
        <v>0.95</v>
      </c>
      <c r="H1436" s="18">
        <f>MIN(1,F1436/Config_Geracao!$E$4)*G1436</f>
        <v>0.2489</v>
      </c>
    </row>
    <row r="1437" ht="15.0" customHeight="1">
      <c r="A1437" s="43">
        <v>45717.7916666667</v>
      </c>
      <c r="B1437" s="44">
        <v>3.0</v>
      </c>
      <c r="C1437" s="44">
        <v>19.0</v>
      </c>
      <c r="D1437" s="44">
        <v>0.0</v>
      </c>
      <c r="E1437" s="44">
        <v>23.6</v>
      </c>
      <c r="F1437" s="44">
        <v>3.61</v>
      </c>
      <c r="G1437" s="44">
        <v>0.95</v>
      </c>
      <c r="H1437" s="18">
        <f>MIN(1,F1437/Config_Geracao!$E$4)*G1437</f>
        <v>0.34295</v>
      </c>
    </row>
    <row r="1438" ht="15.0" customHeight="1">
      <c r="A1438" s="43">
        <v>45717.8333333333</v>
      </c>
      <c r="B1438" s="44">
        <v>3.0</v>
      </c>
      <c r="C1438" s="44">
        <v>20.0</v>
      </c>
      <c r="D1438" s="44">
        <v>0.0</v>
      </c>
      <c r="E1438" s="44">
        <v>28.0</v>
      </c>
      <c r="F1438" s="44">
        <v>3.78</v>
      </c>
      <c r="G1438" s="44">
        <v>0.95</v>
      </c>
      <c r="H1438" s="18">
        <f>MIN(1,F1438/Config_Geracao!$E$4)*G1438</f>
        <v>0.3591</v>
      </c>
    </row>
    <row r="1439" ht="15.0" customHeight="1">
      <c r="A1439" s="43">
        <v>45717.875</v>
      </c>
      <c r="B1439" s="44">
        <v>3.0</v>
      </c>
      <c r="C1439" s="44">
        <v>21.0</v>
      </c>
      <c r="D1439" s="44">
        <v>0.0</v>
      </c>
      <c r="E1439" s="44">
        <v>28.6</v>
      </c>
      <c r="F1439" s="44">
        <v>4.88</v>
      </c>
      <c r="G1439" s="44">
        <v>0.95</v>
      </c>
      <c r="H1439" s="18">
        <f>MIN(1,F1439/Config_Geracao!$E$4)*G1439</f>
        <v>0.4636</v>
      </c>
    </row>
    <row r="1440" ht="15.0" customHeight="1">
      <c r="A1440" s="43">
        <v>45717.9166666667</v>
      </c>
      <c r="B1440" s="44">
        <v>3.0</v>
      </c>
      <c r="C1440" s="44">
        <v>22.0</v>
      </c>
      <c r="D1440" s="44">
        <v>0.0</v>
      </c>
      <c r="E1440" s="44">
        <v>29.6</v>
      </c>
      <c r="F1440" s="44">
        <v>4.05</v>
      </c>
      <c r="G1440" s="44">
        <v>0.95</v>
      </c>
      <c r="H1440" s="18">
        <f>MIN(1,F1440/Config_Geracao!$E$4)*G1440</f>
        <v>0.38475</v>
      </c>
    </row>
    <row r="1441" ht="15.0" customHeight="1">
      <c r="A1441" s="43">
        <v>45717.9583333333</v>
      </c>
      <c r="B1441" s="44">
        <v>3.0</v>
      </c>
      <c r="C1441" s="44">
        <v>23.0</v>
      </c>
      <c r="D1441" s="44">
        <v>0.0</v>
      </c>
      <c r="E1441" s="44">
        <v>27.9</v>
      </c>
      <c r="F1441" s="44">
        <v>3.57</v>
      </c>
      <c r="G1441" s="44">
        <v>0.95</v>
      </c>
      <c r="H1441" s="18">
        <f>MIN(1,F1441/Config_Geracao!$E$4)*G1441</f>
        <v>0.33915</v>
      </c>
    </row>
    <row r="1442" ht="15.0" customHeight="1">
      <c r="A1442" s="43">
        <v>45718.0</v>
      </c>
      <c r="B1442" s="44">
        <v>3.0</v>
      </c>
      <c r="C1442" s="44">
        <v>0.0</v>
      </c>
      <c r="D1442" s="44">
        <v>0.0</v>
      </c>
      <c r="E1442" s="44">
        <v>28.2</v>
      </c>
      <c r="F1442" s="44">
        <v>3.91</v>
      </c>
      <c r="G1442" s="44">
        <v>0.95</v>
      </c>
      <c r="H1442" s="18">
        <f>MIN(1,F1442/Config_Geracao!$E$4)*G1442</f>
        <v>0.37145</v>
      </c>
    </row>
    <row r="1443" ht="15.0" customHeight="1">
      <c r="A1443" s="43">
        <v>45718.0416666667</v>
      </c>
      <c r="B1443" s="44">
        <v>3.0</v>
      </c>
      <c r="C1443" s="44">
        <v>1.0</v>
      </c>
      <c r="D1443" s="44">
        <v>0.0</v>
      </c>
      <c r="E1443" s="44">
        <v>26.6</v>
      </c>
      <c r="F1443" s="44">
        <v>2.73</v>
      </c>
      <c r="G1443" s="44">
        <v>0.95</v>
      </c>
      <c r="H1443" s="18">
        <f>MIN(1,F1443/Config_Geracao!$E$4)*G1443</f>
        <v>0.25935</v>
      </c>
    </row>
    <row r="1444" ht="15.0" customHeight="1">
      <c r="A1444" s="43">
        <v>45718.0833333333</v>
      </c>
      <c r="B1444" s="44">
        <v>3.0</v>
      </c>
      <c r="C1444" s="44">
        <v>2.0</v>
      </c>
      <c r="D1444" s="44">
        <v>0.0</v>
      </c>
      <c r="E1444" s="44">
        <v>25.2</v>
      </c>
      <c r="F1444" s="44">
        <v>3.05</v>
      </c>
      <c r="G1444" s="44">
        <v>0.95</v>
      </c>
      <c r="H1444" s="18">
        <f>MIN(1,F1444/Config_Geracao!$E$4)*G1444</f>
        <v>0.28975</v>
      </c>
    </row>
    <row r="1445" ht="15.0" customHeight="1">
      <c r="A1445" s="43">
        <v>45718.125</v>
      </c>
      <c r="B1445" s="44">
        <v>3.0</v>
      </c>
      <c r="C1445" s="44">
        <v>3.0</v>
      </c>
      <c r="D1445" s="44">
        <v>0.0</v>
      </c>
      <c r="E1445" s="44">
        <v>26.4</v>
      </c>
      <c r="F1445" s="44">
        <v>2.66</v>
      </c>
      <c r="G1445" s="44">
        <v>0.95</v>
      </c>
      <c r="H1445" s="18">
        <f>MIN(1,F1445/Config_Geracao!$E$4)*G1445</f>
        <v>0.2527</v>
      </c>
    </row>
    <row r="1446" ht="15.0" customHeight="1">
      <c r="A1446" s="43">
        <v>45718.1666666667</v>
      </c>
      <c r="B1446" s="44">
        <v>3.0</v>
      </c>
      <c r="C1446" s="44">
        <v>4.0</v>
      </c>
      <c r="D1446" s="44">
        <v>0.0</v>
      </c>
      <c r="E1446" s="44">
        <v>27.6</v>
      </c>
      <c r="F1446" s="44">
        <v>3.61</v>
      </c>
      <c r="G1446" s="44">
        <v>0.95</v>
      </c>
      <c r="H1446" s="18">
        <f>MIN(1,F1446/Config_Geracao!$E$4)*G1446</f>
        <v>0.34295</v>
      </c>
    </row>
    <row r="1447" ht="15.0" customHeight="1">
      <c r="A1447" s="43">
        <v>45718.2083333333</v>
      </c>
      <c r="B1447" s="44">
        <v>3.0</v>
      </c>
      <c r="C1447" s="44">
        <v>5.0</v>
      </c>
      <c r="D1447" s="44">
        <v>0.0</v>
      </c>
      <c r="E1447" s="44">
        <v>24.7</v>
      </c>
      <c r="F1447" s="44">
        <v>4.55</v>
      </c>
      <c r="G1447" s="44">
        <v>0.95</v>
      </c>
      <c r="H1447" s="18">
        <f>MIN(1,F1447/Config_Geracao!$E$4)*G1447</f>
        <v>0.43225</v>
      </c>
    </row>
    <row r="1448" ht="15.0" customHeight="1">
      <c r="A1448" s="43">
        <v>45718.25</v>
      </c>
      <c r="B1448" s="44">
        <v>3.0</v>
      </c>
      <c r="C1448" s="44">
        <v>6.0</v>
      </c>
      <c r="D1448" s="44">
        <v>40.9</v>
      </c>
      <c r="E1448" s="44">
        <v>24.5</v>
      </c>
      <c r="F1448" s="44">
        <v>5.75</v>
      </c>
      <c r="G1448" s="44">
        <v>0.95</v>
      </c>
      <c r="H1448" s="18">
        <f>MIN(1,F1448/Config_Geracao!$E$4)*G1448</f>
        <v>0.54625</v>
      </c>
    </row>
    <row r="1449" ht="15.0" customHeight="1">
      <c r="A1449" s="43">
        <v>45718.2916666667</v>
      </c>
      <c r="B1449" s="44">
        <v>3.0</v>
      </c>
      <c r="C1449" s="44">
        <v>7.0</v>
      </c>
      <c r="D1449" s="44">
        <v>257.8</v>
      </c>
      <c r="E1449" s="44">
        <v>24.0</v>
      </c>
      <c r="F1449" s="44">
        <v>4.4</v>
      </c>
      <c r="G1449" s="44">
        <v>0.95</v>
      </c>
      <c r="H1449" s="18">
        <f>MIN(1,F1449/Config_Geracao!$E$4)*G1449</f>
        <v>0.418</v>
      </c>
    </row>
    <row r="1450" ht="15.0" customHeight="1">
      <c r="A1450" s="43">
        <v>45718.3333333333</v>
      </c>
      <c r="B1450" s="44">
        <v>3.0</v>
      </c>
      <c r="C1450" s="44">
        <v>8.0</v>
      </c>
      <c r="D1450" s="44">
        <v>285.5</v>
      </c>
      <c r="E1450" s="44">
        <v>30.1</v>
      </c>
      <c r="F1450" s="44">
        <v>2.06</v>
      </c>
      <c r="G1450" s="44">
        <v>0.95</v>
      </c>
      <c r="H1450" s="18">
        <f>MIN(1,F1450/Config_Geracao!$E$4)*G1450</f>
        <v>0.1957</v>
      </c>
    </row>
    <row r="1451" ht="15.0" customHeight="1">
      <c r="A1451" s="43">
        <v>45718.375</v>
      </c>
      <c r="B1451" s="44">
        <v>3.0</v>
      </c>
      <c r="C1451" s="44">
        <v>9.0</v>
      </c>
      <c r="D1451" s="44">
        <v>233.9</v>
      </c>
      <c r="E1451" s="44">
        <v>29.5</v>
      </c>
      <c r="F1451" s="44">
        <v>2.59</v>
      </c>
      <c r="G1451" s="44">
        <v>0.95</v>
      </c>
      <c r="H1451" s="18">
        <f>MIN(1,F1451/Config_Geracao!$E$4)*G1451</f>
        <v>0.24605</v>
      </c>
    </row>
    <row r="1452" ht="15.0" customHeight="1">
      <c r="A1452" s="43">
        <v>45718.4166666667</v>
      </c>
      <c r="B1452" s="44">
        <v>3.0</v>
      </c>
      <c r="C1452" s="44">
        <v>10.0</v>
      </c>
      <c r="D1452" s="44">
        <v>873.8</v>
      </c>
      <c r="E1452" s="44">
        <v>30.2</v>
      </c>
      <c r="F1452" s="44">
        <v>3.78</v>
      </c>
      <c r="G1452" s="44">
        <v>0.95</v>
      </c>
      <c r="H1452" s="18">
        <f>MIN(1,F1452/Config_Geracao!$E$4)*G1452</f>
        <v>0.3591</v>
      </c>
    </row>
    <row r="1453" ht="15.0" customHeight="1">
      <c r="A1453" s="43">
        <v>45718.4583333333</v>
      </c>
      <c r="B1453" s="44">
        <v>3.0</v>
      </c>
      <c r="C1453" s="44">
        <v>11.0</v>
      </c>
      <c r="D1453" s="44">
        <v>927.6</v>
      </c>
      <c r="E1453" s="44">
        <v>28.6</v>
      </c>
      <c r="F1453" s="44">
        <v>2.25</v>
      </c>
      <c r="G1453" s="44">
        <v>0.95</v>
      </c>
      <c r="H1453" s="18">
        <f>MIN(1,F1453/Config_Geracao!$E$4)*G1453</f>
        <v>0.21375</v>
      </c>
    </row>
    <row r="1454" ht="15.0" customHeight="1">
      <c r="A1454" s="43">
        <v>45718.5</v>
      </c>
      <c r="B1454" s="44">
        <v>3.0</v>
      </c>
      <c r="C1454" s="44">
        <v>12.0</v>
      </c>
      <c r="D1454" s="44">
        <v>977.0</v>
      </c>
      <c r="E1454" s="44">
        <v>29.5</v>
      </c>
      <c r="F1454" s="44">
        <v>3.05</v>
      </c>
      <c r="G1454" s="44">
        <v>0.95</v>
      </c>
      <c r="H1454" s="18">
        <f>MIN(1,F1454/Config_Geracao!$E$4)*G1454</f>
        <v>0.28975</v>
      </c>
    </row>
    <row r="1455" ht="15.0" customHeight="1">
      <c r="A1455" s="43">
        <v>45718.5416666667</v>
      </c>
      <c r="B1455" s="44">
        <v>3.0</v>
      </c>
      <c r="C1455" s="44">
        <v>13.0</v>
      </c>
      <c r="D1455" s="44">
        <v>290.1</v>
      </c>
      <c r="E1455" s="44">
        <v>29.2</v>
      </c>
      <c r="F1455" s="44">
        <v>3.26</v>
      </c>
      <c r="G1455" s="44">
        <v>0.95</v>
      </c>
      <c r="H1455" s="18">
        <f>MIN(1,F1455/Config_Geracao!$E$4)*G1455</f>
        <v>0.3097</v>
      </c>
    </row>
    <row r="1456" ht="15.0" customHeight="1">
      <c r="A1456" s="43">
        <v>45718.5833333333</v>
      </c>
      <c r="B1456" s="44">
        <v>3.0</v>
      </c>
      <c r="C1456" s="44">
        <v>14.0</v>
      </c>
      <c r="D1456" s="44">
        <v>365.8</v>
      </c>
      <c r="E1456" s="44">
        <v>27.5</v>
      </c>
      <c r="F1456" s="44">
        <v>2.51</v>
      </c>
      <c r="G1456" s="44">
        <v>0.95</v>
      </c>
      <c r="H1456" s="18">
        <f>MIN(1,F1456/Config_Geracao!$E$4)*G1456</f>
        <v>0.23845</v>
      </c>
    </row>
    <row r="1457" ht="15.0" customHeight="1">
      <c r="A1457" s="43">
        <v>45718.625</v>
      </c>
      <c r="B1457" s="44">
        <v>3.0</v>
      </c>
      <c r="C1457" s="44">
        <v>15.0</v>
      </c>
      <c r="D1457" s="44">
        <v>738.7</v>
      </c>
      <c r="E1457" s="44">
        <v>31.8</v>
      </c>
      <c r="F1457" s="44">
        <v>2.07</v>
      </c>
      <c r="G1457" s="44">
        <v>0.95</v>
      </c>
      <c r="H1457" s="18">
        <f>MIN(1,F1457/Config_Geracao!$E$4)*G1457</f>
        <v>0.19665</v>
      </c>
    </row>
    <row r="1458" ht="15.0" customHeight="1">
      <c r="A1458" s="43">
        <v>45718.6666666667</v>
      </c>
      <c r="B1458" s="44">
        <v>3.0</v>
      </c>
      <c r="C1458" s="44">
        <v>16.0</v>
      </c>
      <c r="D1458" s="44">
        <v>148.4</v>
      </c>
      <c r="E1458" s="44">
        <v>28.3</v>
      </c>
      <c r="F1458" s="44">
        <v>2.8</v>
      </c>
      <c r="G1458" s="44">
        <v>0.95</v>
      </c>
      <c r="H1458" s="18">
        <f>MIN(1,F1458/Config_Geracao!$E$4)*G1458</f>
        <v>0.266</v>
      </c>
    </row>
    <row r="1459" ht="15.0" customHeight="1">
      <c r="A1459" s="43">
        <v>45718.7083333333</v>
      </c>
      <c r="B1459" s="44">
        <v>3.0</v>
      </c>
      <c r="C1459" s="44">
        <v>17.0</v>
      </c>
      <c r="D1459" s="44">
        <v>198.9</v>
      </c>
      <c r="E1459" s="44">
        <v>30.6</v>
      </c>
      <c r="F1459" s="44">
        <v>2.21</v>
      </c>
      <c r="G1459" s="44">
        <v>0.95</v>
      </c>
      <c r="H1459" s="18">
        <f>MIN(1,F1459/Config_Geracao!$E$4)*G1459</f>
        <v>0.20995</v>
      </c>
    </row>
    <row r="1460" ht="15.0" customHeight="1">
      <c r="A1460" s="43">
        <v>45718.75</v>
      </c>
      <c r="B1460" s="44">
        <v>3.0</v>
      </c>
      <c r="C1460" s="44">
        <v>18.0</v>
      </c>
      <c r="D1460" s="44">
        <v>144.1</v>
      </c>
      <c r="E1460" s="44">
        <v>24.3</v>
      </c>
      <c r="F1460" s="44">
        <v>2.39</v>
      </c>
      <c r="G1460" s="44">
        <v>0.95</v>
      </c>
      <c r="H1460" s="18">
        <f>MIN(1,F1460/Config_Geracao!$E$4)*G1460</f>
        <v>0.22705</v>
      </c>
    </row>
    <row r="1461" ht="15.0" customHeight="1">
      <c r="A1461" s="43">
        <v>45718.7916666667</v>
      </c>
      <c r="B1461" s="44">
        <v>3.0</v>
      </c>
      <c r="C1461" s="44">
        <v>19.0</v>
      </c>
      <c r="D1461" s="44">
        <v>11.3</v>
      </c>
      <c r="E1461" s="44">
        <v>25.7</v>
      </c>
      <c r="F1461" s="44">
        <v>2.47</v>
      </c>
      <c r="G1461" s="44">
        <v>0.95</v>
      </c>
      <c r="H1461" s="18">
        <f>MIN(1,F1461/Config_Geracao!$E$4)*G1461</f>
        <v>0.23465</v>
      </c>
    </row>
    <row r="1462" ht="15.0" customHeight="1">
      <c r="A1462" s="43">
        <v>45718.8333333333</v>
      </c>
      <c r="B1462" s="44">
        <v>3.0</v>
      </c>
      <c r="C1462" s="44">
        <v>20.0</v>
      </c>
      <c r="D1462" s="44">
        <v>0.0</v>
      </c>
      <c r="E1462" s="44">
        <v>28.7</v>
      </c>
      <c r="F1462" s="44">
        <v>2.04</v>
      </c>
      <c r="G1462" s="44">
        <v>0.95</v>
      </c>
      <c r="H1462" s="18">
        <f>MIN(1,F1462/Config_Geracao!$E$4)*G1462</f>
        <v>0.1938</v>
      </c>
    </row>
    <row r="1463" ht="15.0" customHeight="1">
      <c r="A1463" s="43">
        <v>45718.875</v>
      </c>
      <c r="B1463" s="44">
        <v>3.0</v>
      </c>
      <c r="C1463" s="44">
        <v>21.0</v>
      </c>
      <c r="D1463" s="44">
        <v>0.0</v>
      </c>
      <c r="E1463" s="44">
        <v>25.6</v>
      </c>
      <c r="F1463" s="44">
        <v>2.85</v>
      </c>
      <c r="G1463" s="44">
        <v>0.95</v>
      </c>
      <c r="H1463" s="18">
        <f>MIN(1,F1463/Config_Geracao!$E$4)*G1463</f>
        <v>0.27075</v>
      </c>
    </row>
    <row r="1464" ht="15.0" customHeight="1">
      <c r="A1464" s="43">
        <v>45718.9166666667</v>
      </c>
      <c r="B1464" s="44">
        <v>3.0</v>
      </c>
      <c r="C1464" s="44">
        <v>22.0</v>
      </c>
      <c r="D1464" s="44">
        <v>0.0</v>
      </c>
      <c r="E1464" s="44">
        <v>27.9</v>
      </c>
      <c r="F1464" s="44">
        <v>3.26</v>
      </c>
      <c r="G1464" s="44">
        <v>0.95</v>
      </c>
      <c r="H1464" s="18">
        <f>MIN(1,F1464/Config_Geracao!$E$4)*G1464</f>
        <v>0.3097</v>
      </c>
    </row>
    <row r="1465" ht="15.0" customHeight="1">
      <c r="A1465" s="43">
        <v>45718.9583333333</v>
      </c>
      <c r="B1465" s="44">
        <v>3.0</v>
      </c>
      <c r="C1465" s="44">
        <v>23.0</v>
      </c>
      <c r="D1465" s="44">
        <v>0.0</v>
      </c>
      <c r="E1465" s="44">
        <v>25.9</v>
      </c>
      <c r="F1465" s="44">
        <v>3.68</v>
      </c>
      <c r="G1465" s="44">
        <v>0.95</v>
      </c>
      <c r="H1465" s="18">
        <f>MIN(1,F1465/Config_Geracao!$E$4)*G1465</f>
        <v>0.3496</v>
      </c>
    </row>
    <row r="1466" ht="15.0" customHeight="1">
      <c r="A1466" s="43">
        <v>45719.0</v>
      </c>
      <c r="B1466" s="44">
        <v>3.0</v>
      </c>
      <c r="C1466" s="44">
        <v>0.0</v>
      </c>
      <c r="D1466" s="44">
        <v>0.0</v>
      </c>
      <c r="E1466" s="44">
        <v>26.3</v>
      </c>
      <c r="F1466" s="44">
        <v>3.69</v>
      </c>
      <c r="G1466" s="44">
        <v>0.95</v>
      </c>
      <c r="H1466" s="18">
        <f>MIN(1,F1466/Config_Geracao!$E$4)*G1466</f>
        <v>0.35055</v>
      </c>
    </row>
    <row r="1467" ht="15.0" customHeight="1">
      <c r="A1467" s="43">
        <v>45719.0416666667</v>
      </c>
      <c r="B1467" s="44">
        <v>3.0</v>
      </c>
      <c r="C1467" s="44">
        <v>1.0</v>
      </c>
      <c r="D1467" s="44">
        <v>0.0</v>
      </c>
      <c r="E1467" s="44">
        <v>26.9</v>
      </c>
      <c r="F1467" s="44">
        <v>2.72</v>
      </c>
      <c r="G1467" s="44">
        <v>0.95</v>
      </c>
      <c r="H1467" s="18">
        <f>MIN(1,F1467/Config_Geracao!$E$4)*G1467</f>
        <v>0.2584</v>
      </c>
    </row>
    <row r="1468" ht="15.0" customHeight="1">
      <c r="A1468" s="43">
        <v>45719.0833333333</v>
      </c>
      <c r="B1468" s="44">
        <v>3.0</v>
      </c>
      <c r="C1468" s="44">
        <v>2.0</v>
      </c>
      <c r="D1468" s="44">
        <v>0.0</v>
      </c>
      <c r="E1468" s="44">
        <v>28.9</v>
      </c>
      <c r="F1468" s="44">
        <v>2.96</v>
      </c>
      <c r="G1468" s="44">
        <v>0.95</v>
      </c>
      <c r="H1468" s="18">
        <f>MIN(1,F1468/Config_Geracao!$E$4)*G1468</f>
        <v>0.2812</v>
      </c>
    </row>
    <row r="1469" ht="15.0" customHeight="1">
      <c r="A1469" s="43">
        <v>45719.125</v>
      </c>
      <c r="B1469" s="44">
        <v>3.0</v>
      </c>
      <c r="C1469" s="44">
        <v>3.0</v>
      </c>
      <c r="D1469" s="44">
        <v>0.0</v>
      </c>
      <c r="E1469" s="44">
        <v>26.7</v>
      </c>
      <c r="F1469" s="44">
        <v>3.88</v>
      </c>
      <c r="G1469" s="44">
        <v>0.95</v>
      </c>
      <c r="H1469" s="18">
        <f>MIN(1,F1469/Config_Geracao!$E$4)*G1469</f>
        <v>0.3686</v>
      </c>
    </row>
    <row r="1470" ht="15.0" customHeight="1">
      <c r="A1470" s="43">
        <v>45719.1666666667</v>
      </c>
      <c r="B1470" s="44">
        <v>3.0</v>
      </c>
      <c r="C1470" s="44">
        <v>4.0</v>
      </c>
      <c r="D1470" s="44">
        <v>0.0</v>
      </c>
      <c r="E1470" s="44">
        <v>26.4</v>
      </c>
      <c r="F1470" s="44">
        <v>2.65</v>
      </c>
      <c r="G1470" s="44">
        <v>0.95</v>
      </c>
      <c r="H1470" s="18">
        <f>MIN(1,F1470/Config_Geracao!$E$4)*G1470</f>
        <v>0.25175</v>
      </c>
    </row>
    <row r="1471" ht="15.0" customHeight="1">
      <c r="A1471" s="43">
        <v>45719.2083333333</v>
      </c>
      <c r="B1471" s="44">
        <v>3.0</v>
      </c>
      <c r="C1471" s="44">
        <v>5.0</v>
      </c>
      <c r="D1471" s="44">
        <v>15.7</v>
      </c>
      <c r="E1471" s="44">
        <v>25.5</v>
      </c>
      <c r="F1471" s="44">
        <v>6.1</v>
      </c>
      <c r="G1471" s="44">
        <v>0.95</v>
      </c>
      <c r="H1471" s="18">
        <f>MIN(1,F1471/Config_Geracao!$E$4)*G1471</f>
        <v>0.5795</v>
      </c>
    </row>
    <row r="1472" ht="15.0" customHeight="1">
      <c r="A1472" s="43">
        <v>45719.25</v>
      </c>
      <c r="B1472" s="44">
        <v>3.0</v>
      </c>
      <c r="C1472" s="44">
        <v>6.0</v>
      </c>
      <c r="D1472" s="44">
        <v>221.2</v>
      </c>
      <c r="E1472" s="44">
        <v>25.1</v>
      </c>
      <c r="F1472" s="44">
        <v>1.83</v>
      </c>
      <c r="G1472" s="44">
        <v>0.95</v>
      </c>
      <c r="H1472" s="18">
        <f>MIN(1,F1472/Config_Geracao!$E$4)*G1472</f>
        <v>0.17385</v>
      </c>
    </row>
    <row r="1473" ht="15.0" customHeight="1">
      <c r="A1473" s="43">
        <v>45719.2916666667</v>
      </c>
      <c r="B1473" s="44">
        <v>3.0</v>
      </c>
      <c r="C1473" s="44">
        <v>7.0</v>
      </c>
      <c r="D1473" s="44">
        <v>375.8</v>
      </c>
      <c r="E1473" s="44">
        <v>23.5</v>
      </c>
      <c r="F1473" s="44">
        <v>2.63</v>
      </c>
      <c r="G1473" s="44">
        <v>0.95</v>
      </c>
      <c r="H1473" s="18">
        <f>MIN(1,F1473/Config_Geracao!$E$4)*G1473</f>
        <v>0.24985</v>
      </c>
    </row>
    <row r="1474" ht="15.0" customHeight="1">
      <c r="A1474" s="43">
        <v>45719.3333333333</v>
      </c>
      <c r="B1474" s="44">
        <v>3.0</v>
      </c>
      <c r="C1474" s="44">
        <v>8.0</v>
      </c>
      <c r="D1474" s="44">
        <v>403.3</v>
      </c>
      <c r="E1474" s="44">
        <v>27.5</v>
      </c>
      <c r="F1474" s="44">
        <v>2.85</v>
      </c>
      <c r="G1474" s="44">
        <v>0.95</v>
      </c>
      <c r="H1474" s="18">
        <f>MIN(1,F1474/Config_Geracao!$E$4)*G1474</f>
        <v>0.27075</v>
      </c>
    </row>
    <row r="1475" ht="15.0" customHeight="1">
      <c r="A1475" s="43">
        <v>45719.375</v>
      </c>
      <c r="B1475" s="44">
        <v>3.0</v>
      </c>
      <c r="C1475" s="44">
        <v>9.0</v>
      </c>
      <c r="D1475" s="44">
        <v>182.6</v>
      </c>
      <c r="E1475" s="44">
        <v>30.1</v>
      </c>
      <c r="F1475" s="44">
        <v>2.52</v>
      </c>
      <c r="G1475" s="44">
        <v>0.95</v>
      </c>
      <c r="H1475" s="18">
        <f>MIN(1,F1475/Config_Geracao!$E$4)*G1475</f>
        <v>0.2394</v>
      </c>
    </row>
    <row r="1476" ht="15.0" customHeight="1">
      <c r="A1476" s="43">
        <v>45719.4166666667</v>
      </c>
      <c r="B1476" s="44">
        <v>3.0</v>
      </c>
      <c r="C1476" s="44">
        <v>10.0</v>
      </c>
      <c r="D1476" s="44">
        <v>552.9</v>
      </c>
      <c r="E1476" s="44">
        <v>28.7</v>
      </c>
      <c r="F1476" s="44">
        <v>2.57</v>
      </c>
      <c r="G1476" s="44">
        <v>0.95</v>
      </c>
      <c r="H1476" s="18">
        <f>MIN(1,F1476/Config_Geracao!$E$4)*G1476</f>
        <v>0.24415</v>
      </c>
    </row>
    <row r="1477" ht="15.0" customHeight="1">
      <c r="A1477" s="43">
        <v>45719.4583333333</v>
      </c>
      <c r="B1477" s="44">
        <v>3.0</v>
      </c>
      <c r="C1477" s="44">
        <v>11.0</v>
      </c>
      <c r="D1477" s="44">
        <v>938.6</v>
      </c>
      <c r="E1477" s="44">
        <v>30.5</v>
      </c>
      <c r="F1477" s="44">
        <v>2.29</v>
      </c>
      <c r="G1477" s="44">
        <v>0.95</v>
      </c>
      <c r="H1477" s="18">
        <f>MIN(1,F1477/Config_Geracao!$E$4)*G1477</f>
        <v>0.21755</v>
      </c>
    </row>
    <row r="1478" ht="15.0" customHeight="1">
      <c r="A1478" s="43">
        <v>45719.5</v>
      </c>
      <c r="B1478" s="44">
        <v>3.0</v>
      </c>
      <c r="C1478" s="44">
        <v>12.0</v>
      </c>
      <c r="D1478" s="44">
        <v>938.5</v>
      </c>
      <c r="E1478" s="44">
        <v>30.5</v>
      </c>
      <c r="F1478" s="44">
        <v>2.34</v>
      </c>
      <c r="G1478" s="44">
        <v>0.95</v>
      </c>
      <c r="H1478" s="18">
        <f>MIN(1,F1478/Config_Geracao!$E$4)*G1478</f>
        <v>0.2223</v>
      </c>
    </row>
    <row r="1479" ht="15.0" customHeight="1">
      <c r="A1479" s="43">
        <v>45719.5416666667</v>
      </c>
      <c r="B1479" s="44">
        <v>3.0</v>
      </c>
      <c r="C1479" s="44">
        <v>13.0</v>
      </c>
      <c r="D1479" s="44">
        <v>951.0</v>
      </c>
      <c r="E1479" s="44">
        <v>30.7</v>
      </c>
      <c r="F1479" s="44">
        <v>3.83</v>
      </c>
      <c r="G1479" s="44">
        <v>0.95</v>
      </c>
      <c r="H1479" s="18">
        <f>MIN(1,F1479/Config_Geracao!$E$4)*G1479</f>
        <v>0.36385</v>
      </c>
    </row>
    <row r="1480" ht="15.0" customHeight="1">
      <c r="A1480" s="43">
        <v>45719.5833333333</v>
      </c>
      <c r="B1480" s="44">
        <v>3.0</v>
      </c>
      <c r="C1480" s="44">
        <v>14.0</v>
      </c>
      <c r="D1480" s="44">
        <v>201.4</v>
      </c>
      <c r="E1480" s="44">
        <v>28.0</v>
      </c>
      <c r="F1480" s="44">
        <v>2.48</v>
      </c>
      <c r="G1480" s="44">
        <v>0.95</v>
      </c>
      <c r="H1480" s="18">
        <f>MIN(1,F1480/Config_Geracao!$E$4)*G1480</f>
        <v>0.2356</v>
      </c>
    </row>
    <row r="1481" ht="15.0" customHeight="1">
      <c r="A1481" s="43">
        <v>45719.625</v>
      </c>
      <c r="B1481" s="44">
        <v>3.0</v>
      </c>
      <c r="C1481" s="44">
        <v>15.0</v>
      </c>
      <c r="D1481" s="44">
        <v>785.0</v>
      </c>
      <c r="E1481" s="44">
        <v>28.2</v>
      </c>
      <c r="F1481" s="44">
        <v>2.26</v>
      </c>
      <c r="G1481" s="44">
        <v>0.95</v>
      </c>
      <c r="H1481" s="18">
        <f>MIN(1,F1481/Config_Geracao!$E$4)*G1481</f>
        <v>0.2147</v>
      </c>
    </row>
    <row r="1482" ht="15.0" customHeight="1">
      <c r="A1482" s="43">
        <v>45719.6666666667</v>
      </c>
      <c r="B1482" s="44">
        <v>3.0</v>
      </c>
      <c r="C1482" s="44">
        <v>16.0</v>
      </c>
      <c r="D1482" s="44">
        <v>312.8</v>
      </c>
      <c r="E1482" s="44">
        <v>27.2</v>
      </c>
      <c r="F1482" s="44">
        <v>3.2</v>
      </c>
      <c r="G1482" s="44">
        <v>0.95</v>
      </c>
      <c r="H1482" s="18">
        <f>MIN(1,F1482/Config_Geracao!$E$4)*G1482</f>
        <v>0.304</v>
      </c>
    </row>
    <row r="1483" ht="15.0" customHeight="1">
      <c r="A1483" s="43">
        <v>45719.7083333333</v>
      </c>
      <c r="B1483" s="44">
        <v>3.0</v>
      </c>
      <c r="C1483" s="44">
        <v>17.0</v>
      </c>
      <c r="D1483" s="44">
        <v>411.3</v>
      </c>
      <c r="E1483" s="44">
        <v>26.0</v>
      </c>
      <c r="F1483" s="44">
        <v>2.06</v>
      </c>
      <c r="G1483" s="44">
        <v>0.95</v>
      </c>
      <c r="H1483" s="18">
        <f>MIN(1,F1483/Config_Geracao!$E$4)*G1483</f>
        <v>0.1957</v>
      </c>
    </row>
    <row r="1484" ht="15.0" customHeight="1">
      <c r="A1484" s="43">
        <v>45719.75</v>
      </c>
      <c r="B1484" s="44">
        <v>3.0</v>
      </c>
      <c r="C1484" s="44">
        <v>18.0</v>
      </c>
      <c r="D1484" s="44">
        <v>230.3</v>
      </c>
      <c r="E1484" s="44">
        <v>22.2</v>
      </c>
      <c r="F1484" s="44">
        <v>3.04</v>
      </c>
      <c r="G1484" s="44">
        <v>0.95</v>
      </c>
      <c r="H1484" s="18">
        <f>MIN(1,F1484/Config_Geracao!$E$4)*G1484</f>
        <v>0.2888</v>
      </c>
    </row>
    <row r="1485" ht="15.0" customHeight="1">
      <c r="A1485" s="43">
        <v>45719.7916666667</v>
      </c>
      <c r="B1485" s="44">
        <v>3.0</v>
      </c>
      <c r="C1485" s="44">
        <v>19.0</v>
      </c>
      <c r="D1485" s="44">
        <v>30.9</v>
      </c>
      <c r="E1485" s="44">
        <v>25.4</v>
      </c>
      <c r="F1485" s="44">
        <v>2.59</v>
      </c>
      <c r="G1485" s="44">
        <v>0.95</v>
      </c>
      <c r="H1485" s="18">
        <f>MIN(1,F1485/Config_Geracao!$E$4)*G1485</f>
        <v>0.24605</v>
      </c>
    </row>
    <row r="1486" ht="15.0" customHeight="1">
      <c r="A1486" s="43">
        <v>45719.8333333333</v>
      </c>
      <c r="B1486" s="44">
        <v>3.0</v>
      </c>
      <c r="C1486" s="44">
        <v>20.0</v>
      </c>
      <c r="D1486" s="44">
        <v>0.0</v>
      </c>
      <c r="E1486" s="44">
        <v>24.5</v>
      </c>
      <c r="F1486" s="44">
        <v>1.89</v>
      </c>
      <c r="G1486" s="44">
        <v>0.95</v>
      </c>
      <c r="H1486" s="18">
        <f>MIN(1,F1486/Config_Geracao!$E$4)*G1486</f>
        <v>0.17955</v>
      </c>
    </row>
    <row r="1487" ht="15.0" customHeight="1">
      <c r="A1487" s="43">
        <v>45719.875</v>
      </c>
      <c r="B1487" s="44">
        <v>3.0</v>
      </c>
      <c r="C1487" s="44">
        <v>21.0</v>
      </c>
      <c r="D1487" s="44">
        <v>0.0</v>
      </c>
      <c r="E1487" s="44">
        <v>26.8</v>
      </c>
      <c r="F1487" s="44">
        <v>3.39</v>
      </c>
      <c r="G1487" s="44">
        <v>0.95</v>
      </c>
      <c r="H1487" s="18">
        <f>MIN(1,F1487/Config_Geracao!$E$4)*G1487</f>
        <v>0.32205</v>
      </c>
    </row>
    <row r="1488" ht="15.0" customHeight="1">
      <c r="A1488" s="43">
        <v>45719.9166666667</v>
      </c>
      <c r="B1488" s="44">
        <v>3.0</v>
      </c>
      <c r="C1488" s="44">
        <v>22.0</v>
      </c>
      <c r="D1488" s="44">
        <v>0.0</v>
      </c>
      <c r="E1488" s="44">
        <v>28.5</v>
      </c>
      <c r="F1488" s="44">
        <v>6.11</v>
      </c>
      <c r="G1488" s="44">
        <v>0.95</v>
      </c>
      <c r="H1488" s="18">
        <f>MIN(1,F1488/Config_Geracao!$E$4)*G1488</f>
        <v>0.58045</v>
      </c>
    </row>
    <row r="1489" ht="15.0" customHeight="1">
      <c r="A1489" s="43">
        <v>45719.9583333333</v>
      </c>
      <c r="B1489" s="44">
        <v>3.0</v>
      </c>
      <c r="C1489" s="44">
        <v>23.0</v>
      </c>
      <c r="D1489" s="44">
        <v>0.0</v>
      </c>
      <c r="E1489" s="44">
        <v>30.9</v>
      </c>
      <c r="F1489" s="44">
        <v>3.3</v>
      </c>
      <c r="G1489" s="44">
        <v>0.95</v>
      </c>
      <c r="H1489" s="18">
        <f>MIN(1,F1489/Config_Geracao!$E$4)*G1489</f>
        <v>0.3135</v>
      </c>
    </row>
    <row r="1490" ht="15.0" customHeight="1">
      <c r="A1490" s="43">
        <v>45720.0</v>
      </c>
      <c r="B1490" s="44">
        <v>3.0</v>
      </c>
      <c r="C1490" s="44">
        <v>0.0</v>
      </c>
      <c r="D1490" s="44">
        <v>0.0</v>
      </c>
      <c r="E1490" s="44">
        <v>27.6</v>
      </c>
      <c r="F1490" s="44">
        <v>4.48</v>
      </c>
      <c r="G1490" s="44">
        <v>0.95</v>
      </c>
      <c r="H1490" s="18">
        <f>MIN(1,F1490/Config_Geracao!$E$4)*G1490</f>
        <v>0.4256</v>
      </c>
    </row>
    <row r="1491" ht="15.0" customHeight="1">
      <c r="A1491" s="43">
        <v>45720.0416666667</v>
      </c>
      <c r="B1491" s="44">
        <v>3.0</v>
      </c>
      <c r="C1491" s="44">
        <v>1.0</v>
      </c>
      <c r="D1491" s="44">
        <v>0.0</v>
      </c>
      <c r="E1491" s="44">
        <v>26.3</v>
      </c>
      <c r="F1491" s="44">
        <v>8.4</v>
      </c>
      <c r="G1491" s="44">
        <v>0.95</v>
      </c>
      <c r="H1491" s="18">
        <f>MIN(1,F1491/Config_Geracao!$E$4)*G1491</f>
        <v>0.798</v>
      </c>
    </row>
    <row r="1492" ht="15.0" customHeight="1">
      <c r="A1492" s="43">
        <v>45720.0833333333</v>
      </c>
      <c r="B1492" s="44">
        <v>3.0</v>
      </c>
      <c r="C1492" s="44">
        <v>2.0</v>
      </c>
      <c r="D1492" s="44">
        <v>0.0</v>
      </c>
      <c r="E1492" s="44">
        <v>24.4</v>
      </c>
      <c r="F1492" s="44">
        <v>5.01</v>
      </c>
      <c r="G1492" s="44">
        <v>0.95</v>
      </c>
      <c r="H1492" s="18">
        <f>MIN(1,F1492/Config_Geracao!$E$4)*G1492</f>
        <v>0.47595</v>
      </c>
    </row>
    <row r="1493" ht="15.0" customHeight="1">
      <c r="A1493" s="43">
        <v>45720.125</v>
      </c>
      <c r="B1493" s="44">
        <v>3.0</v>
      </c>
      <c r="C1493" s="44">
        <v>3.0</v>
      </c>
      <c r="D1493" s="44">
        <v>0.0</v>
      </c>
      <c r="E1493" s="44">
        <v>25.6</v>
      </c>
      <c r="F1493" s="44">
        <v>2.85</v>
      </c>
      <c r="G1493" s="44">
        <v>0.95</v>
      </c>
      <c r="H1493" s="18">
        <f>MIN(1,F1493/Config_Geracao!$E$4)*G1493</f>
        <v>0.27075</v>
      </c>
    </row>
    <row r="1494" ht="15.0" customHeight="1">
      <c r="A1494" s="43">
        <v>45720.1666666667</v>
      </c>
      <c r="B1494" s="44">
        <v>3.0</v>
      </c>
      <c r="C1494" s="44">
        <v>4.0</v>
      </c>
      <c r="D1494" s="44">
        <v>0.0</v>
      </c>
      <c r="E1494" s="44">
        <v>23.9</v>
      </c>
      <c r="F1494" s="44">
        <v>2.68</v>
      </c>
      <c r="G1494" s="44">
        <v>0.95</v>
      </c>
      <c r="H1494" s="18">
        <f>MIN(1,F1494/Config_Geracao!$E$4)*G1494</f>
        <v>0.2546</v>
      </c>
    </row>
    <row r="1495" ht="15.0" customHeight="1">
      <c r="A1495" s="43">
        <v>45720.2083333333</v>
      </c>
      <c r="B1495" s="44">
        <v>3.0</v>
      </c>
      <c r="C1495" s="44">
        <v>5.0</v>
      </c>
      <c r="D1495" s="44">
        <v>34.1</v>
      </c>
      <c r="E1495" s="44">
        <v>25.7</v>
      </c>
      <c r="F1495" s="44">
        <v>2.95</v>
      </c>
      <c r="G1495" s="44">
        <v>0.95</v>
      </c>
      <c r="H1495" s="18">
        <f>MIN(1,F1495/Config_Geracao!$E$4)*G1495</f>
        <v>0.28025</v>
      </c>
    </row>
    <row r="1496" ht="15.0" customHeight="1">
      <c r="A1496" s="43">
        <v>45720.25</v>
      </c>
      <c r="B1496" s="44">
        <v>3.0</v>
      </c>
      <c r="C1496" s="44">
        <v>6.0</v>
      </c>
      <c r="D1496" s="44">
        <v>220.7</v>
      </c>
      <c r="E1496" s="44">
        <v>23.3</v>
      </c>
      <c r="F1496" s="44">
        <v>4.48</v>
      </c>
      <c r="G1496" s="44">
        <v>0.95</v>
      </c>
      <c r="H1496" s="18">
        <f>MIN(1,F1496/Config_Geracao!$E$4)*G1496</f>
        <v>0.4256</v>
      </c>
    </row>
    <row r="1497" ht="15.0" customHeight="1">
      <c r="A1497" s="43">
        <v>45720.2916666667</v>
      </c>
      <c r="B1497" s="44">
        <v>3.0</v>
      </c>
      <c r="C1497" s="44">
        <v>7.0</v>
      </c>
      <c r="D1497" s="44">
        <v>426.6</v>
      </c>
      <c r="E1497" s="44">
        <v>26.8</v>
      </c>
      <c r="F1497" s="44">
        <v>5.23</v>
      </c>
      <c r="G1497" s="44">
        <v>0.95</v>
      </c>
      <c r="H1497" s="18">
        <f>MIN(1,F1497/Config_Geracao!$E$4)*G1497</f>
        <v>0.49685</v>
      </c>
    </row>
    <row r="1498" ht="15.0" customHeight="1">
      <c r="A1498" s="43">
        <v>45720.3333333333</v>
      </c>
      <c r="B1498" s="44">
        <v>3.0</v>
      </c>
      <c r="C1498" s="44">
        <v>8.0</v>
      </c>
      <c r="D1498" s="44">
        <v>632.2</v>
      </c>
      <c r="E1498" s="44">
        <v>26.0</v>
      </c>
      <c r="F1498" s="44">
        <v>2.51</v>
      </c>
      <c r="G1498" s="44">
        <v>0.95</v>
      </c>
      <c r="H1498" s="18">
        <f>MIN(1,F1498/Config_Geracao!$E$4)*G1498</f>
        <v>0.23845</v>
      </c>
    </row>
    <row r="1499" ht="15.0" customHeight="1">
      <c r="A1499" s="43">
        <v>45720.375</v>
      </c>
      <c r="B1499" s="44">
        <v>3.0</v>
      </c>
      <c r="C1499" s="44">
        <v>9.0</v>
      </c>
      <c r="D1499" s="44">
        <v>310.3</v>
      </c>
      <c r="E1499" s="44">
        <v>32.3</v>
      </c>
      <c r="F1499" s="44">
        <v>1.77</v>
      </c>
      <c r="G1499" s="44">
        <v>0.95</v>
      </c>
      <c r="H1499" s="18">
        <f>MIN(1,F1499/Config_Geracao!$E$4)*G1499</f>
        <v>0.16815</v>
      </c>
    </row>
    <row r="1500" ht="15.0" customHeight="1">
      <c r="A1500" s="43">
        <v>45720.4166666667</v>
      </c>
      <c r="B1500" s="44">
        <v>3.0</v>
      </c>
      <c r="C1500" s="44">
        <v>10.0</v>
      </c>
      <c r="D1500" s="44">
        <v>394.5</v>
      </c>
      <c r="E1500" s="44">
        <v>29.5</v>
      </c>
      <c r="F1500" s="44">
        <v>2.31</v>
      </c>
      <c r="G1500" s="44">
        <v>0.95</v>
      </c>
      <c r="H1500" s="18">
        <f>MIN(1,F1500/Config_Geracao!$E$4)*G1500</f>
        <v>0.21945</v>
      </c>
    </row>
    <row r="1501" ht="15.0" customHeight="1">
      <c r="A1501" s="43">
        <v>45720.4583333333</v>
      </c>
      <c r="B1501" s="44">
        <v>3.0</v>
      </c>
      <c r="C1501" s="44">
        <v>11.0</v>
      </c>
      <c r="D1501" s="44">
        <v>965.8</v>
      </c>
      <c r="E1501" s="44">
        <v>29.2</v>
      </c>
      <c r="F1501" s="44">
        <v>2.01</v>
      </c>
      <c r="G1501" s="44">
        <v>0.95</v>
      </c>
      <c r="H1501" s="18">
        <f>MIN(1,F1501/Config_Geracao!$E$4)*G1501</f>
        <v>0.19095</v>
      </c>
    </row>
    <row r="1502" ht="15.0" customHeight="1">
      <c r="A1502" s="43">
        <v>45720.5</v>
      </c>
      <c r="B1502" s="44">
        <v>3.0</v>
      </c>
      <c r="C1502" s="44">
        <v>12.0</v>
      </c>
      <c r="D1502" s="44">
        <v>946.9</v>
      </c>
      <c r="E1502" s="44">
        <v>30.1</v>
      </c>
      <c r="F1502" s="44">
        <v>2.01</v>
      </c>
      <c r="G1502" s="44">
        <v>0.95</v>
      </c>
      <c r="H1502" s="18">
        <f>MIN(1,F1502/Config_Geracao!$E$4)*G1502</f>
        <v>0.19095</v>
      </c>
    </row>
    <row r="1503" ht="15.0" customHeight="1">
      <c r="A1503" s="43">
        <v>45720.5416666667</v>
      </c>
      <c r="B1503" s="44">
        <v>3.0</v>
      </c>
      <c r="C1503" s="44">
        <v>13.0</v>
      </c>
      <c r="D1503" s="44">
        <v>954.0</v>
      </c>
      <c r="E1503" s="44">
        <v>30.2</v>
      </c>
      <c r="F1503" s="44">
        <v>1.77</v>
      </c>
      <c r="G1503" s="44">
        <v>0.95</v>
      </c>
      <c r="H1503" s="18">
        <f>MIN(1,F1503/Config_Geracao!$E$4)*G1503</f>
        <v>0.16815</v>
      </c>
    </row>
    <row r="1504" ht="15.0" customHeight="1">
      <c r="A1504" s="43">
        <v>45720.5833333333</v>
      </c>
      <c r="B1504" s="44">
        <v>3.0</v>
      </c>
      <c r="C1504" s="44">
        <v>14.0</v>
      </c>
      <c r="D1504" s="44">
        <v>244.9</v>
      </c>
      <c r="E1504" s="44">
        <v>29.9</v>
      </c>
      <c r="F1504" s="44">
        <v>3.69</v>
      </c>
      <c r="G1504" s="44">
        <v>0.95</v>
      </c>
      <c r="H1504" s="18">
        <f>MIN(1,F1504/Config_Geracao!$E$4)*G1504</f>
        <v>0.35055</v>
      </c>
    </row>
    <row r="1505" ht="15.0" customHeight="1">
      <c r="A1505" s="43">
        <v>45720.625</v>
      </c>
      <c r="B1505" s="44">
        <v>3.0</v>
      </c>
      <c r="C1505" s="44">
        <v>15.0</v>
      </c>
      <c r="D1505" s="44">
        <v>768.2</v>
      </c>
      <c r="E1505" s="44">
        <v>29.5</v>
      </c>
      <c r="F1505" s="44">
        <v>3.36</v>
      </c>
      <c r="G1505" s="44">
        <v>0.95</v>
      </c>
      <c r="H1505" s="18">
        <f>MIN(1,F1505/Config_Geracao!$E$4)*G1505</f>
        <v>0.3192</v>
      </c>
    </row>
    <row r="1506" ht="15.0" customHeight="1">
      <c r="A1506" s="43">
        <v>45720.6666666667</v>
      </c>
      <c r="B1506" s="44">
        <v>3.0</v>
      </c>
      <c r="C1506" s="44">
        <v>16.0</v>
      </c>
      <c r="D1506" s="44">
        <v>619.5</v>
      </c>
      <c r="E1506" s="44">
        <v>28.2</v>
      </c>
      <c r="F1506" s="44">
        <v>5.71</v>
      </c>
      <c r="G1506" s="44">
        <v>0.95</v>
      </c>
      <c r="H1506" s="18">
        <f>MIN(1,F1506/Config_Geracao!$E$4)*G1506</f>
        <v>0.54245</v>
      </c>
    </row>
    <row r="1507" ht="15.0" customHeight="1">
      <c r="A1507" s="43">
        <v>45720.7083333333</v>
      </c>
      <c r="B1507" s="44">
        <v>3.0</v>
      </c>
      <c r="C1507" s="44">
        <v>17.0</v>
      </c>
      <c r="D1507" s="44">
        <v>264.2</v>
      </c>
      <c r="E1507" s="44">
        <v>27.0</v>
      </c>
      <c r="F1507" s="44">
        <v>1.97</v>
      </c>
      <c r="G1507" s="44">
        <v>0.95</v>
      </c>
      <c r="H1507" s="18">
        <f>MIN(1,F1507/Config_Geracao!$E$4)*G1507</f>
        <v>0.18715</v>
      </c>
    </row>
    <row r="1508" ht="15.0" customHeight="1">
      <c r="A1508" s="43">
        <v>45720.75</v>
      </c>
      <c r="B1508" s="44">
        <v>3.0</v>
      </c>
      <c r="C1508" s="44">
        <v>18.0</v>
      </c>
      <c r="D1508" s="44">
        <v>31.3</v>
      </c>
      <c r="E1508" s="44">
        <v>26.1</v>
      </c>
      <c r="F1508" s="44">
        <v>2.57</v>
      </c>
      <c r="G1508" s="44">
        <v>0.95</v>
      </c>
      <c r="H1508" s="18">
        <f>MIN(1,F1508/Config_Geracao!$E$4)*G1508</f>
        <v>0.24415</v>
      </c>
    </row>
    <row r="1509" ht="15.0" customHeight="1">
      <c r="A1509" s="43">
        <v>45720.7916666667</v>
      </c>
      <c r="B1509" s="44">
        <v>3.0</v>
      </c>
      <c r="C1509" s="44">
        <v>19.0</v>
      </c>
      <c r="D1509" s="44">
        <v>0.0</v>
      </c>
      <c r="E1509" s="44">
        <v>26.5</v>
      </c>
      <c r="F1509" s="44">
        <v>3.95</v>
      </c>
      <c r="G1509" s="44">
        <v>0.95</v>
      </c>
      <c r="H1509" s="18">
        <f>MIN(1,F1509/Config_Geracao!$E$4)*G1509</f>
        <v>0.37525</v>
      </c>
    </row>
    <row r="1510" ht="15.0" customHeight="1">
      <c r="A1510" s="43">
        <v>45720.8333333333</v>
      </c>
      <c r="B1510" s="44">
        <v>3.0</v>
      </c>
      <c r="C1510" s="44">
        <v>20.0</v>
      </c>
      <c r="D1510" s="44">
        <v>0.0</v>
      </c>
      <c r="E1510" s="44">
        <v>24.2</v>
      </c>
      <c r="F1510" s="44">
        <v>2.38</v>
      </c>
      <c r="G1510" s="44">
        <v>0.95</v>
      </c>
      <c r="H1510" s="18">
        <f>MIN(1,F1510/Config_Geracao!$E$4)*G1510</f>
        <v>0.2261</v>
      </c>
    </row>
    <row r="1511" ht="15.0" customHeight="1">
      <c r="A1511" s="43">
        <v>45720.875</v>
      </c>
      <c r="B1511" s="44">
        <v>3.0</v>
      </c>
      <c r="C1511" s="44">
        <v>21.0</v>
      </c>
      <c r="D1511" s="44">
        <v>0.0</v>
      </c>
      <c r="E1511" s="44">
        <v>24.8</v>
      </c>
      <c r="F1511" s="44">
        <v>4.27</v>
      </c>
      <c r="G1511" s="44">
        <v>0.95</v>
      </c>
      <c r="H1511" s="18">
        <f>MIN(1,F1511/Config_Geracao!$E$4)*G1511</f>
        <v>0.40565</v>
      </c>
    </row>
    <row r="1512" ht="15.0" customHeight="1">
      <c r="A1512" s="43">
        <v>45720.9166666667</v>
      </c>
      <c r="B1512" s="44">
        <v>3.0</v>
      </c>
      <c r="C1512" s="44">
        <v>22.0</v>
      </c>
      <c r="D1512" s="44">
        <v>0.0</v>
      </c>
      <c r="E1512" s="44">
        <v>27.7</v>
      </c>
      <c r="F1512" s="44">
        <v>6.06</v>
      </c>
      <c r="G1512" s="44">
        <v>0.95</v>
      </c>
      <c r="H1512" s="18">
        <f>MIN(1,F1512/Config_Geracao!$E$4)*G1512</f>
        <v>0.5757</v>
      </c>
    </row>
    <row r="1513" ht="15.0" customHeight="1">
      <c r="A1513" s="43">
        <v>45720.9583333333</v>
      </c>
      <c r="B1513" s="44">
        <v>3.0</v>
      </c>
      <c r="C1513" s="44">
        <v>23.0</v>
      </c>
      <c r="D1513" s="44">
        <v>0.0</v>
      </c>
      <c r="E1513" s="44">
        <v>27.3</v>
      </c>
      <c r="F1513" s="44">
        <v>2.73</v>
      </c>
      <c r="G1513" s="44">
        <v>0.95</v>
      </c>
      <c r="H1513" s="18">
        <f>MIN(1,F1513/Config_Geracao!$E$4)*G1513</f>
        <v>0.25935</v>
      </c>
    </row>
    <row r="1514" ht="15.0" customHeight="1">
      <c r="A1514" s="43">
        <v>45721.0</v>
      </c>
      <c r="B1514" s="44">
        <v>3.0</v>
      </c>
      <c r="C1514" s="44">
        <v>0.0</v>
      </c>
      <c r="D1514" s="44">
        <v>0.0</v>
      </c>
      <c r="E1514" s="44">
        <v>24.9</v>
      </c>
      <c r="F1514" s="44">
        <v>3.46</v>
      </c>
      <c r="G1514" s="44">
        <v>0.95</v>
      </c>
      <c r="H1514" s="18">
        <f>MIN(1,F1514/Config_Geracao!$E$4)*G1514</f>
        <v>0.3287</v>
      </c>
    </row>
    <row r="1515" ht="15.0" customHeight="1">
      <c r="A1515" s="43">
        <v>45721.0416666667</v>
      </c>
      <c r="B1515" s="44">
        <v>3.0</v>
      </c>
      <c r="C1515" s="44">
        <v>1.0</v>
      </c>
      <c r="D1515" s="44">
        <v>0.0</v>
      </c>
      <c r="E1515" s="44">
        <v>25.6</v>
      </c>
      <c r="F1515" s="44">
        <v>3.22</v>
      </c>
      <c r="G1515" s="44">
        <v>0.95</v>
      </c>
      <c r="H1515" s="18">
        <f>MIN(1,F1515/Config_Geracao!$E$4)*G1515</f>
        <v>0.3059</v>
      </c>
    </row>
    <row r="1516" ht="15.0" customHeight="1">
      <c r="A1516" s="43">
        <v>45721.0833333333</v>
      </c>
      <c r="B1516" s="44">
        <v>3.0</v>
      </c>
      <c r="C1516" s="44">
        <v>2.0</v>
      </c>
      <c r="D1516" s="44">
        <v>0.0</v>
      </c>
      <c r="E1516" s="44">
        <v>27.1</v>
      </c>
      <c r="F1516" s="44">
        <v>3.05</v>
      </c>
      <c r="G1516" s="44">
        <v>0.95</v>
      </c>
      <c r="H1516" s="18">
        <f>MIN(1,F1516/Config_Geracao!$E$4)*G1516</f>
        <v>0.28975</v>
      </c>
    </row>
    <row r="1517" ht="15.0" customHeight="1">
      <c r="A1517" s="43">
        <v>45721.125</v>
      </c>
      <c r="B1517" s="44">
        <v>3.0</v>
      </c>
      <c r="C1517" s="44">
        <v>3.0</v>
      </c>
      <c r="D1517" s="44">
        <v>0.0</v>
      </c>
      <c r="E1517" s="44">
        <v>30.4</v>
      </c>
      <c r="F1517" s="44">
        <v>2.65</v>
      </c>
      <c r="G1517" s="44">
        <v>0.95</v>
      </c>
      <c r="H1517" s="18">
        <f>MIN(1,F1517/Config_Geracao!$E$4)*G1517</f>
        <v>0.25175</v>
      </c>
    </row>
    <row r="1518" ht="15.0" customHeight="1">
      <c r="A1518" s="43">
        <v>45721.1666666667</v>
      </c>
      <c r="B1518" s="44">
        <v>3.0</v>
      </c>
      <c r="C1518" s="44">
        <v>4.0</v>
      </c>
      <c r="D1518" s="44">
        <v>0.0</v>
      </c>
      <c r="E1518" s="44">
        <v>27.0</v>
      </c>
      <c r="F1518" s="44">
        <v>4.07</v>
      </c>
      <c r="G1518" s="44">
        <v>0.95</v>
      </c>
      <c r="H1518" s="18">
        <f>MIN(1,F1518/Config_Geracao!$E$4)*G1518</f>
        <v>0.38665</v>
      </c>
    </row>
    <row r="1519" ht="15.0" customHeight="1">
      <c r="A1519" s="43">
        <v>45721.2083333333</v>
      </c>
      <c r="B1519" s="44">
        <v>3.0</v>
      </c>
      <c r="C1519" s="44">
        <v>5.0</v>
      </c>
      <c r="D1519" s="44">
        <v>0.0</v>
      </c>
      <c r="E1519" s="44">
        <v>24.4</v>
      </c>
      <c r="F1519" s="44">
        <v>3.5</v>
      </c>
      <c r="G1519" s="44">
        <v>0.95</v>
      </c>
      <c r="H1519" s="18">
        <f>MIN(1,F1519/Config_Geracao!$E$4)*G1519</f>
        <v>0.3325</v>
      </c>
    </row>
    <row r="1520" ht="15.0" customHeight="1">
      <c r="A1520" s="43">
        <v>45721.25</v>
      </c>
      <c r="B1520" s="44">
        <v>3.0</v>
      </c>
      <c r="C1520" s="44">
        <v>6.0</v>
      </c>
      <c r="D1520" s="44">
        <v>124.8</v>
      </c>
      <c r="E1520" s="44">
        <v>27.2</v>
      </c>
      <c r="F1520" s="44">
        <v>2.25</v>
      </c>
      <c r="G1520" s="44">
        <v>0.95</v>
      </c>
      <c r="H1520" s="18">
        <f>MIN(1,F1520/Config_Geracao!$E$4)*G1520</f>
        <v>0.21375</v>
      </c>
    </row>
    <row r="1521" ht="15.0" customHeight="1">
      <c r="A1521" s="43">
        <v>45721.2916666667</v>
      </c>
      <c r="B1521" s="44">
        <v>3.0</v>
      </c>
      <c r="C1521" s="44">
        <v>7.0</v>
      </c>
      <c r="D1521" s="44">
        <v>434.4</v>
      </c>
      <c r="E1521" s="44">
        <v>26.4</v>
      </c>
      <c r="F1521" s="44">
        <v>2.08</v>
      </c>
      <c r="G1521" s="44">
        <v>0.95</v>
      </c>
      <c r="H1521" s="18">
        <f>MIN(1,F1521/Config_Geracao!$E$4)*G1521</f>
        <v>0.1976</v>
      </c>
    </row>
    <row r="1522" ht="15.0" customHeight="1">
      <c r="A1522" s="43">
        <v>45721.3333333333</v>
      </c>
      <c r="B1522" s="44">
        <v>3.0</v>
      </c>
      <c r="C1522" s="44">
        <v>8.0</v>
      </c>
      <c r="D1522" s="44">
        <v>246.5</v>
      </c>
      <c r="E1522" s="44">
        <v>27.8</v>
      </c>
      <c r="F1522" s="44">
        <v>2.87</v>
      </c>
      <c r="G1522" s="44">
        <v>0.95</v>
      </c>
      <c r="H1522" s="18">
        <f>MIN(1,F1522/Config_Geracao!$E$4)*G1522</f>
        <v>0.27265</v>
      </c>
    </row>
    <row r="1523" ht="15.0" customHeight="1">
      <c r="A1523" s="43">
        <v>45721.375</v>
      </c>
      <c r="B1523" s="44">
        <v>3.0</v>
      </c>
      <c r="C1523" s="44">
        <v>9.0</v>
      </c>
      <c r="D1523" s="44">
        <v>761.6</v>
      </c>
      <c r="E1523" s="44">
        <v>30.9</v>
      </c>
      <c r="F1523" s="44">
        <v>2.12</v>
      </c>
      <c r="G1523" s="44">
        <v>0.95</v>
      </c>
      <c r="H1523" s="18">
        <f>MIN(1,F1523/Config_Geracao!$E$4)*G1523</f>
        <v>0.2014</v>
      </c>
    </row>
    <row r="1524" ht="15.0" customHeight="1">
      <c r="A1524" s="43">
        <v>45721.4166666667</v>
      </c>
      <c r="B1524" s="44">
        <v>3.0</v>
      </c>
      <c r="C1524" s="44">
        <v>10.0</v>
      </c>
      <c r="D1524" s="44">
        <v>223.9</v>
      </c>
      <c r="E1524" s="44">
        <v>31.1</v>
      </c>
      <c r="F1524" s="44">
        <v>1.88</v>
      </c>
      <c r="G1524" s="44">
        <v>0.95</v>
      </c>
      <c r="H1524" s="18">
        <f>MIN(1,F1524/Config_Geracao!$E$4)*G1524</f>
        <v>0.1786</v>
      </c>
    </row>
    <row r="1525" ht="15.0" customHeight="1">
      <c r="A1525" s="43">
        <v>45721.4583333333</v>
      </c>
      <c r="B1525" s="44">
        <v>3.0</v>
      </c>
      <c r="C1525" s="44">
        <v>11.0</v>
      </c>
      <c r="D1525" s="44">
        <v>248.9</v>
      </c>
      <c r="E1525" s="44">
        <v>34.0</v>
      </c>
      <c r="F1525" s="44">
        <v>2.67</v>
      </c>
      <c r="G1525" s="44">
        <v>0.95</v>
      </c>
      <c r="H1525" s="18">
        <f>MIN(1,F1525/Config_Geracao!$E$4)*G1525</f>
        <v>0.25365</v>
      </c>
    </row>
    <row r="1526" ht="15.0" customHeight="1">
      <c r="A1526" s="43">
        <v>45721.5</v>
      </c>
      <c r="B1526" s="44">
        <v>3.0</v>
      </c>
      <c r="C1526" s="44">
        <v>12.0</v>
      </c>
      <c r="D1526" s="44">
        <v>270.0</v>
      </c>
      <c r="E1526" s="44">
        <v>30.6</v>
      </c>
      <c r="F1526" s="44">
        <v>1.9</v>
      </c>
      <c r="G1526" s="44">
        <v>0.95</v>
      </c>
      <c r="H1526" s="18">
        <f>MIN(1,F1526/Config_Geracao!$E$4)*G1526</f>
        <v>0.1805</v>
      </c>
    </row>
    <row r="1527" ht="15.0" customHeight="1">
      <c r="A1527" s="43">
        <v>45721.5416666667</v>
      </c>
      <c r="B1527" s="44">
        <v>3.0</v>
      </c>
      <c r="C1527" s="44">
        <v>13.0</v>
      </c>
      <c r="D1527" s="44">
        <v>970.6</v>
      </c>
      <c r="E1527" s="44">
        <v>29.7</v>
      </c>
      <c r="F1527" s="44">
        <v>3.2</v>
      </c>
      <c r="G1527" s="44">
        <v>0.95</v>
      </c>
      <c r="H1527" s="18">
        <f>MIN(1,F1527/Config_Geracao!$E$4)*G1527</f>
        <v>0.304</v>
      </c>
    </row>
    <row r="1528" ht="15.0" customHeight="1">
      <c r="A1528" s="43">
        <v>45721.5833333333</v>
      </c>
      <c r="B1528" s="44">
        <v>3.0</v>
      </c>
      <c r="C1528" s="44">
        <v>14.0</v>
      </c>
      <c r="D1528" s="44">
        <v>607.8</v>
      </c>
      <c r="E1528" s="44">
        <v>28.9</v>
      </c>
      <c r="F1528" s="44">
        <v>1.98</v>
      </c>
      <c r="G1528" s="44">
        <v>0.95</v>
      </c>
      <c r="H1528" s="18">
        <f>MIN(1,F1528/Config_Geracao!$E$4)*G1528</f>
        <v>0.1881</v>
      </c>
    </row>
    <row r="1529" ht="15.0" customHeight="1">
      <c r="A1529" s="43">
        <v>45721.625</v>
      </c>
      <c r="B1529" s="44">
        <v>3.0</v>
      </c>
      <c r="C1529" s="44">
        <v>15.0</v>
      </c>
      <c r="D1529" s="44">
        <v>332.6</v>
      </c>
      <c r="E1529" s="44">
        <v>29.2</v>
      </c>
      <c r="F1529" s="44">
        <v>2.28</v>
      </c>
      <c r="G1529" s="44">
        <v>0.95</v>
      </c>
      <c r="H1529" s="18">
        <f>MIN(1,F1529/Config_Geracao!$E$4)*G1529</f>
        <v>0.2166</v>
      </c>
    </row>
    <row r="1530" ht="15.0" customHeight="1">
      <c r="A1530" s="43">
        <v>45721.6666666667</v>
      </c>
      <c r="B1530" s="44">
        <v>3.0</v>
      </c>
      <c r="C1530" s="44">
        <v>16.0</v>
      </c>
      <c r="D1530" s="44">
        <v>602.4</v>
      </c>
      <c r="E1530" s="44">
        <v>28.1</v>
      </c>
      <c r="F1530" s="44">
        <v>3.41</v>
      </c>
      <c r="G1530" s="44">
        <v>0.95</v>
      </c>
      <c r="H1530" s="18">
        <f>MIN(1,F1530/Config_Geracao!$E$4)*G1530</f>
        <v>0.32395</v>
      </c>
    </row>
    <row r="1531" ht="15.0" customHeight="1">
      <c r="A1531" s="43">
        <v>45721.7083333333</v>
      </c>
      <c r="B1531" s="44">
        <v>3.0</v>
      </c>
      <c r="C1531" s="44">
        <v>17.0</v>
      </c>
      <c r="D1531" s="44">
        <v>410.5</v>
      </c>
      <c r="E1531" s="44">
        <v>28.6</v>
      </c>
      <c r="F1531" s="44">
        <v>1.91</v>
      </c>
      <c r="G1531" s="44">
        <v>0.95</v>
      </c>
      <c r="H1531" s="18">
        <f>MIN(1,F1531/Config_Geracao!$E$4)*G1531</f>
        <v>0.18145</v>
      </c>
    </row>
    <row r="1532" ht="15.0" customHeight="1">
      <c r="A1532" s="43">
        <v>45721.75</v>
      </c>
      <c r="B1532" s="44">
        <v>3.0</v>
      </c>
      <c r="C1532" s="44">
        <v>18.0</v>
      </c>
      <c r="D1532" s="44">
        <v>190.1</v>
      </c>
      <c r="E1532" s="44">
        <v>26.3</v>
      </c>
      <c r="F1532" s="44">
        <v>4.13</v>
      </c>
      <c r="G1532" s="44">
        <v>0.95</v>
      </c>
      <c r="H1532" s="18">
        <f>MIN(1,F1532/Config_Geracao!$E$4)*G1532</f>
        <v>0.39235</v>
      </c>
    </row>
    <row r="1533" ht="15.0" customHeight="1">
      <c r="A1533" s="43">
        <v>45721.7916666667</v>
      </c>
      <c r="B1533" s="44">
        <v>3.0</v>
      </c>
      <c r="C1533" s="44">
        <v>19.0</v>
      </c>
      <c r="D1533" s="44">
        <v>31.6</v>
      </c>
      <c r="E1533" s="44">
        <v>24.8</v>
      </c>
      <c r="F1533" s="44">
        <v>3.34</v>
      </c>
      <c r="G1533" s="44">
        <v>0.95</v>
      </c>
      <c r="H1533" s="18">
        <f>MIN(1,F1533/Config_Geracao!$E$4)*G1533</f>
        <v>0.3173</v>
      </c>
    </row>
    <row r="1534" ht="15.0" customHeight="1">
      <c r="A1534" s="43">
        <v>45721.8333333333</v>
      </c>
      <c r="B1534" s="44">
        <v>3.0</v>
      </c>
      <c r="C1534" s="44">
        <v>20.0</v>
      </c>
      <c r="D1534" s="44">
        <v>0.0</v>
      </c>
      <c r="E1534" s="44">
        <v>27.5</v>
      </c>
      <c r="F1534" s="44">
        <v>2.07</v>
      </c>
      <c r="G1534" s="44">
        <v>0.95</v>
      </c>
      <c r="H1534" s="18">
        <f>MIN(1,F1534/Config_Geracao!$E$4)*G1534</f>
        <v>0.19665</v>
      </c>
    </row>
    <row r="1535" ht="15.0" customHeight="1">
      <c r="A1535" s="43">
        <v>45721.875</v>
      </c>
      <c r="B1535" s="44">
        <v>3.0</v>
      </c>
      <c r="C1535" s="44">
        <v>21.0</v>
      </c>
      <c r="D1535" s="44">
        <v>0.0</v>
      </c>
      <c r="E1535" s="44">
        <v>26.6</v>
      </c>
      <c r="F1535" s="44">
        <v>3.17</v>
      </c>
      <c r="G1535" s="44">
        <v>0.95</v>
      </c>
      <c r="H1535" s="18">
        <f>MIN(1,F1535/Config_Geracao!$E$4)*G1535</f>
        <v>0.30115</v>
      </c>
    </row>
    <row r="1536" ht="15.0" customHeight="1">
      <c r="A1536" s="43">
        <v>45721.9166666667</v>
      </c>
      <c r="B1536" s="44">
        <v>3.0</v>
      </c>
      <c r="C1536" s="44">
        <v>22.0</v>
      </c>
      <c r="D1536" s="44">
        <v>0.0</v>
      </c>
      <c r="E1536" s="44">
        <v>28.3</v>
      </c>
      <c r="F1536" s="44">
        <v>2.73</v>
      </c>
      <c r="G1536" s="44">
        <v>0.95</v>
      </c>
      <c r="H1536" s="18">
        <f>MIN(1,F1536/Config_Geracao!$E$4)*G1536</f>
        <v>0.25935</v>
      </c>
    </row>
    <row r="1537" ht="15.0" customHeight="1">
      <c r="A1537" s="43">
        <v>45721.9583333333</v>
      </c>
      <c r="B1537" s="44">
        <v>3.0</v>
      </c>
      <c r="C1537" s="44">
        <v>23.0</v>
      </c>
      <c r="D1537" s="44">
        <v>0.0</v>
      </c>
      <c r="E1537" s="44">
        <v>28.0</v>
      </c>
      <c r="F1537" s="44">
        <v>4.64</v>
      </c>
      <c r="G1537" s="44">
        <v>0.95</v>
      </c>
      <c r="H1537" s="18">
        <f>MIN(1,F1537/Config_Geracao!$E$4)*G1537</f>
        <v>0.4408</v>
      </c>
    </row>
    <row r="1538" ht="15.0" customHeight="1">
      <c r="A1538" s="43">
        <v>45722.0</v>
      </c>
      <c r="B1538" s="44">
        <v>3.0</v>
      </c>
      <c r="C1538" s="44">
        <v>0.0</v>
      </c>
      <c r="D1538" s="44">
        <v>0.0</v>
      </c>
      <c r="E1538" s="44">
        <v>26.1</v>
      </c>
      <c r="F1538" s="44">
        <v>2.91</v>
      </c>
      <c r="G1538" s="44">
        <v>0.95</v>
      </c>
      <c r="H1538" s="18">
        <f>MIN(1,F1538/Config_Geracao!$E$4)*G1538</f>
        <v>0.27645</v>
      </c>
    </row>
    <row r="1539" ht="15.0" customHeight="1">
      <c r="A1539" s="43">
        <v>45722.0416666667</v>
      </c>
      <c r="B1539" s="44">
        <v>3.0</v>
      </c>
      <c r="C1539" s="44">
        <v>1.0</v>
      </c>
      <c r="D1539" s="44">
        <v>0.0</v>
      </c>
      <c r="E1539" s="44">
        <v>26.6</v>
      </c>
      <c r="F1539" s="44">
        <v>3.18</v>
      </c>
      <c r="G1539" s="44">
        <v>0.95</v>
      </c>
      <c r="H1539" s="18">
        <f>MIN(1,F1539/Config_Geracao!$E$4)*G1539</f>
        <v>0.3021</v>
      </c>
    </row>
    <row r="1540" ht="15.0" customHeight="1">
      <c r="A1540" s="43">
        <v>45722.0833333333</v>
      </c>
      <c r="B1540" s="44">
        <v>3.0</v>
      </c>
      <c r="C1540" s="44">
        <v>2.0</v>
      </c>
      <c r="D1540" s="44">
        <v>0.0</v>
      </c>
      <c r="E1540" s="44">
        <v>25.9</v>
      </c>
      <c r="F1540" s="44">
        <v>2.79</v>
      </c>
      <c r="G1540" s="44">
        <v>0.95</v>
      </c>
      <c r="H1540" s="18">
        <f>MIN(1,F1540/Config_Geracao!$E$4)*G1540</f>
        <v>0.26505</v>
      </c>
    </row>
    <row r="1541" ht="15.0" customHeight="1">
      <c r="A1541" s="43">
        <v>45722.125</v>
      </c>
      <c r="B1541" s="44">
        <v>3.0</v>
      </c>
      <c r="C1541" s="44">
        <v>3.0</v>
      </c>
      <c r="D1541" s="44">
        <v>0.0</v>
      </c>
      <c r="E1541" s="44">
        <v>24.9</v>
      </c>
      <c r="F1541" s="44">
        <v>2.99</v>
      </c>
      <c r="G1541" s="44">
        <v>0.95</v>
      </c>
      <c r="H1541" s="18">
        <f>MIN(1,F1541/Config_Geracao!$E$4)*G1541</f>
        <v>0.28405</v>
      </c>
    </row>
    <row r="1542" ht="15.0" customHeight="1">
      <c r="A1542" s="43">
        <v>45722.1666666667</v>
      </c>
      <c r="B1542" s="44">
        <v>3.0</v>
      </c>
      <c r="C1542" s="44">
        <v>4.0</v>
      </c>
      <c r="D1542" s="44">
        <v>0.0</v>
      </c>
      <c r="E1542" s="44">
        <v>23.6</v>
      </c>
      <c r="F1542" s="44">
        <v>3.07</v>
      </c>
      <c r="G1542" s="44">
        <v>0.95</v>
      </c>
      <c r="H1542" s="18">
        <f>MIN(1,F1542/Config_Geracao!$E$4)*G1542</f>
        <v>0.29165</v>
      </c>
    </row>
    <row r="1543" ht="15.0" customHeight="1">
      <c r="A1543" s="43">
        <v>45722.2083333333</v>
      </c>
      <c r="B1543" s="44">
        <v>3.0</v>
      </c>
      <c r="C1543" s="44">
        <v>5.0</v>
      </c>
      <c r="D1543" s="44">
        <v>40.5</v>
      </c>
      <c r="E1543" s="44">
        <v>24.1</v>
      </c>
      <c r="F1543" s="44">
        <v>4.0</v>
      </c>
      <c r="G1543" s="44">
        <v>0.95</v>
      </c>
      <c r="H1543" s="18">
        <f>MIN(1,F1543/Config_Geracao!$E$4)*G1543</f>
        <v>0.38</v>
      </c>
    </row>
    <row r="1544" ht="15.0" customHeight="1">
      <c r="A1544" s="43">
        <v>45722.25</v>
      </c>
      <c r="B1544" s="44">
        <v>3.0</v>
      </c>
      <c r="C1544" s="44">
        <v>6.0</v>
      </c>
      <c r="D1544" s="44">
        <v>161.8</v>
      </c>
      <c r="E1544" s="44">
        <v>26.1</v>
      </c>
      <c r="F1544" s="44">
        <v>2.04</v>
      </c>
      <c r="G1544" s="44">
        <v>0.95</v>
      </c>
      <c r="H1544" s="18">
        <f>MIN(1,F1544/Config_Geracao!$E$4)*G1544</f>
        <v>0.1938</v>
      </c>
    </row>
    <row r="1545" ht="15.0" customHeight="1">
      <c r="A1545" s="43">
        <v>45722.2916666667</v>
      </c>
      <c r="B1545" s="44">
        <v>3.0</v>
      </c>
      <c r="C1545" s="44">
        <v>7.0</v>
      </c>
      <c r="D1545" s="44">
        <v>258.7</v>
      </c>
      <c r="E1545" s="44">
        <v>26.6</v>
      </c>
      <c r="F1545" s="44">
        <v>2.05</v>
      </c>
      <c r="G1545" s="44">
        <v>0.95</v>
      </c>
      <c r="H1545" s="18">
        <f>MIN(1,F1545/Config_Geracao!$E$4)*G1545</f>
        <v>0.19475</v>
      </c>
    </row>
    <row r="1546" ht="15.0" customHeight="1">
      <c r="A1546" s="43">
        <v>45722.3333333333</v>
      </c>
      <c r="B1546" s="44">
        <v>3.0</v>
      </c>
      <c r="C1546" s="44">
        <v>8.0</v>
      </c>
      <c r="D1546" s="44">
        <v>630.4</v>
      </c>
      <c r="E1546" s="44">
        <v>25.7</v>
      </c>
      <c r="F1546" s="44">
        <v>3.76</v>
      </c>
      <c r="G1546" s="44">
        <v>0.95</v>
      </c>
      <c r="H1546" s="18">
        <f>MIN(1,F1546/Config_Geracao!$E$4)*G1546</f>
        <v>0.3572</v>
      </c>
    </row>
    <row r="1547" ht="15.0" customHeight="1">
      <c r="A1547" s="43">
        <v>45722.375</v>
      </c>
      <c r="B1547" s="44">
        <v>3.0</v>
      </c>
      <c r="C1547" s="44">
        <v>9.0</v>
      </c>
      <c r="D1547" s="44">
        <v>284.4</v>
      </c>
      <c r="E1547" s="44">
        <v>29.7</v>
      </c>
      <c r="F1547" s="44">
        <v>1.84</v>
      </c>
      <c r="G1547" s="44">
        <v>0.95</v>
      </c>
      <c r="H1547" s="18">
        <f>MIN(1,F1547/Config_Geracao!$E$4)*G1547</f>
        <v>0.1748</v>
      </c>
    </row>
    <row r="1548" ht="15.0" customHeight="1">
      <c r="A1548" s="43">
        <v>45722.4166666667</v>
      </c>
      <c r="B1548" s="44">
        <v>3.0</v>
      </c>
      <c r="C1548" s="44">
        <v>10.0</v>
      </c>
      <c r="D1548" s="44">
        <v>841.4</v>
      </c>
      <c r="E1548" s="44">
        <v>31.2</v>
      </c>
      <c r="F1548" s="44">
        <v>2.59</v>
      </c>
      <c r="G1548" s="44">
        <v>0.95</v>
      </c>
      <c r="H1548" s="18">
        <f>MIN(1,F1548/Config_Geracao!$E$4)*G1548</f>
        <v>0.24605</v>
      </c>
    </row>
    <row r="1549" ht="15.0" customHeight="1">
      <c r="A1549" s="43">
        <v>45722.4583333333</v>
      </c>
      <c r="B1549" s="44">
        <v>3.0</v>
      </c>
      <c r="C1549" s="44">
        <v>11.0</v>
      </c>
      <c r="D1549" s="44">
        <v>967.4</v>
      </c>
      <c r="E1549" s="44">
        <v>32.0</v>
      </c>
      <c r="F1549" s="44">
        <v>2.11</v>
      </c>
      <c r="G1549" s="44">
        <v>0.95</v>
      </c>
      <c r="H1549" s="18">
        <f>MIN(1,F1549/Config_Geracao!$E$4)*G1549</f>
        <v>0.20045</v>
      </c>
    </row>
    <row r="1550" ht="15.0" customHeight="1">
      <c r="A1550" s="43">
        <v>45722.5</v>
      </c>
      <c r="B1550" s="44">
        <v>3.0</v>
      </c>
      <c r="C1550" s="44">
        <v>12.0</v>
      </c>
      <c r="D1550" s="44">
        <v>969.5</v>
      </c>
      <c r="E1550" s="44">
        <v>28.3</v>
      </c>
      <c r="F1550" s="44">
        <v>2.37</v>
      </c>
      <c r="G1550" s="44">
        <v>0.95</v>
      </c>
      <c r="H1550" s="18">
        <f>MIN(1,F1550/Config_Geracao!$E$4)*G1550</f>
        <v>0.22515</v>
      </c>
    </row>
    <row r="1551" ht="15.0" customHeight="1">
      <c r="A1551" s="43">
        <v>45722.5416666667</v>
      </c>
      <c r="B1551" s="44">
        <v>3.0</v>
      </c>
      <c r="C1551" s="44">
        <v>13.0</v>
      </c>
      <c r="D1551" s="44">
        <v>937.1</v>
      </c>
      <c r="E1551" s="44">
        <v>33.3</v>
      </c>
      <c r="F1551" s="44">
        <v>4.1</v>
      </c>
      <c r="G1551" s="44">
        <v>0.95</v>
      </c>
      <c r="H1551" s="18">
        <f>MIN(1,F1551/Config_Geracao!$E$4)*G1551</f>
        <v>0.3895</v>
      </c>
    </row>
    <row r="1552" ht="15.0" customHeight="1">
      <c r="A1552" s="43">
        <v>45722.5833333333</v>
      </c>
      <c r="B1552" s="44">
        <v>3.0</v>
      </c>
      <c r="C1552" s="44">
        <v>14.0</v>
      </c>
      <c r="D1552" s="44">
        <v>526.9</v>
      </c>
      <c r="E1552" s="44">
        <v>31.0</v>
      </c>
      <c r="F1552" s="44">
        <v>3.71</v>
      </c>
      <c r="G1552" s="44">
        <v>0.95</v>
      </c>
      <c r="H1552" s="18">
        <f>MIN(1,F1552/Config_Geracao!$E$4)*G1552</f>
        <v>0.35245</v>
      </c>
    </row>
    <row r="1553" ht="15.0" customHeight="1">
      <c r="A1553" s="43">
        <v>45722.625</v>
      </c>
      <c r="B1553" s="44">
        <v>3.0</v>
      </c>
      <c r="C1553" s="44">
        <v>15.0</v>
      </c>
      <c r="D1553" s="44">
        <v>777.3</v>
      </c>
      <c r="E1553" s="44">
        <v>26.5</v>
      </c>
      <c r="F1553" s="44">
        <v>2.1</v>
      </c>
      <c r="G1553" s="44">
        <v>0.95</v>
      </c>
      <c r="H1553" s="18">
        <f>MIN(1,F1553/Config_Geracao!$E$4)*G1553</f>
        <v>0.1995</v>
      </c>
    </row>
    <row r="1554" ht="15.0" customHeight="1">
      <c r="A1554" s="43">
        <v>45722.6666666667</v>
      </c>
      <c r="B1554" s="44">
        <v>3.0</v>
      </c>
      <c r="C1554" s="44">
        <v>16.0</v>
      </c>
      <c r="D1554" s="44">
        <v>604.1</v>
      </c>
      <c r="E1554" s="44">
        <v>27.1</v>
      </c>
      <c r="F1554" s="44">
        <v>2.67</v>
      </c>
      <c r="G1554" s="44">
        <v>0.95</v>
      </c>
      <c r="H1554" s="18">
        <f>MIN(1,F1554/Config_Geracao!$E$4)*G1554</f>
        <v>0.25365</v>
      </c>
    </row>
    <row r="1555" ht="15.0" customHeight="1">
      <c r="A1555" s="43">
        <v>45722.7083333333</v>
      </c>
      <c r="B1555" s="44">
        <v>3.0</v>
      </c>
      <c r="C1555" s="44">
        <v>17.0</v>
      </c>
      <c r="D1555" s="44">
        <v>250.6</v>
      </c>
      <c r="E1555" s="44">
        <v>25.8</v>
      </c>
      <c r="F1555" s="44">
        <v>2.01</v>
      </c>
      <c r="G1555" s="44">
        <v>0.95</v>
      </c>
      <c r="H1555" s="18">
        <f>MIN(1,F1555/Config_Geracao!$E$4)*G1555</f>
        <v>0.19095</v>
      </c>
    </row>
    <row r="1556" ht="15.0" customHeight="1">
      <c r="A1556" s="43">
        <v>45722.75</v>
      </c>
      <c r="B1556" s="44">
        <v>3.0</v>
      </c>
      <c r="C1556" s="44">
        <v>18.0</v>
      </c>
      <c r="D1556" s="44">
        <v>245.5</v>
      </c>
      <c r="E1556" s="44">
        <v>24.8</v>
      </c>
      <c r="F1556" s="44">
        <v>4.64</v>
      </c>
      <c r="G1556" s="44">
        <v>0.95</v>
      </c>
      <c r="H1556" s="18">
        <f>MIN(1,F1556/Config_Geracao!$E$4)*G1556</f>
        <v>0.4408</v>
      </c>
    </row>
    <row r="1557" ht="15.0" customHeight="1">
      <c r="A1557" s="43">
        <v>45722.7916666667</v>
      </c>
      <c r="B1557" s="44">
        <v>3.0</v>
      </c>
      <c r="C1557" s="44">
        <v>19.0</v>
      </c>
      <c r="D1557" s="44">
        <v>0.0</v>
      </c>
      <c r="E1557" s="44">
        <v>25.5</v>
      </c>
      <c r="F1557" s="44">
        <v>3.74</v>
      </c>
      <c r="G1557" s="44">
        <v>0.95</v>
      </c>
      <c r="H1557" s="18">
        <f>MIN(1,F1557/Config_Geracao!$E$4)*G1557</f>
        <v>0.3553</v>
      </c>
    </row>
    <row r="1558" ht="15.0" customHeight="1">
      <c r="A1558" s="43">
        <v>45722.8333333333</v>
      </c>
      <c r="B1558" s="44">
        <v>3.0</v>
      </c>
      <c r="C1558" s="44">
        <v>20.0</v>
      </c>
      <c r="D1558" s="44">
        <v>0.0</v>
      </c>
      <c r="E1558" s="44">
        <v>24.6</v>
      </c>
      <c r="F1558" s="44">
        <v>2.41</v>
      </c>
      <c r="G1558" s="44">
        <v>0.95</v>
      </c>
      <c r="H1558" s="18">
        <f>MIN(1,F1558/Config_Geracao!$E$4)*G1558</f>
        <v>0.22895</v>
      </c>
    </row>
    <row r="1559" ht="15.0" customHeight="1">
      <c r="A1559" s="43">
        <v>45722.875</v>
      </c>
      <c r="B1559" s="44">
        <v>3.0</v>
      </c>
      <c r="C1559" s="44">
        <v>21.0</v>
      </c>
      <c r="D1559" s="44">
        <v>0.0</v>
      </c>
      <c r="E1559" s="44">
        <v>24.2</v>
      </c>
      <c r="F1559" s="44">
        <v>3.46</v>
      </c>
      <c r="G1559" s="44">
        <v>0.95</v>
      </c>
      <c r="H1559" s="18">
        <f>MIN(1,F1559/Config_Geracao!$E$4)*G1559</f>
        <v>0.3287</v>
      </c>
    </row>
    <row r="1560" ht="15.0" customHeight="1">
      <c r="A1560" s="43">
        <v>45722.9166666667</v>
      </c>
      <c r="B1560" s="44">
        <v>3.0</v>
      </c>
      <c r="C1560" s="44">
        <v>22.0</v>
      </c>
      <c r="D1560" s="44">
        <v>0.0</v>
      </c>
      <c r="E1560" s="44">
        <v>26.1</v>
      </c>
      <c r="F1560" s="44">
        <v>3.0</v>
      </c>
      <c r="G1560" s="44">
        <v>0.95</v>
      </c>
      <c r="H1560" s="18">
        <f>MIN(1,F1560/Config_Geracao!$E$4)*G1560</f>
        <v>0.285</v>
      </c>
    </row>
    <row r="1561" ht="15.0" customHeight="1">
      <c r="A1561" s="43">
        <v>45722.9583333333</v>
      </c>
      <c r="B1561" s="44">
        <v>3.0</v>
      </c>
      <c r="C1561" s="44">
        <v>23.0</v>
      </c>
      <c r="D1561" s="44">
        <v>0.0</v>
      </c>
      <c r="E1561" s="44">
        <v>29.2</v>
      </c>
      <c r="F1561" s="44">
        <v>3.49</v>
      </c>
      <c r="G1561" s="44">
        <v>0.95</v>
      </c>
      <c r="H1561" s="18">
        <f>MIN(1,F1561/Config_Geracao!$E$4)*G1561</f>
        <v>0.33155</v>
      </c>
    </row>
    <row r="1562" ht="15.0" customHeight="1">
      <c r="A1562" s="43">
        <v>45723.0</v>
      </c>
      <c r="B1562" s="44">
        <v>3.0</v>
      </c>
      <c r="C1562" s="44">
        <v>0.0</v>
      </c>
      <c r="D1562" s="44">
        <v>0.0</v>
      </c>
      <c r="E1562" s="44">
        <v>27.2</v>
      </c>
      <c r="F1562" s="44">
        <v>9.78</v>
      </c>
      <c r="G1562" s="44">
        <v>0.95</v>
      </c>
      <c r="H1562" s="18">
        <f>MIN(1,F1562/Config_Geracao!$E$4)*G1562</f>
        <v>0.9291</v>
      </c>
    </row>
    <row r="1563" ht="15.0" customHeight="1">
      <c r="A1563" s="43">
        <v>45723.0416666667</v>
      </c>
      <c r="B1563" s="44">
        <v>3.0</v>
      </c>
      <c r="C1563" s="44">
        <v>1.0</v>
      </c>
      <c r="D1563" s="44">
        <v>0.0</v>
      </c>
      <c r="E1563" s="44">
        <v>25.9</v>
      </c>
      <c r="F1563" s="44">
        <v>2.81</v>
      </c>
      <c r="G1563" s="44">
        <v>0.95</v>
      </c>
      <c r="H1563" s="18">
        <f>MIN(1,F1563/Config_Geracao!$E$4)*G1563</f>
        <v>0.26695</v>
      </c>
    </row>
    <row r="1564" ht="15.0" customHeight="1">
      <c r="A1564" s="43">
        <v>45723.0833333333</v>
      </c>
      <c r="B1564" s="44">
        <v>3.0</v>
      </c>
      <c r="C1564" s="44">
        <v>2.0</v>
      </c>
      <c r="D1564" s="44">
        <v>0.0</v>
      </c>
      <c r="E1564" s="44">
        <v>25.6</v>
      </c>
      <c r="F1564" s="44">
        <v>2.82</v>
      </c>
      <c r="G1564" s="44">
        <v>0.95</v>
      </c>
      <c r="H1564" s="18">
        <f>MIN(1,F1564/Config_Geracao!$E$4)*G1564</f>
        <v>0.2679</v>
      </c>
    </row>
    <row r="1565" ht="15.0" customHeight="1">
      <c r="A1565" s="43">
        <v>45723.125</v>
      </c>
      <c r="B1565" s="44">
        <v>3.0</v>
      </c>
      <c r="C1565" s="44">
        <v>3.0</v>
      </c>
      <c r="D1565" s="44">
        <v>0.0</v>
      </c>
      <c r="E1565" s="44">
        <v>28.0</v>
      </c>
      <c r="F1565" s="44">
        <v>5.0</v>
      </c>
      <c r="G1565" s="44">
        <v>0.95</v>
      </c>
      <c r="H1565" s="18">
        <f>MIN(1,F1565/Config_Geracao!$E$4)*G1565</f>
        <v>0.475</v>
      </c>
    </row>
    <row r="1566" ht="15.0" customHeight="1">
      <c r="A1566" s="43">
        <v>45723.1666666667</v>
      </c>
      <c r="B1566" s="44">
        <v>3.0</v>
      </c>
      <c r="C1566" s="44">
        <v>4.0</v>
      </c>
      <c r="D1566" s="44">
        <v>0.0</v>
      </c>
      <c r="E1566" s="44">
        <v>25.0</v>
      </c>
      <c r="F1566" s="44">
        <v>6.33</v>
      </c>
      <c r="G1566" s="44">
        <v>0.95</v>
      </c>
      <c r="H1566" s="18">
        <f>MIN(1,F1566/Config_Geracao!$E$4)*G1566</f>
        <v>0.60135</v>
      </c>
    </row>
    <row r="1567" ht="15.0" customHeight="1">
      <c r="A1567" s="43">
        <v>45723.2083333333</v>
      </c>
      <c r="B1567" s="44">
        <v>3.0</v>
      </c>
      <c r="C1567" s="44">
        <v>5.0</v>
      </c>
      <c r="D1567" s="44">
        <v>0.0</v>
      </c>
      <c r="E1567" s="44">
        <v>24.8</v>
      </c>
      <c r="F1567" s="44">
        <v>4.68</v>
      </c>
      <c r="G1567" s="44">
        <v>0.95</v>
      </c>
      <c r="H1567" s="18">
        <f>MIN(1,F1567/Config_Geracao!$E$4)*G1567</f>
        <v>0.4446</v>
      </c>
    </row>
    <row r="1568" ht="15.0" customHeight="1">
      <c r="A1568" s="43">
        <v>45723.25</v>
      </c>
      <c r="B1568" s="44">
        <v>3.0</v>
      </c>
      <c r="C1568" s="44">
        <v>6.0</v>
      </c>
      <c r="D1568" s="44">
        <v>184.0</v>
      </c>
      <c r="E1568" s="44">
        <v>23.7</v>
      </c>
      <c r="F1568" s="44">
        <v>3.09</v>
      </c>
      <c r="G1568" s="44">
        <v>0.95</v>
      </c>
      <c r="H1568" s="18">
        <f>MIN(1,F1568/Config_Geracao!$E$4)*G1568</f>
        <v>0.29355</v>
      </c>
    </row>
    <row r="1569" ht="15.0" customHeight="1">
      <c r="A1569" s="43">
        <v>45723.2916666667</v>
      </c>
      <c r="B1569" s="44">
        <v>3.0</v>
      </c>
      <c r="C1569" s="44">
        <v>7.0</v>
      </c>
      <c r="D1569" s="44">
        <v>422.0</v>
      </c>
      <c r="E1569" s="44">
        <v>25.3</v>
      </c>
      <c r="F1569" s="44">
        <v>2.42</v>
      </c>
      <c r="G1569" s="44">
        <v>0.95</v>
      </c>
      <c r="H1569" s="18">
        <f>MIN(1,F1569/Config_Geracao!$E$4)*G1569</f>
        <v>0.2299</v>
      </c>
    </row>
    <row r="1570" ht="15.0" customHeight="1">
      <c r="A1570" s="43">
        <v>45723.3333333333</v>
      </c>
      <c r="B1570" s="44">
        <v>3.0</v>
      </c>
      <c r="C1570" s="44">
        <v>8.0</v>
      </c>
      <c r="D1570" s="44">
        <v>623.3</v>
      </c>
      <c r="E1570" s="44">
        <v>28.1</v>
      </c>
      <c r="F1570" s="44">
        <v>4.55</v>
      </c>
      <c r="G1570" s="44">
        <v>0.95</v>
      </c>
      <c r="H1570" s="18">
        <f>MIN(1,F1570/Config_Geracao!$E$4)*G1570</f>
        <v>0.43225</v>
      </c>
    </row>
    <row r="1571" ht="15.0" customHeight="1">
      <c r="A1571" s="43">
        <v>45723.375</v>
      </c>
      <c r="B1571" s="44">
        <v>3.0</v>
      </c>
      <c r="C1571" s="44">
        <v>9.0</v>
      </c>
      <c r="D1571" s="44">
        <v>791.7</v>
      </c>
      <c r="E1571" s="44">
        <v>29.0</v>
      </c>
      <c r="F1571" s="44">
        <v>2.12</v>
      </c>
      <c r="G1571" s="44">
        <v>0.95</v>
      </c>
      <c r="H1571" s="18">
        <f>MIN(1,F1571/Config_Geracao!$E$4)*G1571</f>
        <v>0.2014</v>
      </c>
    </row>
    <row r="1572" ht="15.0" customHeight="1">
      <c r="A1572" s="43">
        <v>45723.4166666667</v>
      </c>
      <c r="B1572" s="44">
        <v>3.0</v>
      </c>
      <c r="C1572" s="44">
        <v>10.0</v>
      </c>
      <c r="D1572" s="44">
        <v>442.0</v>
      </c>
      <c r="E1572" s="44">
        <v>29.3</v>
      </c>
      <c r="F1572" s="44">
        <v>5.02</v>
      </c>
      <c r="G1572" s="44">
        <v>0.95</v>
      </c>
      <c r="H1572" s="18">
        <f>MIN(1,F1572/Config_Geracao!$E$4)*G1572</f>
        <v>0.4769</v>
      </c>
    </row>
    <row r="1573" ht="15.0" customHeight="1">
      <c r="A1573" s="43">
        <v>45723.4583333333</v>
      </c>
      <c r="B1573" s="44">
        <v>3.0</v>
      </c>
      <c r="C1573" s="44">
        <v>11.0</v>
      </c>
      <c r="D1573" s="44">
        <v>608.2</v>
      </c>
      <c r="E1573" s="44">
        <v>30.4</v>
      </c>
      <c r="F1573" s="44">
        <v>1.88</v>
      </c>
      <c r="G1573" s="44">
        <v>0.95</v>
      </c>
      <c r="H1573" s="18">
        <f>MIN(1,F1573/Config_Geracao!$E$4)*G1573</f>
        <v>0.1786</v>
      </c>
    </row>
    <row r="1574" ht="15.0" customHeight="1">
      <c r="A1574" s="43">
        <v>45723.5</v>
      </c>
      <c r="B1574" s="44">
        <v>3.0</v>
      </c>
      <c r="C1574" s="44">
        <v>12.0</v>
      </c>
      <c r="D1574" s="44">
        <v>485.7</v>
      </c>
      <c r="E1574" s="44">
        <v>30.0</v>
      </c>
      <c r="F1574" s="44">
        <v>3.11</v>
      </c>
      <c r="G1574" s="44">
        <v>0.95</v>
      </c>
      <c r="H1574" s="18">
        <f>MIN(1,F1574/Config_Geracao!$E$4)*G1574</f>
        <v>0.29545</v>
      </c>
    </row>
    <row r="1575" ht="15.0" customHeight="1">
      <c r="A1575" s="43">
        <v>45723.5416666667</v>
      </c>
      <c r="B1575" s="44">
        <v>3.0</v>
      </c>
      <c r="C1575" s="44">
        <v>13.0</v>
      </c>
      <c r="D1575" s="44">
        <v>976.9</v>
      </c>
      <c r="E1575" s="44">
        <v>29.2</v>
      </c>
      <c r="F1575" s="44">
        <v>1.81</v>
      </c>
      <c r="G1575" s="44">
        <v>0.95</v>
      </c>
      <c r="H1575" s="18">
        <f>MIN(1,F1575/Config_Geracao!$E$4)*G1575</f>
        <v>0.17195</v>
      </c>
    </row>
    <row r="1576" ht="15.0" customHeight="1">
      <c r="A1576" s="43">
        <v>45723.5833333333</v>
      </c>
      <c r="B1576" s="44">
        <v>3.0</v>
      </c>
      <c r="C1576" s="44">
        <v>14.0</v>
      </c>
      <c r="D1576" s="44">
        <v>244.9</v>
      </c>
      <c r="E1576" s="44">
        <v>29.6</v>
      </c>
      <c r="F1576" s="44">
        <v>2.03</v>
      </c>
      <c r="G1576" s="44">
        <v>0.95</v>
      </c>
      <c r="H1576" s="18">
        <f>MIN(1,F1576/Config_Geracao!$E$4)*G1576</f>
        <v>0.19285</v>
      </c>
    </row>
    <row r="1577" ht="15.0" customHeight="1">
      <c r="A1577" s="43">
        <v>45723.625</v>
      </c>
      <c r="B1577" s="44">
        <v>3.0</v>
      </c>
      <c r="C1577" s="44">
        <v>15.0</v>
      </c>
      <c r="D1577" s="44">
        <v>763.1</v>
      </c>
      <c r="E1577" s="44">
        <v>31.5</v>
      </c>
      <c r="F1577" s="44">
        <v>2.49</v>
      </c>
      <c r="G1577" s="44">
        <v>0.95</v>
      </c>
      <c r="H1577" s="18">
        <f>MIN(1,F1577/Config_Geracao!$E$4)*G1577</f>
        <v>0.23655</v>
      </c>
    </row>
    <row r="1578" ht="15.0" customHeight="1">
      <c r="A1578" s="43">
        <v>45723.6666666667</v>
      </c>
      <c r="B1578" s="44">
        <v>3.0</v>
      </c>
      <c r="C1578" s="44">
        <v>16.0</v>
      </c>
      <c r="D1578" s="44">
        <v>623.2</v>
      </c>
      <c r="E1578" s="44">
        <v>26.7</v>
      </c>
      <c r="F1578" s="44">
        <v>1.98</v>
      </c>
      <c r="G1578" s="44">
        <v>0.95</v>
      </c>
      <c r="H1578" s="18">
        <f>MIN(1,F1578/Config_Geracao!$E$4)*G1578</f>
        <v>0.1881</v>
      </c>
    </row>
    <row r="1579" ht="15.0" customHeight="1">
      <c r="A1579" s="43">
        <v>45723.7083333333</v>
      </c>
      <c r="B1579" s="44">
        <v>3.0</v>
      </c>
      <c r="C1579" s="44">
        <v>17.0</v>
      </c>
      <c r="D1579" s="44">
        <v>167.6</v>
      </c>
      <c r="E1579" s="44">
        <v>25.8</v>
      </c>
      <c r="F1579" s="44">
        <v>1.85</v>
      </c>
      <c r="G1579" s="44">
        <v>0.95</v>
      </c>
      <c r="H1579" s="18">
        <f>MIN(1,F1579/Config_Geracao!$E$4)*G1579</f>
        <v>0.17575</v>
      </c>
    </row>
    <row r="1580" ht="15.0" customHeight="1">
      <c r="A1580" s="43">
        <v>45723.75</v>
      </c>
      <c r="B1580" s="44">
        <v>3.0</v>
      </c>
      <c r="C1580" s="44">
        <v>18.0</v>
      </c>
      <c r="D1580" s="44">
        <v>245.1</v>
      </c>
      <c r="E1580" s="44">
        <v>22.2</v>
      </c>
      <c r="F1580" s="44">
        <v>1.93</v>
      </c>
      <c r="G1580" s="44">
        <v>0.95</v>
      </c>
      <c r="H1580" s="18">
        <f>MIN(1,F1580/Config_Geracao!$E$4)*G1580</f>
        <v>0.18335</v>
      </c>
    </row>
    <row r="1581" ht="15.0" customHeight="1">
      <c r="A1581" s="43">
        <v>45723.7916666667</v>
      </c>
      <c r="B1581" s="44">
        <v>3.0</v>
      </c>
      <c r="C1581" s="44">
        <v>19.0</v>
      </c>
      <c r="D1581" s="44">
        <v>0.0</v>
      </c>
      <c r="E1581" s="44">
        <v>23.3</v>
      </c>
      <c r="F1581" s="44">
        <v>2.36</v>
      </c>
      <c r="G1581" s="44">
        <v>0.95</v>
      </c>
      <c r="H1581" s="18">
        <f>MIN(1,F1581/Config_Geracao!$E$4)*G1581</f>
        <v>0.2242</v>
      </c>
    </row>
    <row r="1582" ht="15.0" customHeight="1">
      <c r="A1582" s="43">
        <v>45723.8333333333</v>
      </c>
      <c r="B1582" s="44">
        <v>3.0</v>
      </c>
      <c r="C1582" s="44">
        <v>20.0</v>
      </c>
      <c r="D1582" s="44">
        <v>0.0</v>
      </c>
      <c r="E1582" s="44">
        <v>25.0</v>
      </c>
      <c r="F1582" s="44">
        <v>2.02</v>
      </c>
      <c r="G1582" s="44">
        <v>0.95</v>
      </c>
      <c r="H1582" s="18">
        <f>MIN(1,F1582/Config_Geracao!$E$4)*G1582</f>
        <v>0.1919</v>
      </c>
    </row>
    <row r="1583" ht="15.0" customHeight="1">
      <c r="A1583" s="43">
        <v>45723.875</v>
      </c>
      <c r="B1583" s="44">
        <v>3.0</v>
      </c>
      <c r="C1583" s="44">
        <v>21.0</v>
      </c>
      <c r="D1583" s="44">
        <v>0.0</v>
      </c>
      <c r="E1583" s="44">
        <v>26.9</v>
      </c>
      <c r="F1583" s="44">
        <v>5.32</v>
      </c>
      <c r="G1583" s="44">
        <v>0.95</v>
      </c>
      <c r="H1583" s="18">
        <f>MIN(1,F1583/Config_Geracao!$E$4)*G1583</f>
        <v>0.5054</v>
      </c>
    </row>
    <row r="1584" ht="15.0" customHeight="1">
      <c r="A1584" s="43">
        <v>45723.9166666667</v>
      </c>
      <c r="B1584" s="44">
        <v>3.0</v>
      </c>
      <c r="C1584" s="44">
        <v>22.0</v>
      </c>
      <c r="D1584" s="44">
        <v>0.0</v>
      </c>
      <c r="E1584" s="44">
        <v>27.3</v>
      </c>
      <c r="F1584" s="44">
        <v>2.66</v>
      </c>
      <c r="G1584" s="44">
        <v>0.95</v>
      </c>
      <c r="H1584" s="18">
        <f>MIN(1,F1584/Config_Geracao!$E$4)*G1584</f>
        <v>0.2527</v>
      </c>
    </row>
    <row r="1585" ht="15.0" customHeight="1">
      <c r="A1585" s="43">
        <v>45723.9583333333</v>
      </c>
      <c r="B1585" s="44">
        <v>3.0</v>
      </c>
      <c r="C1585" s="44">
        <v>23.0</v>
      </c>
      <c r="D1585" s="44">
        <v>0.0</v>
      </c>
      <c r="E1585" s="44">
        <v>27.6</v>
      </c>
      <c r="F1585" s="44">
        <v>3.04</v>
      </c>
      <c r="G1585" s="44">
        <v>0.95</v>
      </c>
      <c r="H1585" s="18">
        <f>MIN(1,F1585/Config_Geracao!$E$4)*G1585</f>
        <v>0.2888</v>
      </c>
    </row>
    <row r="1586" ht="15.0" customHeight="1">
      <c r="A1586" s="43">
        <v>45724.0</v>
      </c>
      <c r="B1586" s="44">
        <v>3.0</v>
      </c>
      <c r="C1586" s="44">
        <v>0.0</v>
      </c>
      <c r="D1586" s="44">
        <v>0.0</v>
      </c>
      <c r="E1586" s="44">
        <v>25.4</v>
      </c>
      <c r="F1586" s="44">
        <v>5.04</v>
      </c>
      <c r="G1586" s="44">
        <v>0.95</v>
      </c>
      <c r="H1586" s="18">
        <f>MIN(1,F1586/Config_Geracao!$E$4)*G1586</f>
        <v>0.4788</v>
      </c>
    </row>
    <row r="1587" ht="15.0" customHeight="1">
      <c r="A1587" s="43">
        <v>45724.0416666667</v>
      </c>
      <c r="B1587" s="44">
        <v>3.0</v>
      </c>
      <c r="C1587" s="44">
        <v>1.0</v>
      </c>
      <c r="D1587" s="44">
        <v>0.0</v>
      </c>
      <c r="E1587" s="44">
        <v>28.6</v>
      </c>
      <c r="F1587" s="44">
        <v>3.64</v>
      </c>
      <c r="G1587" s="44">
        <v>0.95</v>
      </c>
      <c r="H1587" s="18">
        <f>MIN(1,F1587/Config_Geracao!$E$4)*G1587</f>
        <v>0.3458</v>
      </c>
    </row>
    <row r="1588" ht="15.0" customHeight="1">
      <c r="A1588" s="43">
        <v>45724.0833333333</v>
      </c>
      <c r="B1588" s="44">
        <v>3.0</v>
      </c>
      <c r="C1588" s="44">
        <v>2.0</v>
      </c>
      <c r="D1588" s="44">
        <v>0.0</v>
      </c>
      <c r="E1588" s="44">
        <v>24.3</v>
      </c>
      <c r="F1588" s="44">
        <v>3.14</v>
      </c>
      <c r="G1588" s="44">
        <v>0.95</v>
      </c>
      <c r="H1588" s="18">
        <f>MIN(1,F1588/Config_Geracao!$E$4)*G1588</f>
        <v>0.2983</v>
      </c>
    </row>
    <row r="1589" ht="15.0" customHeight="1">
      <c r="A1589" s="43">
        <v>45724.125</v>
      </c>
      <c r="B1589" s="44">
        <v>3.0</v>
      </c>
      <c r="C1589" s="44">
        <v>3.0</v>
      </c>
      <c r="D1589" s="44">
        <v>0.0</v>
      </c>
      <c r="E1589" s="44">
        <v>27.1</v>
      </c>
      <c r="F1589" s="44">
        <v>2.84</v>
      </c>
      <c r="G1589" s="44">
        <v>0.95</v>
      </c>
      <c r="H1589" s="18">
        <f>MIN(1,F1589/Config_Geracao!$E$4)*G1589</f>
        <v>0.2698</v>
      </c>
    </row>
    <row r="1590" ht="15.0" customHeight="1">
      <c r="A1590" s="43">
        <v>45724.1666666667</v>
      </c>
      <c r="B1590" s="44">
        <v>3.0</v>
      </c>
      <c r="C1590" s="44">
        <v>4.0</v>
      </c>
      <c r="D1590" s="44">
        <v>0.0</v>
      </c>
      <c r="E1590" s="44">
        <v>26.8</v>
      </c>
      <c r="F1590" s="44">
        <v>3.34</v>
      </c>
      <c r="G1590" s="44">
        <v>0.95</v>
      </c>
      <c r="H1590" s="18">
        <f>MIN(1,F1590/Config_Geracao!$E$4)*G1590</f>
        <v>0.3173</v>
      </c>
    </row>
    <row r="1591" ht="15.0" customHeight="1">
      <c r="A1591" s="43">
        <v>45724.2083333333</v>
      </c>
      <c r="B1591" s="44">
        <v>3.0</v>
      </c>
      <c r="C1591" s="44">
        <v>5.0</v>
      </c>
      <c r="D1591" s="44">
        <v>1.8</v>
      </c>
      <c r="E1591" s="44">
        <v>26.6</v>
      </c>
      <c r="F1591" s="44">
        <v>3.21</v>
      </c>
      <c r="G1591" s="44">
        <v>0.95</v>
      </c>
      <c r="H1591" s="18">
        <f>MIN(1,F1591/Config_Geracao!$E$4)*G1591</f>
        <v>0.30495</v>
      </c>
    </row>
    <row r="1592" ht="15.0" customHeight="1">
      <c r="A1592" s="43">
        <v>45724.25</v>
      </c>
      <c r="B1592" s="44">
        <v>3.0</v>
      </c>
      <c r="C1592" s="44">
        <v>6.0</v>
      </c>
      <c r="D1592" s="44">
        <v>123.7</v>
      </c>
      <c r="E1592" s="44">
        <v>23.4</v>
      </c>
      <c r="F1592" s="44">
        <v>3.22</v>
      </c>
      <c r="G1592" s="44">
        <v>0.95</v>
      </c>
      <c r="H1592" s="18">
        <f>MIN(1,F1592/Config_Geracao!$E$4)*G1592</f>
        <v>0.3059</v>
      </c>
    </row>
    <row r="1593" ht="15.0" customHeight="1">
      <c r="A1593" s="43">
        <v>45724.2916666667</v>
      </c>
      <c r="B1593" s="44">
        <v>3.0</v>
      </c>
      <c r="C1593" s="44">
        <v>7.0</v>
      </c>
      <c r="D1593" s="44">
        <v>246.8</v>
      </c>
      <c r="E1593" s="44">
        <v>27.1</v>
      </c>
      <c r="F1593" s="44">
        <v>4.44</v>
      </c>
      <c r="G1593" s="44">
        <v>0.95</v>
      </c>
      <c r="H1593" s="18">
        <f>MIN(1,F1593/Config_Geracao!$E$4)*G1593</f>
        <v>0.4218</v>
      </c>
    </row>
    <row r="1594" ht="15.0" customHeight="1">
      <c r="A1594" s="43">
        <v>45724.3333333333</v>
      </c>
      <c r="B1594" s="44">
        <v>3.0</v>
      </c>
      <c r="C1594" s="44">
        <v>8.0</v>
      </c>
      <c r="D1594" s="44">
        <v>317.2</v>
      </c>
      <c r="E1594" s="44">
        <v>27.6</v>
      </c>
      <c r="F1594" s="44">
        <v>2.38</v>
      </c>
      <c r="G1594" s="44">
        <v>0.95</v>
      </c>
      <c r="H1594" s="18">
        <f>MIN(1,F1594/Config_Geracao!$E$4)*G1594</f>
        <v>0.2261</v>
      </c>
    </row>
    <row r="1595" ht="15.0" customHeight="1">
      <c r="A1595" s="43">
        <v>45724.375</v>
      </c>
      <c r="B1595" s="44">
        <v>3.0</v>
      </c>
      <c r="C1595" s="44">
        <v>9.0</v>
      </c>
      <c r="D1595" s="44">
        <v>742.4</v>
      </c>
      <c r="E1595" s="44">
        <v>28.5</v>
      </c>
      <c r="F1595" s="44">
        <v>4.03</v>
      </c>
      <c r="G1595" s="44">
        <v>0.95</v>
      </c>
      <c r="H1595" s="18">
        <f>MIN(1,F1595/Config_Geracao!$E$4)*G1595</f>
        <v>0.38285</v>
      </c>
    </row>
    <row r="1596" ht="15.0" customHeight="1">
      <c r="A1596" s="43">
        <v>45724.4166666667</v>
      </c>
      <c r="B1596" s="44">
        <v>3.0</v>
      </c>
      <c r="C1596" s="44">
        <v>10.0</v>
      </c>
      <c r="D1596" s="44">
        <v>834.8</v>
      </c>
      <c r="E1596" s="44">
        <v>28.5</v>
      </c>
      <c r="F1596" s="44">
        <v>2.02</v>
      </c>
      <c r="G1596" s="44">
        <v>0.95</v>
      </c>
      <c r="H1596" s="18">
        <f>MIN(1,F1596/Config_Geracao!$E$4)*G1596</f>
        <v>0.1919</v>
      </c>
    </row>
    <row r="1597" ht="15.0" customHeight="1">
      <c r="A1597" s="43">
        <v>45724.4583333333</v>
      </c>
      <c r="B1597" s="44">
        <v>3.0</v>
      </c>
      <c r="C1597" s="44">
        <v>11.0</v>
      </c>
      <c r="D1597" s="44">
        <v>615.3</v>
      </c>
      <c r="E1597" s="44">
        <v>28.3</v>
      </c>
      <c r="F1597" s="44">
        <v>1.81</v>
      </c>
      <c r="G1597" s="44">
        <v>0.95</v>
      </c>
      <c r="H1597" s="18">
        <f>MIN(1,F1597/Config_Geracao!$E$4)*G1597</f>
        <v>0.17195</v>
      </c>
    </row>
    <row r="1598" ht="15.0" customHeight="1">
      <c r="A1598" s="43">
        <v>45724.5</v>
      </c>
      <c r="B1598" s="44">
        <v>3.0</v>
      </c>
      <c r="C1598" s="44">
        <v>12.0</v>
      </c>
      <c r="D1598" s="44">
        <v>308.9</v>
      </c>
      <c r="E1598" s="44">
        <v>30.4</v>
      </c>
      <c r="F1598" s="44">
        <v>2.3</v>
      </c>
      <c r="G1598" s="44">
        <v>0.95</v>
      </c>
      <c r="H1598" s="18">
        <f>MIN(1,F1598/Config_Geracao!$E$4)*G1598</f>
        <v>0.2185</v>
      </c>
    </row>
    <row r="1599" ht="15.0" customHeight="1">
      <c r="A1599" s="43">
        <v>45724.5416666667</v>
      </c>
      <c r="B1599" s="44">
        <v>3.0</v>
      </c>
      <c r="C1599" s="44">
        <v>13.0</v>
      </c>
      <c r="D1599" s="44">
        <v>979.1</v>
      </c>
      <c r="E1599" s="44">
        <v>29.2</v>
      </c>
      <c r="F1599" s="44">
        <v>1.95</v>
      </c>
      <c r="G1599" s="44">
        <v>0.95</v>
      </c>
      <c r="H1599" s="18">
        <f>MIN(1,F1599/Config_Geracao!$E$4)*G1599</f>
        <v>0.18525</v>
      </c>
    </row>
    <row r="1600" ht="15.0" customHeight="1">
      <c r="A1600" s="43">
        <v>45724.5833333333</v>
      </c>
      <c r="B1600" s="44">
        <v>3.0</v>
      </c>
      <c r="C1600" s="44">
        <v>14.0</v>
      </c>
      <c r="D1600" s="44">
        <v>196.9</v>
      </c>
      <c r="E1600" s="44">
        <v>27.7</v>
      </c>
      <c r="F1600" s="44">
        <v>4.48</v>
      </c>
      <c r="G1600" s="44">
        <v>0.95</v>
      </c>
      <c r="H1600" s="18">
        <f>MIN(1,F1600/Config_Geracao!$E$4)*G1600</f>
        <v>0.4256</v>
      </c>
    </row>
    <row r="1601" ht="15.0" customHeight="1">
      <c r="A1601" s="43">
        <v>45724.625</v>
      </c>
      <c r="B1601" s="44">
        <v>3.0</v>
      </c>
      <c r="C1601" s="44">
        <v>15.0</v>
      </c>
      <c r="D1601" s="44">
        <v>491.1</v>
      </c>
      <c r="E1601" s="44">
        <v>31.7</v>
      </c>
      <c r="F1601" s="44">
        <v>1.8</v>
      </c>
      <c r="G1601" s="44">
        <v>0.95</v>
      </c>
      <c r="H1601" s="18">
        <f>MIN(1,F1601/Config_Geracao!$E$4)*G1601</f>
        <v>0.171</v>
      </c>
    </row>
    <row r="1602" ht="15.0" customHeight="1">
      <c r="A1602" s="43">
        <v>45724.6666666667</v>
      </c>
      <c r="B1602" s="44">
        <v>3.0</v>
      </c>
      <c r="C1602" s="44">
        <v>16.0</v>
      </c>
      <c r="D1602" s="44">
        <v>633.8</v>
      </c>
      <c r="E1602" s="44">
        <v>29.0</v>
      </c>
      <c r="F1602" s="44">
        <v>2.15</v>
      </c>
      <c r="G1602" s="44">
        <v>0.95</v>
      </c>
      <c r="H1602" s="18">
        <f>MIN(1,F1602/Config_Geracao!$E$4)*G1602</f>
        <v>0.20425</v>
      </c>
    </row>
    <row r="1603" ht="15.0" customHeight="1">
      <c r="A1603" s="43">
        <v>45724.7083333333</v>
      </c>
      <c r="B1603" s="44">
        <v>3.0</v>
      </c>
      <c r="C1603" s="44">
        <v>17.0</v>
      </c>
      <c r="D1603" s="44">
        <v>234.8</v>
      </c>
      <c r="E1603" s="44">
        <v>23.1</v>
      </c>
      <c r="F1603" s="44">
        <v>3.21</v>
      </c>
      <c r="G1603" s="44">
        <v>0.95</v>
      </c>
      <c r="H1603" s="18">
        <f>MIN(1,F1603/Config_Geracao!$E$4)*G1603</f>
        <v>0.30495</v>
      </c>
    </row>
    <row r="1604" ht="15.0" customHeight="1">
      <c r="A1604" s="43">
        <v>45724.75</v>
      </c>
      <c r="B1604" s="44">
        <v>3.0</v>
      </c>
      <c r="C1604" s="44">
        <v>18.0</v>
      </c>
      <c r="D1604" s="44">
        <v>212.7</v>
      </c>
      <c r="E1604" s="44">
        <v>24.9</v>
      </c>
      <c r="F1604" s="44">
        <v>2.88</v>
      </c>
      <c r="G1604" s="44">
        <v>0.95</v>
      </c>
      <c r="H1604" s="18">
        <f>MIN(1,F1604/Config_Geracao!$E$4)*G1604</f>
        <v>0.2736</v>
      </c>
    </row>
    <row r="1605" ht="15.0" customHeight="1">
      <c r="A1605" s="43">
        <v>45724.7916666667</v>
      </c>
      <c r="B1605" s="44">
        <v>3.0</v>
      </c>
      <c r="C1605" s="44">
        <v>19.0</v>
      </c>
      <c r="D1605" s="44">
        <v>5.0</v>
      </c>
      <c r="E1605" s="44">
        <v>24.5</v>
      </c>
      <c r="F1605" s="44">
        <v>2.02</v>
      </c>
      <c r="G1605" s="44">
        <v>0.95</v>
      </c>
      <c r="H1605" s="18">
        <f>MIN(1,F1605/Config_Geracao!$E$4)*G1605</f>
        <v>0.1919</v>
      </c>
    </row>
    <row r="1606" ht="15.0" customHeight="1">
      <c r="A1606" s="43">
        <v>45724.8333333333</v>
      </c>
      <c r="B1606" s="44">
        <v>3.0</v>
      </c>
      <c r="C1606" s="44">
        <v>20.0</v>
      </c>
      <c r="D1606" s="44">
        <v>0.0</v>
      </c>
      <c r="E1606" s="44">
        <v>26.6</v>
      </c>
      <c r="F1606" s="44">
        <v>3.9</v>
      </c>
      <c r="G1606" s="44">
        <v>0.95</v>
      </c>
      <c r="H1606" s="18">
        <f>MIN(1,F1606/Config_Geracao!$E$4)*G1606</f>
        <v>0.3705</v>
      </c>
    </row>
    <row r="1607" ht="15.0" customHeight="1">
      <c r="A1607" s="43">
        <v>45724.875</v>
      </c>
      <c r="B1607" s="44">
        <v>3.0</v>
      </c>
      <c r="C1607" s="44">
        <v>21.0</v>
      </c>
      <c r="D1607" s="44">
        <v>0.0</v>
      </c>
      <c r="E1607" s="44">
        <v>22.7</v>
      </c>
      <c r="F1607" s="44">
        <v>2.65</v>
      </c>
      <c r="G1607" s="44">
        <v>0.95</v>
      </c>
      <c r="H1607" s="18">
        <f>MIN(1,F1607/Config_Geracao!$E$4)*G1607</f>
        <v>0.25175</v>
      </c>
    </row>
    <row r="1608" ht="15.0" customHeight="1">
      <c r="A1608" s="43">
        <v>45724.9166666667</v>
      </c>
      <c r="B1608" s="44">
        <v>3.0</v>
      </c>
      <c r="C1608" s="44">
        <v>22.0</v>
      </c>
      <c r="D1608" s="44">
        <v>0.0</v>
      </c>
      <c r="E1608" s="44">
        <v>25.2</v>
      </c>
      <c r="F1608" s="44">
        <v>4.35</v>
      </c>
      <c r="G1608" s="44">
        <v>0.95</v>
      </c>
      <c r="H1608" s="18">
        <f>MIN(1,F1608/Config_Geracao!$E$4)*G1608</f>
        <v>0.41325</v>
      </c>
    </row>
    <row r="1609" ht="15.0" customHeight="1">
      <c r="A1609" s="43">
        <v>45724.9583333333</v>
      </c>
      <c r="B1609" s="44">
        <v>3.0</v>
      </c>
      <c r="C1609" s="44">
        <v>23.0</v>
      </c>
      <c r="D1609" s="44">
        <v>0.0</v>
      </c>
      <c r="E1609" s="44">
        <v>28.3</v>
      </c>
      <c r="F1609" s="44">
        <v>3.77</v>
      </c>
      <c r="G1609" s="44">
        <v>0.95</v>
      </c>
      <c r="H1609" s="18">
        <f>MIN(1,F1609/Config_Geracao!$E$4)*G1609</f>
        <v>0.35815</v>
      </c>
    </row>
    <row r="1610" ht="15.0" customHeight="1">
      <c r="A1610" s="43">
        <v>45725.0</v>
      </c>
      <c r="B1610" s="44">
        <v>3.0</v>
      </c>
      <c r="C1610" s="44">
        <v>0.0</v>
      </c>
      <c r="D1610" s="44">
        <v>0.0</v>
      </c>
      <c r="E1610" s="44">
        <v>24.3</v>
      </c>
      <c r="F1610" s="44">
        <v>3.85</v>
      </c>
      <c r="G1610" s="44">
        <v>0.95</v>
      </c>
      <c r="H1610" s="18">
        <f>MIN(1,F1610/Config_Geracao!$E$4)*G1610</f>
        <v>0.36575</v>
      </c>
    </row>
    <row r="1611" ht="15.0" customHeight="1">
      <c r="A1611" s="43">
        <v>45725.0416666667</v>
      </c>
      <c r="B1611" s="44">
        <v>3.0</v>
      </c>
      <c r="C1611" s="44">
        <v>1.0</v>
      </c>
      <c r="D1611" s="44">
        <v>0.0</v>
      </c>
      <c r="E1611" s="44">
        <v>27.5</v>
      </c>
      <c r="F1611" s="44">
        <v>3.15</v>
      </c>
      <c r="G1611" s="44">
        <v>0.95</v>
      </c>
      <c r="H1611" s="18">
        <f>MIN(1,F1611/Config_Geracao!$E$4)*G1611</f>
        <v>0.29925</v>
      </c>
    </row>
    <row r="1612" ht="15.0" customHeight="1">
      <c r="A1612" s="43">
        <v>45725.0833333333</v>
      </c>
      <c r="B1612" s="44">
        <v>3.0</v>
      </c>
      <c r="C1612" s="44">
        <v>2.0</v>
      </c>
      <c r="D1612" s="44">
        <v>0.0</v>
      </c>
      <c r="E1612" s="44">
        <v>28.0</v>
      </c>
      <c r="F1612" s="44">
        <v>5.71</v>
      </c>
      <c r="G1612" s="44">
        <v>0.95</v>
      </c>
      <c r="H1612" s="18">
        <f>MIN(1,F1612/Config_Geracao!$E$4)*G1612</f>
        <v>0.54245</v>
      </c>
    </row>
    <row r="1613" ht="15.0" customHeight="1">
      <c r="A1613" s="43">
        <v>45725.125</v>
      </c>
      <c r="B1613" s="44">
        <v>3.0</v>
      </c>
      <c r="C1613" s="44">
        <v>3.0</v>
      </c>
      <c r="D1613" s="44">
        <v>0.0</v>
      </c>
      <c r="E1613" s="44">
        <v>24.6</v>
      </c>
      <c r="F1613" s="44">
        <v>2.78</v>
      </c>
      <c r="G1613" s="44">
        <v>0.95</v>
      </c>
      <c r="H1613" s="18">
        <f>MIN(1,F1613/Config_Geracao!$E$4)*G1613</f>
        <v>0.2641</v>
      </c>
    </row>
    <row r="1614" ht="15.0" customHeight="1">
      <c r="A1614" s="43">
        <v>45725.1666666667</v>
      </c>
      <c r="B1614" s="44">
        <v>3.0</v>
      </c>
      <c r="C1614" s="44">
        <v>4.0</v>
      </c>
      <c r="D1614" s="44">
        <v>0.0</v>
      </c>
      <c r="E1614" s="44">
        <v>27.5</v>
      </c>
      <c r="F1614" s="44">
        <v>4.49</v>
      </c>
      <c r="G1614" s="44">
        <v>0.95</v>
      </c>
      <c r="H1614" s="18">
        <f>MIN(1,F1614/Config_Geracao!$E$4)*G1614</f>
        <v>0.42655</v>
      </c>
    </row>
    <row r="1615" ht="15.0" customHeight="1">
      <c r="A1615" s="43">
        <v>45725.2083333333</v>
      </c>
      <c r="B1615" s="44">
        <v>3.0</v>
      </c>
      <c r="C1615" s="44">
        <v>5.0</v>
      </c>
      <c r="D1615" s="44">
        <v>0.0</v>
      </c>
      <c r="E1615" s="44">
        <v>25.1</v>
      </c>
      <c r="F1615" s="44">
        <v>3.56</v>
      </c>
      <c r="G1615" s="44">
        <v>0.95</v>
      </c>
      <c r="H1615" s="18">
        <f>MIN(1,F1615/Config_Geracao!$E$4)*G1615</f>
        <v>0.3382</v>
      </c>
    </row>
    <row r="1616" ht="15.0" customHeight="1">
      <c r="A1616" s="43">
        <v>45725.25</v>
      </c>
      <c r="B1616" s="44">
        <v>3.0</v>
      </c>
      <c r="C1616" s="44">
        <v>6.0</v>
      </c>
      <c r="D1616" s="44">
        <v>63.7</v>
      </c>
      <c r="E1616" s="44">
        <v>26.9</v>
      </c>
      <c r="F1616" s="44">
        <v>3.14</v>
      </c>
      <c r="G1616" s="44">
        <v>0.95</v>
      </c>
      <c r="H1616" s="18">
        <f>MIN(1,F1616/Config_Geracao!$E$4)*G1616</f>
        <v>0.2983</v>
      </c>
    </row>
    <row r="1617" ht="15.0" customHeight="1">
      <c r="A1617" s="43">
        <v>45725.2916666667</v>
      </c>
      <c r="B1617" s="44">
        <v>3.0</v>
      </c>
      <c r="C1617" s="44">
        <v>7.0</v>
      </c>
      <c r="D1617" s="44">
        <v>439.9</v>
      </c>
      <c r="E1617" s="44">
        <v>26.1</v>
      </c>
      <c r="F1617" s="44">
        <v>3.56</v>
      </c>
      <c r="G1617" s="44">
        <v>0.95</v>
      </c>
      <c r="H1617" s="18">
        <f>MIN(1,F1617/Config_Geracao!$E$4)*G1617</f>
        <v>0.3382</v>
      </c>
    </row>
    <row r="1618" ht="15.0" customHeight="1">
      <c r="A1618" s="43">
        <v>45725.3333333333</v>
      </c>
      <c r="B1618" s="44">
        <v>3.0</v>
      </c>
      <c r="C1618" s="44">
        <v>8.0</v>
      </c>
      <c r="D1618" s="44">
        <v>590.0</v>
      </c>
      <c r="E1618" s="44">
        <v>23.7</v>
      </c>
      <c r="F1618" s="44">
        <v>1.93</v>
      </c>
      <c r="G1618" s="44">
        <v>0.95</v>
      </c>
      <c r="H1618" s="18">
        <f>MIN(1,F1618/Config_Geracao!$E$4)*G1618</f>
        <v>0.18335</v>
      </c>
    </row>
    <row r="1619" ht="15.0" customHeight="1">
      <c r="A1619" s="43">
        <v>45725.375</v>
      </c>
      <c r="B1619" s="44">
        <v>3.0</v>
      </c>
      <c r="C1619" s="44">
        <v>9.0</v>
      </c>
      <c r="D1619" s="44">
        <v>157.8</v>
      </c>
      <c r="E1619" s="44">
        <v>27.6</v>
      </c>
      <c r="F1619" s="44">
        <v>1.85</v>
      </c>
      <c r="G1619" s="44">
        <v>0.95</v>
      </c>
      <c r="H1619" s="18">
        <f>MIN(1,F1619/Config_Geracao!$E$4)*G1619</f>
        <v>0.17575</v>
      </c>
    </row>
    <row r="1620" ht="15.0" customHeight="1">
      <c r="A1620" s="43">
        <v>45725.4166666667</v>
      </c>
      <c r="B1620" s="44">
        <v>3.0</v>
      </c>
      <c r="C1620" s="44">
        <v>10.0</v>
      </c>
      <c r="D1620" s="44">
        <v>895.7</v>
      </c>
      <c r="E1620" s="44">
        <v>30.1</v>
      </c>
      <c r="F1620" s="44">
        <v>2.18</v>
      </c>
      <c r="G1620" s="44">
        <v>0.95</v>
      </c>
      <c r="H1620" s="18">
        <f>MIN(1,F1620/Config_Geracao!$E$4)*G1620</f>
        <v>0.2071</v>
      </c>
    </row>
    <row r="1621" ht="15.0" customHeight="1">
      <c r="A1621" s="43">
        <v>45725.4583333333</v>
      </c>
      <c r="B1621" s="44">
        <v>3.0</v>
      </c>
      <c r="C1621" s="44">
        <v>11.0</v>
      </c>
      <c r="D1621" s="44">
        <v>964.3</v>
      </c>
      <c r="E1621" s="44">
        <v>29.7</v>
      </c>
      <c r="F1621" s="44">
        <v>3.22</v>
      </c>
      <c r="G1621" s="44">
        <v>0.95</v>
      </c>
      <c r="H1621" s="18">
        <f>MIN(1,F1621/Config_Geracao!$E$4)*G1621</f>
        <v>0.3059</v>
      </c>
    </row>
    <row r="1622" ht="15.0" customHeight="1">
      <c r="A1622" s="43">
        <v>45725.5</v>
      </c>
      <c r="B1622" s="44">
        <v>3.0</v>
      </c>
      <c r="C1622" s="44">
        <v>12.0</v>
      </c>
      <c r="D1622" s="44">
        <v>486.4</v>
      </c>
      <c r="E1622" s="44">
        <v>29.5</v>
      </c>
      <c r="F1622" s="44">
        <v>2.05</v>
      </c>
      <c r="G1622" s="44">
        <v>0.95</v>
      </c>
      <c r="H1622" s="18">
        <f>MIN(1,F1622/Config_Geracao!$E$4)*G1622</f>
        <v>0.19475</v>
      </c>
    </row>
    <row r="1623" ht="15.0" customHeight="1">
      <c r="A1623" s="43">
        <v>45725.5416666667</v>
      </c>
      <c r="B1623" s="44">
        <v>3.0</v>
      </c>
      <c r="C1623" s="44">
        <v>13.0</v>
      </c>
      <c r="D1623" s="44">
        <v>955.8</v>
      </c>
      <c r="E1623" s="44">
        <v>28.2</v>
      </c>
      <c r="F1623" s="44">
        <v>3.77</v>
      </c>
      <c r="G1623" s="44">
        <v>0.95</v>
      </c>
      <c r="H1623" s="18">
        <f>MIN(1,F1623/Config_Geracao!$E$4)*G1623</f>
        <v>0.35815</v>
      </c>
    </row>
    <row r="1624" ht="15.0" customHeight="1">
      <c r="A1624" s="43">
        <v>45725.5833333333</v>
      </c>
      <c r="B1624" s="44">
        <v>3.0</v>
      </c>
      <c r="C1624" s="44">
        <v>14.0</v>
      </c>
      <c r="D1624" s="44">
        <v>609.2</v>
      </c>
      <c r="E1624" s="44">
        <v>28.6</v>
      </c>
      <c r="F1624" s="44">
        <v>2.56</v>
      </c>
      <c r="G1624" s="44">
        <v>0.95</v>
      </c>
      <c r="H1624" s="18">
        <f>MIN(1,F1624/Config_Geracao!$E$4)*G1624</f>
        <v>0.2432</v>
      </c>
    </row>
    <row r="1625" ht="15.0" customHeight="1">
      <c r="A1625" s="43">
        <v>45725.625</v>
      </c>
      <c r="B1625" s="44">
        <v>3.0</v>
      </c>
      <c r="C1625" s="44">
        <v>15.0</v>
      </c>
      <c r="D1625" s="44">
        <v>775.4</v>
      </c>
      <c r="E1625" s="44">
        <v>30.7</v>
      </c>
      <c r="F1625" s="44">
        <v>2.44</v>
      </c>
      <c r="G1625" s="44">
        <v>0.95</v>
      </c>
      <c r="H1625" s="18">
        <f>MIN(1,F1625/Config_Geracao!$E$4)*G1625</f>
        <v>0.2318</v>
      </c>
    </row>
    <row r="1626" ht="15.0" customHeight="1">
      <c r="A1626" s="43">
        <v>45725.6666666667</v>
      </c>
      <c r="B1626" s="44">
        <v>3.0</v>
      </c>
      <c r="C1626" s="44">
        <v>16.0</v>
      </c>
      <c r="D1626" s="44">
        <v>105.9</v>
      </c>
      <c r="E1626" s="44">
        <v>27.0</v>
      </c>
      <c r="F1626" s="44">
        <v>2.86</v>
      </c>
      <c r="G1626" s="44">
        <v>0.95</v>
      </c>
      <c r="H1626" s="18">
        <f>MIN(1,F1626/Config_Geracao!$E$4)*G1626</f>
        <v>0.2717</v>
      </c>
    </row>
    <row r="1627" ht="15.0" customHeight="1">
      <c r="A1627" s="43">
        <v>45725.7083333333</v>
      </c>
      <c r="B1627" s="44">
        <v>3.0</v>
      </c>
      <c r="C1627" s="44">
        <v>17.0</v>
      </c>
      <c r="D1627" s="44">
        <v>146.4</v>
      </c>
      <c r="E1627" s="44">
        <v>29.3</v>
      </c>
      <c r="F1627" s="44">
        <v>3.57</v>
      </c>
      <c r="G1627" s="44">
        <v>0.95</v>
      </c>
      <c r="H1627" s="18">
        <f>MIN(1,F1627/Config_Geracao!$E$4)*G1627</f>
        <v>0.33915</v>
      </c>
    </row>
    <row r="1628" ht="15.0" customHeight="1">
      <c r="A1628" s="43">
        <v>45725.75</v>
      </c>
      <c r="B1628" s="44">
        <v>3.0</v>
      </c>
      <c r="C1628" s="44">
        <v>18.0</v>
      </c>
      <c r="D1628" s="44">
        <v>144.5</v>
      </c>
      <c r="E1628" s="44">
        <v>25.2</v>
      </c>
      <c r="F1628" s="44">
        <v>3.29</v>
      </c>
      <c r="G1628" s="44">
        <v>0.95</v>
      </c>
      <c r="H1628" s="18">
        <f>MIN(1,F1628/Config_Geracao!$E$4)*G1628</f>
        <v>0.31255</v>
      </c>
    </row>
    <row r="1629" ht="15.0" customHeight="1">
      <c r="A1629" s="43">
        <v>45725.7916666667</v>
      </c>
      <c r="B1629" s="44">
        <v>3.0</v>
      </c>
      <c r="C1629" s="44">
        <v>19.0</v>
      </c>
      <c r="D1629" s="44">
        <v>29.0</v>
      </c>
      <c r="E1629" s="44">
        <v>24.2</v>
      </c>
      <c r="F1629" s="44">
        <v>1.78</v>
      </c>
      <c r="G1629" s="44">
        <v>0.95</v>
      </c>
      <c r="H1629" s="18">
        <f>MIN(1,F1629/Config_Geracao!$E$4)*G1629</f>
        <v>0.1691</v>
      </c>
    </row>
    <row r="1630" ht="15.0" customHeight="1">
      <c r="A1630" s="43">
        <v>45725.8333333333</v>
      </c>
      <c r="B1630" s="44">
        <v>3.0</v>
      </c>
      <c r="C1630" s="44">
        <v>20.0</v>
      </c>
      <c r="D1630" s="44">
        <v>0.0</v>
      </c>
      <c r="E1630" s="44">
        <v>25.9</v>
      </c>
      <c r="F1630" s="44">
        <v>3.87</v>
      </c>
      <c r="G1630" s="44">
        <v>0.95</v>
      </c>
      <c r="H1630" s="18">
        <f>MIN(1,F1630/Config_Geracao!$E$4)*G1630</f>
        <v>0.36765</v>
      </c>
    </row>
    <row r="1631" ht="15.0" customHeight="1">
      <c r="A1631" s="43">
        <v>45725.875</v>
      </c>
      <c r="B1631" s="44">
        <v>3.0</v>
      </c>
      <c r="C1631" s="44">
        <v>21.0</v>
      </c>
      <c r="D1631" s="44">
        <v>0.0</v>
      </c>
      <c r="E1631" s="44">
        <v>24.4</v>
      </c>
      <c r="F1631" s="44">
        <v>3.39</v>
      </c>
      <c r="G1631" s="44">
        <v>0.95</v>
      </c>
      <c r="H1631" s="18">
        <f>MIN(1,F1631/Config_Geracao!$E$4)*G1631</f>
        <v>0.32205</v>
      </c>
    </row>
    <row r="1632" ht="15.0" customHeight="1">
      <c r="A1632" s="43">
        <v>45725.9166666667</v>
      </c>
      <c r="B1632" s="44">
        <v>3.0</v>
      </c>
      <c r="C1632" s="44">
        <v>22.0</v>
      </c>
      <c r="D1632" s="44">
        <v>0.0</v>
      </c>
      <c r="E1632" s="44">
        <v>27.1</v>
      </c>
      <c r="F1632" s="44">
        <v>3.31</v>
      </c>
      <c r="G1632" s="44">
        <v>0.95</v>
      </c>
      <c r="H1632" s="18">
        <f>MIN(1,F1632/Config_Geracao!$E$4)*G1632</f>
        <v>0.31445</v>
      </c>
    </row>
    <row r="1633" ht="15.0" customHeight="1">
      <c r="A1633" s="43">
        <v>45725.9583333333</v>
      </c>
      <c r="B1633" s="44">
        <v>3.0</v>
      </c>
      <c r="C1633" s="44">
        <v>23.0</v>
      </c>
      <c r="D1633" s="44">
        <v>0.0</v>
      </c>
      <c r="E1633" s="44">
        <v>28.6</v>
      </c>
      <c r="F1633" s="44">
        <v>2.77</v>
      </c>
      <c r="G1633" s="44">
        <v>0.95</v>
      </c>
      <c r="H1633" s="18">
        <f>MIN(1,F1633/Config_Geracao!$E$4)*G1633</f>
        <v>0.26315</v>
      </c>
    </row>
    <row r="1634" ht="15.0" customHeight="1">
      <c r="A1634" s="43">
        <v>45726.0</v>
      </c>
      <c r="B1634" s="44">
        <v>3.0</v>
      </c>
      <c r="C1634" s="44">
        <v>0.0</v>
      </c>
      <c r="D1634" s="44">
        <v>0.0</v>
      </c>
      <c r="E1634" s="44">
        <v>26.6</v>
      </c>
      <c r="F1634" s="44">
        <v>4.94</v>
      </c>
      <c r="G1634" s="44">
        <v>0.95</v>
      </c>
      <c r="H1634" s="18">
        <f>MIN(1,F1634/Config_Geracao!$E$4)*G1634</f>
        <v>0.4693</v>
      </c>
    </row>
    <row r="1635" ht="15.0" customHeight="1">
      <c r="A1635" s="43">
        <v>45726.0416666667</v>
      </c>
      <c r="B1635" s="44">
        <v>3.0</v>
      </c>
      <c r="C1635" s="44">
        <v>1.0</v>
      </c>
      <c r="D1635" s="44">
        <v>0.0</v>
      </c>
      <c r="E1635" s="44">
        <v>28.5</v>
      </c>
      <c r="F1635" s="44">
        <v>5.06</v>
      </c>
      <c r="G1635" s="44">
        <v>0.95</v>
      </c>
      <c r="H1635" s="18">
        <f>MIN(1,F1635/Config_Geracao!$E$4)*G1635</f>
        <v>0.4807</v>
      </c>
    </row>
    <row r="1636" ht="15.0" customHeight="1">
      <c r="A1636" s="43">
        <v>45726.0833333333</v>
      </c>
      <c r="B1636" s="44">
        <v>3.0</v>
      </c>
      <c r="C1636" s="44">
        <v>2.0</v>
      </c>
      <c r="D1636" s="44">
        <v>0.0</v>
      </c>
      <c r="E1636" s="44">
        <v>27.1</v>
      </c>
      <c r="F1636" s="44">
        <v>3.77</v>
      </c>
      <c r="G1636" s="44">
        <v>0.95</v>
      </c>
      <c r="H1636" s="18">
        <f>MIN(1,F1636/Config_Geracao!$E$4)*G1636</f>
        <v>0.35815</v>
      </c>
    </row>
    <row r="1637" ht="15.0" customHeight="1">
      <c r="A1637" s="43">
        <v>45726.125</v>
      </c>
      <c r="B1637" s="44">
        <v>3.0</v>
      </c>
      <c r="C1637" s="44">
        <v>3.0</v>
      </c>
      <c r="D1637" s="44">
        <v>0.0</v>
      </c>
      <c r="E1637" s="44">
        <v>27.7</v>
      </c>
      <c r="F1637" s="44">
        <v>4.15</v>
      </c>
      <c r="G1637" s="44">
        <v>0.95</v>
      </c>
      <c r="H1637" s="18">
        <f>MIN(1,F1637/Config_Geracao!$E$4)*G1637</f>
        <v>0.39425</v>
      </c>
    </row>
    <row r="1638" ht="15.0" customHeight="1">
      <c r="A1638" s="43">
        <v>45726.1666666667</v>
      </c>
      <c r="B1638" s="44">
        <v>3.0</v>
      </c>
      <c r="C1638" s="44">
        <v>4.0</v>
      </c>
      <c r="D1638" s="44">
        <v>0.0</v>
      </c>
      <c r="E1638" s="44">
        <v>26.4</v>
      </c>
      <c r="F1638" s="44">
        <v>2.67</v>
      </c>
      <c r="G1638" s="44">
        <v>0.95</v>
      </c>
      <c r="H1638" s="18">
        <f>MIN(1,F1638/Config_Geracao!$E$4)*G1638</f>
        <v>0.25365</v>
      </c>
    </row>
    <row r="1639" ht="15.0" customHeight="1">
      <c r="A1639" s="43">
        <v>45726.2083333333</v>
      </c>
      <c r="B1639" s="44">
        <v>3.0</v>
      </c>
      <c r="C1639" s="44">
        <v>5.0</v>
      </c>
      <c r="D1639" s="44">
        <v>0.0</v>
      </c>
      <c r="E1639" s="44">
        <v>24.6</v>
      </c>
      <c r="F1639" s="44">
        <v>3.21</v>
      </c>
      <c r="G1639" s="44">
        <v>0.95</v>
      </c>
      <c r="H1639" s="18">
        <f>MIN(1,F1639/Config_Geracao!$E$4)*G1639</f>
        <v>0.30495</v>
      </c>
    </row>
    <row r="1640" ht="15.0" customHeight="1">
      <c r="A1640" s="43">
        <v>45726.25</v>
      </c>
      <c r="B1640" s="44">
        <v>3.0</v>
      </c>
      <c r="C1640" s="44">
        <v>6.0</v>
      </c>
      <c r="D1640" s="44">
        <v>195.6</v>
      </c>
      <c r="E1640" s="44">
        <v>22.5</v>
      </c>
      <c r="F1640" s="44">
        <v>2.61</v>
      </c>
      <c r="G1640" s="44">
        <v>0.95</v>
      </c>
      <c r="H1640" s="18">
        <f>MIN(1,F1640/Config_Geracao!$E$4)*G1640</f>
        <v>0.24795</v>
      </c>
    </row>
    <row r="1641" ht="15.0" customHeight="1">
      <c r="A1641" s="43">
        <v>45726.2916666667</v>
      </c>
      <c r="B1641" s="44">
        <v>3.0</v>
      </c>
      <c r="C1641" s="44">
        <v>7.0</v>
      </c>
      <c r="D1641" s="44">
        <v>425.5</v>
      </c>
      <c r="E1641" s="44">
        <v>24.8</v>
      </c>
      <c r="F1641" s="44">
        <v>3.21</v>
      </c>
      <c r="G1641" s="44">
        <v>0.95</v>
      </c>
      <c r="H1641" s="18">
        <f>MIN(1,F1641/Config_Geracao!$E$4)*G1641</f>
        <v>0.30495</v>
      </c>
    </row>
    <row r="1642" ht="15.0" customHeight="1">
      <c r="A1642" s="43">
        <v>45726.3333333333</v>
      </c>
      <c r="B1642" s="44">
        <v>3.0</v>
      </c>
      <c r="C1642" s="44">
        <v>8.0</v>
      </c>
      <c r="D1642" s="44">
        <v>635.4</v>
      </c>
      <c r="E1642" s="44">
        <v>29.3</v>
      </c>
      <c r="F1642" s="44">
        <v>2.13</v>
      </c>
      <c r="G1642" s="44">
        <v>0.95</v>
      </c>
      <c r="H1642" s="18">
        <f>MIN(1,F1642/Config_Geracao!$E$4)*G1642</f>
        <v>0.20235</v>
      </c>
    </row>
    <row r="1643" ht="15.0" customHeight="1">
      <c r="A1643" s="43">
        <v>45726.375</v>
      </c>
      <c r="B1643" s="44">
        <v>3.0</v>
      </c>
      <c r="C1643" s="44">
        <v>9.0</v>
      </c>
      <c r="D1643" s="44">
        <v>532.3</v>
      </c>
      <c r="E1643" s="44">
        <v>29.1</v>
      </c>
      <c r="F1643" s="44">
        <v>1.9</v>
      </c>
      <c r="G1643" s="44">
        <v>0.95</v>
      </c>
      <c r="H1643" s="18">
        <f>MIN(1,F1643/Config_Geracao!$E$4)*G1643</f>
        <v>0.1805</v>
      </c>
    </row>
    <row r="1644" ht="15.0" customHeight="1">
      <c r="A1644" s="43">
        <v>45726.4166666667</v>
      </c>
      <c r="B1644" s="44">
        <v>3.0</v>
      </c>
      <c r="C1644" s="44">
        <v>10.0</v>
      </c>
      <c r="D1644" s="44">
        <v>366.5</v>
      </c>
      <c r="E1644" s="44">
        <v>30.3</v>
      </c>
      <c r="F1644" s="44">
        <v>1.77</v>
      </c>
      <c r="G1644" s="44">
        <v>0.95</v>
      </c>
      <c r="H1644" s="18">
        <f>MIN(1,F1644/Config_Geracao!$E$4)*G1644</f>
        <v>0.16815</v>
      </c>
    </row>
    <row r="1645" ht="15.0" customHeight="1">
      <c r="A1645" s="43">
        <v>45726.4583333333</v>
      </c>
      <c r="B1645" s="44">
        <v>3.0</v>
      </c>
      <c r="C1645" s="44">
        <v>11.0</v>
      </c>
      <c r="D1645" s="44">
        <v>205.1</v>
      </c>
      <c r="E1645" s="44">
        <v>28.1</v>
      </c>
      <c r="F1645" s="44">
        <v>1.83</v>
      </c>
      <c r="G1645" s="44">
        <v>0.95</v>
      </c>
      <c r="H1645" s="18">
        <f>MIN(1,F1645/Config_Geracao!$E$4)*G1645</f>
        <v>0.17385</v>
      </c>
    </row>
    <row r="1646" ht="15.0" customHeight="1">
      <c r="A1646" s="43">
        <v>45726.5</v>
      </c>
      <c r="B1646" s="44">
        <v>3.0</v>
      </c>
      <c r="C1646" s="44">
        <v>12.0</v>
      </c>
      <c r="D1646" s="44">
        <v>579.8</v>
      </c>
      <c r="E1646" s="44">
        <v>30.2</v>
      </c>
      <c r="F1646" s="44">
        <v>3.03</v>
      </c>
      <c r="G1646" s="44">
        <v>0.95</v>
      </c>
      <c r="H1646" s="18">
        <f>MIN(1,F1646/Config_Geracao!$E$4)*G1646</f>
        <v>0.28785</v>
      </c>
    </row>
    <row r="1647" ht="15.0" customHeight="1">
      <c r="A1647" s="43">
        <v>45726.5416666667</v>
      </c>
      <c r="B1647" s="44">
        <v>3.0</v>
      </c>
      <c r="C1647" s="44">
        <v>13.0</v>
      </c>
      <c r="D1647" s="44">
        <v>974.8</v>
      </c>
      <c r="E1647" s="44">
        <v>30.4</v>
      </c>
      <c r="F1647" s="44">
        <v>4.15</v>
      </c>
      <c r="G1647" s="44">
        <v>0.95</v>
      </c>
      <c r="H1647" s="18">
        <f>MIN(1,F1647/Config_Geracao!$E$4)*G1647</f>
        <v>0.39425</v>
      </c>
    </row>
    <row r="1648" ht="15.0" customHeight="1">
      <c r="A1648" s="43">
        <v>45726.5833333333</v>
      </c>
      <c r="B1648" s="44">
        <v>3.0</v>
      </c>
      <c r="C1648" s="44">
        <v>14.0</v>
      </c>
      <c r="D1648" s="44">
        <v>855.3</v>
      </c>
      <c r="E1648" s="44">
        <v>30.7</v>
      </c>
      <c r="F1648" s="44">
        <v>4.14</v>
      </c>
      <c r="G1648" s="44">
        <v>0.95</v>
      </c>
      <c r="H1648" s="18">
        <f>MIN(1,F1648/Config_Geracao!$E$4)*G1648</f>
        <v>0.3933</v>
      </c>
    </row>
    <row r="1649" ht="15.0" customHeight="1">
      <c r="A1649" s="43">
        <v>45726.625</v>
      </c>
      <c r="B1649" s="44">
        <v>3.0</v>
      </c>
      <c r="C1649" s="44">
        <v>15.0</v>
      </c>
      <c r="D1649" s="44">
        <v>367.1</v>
      </c>
      <c r="E1649" s="44">
        <v>28.4</v>
      </c>
      <c r="F1649" s="44">
        <v>2.42</v>
      </c>
      <c r="G1649" s="44">
        <v>0.95</v>
      </c>
      <c r="H1649" s="18">
        <f>MIN(1,F1649/Config_Geracao!$E$4)*G1649</f>
        <v>0.2299</v>
      </c>
    </row>
    <row r="1650" ht="15.0" customHeight="1">
      <c r="A1650" s="43">
        <v>45726.6666666667</v>
      </c>
      <c r="B1650" s="44">
        <v>3.0</v>
      </c>
      <c r="C1650" s="44">
        <v>16.0</v>
      </c>
      <c r="D1650" s="44">
        <v>362.1</v>
      </c>
      <c r="E1650" s="44">
        <v>28.1</v>
      </c>
      <c r="F1650" s="44">
        <v>2.09</v>
      </c>
      <c r="G1650" s="44">
        <v>0.95</v>
      </c>
      <c r="H1650" s="18">
        <f>MIN(1,F1650/Config_Geracao!$E$4)*G1650</f>
        <v>0.19855</v>
      </c>
    </row>
    <row r="1651" ht="15.0" customHeight="1">
      <c r="A1651" s="43">
        <v>45726.7083333333</v>
      </c>
      <c r="B1651" s="44">
        <v>3.0</v>
      </c>
      <c r="C1651" s="44">
        <v>17.0</v>
      </c>
      <c r="D1651" s="44">
        <v>422.1</v>
      </c>
      <c r="E1651" s="44">
        <v>26.0</v>
      </c>
      <c r="F1651" s="44">
        <v>3.1</v>
      </c>
      <c r="G1651" s="44">
        <v>0.95</v>
      </c>
      <c r="H1651" s="18">
        <f>MIN(1,F1651/Config_Geracao!$E$4)*G1651</f>
        <v>0.2945</v>
      </c>
    </row>
    <row r="1652" ht="15.0" customHeight="1">
      <c r="A1652" s="43">
        <v>45726.75</v>
      </c>
      <c r="B1652" s="44">
        <v>3.0</v>
      </c>
      <c r="C1652" s="44">
        <v>18.0</v>
      </c>
      <c r="D1652" s="44">
        <v>193.1</v>
      </c>
      <c r="E1652" s="44">
        <v>23.3</v>
      </c>
      <c r="F1652" s="44">
        <v>4.67</v>
      </c>
      <c r="G1652" s="44">
        <v>0.95</v>
      </c>
      <c r="H1652" s="18">
        <f>MIN(1,F1652/Config_Geracao!$E$4)*G1652</f>
        <v>0.44365</v>
      </c>
    </row>
    <row r="1653" ht="15.0" customHeight="1">
      <c r="A1653" s="43">
        <v>45726.7916666667</v>
      </c>
      <c r="B1653" s="44">
        <v>3.0</v>
      </c>
      <c r="C1653" s="44">
        <v>19.0</v>
      </c>
      <c r="D1653" s="44">
        <v>7.3</v>
      </c>
      <c r="E1653" s="44">
        <v>25.6</v>
      </c>
      <c r="F1653" s="44">
        <v>3.03</v>
      </c>
      <c r="G1653" s="44">
        <v>0.95</v>
      </c>
      <c r="H1653" s="18">
        <f>MIN(1,F1653/Config_Geracao!$E$4)*G1653</f>
        <v>0.28785</v>
      </c>
    </row>
    <row r="1654" ht="15.0" customHeight="1">
      <c r="A1654" s="43">
        <v>45726.8333333333</v>
      </c>
      <c r="B1654" s="44">
        <v>3.0</v>
      </c>
      <c r="C1654" s="44">
        <v>20.0</v>
      </c>
      <c r="D1654" s="44">
        <v>0.0</v>
      </c>
      <c r="E1654" s="44">
        <v>25.8</v>
      </c>
      <c r="F1654" s="44">
        <v>3.16</v>
      </c>
      <c r="G1654" s="44">
        <v>0.95</v>
      </c>
      <c r="H1654" s="18">
        <f>MIN(1,F1654/Config_Geracao!$E$4)*G1654</f>
        <v>0.3002</v>
      </c>
    </row>
    <row r="1655" ht="15.0" customHeight="1">
      <c r="A1655" s="43">
        <v>45726.875</v>
      </c>
      <c r="B1655" s="44">
        <v>3.0</v>
      </c>
      <c r="C1655" s="44">
        <v>21.0</v>
      </c>
      <c r="D1655" s="44">
        <v>0.0</v>
      </c>
      <c r="E1655" s="44">
        <v>26.2</v>
      </c>
      <c r="F1655" s="44">
        <v>3.6</v>
      </c>
      <c r="G1655" s="44">
        <v>0.95</v>
      </c>
      <c r="H1655" s="18">
        <f>MIN(1,F1655/Config_Geracao!$E$4)*G1655</f>
        <v>0.342</v>
      </c>
    </row>
    <row r="1656" ht="15.0" customHeight="1">
      <c r="A1656" s="43">
        <v>45726.9166666667</v>
      </c>
      <c r="B1656" s="44">
        <v>3.0</v>
      </c>
      <c r="C1656" s="44">
        <v>22.0</v>
      </c>
      <c r="D1656" s="44">
        <v>0.0</v>
      </c>
      <c r="E1656" s="44">
        <v>24.9</v>
      </c>
      <c r="F1656" s="44">
        <v>4.11</v>
      </c>
      <c r="G1656" s="44">
        <v>0.95</v>
      </c>
      <c r="H1656" s="18">
        <f>MIN(1,F1656/Config_Geracao!$E$4)*G1656</f>
        <v>0.39045</v>
      </c>
    </row>
    <row r="1657" ht="15.0" customHeight="1">
      <c r="A1657" s="43">
        <v>45726.9583333333</v>
      </c>
      <c r="B1657" s="44">
        <v>3.0</v>
      </c>
      <c r="C1657" s="44">
        <v>23.0</v>
      </c>
      <c r="D1657" s="44">
        <v>0.0</v>
      </c>
      <c r="E1657" s="44">
        <v>26.9</v>
      </c>
      <c r="F1657" s="44">
        <v>4.37</v>
      </c>
      <c r="G1657" s="44">
        <v>0.95</v>
      </c>
      <c r="H1657" s="18">
        <f>MIN(1,F1657/Config_Geracao!$E$4)*G1657</f>
        <v>0.41515</v>
      </c>
    </row>
    <row r="1658" ht="15.0" customHeight="1">
      <c r="A1658" s="43">
        <v>45727.0</v>
      </c>
      <c r="B1658" s="44">
        <v>3.0</v>
      </c>
      <c r="C1658" s="44">
        <v>0.0</v>
      </c>
      <c r="D1658" s="44">
        <v>0.0</v>
      </c>
      <c r="E1658" s="44">
        <v>28.3</v>
      </c>
      <c r="F1658" s="44">
        <v>3.37</v>
      </c>
      <c r="G1658" s="44">
        <v>0.95</v>
      </c>
      <c r="H1658" s="18">
        <f>MIN(1,F1658/Config_Geracao!$E$4)*G1658</f>
        <v>0.32015</v>
      </c>
    </row>
    <row r="1659" ht="15.0" customHeight="1">
      <c r="A1659" s="43">
        <v>45727.0416666667</v>
      </c>
      <c r="B1659" s="44">
        <v>3.0</v>
      </c>
      <c r="C1659" s="44">
        <v>1.0</v>
      </c>
      <c r="D1659" s="44">
        <v>0.0</v>
      </c>
      <c r="E1659" s="44">
        <v>24.5</v>
      </c>
      <c r="F1659" s="44">
        <v>3.51</v>
      </c>
      <c r="G1659" s="44">
        <v>0.95</v>
      </c>
      <c r="H1659" s="18">
        <f>MIN(1,F1659/Config_Geracao!$E$4)*G1659</f>
        <v>0.33345</v>
      </c>
    </row>
    <row r="1660" ht="15.0" customHeight="1">
      <c r="A1660" s="43">
        <v>45727.0833333333</v>
      </c>
      <c r="B1660" s="44">
        <v>3.0</v>
      </c>
      <c r="C1660" s="44">
        <v>2.0</v>
      </c>
      <c r="D1660" s="44">
        <v>0.0</v>
      </c>
      <c r="E1660" s="44">
        <v>26.5</v>
      </c>
      <c r="F1660" s="44">
        <v>3.95</v>
      </c>
      <c r="G1660" s="44">
        <v>0.95</v>
      </c>
      <c r="H1660" s="18">
        <f>MIN(1,F1660/Config_Geracao!$E$4)*G1660</f>
        <v>0.37525</v>
      </c>
    </row>
    <row r="1661" ht="15.0" customHeight="1">
      <c r="A1661" s="43">
        <v>45727.125</v>
      </c>
      <c r="B1661" s="44">
        <v>3.0</v>
      </c>
      <c r="C1661" s="44">
        <v>3.0</v>
      </c>
      <c r="D1661" s="44">
        <v>0.0</v>
      </c>
      <c r="E1661" s="44">
        <v>29.3</v>
      </c>
      <c r="F1661" s="44">
        <v>3.84</v>
      </c>
      <c r="G1661" s="44">
        <v>0.95</v>
      </c>
      <c r="H1661" s="18">
        <f>MIN(1,F1661/Config_Geracao!$E$4)*G1661</f>
        <v>0.3648</v>
      </c>
    </row>
    <row r="1662" ht="15.0" customHeight="1">
      <c r="A1662" s="43">
        <v>45727.1666666667</v>
      </c>
      <c r="B1662" s="44">
        <v>3.0</v>
      </c>
      <c r="C1662" s="44">
        <v>4.0</v>
      </c>
      <c r="D1662" s="44">
        <v>0.0</v>
      </c>
      <c r="E1662" s="44">
        <v>24.2</v>
      </c>
      <c r="F1662" s="44">
        <v>3.88</v>
      </c>
      <c r="G1662" s="44">
        <v>0.95</v>
      </c>
      <c r="H1662" s="18">
        <f>MIN(1,F1662/Config_Geracao!$E$4)*G1662</f>
        <v>0.3686</v>
      </c>
    </row>
    <row r="1663" ht="15.0" customHeight="1">
      <c r="A1663" s="43">
        <v>45727.2083333333</v>
      </c>
      <c r="B1663" s="44">
        <v>3.0</v>
      </c>
      <c r="C1663" s="44">
        <v>5.0</v>
      </c>
      <c r="D1663" s="44">
        <v>0.0</v>
      </c>
      <c r="E1663" s="44">
        <v>24.8</v>
      </c>
      <c r="F1663" s="44">
        <v>2.92</v>
      </c>
      <c r="G1663" s="44">
        <v>0.95</v>
      </c>
      <c r="H1663" s="18">
        <f>MIN(1,F1663/Config_Geracao!$E$4)*G1663</f>
        <v>0.2774</v>
      </c>
    </row>
    <row r="1664" ht="15.0" customHeight="1">
      <c r="A1664" s="43">
        <v>45727.25</v>
      </c>
      <c r="B1664" s="44">
        <v>3.0</v>
      </c>
      <c r="C1664" s="44">
        <v>6.0</v>
      </c>
      <c r="D1664" s="44">
        <v>245.6</v>
      </c>
      <c r="E1664" s="44">
        <v>23.5</v>
      </c>
      <c r="F1664" s="44">
        <v>1.86</v>
      </c>
      <c r="G1664" s="44">
        <v>0.95</v>
      </c>
      <c r="H1664" s="18">
        <f>MIN(1,F1664/Config_Geracao!$E$4)*G1664</f>
        <v>0.1767</v>
      </c>
    </row>
    <row r="1665" ht="15.0" customHeight="1">
      <c r="A1665" s="43">
        <v>45727.2916666667</v>
      </c>
      <c r="B1665" s="44">
        <v>3.0</v>
      </c>
      <c r="C1665" s="44">
        <v>7.0</v>
      </c>
      <c r="D1665" s="44">
        <v>411.1</v>
      </c>
      <c r="E1665" s="44">
        <v>27.0</v>
      </c>
      <c r="F1665" s="44">
        <v>2.46</v>
      </c>
      <c r="G1665" s="44">
        <v>0.95</v>
      </c>
      <c r="H1665" s="18">
        <f>MIN(1,F1665/Config_Geracao!$E$4)*G1665</f>
        <v>0.2337</v>
      </c>
    </row>
    <row r="1666" ht="15.0" customHeight="1">
      <c r="A1666" s="43">
        <v>45727.3333333333</v>
      </c>
      <c r="B1666" s="44">
        <v>3.0</v>
      </c>
      <c r="C1666" s="44">
        <v>8.0</v>
      </c>
      <c r="D1666" s="44">
        <v>316.5</v>
      </c>
      <c r="E1666" s="44">
        <v>28.6</v>
      </c>
      <c r="F1666" s="44">
        <v>2.02</v>
      </c>
      <c r="G1666" s="44">
        <v>0.95</v>
      </c>
      <c r="H1666" s="18">
        <f>MIN(1,F1666/Config_Geracao!$E$4)*G1666</f>
        <v>0.1919</v>
      </c>
    </row>
    <row r="1667" ht="15.0" customHeight="1">
      <c r="A1667" s="43">
        <v>45727.375</v>
      </c>
      <c r="B1667" s="44">
        <v>3.0</v>
      </c>
      <c r="C1667" s="44">
        <v>9.0</v>
      </c>
      <c r="D1667" s="44">
        <v>767.0</v>
      </c>
      <c r="E1667" s="44">
        <v>25.2</v>
      </c>
      <c r="F1667" s="44">
        <v>2.69</v>
      </c>
      <c r="G1667" s="44">
        <v>0.95</v>
      </c>
      <c r="H1667" s="18">
        <f>MIN(1,F1667/Config_Geracao!$E$4)*G1667</f>
        <v>0.25555</v>
      </c>
    </row>
    <row r="1668" ht="15.0" customHeight="1">
      <c r="A1668" s="43">
        <v>45727.4166666667</v>
      </c>
      <c r="B1668" s="44">
        <v>3.0</v>
      </c>
      <c r="C1668" s="44">
        <v>10.0</v>
      </c>
      <c r="D1668" s="44">
        <v>856.6</v>
      </c>
      <c r="E1668" s="44">
        <v>29.7</v>
      </c>
      <c r="F1668" s="44">
        <v>3.44</v>
      </c>
      <c r="G1668" s="44">
        <v>0.95</v>
      </c>
      <c r="H1668" s="18">
        <f>MIN(1,F1668/Config_Geracao!$E$4)*G1668</f>
        <v>0.3268</v>
      </c>
    </row>
    <row r="1669" ht="15.0" customHeight="1">
      <c r="A1669" s="43">
        <v>45727.4583333333</v>
      </c>
      <c r="B1669" s="44">
        <v>3.0</v>
      </c>
      <c r="C1669" s="44">
        <v>11.0</v>
      </c>
      <c r="D1669" s="44">
        <v>952.5</v>
      </c>
      <c r="E1669" s="44">
        <v>31.1</v>
      </c>
      <c r="F1669" s="44">
        <v>1.91</v>
      </c>
      <c r="G1669" s="44">
        <v>0.95</v>
      </c>
      <c r="H1669" s="18">
        <f>MIN(1,F1669/Config_Geracao!$E$4)*G1669</f>
        <v>0.18145</v>
      </c>
    </row>
    <row r="1670" ht="15.0" customHeight="1">
      <c r="A1670" s="43">
        <v>45727.5</v>
      </c>
      <c r="B1670" s="44">
        <v>3.0</v>
      </c>
      <c r="C1670" s="44">
        <v>12.0</v>
      </c>
      <c r="D1670" s="44">
        <v>968.7</v>
      </c>
      <c r="E1670" s="44">
        <v>28.3</v>
      </c>
      <c r="F1670" s="44">
        <v>2.24</v>
      </c>
      <c r="G1670" s="44">
        <v>0.95</v>
      </c>
      <c r="H1670" s="18">
        <f>MIN(1,F1670/Config_Geracao!$E$4)*G1670</f>
        <v>0.2128</v>
      </c>
    </row>
    <row r="1671" ht="15.0" customHeight="1">
      <c r="A1671" s="43">
        <v>45727.5416666667</v>
      </c>
      <c r="B1671" s="44">
        <v>3.0</v>
      </c>
      <c r="C1671" s="44">
        <v>13.0</v>
      </c>
      <c r="D1671" s="44">
        <v>944.7</v>
      </c>
      <c r="E1671" s="44">
        <v>29.2</v>
      </c>
      <c r="F1671" s="44">
        <v>2.47</v>
      </c>
      <c r="G1671" s="44">
        <v>0.95</v>
      </c>
      <c r="H1671" s="18">
        <f>MIN(1,F1671/Config_Geracao!$E$4)*G1671</f>
        <v>0.23465</v>
      </c>
    </row>
    <row r="1672" ht="15.0" customHeight="1">
      <c r="A1672" s="43">
        <v>45727.5833333333</v>
      </c>
      <c r="B1672" s="44">
        <v>3.0</v>
      </c>
      <c r="C1672" s="44">
        <v>14.0</v>
      </c>
      <c r="D1672" s="44">
        <v>382.3</v>
      </c>
      <c r="E1672" s="44">
        <v>30.5</v>
      </c>
      <c r="F1672" s="44">
        <v>4.54</v>
      </c>
      <c r="G1672" s="44">
        <v>0.95</v>
      </c>
      <c r="H1672" s="18">
        <f>MIN(1,F1672/Config_Geracao!$E$4)*G1672</f>
        <v>0.4313</v>
      </c>
    </row>
    <row r="1673" ht="15.0" customHeight="1">
      <c r="A1673" s="43">
        <v>45727.625</v>
      </c>
      <c r="B1673" s="44">
        <v>3.0</v>
      </c>
      <c r="C1673" s="44">
        <v>15.0</v>
      </c>
      <c r="D1673" s="44">
        <v>755.3</v>
      </c>
      <c r="E1673" s="44">
        <v>28.2</v>
      </c>
      <c r="F1673" s="44">
        <v>2.12</v>
      </c>
      <c r="G1673" s="44">
        <v>0.95</v>
      </c>
      <c r="H1673" s="18">
        <f>MIN(1,F1673/Config_Geracao!$E$4)*G1673</f>
        <v>0.2014</v>
      </c>
    </row>
    <row r="1674" ht="15.0" customHeight="1">
      <c r="A1674" s="43">
        <v>45727.6666666667</v>
      </c>
      <c r="B1674" s="44">
        <v>3.0</v>
      </c>
      <c r="C1674" s="44">
        <v>16.0</v>
      </c>
      <c r="D1674" s="44">
        <v>608.9</v>
      </c>
      <c r="E1674" s="44">
        <v>28.4</v>
      </c>
      <c r="F1674" s="44">
        <v>1.77</v>
      </c>
      <c r="G1674" s="44">
        <v>0.95</v>
      </c>
      <c r="H1674" s="18">
        <f>MIN(1,F1674/Config_Geracao!$E$4)*G1674</f>
        <v>0.16815</v>
      </c>
    </row>
    <row r="1675" ht="15.0" customHeight="1">
      <c r="A1675" s="43">
        <v>45727.7083333333</v>
      </c>
      <c r="B1675" s="44">
        <v>3.0</v>
      </c>
      <c r="C1675" s="44">
        <v>17.0</v>
      </c>
      <c r="D1675" s="44">
        <v>384.8</v>
      </c>
      <c r="E1675" s="44">
        <v>26.9</v>
      </c>
      <c r="F1675" s="44">
        <v>2.4</v>
      </c>
      <c r="G1675" s="44">
        <v>0.95</v>
      </c>
      <c r="H1675" s="18">
        <f>MIN(1,F1675/Config_Geracao!$E$4)*G1675</f>
        <v>0.228</v>
      </c>
    </row>
    <row r="1676" ht="15.0" customHeight="1">
      <c r="A1676" s="43">
        <v>45727.75</v>
      </c>
      <c r="B1676" s="44">
        <v>3.0</v>
      </c>
      <c r="C1676" s="44">
        <v>18.0</v>
      </c>
      <c r="D1676" s="44">
        <v>202.6</v>
      </c>
      <c r="E1676" s="44">
        <v>27.3</v>
      </c>
      <c r="F1676" s="44">
        <v>3.47</v>
      </c>
      <c r="G1676" s="44">
        <v>0.95</v>
      </c>
      <c r="H1676" s="18">
        <f>MIN(1,F1676/Config_Geracao!$E$4)*G1676</f>
        <v>0.32965</v>
      </c>
    </row>
    <row r="1677" ht="15.0" customHeight="1">
      <c r="A1677" s="43">
        <v>45727.7916666667</v>
      </c>
      <c r="B1677" s="44">
        <v>3.0</v>
      </c>
      <c r="C1677" s="44">
        <v>19.0</v>
      </c>
      <c r="D1677" s="44">
        <v>0.0</v>
      </c>
      <c r="E1677" s="44">
        <v>25.7</v>
      </c>
      <c r="F1677" s="44">
        <v>1.81</v>
      </c>
      <c r="G1677" s="44">
        <v>0.95</v>
      </c>
      <c r="H1677" s="18">
        <f>MIN(1,F1677/Config_Geracao!$E$4)*G1677</f>
        <v>0.17195</v>
      </c>
    </row>
    <row r="1678" ht="15.0" customHeight="1">
      <c r="A1678" s="43">
        <v>45727.8333333333</v>
      </c>
      <c r="B1678" s="44">
        <v>3.0</v>
      </c>
      <c r="C1678" s="44">
        <v>20.0</v>
      </c>
      <c r="D1678" s="44">
        <v>0.0</v>
      </c>
      <c r="E1678" s="44">
        <v>27.3</v>
      </c>
      <c r="F1678" s="44">
        <v>1.94</v>
      </c>
      <c r="G1678" s="44">
        <v>0.95</v>
      </c>
      <c r="H1678" s="18">
        <f>MIN(1,F1678/Config_Geracao!$E$4)*G1678</f>
        <v>0.1843</v>
      </c>
    </row>
    <row r="1679" ht="15.0" customHeight="1">
      <c r="A1679" s="43">
        <v>45727.875</v>
      </c>
      <c r="B1679" s="44">
        <v>3.0</v>
      </c>
      <c r="C1679" s="44">
        <v>21.0</v>
      </c>
      <c r="D1679" s="44">
        <v>0.0</v>
      </c>
      <c r="E1679" s="44">
        <v>27.2</v>
      </c>
      <c r="F1679" s="44">
        <v>4.31</v>
      </c>
      <c r="G1679" s="44">
        <v>0.95</v>
      </c>
      <c r="H1679" s="18">
        <f>MIN(1,F1679/Config_Geracao!$E$4)*G1679</f>
        <v>0.40945</v>
      </c>
    </row>
    <row r="1680" ht="15.0" customHeight="1">
      <c r="A1680" s="43">
        <v>45727.9166666667</v>
      </c>
      <c r="B1680" s="44">
        <v>3.0</v>
      </c>
      <c r="C1680" s="44">
        <v>22.0</v>
      </c>
      <c r="D1680" s="44">
        <v>0.0</v>
      </c>
      <c r="E1680" s="44">
        <v>27.8</v>
      </c>
      <c r="F1680" s="44">
        <v>3.03</v>
      </c>
      <c r="G1680" s="44">
        <v>0.95</v>
      </c>
      <c r="H1680" s="18">
        <f>MIN(1,F1680/Config_Geracao!$E$4)*G1680</f>
        <v>0.28785</v>
      </c>
    </row>
    <row r="1681" ht="15.0" customHeight="1">
      <c r="A1681" s="43">
        <v>45727.9583333333</v>
      </c>
      <c r="B1681" s="44">
        <v>3.0</v>
      </c>
      <c r="C1681" s="44">
        <v>23.0</v>
      </c>
      <c r="D1681" s="44">
        <v>0.0</v>
      </c>
      <c r="E1681" s="44">
        <v>27.0</v>
      </c>
      <c r="F1681" s="44">
        <v>3.44</v>
      </c>
      <c r="G1681" s="44">
        <v>0.95</v>
      </c>
      <c r="H1681" s="18">
        <f>MIN(1,F1681/Config_Geracao!$E$4)*G1681</f>
        <v>0.3268</v>
      </c>
    </row>
    <row r="1682" ht="15.0" customHeight="1">
      <c r="A1682" s="43">
        <v>45728.0</v>
      </c>
      <c r="B1682" s="44">
        <v>3.0</v>
      </c>
      <c r="C1682" s="44">
        <v>0.0</v>
      </c>
      <c r="D1682" s="44">
        <v>0.0</v>
      </c>
      <c r="E1682" s="44">
        <v>26.8</v>
      </c>
      <c r="F1682" s="44">
        <v>2.94</v>
      </c>
      <c r="G1682" s="44">
        <v>0.95</v>
      </c>
      <c r="H1682" s="18">
        <f>MIN(1,F1682/Config_Geracao!$E$4)*G1682</f>
        <v>0.2793</v>
      </c>
    </row>
    <row r="1683" ht="15.0" customHeight="1">
      <c r="A1683" s="43">
        <v>45728.0416666667</v>
      </c>
      <c r="B1683" s="44">
        <v>3.0</v>
      </c>
      <c r="C1683" s="44">
        <v>1.0</v>
      </c>
      <c r="D1683" s="44">
        <v>0.0</v>
      </c>
      <c r="E1683" s="44">
        <v>30.0</v>
      </c>
      <c r="F1683" s="44">
        <v>2.85</v>
      </c>
      <c r="G1683" s="44">
        <v>0.95</v>
      </c>
      <c r="H1683" s="18">
        <f>MIN(1,F1683/Config_Geracao!$E$4)*G1683</f>
        <v>0.27075</v>
      </c>
    </row>
    <row r="1684" ht="15.0" customHeight="1">
      <c r="A1684" s="43">
        <v>45728.0833333333</v>
      </c>
      <c r="B1684" s="44">
        <v>3.0</v>
      </c>
      <c r="C1684" s="44">
        <v>2.0</v>
      </c>
      <c r="D1684" s="44">
        <v>0.0</v>
      </c>
      <c r="E1684" s="44">
        <v>26.4</v>
      </c>
      <c r="F1684" s="44">
        <v>3.3</v>
      </c>
      <c r="G1684" s="44">
        <v>0.95</v>
      </c>
      <c r="H1684" s="18">
        <f>MIN(1,F1684/Config_Geracao!$E$4)*G1684</f>
        <v>0.3135</v>
      </c>
    </row>
    <row r="1685" ht="15.0" customHeight="1">
      <c r="A1685" s="43">
        <v>45728.125</v>
      </c>
      <c r="B1685" s="44">
        <v>3.0</v>
      </c>
      <c r="C1685" s="44">
        <v>3.0</v>
      </c>
      <c r="D1685" s="44">
        <v>0.0</v>
      </c>
      <c r="E1685" s="44">
        <v>24.8</v>
      </c>
      <c r="F1685" s="44">
        <v>3.08</v>
      </c>
      <c r="G1685" s="44">
        <v>0.95</v>
      </c>
      <c r="H1685" s="18">
        <f>MIN(1,F1685/Config_Geracao!$E$4)*G1685</f>
        <v>0.2926</v>
      </c>
    </row>
    <row r="1686" ht="15.0" customHeight="1">
      <c r="A1686" s="43">
        <v>45728.1666666667</v>
      </c>
      <c r="B1686" s="44">
        <v>3.0</v>
      </c>
      <c r="C1686" s="44">
        <v>4.0</v>
      </c>
      <c r="D1686" s="44">
        <v>0.0</v>
      </c>
      <c r="E1686" s="44">
        <v>26.2</v>
      </c>
      <c r="F1686" s="44">
        <v>3.67</v>
      </c>
      <c r="G1686" s="44">
        <v>0.95</v>
      </c>
      <c r="H1686" s="18">
        <f>MIN(1,F1686/Config_Geracao!$E$4)*G1686</f>
        <v>0.34865</v>
      </c>
    </row>
    <row r="1687" ht="15.0" customHeight="1">
      <c r="A1687" s="43">
        <v>45728.2083333333</v>
      </c>
      <c r="B1687" s="44">
        <v>3.0</v>
      </c>
      <c r="C1687" s="44">
        <v>5.0</v>
      </c>
      <c r="D1687" s="44">
        <v>0.0</v>
      </c>
      <c r="E1687" s="44">
        <v>24.7</v>
      </c>
      <c r="F1687" s="44">
        <v>2.74</v>
      </c>
      <c r="G1687" s="44">
        <v>0.95</v>
      </c>
      <c r="H1687" s="18">
        <f>MIN(1,F1687/Config_Geracao!$E$4)*G1687</f>
        <v>0.2603</v>
      </c>
    </row>
    <row r="1688" ht="15.0" customHeight="1">
      <c r="A1688" s="43">
        <v>45728.25</v>
      </c>
      <c r="B1688" s="44">
        <v>3.0</v>
      </c>
      <c r="C1688" s="44">
        <v>6.0</v>
      </c>
      <c r="D1688" s="44">
        <v>232.4</v>
      </c>
      <c r="E1688" s="44">
        <v>23.6</v>
      </c>
      <c r="F1688" s="44">
        <v>1.91</v>
      </c>
      <c r="G1688" s="44">
        <v>0.95</v>
      </c>
      <c r="H1688" s="18">
        <f>MIN(1,F1688/Config_Geracao!$E$4)*G1688</f>
        <v>0.18145</v>
      </c>
    </row>
    <row r="1689" ht="15.0" customHeight="1">
      <c r="A1689" s="43">
        <v>45728.2916666667</v>
      </c>
      <c r="B1689" s="44">
        <v>3.0</v>
      </c>
      <c r="C1689" s="44">
        <v>7.0</v>
      </c>
      <c r="D1689" s="44">
        <v>427.2</v>
      </c>
      <c r="E1689" s="44">
        <v>30.7</v>
      </c>
      <c r="F1689" s="44">
        <v>2.09</v>
      </c>
      <c r="G1689" s="44">
        <v>0.95</v>
      </c>
      <c r="H1689" s="18">
        <f>MIN(1,F1689/Config_Geracao!$E$4)*G1689</f>
        <v>0.19855</v>
      </c>
    </row>
    <row r="1690" ht="15.0" customHeight="1">
      <c r="A1690" s="43">
        <v>45728.3333333333</v>
      </c>
      <c r="B1690" s="44">
        <v>3.0</v>
      </c>
      <c r="C1690" s="44">
        <v>8.0</v>
      </c>
      <c r="D1690" s="44">
        <v>616.6</v>
      </c>
      <c r="E1690" s="44">
        <v>26.9</v>
      </c>
      <c r="F1690" s="44">
        <v>1.87</v>
      </c>
      <c r="G1690" s="44">
        <v>0.95</v>
      </c>
      <c r="H1690" s="18">
        <f>MIN(1,F1690/Config_Geracao!$E$4)*G1690</f>
        <v>0.17765</v>
      </c>
    </row>
    <row r="1691" ht="15.0" customHeight="1">
      <c r="A1691" s="43">
        <v>45728.375</v>
      </c>
      <c r="B1691" s="44">
        <v>3.0</v>
      </c>
      <c r="C1691" s="44">
        <v>9.0</v>
      </c>
      <c r="D1691" s="44">
        <v>770.2</v>
      </c>
      <c r="E1691" s="44">
        <v>25.3</v>
      </c>
      <c r="F1691" s="44">
        <v>2.78</v>
      </c>
      <c r="G1691" s="44">
        <v>0.95</v>
      </c>
      <c r="H1691" s="18">
        <f>MIN(1,F1691/Config_Geracao!$E$4)*G1691</f>
        <v>0.2641</v>
      </c>
    </row>
    <row r="1692" ht="15.0" customHeight="1">
      <c r="A1692" s="43">
        <v>45728.4166666667</v>
      </c>
      <c r="B1692" s="44">
        <v>3.0</v>
      </c>
      <c r="C1692" s="44">
        <v>10.0</v>
      </c>
      <c r="D1692" s="44">
        <v>423.9</v>
      </c>
      <c r="E1692" s="44">
        <v>30.6</v>
      </c>
      <c r="F1692" s="44">
        <v>1.8</v>
      </c>
      <c r="G1692" s="44">
        <v>0.95</v>
      </c>
      <c r="H1692" s="18">
        <f>MIN(1,F1692/Config_Geracao!$E$4)*G1692</f>
        <v>0.171</v>
      </c>
    </row>
    <row r="1693" ht="15.0" customHeight="1">
      <c r="A1693" s="43">
        <v>45728.4583333333</v>
      </c>
      <c r="B1693" s="44">
        <v>3.0</v>
      </c>
      <c r="C1693" s="44">
        <v>11.0</v>
      </c>
      <c r="D1693" s="44">
        <v>948.8</v>
      </c>
      <c r="E1693" s="44">
        <v>31.7</v>
      </c>
      <c r="F1693" s="44">
        <v>1.79</v>
      </c>
      <c r="G1693" s="44">
        <v>0.95</v>
      </c>
      <c r="H1693" s="18">
        <f>MIN(1,F1693/Config_Geracao!$E$4)*G1693</f>
        <v>0.17005</v>
      </c>
    </row>
    <row r="1694" ht="15.0" customHeight="1">
      <c r="A1694" s="43">
        <v>45728.5</v>
      </c>
      <c r="B1694" s="44">
        <v>3.0</v>
      </c>
      <c r="C1694" s="44">
        <v>12.0</v>
      </c>
      <c r="D1694" s="44">
        <v>966.5</v>
      </c>
      <c r="E1694" s="44">
        <v>29.0</v>
      </c>
      <c r="F1694" s="44">
        <v>1.83</v>
      </c>
      <c r="G1694" s="44">
        <v>0.95</v>
      </c>
      <c r="H1694" s="18">
        <f>MIN(1,F1694/Config_Geracao!$E$4)*G1694</f>
        <v>0.17385</v>
      </c>
    </row>
    <row r="1695" ht="15.0" customHeight="1">
      <c r="A1695" s="43">
        <v>45728.5416666667</v>
      </c>
      <c r="B1695" s="44">
        <v>3.0</v>
      </c>
      <c r="C1695" s="44">
        <v>13.0</v>
      </c>
      <c r="D1695" s="44">
        <v>927.3</v>
      </c>
      <c r="E1695" s="44">
        <v>29.2</v>
      </c>
      <c r="F1695" s="44">
        <v>4.73</v>
      </c>
      <c r="G1695" s="44">
        <v>0.95</v>
      </c>
      <c r="H1695" s="18">
        <f>MIN(1,F1695/Config_Geracao!$E$4)*G1695</f>
        <v>0.44935</v>
      </c>
    </row>
    <row r="1696" ht="15.0" customHeight="1">
      <c r="A1696" s="43">
        <v>45728.5833333333</v>
      </c>
      <c r="B1696" s="44">
        <v>3.0</v>
      </c>
      <c r="C1696" s="44">
        <v>14.0</v>
      </c>
      <c r="D1696" s="44">
        <v>422.6</v>
      </c>
      <c r="E1696" s="44">
        <v>32.5</v>
      </c>
      <c r="F1696" s="44">
        <v>1.83</v>
      </c>
      <c r="G1696" s="44">
        <v>0.95</v>
      </c>
      <c r="H1696" s="18">
        <f>MIN(1,F1696/Config_Geracao!$E$4)*G1696</f>
        <v>0.17385</v>
      </c>
    </row>
    <row r="1697" ht="15.0" customHeight="1">
      <c r="A1697" s="43">
        <v>45728.625</v>
      </c>
      <c r="B1697" s="44">
        <v>3.0</v>
      </c>
      <c r="C1697" s="44">
        <v>15.0</v>
      </c>
      <c r="D1697" s="44">
        <v>450.9</v>
      </c>
      <c r="E1697" s="44">
        <v>27.6</v>
      </c>
      <c r="F1697" s="44">
        <v>2.61</v>
      </c>
      <c r="G1697" s="44">
        <v>0.95</v>
      </c>
      <c r="H1697" s="18">
        <f>MIN(1,F1697/Config_Geracao!$E$4)*G1697</f>
        <v>0.24795</v>
      </c>
    </row>
    <row r="1698" ht="15.0" customHeight="1">
      <c r="A1698" s="43">
        <v>45728.6666666667</v>
      </c>
      <c r="B1698" s="44">
        <v>3.0</v>
      </c>
      <c r="C1698" s="44">
        <v>16.0</v>
      </c>
      <c r="D1698" s="44">
        <v>176.5</v>
      </c>
      <c r="E1698" s="44">
        <v>27.5</v>
      </c>
      <c r="F1698" s="44">
        <v>2.19</v>
      </c>
      <c r="G1698" s="44">
        <v>0.95</v>
      </c>
      <c r="H1698" s="18">
        <f>MIN(1,F1698/Config_Geracao!$E$4)*G1698</f>
        <v>0.20805</v>
      </c>
    </row>
    <row r="1699" ht="15.0" customHeight="1">
      <c r="A1699" s="43">
        <v>45728.7083333333</v>
      </c>
      <c r="B1699" s="44">
        <v>3.0</v>
      </c>
      <c r="C1699" s="44">
        <v>17.0</v>
      </c>
      <c r="D1699" s="44">
        <v>301.0</v>
      </c>
      <c r="E1699" s="44">
        <v>27.3</v>
      </c>
      <c r="F1699" s="44">
        <v>2.52</v>
      </c>
      <c r="G1699" s="44">
        <v>0.95</v>
      </c>
      <c r="H1699" s="18">
        <f>MIN(1,F1699/Config_Geracao!$E$4)*G1699</f>
        <v>0.2394</v>
      </c>
    </row>
    <row r="1700" ht="15.0" customHeight="1">
      <c r="A1700" s="43">
        <v>45728.75</v>
      </c>
      <c r="B1700" s="44">
        <v>3.0</v>
      </c>
      <c r="C1700" s="44">
        <v>18.0</v>
      </c>
      <c r="D1700" s="44">
        <v>192.6</v>
      </c>
      <c r="E1700" s="44">
        <v>24.3</v>
      </c>
      <c r="F1700" s="44">
        <v>2.48</v>
      </c>
      <c r="G1700" s="44">
        <v>0.95</v>
      </c>
      <c r="H1700" s="18">
        <f>MIN(1,F1700/Config_Geracao!$E$4)*G1700</f>
        <v>0.2356</v>
      </c>
    </row>
    <row r="1701" ht="15.0" customHeight="1">
      <c r="A1701" s="43">
        <v>45728.7916666667</v>
      </c>
      <c r="B1701" s="44">
        <v>3.0</v>
      </c>
      <c r="C1701" s="44">
        <v>19.0</v>
      </c>
      <c r="D1701" s="44">
        <v>38.8</v>
      </c>
      <c r="E1701" s="44">
        <v>28.1</v>
      </c>
      <c r="F1701" s="44">
        <v>4.58</v>
      </c>
      <c r="G1701" s="44">
        <v>0.95</v>
      </c>
      <c r="H1701" s="18">
        <f>MIN(1,F1701/Config_Geracao!$E$4)*G1701</f>
        <v>0.4351</v>
      </c>
    </row>
    <row r="1702" ht="15.0" customHeight="1">
      <c r="A1702" s="43">
        <v>45728.8333333333</v>
      </c>
      <c r="B1702" s="44">
        <v>3.0</v>
      </c>
      <c r="C1702" s="44">
        <v>20.0</v>
      </c>
      <c r="D1702" s="44">
        <v>0.0</v>
      </c>
      <c r="E1702" s="44">
        <v>25.6</v>
      </c>
      <c r="F1702" s="44">
        <v>2.16</v>
      </c>
      <c r="G1702" s="44">
        <v>0.95</v>
      </c>
      <c r="H1702" s="18">
        <f>MIN(1,F1702/Config_Geracao!$E$4)*G1702</f>
        <v>0.2052</v>
      </c>
    </row>
    <row r="1703" ht="15.0" customHeight="1">
      <c r="A1703" s="43">
        <v>45728.875</v>
      </c>
      <c r="B1703" s="44">
        <v>3.0</v>
      </c>
      <c r="C1703" s="44">
        <v>21.0</v>
      </c>
      <c r="D1703" s="44">
        <v>0.0</v>
      </c>
      <c r="E1703" s="44">
        <v>26.6</v>
      </c>
      <c r="F1703" s="44">
        <v>3.43</v>
      </c>
      <c r="G1703" s="44">
        <v>0.95</v>
      </c>
      <c r="H1703" s="18">
        <f>MIN(1,F1703/Config_Geracao!$E$4)*G1703</f>
        <v>0.32585</v>
      </c>
    </row>
    <row r="1704" ht="15.0" customHeight="1">
      <c r="A1704" s="43">
        <v>45728.9166666667</v>
      </c>
      <c r="B1704" s="44">
        <v>3.0</v>
      </c>
      <c r="C1704" s="44">
        <v>22.0</v>
      </c>
      <c r="D1704" s="44">
        <v>0.0</v>
      </c>
      <c r="E1704" s="44">
        <v>26.2</v>
      </c>
      <c r="F1704" s="44">
        <v>2.82</v>
      </c>
      <c r="G1704" s="44">
        <v>0.95</v>
      </c>
      <c r="H1704" s="18">
        <f>MIN(1,F1704/Config_Geracao!$E$4)*G1704</f>
        <v>0.2679</v>
      </c>
    </row>
    <row r="1705" ht="15.0" customHeight="1">
      <c r="A1705" s="43">
        <v>45728.9583333333</v>
      </c>
      <c r="B1705" s="44">
        <v>3.0</v>
      </c>
      <c r="C1705" s="44">
        <v>23.0</v>
      </c>
      <c r="D1705" s="44">
        <v>0.0</v>
      </c>
      <c r="E1705" s="44">
        <v>28.0</v>
      </c>
      <c r="F1705" s="44">
        <v>3.24</v>
      </c>
      <c r="G1705" s="44">
        <v>0.95</v>
      </c>
      <c r="H1705" s="18">
        <f>MIN(1,F1705/Config_Geracao!$E$4)*G1705</f>
        <v>0.3078</v>
      </c>
    </row>
    <row r="1706" ht="15.0" customHeight="1">
      <c r="A1706" s="43">
        <v>45729.0</v>
      </c>
      <c r="B1706" s="44">
        <v>3.0</v>
      </c>
      <c r="C1706" s="44">
        <v>0.0</v>
      </c>
      <c r="D1706" s="44">
        <v>0.0</v>
      </c>
      <c r="E1706" s="44">
        <v>28.5</v>
      </c>
      <c r="F1706" s="44">
        <v>3.42</v>
      </c>
      <c r="G1706" s="44">
        <v>0.95</v>
      </c>
      <c r="H1706" s="18">
        <f>MIN(1,F1706/Config_Geracao!$E$4)*G1706</f>
        <v>0.3249</v>
      </c>
    </row>
    <row r="1707" ht="15.0" customHeight="1">
      <c r="A1707" s="43">
        <v>45729.0416666667</v>
      </c>
      <c r="B1707" s="44">
        <v>3.0</v>
      </c>
      <c r="C1707" s="44">
        <v>1.0</v>
      </c>
      <c r="D1707" s="44">
        <v>0.0</v>
      </c>
      <c r="E1707" s="44">
        <v>27.3</v>
      </c>
      <c r="F1707" s="44">
        <v>3.11</v>
      </c>
      <c r="G1707" s="44">
        <v>0.95</v>
      </c>
      <c r="H1707" s="18">
        <f>MIN(1,F1707/Config_Geracao!$E$4)*G1707</f>
        <v>0.29545</v>
      </c>
    </row>
    <row r="1708" ht="15.0" customHeight="1">
      <c r="A1708" s="43">
        <v>45729.0833333333</v>
      </c>
      <c r="B1708" s="44">
        <v>3.0</v>
      </c>
      <c r="C1708" s="44">
        <v>2.0</v>
      </c>
      <c r="D1708" s="44">
        <v>0.0</v>
      </c>
      <c r="E1708" s="44">
        <v>28.9</v>
      </c>
      <c r="F1708" s="44">
        <v>3.32</v>
      </c>
      <c r="G1708" s="44">
        <v>0.95</v>
      </c>
      <c r="H1708" s="18">
        <f>MIN(1,F1708/Config_Geracao!$E$4)*G1708</f>
        <v>0.3154</v>
      </c>
    </row>
    <row r="1709" ht="15.0" customHeight="1">
      <c r="A1709" s="43">
        <v>45729.125</v>
      </c>
      <c r="B1709" s="44">
        <v>3.0</v>
      </c>
      <c r="C1709" s="44">
        <v>3.0</v>
      </c>
      <c r="D1709" s="44">
        <v>0.0</v>
      </c>
      <c r="E1709" s="44">
        <v>24.7</v>
      </c>
      <c r="F1709" s="44">
        <v>4.95</v>
      </c>
      <c r="G1709" s="44">
        <v>0.95</v>
      </c>
      <c r="H1709" s="18">
        <f>MIN(1,F1709/Config_Geracao!$E$4)*G1709</f>
        <v>0.47025</v>
      </c>
    </row>
    <row r="1710" ht="15.0" customHeight="1">
      <c r="A1710" s="43">
        <v>45729.1666666667</v>
      </c>
      <c r="B1710" s="44">
        <v>3.0</v>
      </c>
      <c r="C1710" s="44">
        <v>4.0</v>
      </c>
      <c r="D1710" s="44">
        <v>0.0</v>
      </c>
      <c r="E1710" s="44">
        <v>26.5</v>
      </c>
      <c r="F1710" s="44">
        <v>3.76</v>
      </c>
      <c r="G1710" s="44">
        <v>0.95</v>
      </c>
      <c r="H1710" s="18">
        <f>MIN(1,F1710/Config_Geracao!$E$4)*G1710</f>
        <v>0.3572</v>
      </c>
    </row>
    <row r="1711" ht="15.0" customHeight="1">
      <c r="A1711" s="43">
        <v>45729.2083333333</v>
      </c>
      <c r="B1711" s="44">
        <v>3.0</v>
      </c>
      <c r="C1711" s="44">
        <v>5.0</v>
      </c>
      <c r="D1711" s="44">
        <v>0.0</v>
      </c>
      <c r="E1711" s="44">
        <v>25.7</v>
      </c>
      <c r="F1711" s="44">
        <v>2.72</v>
      </c>
      <c r="G1711" s="44">
        <v>0.95</v>
      </c>
      <c r="H1711" s="18">
        <f>MIN(1,F1711/Config_Geracao!$E$4)*G1711</f>
        <v>0.2584</v>
      </c>
    </row>
    <row r="1712" ht="15.0" customHeight="1">
      <c r="A1712" s="43">
        <v>45729.25</v>
      </c>
      <c r="B1712" s="44">
        <v>3.0</v>
      </c>
      <c r="C1712" s="44">
        <v>6.0</v>
      </c>
      <c r="D1712" s="44">
        <v>201.8</v>
      </c>
      <c r="E1712" s="44">
        <v>24.8</v>
      </c>
      <c r="F1712" s="44">
        <v>2.32</v>
      </c>
      <c r="G1712" s="44">
        <v>0.95</v>
      </c>
      <c r="H1712" s="18">
        <f>MIN(1,F1712/Config_Geracao!$E$4)*G1712</f>
        <v>0.2204</v>
      </c>
    </row>
    <row r="1713" ht="15.0" customHeight="1">
      <c r="A1713" s="43">
        <v>45729.2916666667</v>
      </c>
      <c r="B1713" s="44">
        <v>3.0</v>
      </c>
      <c r="C1713" s="44">
        <v>7.0</v>
      </c>
      <c r="D1713" s="44">
        <v>124.5</v>
      </c>
      <c r="E1713" s="44">
        <v>27.0</v>
      </c>
      <c r="F1713" s="44">
        <v>2.15</v>
      </c>
      <c r="G1713" s="44">
        <v>0.95</v>
      </c>
      <c r="H1713" s="18">
        <f>MIN(1,F1713/Config_Geracao!$E$4)*G1713</f>
        <v>0.20425</v>
      </c>
    </row>
    <row r="1714" ht="15.0" customHeight="1">
      <c r="A1714" s="43">
        <v>45729.3333333333</v>
      </c>
      <c r="B1714" s="44">
        <v>3.0</v>
      </c>
      <c r="C1714" s="44">
        <v>8.0</v>
      </c>
      <c r="D1714" s="44">
        <v>117.6</v>
      </c>
      <c r="E1714" s="44">
        <v>25.0</v>
      </c>
      <c r="F1714" s="44">
        <v>2.81</v>
      </c>
      <c r="G1714" s="44">
        <v>0.95</v>
      </c>
      <c r="H1714" s="18">
        <f>MIN(1,F1714/Config_Geracao!$E$4)*G1714</f>
        <v>0.26695</v>
      </c>
    </row>
    <row r="1715" ht="15.0" customHeight="1">
      <c r="A1715" s="43">
        <v>45729.375</v>
      </c>
      <c r="B1715" s="44">
        <v>3.0</v>
      </c>
      <c r="C1715" s="44">
        <v>9.0</v>
      </c>
      <c r="D1715" s="44">
        <v>190.6</v>
      </c>
      <c r="E1715" s="44">
        <v>29.2</v>
      </c>
      <c r="F1715" s="44">
        <v>1.82</v>
      </c>
      <c r="G1715" s="44">
        <v>0.95</v>
      </c>
      <c r="H1715" s="18">
        <f>MIN(1,F1715/Config_Geracao!$E$4)*G1715</f>
        <v>0.1729</v>
      </c>
    </row>
    <row r="1716" ht="15.0" customHeight="1">
      <c r="A1716" s="43">
        <v>45729.4166666667</v>
      </c>
      <c r="B1716" s="44">
        <v>3.0</v>
      </c>
      <c r="C1716" s="44">
        <v>10.0</v>
      </c>
      <c r="D1716" s="44">
        <v>200.9</v>
      </c>
      <c r="E1716" s="44">
        <v>30.9</v>
      </c>
      <c r="F1716" s="44">
        <v>1.83</v>
      </c>
      <c r="G1716" s="44">
        <v>0.95</v>
      </c>
      <c r="H1716" s="18">
        <f>MIN(1,F1716/Config_Geracao!$E$4)*G1716</f>
        <v>0.17385</v>
      </c>
    </row>
    <row r="1717" ht="15.0" customHeight="1">
      <c r="A1717" s="43">
        <v>45729.4583333333</v>
      </c>
      <c r="B1717" s="44">
        <v>3.0</v>
      </c>
      <c r="C1717" s="44">
        <v>11.0</v>
      </c>
      <c r="D1717" s="44">
        <v>921.1</v>
      </c>
      <c r="E1717" s="44">
        <v>28.5</v>
      </c>
      <c r="F1717" s="44">
        <v>2.0</v>
      </c>
      <c r="G1717" s="44">
        <v>0.95</v>
      </c>
      <c r="H1717" s="18">
        <f>MIN(1,F1717/Config_Geracao!$E$4)*G1717</f>
        <v>0.19</v>
      </c>
    </row>
    <row r="1718" ht="15.0" customHeight="1">
      <c r="A1718" s="43">
        <v>45729.5</v>
      </c>
      <c r="B1718" s="44">
        <v>3.0</v>
      </c>
      <c r="C1718" s="44">
        <v>12.0</v>
      </c>
      <c r="D1718" s="44">
        <v>987.2</v>
      </c>
      <c r="E1718" s="44">
        <v>28.7</v>
      </c>
      <c r="F1718" s="44">
        <v>2.31</v>
      </c>
      <c r="G1718" s="44">
        <v>0.95</v>
      </c>
      <c r="H1718" s="18">
        <f>MIN(1,F1718/Config_Geracao!$E$4)*G1718</f>
        <v>0.21945</v>
      </c>
    </row>
    <row r="1719" ht="15.0" customHeight="1">
      <c r="A1719" s="43">
        <v>45729.5416666667</v>
      </c>
      <c r="B1719" s="44">
        <v>3.0</v>
      </c>
      <c r="C1719" s="44">
        <v>13.0</v>
      </c>
      <c r="D1719" s="44">
        <v>954.2</v>
      </c>
      <c r="E1719" s="44">
        <v>32.3</v>
      </c>
      <c r="F1719" s="44">
        <v>2.54</v>
      </c>
      <c r="G1719" s="44">
        <v>0.95</v>
      </c>
      <c r="H1719" s="18">
        <f>MIN(1,F1719/Config_Geracao!$E$4)*G1719</f>
        <v>0.2413</v>
      </c>
    </row>
    <row r="1720" ht="15.0" customHeight="1">
      <c r="A1720" s="43">
        <v>45729.5833333333</v>
      </c>
      <c r="B1720" s="44">
        <v>3.0</v>
      </c>
      <c r="C1720" s="44">
        <v>14.0</v>
      </c>
      <c r="D1720" s="44">
        <v>542.7</v>
      </c>
      <c r="E1720" s="44">
        <v>29.0</v>
      </c>
      <c r="F1720" s="44">
        <v>1.98</v>
      </c>
      <c r="G1720" s="44">
        <v>0.95</v>
      </c>
      <c r="H1720" s="18">
        <f>MIN(1,F1720/Config_Geracao!$E$4)*G1720</f>
        <v>0.1881</v>
      </c>
    </row>
    <row r="1721" ht="15.0" customHeight="1">
      <c r="A1721" s="43">
        <v>45729.625</v>
      </c>
      <c r="B1721" s="44">
        <v>3.0</v>
      </c>
      <c r="C1721" s="44">
        <v>15.0</v>
      </c>
      <c r="D1721" s="44">
        <v>748.2</v>
      </c>
      <c r="E1721" s="44">
        <v>25.0</v>
      </c>
      <c r="F1721" s="44">
        <v>2.22</v>
      </c>
      <c r="G1721" s="44">
        <v>0.95</v>
      </c>
      <c r="H1721" s="18">
        <f>MIN(1,F1721/Config_Geracao!$E$4)*G1721</f>
        <v>0.2109</v>
      </c>
    </row>
    <row r="1722" ht="15.0" customHeight="1">
      <c r="A1722" s="43">
        <v>45729.6666666667</v>
      </c>
      <c r="B1722" s="44">
        <v>3.0</v>
      </c>
      <c r="C1722" s="44">
        <v>16.0</v>
      </c>
      <c r="D1722" s="44">
        <v>358.0</v>
      </c>
      <c r="E1722" s="44">
        <v>29.3</v>
      </c>
      <c r="F1722" s="44">
        <v>2.1</v>
      </c>
      <c r="G1722" s="44">
        <v>0.95</v>
      </c>
      <c r="H1722" s="18">
        <f>MIN(1,F1722/Config_Geracao!$E$4)*G1722</f>
        <v>0.1995</v>
      </c>
    </row>
    <row r="1723" ht="15.0" customHeight="1">
      <c r="A1723" s="43">
        <v>45729.7083333333</v>
      </c>
      <c r="B1723" s="44">
        <v>3.0</v>
      </c>
      <c r="C1723" s="44">
        <v>17.0</v>
      </c>
      <c r="D1723" s="44">
        <v>422.0</v>
      </c>
      <c r="E1723" s="44">
        <v>26.4</v>
      </c>
      <c r="F1723" s="44">
        <v>2.02</v>
      </c>
      <c r="G1723" s="44">
        <v>0.95</v>
      </c>
      <c r="H1723" s="18">
        <f>MIN(1,F1723/Config_Geracao!$E$4)*G1723</f>
        <v>0.1919</v>
      </c>
    </row>
    <row r="1724" ht="15.0" customHeight="1">
      <c r="A1724" s="43">
        <v>45729.75</v>
      </c>
      <c r="B1724" s="44">
        <v>3.0</v>
      </c>
      <c r="C1724" s="44">
        <v>18.0</v>
      </c>
      <c r="D1724" s="44">
        <v>126.0</v>
      </c>
      <c r="E1724" s="44">
        <v>24.8</v>
      </c>
      <c r="F1724" s="44">
        <v>1.9</v>
      </c>
      <c r="G1724" s="44">
        <v>0.95</v>
      </c>
      <c r="H1724" s="18">
        <f>MIN(1,F1724/Config_Geracao!$E$4)*G1724</f>
        <v>0.1805</v>
      </c>
    </row>
    <row r="1725" ht="15.0" customHeight="1">
      <c r="A1725" s="43">
        <v>45729.7916666667</v>
      </c>
      <c r="B1725" s="44">
        <v>3.0</v>
      </c>
      <c r="C1725" s="44">
        <v>19.0</v>
      </c>
      <c r="D1725" s="44">
        <v>9.8</v>
      </c>
      <c r="E1725" s="44">
        <v>27.9</v>
      </c>
      <c r="F1725" s="44">
        <v>2.06</v>
      </c>
      <c r="G1725" s="44">
        <v>0.95</v>
      </c>
      <c r="H1725" s="18">
        <f>MIN(1,F1725/Config_Geracao!$E$4)*G1725</f>
        <v>0.1957</v>
      </c>
    </row>
    <row r="1726" ht="15.0" customHeight="1">
      <c r="A1726" s="43">
        <v>45729.8333333333</v>
      </c>
      <c r="B1726" s="44">
        <v>3.0</v>
      </c>
      <c r="C1726" s="44">
        <v>20.0</v>
      </c>
      <c r="D1726" s="44">
        <v>0.0</v>
      </c>
      <c r="E1726" s="44">
        <v>24.8</v>
      </c>
      <c r="F1726" s="44">
        <v>2.53</v>
      </c>
      <c r="G1726" s="44">
        <v>0.95</v>
      </c>
      <c r="H1726" s="18">
        <f>MIN(1,F1726/Config_Geracao!$E$4)*G1726</f>
        <v>0.24035</v>
      </c>
    </row>
    <row r="1727" ht="15.0" customHeight="1">
      <c r="A1727" s="43">
        <v>45729.875</v>
      </c>
      <c r="B1727" s="44">
        <v>3.0</v>
      </c>
      <c r="C1727" s="44">
        <v>21.0</v>
      </c>
      <c r="D1727" s="44">
        <v>0.0</v>
      </c>
      <c r="E1727" s="44">
        <v>27.1</v>
      </c>
      <c r="F1727" s="44">
        <v>3.21</v>
      </c>
      <c r="G1727" s="44">
        <v>0.95</v>
      </c>
      <c r="H1727" s="18">
        <f>MIN(1,F1727/Config_Geracao!$E$4)*G1727</f>
        <v>0.30495</v>
      </c>
    </row>
    <row r="1728" ht="15.0" customHeight="1">
      <c r="A1728" s="43">
        <v>45729.9166666667</v>
      </c>
      <c r="B1728" s="44">
        <v>3.0</v>
      </c>
      <c r="C1728" s="44">
        <v>22.0</v>
      </c>
      <c r="D1728" s="44">
        <v>0.0</v>
      </c>
      <c r="E1728" s="44">
        <v>28.1</v>
      </c>
      <c r="F1728" s="44">
        <v>4.69</v>
      </c>
      <c r="G1728" s="44">
        <v>0.95</v>
      </c>
      <c r="H1728" s="18">
        <f>MIN(1,F1728/Config_Geracao!$E$4)*G1728</f>
        <v>0.44555</v>
      </c>
    </row>
    <row r="1729" ht="15.0" customHeight="1">
      <c r="A1729" s="43">
        <v>45729.9583333333</v>
      </c>
      <c r="B1729" s="44">
        <v>3.0</v>
      </c>
      <c r="C1729" s="44">
        <v>23.0</v>
      </c>
      <c r="D1729" s="44">
        <v>0.0</v>
      </c>
      <c r="E1729" s="44">
        <v>25.1</v>
      </c>
      <c r="F1729" s="44">
        <v>9.46</v>
      </c>
      <c r="G1729" s="44">
        <v>0.95</v>
      </c>
      <c r="H1729" s="18">
        <f>MIN(1,F1729/Config_Geracao!$E$4)*G1729</f>
        <v>0.8987</v>
      </c>
    </row>
    <row r="1730" ht="15.0" customHeight="1">
      <c r="A1730" s="43">
        <v>45730.0</v>
      </c>
      <c r="B1730" s="44">
        <v>3.0</v>
      </c>
      <c r="C1730" s="44">
        <v>0.0</v>
      </c>
      <c r="D1730" s="44">
        <v>0.0</v>
      </c>
      <c r="E1730" s="44">
        <v>25.3</v>
      </c>
      <c r="F1730" s="44">
        <v>2.9</v>
      </c>
      <c r="G1730" s="44">
        <v>0.95</v>
      </c>
      <c r="H1730" s="18">
        <f>MIN(1,F1730/Config_Geracao!$E$4)*G1730</f>
        <v>0.2755</v>
      </c>
    </row>
    <row r="1731" ht="15.0" customHeight="1">
      <c r="A1731" s="43">
        <v>45730.0416666667</v>
      </c>
      <c r="B1731" s="44">
        <v>3.0</v>
      </c>
      <c r="C1731" s="44">
        <v>1.0</v>
      </c>
      <c r="D1731" s="44">
        <v>0.0</v>
      </c>
      <c r="E1731" s="44">
        <v>29.9</v>
      </c>
      <c r="F1731" s="44">
        <v>2.94</v>
      </c>
      <c r="G1731" s="44">
        <v>0.95</v>
      </c>
      <c r="H1731" s="18">
        <f>MIN(1,F1731/Config_Geracao!$E$4)*G1731</f>
        <v>0.2793</v>
      </c>
    </row>
    <row r="1732" ht="15.0" customHeight="1">
      <c r="A1732" s="43">
        <v>45730.0833333333</v>
      </c>
      <c r="B1732" s="44">
        <v>3.0</v>
      </c>
      <c r="C1732" s="44">
        <v>2.0</v>
      </c>
      <c r="D1732" s="44">
        <v>0.0</v>
      </c>
      <c r="E1732" s="44">
        <v>23.7</v>
      </c>
      <c r="F1732" s="44">
        <v>5.09</v>
      </c>
      <c r="G1732" s="44">
        <v>0.95</v>
      </c>
      <c r="H1732" s="18">
        <f>MIN(1,F1732/Config_Geracao!$E$4)*G1732</f>
        <v>0.48355</v>
      </c>
    </row>
    <row r="1733" ht="15.0" customHeight="1">
      <c r="A1733" s="43">
        <v>45730.125</v>
      </c>
      <c r="B1733" s="44">
        <v>3.0</v>
      </c>
      <c r="C1733" s="44">
        <v>3.0</v>
      </c>
      <c r="D1733" s="44">
        <v>0.0</v>
      </c>
      <c r="E1733" s="44">
        <v>26.1</v>
      </c>
      <c r="F1733" s="44">
        <v>3.1</v>
      </c>
      <c r="G1733" s="44">
        <v>0.95</v>
      </c>
      <c r="H1733" s="18">
        <f>MIN(1,F1733/Config_Geracao!$E$4)*G1733</f>
        <v>0.2945</v>
      </c>
    </row>
    <row r="1734" ht="15.0" customHeight="1">
      <c r="A1734" s="43">
        <v>45730.1666666667</v>
      </c>
      <c r="B1734" s="44">
        <v>3.0</v>
      </c>
      <c r="C1734" s="44">
        <v>4.0</v>
      </c>
      <c r="D1734" s="44">
        <v>0.0</v>
      </c>
      <c r="E1734" s="44">
        <v>23.9</v>
      </c>
      <c r="F1734" s="44">
        <v>4.45</v>
      </c>
      <c r="G1734" s="44">
        <v>0.95</v>
      </c>
      <c r="H1734" s="18">
        <f>MIN(1,F1734/Config_Geracao!$E$4)*G1734</f>
        <v>0.42275</v>
      </c>
    </row>
    <row r="1735" ht="15.0" customHeight="1">
      <c r="A1735" s="43">
        <v>45730.2083333333</v>
      </c>
      <c r="B1735" s="44">
        <v>3.0</v>
      </c>
      <c r="C1735" s="44">
        <v>5.0</v>
      </c>
      <c r="D1735" s="44">
        <v>0.0</v>
      </c>
      <c r="E1735" s="44">
        <v>26.8</v>
      </c>
      <c r="F1735" s="44">
        <v>2.68</v>
      </c>
      <c r="G1735" s="44">
        <v>0.95</v>
      </c>
      <c r="H1735" s="18">
        <f>MIN(1,F1735/Config_Geracao!$E$4)*G1735</f>
        <v>0.2546</v>
      </c>
    </row>
    <row r="1736" ht="15.0" customHeight="1">
      <c r="A1736" s="43">
        <v>45730.25</v>
      </c>
      <c r="B1736" s="44">
        <v>3.0</v>
      </c>
      <c r="C1736" s="44">
        <v>6.0</v>
      </c>
      <c r="D1736" s="44">
        <v>207.4</v>
      </c>
      <c r="E1736" s="44">
        <v>24.4</v>
      </c>
      <c r="F1736" s="44">
        <v>2.86</v>
      </c>
      <c r="G1736" s="44">
        <v>0.95</v>
      </c>
      <c r="H1736" s="18">
        <f>MIN(1,F1736/Config_Geracao!$E$4)*G1736</f>
        <v>0.2717</v>
      </c>
    </row>
    <row r="1737" ht="15.0" customHeight="1">
      <c r="A1737" s="43">
        <v>45730.2916666667</v>
      </c>
      <c r="B1737" s="44">
        <v>3.0</v>
      </c>
      <c r="C1737" s="44">
        <v>7.0</v>
      </c>
      <c r="D1737" s="44">
        <v>61.9</v>
      </c>
      <c r="E1737" s="44">
        <v>23.1</v>
      </c>
      <c r="F1737" s="44">
        <v>1.91</v>
      </c>
      <c r="G1737" s="44">
        <v>0.95</v>
      </c>
      <c r="H1737" s="18">
        <f>MIN(1,F1737/Config_Geracao!$E$4)*G1737</f>
        <v>0.18145</v>
      </c>
    </row>
    <row r="1738" ht="15.0" customHeight="1">
      <c r="A1738" s="43">
        <v>45730.3333333333</v>
      </c>
      <c r="B1738" s="44">
        <v>3.0</v>
      </c>
      <c r="C1738" s="44">
        <v>8.0</v>
      </c>
      <c r="D1738" s="44">
        <v>597.5</v>
      </c>
      <c r="E1738" s="44">
        <v>30.0</v>
      </c>
      <c r="F1738" s="44">
        <v>2.31</v>
      </c>
      <c r="G1738" s="44">
        <v>0.95</v>
      </c>
      <c r="H1738" s="18">
        <f>MIN(1,F1738/Config_Geracao!$E$4)*G1738</f>
        <v>0.21945</v>
      </c>
    </row>
    <row r="1739" ht="15.0" customHeight="1">
      <c r="A1739" s="43">
        <v>45730.375</v>
      </c>
      <c r="B1739" s="44">
        <v>3.0</v>
      </c>
      <c r="C1739" s="44">
        <v>9.0</v>
      </c>
      <c r="D1739" s="44">
        <v>748.2</v>
      </c>
      <c r="E1739" s="44">
        <v>28.6</v>
      </c>
      <c r="F1739" s="44">
        <v>2.27</v>
      </c>
      <c r="G1739" s="44">
        <v>0.95</v>
      </c>
      <c r="H1739" s="18">
        <f>MIN(1,F1739/Config_Geracao!$E$4)*G1739</f>
        <v>0.21565</v>
      </c>
    </row>
    <row r="1740" ht="15.0" customHeight="1">
      <c r="A1740" s="43">
        <v>45730.4166666667</v>
      </c>
      <c r="B1740" s="44">
        <v>3.0</v>
      </c>
      <c r="C1740" s="44">
        <v>10.0</v>
      </c>
      <c r="D1740" s="44">
        <v>368.5</v>
      </c>
      <c r="E1740" s="44">
        <v>30.7</v>
      </c>
      <c r="F1740" s="44">
        <v>2.54</v>
      </c>
      <c r="G1740" s="44">
        <v>0.95</v>
      </c>
      <c r="H1740" s="18">
        <f>MIN(1,F1740/Config_Geracao!$E$4)*G1740</f>
        <v>0.2413</v>
      </c>
    </row>
    <row r="1741" ht="15.0" customHeight="1">
      <c r="A1741" s="43">
        <v>45730.4583333333</v>
      </c>
      <c r="B1741" s="44">
        <v>3.0</v>
      </c>
      <c r="C1741" s="44">
        <v>11.0</v>
      </c>
      <c r="D1741" s="44">
        <v>933.4</v>
      </c>
      <c r="E1741" s="44">
        <v>30.5</v>
      </c>
      <c r="F1741" s="44">
        <v>4.69</v>
      </c>
      <c r="G1741" s="44">
        <v>0.95</v>
      </c>
      <c r="H1741" s="18">
        <f>MIN(1,F1741/Config_Geracao!$E$4)*G1741</f>
        <v>0.44555</v>
      </c>
    </row>
    <row r="1742" ht="15.0" customHeight="1">
      <c r="A1742" s="43">
        <v>45730.5</v>
      </c>
      <c r="B1742" s="44">
        <v>3.0</v>
      </c>
      <c r="C1742" s="44">
        <v>12.0</v>
      </c>
      <c r="D1742" s="44">
        <v>958.7</v>
      </c>
      <c r="E1742" s="44">
        <v>31.5</v>
      </c>
      <c r="F1742" s="44">
        <v>3.57</v>
      </c>
      <c r="G1742" s="44">
        <v>0.95</v>
      </c>
      <c r="H1742" s="18">
        <f>MIN(1,F1742/Config_Geracao!$E$4)*G1742</f>
        <v>0.33915</v>
      </c>
    </row>
    <row r="1743" ht="15.0" customHeight="1">
      <c r="A1743" s="43">
        <v>45730.5416666667</v>
      </c>
      <c r="B1743" s="44">
        <v>3.0</v>
      </c>
      <c r="C1743" s="44">
        <v>13.0</v>
      </c>
      <c r="D1743" s="44">
        <v>958.8</v>
      </c>
      <c r="E1743" s="44">
        <v>30.7</v>
      </c>
      <c r="F1743" s="44">
        <v>3.48</v>
      </c>
      <c r="G1743" s="44">
        <v>0.95</v>
      </c>
      <c r="H1743" s="18">
        <f>MIN(1,F1743/Config_Geracao!$E$4)*G1743</f>
        <v>0.3306</v>
      </c>
    </row>
    <row r="1744" ht="15.0" customHeight="1">
      <c r="A1744" s="43">
        <v>45730.5833333333</v>
      </c>
      <c r="B1744" s="44">
        <v>3.0</v>
      </c>
      <c r="C1744" s="44">
        <v>14.0</v>
      </c>
      <c r="D1744" s="44">
        <v>494.5</v>
      </c>
      <c r="E1744" s="44">
        <v>29.9</v>
      </c>
      <c r="F1744" s="44">
        <v>2.58</v>
      </c>
      <c r="G1744" s="44">
        <v>0.95</v>
      </c>
      <c r="H1744" s="18">
        <f>MIN(1,F1744/Config_Geracao!$E$4)*G1744</f>
        <v>0.2451</v>
      </c>
    </row>
    <row r="1745" ht="15.0" customHeight="1">
      <c r="A1745" s="43">
        <v>45730.625</v>
      </c>
      <c r="B1745" s="44">
        <v>3.0</v>
      </c>
      <c r="C1745" s="44">
        <v>15.0</v>
      </c>
      <c r="D1745" s="44">
        <v>719.9</v>
      </c>
      <c r="E1745" s="44">
        <v>30.8</v>
      </c>
      <c r="F1745" s="44">
        <v>2.55</v>
      </c>
      <c r="G1745" s="44">
        <v>0.95</v>
      </c>
      <c r="H1745" s="18">
        <f>MIN(1,F1745/Config_Geracao!$E$4)*G1745</f>
        <v>0.24225</v>
      </c>
    </row>
    <row r="1746" ht="15.0" customHeight="1">
      <c r="A1746" s="43">
        <v>45730.6666666667</v>
      </c>
      <c r="B1746" s="44">
        <v>3.0</v>
      </c>
      <c r="C1746" s="44">
        <v>16.0</v>
      </c>
      <c r="D1746" s="44">
        <v>646.9</v>
      </c>
      <c r="E1746" s="44">
        <v>27.5</v>
      </c>
      <c r="F1746" s="44">
        <v>3.6</v>
      </c>
      <c r="G1746" s="44">
        <v>0.95</v>
      </c>
      <c r="H1746" s="18">
        <f>MIN(1,F1746/Config_Geracao!$E$4)*G1746</f>
        <v>0.342</v>
      </c>
    </row>
    <row r="1747" ht="15.0" customHeight="1">
      <c r="A1747" s="43">
        <v>45730.7083333333</v>
      </c>
      <c r="B1747" s="44">
        <v>3.0</v>
      </c>
      <c r="C1747" s="44">
        <v>17.0</v>
      </c>
      <c r="D1747" s="44">
        <v>394.3</v>
      </c>
      <c r="E1747" s="44">
        <v>24.4</v>
      </c>
      <c r="F1747" s="44">
        <v>2.26</v>
      </c>
      <c r="G1747" s="44">
        <v>0.95</v>
      </c>
      <c r="H1747" s="18">
        <f>MIN(1,F1747/Config_Geracao!$E$4)*G1747</f>
        <v>0.2147</v>
      </c>
    </row>
    <row r="1748" ht="15.0" customHeight="1">
      <c r="A1748" s="43">
        <v>45730.75</v>
      </c>
      <c r="B1748" s="44">
        <v>3.0</v>
      </c>
      <c r="C1748" s="44">
        <v>18.0</v>
      </c>
      <c r="D1748" s="44">
        <v>111.6</v>
      </c>
      <c r="E1748" s="44">
        <v>24.7</v>
      </c>
      <c r="F1748" s="44">
        <v>1.94</v>
      </c>
      <c r="G1748" s="44">
        <v>0.95</v>
      </c>
      <c r="H1748" s="18">
        <f>MIN(1,F1748/Config_Geracao!$E$4)*G1748</f>
        <v>0.1843</v>
      </c>
    </row>
    <row r="1749" ht="15.0" customHeight="1">
      <c r="A1749" s="43">
        <v>45730.7916666667</v>
      </c>
      <c r="B1749" s="44">
        <v>3.0</v>
      </c>
      <c r="C1749" s="44">
        <v>19.0</v>
      </c>
      <c r="D1749" s="44">
        <v>0.5</v>
      </c>
      <c r="E1749" s="44">
        <v>26.3</v>
      </c>
      <c r="F1749" s="44">
        <v>2.98</v>
      </c>
      <c r="G1749" s="44">
        <v>0.95</v>
      </c>
      <c r="H1749" s="18">
        <f>MIN(1,F1749/Config_Geracao!$E$4)*G1749</f>
        <v>0.2831</v>
      </c>
    </row>
    <row r="1750" ht="15.0" customHeight="1">
      <c r="A1750" s="43">
        <v>45730.8333333333</v>
      </c>
      <c r="B1750" s="44">
        <v>3.0</v>
      </c>
      <c r="C1750" s="44">
        <v>20.0</v>
      </c>
      <c r="D1750" s="44">
        <v>0.0</v>
      </c>
      <c r="E1750" s="44">
        <v>25.2</v>
      </c>
      <c r="F1750" s="44">
        <v>4.67</v>
      </c>
      <c r="G1750" s="44">
        <v>0.95</v>
      </c>
      <c r="H1750" s="18">
        <f>MIN(1,F1750/Config_Geracao!$E$4)*G1750</f>
        <v>0.44365</v>
      </c>
    </row>
    <row r="1751" ht="15.0" customHeight="1">
      <c r="A1751" s="43">
        <v>45730.875</v>
      </c>
      <c r="B1751" s="44">
        <v>3.0</v>
      </c>
      <c r="C1751" s="44">
        <v>21.0</v>
      </c>
      <c r="D1751" s="44">
        <v>0.0</v>
      </c>
      <c r="E1751" s="44">
        <v>29.2</v>
      </c>
      <c r="F1751" s="44">
        <v>3.27</v>
      </c>
      <c r="G1751" s="44">
        <v>0.95</v>
      </c>
      <c r="H1751" s="18">
        <f>MIN(1,F1751/Config_Geracao!$E$4)*G1751</f>
        <v>0.31065</v>
      </c>
    </row>
    <row r="1752" ht="15.0" customHeight="1">
      <c r="A1752" s="43">
        <v>45730.9166666667</v>
      </c>
      <c r="B1752" s="44">
        <v>3.0</v>
      </c>
      <c r="C1752" s="44">
        <v>22.0</v>
      </c>
      <c r="D1752" s="44">
        <v>0.0</v>
      </c>
      <c r="E1752" s="44">
        <v>25.6</v>
      </c>
      <c r="F1752" s="44">
        <v>3.64</v>
      </c>
      <c r="G1752" s="44">
        <v>0.95</v>
      </c>
      <c r="H1752" s="18">
        <f>MIN(1,F1752/Config_Geracao!$E$4)*G1752</f>
        <v>0.3458</v>
      </c>
    </row>
    <row r="1753" ht="15.0" customHeight="1">
      <c r="A1753" s="43">
        <v>45730.9583333333</v>
      </c>
      <c r="B1753" s="44">
        <v>3.0</v>
      </c>
      <c r="C1753" s="44">
        <v>23.0</v>
      </c>
      <c r="D1753" s="44">
        <v>0.0</v>
      </c>
      <c r="E1753" s="44">
        <v>25.4</v>
      </c>
      <c r="F1753" s="44">
        <v>3.35</v>
      </c>
      <c r="G1753" s="44">
        <v>0.95</v>
      </c>
      <c r="H1753" s="18">
        <f>MIN(1,F1753/Config_Geracao!$E$4)*G1753</f>
        <v>0.31825</v>
      </c>
    </row>
    <row r="1754" ht="15.0" customHeight="1">
      <c r="A1754" s="43">
        <v>45731.0</v>
      </c>
      <c r="B1754" s="44">
        <v>3.0</v>
      </c>
      <c r="C1754" s="44">
        <v>0.0</v>
      </c>
      <c r="D1754" s="44">
        <v>0.0</v>
      </c>
      <c r="E1754" s="44">
        <v>27.2</v>
      </c>
      <c r="F1754" s="44">
        <v>3.39</v>
      </c>
      <c r="G1754" s="44">
        <v>0.95</v>
      </c>
      <c r="H1754" s="18">
        <f>MIN(1,F1754/Config_Geracao!$E$4)*G1754</f>
        <v>0.32205</v>
      </c>
    </row>
    <row r="1755" ht="15.0" customHeight="1">
      <c r="A1755" s="43">
        <v>45731.0416666667</v>
      </c>
      <c r="B1755" s="44">
        <v>3.0</v>
      </c>
      <c r="C1755" s="44">
        <v>1.0</v>
      </c>
      <c r="D1755" s="44">
        <v>0.0</v>
      </c>
      <c r="E1755" s="44">
        <v>28.3</v>
      </c>
      <c r="F1755" s="44">
        <v>3.73</v>
      </c>
      <c r="G1755" s="44">
        <v>0.95</v>
      </c>
      <c r="H1755" s="18">
        <f>MIN(1,F1755/Config_Geracao!$E$4)*G1755</f>
        <v>0.35435</v>
      </c>
    </row>
    <row r="1756" ht="15.0" customHeight="1">
      <c r="A1756" s="43">
        <v>45731.0833333333</v>
      </c>
      <c r="B1756" s="44">
        <v>3.0</v>
      </c>
      <c r="C1756" s="44">
        <v>2.0</v>
      </c>
      <c r="D1756" s="44">
        <v>0.0</v>
      </c>
      <c r="E1756" s="44">
        <v>28.3</v>
      </c>
      <c r="F1756" s="44">
        <v>2.76</v>
      </c>
      <c r="G1756" s="44">
        <v>0.95</v>
      </c>
      <c r="H1756" s="18">
        <f>MIN(1,F1756/Config_Geracao!$E$4)*G1756</f>
        <v>0.2622</v>
      </c>
    </row>
    <row r="1757" ht="15.0" customHeight="1">
      <c r="A1757" s="43">
        <v>45731.125</v>
      </c>
      <c r="B1757" s="44">
        <v>3.0</v>
      </c>
      <c r="C1757" s="44">
        <v>3.0</v>
      </c>
      <c r="D1757" s="44">
        <v>0.0</v>
      </c>
      <c r="E1757" s="44">
        <v>26.6</v>
      </c>
      <c r="F1757" s="44">
        <v>4.89</v>
      </c>
      <c r="G1757" s="44">
        <v>0.95</v>
      </c>
      <c r="H1757" s="18">
        <f>MIN(1,F1757/Config_Geracao!$E$4)*G1757</f>
        <v>0.46455</v>
      </c>
    </row>
    <row r="1758" ht="15.0" customHeight="1">
      <c r="A1758" s="43">
        <v>45731.1666666667</v>
      </c>
      <c r="B1758" s="44">
        <v>3.0</v>
      </c>
      <c r="C1758" s="44">
        <v>4.0</v>
      </c>
      <c r="D1758" s="44">
        <v>0.0</v>
      </c>
      <c r="E1758" s="44">
        <v>28.7</v>
      </c>
      <c r="F1758" s="44">
        <v>5.16</v>
      </c>
      <c r="G1758" s="44">
        <v>0.95</v>
      </c>
      <c r="H1758" s="18">
        <f>MIN(1,F1758/Config_Geracao!$E$4)*G1758</f>
        <v>0.4902</v>
      </c>
    </row>
    <row r="1759" ht="15.0" customHeight="1">
      <c r="A1759" s="43">
        <v>45731.2083333333</v>
      </c>
      <c r="B1759" s="44">
        <v>3.0</v>
      </c>
      <c r="C1759" s="44">
        <v>5.0</v>
      </c>
      <c r="D1759" s="44">
        <v>0.0</v>
      </c>
      <c r="E1759" s="44">
        <v>24.7</v>
      </c>
      <c r="F1759" s="44">
        <v>3.42</v>
      </c>
      <c r="G1759" s="44">
        <v>0.95</v>
      </c>
      <c r="H1759" s="18">
        <f>MIN(1,F1759/Config_Geracao!$E$4)*G1759</f>
        <v>0.3249</v>
      </c>
    </row>
    <row r="1760" ht="15.0" customHeight="1">
      <c r="A1760" s="43">
        <v>45731.25</v>
      </c>
      <c r="B1760" s="44">
        <v>3.0</v>
      </c>
      <c r="C1760" s="44">
        <v>6.0</v>
      </c>
      <c r="D1760" s="44">
        <v>104.3</v>
      </c>
      <c r="E1760" s="44">
        <v>25.4</v>
      </c>
      <c r="F1760" s="44">
        <v>4.24</v>
      </c>
      <c r="G1760" s="44">
        <v>0.95</v>
      </c>
      <c r="H1760" s="18">
        <f>MIN(1,F1760/Config_Geracao!$E$4)*G1760</f>
        <v>0.4028</v>
      </c>
    </row>
    <row r="1761" ht="15.0" customHeight="1">
      <c r="A1761" s="43">
        <v>45731.2916666667</v>
      </c>
      <c r="B1761" s="44">
        <v>3.0</v>
      </c>
      <c r="C1761" s="44">
        <v>7.0</v>
      </c>
      <c r="D1761" s="44">
        <v>427.1</v>
      </c>
      <c r="E1761" s="44">
        <v>24.5</v>
      </c>
      <c r="F1761" s="44">
        <v>2.88</v>
      </c>
      <c r="G1761" s="44">
        <v>0.95</v>
      </c>
      <c r="H1761" s="18">
        <f>MIN(1,F1761/Config_Geracao!$E$4)*G1761</f>
        <v>0.2736</v>
      </c>
    </row>
    <row r="1762" ht="15.0" customHeight="1">
      <c r="A1762" s="43">
        <v>45731.3333333333</v>
      </c>
      <c r="B1762" s="44">
        <v>3.0</v>
      </c>
      <c r="C1762" s="44">
        <v>8.0</v>
      </c>
      <c r="D1762" s="44">
        <v>595.1</v>
      </c>
      <c r="E1762" s="44">
        <v>27.6</v>
      </c>
      <c r="F1762" s="44">
        <v>1.97</v>
      </c>
      <c r="G1762" s="44">
        <v>0.95</v>
      </c>
      <c r="H1762" s="18">
        <f>MIN(1,F1762/Config_Geracao!$E$4)*G1762</f>
        <v>0.18715</v>
      </c>
    </row>
    <row r="1763" ht="15.0" customHeight="1">
      <c r="A1763" s="43">
        <v>45731.375</v>
      </c>
      <c r="B1763" s="44">
        <v>3.0</v>
      </c>
      <c r="C1763" s="44">
        <v>9.0</v>
      </c>
      <c r="D1763" s="44">
        <v>785.0</v>
      </c>
      <c r="E1763" s="44">
        <v>26.9</v>
      </c>
      <c r="F1763" s="44">
        <v>1.95</v>
      </c>
      <c r="G1763" s="44">
        <v>0.95</v>
      </c>
      <c r="H1763" s="18">
        <f>MIN(1,F1763/Config_Geracao!$E$4)*G1763</f>
        <v>0.18525</v>
      </c>
    </row>
    <row r="1764" ht="15.0" customHeight="1">
      <c r="A1764" s="43">
        <v>45731.4166666667</v>
      </c>
      <c r="B1764" s="44">
        <v>3.0</v>
      </c>
      <c r="C1764" s="44">
        <v>10.0</v>
      </c>
      <c r="D1764" s="44">
        <v>906.0</v>
      </c>
      <c r="E1764" s="44">
        <v>27.9</v>
      </c>
      <c r="F1764" s="44">
        <v>1.97</v>
      </c>
      <c r="G1764" s="44">
        <v>0.95</v>
      </c>
      <c r="H1764" s="18">
        <f>MIN(1,F1764/Config_Geracao!$E$4)*G1764</f>
        <v>0.18715</v>
      </c>
    </row>
    <row r="1765" ht="15.0" customHeight="1">
      <c r="A1765" s="43">
        <v>45731.4583333333</v>
      </c>
      <c r="B1765" s="44">
        <v>3.0</v>
      </c>
      <c r="C1765" s="44">
        <v>11.0</v>
      </c>
      <c r="D1765" s="44">
        <v>942.1</v>
      </c>
      <c r="E1765" s="44">
        <v>28.8</v>
      </c>
      <c r="F1765" s="44">
        <v>1.96</v>
      </c>
      <c r="G1765" s="44">
        <v>0.95</v>
      </c>
      <c r="H1765" s="18">
        <f>MIN(1,F1765/Config_Geracao!$E$4)*G1765</f>
        <v>0.1862</v>
      </c>
    </row>
    <row r="1766" ht="15.0" customHeight="1">
      <c r="A1766" s="43">
        <v>45731.5</v>
      </c>
      <c r="B1766" s="44">
        <v>3.0</v>
      </c>
      <c r="C1766" s="44">
        <v>12.0</v>
      </c>
      <c r="D1766" s="44">
        <v>973.6</v>
      </c>
      <c r="E1766" s="44">
        <v>28.1</v>
      </c>
      <c r="F1766" s="44">
        <v>2.15</v>
      </c>
      <c r="G1766" s="44">
        <v>0.95</v>
      </c>
      <c r="H1766" s="18">
        <f>MIN(1,F1766/Config_Geracao!$E$4)*G1766</f>
        <v>0.20425</v>
      </c>
    </row>
    <row r="1767" ht="15.0" customHeight="1">
      <c r="A1767" s="43">
        <v>45731.5416666667</v>
      </c>
      <c r="B1767" s="44">
        <v>3.0</v>
      </c>
      <c r="C1767" s="44">
        <v>13.0</v>
      </c>
      <c r="D1767" s="44">
        <v>977.4</v>
      </c>
      <c r="E1767" s="44">
        <v>30.0</v>
      </c>
      <c r="F1767" s="44">
        <v>2.59</v>
      </c>
      <c r="G1767" s="44">
        <v>0.95</v>
      </c>
      <c r="H1767" s="18">
        <f>MIN(1,F1767/Config_Geracao!$E$4)*G1767</f>
        <v>0.24605</v>
      </c>
    </row>
    <row r="1768" ht="15.0" customHeight="1">
      <c r="A1768" s="43">
        <v>45731.5833333333</v>
      </c>
      <c r="B1768" s="44">
        <v>3.0</v>
      </c>
      <c r="C1768" s="44">
        <v>14.0</v>
      </c>
      <c r="D1768" s="44">
        <v>356.7</v>
      </c>
      <c r="E1768" s="44">
        <v>30.0</v>
      </c>
      <c r="F1768" s="44">
        <v>3.96</v>
      </c>
      <c r="G1768" s="44">
        <v>0.95</v>
      </c>
      <c r="H1768" s="18">
        <f>MIN(1,F1768/Config_Geracao!$E$4)*G1768</f>
        <v>0.3762</v>
      </c>
    </row>
    <row r="1769" ht="15.0" customHeight="1">
      <c r="A1769" s="43">
        <v>45731.625</v>
      </c>
      <c r="B1769" s="44">
        <v>3.0</v>
      </c>
      <c r="C1769" s="44">
        <v>15.0</v>
      </c>
      <c r="D1769" s="44">
        <v>764.7</v>
      </c>
      <c r="E1769" s="44">
        <v>31.2</v>
      </c>
      <c r="F1769" s="44">
        <v>2.68</v>
      </c>
      <c r="G1769" s="44">
        <v>0.95</v>
      </c>
      <c r="H1769" s="18">
        <f>MIN(1,F1769/Config_Geracao!$E$4)*G1769</f>
        <v>0.2546</v>
      </c>
    </row>
    <row r="1770" ht="15.0" customHeight="1">
      <c r="A1770" s="43">
        <v>45731.6666666667</v>
      </c>
      <c r="B1770" s="44">
        <v>3.0</v>
      </c>
      <c r="C1770" s="44">
        <v>16.0</v>
      </c>
      <c r="D1770" s="44">
        <v>120.9</v>
      </c>
      <c r="E1770" s="44">
        <v>27.7</v>
      </c>
      <c r="F1770" s="44">
        <v>2.16</v>
      </c>
      <c r="G1770" s="44">
        <v>0.95</v>
      </c>
      <c r="H1770" s="18">
        <f>MIN(1,F1770/Config_Geracao!$E$4)*G1770</f>
        <v>0.2052</v>
      </c>
    </row>
    <row r="1771" ht="15.0" customHeight="1">
      <c r="A1771" s="43">
        <v>45731.7083333333</v>
      </c>
      <c r="B1771" s="44">
        <v>3.0</v>
      </c>
      <c r="C1771" s="44">
        <v>17.0</v>
      </c>
      <c r="D1771" s="44">
        <v>424.3</v>
      </c>
      <c r="E1771" s="44">
        <v>25.4</v>
      </c>
      <c r="F1771" s="44">
        <v>2.16</v>
      </c>
      <c r="G1771" s="44">
        <v>0.95</v>
      </c>
      <c r="H1771" s="18">
        <f>MIN(1,F1771/Config_Geracao!$E$4)*G1771</f>
        <v>0.2052</v>
      </c>
    </row>
    <row r="1772" ht="15.0" customHeight="1">
      <c r="A1772" s="43">
        <v>45731.75</v>
      </c>
      <c r="B1772" s="44">
        <v>3.0</v>
      </c>
      <c r="C1772" s="44">
        <v>18.0</v>
      </c>
      <c r="D1772" s="44">
        <v>228.1</v>
      </c>
      <c r="E1772" s="44">
        <v>23.2</v>
      </c>
      <c r="F1772" s="44">
        <v>2.48</v>
      </c>
      <c r="G1772" s="44">
        <v>0.95</v>
      </c>
      <c r="H1772" s="18">
        <f>MIN(1,F1772/Config_Geracao!$E$4)*G1772</f>
        <v>0.2356</v>
      </c>
    </row>
    <row r="1773" ht="15.0" customHeight="1">
      <c r="A1773" s="43">
        <v>45731.7916666667</v>
      </c>
      <c r="B1773" s="44">
        <v>3.0</v>
      </c>
      <c r="C1773" s="44">
        <v>19.0</v>
      </c>
      <c r="D1773" s="44">
        <v>0.0</v>
      </c>
      <c r="E1773" s="44">
        <v>25.5</v>
      </c>
      <c r="F1773" s="44">
        <v>1.92</v>
      </c>
      <c r="G1773" s="44">
        <v>0.95</v>
      </c>
      <c r="H1773" s="18">
        <f>MIN(1,F1773/Config_Geracao!$E$4)*G1773</f>
        <v>0.1824</v>
      </c>
    </row>
    <row r="1774" ht="15.0" customHeight="1">
      <c r="A1774" s="43">
        <v>45731.8333333333</v>
      </c>
      <c r="B1774" s="44">
        <v>3.0</v>
      </c>
      <c r="C1774" s="44">
        <v>20.0</v>
      </c>
      <c r="D1774" s="44">
        <v>0.0</v>
      </c>
      <c r="E1774" s="44">
        <v>27.2</v>
      </c>
      <c r="F1774" s="44">
        <v>3.02</v>
      </c>
      <c r="G1774" s="44">
        <v>0.95</v>
      </c>
      <c r="H1774" s="18">
        <f>MIN(1,F1774/Config_Geracao!$E$4)*G1774</f>
        <v>0.2869</v>
      </c>
    </row>
    <row r="1775" ht="15.0" customHeight="1">
      <c r="A1775" s="43">
        <v>45731.875</v>
      </c>
      <c r="B1775" s="44">
        <v>3.0</v>
      </c>
      <c r="C1775" s="44">
        <v>21.0</v>
      </c>
      <c r="D1775" s="44">
        <v>0.0</v>
      </c>
      <c r="E1775" s="44">
        <v>27.8</v>
      </c>
      <c r="F1775" s="44">
        <v>3.75</v>
      </c>
      <c r="G1775" s="44">
        <v>0.95</v>
      </c>
      <c r="H1775" s="18">
        <f>MIN(1,F1775/Config_Geracao!$E$4)*G1775</f>
        <v>0.35625</v>
      </c>
    </row>
    <row r="1776" ht="15.0" customHeight="1">
      <c r="A1776" s="43">
        <v>45731.9166666667</v>
      </c>
      <c r="B1776" s="44">
        <v>3.0</v>
      </c>
      <c r="C1776" s="44">
        <v>22.0</v>
      </c>
      <c r="D1776" s="44">
        <v>0.0</v>
      </c>
      <c r="E1776" s="44">
        <v>30.4</v>
      </c>
      <c r="F1776" s="44">
        <v>2.68</v>
      </c>
      <c r="G1776" s="44">
        <v>0.95</v>
      </c>
      <c r="H1776" s="18">
        <f>MIN(1,F1776/Config_Geracao!$E$4)*G1776</f>
        <v>0.2546</v>
      </c>
    </row>
    <row r="1777" ht="15.0" customHeight="1">
      <c r="A1777" s="43">
        <v>45731.9583333333</v>
      </c>
      <c r="B1777" s="44">
        <v>3.0</v>
      </c>
      <c r="C1777" s="44">
        <v>23.0</v>
      </c>
      <c r="D1777" s="44">
        <v>0.0</v>
      </c>
      <c r="E1777" s="44">
        <v>26.9</v>
      </c>
      <c r="F1777" s="44">
        <v>3.61</v>
      </c>
      <c r="G1777" s="44">
        <v>0.95</v>
      </c>
      <c r="H1777" s="18">
        <f>MIN(1,F1777/Config_Geracao!$E$4)*G1777</f>
        <v>0.34295</v>
      </c>
    </row>
    <row r="1778" ht="15.0" customHeight="1">
      <c r="A1778" s="43">
        <v>45732.0</v>
      </c>
      <c r="B1778" s="44">
        <v>3.0</v>
      </c>
      <c r="C1778" s="44">
        <v>0.0</v>
      </c>
      <c r="D1778" s="44">
        <v>0.0</v>
      </c>
      <c r="E1778" s="44">
        <v>27.5</v>
      </c>
      <c r="F1778" s="44">
        <v>3.08</v>
      </c>
      <c r="G1778" s="44">
        <v>0.95</v>
      </c>
      <c r="H1778" s="18">
        <f>MIN(1,F1778/Config_Geracao!$E$4)*G1778</f>
        <v>0.2926</v>
      </c>
    </row>
    <row r="1779" ht="15.0" customHeight="1">
      <c r="A1779" s="43">
        <v>45732.0416666667</v>
      </c>
      <c r="B1779" s="44">
        <v>3.0</v>
      </c>
      <c r="C1779" s="44">
        <v>1.0</v>
      </c>
      <c r="D1779" s="44">
        <v>0.0</v>
      </c>
      <c r="E1779" s="44">
        <v>29.7</v>
      </c>
      <c r="F1779" s="44">
        <v>2.96</v>
      </c>
      <c r="G1779" s="44">
        <v>0.95</v>
      </c>
      <c r="H1779" s="18">
        <f>MIN(1,F1779/Config_Geracao!$E$4)*G1779</f>
        <v>0.2812</v>
      </c>
    </row>
    <row r="1780" ht="15.0" customHeight="1">
      <c r="A1780" s="43">
        <v>45732.0833333333</v>
      </c>
      <c r="B1780" s="44">
        <v>3.0</v>
      </c>
      <c r="C1780" s="44">
        <v>2.0</v>
      </c>
      <c r="D1780" s="44">
        <v>0.0</v>
      </c>
      <c r="E1780" s="44">
        <v>29.2</v>
      </c>
      <c r="F1780" s="44">
        <v>4.69</v>
      </c>
      <c r="G1780" s="44">
        <v>0.95</v>
      </c>
      <c r="H1780" s="18">
        <f>MIN(1,F1780/Config_Geracao!$E$4)*G1780</f>
        <v>0.44555</v>
      </c>
    </row>
    <row r="1781" ht="15.0" customHeight="1">
      <c r="A1781" s="43">
        <v>45732.125</v>
      </c>
      <c r="B1781" s="44">
        <v>3.0</v>
      </c>
      <c r="C1781" s="44">
        <v>3.0</v>
      </c>
      <c r="D1781" s="44">
        <v>0.0</v>
      </c>
      <c r="E1781" s="44">
        <v>28.2</v>
      </c>
      <c r="F1781" s="44">
        <v>3.06</v>
      </c>
      <c r="G1781" s="44">
        <v>0.95</v>
      </c>
      <c r="H1781" s="18">
        <f>MIN(1,F1781/Config_Geracao!$E$4)*G1781</f>
        <v>0.2907</v>
      </c>
    </row>
    <row r="1782" ht="15.0" customHeight="1">
      <c r="A1782" s="43">
        <v>45732.1666666667</v>
      </c>
      <c r="B1782" s="44">
        <v>3.0</v>
      </c>
      <c r="C1782" s="44">
        <v>4.0</v>
      </c>
      <c r="D1782" s="44">
        <v>0.0</v>
      </c>
      <c r="E1782" s="44">
        <v>26.5</v>
      </c>
      <c r="F1782" s="44">
        <v>4.78</v>
      </c>
      <c r="G1782" s="44">
        <v>0.95</v>
      </c>
      <c r="H1782" s="18">
        <f>MIN(1,F1782/Config_Geracao!$E$4)*G1782</f>
        <v>0.4541</v>
      </c>
    </row>
    <row r="1783" ht="15.0" customHeight="1">
      <c r="A1783" s="43">
        <v>45732.2083333333</v>
      </c>
      <c r="B1783" s="44">
        <v>3.0</v>
      </c>
      <c r="C1783" s="44">
        <v>5.0</v>
      </c>
      <c r="D1783" s="44">
        <v>30.0</v>
      </c>
      <c r="E1783" s="44">
        <v>27.6</v>
      </c>
      <c r="F1783" s="44">
        <v>5.98</v>
      </c>
      <c r="G1783" s="44">
        <v>0.95</v>
      </c>
      <c r="H1783" s="18">
        <f>MIN(1,F1783/Config_Geracao!$E$4)*G1783</f>
        <v>0.5681</v>
      </c>
    </row>
    <row r="1784" ht="15.0" customHeight="1">
      <c r="A1784" s="43">
        <v>45732.25</v>
      </c>
      <c r="B1784" s="44">
        <v>3.0</v>
      </c>
      <c r="C1784" s="44">
        <v>6.0</v>
      </c>
      <c r="D1784" s="44">
        <v>156.4</v>
      </c>
      <c r="E1784" s="44">
        <v>24.6</v>
      </c>
      <c r="F1784" s="44">
        <v>2.71</v>
      </c>
      <c r="G1784" s="44">
        <v>0.95</v>
      </c>
      <c r="H1784" s="18">
        <f>MIN(1,F1784/Config_Geracao!$E$4)*G1784</f>
        <v>0.25745</v>
      </c>
    </row>
    <row r="1785" ht="15.0" customHeight="1">
      <c r="A1785" s="43">
        <v>45732.2916666667</v>
      </c>
      <c r="B1785" s="44">
        <v>3.0</v>
      </c>
      <c r="C1785" s="44">
        <v>7.0</v>
      </c>
      <c r="D1785" s="44">
        <v>439.7</v>
      </c>
      <c r="E1785" s="44">
        <v>27.2</v>
      </c>
      <c r="F1785" s="44">
        <v>2.13</v>
      </c>
      <c r="G1785" s="44">
        <v>0.95</v>
      </c>
      <c r="H1785" s="18">
        <f>MIN(1,F1785/Config_Geracao!$E$4)*G1785</f>
        <v>0.20235</v>
      </c>
    </row>
    <row r="1786" ht="15.0" customHeight="1">
      <c r="A1786" s="43">
        <v>45732.3333333333</v>
      </c>
      <c r="B1786" s="44">
        <v>3.0</v>
      </c>
      <c r="C1786" s="44">
        <v>8.0</v>
      </c>
      <c r="D1786" s="44">
        <v>188.3</v>
      </c>
      <c r="E1786" s="44">
        <v>28.4</v>
      </c>
      <c r="F1786" s="44">
        <v>4.51</v>
      </c>
      <c r="G1786" s="44">
        <v>0.95</v>
      </c>
      <c r="H1786" s="18">
        <f>MIN(1,F1786/Config_Geracao!$E$4)*G1786</f>
        <v>0.42845</v>
      </c>
    </row>
    <row r="1787" ht="15.0" customHeight="1">
      <c r="A1787" s="43">
        <v>45732.375</v>
      </c>
      <c r="B1787" s="44">
        <v>3.0</v>
      </c>
      <c r="C1787" s="44">
        <v>9.0</v>
      </c>
      <c r="D1787" s="44">
        <v>736.0</v>
      </c>
      <c r="E1787" s="44">
        <v>27.1</v>
      </c>
      <c r="F1787" s="44">
        <v>2.08</v>
      </c>
      <c r="G1787" s="44">
        <v>0.95</v>
      </c>
      <c r="H1787" s="18">
        <f>MIN(1,F1787/Config_Geracao!$E$4)*G1787</f>
        <v>0.1976</v>
      </c>
    </row>
    <row r="1788" ht="15.0" customHeight="1">
      <c r="A1788" s="43">
        <v>45732.4166666667</v>
      </c>
      <c r="B1788" s="44">
        <v>3.0</v>
      </c>
      <c r="C1788" s="44">
        <v>10.0</v>
      </c>
      <c r="D1788" s="44">
        <v>909.0</v>
      </c>
      <c r="E1788" s="44">
        <v>27.7</v>
      </c>
      <c r="F1788" s="44">
        <v>1.81</v>
      </c>
      <c r="G1788" s="44">
        <v>0.95</v>
      </c>
      <c r="H1788" s="18">
        <f>MIN(1,F1788/Config_Geracao!$E$4)*G1788</f>
        <v>0.17195</v>
      </c>
    </row>
    <row r="1789" ht="15.0" customHeight="1">
      <c r="A1789" s="43">
        <v>45732.4583333333</v>
      </c>
      <c r="B1789" s="44">
        <v>3.0</v>
      </c>
      <c r="C1789" s="44">
        <v>11.0</v>
      </c>
      <c r="D1789" s="44">
        <v>430.8</v>
      </c>
      <c r="E1789" s="44">
        <v>30.6</v>
      </c>
      <c r="F1789" s="44">
        <v>3.6</v>
      </c>
      <c r="G1789" s="44">
        <v>0.95</v>
      </c>
      <c r="H1789" s="18">
        <f>MIN(1,F1789/Config_Geracao!$E$4)*G1789</f>
        <v>0.342</v>
      </c>
    </row>
    <row r="1790" ht="15.0" customHeight="1">
      <c r="A1790" s="43">
        <v>45732.5</v>
      </c>
      <c r="B1790" s="44">
        <v>3.0</v>
      </c>
      <c r="C1790" s="44">
        <v>12.0</v>
      </c>
      <c r="D1790" s="44">
        <v>537.9</v>
      </c>
      <c r="E1790" s="44">
        <v>30.0</v>
      </c>
      <c r="F1790" s="44">
        <v>1.84</v>
      </c>
      <c r="G1790" s="44">
        <v>0.95</v>
      </c>
      <c r="H1790" s="18">
        <f>MIN(1,F1790/Config_Geracao!$E$4)*G1790</f>
        <v>0.1748</v>
      </c>
    </row>
    <row r="1791" ht="15.0" customHeight="1">
      <c r="A1791" s="43">
        <v>45732.5416666667</v>
      </c>
      <c r="B1791" s="44">
        <v>3.0</v>
      </c>
      <c r="C1791" s="44">
        <v>13.0</v>
      </c>
      <c r="D1791" s="44">
        <v>924.5</v>
      </c>
      <c r="E1791" s="44">
        <v>30.1</v>
      </c>
      <c r="F1791" s="44">
        <v>6.0</v>
      </c>
      <c r="G1791" s="44">
        <v>0.95</v>
      </c>
      <c r="H1791" s="18">
        <f>MIN(1,F1791/Config_Geracao!$E$4)*G1791</f>
        <v>0.57</v>
      </c>
    </row>
    <row r="1792" ht="15.0" customHeight="1">
      <c r="A1792" s="43">
        <v>45732.5833333333</v>
      </c>
      <c r="B1792" s="44">
        <v>3.0</v>
      </c>
      <c r="C1792" s="44">
        <v>14.0</v>
      </c>
      <c r="D1792" s="44">
        <v>898.4</v>
      </c>
      <c r="E1792" s="44">
        <v>29.5</v>
      </c>
      <c r="F1792" s="44">
        <v>4.47</v>
      </c>
      <c r="G1792" s="44">
        <v>0.95</v>
      </c>
      <c r="H1792" s="18">
        <f>MIN(1,F1792/Config_Geracao!$E$4)*G1792</f>
        <v>0.42465</v>
      </c>
    </row>
    <row r="1793" ht="15.0" customHeight="1">
      <c r="A1793" s="43">
        <v>45732.625</v>
      </c>
      <c r="B1793" s="44">
        <v>3.0</v>
      </c>
      <c r="C1793" s="44">
        <v>15.0</v>
      </c>
      <c r="D1793" s="44">
        <v>748.8</v>
      </c>
      <c r="E1793" s="44">
        <v>29.8</v>
      </c>
      <c r="F1793" s="44">
        <v>1.99</v>
      </c>
      <c r="G1793" s="44">
        <v>0.95</v>
      </c>
      <c r="H1793" s="18">
        <f>MIN(1,F1793/Config_Geracao!$E$4)*G1793</f>
        <v>0.18905</v>
      </c>
    </row>
    <row r="1794" ht="15.0" customHeight="1">
      <c r="A1794" s="43">
        <v>45732.6666666667</v>
      </c>
      <c r="B1794" s="44">
        <v>3.0</v>
      </c>
      <c r="C1794" s="44">
        <v>16.0</v>
      </c>
      <c r="D1794" s="44">
        <v>615.6</v>
      </c>
      <c r="E1794" s="44">
        <v>25.8</v>
      </c>
      <c r="F1794" s="44">
        <v>3.09</v>
      </c>
      <c r="G1794" s="44">
        <v>0.95</v>
      </c>
      <c r="H1794" s="18">
        <f>MIN(1,F1794/Config_Geracao!$E$4)*G1794</f>
        <v>0.29355</v>
      </c>
    </row>
    <row r="1795" ht="15.0" customHeight="1">
      <c r="A1795" s="43">
        <v>45732.7083333333</v>
      </c>
      <c r="B1795" s="44">
        <v>3.0</v>
      </c>
      <c r="C1795" s="44">
        <v>17.0</v>
      </c>
      <c r="D1795" s="44">
        <v>206.1</v>
      </c>
      <c r="E1795" s="44">
        <v>24.3</v>
      </c>
      <c r="F1795" s="44">
        <v>3.11</v>
      </c>
      <c r="G1795" s="44">
        <v>0.95</v>
      </c>
      <c r="H1795" s="18">
        <f>MIN(1,F1795/Config_Geracao!$E$4)*G1795</f>
        <v>0.29545</v>
      </c>
    </row>
    <row r="1796" ht="15.0" customHeight="1">
      <c r="A1796" s="43">
        <v>45732.75</v>
      </c>
      <c r="B1796" s="44">
        <v>3.0</v>
      </c>
      <c r="C1796" s="44">
        <v>18.0</v>
      </c>
      <c r="D1796" s="44">
        <v>87.5</v>
      </c>
      <c r="E1796" s="44">
        <v>25.2</v>
      </c>
      <c r="F1796" s="44">
        <v>1.9</v>
      </c>
      <c r="G1796" s="44">
        <v>0.95</v>
      </c>
      <c r="H1796" s="18">
        <f>MIN(1,F1796/Config_Geracao!$E$4)*G1796</f>
        <v>0.1805</v>
      </c>
    </row>
    <row r="1797" ht="15.0" customHeight="1">
      <c r="A1797" s="43">
        <v>45732.7916666667</v>
      </c>
      <c r="B1797" s="44">
        <v>3.0</v>
      </c>
      <c r="C1797" s="44">
        <v>19.0</v>
      </c>
      <c r="D1797" s="44">
        <v>0.0</v>
      </c>
      <c r="E1797" s="44">
        <v>24.0</v>
      </c>
      <c r="F1797" s="44">
        <v>3.89</v>
      </c>
      <c r="G1797" s="44">
        <v>0.95</v>
      </c>
      <c r="H1797" s="18">
        <f>MIN(1,F1797/Config_Geracao!$E$4)*G1797</f>
        <v>0.36955</v>
      </c>
    </row>
    <row r="1798" ht="15.0" customHeight="1">
      <c r="A1798" s="43">
        <v>45732.8333333333</v>
      </c>
      <c r="B1798" s="44">
        <v>3.0</v>
      </c>
      <c r="C1798" s="44">
        <v>20.0</v>
      </c>
      <c r="D1798" s="44">
        <v>0.0</v>
      </c>
      <c r="E1798" s="44">
        <v>27.3</v>
      </c>
      <c r="F1798" s="44">
        <v>3.98</v>
      </c>
      <c r="G1798" s="44">
        <v>0.95</v>
      </c>
      <c r="H1798" s="18">
        <f>MIN(1,F1798/Config_Geracao!$E$4)*G1798</f>
        <v>0.3781</v>
      </c>
    </row>
    <row r="1799" ht="15.0" customHeight="1">
      <c r="A1799" s="43">
        <v>45732.875</v>
      </c>
      <c r="B1799" s="44">
        <v>3.0</v>
      </c>
      <c r="C1799" s="44">
        <v>21.0</v>
      </c>
      <c r="D1799" s="44">
        <v>0.0</v>
      </c>
      <c r="E1799" s="44">
        <v>27.3</v>
      </c>
      <c r="F1799" s="44">
        <v>2.73</v>
      </c>
      <c r="G1799" s="44">
        <v>0.95</v>
      </c>
      <c r="H1799" s="18">
        <f>MIN(1,F1799/Config_Geracao!$E$4)*G1799</f>
        <v>0.25935</v>
      </c>
    </row>
    <row r="1800" ht="15.0" customHeight="1">
      <c r="A1800" s="43">
        <v>45732.9166666667</v>
      </c>
      <c r="B1800" s="44">
        <v>3.0</v>
      </c>
      <c r="C1800" s="44">
        <v>22.0</v>
      </c>
      <c r="D1800" s="44">
        <v>0.0</v>
      </c>
      <c r="E1800" s="44">
        <v>25.2</v>
      </c>
      <c r="F1800" s="44">
        <v>3.14</v>
      </c>
      <c r="G1800" s="44">
        <v>0.95</v>
      </c>
      <c r="H1800" s="18">
        <f>MIN(1,F1800/Config_Geracao!$E$4)*G1800</f>
        <v>0.2983</v>
      </c>
    </row>
    <row r="1801" ht="15.0" customHeight="1">
      <c r="A1801" s="43">
        <v>45732.9583333333</v>
      </c>
      <c r="B1801" s="44">
        <v>3.0</v>
      </c>
      <c r="C1801" s="44">
        <v>23.0</v>
      </c>
      <c r="D1801" s="44">
        <v>0.0</v>
      </c>
      <c r="E1801" s="44">
        <v>28.8</v>
      </c>
      <c r="F1801" s="44">
        <v>3.62</v>
      </c>
      <c r="G1801" s="44">
        <v>0.95</v>
      </c>
      <c r="H1801" s="18">
        <f>MIN(1,F1801/Config_Geracao!$E$4)*G1801</f>
        <v>0.3439</v>
      </c>
    </row>
    <row r="1802" ht="15.0" customHeight="1">
      <c r="A1802" s="43">
        <v>45733.0</v>
      </c>
      <c r="B1802" s="44">
        <v>3.0</v>
      </c>
      <c r="C1802" s="44">
        <v>0.0</v>
      </c>
      <c r="D1802" s="44">
        <v>0.0</v>
      </c>
      <c r="E1802" s="44">
        <v>29.4</v>
      </c>
      <c r="F1802" s="44">
        <v>2.97</v>
      </c>
      <c r="G1802" s="44">
        <v>0.95</v>
      </c>
      <c r="H1802" s="18">
        <f>MIN(1,F1802/Config_Geracao!$E$4)*G1802</f>
        <v>0.28215</v>
      </c>
    </row>
    <row r="1803" ht="15.0" customHeight="1">
      <c r="A1803" s="43">
        <v>45733.0416666667</v>
      </c>
      <c r="B1803" s="44">
        <v>3.0</v>
      </c>
      <c r="C1803" s="44">
        <v>1.0</v>
      </c>
      <c r="D1803" s="44">
        <v>0.0</v>
      </c>
      <c r="E1803" s="44">
        <v>26.2</v>
      </c>
      <c r="F1803" s="44">
        <v>3.91</v>
      </c>
      <c r="G1803" s="44">
        <v>0.95</v>
      </c>
      <c r="H1803" s="18">
        <f>MIN(1,F1803/Config_Geracao!$E$4)*G1803</f>
        <v>0.37145</v>
      </c>
    </row>
    <row r="1804" ht="15.0" customHeight="1">
      <c r="A1804" s="43">
        <v>45733.0833333333</v>
      </c>
      <c r="B1804" s="44">
        <v>3.0</v>
      </c>
      <c r="C1804" s="44">
        <v>2.0</v>
      </c>
      <c r="D1804" s="44">
        <v>0.0</v>
      </c>
      <c r="E1804" s="44">
        <v>26.7</v>
      </c>
      <c r="F1804" s="44">
        <v>3.34</v>
      </c>
      <c r="G1804" s="44">
        <v>0.95</v>
      </c>
      <c r="H1804" s="18">
        <f>MIN(1,F1804/Config_Geracao!$E$4)*G1804</f>
        <v>0.3173</v>
      </c>
    </row>
    <row r="1805" ht="15.0" customHeight="1">
      <c r="A1805" s="43">
        <v>45733.125</v>
      </c>
      <c r="B1805" s="44">
        <v>3.0</v>
      </c>
      <c r="C1805" s="44">
        <v>3.0</v>
      </c>
      <c r="D1805" s="44">
        <v>0.0</v>
      </c>
      <c r="E1805" s="44">
        <v>25.1</v>
      </c>
      <c r="F1805" s="44">
        <v>3.03</v>
      </c>
      <c r="G1805" s="44">
        <v>0.95</v>
      </c>
      <c r="H1805" s="18">
        <f>MIN(1,F1805/Config_Geracao!$E$4)*G1805</f>
        <v>0.28785</v>
      </c>
    </row>
    <row r="1806" ht="15.0" customHeight="1">
      <c r="A1806" s="43">
        <v>45733.1666666667</v>
      </c>
      <c r="B1806" s="44">
        <v>3.0</v>
      </c>
      <c r="C1806" s="44">
        <v>4.0</v>
      </c>
      <c r="D1806" s="44">
        <v>0.0</v>
      </c>
      <c r="E1806" s="44">
        <v>27.3</v>
      </c>
      <c r="F1806" s="44">
        <v>3.05</v>
      </c>
      <c r="G1806" s="44">
        <v>0.95</v>
      </c>
      <c r="H1806" s="18">
        <f>MIN(1,F1806/Config_Geracao!$E$4)*G1806</f>
        <v>0.28975</v>
      </c>
    </row>
    <row r="1807" ht="15.0" customHeight="1">
      <c r="A1807" s="43">
        <v>45733.2083333333</v>
      </c>
      <c r="B1807" s="44">
        <v>3.0</v>
      </c>
      <c r="C1807" s="44">
        <v>5.0</v>
      </c>
      <c r="D1807" s="44">
        <v>0.6</v>
      </c>
      <c r="E1807" s="44">
        <v>25.3</v>
      </c>
      <c r="F1807" s="44">
        <v>3.37</v>
      </c>
      <c r="G1807" s="44">
        <v>0.95</v>
      </c>
      <c r="H1807" s="18">
        <f>MIN(1,F1807/Config_Geracao!$E$4)*G1807</f>
        <v>0.32015</v>
      </c>
    </row>
    <row r="1808" ht="15.0" customHeight="1">
      <c r="A1808" s="43">
        <v>45733.25</v>
      </c>
      <c r="B1808" s="44">
        <v>3.0</v>
      </c>
      <c r="C1808" s="44">
        <v>6.0</v>
      </c>
      <c r="D1808" s="44">
        <v>217.7</v>
      </c>
      <c r="E1808" s="44">
        <v>25.5</v>
      </c>
      <c r="F1808" s="44">
        <v>2.18</v>
      </c>
      <c r="G1808" s="44">
        <v>0.95</v>
      </c>
      <c r="H1808" s="18">
        <f>MIN(1,F1808/Config_Geracao!$E$4)*G1808</f>
        <v>0.2071</v>
      </c>
    </row>
    <row r="1809" ht="15.0" customHeight="1">
      <c r="A1809" s="43">
        <v>45733.2916666667</v>
      </c>
      <c r="B1809" s="44">
        <v>3.0</v>
      </c>
      <c r="C1809" s="44">
        <v>7.0</v>
      </c>
      <c r="D1809" s="44">
        <v>451.8</v>
      </c>
      <c r="E1809" s="44">
        <v>29.4</v>
      </c>
      <c r="F1809" s="44">
        <v>2.01</v>
      </c>
      <c r="G1809" s="44">
        <v>0.95</v>
      </c>
      <c r="H1809" s="18">
        <f>MIN(1,F1809/Config_Geracao!$E$4)*G1809</f>
        <v>0.19095</v>
      </c>
    </row>
    <row r="1810" ht="15.0" customHeight="1">
      <c r="A1810" s="43">
        <v>45733.3333333333</v>
      </c>
      <c r="B1810" s="44">
        <v>3.0</v>
      </c>
      <c r="C1810" s="44">
        <v>8.0</v>
      </c>
      <c r="D1810" s="44">
        <v>595.6</v>
      </c>
      <c r="E1810" s="44">
        <v>26.2</v>
      </c>
      <c r="F1810" s="44">
        <v>1.8</v>
      </c>
      <c r="G1810" s="44">
        <v>0.95</v>
      </c>
      <c r="H1810" s="18">
        <f>MIN(1,F1810/Config_Geracao!$E$4)*G1810</f>
        <v>0.171</v>
      </c>
    </row>
    <row r="1811" ht="15.0" customHeight="1">
      <c r="A1811" s="43">
        <v>45733.375</v>
      </c>
      <c r="B1811" s="44">
        <v>3.0</v>
      </c>
      <c r="C1811" s="44">
        <v>9.0</v>
      </c>
      <c r="D1811" s="44">
        <v>144.1</v>
      </c>
      <c r="E1811" s="44">
        <v>28.2</v>
      </c>
      <c r="F1811" s="44">
        <v>1.87</v>
      </c>
      <c r="G1811" s="44">
        <v>0.95</v>
      </c>
      <c r="H1811" s="18">
        <f>MIN(1,F1811/Config_Geracao!$E$4)*G1811</f>
        <v>0.17765</v>
      </c>
    </row>
    <row r="1812" ht="15.0" customHeight="1">
      <c r="A1812" s="43">
        <v>45733.4166666667</v>
      </c>
      <c r="B1812" s="44">
        <v>3.0</v>
      </c>
      <c r="C1812" s="44">
        <v>10.0</v>
      </c>
      <c r="D1812" s="44">
        <v>879.8</v>
      </c>
      <c r="E1812" s="44">
        <v>28.3</v>
      </c>
      <c r="F1812" s="44">
        <v>2.02</v>
      </c>
      <c r="G1812" s="44">
        <v>0.95</v>
      </c>
      <c r="H1812" s="18">
        <f>MIN(1,F1812/Config_Geracao!$E$4)*G1812</f>
        <v>0.1919</v>
      </c>
    </row>
    <row r="1813" ht="15.0" customHeight="1">
      <c r="A1813" s="43">
        <v>45733.4583333333</v>
      </c>
      <c r="B1813" s="44">
        <v>3.0</v>
      </c>
      <c r="C1813" s="44">
        <v>11.0</v>
      </c>
      <c r="D1813" s="44">
        <v>916.6</v>
      </c>
      <c r="E1813" s="44">
        <v>31.6</v>
      </c>
      <c r="F1813" s="44">
        <v>2.24</v>
      </c>
      <c r="G1813" s="44">
        <v>0.95</v>
      </c>
      <c r="H1813" s="18">
        <f>MIN(1,F1813/Config_Geracao!$E$4)*G1813</f>
        <v>0.2128</v>
      </c>
    </row>
    <row r="1814" ht="15.0" customHeight="1">
      <c r="A1814" s="43">
        <v>45733.5</v>
      </c>
      <c r="B1814" s="44">
        <v>3.0</v>
      </c>
      <c r="C1814" s="44">
        <v>12.0</v>
      </c>
      <c r="D1814" s="44">
        <v>1002.7</v>
      </c>
      <c r="E1814" s="44">
        <v>30.3</v>
      </c>
      <c r="F1814" s="44">
        <v>4.64</v>
      </c>
      <c r="G1814" s="44">
        <v>0.95</v>
      </c>
      <c r="H1814" s="18">
        <f>MIN(1,F1814/Config_Geracao!$E$4)*G1814</f>
        <v>0.4408</v>
      </c>
    </row>
    <row r="1815" ht="15.0" customHeight="1">
      <c r="A1815" s="43">
        <v>45733.5416666667</v>
      </c>
      <c r="B1815" s="44">
        <v>3.0</v>
      </c>
      <c r="C1815" s="44">
        <v>13.0</v>
      </c>
      <c r="D1815" s="44">
        <v>374.1</v>
      </c>
      <c r="E1815" s="44">
        <v>29.7</v>
      </c>
      <c r="F1815" s="44">
        <v>3.85</v>
      </c>
      <c r="G1815" s="44">
        <v>0.95</v>
      </c>
      <c r="H1815" s="18">
        <f>MIN(1,F1815/Config_Geracao!$E$4)*G1815</f>
        <v>0.36575</v>
      </c>
    </row>
    <row r="1816" ht="15.0" customHeight="1">
      <c r="A1816" s="43">
        <v>45733.5833333333</v>
      </c>
      <c r="B1816" s="44">
        <v>3.0</v>
      </c>
      <c r="C1816" s="44">
        <v>14.0</v>
      </c>
      <c r="D1816" s="44">
        <v>448.7</v>
      </c>
      <c r="E1816" s="44">
        <v>31.0</v>
      </c>
      <c r="F1816" s="44">
        <v>2.24</v>
      </c>
      <c r="G1816" s="44">
        <v>0.95</v>
      </c>
      <c r="H1816" s="18">
        <f>MIN(1,F1816/Config_Geracao!$E$4)*G1816</f>
        <v>0.2128</v>
      </c>
    </row>
    <row r="1817" ht="15.0" customHeight="1">
      <c r="A1817" s="43">
        <v>45733.625</v>
      </c>
      <c r="B1817" s="44">
        <v>3.0</v>
      </c>
      <c r="C1817" s="44">
        <v>15.0</v>
      </c>
      <c r="D1817" s="44">
        <v>751.7</v>
      </c>
      <c r="E1817" s="44">
        <v>28.6</v>
      </c>
      <c r="F1817" s="44">
        <v>2.38</v>
      </c>
      <c r="G1817" s="44">
        <v>0.95</v>
      </c>
      <c r="H1817" s="18">
        <f>MIN(1,F1817/Config_Geracao!$E$4)*G1817</f>
        <v>0.2261</v>
      </c>
    </row>
    <row r="1818" ht="15.0" customHeight="1">
      <c r="A1818" s="43">
        <v>45733.6666666667</v>
      </c>
      <c r="B1818" s="44">
        <v>3.0</v>
      </c>
      <c r="C1818" s="44">
        <v>16.0</v>
      </c>
      <c r="D1818" s="44">
        <v>610.6</v>
      </c>
      <c r="E1818" s="44">
        <v>29.4</v>
      </c>
      <c r="F1818" s="44">
        <v>1.89</v>
      </c>
      <c r="G1818" s="44">
        <v>0.95</v>
      </c>
      <c r="H1818" s="18">
        <f>MIN(1,F1818/Config_Geracao!$E$4)*G1818</f>
        <v>0.17955</v>
      </c>
    </row>
    <row r="1819" ht="15.0" customHeight="1">
      <c r="A1819" s="43">
        <v>45733.7083333333</v>
      </c>
      <c r="B1819" s="44">
        <v>3.0</v>
      </c>
      <c r="C1819" s="44">
        <v>17.0</v>
      </c>
      <c r="D1819" s="44">
        <v>252.8</v>
      </c>
      <c r="E1819" s="44">
        <v>27.1</v>
      </c>
      <c r="F1819" s="44">
        <v>2.11</v>
      </c>
      <c r="G1819" s="44">
        <v>0.95</v>
      </c>
      <c r="H1819" s="18">
        <f>MIN(1,F1819/Config_Geracao!$E$4)*G1819</f>
        <v>0.20045</v>
      </c>
    </row>
    <row r="1820" ht="15.0" customHeight="1">
      <c r="A1820" s="43">
        <v>45733.75</v>
      </c>
      <c r="B1820" s="44">
        <v>3.0</v>
      </c>
      <c r="C1820" s="44">
        <v>18.0</v>
      </c>
      <c r="D1820" s="44">
        <v>189.5</v>
      </c>
      <c r="E1820" s="44">
        <v>23.8</v>
      </c>
      <c r="F1820" s="44">
        <v>1.91</v>
      </c>
      <c r="G1820" s="44">
        <v>0.95</v>
      </c>
      <c r="H1820" s="18">
        <f>MIN(1,F1820/Config_Geracao!$E$4)*G1820</f>
        <v>0.18145</v>
      </c>
    </row>
    <row r="1821" ht="15.0" customHeight="1">
      <c r="A1821" s="43">
        <v>45733.7916666667</v>
      </c>
      <c r="B1821" s="44">
        <v>3.0</v>
      </c>
      <c r="C1821" s="44">
        <v>19.0</v>
      </c>
      <c r="D1821" s="44">
        <v>0.0</v>
      </c>
      <c r="E1821" s="44">
        <v>26.8</v>
      </c>
      <c r="F1821" s="44">
        <v>5.38</v>
      </c>
      <c r="G1821" s="44">
        <v>0.95</v>
      </c>
      <c r="H1821" s="18">
        <f>MIN(1,F1821/Config_Geracao!$E$4)*G1821</f>
        <v>0.5111</v>
      </c>
    </row>
    <row r="1822" ht="15.0" customHeight="1">
      <c r="A1822" s="43">
        <v>45733.8333333333</v>
      </c>
      <c r="B1822" s="44">
        <v>3.0</v>
      </c>
      <c r="C1822" s="44">
        <v>20.0</v>
      </c>
      <c r="D1822" s="44">
        <v>0.0</v>
      </c>
      <c r="E1822" s="44">
        <v>25.2</v>
      </c>
      <c r="F1822" s="44">
        <v>2.2</v>
      </c>
      <c r="G1822" s="44">
        <v>0.95</v>
      </c>
      <c r="H1822" s="18">
        <f>MIN(1,F1822/Config_Geracao!$E$4)*G1822</f>
        <v>0.209</v>
      </c>
    </row>
    <row r="1823" ht="15.0" customHeight="1">
      <c r="A1823" s="43">
        <v>45733.875</v>
      </c>
      <c r="B1823" s="44">
        <v>3.0</v>
      </c>
      <c r="C1823" s="44">
        <v>21.0</v>
      </c>
      <c r="D1823" s="44">
        <v>0.0</v>
      </c>
      <c r="E1823" s="44">
        <v>25.0</v>
      </c>
      <c r="F1823" s="44">
        <v>2.65</v>
      </c>
      <c r="G1823" s="44">
        <v>0.95</v>
      </c>
      <c r="H1823" s="18">
        <f>MIN(1,F1823/Config_Geracao!$E$4)*G1823</f>
        <v>0.25175</v>
      </c>
    </row>
    <row r="1824" ht="15.0" customHeight="1">
      <c r="A1824" s="43">
        <v>45733.9166666667</v>
      </c>
      <c r="B1824" s="44">
        <v>3.0</v>
      </c>
      <c r="C1824" s="44">
        <v>22.0</v>
      </c>
      <c r="D1824" s="44">
        <v>0.0</v>
      </c>
      <c r="E1824" s="44">
        <v>30.5</v>
      </c>
      <c r="F1824" s="44">
        <v>3.7</v>
      </c>
      <c r="G1824" s="44">
        <v>0.95</v>
      </c>
      <c r="H1824" s="18">
        <f>MIN(1,F1824/Config_Geracao!$E$4)*G1824</f>
        <v>0.3515</v>
      </c>
    </row>
    <row r="1825" ht="15.0" customHeight="1">
      <c r="A1825" s="43">
        <v>45733.9583333333</v>
      </c>
      <c r="B1825" s="44">
        <v>3.0</v>
      </c>
      <c r="C1825" s="44">
        <v>23.0</v>
      </c>
      <c r="D1825" s="44">
        <v>0.0</v>
      </c>
      <c r="E1825" s="44">
        <v>30.2</v>
      </c>
      <c r="F1825" s="44">
        <v>3.13</v>
      </c>
      <c r="G1825" s="44">
        <v>0.95</v>
      </c>
      <c r="H1825" s="18">
        <f>MIN(1,F1825/Config_Geracao!$E$4)*G1825</f>
        <v>0.29735</v>
      </c>
    </row>
    <row r="1826" ht="15.0" customHeight="1">
      <c r="A1826" s="43">
        <v>45734.0</v>
      </c>
      <c r="B1826" s="44">
        <v>3.0</v>
      </c>
      <c r="C1826" s="44">
        <v>0.0</v>
      </c>
      <c r="D1826" s="44">
        <v>0.0</v>
      </c>
      <c r="E1826" s="44">
        <v>26.9</v>
      </c>
      <c r="F1826" s="44">
        <v>2.7</v>
      </c>
      <c r="G1826" s="44">
        <v>0.95</v>
      </c>
      <c r="H1826" s="18">
        <f>MIN(1,F1826/Config_Geracao!$E$4)*G1826</f>
        <v>0.2565</v>
      </c>
    </row>
    <row r="1827" ht="15.0" customHeight="1">
      <c r="A1827" s="43">
        <v>45734.0416666667</v>
      </c>
      <c r="B1827" s="44">
        <v>3.0</v>
      </c>
      <c r="C1827" s="44">
        <v>1.0</v>
      </c>
      <c r="D1827" s="44">
        <v>0.0</v>
      </c>
      <c r="E1827" s="44">
        <v>27.6</v>
      </c>
      <c r="F1827" s="44">
        <v>3.25</v>
      </c>
      <c r="G1827" s="44">
        <v>0.95</v>
      </c>
      <c r="H1827" s="18">
        <f>MIN(1,F1827/Config_Geracao!$E$4)*G1827</f>
        <v>0.30875</v>
      </c>
    </row>
    <row r="1828" ht="15.0" customHeight="1">
      <c r="A1828" s="43">
        <v>45734.0833333333</v>
      </c>
      <c r="B1828" s="44">
        <v>3.0</v>
      </c>
      <c r="C1828" s="44">
        <v>2.0</v>
      </c>
      <c r="D1828" s="44">
        <v>0.0</v>
      </c>
      <c r="E1828" s="44">
        <v>28.6</v>
      </c>
      <c r="F1828" s="44">
        <v>2.75</v>
      </c>
      <c r="G1828" s="44">
        <v>0.95</v>
      </c>
      <c r="H1828" s="18">
        <f>MIN(1,F1828/Config_Geracao!$E$4)*G1828</f>
        <v>0.26125</v>
      </c>
    </row>
    <row r="1829" ht="15.0" customHeight="1">
      <c r="A1829" s="43">
        <v>45734.125</v>
      </c>
      <c r="B1829" s="44">
        <v>3.0</v>
      </c>
      <c r="C1829" s="44">
        <v>3.0</v>
      </c>
      <c r="D1829" s="44">
        <v>0.0</v>
      </c>
      <c r="E1829" s="44">
        <v>26.8</v>
      </c>
      <c r="F1829" s="44">
        <v>4.37</v>
      </c>
      <c r="G1829" s="44">
        <v>0.95</v>
      </c>
      <c r="H1829" s="18">
        <f>MIN(1,F1829/Config_Geracao!$E$4)*G1829</f>
        <v>0.41515</v>
      </c>
    </row>
    <row r="1830" ht="15.0" customHeight="1">
      <c r="A1830" s="43">
        <v>45734.1666666667</v>
      </c>
      <c r="B1830" s="44">
        <v>3.0</v>
      </c>
      <c r="C1830" s="44">
        <v>4.0</v>
      </c>
      <c r="D1830" s="44">
        <v>0.0</v>
      </c>
      <c r="E1830" s="44">
        <v>25.3</v>
      </c>
      <c r="F1830" s="44">
        <v>3.02</v>
      </c>
      <c r="G1830" s="44">
        <v>0.95</v>
      </c>
      <c r="H1830" s="18">
        <f>MIN(1,F1830/Config_Geracao!$E$4)*G1830</f>
        <v>0.2869</v>
      </c>
    </row>
    <row r="1831" ht="15.0" customHeight="1">
      <c r="A1831" s="43">
        <v>45734.2083333333</v>
      </c>
      <c r="B1831" s="44">
        <v>3.0</v>
      </c>
      <c r="C1831" s="44">
        <v>5.0</v>
      </c>
      <c r="D1831" s="44">
        <v>0.0</v>
      </c>
      <c r="E1831" s="44">
        <v>27.4</v>
      </c>
      <c r="F1831" s="44">
        <v>3.22</v>
      </c>
      <c r="G1831" s="44">
        <v>0.95</v>
      </c>
      <c r="H1831" s="18">
        <f>MIN(1,F1831/Config_Geracao!$E$4)*G1831</f>
        <v>0.3059</v>
      </c>
    </row>
    <row r="1832" ht="15.0" customHeight="1">
      <c r="A1832" s="43">
        <v>45734.25</v>
      </c>
      <c r="B1832" s="44">
        <v>3.0</v>
      </c>
      <c r="C1832" s="44">
        <v>6.0</v>
      </c>
      <c r="D1832" s="44">
        <v>218.4</v>
      </c>
      <c r="E1832" s="44">
        <v>24.4</v>
      </c>
      <c r="F1832" s="44">
        <v>2.06</v>
      </c>
      <c r="G1832" s="44">
        <v>0.95</v>
      </c>
      <c r="H1832" s="18">
        <f>MIN(1,F1832/Config_Geracao!$E$4)*G1832</f>
        <v>0.1957</v>
      </c>
    </row>
    <row r="1833" ht="15.0" customHeight="1">
      <c r="A1833" s="43">
        <v>45734.2916666667</v>
      </c>
      <c r="B1833" s="44">
        <v>3.0</v>
      </c>
      <c r="C1833" s="44">
        <v>7.0</v>
      </c>
      <c r="D1833" s="44">
        <v>462.8</v>
      </c>
      <c r="E1833" s="44">
        <v>25.0</v>
      </c>
      <c r="F1833" s="44">
        <v>3.39</v>
      </c>
      <c r="G1833" s="44">
        <v>0.95</v>
      </c>
      <c r="H1833" s="18">
        <f>MIN(1,F1833/Config_Geracao!$E$4)*G1833</f>
        <v>0.32205</v>
      </c>
    </row>
    <row r="1834" ht="15.0" customHeight="1">
      <c r="A1834" s="43">
        <v>45734.3333333333</v>
      </c>
      <c r="B1834" s="44">
        <v>3.0</v>
      </c>
      <c r="C1834" s="44">
        <v>8.0</v>
      </c>
      <c r="D1834" s="44">
        <v>107.1</v>
      </c>
      <c r="E1834" s="44">
        <v>27.9</v>
      </c>
      <c r="F1834" s="44">
        <v>2.26</v>
      </c>
      <c r="G1834" s="44">
        <v>0.95</v>
      </c>
      <c r="H1834" s="18">
        <f>MIN(1,F1834/Config_Geracao!$E$4)*G1834</f>
        <v>0.2147</v>
      </c>
    </row>
    <row r="1835" ht="15.0" customHeight="1">
      <c r="A1835" s="43">
        <v>45734.375</v>
      </c>
      <c r="B1835" s="44">
        <v>3.0</v>
      </c>
      <c r="C1835" s="44">
        <v>9.0</v>
      </c>
      <c r="D1835" s="44">
        <v>758.9</v>
      </c>
      <c r="E1835" s="44">
        <v>30.3</v>
      </c>
      <c r="F1835" s="44">
        <v>1.81</v>
      </c>
      <c r="G1835" s="44">
        <v>0.95</v>
      </c>
      <c r="H1835" s="18">
        <f>MIN(1,F1835/Config_Geracao!$E$4)*G1835</f>
        <v>0.17195</v>
      </c>
    </row>
    <row r="1836" ht="15.0" customHeight="1">
      <c r="A1836" s="43">
        <v>45734.4166666667</v>
      </c>
      <c r="B1836" s="44">
        <v>3.0</v>
      </c>
      <c r="C1836" s="44">
        <v>10.0</v>
      </c>
      <c r="D1836" s="44">
        <v>462.6</v>
      </c>
      <c r="E1836" s="44">
        <v>28.6</v>
      </c>
      <c r="F1836" s="44">
        <v>1.88</v>
      </c>
      <c r="G1836" s="44">
        <v>0.95</v>
      </c>
      <c r="H1836" s="18">
        <f>MIN(1,F1836/Config_Geracao!$E$4)*G1836</f>
        <v>0.1786</v>
      </c>
    </row>
    <row r="1837" ht="15.0" customHeight="1">
      <c r="A1837" s="43">
        <v>45734.4583333333</v>
      </c>
      <c r="B1837" s="44">
        <v>3.0</v>
      </c>
      <c r="C1837" s="44">
        <v>11.0</v>
      </c>
      <c r="D1837" s="44">
        <v>962.6</v>
      </c>
      <c r="E1837" s="44">
        <v>29.0</v>
      </c>
      <c r="F1837" s="44">
        <v>1.84</v>
      </c>
      <c r="G1837" s="44">
        <v>0.95</v>
      </c>
      <c r="H1837" s="18">
        <f>MIN(1,F1837/Config_Geracao!$E$4)*G1837</f>
        <v>0.1748</v>
      </c>
    </row>
    <row r="1838" ht="15.0" customHeight="1">
      <c r="A1838" s="43">
        <v>45734.5</v>
      </c>
      <c r="B1838" s="44">
        <v>3.0</v>
      </c>
      <c r="C1838" s="44">
        <v>12.0</v>
      </c>
      <c r="D1838" s="44">
        <v>991.2</v>
      </c>
      <c r="E1838" s="44">
        <v>29.6</v>
      </c>
      <c r="F1838" s="44">
        <v>3.48</v>
      </c>
      <c r="G1838" s="44">
        <v>0.95</v>
      </c>
      <c r="H1838" s="18">
        <f>MIN(1,F1838/Config_Geracao!$E$4)*G1838</f>
        <v>0.3306</v>
      </c>
    </row>
    <row r="1839" ht="15.0" customHeight="1">
      <c r="A1839" s="43">
        <v>45734.5416666667</v>
      </c>
      <c r="B1839" s="44">
        <v>3.0</v>
      </c>
      <c r="C1839" s="44">
        <v>13.0</v>
      </c>
      <c r="D1839" s="44">
        <v>965.4</v>
      </c>
      <c r="E1839" s="44">
        <v>28.5</v>
      </c>
      <c r="F1839" s="44">
        <v>1.89</v>
      </c>
      <c r="G1839" s="44">
        <v>0.95</v>
      </c>
      <c r="H1839" s="18">
        <f>MIN(1,F1839/Config_Geracao!$E$4)*G1839</f>
        <v>0.17955</v>
      </c>
    </row>
    <row r="1840" ht="15.0" customHeight="1">
      <c r="A1840" s="43">
        <v>45734.5833333333</v>
      </c>
      <c r="B1840" s="44">
        <v>3.0</v>
      </c>
      <c r="C1840" s="44">
        <v>14.0</v>
      </c>
      <c r="D1840" s="44">
        <v>866.1</v>
      </c>
      <c r="E1840" s="44">
        <v>29.1</v>
      </c>
      <c r="F1840" s="44">
        <v>2.21</v>
      </c>
      <c r="G1840" s="44">
        <v>0.95</v>
      </c>
      <c r="H1840" s="18">
        <f>MIN(1,F1840/Config_Geracao!$E$4)*G1840</f>
        <v>0.20995</v>
      </c>
    </row>
    <row r="1841" ht="15.0" customHeight="1">
      <c r="A1841" s="43">
        <v>45734.625</v>
      </c>
      <c r="B1841" s="44">
        <v>3.0</v>
      </c>
      <c r="C1841" s="44">
        <v>15.0</v>
      </c>
      <c r="D1841" s="44">
        <v>722.1</v>
      </c>
      <c r="E1841" s="44">
        <v>28.2</v>
      </c>
      <c r="F1841" s="44">
        <v>1.91</v>
      </c>
      <c r="G1841" s="44">
        <v>0.95</v>
      </c>
      <c r="H1841" s="18">
        <f>MIN(1,F1841/Config_Geracao!$E$4)*G1841</f>
        <v>0.18145</v>
      </c>
    </row>
    <row r="1842" ht="15.0" customHeight="1">
      <c r="A1842" s="43">
        <v>45734.6666666667</v>
      </c>
      <c r="B1842" s="44">
        <v>3.0</v>
      </c>
      <c r="C1842" s="44">
        <v>16.0</v>
      </c>
      <c r="D1842" s="44">
        <v>589.1</v>
      </c>
      <c r="E1842" s="44">
        <v>27.3</v>
      </c>
      <c r="F1842" s="44">
        <v>4.76</v>
      </c>
      <c r="G1842" s="44">
        <v>0.95</v>
      </c>
      <c r="H1842" s="18">
        <f>MIN(1,F1842/Config_Geracao!$E$4)*G1842</f>
        <v>0.4522</v>
      </c>
    </row>
    <row r="1843" ht="15.0" customHeight="1">
      <c r="A1843" s="43">
        <v>45734.7083333333</v>
      </c>
      <c r="B1843" s="44">
        <v>3.0</v>
      </c>
      <c r="C1843" s="44">
        <v>17.0</v>
      </c>
      <c r="D1843" s="44">
        <v>175.6</v>
      </c>
      <c r="E1843" s="44">
        <v>29.1</v>
      </c>
      <c r="F1843" s="44">
        <v>3.54</v>
      </c>
      <c r="G1843" s="44">
        <v>0.95</v>
      </c>
      <c r="H1843" s="18">
        <f>MIN(1,F1843/Config_Geracao!$E$4)*G1843</f>
        <v>0.3363</v>
      </c>
    </row>
    <row r="1844" ht="15.0" customHeight="1">
      <c r="A1844" s="43">
        <v>45734.75</v>
      </c>
      <c r="B1844" s="44">
        <v>3.0</v>
      </c>
      <c r="C1844" s="44">
        <v>18.0</v>
      </c>
      <c r="D1844" s="44">
        <v>155.6</v>
      </c>
      <c r="E1844" s="44">
        <v>24.0</v>
      </c>
      <c r="F1844" s="44">
        <v>1.9</v>
      </c>
      <c r="G1844" s="44">
        <v>0.95</v>
      </c>
      <c r="H1844" s="18">
        <f>MIN(1,F1844/Config_Geracao!$E$4)*G1844</f>
        <v>0.1805</v>
      </c>
    </row>
    <row r="1845" ht="15.0" customHeight="1">
      <c r="A1845" s="43">
        <v>45734.7916666667</v>
      </c>
      <c r="B1845" s="44">
        <v>3.0</v>
      </c>
      <c r="C1845" s="44">
        <v>19.0</v>
      </c>
      <c r="D1845" s="44">
        <v>14.8</v>
      </c>
      <c r="E1845" s="44">
        <v>25.2</v>
      </c>
      <c r="F1845" s="44">
        <v>4.01</v>
      </c>
      <c r="G1845" s="44">
        <v>0.95</v>
      </c>
      <c r="H1845" s="18">
        <f>MIN(1,F1845/Config_Geracao!$E$4)*G1845</f>
        <v>0.38095</v>
      </c>
    </row>
    <row r="1846" ht="15.0" customHeight="1">
      <c r="A1846" s="43">
        <v>45734.8333333333</v>
      </c>
      <c r="B1846" s="44">
        <v>3.0</v>
      </c>
      <c r="C1846" s="44">
        <v>20.0</v>
      </c>
      <c r="D1846" s="44">
        <v>0.0</v>
      </c>
      <c r="E1846" s="44">
        <v>25.3</v>
      </c>
      <c r="F1846" s="44">
        <v>5.81</v>
      </c>
      <c r="G1846" s="44">
        <v>0.95</v>
      </c>
      <c r="H1846" s="18">
        <f>MIN(1,F1846/Config_Geracao!$E$4)*G1846</f>
        <v>0.55195</v>
      </c>
    </row>
    <row r="1847" ht="15.0" customHeight="1">
      <c r="A1847" s="43">
        <v>45734.875</v>
      </c>
      <c r="B1847" s="44">
        <v>3.0</v>
      </c>
      <c r="C1847" s="44">
        <v>21.0</v>
      </c>
      <c r="D1847" s="44">
        <v>0.0</v>
      </c>
      <c r="E1847" s="44">
        <v>25.1</v>
      </c>
      <c r="F1847" s="44">
        <v>5.0</v>
      </c>
      <c r="G1847" s="44">
        <v>0.95</v>
      </c>
      <c r="H1847" s="18">
        <f>MIN(1,F1847/Config_Geracao!$E$4)*G1847</f>
        <v>0.475</v>
      </c>
    </row>
    <row r="1848" ht="15.0" customHeight="1">
      <c r="A1848" s="43">
        <v>45734.9166666667</v>
      </c>
      <c r="B1848" s="44">
        <v>3.0</v>
      </c>
      <c r="C1848" s="44">
        <v>22.0</v>
      </c>
      <c r="D1848" s="44">
        <v>0.0</v>
      </c>
      <c r="E1848" s="44">
        <v>27.7</v>
      </c>
      <c r="F1848" s="44">
        <v>3.37</v>
      </c>
      <c r="G1848" s="44">
        <v>0.95</v>
      </c>
      <c r="H1848" s="18">
        <f>MIN(1,F1848/Config_Geracao!$E$4)*G1848</f>
        <v>0.32015</v>
      </c>
    </row>
    <row r="1849" ht="15.0" customHeight="1">
      <c r="A1849" s="43">
        <v>45734.9583333333</v>
      </c>
      <c r="B1849" s="44">
        <v>3.0</v>
      </c>
      <c r="C1849" s="44">
        <v>23.0</v>
      </c>
      <c r="D1849" s="44">
        <v>0.0</v>
      </c>
      <c r="E1849" s="44">
        <v>28.6</v>
      </c>
      <c r="F1849" s="44">
        <v>3.88</v>
      </c>
      <c r="G1849" s="44">
        <v>0.95</v>
      </c>
      <c r="H1849" s="18">
        <f>MIN(1,F1849/Config_Geracao!$E$4)*G1849</f>
        <v>0.3686</v>
      </c>
    </row>
    <row r="1850" ht="15.0" customHeight="1">
      <c r="A1850" s="43">
        <v>45735.0</v>
      </c>
      <c r="B1850" s="44">
        <v>3.0</v>
      </c>
      <c r="C1850" s="44">
        <v>0.0</v>
      </c>
      <c r="D1850" s="44">
        <v>0.0</v>
      </c>
      <c r="E1850" s="44">
        <v>28.9</v>
      </c>
      <c r="F1850" s="44">
        <v>2.86</v>
      </c>
      <c r="G1850" s="44">
        <v>0.95</v>
      </c>
      <c r="H1850" s="18">
        <f>MIN(1,F1850/Config_Geracao!$E$4)*G1850</f>
        <v>0.2717</v>
      </c>
    </row>
    <row r="1851" ht="15.0" customHeight="1">
      <c r="A1851" s="43">
        <v>45735.0416666667</v>
      </c>
      <c r="B1851" s="44">
        <v>3.0</v>
      </c>
      <c r="C1851" s="44">
        <v>1.0</v>
      </c>
      <c r="D1851" s="44">
        <v>0.0</v>
      </c>
      <c r="E1851" s="44">
        <v>28.4</v>
      </c>
      <c r="F1851" s="44">
        <v>2.89</v>
      </c>
      <c r="G1851" s="44">
        <v>0.95</v>
      </c>
      <c r="H1851" s="18">
        <f>MIN(1,F1851/Config_Geracao!$E$4)*G1851</f>
        <v>0.27455</v>
      </c>
    </row>
    <row r="1852" ht="15.0" customHeight="1">
      <c r="A1852" s="43">
        <v>45735.0833333333</v>
      </c>
      <c r="B1852" s="44">
        <v>3.0</v>
      </c>
      <c r="C1852" s="44">
        <v>2.0</v>
      </c>
      <c r="D1852" s="44">
        <v>0.0</v>
      </c>
      <c r="E1852" s="44">
        <v>25.6</v>
      </c>
      <c r="F1852" s="44">
        <v>3.22</v>
      </c>
      <c r="G1852" s="44">
        <v>0.95</v>
      </c>
      <c r="H1852" s="18">
        <f>MIN(1,F1852/Config_Geracao!$E$4)*G1852</f>
        <v>0.3059</v>
      </c>
    </row>
    <row r="1853" ht="15.0" customHeight="1">
      <c r="A1853" s="43">
        <v>45735.125</v>
      </c>
      <c r="B1853" s="44">
        <v>3.0</v>
      </c>
      <c r="C1853" s="44">
        <v>3.0</v>
      </c>
      <c r="D1853" s="44">
        <v>0.0</v>
      </c>
      <c r="E1853" s="44">
        <v>27.6</v>
      </c>
      <c r="F1853" s="44">
        <v>3.24</v>
      </c>
      <c r="G1853" s="44">
        <v>0.95</v>
      </c>
      <c r="H1853" s="18">
        <f>MIN(1,F1853/Config_Geracao!$E$4)*G1853</f>
        <v>0.3078</v>
      </c>
    </row>
    <row r="1854" ht="15.0" customHeight="1">
      <c r="A1854" s="43">
        <v>45735.1666666667</v>
      </c>
      <c r="B1854" s="44">
        <v>3.0</v>
      </c>
      <c r="C1854" s="44">
        <v>4.0</v>
      </c>
      <c r="D1854" s="44">
        <v>0.0</v>
      </c>
      <c r="E1854" s="44">
        <v>27.0</v>
      </c>
      <c r="F1854" s="44">
        <v>4.21</v>
      </c>
      <c r="G1854" s="44">
        <v>0.95</v>
      </c>
      <c r="H1854" s="18">
        <f>MIN(1,F1854/Config_Geracao!$E$4)*G1854</f>
        <v>0.39995</v>
      </c>
    </row>
    <row r="1855" ht="15.0" customHeight="1">
      <c r="A1855" s="43">
        <v>45735.2083333333</v>
      </c>
      <c r="B1855" s="44">
        <v>3.0</v>
      </c>
      <c r="C1855" s="44">
        <v>5.0</v>
      </c>
      <c r="D1855" s="44">
        <v>0.0</v>
      </c>
      <c r="E1855" s="44">
        <v>23.9</v>
      </c>
      <c r="F1855" s="44">
        <v>3.02</v>
      </c>
      <c r="G1855" s="44">
        <v>0.95</v>
      </c>
      <c r="H1855" s="18">
        <f>MIN(1,F1855/Config_Geracao!$E$4)*G1855</f>
        <v>0.2869</v>
      </c>
    </row>
    <row r="1856" ht="15.0" customHeight="1">
      <c r="A1856" s="43">
        <v>45735.25</v>
      </c>
      <c r="B1856" s="44">
        <v>3.0</v>
      </c>
      <c r="C1856" s="44">
        <v>6.0</v>
      </c>
      <c r="D1856" s="44">
        <v>118.4</v>
      </c>
      <c r="E1856" s="44">
        <v>22.3</v>
      </c>
      <c r="F1856" s="44">
        <v>4.15</v>
      </c>
      <c r="G1856" s="44">
        <v>0.95</v>
      </c>
      <c r="H1856" s="18">
        <f>MIN(1,F1856/Config_Geracao!$E$4)*G1856</f>
        <v>0.39425</v>
      </c>
    </row>
    <row r="1857" ht="15.0" customHeight="1">
      <c r="A1857" s="43">
        <v>45735.2916666667</v>
      </c>
      <c r="B1857" s="44">
        <v>3.0</v>
      </c>
      <c r="C1857" s="44">
        <v>7.0</v>
      </c>
      <c r="D1857" s="44">
        <v>132.2</v>
      </c>
      <c r="E1857" s="44">
        <v>26.5</v>
      </c>
      <c r="F1857" s="44">
        <v>4.32</v>
      </c>
      <c r="G1857" s="44">
        <v>0.95</v>
      </c>
      <c r="H1857" s="18">
        <f>MIN(1,F1857/Config_Geracao!$E$4)*G1857</f>
        <v>0.4104</v>
      </c>
    </row>
    <row r="1858" ht="15.0" customHeight="1">
      <c r="A1858" s="43">
        <v>45735.3333333333</v>
      </c>
      <c r="B1858" s="44">
        <v>3.0</v>
      </c>
      <c r="C1858" s="44">
        <v>8.0</v>
      </c>
      <c r="D1858" s="44">
        <v>594.8</v>
      </c>
      <c r="E1858" s="44">
        <v>28.8</v>
      </c>
      <c r="F1858" s="44">
        <v>2.94</v>
      </c>
      <c r="G1858" s="44">
        <v>0.95</v>
      </c>
      <c r="H1858" s="18">
        <f>MIN(1,F1858/Config_Geracao!$E$4)*G1858</f>
        <v>0.2793</v>
      </c>
    </row>
    <row r="1859" ht="15.0" customHeight="1">
      <c r="A1859" s="43">
        <v>45735.375</v>
      </c>
      <c r="B1859" s="44">
        <v>3.0</v>
      </c>
      <c r="C1859" s="44">
        <v>9.0</v>
      </c>
      <c r="D1859" s="44">
        <v>256.2</v>
      </c>
      <c r="E1859" s="44">
        <v>27.6</v>
      </c>
      <c r="F1859" s="44">
        <v>2.01</v>
      </c>
      <c r="G1859" s="44">
        <v>0.95</v>
      </c>
      <c r="H1859" s="18">
        <f>MIN(1,F1859/Config_Geracao!$E$4)*G1859</f>
        <v>0.19095</v>
      </c>
    </row>
    <row r="1860" ht="15.0" customHeight="1">
      <c r="A1860" s="43">
        <v>45735.4166666667</v>
      </c>
      <c r="B1860" s="44">
        <v>3.0</v>
      </c>
      <c r="C1860" s="44">
        <v>10.0</v>
      </c>
      <c r="D1860" s="44">
        <v>929.4</v>
      </c>
      <c r="E1860" s="44">
        <v>28.9</v>
      </c>
      <c r="F1860" s="44">
        <v>2.37</v>
      </c>
      <c r="G1860" s="44">
        <v>0.95</v>
      </c>
      <c r="H1860" s="18">
        <f>MIN(1,F1860/Config_Geracao!$E$4)*G1860</f>
        <v>0.22515</v>
      </c>
    </row>
    <row r="1861" ht="15.0" customHeight="1">
      <c r="A1861" s="43">
        <v>45735.4583333333</v>
      </c>
      <c r="B1861" s="44">
        <v>3.0</v>
      </c>
      <c r="C1861" s="44">
        <v>11.0</v>
      </c>
      <c r="D1861" s="44">
        <v>963.5</v>
      </c>
      <c r="E1861" s="44">
        <v>31.0</v>
      </c>
      <c r="F1861" s="44">
        <v>2.29</v>
      </c>
      <c r="G1861" s="44">
        <v>0.95</v>
      </c>
      <c r="H1861" s="18">
        <f>MIN(1,F1861/Config_Geracao!$E$4)*G1861</f>
        <v>0.21755</v>
      </c>
    </row>
    <row r="1862" ht="15.0" customHeight="1">
      <c r="A1862" s="43">
        <v>45735.5</v>
      </c>
      <c r="B1862" s="44">
        <v>3.0</v>
      </c>
      <c r="C1862" s="44">
        <v>12.0</v>
      </c>
      <c r="D1862" s="44">
        <v>476.7</v>
      </c>
      <c r="E1862" s="44">
        <v>31.4</v>
      </c>
      <c r="F1862" s="44">
        <v>2.5</v>
      </c>
      <c r="G1862" s="44">
        <v>0.95</v>
      </c>
      <c r="H1862" s="18">
        <f>MIN(1,F1862/Config_Geracao!$E$4)*G1862</f>
        <v>0.2375</v>
      </c>
    </row>
    <row r="1863" ht="15.0" customHeight="1">
      <c r="A1863" s="43">
        <v>45735.5416666667</v>
      </c>
      <c r="B1863" s="44">
        <v>3.0</v>
      </c>
      <c r="C1863" s="44">
        <v>13.0</v>
      </c>
      <c r="D1863" s="44">
        <v>929.8</v>
      </c>
      <c r="E1863" s="44">
        <v>31.4</v>
      </c>
      <c r="F1863" s="44">
        <v>1.88</v>
      </c>
      <c r="G1863" s="44">
        <v>0.95</v>
      </c>
      <c r="H1863" s="18">
        <f>MIN(1,F1863/Config_Geracao!$E$4)*G1863</f>
        <v>0.1786</v>
      </c>
    </row>
    <row r="1864" ht="15.0" customHeight="1">
      <c r="A1864" s="43">
        <v>45735.5833333333</v>
      </c>
      <c r="B1864" s="44">
        <v>3.0</v>
      </c>
      <c r="C1864" s="44">
        <v>14.0</v>
      </c>
      <c r="D1864" s="44">
        <v>896.8</v>
      </c>
      <c r="E1864" s="44">
        <v>29.0</v>
      </c>
      <c r="F1864" s="44">
        <v>2.19</v>
      </c>
      <c r="G1864" s="44">
        <v>0.95</v>
      </c>
      <c r="H1864" s="18">
        <f>MIN(1,F1864/Config_Geracao!$E$4)*G1864</f>
        <v>0.20805</v>
      </c>
    </row>
    <row r="1865" ht="15.0" customHeight="1">
      <c r="A1865" s="43">
        <v>45735.625</v>
      </c>
      <c r="B1865" s="44">
        <v>3.0</v>
      </c>
      <c r="C1865" s="44">
        <v>15.0</v>
      </c>
      <c r="D1865" s="44">
        <v>757.6</v>
      </c>
      <c r="E1865" s="44">
        <v>31.5</v>
      </c>
      <c r="F1865" s="44">
        <v>1.87</v>
      </c>
      <c r="G1865" s="44">
        <v>0.95</v>
      </c>
      <c r="H1865" s="18">
        <f>MIN(1,F1865/Config_Geracao!$E$4)*G1865</f>
        <v>0.17765</v>
      </c>
    </row>
    <row r="1866" ht="15.0" customHeight="1">
      <c r="A1866" s="43">
        <v>45735.6666666667</v>
      </c>
      <c r="B1866" s="44">
        <v>3.0</v>
      </c>
      <c r="C1866" s="44">
        <v>16.0</v>
      </c>
      <c r="D1866" s="44">
        <v>608.1</v>
      </c>
      <c r="E1866" s="44">
        <v>27.3</v>
      </c>
      <c r="F1866" s="44">
        <v>4.99</v>
      </c>
      <c r="G1866" s="44">
        <v>0.95</v>
      </c>
      <c r="H1866" s="18">
        <f>MIN(1,F1866/Config_Geracao!$E$4)*G1866</f>
        <v>0.47405</v>
      </c>
    </row>
    <row r="1867" ht="15.0" customHeight="1">
      <c r="A1867" s="43">
        <v>45735.7083333333</v>
      </c>
      <c r="B1867" s="44">
        <v>3.0</v>
      </c>
      <c r="C1867" s="44">
        <v>17.0</v>
      </c>
      <c r="D1867" s="44">
        <v>392.1</v>
      </c>
      <c r="E1867" s="44">
        <v>24.5</v>
      </c>
      <c r="F1867" s="44">
        <v>2.03</v>
      </c>
      <c r="G1867" s="44">
        <v>0.95</v>
      </c>
      <c r="H1867" s="18">
        <f>MIN(1,F1867/Config_Geracao!$E$4)*G1867</f>
        <v>0.19285</v>
      </c>
    </row>
    <row r="1868" ht="15.0" customHeight="1">
      <c r="A1868" s="43">
        <v>45735.75</v>
      </c>
      <c r="B1868" s="44">
        <v>3.0</v>
      </c>
      <c r="C1868" s="44">
        <v>18.0</v>
      </c>
      <c r="D1868" s="44">
        <v>191.0</v>
      </c>
      <c r="E1868" s="44">
        <v>25.6</v>
      </c>
      <c r="F1868" s="44">
        <v>4.73</v>
      </c>
      <c r="G1868" s="44">
        <v>0.95</v>
      </c>
      <c r="H1868" s="18">
        <f>MIN(1,F1868/Config_Geracao!$E$4)*G1868</f>
        <v>0.44935</v>
      </c>
    </row>
    <row r="1869" ht="15.0" customHeight="1">
      <c r="A1869" s="43">
        <v>45735.7916666667</v>
      </c>
      <c r="B1869" s="44">
        <v>3.0</v>
      </c>
      <c r="C1869" s="44">
        <v>19.0</v>
      </c>
      <c r="D1869" s="44">
        <v>0.0</v>
      </c>
      <c r="E1869" s="44">
        <v>24.8</v>
      </c>
      <c r="F1869" s="44">
        <v>2.17</v>
      </c>
      <c r="G1869" s="44">
        <v>0.95</v>
      </c>
      <c r="H1869" s="18">
        <f>MIN(1,F1869/Config_Geracao!$E$4)*G1869</f>
        <v>0.20615</v>
      </c>
    </row>
    <row r="1870" ht="15.0" customHeight="1">
      <c r="A1870" s="43">
        <v>45735.8333333333</v>
      </c>
      <c r="B1870" s="44">
        <v>3.0</v>
      </c>
      <c r="C1870" s="44">
        <v>20.0</v>
      </c>
      <c r="D1870" s="44">
        <v>0.0</v>
      </c>
      <c r="E1870" s="44">
        <v>29.2</v>
      </c>
      <c r="F1870" s="44">
        <v>2.33</v>
      </c>
      <c r="G1870" s="44">
        <v>0.95</v>
      </c>
      <c r="H1870" s="18">
        <f>MIN(1,F1870/Config_Geracao!$E$4)*G1870</f>
        <v>0.22135</v>
      </c>
    </row>
    <row r="1871" ht="15.0" customHeight="1">
      <c r="A1871" s="43">
        <v>45735.875</v>
      </c>
      <c r="B1871" s="44">
        <v>3.0</v>
      </c>
      <c r="C1871" s="44">
        <v>21.0</v>
      </c>
      <c r="D1871" s="44">
        <v>0.0</v>
      </c>
      <c r="E1871" s="44">
        <v>24.3</v>
      </c>
      <c r="F1871" s="44">
        <v>3.18</v>
      </c>
      <c r="G1871" s="44">
        <v>0.95</v>
      </c>
      <c r="H1871" s="18">
        <f>MIN(1,F1871/Config_Geracao!$E$4)*G1871</f>
        <v>0.3021</v>
      </c>
    </row>
    <row r="1872" ht="15.0" customHeight="1">
      <c r="A1872" s="43">
        <v>45735.9166666667</v>
      </c>
      <c r="B1872" s="44">
        <v>3.0</v>
      </c>
      <c r="C1872" s="44">
        <v>22.0</v>
      </c>
      <c r="D1872" s="44">
        <v>0.0</v>
      </c>
      <c r="E1872" s="44">
        <v>28.4</v>
      </c>
      <c r="F1872" s="44">
        <v>4.43</v>
      </c>
      <c r="G1872" s="44">
        <v>0.95</v>
      </c>
      <c r="H1872" s="18">
        <f>MIN(1,F1872/Config_Geracao!$E$4)*G1872</f>
        <v>0.42085</v>
      </c>
    </row>
    <row r="1873" ht="15.0" customHeight="1">
      <c r="A1873" s="43">
        <v>45735.9583333333</v>
      </c>
      <c r="B1873" s="44">
        <v>3.0</v>
      </c>
      <c r="C1873" s="44">
        <v>23.0</v>
      </c>
      <c r="D1873" s="44">
        <v>0.0</v>
      </c>
      <c r="E1873" s="44">
        <v>29.1</v>
      </c>
      <c r="F1873" s="44">
        <v>2.93</v>
      </c>
      <c r="G1873" s="44">
        <v>0.95</v>
      </c>
      <c r="H1873" s="18">
        <f>MIN(1,F1873/Config_Geracao!$E$4)*G1873</f>
        <v>0.27835</v>
      </c>
    </row>
    <row r="1874" ht="15.0" customHeight="1">
      <c r="A1874" s="43">
        <v>45736.0</v>
      </c>
      <c r="B1874" s="44">
        <v>3.0</v>
      </c>
      <c r="C1874" s="44">
        <v>0.0</v>
      </c>
      <c r="D1874" s="44">
        <v>0.0</v>
      </c>
      <c r="E1874" s="44">
        <v>29.6</v>
      </c>
      <c r="F1874" s="44">
        <v>3.1</v>
      </c>
      <c r="G1874" s="44">
        <v>0.95</v>
      </c>
      <c r="H1874" s="18">
        <f>MIN(1,F1874/Config_Geracao!$E$4)*G1874</f>
        <v>0.2945</v>
      </c>
    </row>
    <row r="1875" ht="15.0" customHeight="1">
      <c r="A1875" s="43">
        <v>45736.0416666667</v>
      </c>
      <c r="B1875" s="44">
        <v>3.0</v>
      </c>
      <c r="C1875" s="44">
        <v>1.0</v>
      </c>
      <c r="D1875" s="44">
        <v>0.0</v>
      </c>
      <c r="E1875" s="44">
        <v>30.1</v>
      </c>
      <c r="F1875" s="44">
        <v>3.31</v>
      </c>
      <c r="G1875" s="44">
        <v>0.95</v>
      </c>
      <c r="H1875" s="18">
        <f>MIN(1,F1875/Config_Geracao!$E$4)*G1875</f>
        <v>0.31445</v>
      </c>
    </row>
    <row r="1876" ht="15.0" customHeight="1">
      <c r="A1876" s="43">
        <v>45736.0833333333</v>
      </c>
      <c r="B1876" s="44">
        <v>3.0</v>
      </c>
      <c r="C1876" s="44">
        <v>2.0</v>
      </c>
      <c r="D1876" s="44">
        <v>0.0</v>
      </c>
      <c r="E1876" s="44">
        <v>25.9</v>
      </c>
      <c r="F1876" s="44">
        <v>2.88</v>
      </c>
      <c r="G1876" s="44">
        <v>0.95</v>
      </c>
      <c r="H1876" s="18">
        <f>MIN(1,F1876/Config_Geracao!$E$4)*G1876</f>
        <v>0.2736</v>
      </c>
    </row>
    <row r="1877" ht="15.0" customHeight="1">
      <c r="A1877" s="43">
        <v>45736.125</v>
      </c>
      <c r="B1877" s="44">
        <v>3.0</v>
      </c>
      <c r="C1877" s="44">
        <v>3.0</v>
      </c>
      <c r="D1877" s="44">
        <v>0.0</v>
      </c>
      <c r="E1877" s="44">
        <v>26.0</v>
      </c>
      <c r="F1877" s="44">
        <v>2.75</v>
      </c>
      <c r="G1877" s="44">
        <v>0.95</v>
      </c>
      <c r="H1877" s="18">
        <f>MIN(1,F1877/Config_Geracao!$E$4)*G1877</f>
        <v>0.26125</v>
      </c>
    </row>
    <row r="1878" ht="15.0" customHeight="1">
      <c r="A1878" s="43">
        <v>45736.1666666667</v>
      </c>
      <c r="B1878" s="44">
        <v>3.0</v>
      </c>
      <c r="C1878" s="44">
        <v>4.0</v>
      </c>
      <c r="D1878" s="44">
        <v>0.0</v>
      </c>
      <c r="E1878" s="44">
        <v>27.7</v>
      </c>
      <c r="F1878" s="44">
        <v>5.65</v>
      </c>
      <c r="G1878" s="44">
        <v>0.95</v>
      </c>
      <c r="H1878" s="18">
        <f>MIN(1,F1878/Config_Geracao!$E$4)*G1878</f>
        <v>0.53675</v>
      </c>
    </row>
    <row r="1879" ht="15.0" customHeight="1">
      <c r="A1879" s="43">
        <v>45736.2083333333</v>
      </c>
      <c r="B1879" s="44">
        <v>3.0</v>
      </c>
      <c r="C1879" s="44">
        <v>5.0</v>
      </c>
      <c r="D1879" s="44">
        <v>25.5</v>
      </c>
      <c r="E1879" s="44">
        <v>28.4</v>
      </c>
      <c r="F1879" s="44">
        <v>6.37</v>
      </c>
      <c r="G1879" s="44">
        <v>0.95</v>
      </c>
      <c r="H1879" s="18">
        <f>MIN(1,F1879/Config_Geracao!$E$4)*G1879</f>
        <v>0.60515</v>
      </c>
    </row>
    <row r="1880" ht="15.0" customHeight="1">
      <c r="A1880" s="43">
        <v>45736.25</v>
      </c>
      <c r="B1880" s="44">
        <v>3.0</v>
      </c>
      <c r="C1880" s="44">
        <v>6.0</v>
      </c>
      <c r="D1880" s="44">
        <v>190.4</v>
      </c>
      <c r="E1880" s="44">
        <v>27.6</v>
      </c>
      <c r="F1880" s="44">
        <v>3.45</v>
      </c>
      <c r="G1880" s="44">
        <v>0.95</v>
      </c>
      <c r="H1880" s="18">
        <f>MIN(1,F1880/Config_Geracao!$E$4)*G1880</f>
        <v>0.32775</v>
      </c>
    </row>
    <row r="1881" ht="15.0" customHeight="1">
      <c r="A1881" s="43">
        <v>45736.2916666667</v>
      </c>
      <c r="B1881" s="44">
        <v>3.0</v>
      </c>
      <c r="C1881" s="44">
        <v>7.0</v>
      </c>
      <c r="D1881" s="44">
        <v>396.4</v>
      </c>
      <c r="E1881" s="44">
        <v>24.2</v>
      </c>
      <c r="F1881" s="44">
        <v>2.44</v>
      </c>
      <c r="G1881" s="44">
        <v>0.95</v>
      </c>
      <c r="H1881" s="18">
        <f>MIN(1,F1881/Config_Geracao!$E$4)*G1881</f>
        <v>0.2318</v>
      </c>
    </row>
    <row r="1882" ht="15.0" customHeight="1">
      <c r="A1882" s="43">
        <v>45736.3333333333</v>
      </c>
      <c r="B1882" s="44">
        <v>3.0</v>
      </c>
      <c r="C1882" s="44">
        <v>8.0</v>
      </c>
      <c r="D1882" s="44">
        <v>619.8</v>
      </c>
      <c r="E1882" s="44">
        <v>24.6</v>
      </c>
      <c r="F1882" s="44">
        <v>5.4</v>
      </c>
      <c r="G1882" s="44">
        <v>0.95</v>
      </c>
      <c r="H1882" s="18">
        <f>MIN(1,F1882/Config_Geracao!$E$4)*G1882</f>
        <v>0.513</v>
      </c>
    </row>
    <row r="1883" ht="15.0" customHeight="1">
      <c r="A1883" s="43">
        <v>45736.375</v>
      </c>
      <c r="B1883" s="44">
        <v>3.0</v>
      </c>
      <c r="C1883" s="44">
        <v>9.0</v>
      </c>
      <c r="D1883" s="44">
        <v>766.1</v>
      </c>
      <c r="E1883" s="44">
        <v>30.2</v>
      </c>
      <c r="F1883" s="44">
        <v>2.04</v>
      </c>
      <c r="G1883" s="44">
        <v>0.95</v>
      </c>
      <c r="H1883" s="18">
        <f>MIN(1,F1883/Config_Geracao!$E$4)*G1883</f>
        <v>0.1938</v>
      </c>
    </row>
    <row r="1884" ht="15.0" customHeight="1">
      <c r="A1884" s="43">
        <v>45736.4166666667</v>
      </c>
      <c r="B1884" s="44">
        <v>3.0</v>
      </c>
      <c r="C1884" s="44">
        <v>10.0</v>
      </c>
      <c r="D1884" s="44">
        <v>365.7</v>
      </c>
      <c r="E1884" s="44">
        <v>31.0</v>
      </c>
      <c r="F1884" s="44">
        <v>1.89</v>
      </c>
      <c r="G1884" s="44">
        <v>0.95</v>
      </c>
      <c r="H1884" s="18">
        <f>MIN(1,F1884/Config_Geracao!$E$4)*G1884</f>
        <v>0.17955</v>
      </c>
    </row>
    <row r="1885" ht="15.0" customHeight="1">
      <c r="A1885" s="43">
        <v>45736.4583333333</v>
      </c>
      <c r="B1885" s="44">
        <v>3.0</v>
      </c>
      <c r="C1885" s="44">
        <v>11.0</v>
      </c>
      <c r="D1885" s="44">
        <v>926.8</v>
      </c>
      <c r="E1885" s="44">
        <v>31.4</v>
      </c>
      <c r="F1885" s="44">
        <v>2.7</v>
      </c>
      <c r="G1885" s="44">
        <v>0.95</v>
      </c>
      <c r="H1885" s="18">
        <f>MIN(1,F1885/Config_Geracao!$E$4)*G1885</f>
        <v>0.2565</v>
      </c>
    </row>
    <row r="1886" ht="15.0" customHeight="1">
      <c r="A1886" s="43">
        <v>45736.5</v>
      </c>
      <c r="B1886" s="44">
        <v>3.0</v>
      </c>
      <c r="C1886" s="44">
        <v>12.0</v>
      </c>
      <c r="D1886" s="44">
        <v>965.9</v>
      </c>
      <c r="E1886" s="44">
        <v>29.8</v>
      </c>
      <c r="F1886" s="44">
        <v>2.26</v>
      </c>
      <c r="G1886" s="44">
        <v>0.95</v>
      </c>
      <c r="H1886" s="18">
        <f>MIN(1,F1886/Config_Geracao!$E$4)*G1886</f>
        <v>0.2147</v>
      </c>
    </row>
    <row r="1887" ht="15.0" customHeight="1">
      <c r="A1887" s="43">
        <v>45736.5416666667</v>
      </c>
      <c r="B1887" s="44">
        <v>3.0</v>
      </c>
      <c r="C1887" s="44">
        <v>13.0</v>
      </c>
      <c r="D1887" s="44">
        <v>959.1</v>
      </c>
      <c r="E1887" s="44">
        <v>29.3</v>
      </c>
      <c r="F1887" s="44">
        <v>2.98</v>
      </c>
      <c r="G1887" s="44">
        <v>0.95</v>
      </c>
      <c r="H1887" s="18">
        <f>MIN(1,F1887/Config_Geracao!$E$4)*G1887</f>
        <v>0.2831</v>
      </c>
    </row>
    <row r="1888" ht="15.0" customHeight="1">
      <c r="A1888" s="43">
        <v>45736.5833333333</v>
      </c>
      <c r="B1888" s="44">
        <v>3.0</v>
      </c>
      <c r="C1888" s="44">
        <v>14.0</v>
      </c>
      <c r="D1888" s="44">
        <v>875.7</v>
      </c>
      <c r="E1888" s="44">
        <v>30.4</v>
      </c>
      <c r="F1888" s="44">
        <v>2.15</v>
      </c>
      <c r="G1888" s="44">
        <v>0.95</v>
      </c>
      <c r="H1888" s="18">
        <f>MIN(1,F1888/Config_Geracao!$E$4)*G1888</f>
        <v>0.20425</v>
      </c>
    </row>
    <row r="1889" ht="15.0" customHeight="1">
      <c r="A1889" s="43">
        <v>45736.625</v>
      </c>
      <c r="B1889" s="44">
        <v>3.0</v>
      </c>
      <c r="C1889" s="44">
        <v>15.0</v>
      </c>
      <c r="D1889" s="44">
        <v>327.1</v>
      </c>
      <c r="E1889" s="44">
        <v>29.6</v>
      </c>
      <c r="F1889" s="44">
        <v>2.25</v>
      </c>
      <c r="G1889" s="44">
        <v>0.95</v>
      </c>
      <c r="H1889" s="18">
        <f>MIN(1,F1889/Config_Geracao!$E$4)*G1889</f>
        <v>0.21375</v>
      </c>
    </row>
    <row r="1890" ht="15.0" customHeight="1">
      <c r="A1890" s="43">
        <v>45736.6666666667</v>
      </c>
      <c r="B1890" s="44">
        <v>3.0</v>
      </c>
      <c r="C1890" s="44">
        <v>16.0</v>
      </c>
      <c r="D1890" s="44">
        <v>593.8</v>
      </c>
      <c r="E1890" s="44">
        <v>26.6</v>
      </c>
      <c r="F1890" s="44">
        <v>2.23</v>
      </c>
      <c r="G1890" s="44">
        <v>0.95</v>
      </c>
      <c r="H1890" s="18">
        <f>MIN(1,F1890/Config_Geracao!$E$4)*G1890</f>
        <v>0.21185</v>
      </c>
    </row>
    <row r="1891" ht="15.0" customHeight="1">
      <c r="A1891" s="43">
        <v>45736.7083333333</v>
      </c>
      <c r="B1891" s="44">
        <v>3.0</v>
      </c>
      <c r="C1891" s="44">
        <v>17.0</v>
      </c>
      <c r="D1891" s="44">
        <v>234.2</v>
      </c>
      <c r="E1891" s="44">
        <v>25.1</v>
      </c>
      <c r="F1891" s="44">
        <v>1.98</v>
      </c>
      <c r="G1891" s="44">
        <v>0.95</v>
      </c>
      <c r="H1891" s="18">
        <f>MIN(1,F1891/Config_Geracao!$E$4)*G1891</f>
        <v>0.1881</v>
      </c>
    </row>
    <row r="1892" ht="15.0" customHeight="1">
      <c r="A1892" s="43">
        <v>45736.75</v>
      </c>
      <c r="B1892" s="44">
        <v>3.0</v>
      </c>
      <c r="C1892" s="44">
        <v>18.0</v>
      </c>
      <c r="D1892" s="44">
        <v>254.7</v>
      </c>
      <c r="E1892" s="44">
        <v>21.7</v>
      </c>
      <c r="F1892" s="44">
        <v>2.78</v>
      </c>
      <c r="G1892" s="44">
        <v>0.95</v>
      </c>
      <c r="H1892" s="18">
        <f>MIN(1,F1892/Config_Geracao!$E$4)*G1892</f>
        <v>0.2641</v>
      </c>
    </row>
    <row r="1893" ht="15.0" customHeight="1">
      <c r="A1893" s="43">
        <v>45736.7916666667</v>
      </c>
      <c r="B1893" s="44">
        <v>3.0</v>
      </c>
      <c r="C1893" s="44">
        <v>19.0</v>
      </c>
      <c r="D1893" s="44">
        <v>0.0</v>
      </c>
      <c r="E1893" s="44">
        <v>24.6</v>
      </c>
      <c r="F1893" s="44">
        <v>4.51</v>
      </c>
      <c r="G1893" s="44">
        <v>0.95</v>
      </c>
      <c r="H1893" s="18">
        <f>MIN(1,F1893/Config_Geracao!$E$4)*G1893</f>
        <v>0.42845</v>
      </c>
    </row>
    <row r="1894" ht="15.0" customHeight="1">
      <c r="A1894" s="43">
        <v>45736.8333333333</v>
      </c>
      <c r="B1894" s="44">
        <v>3.0</v>
      </c>
      <c r="C1894" s="44">
        <v>20.0</v>
      </c>
      <c r="D1894" s="44">
        <v>0.0</v>
      </c>
      <c r="E1894" s="44">
        <v>25.1</v>
      </c>
      <c r="F1894" s="44">
        <v>2.49</v>
      </c>
      <c r="G1894" s="44">
        <v>0.95</v>
      </c>
      <c r="H1894" s="18">
        <f>MIN(1,F1894/Config_Geracao!$E$4)*G1894</f>
        <v>0.23655</v>
      </c>
    </row>
    <row r="1895" ht="15.0" customHeight="1">
      <c r="A1895" s="43">
        <v>45736.875</v>
      </c>
      <c r="B1895" s="44">
        <v>3.0</v>
      </c>
      <c r="C1895" s="44">
        <v>21.0</v>
      </c>
      <c r="D1895" s="44">
        <v>0.0</v>
      </c>
      <c r="E1895" s="44">
        <v>28.0</v>
      </c>
      <c r="F1895" s="44">
        <v>3.14</v>
      </c>
      <c r="G1895" s="44">
        <v>0.95</v>
      </c>
      <c r="H1895" s="18">
        <f>MIN(1,F1895/Config_Geracao!$E$4)*G1895</f>
        <v>0.2983</v>
      </c>
    </row>
    <row r="1896" ht="15.0" customHeight="1">
      <c r="A1896" s="43">
        <v>45736.9166666667</v>
      </c>
      <c r="B1896" s="44">
        <v>3.0</v>
      </c>
      <c r="C1896" s="44">
        <v>22.0</v>
      </c>
      <c r="D1896" s="44">
        <v>0.0</v>
      </c>
      <c r="E1896" s="44">
        <v>26.6</v>
      </c>
      <c r="F1896" s="44">
        <v>3.05</v>
      </c>
      <c r="G1896" s="44">
        <v>0.95</v>
      </c>
      <c r="H1896" s="18">
        <f>MIN(1,F1896/Config_Geracao!$E$4)*G1896</f>
        <v>0.28975</v>
      </c>
    </row>
    <row r="1897" ht="15.0" customHeight="1">
      <c r="A1897" s="43">
        <v>45736.9583333333</v>
      </c>
      <c r="B1897" s="44">
        <v>3.0</v>
      </c>
      <c r="C1897" s="44">
        <v>23.0</v>
      </c>
      <c r="D1897" s="44">
        <v>0.0</v>
      </c>
      <c r="E1897" s="44">
        <v>26.6</v>
      </c>
      <c r="F1897" s="44">
        <v>3.02</v>
      </c>
      <c r="G1897" s="44">
        <v>0.95</v>
      </c>
      <c r="H1897" s="18">
        <f>MIN(1,F1897/Config_Geracao!$E$4)*G1897</f>
        <v>0.2869</v>
      </c>
    </row>
    <row r="1898" ht="15.0" customHeight="1">
      <c r="A1898" s="43">
        <v>45737.0</v>
      </c>
      <c r="B1898" s="44">
        <v>3.0</v>
      </c>
      <c r="C1898" s="44">
        <v>0.0</v>
      </c>
      <c r="D1898" s="44">
        <v>0.0</v>
      </c>
      <c r="E1898" s="44">
        <v>25.6</v>
      </c>
      <c r="F1898" s="44">
        <v>3.77</v>
      </c>
      <c r="G1898" s="44">
        <v>0.95</v>
      </c>
      <c r="H1898" s="18">
        <f>MIN(1,F1898/Config_Geracao!$E$4)*G1898</f>
        <v>0.35815</v>
      </c>
    </row>
    <row r="1899" ht="15.0" customHeight="1">
      <c r="A1899" s="43">
        <v>45737.0416666667</v>
      </c>
      <c r="B1899" s="44">
        <v>3.0</v>
      </c>
      <c r="C1899" s="44">
        <v>1.0</v>
      </c>
      <c r="D1899" s="44">
        <v>0.0</v>
      </c>
      <c r="E1899" s="44">
        <v>28.3</v>
      </c>
      <c r="F1899" s="44">
        <v>2.71</v>
      </c>
      <c r="G1899" s="44">
        <v>0.95</v>
      </c>
      <c r="H1899" s="18">
        <f>MIN(1,F1899/Config_Geracao!$E$4)*G1899</f>
        <v>0.25745</v>
      </c>
    </row>
    <row r="1900" ht="15.0" customHeight="1">
      <c r="A1900" s="43">
        <v>45737.0833333333</v>
      </c>
      <c r="B1900" s="44">
        <v>3.0</v>
      </c>
      <c r="C1900" s="44">
        <v>2.0</v>
      </c>
      <c r="D1900" s="44">
        <v>0.0</v>
      </c>
      <c r="E1900" s="44">
        <v>24.6</v>
      </c>
      <c r="F1900" s="44">
        <v>2.85</v>
      </c>
      <c r="G1900" s="44">
        <v>0.95</v>
      </c>
      <c r="H1900" s="18">
        <f>MIN(1,F1900/Config_Geracao!$E$4)*G1900</f>
        <v>0.27075</v>
      </c>
    </row>
    <row r="1901" ht="15.0" customHeight="1">
      <c r="A1901" s="43">
        <v>45737.125</v>
      </c>
      <c r="B1901" s="44">
        <v>3.0</v>
      </c>
      <c r="C1901" s="44">
        <v>3.0</v>
      </c>
      <c r="D1901" s="44">
        <v>0.0</v>
      </c>
      <c r="E1901" s="44">
        <v>27.6</v>
      </c>
      <c r="F1901" s="44">
        <v>3.11</v>
      </c>
      <c r="G1901" s="44">
        <v>0.95</v>
      </c>
      <c r="H1901" s="18">
        <f>MIN(1,F1901/Config_Geracao!$E$4)*G1901</f>
        <v>0.29545</v>
      </c>
    </row>
    <row r="1902" ht="15.0" customHeight="1">
      <c r="A1902" s="43">
        <v>45737.1666666667</v>
      </c>
      <c r="B1902" s="44">
        <v>3.0</v>
      </c>
      <c r="C1902" s="44">
        <v>4.0</v>
      </c>
      <c r="D1902" s="44">
        <v>0.0</v>
      </c>
      <c r="E1902" s="44">
        <v>25.8</v>
      </c>
      <c r="F1902" s="44">
        <v>3.73</v>
      </c>
      <c r="G1902" s="44">
        <v>0.95</v>
      </c>
      <c r="H1902" s="18">
        <f>MIN(1,F1902/Config_Geracao!$E$4)*G1902</f>
        <v>0.35435</v>
      </c>
    </row>
    <row r="1903" ht="15.0" customHeight="1">
      <c r="A1903" s="43">
        <v>45737.2083333333</v>
      </c>
      <c r="B1903" s="44">
        <v>3.0</v>
      </c>
      <c r="C1903" s="44">
        <v>5.0</v>
      </c>
      <c r="D1903" s="44">
        <v>0.0</v>
      </c>
      <c r="E1903" s="44">
        <v>24.8</v>
      </c>
      <c r="F1903" s="44">
        <v>2.81</v>
      </c>
      <c r="G1903" s="44">
        <v>0.95</v>
      </c>
      <c r="H1903" s="18">
        <f>MIN(1,F1903/Config_Geracao!$E$4)*G1903</f>
        <v>0.26695</v>
      </c>
    </row>
    <row r="1904" ht="15.0" customHeight="1">
      <c r="A1904" s="43">
        <v>45737.25</v>
      </c>
      <c r="B1904" s="44">
        <v>3.0</v>
      </c>
      <c r="C1904" s="44">
        <v>6.0</v>
      </c>
      <c r="D1904" s="44">
        <v>70.5</v>
      </c>
      <c r="E1904" s="44">
        <v>24.0</v>
      </c>
      <c r="F1904" s="44">
        <v>2.24</v>
      </c>
      <c r="G1904" s="44">
        <v>0.95</v>
      </c>
      <c r="H1904" s="18">
        <f>MIN(1,F1904/Config_Geracao!$E$4)*G1904</f>
        <v>0.2128</v>
      </c>
    </row>
    <row r="1905" ht="15.0" customHeight="1">
      <c r="A1905" s="43">
        <v>45737.2916666667</v>
      </c>
      <c r="B1905" s="44">
        <v>3.0</v>
      </c>
      <c r="C1905" s="44">
        <v>7.0</v>
      </c>
      <c r="D1905" s="44">
        <v>402.5</v>
      </c>
      <c r="E1905" s="44">
        <v>24.5</v>
      </c>
      <c r="F1905" s="44">
        <v>3.08</v>
      </c>
      <c r="G1905" s="44">
        <v>0.95</v>
      </c>
      <c r="H1905" s="18">
        <f>MIN(1,F1905/Config_Geracao!$E$4)*G1905</f>
        <v>0.2926</v>
      </c>
    </row>
    <row r="1906" ht="15.0" customHeight="1">
      <c r="A1906" s="43">
        <v>45737.3333333333</v>
      </c>
      <c r="B1906" s="44">
        <v>3.0</v>
      </c>
      <c r="C1906" s="44">
        <v>8.0</v>
      </c>
      <c r="D1906" s="44">
        <v>624.9</v>
      </c>
      <c r="E1906" s="44">
        <v>24.5</v>
      </c>
      <c r="F1906" s="44">
        <v>2.21</v>
      </c>
      <c r="G1906" s="44">
        <v>0.95</v>
      </c>
      <c r="H1906" s="18">
        <f>MIN(1,F1906/Config_Geracao!$E$4)*G1906</f>
        <v>0.20995</v>
      </c>
    </row>
    <row r="1907" ht="15.0" customHeight="1">
      <c r="A1907" s="43">
        <v>45737.375</v>
      </c>
      <c r="B1907" s="44">
        <v>3.0</v>
      </c>
      <c r="C1907" s="44">
        <v>9.0</v>
      </c>
      <c r="D1907" s="44">
        <v>281.9</v>
      </c>
      <c r="E1907" s="44">
        <v>28.9</v>
      </c>
      <c r="F1907" s="44">
        <v>2.36</v>
      </c>
      <c r="G1907" s="44">
        <v>0.95</v>
      </c>
      <c r="H1907" s="18">
        <f>MIN(1,F1907/Config_Geracao!$E$4)*G1907</f>
        <v>0.2242</v>
      </c>
    </row>
    <row r="1908" ht="15.0" customHeight="1">
      <c r="A1908" s="43">
        <v>45737.4166666667</v>
      </c>
      <c r="B1908" s="44">
        <v>3.0</v>
      </c>
      <c r="C1908" s="44">
        <v>10.0</v>
      </c>
      <c r="D1908" s="44">
        <v>885.1</v>
      </c>
      <c r="E1908" s="44">
        <v>28.3</v>
      </c>
      <c r="F1908" s="44">
        <v>2.97</v>
      </c>
      <c r="G1908" s="44">
        <v>0.95</v>
      </c>
      <c r="H1908" s="18">
        <f>MIN(1,F1908/Config_Geracao!$E$4)*G1908</f>
        <v>0.28215</v>
      </c>
    </row>
    <row r="1909" ht="15.0" customHeight="1">
      <c r="A1909" s="43">
        <v>45737.4583333333</v>
      </c>
      <c r="B1909" s="44">
        <v>3.0</v>
      </c>
      <c r="C1909" s="44">
        <v>11.0</v>
      </c>
      <c r="D1909" s="44">
        <v>964.9</v>
      </c>
      <c r="E1909" s="44">
        <v>29.1</v>
      </c>
      <c r="F1909" s="44">
        <v>2.89</v>
      </c>
      <c r="G1909" s="44">
        <v>0.95</v>
      </c>
      <c r="H1909" s="18">
        <f>MIN(1,F1909/Config_Geracao!$E$4)*G1909</f>
        <v>0.27455</v>
      </c>
    </row>
    <row r="1910" ht="15.0" customHeight="1">
      <c r="A1910" s="43">
        <v>45737.5</v>
      </c>
      <c r="B1910" s="44">
        <v>3.0</v>
      </c>
      <c r="C1910" s="44">
        <v>12.0</v>
      </c>
      <c r="D1910" s="44">
        <v>508.8</v>
      </c>
      <c r="E1910" s="44">
        <v>28.7</v>
      </c>
      <c r="F1910" s="44">
        <v>2.0</v>
      </c>
      <c r="G1910" s="44">
        <v>0.95</v>
      </c>
      <c r="H1910" s="18">
        <f>MIN(1,F1910/Config_Geracao!$E$4)*G1910</f>
        <v>0.19</v>
      </c>
    </row>
    <row r="1911" ht="15.0" customHeight="1">
      <c r="A1911" s="43">
        <v>45737.5416666667</v>
      </c>
      <c r="B1911" s="44">
        <v>3.0</v>
      </c>
      <c r="C1911" s="44">
        <v>13.0</v>
      </c>
      <c r="D1911" s="44">
        <v>930.1</v>
      </c>
      <c r="E1911" s="44">
        <v>33.0</v>
      </c>
      <c r="F1911" s="44">
        <v>3.73</v>
      </c>
      <c r="G1911" s="44">
        <v>0.95</v>
      </c>
      <c r="H1911" s="18">
        <f>MIN(1,F1911/Config_Geracao!$E$4)*G1911</f>
        <v>0.35435</v>
      </c>
    </row>
    <row r="1912" ht="15.0" customHeight="1">
      <c r="A1912" s="43">
        <v>45737.5833333333</v>
      </c>
      <c r="B1912" s="44">
        <v>3.0</v>
      </c>
      <c r="C1912" s="44">
        <v>14.0</v>
      </c>
      <c r="D1912" s="44">
        <v>210.3</v>
      </c>
      <c r="E1912" s="44">
        <v>30.4</v>
      </c>
      <c r="F1912" s="44">
        <v>1.85</v>
      </c>
      <c r="G1912" s="44">
        <v>0.95</v>
      </c>
      <c r="H1912" s="18">
        <f>MIN(1,F1912/Config_Geracao!$E$4)*G1912</f>
        <v>0.17575</v>
      </c>
    </row>
    <row r="1913" ht="15.0" customHeight="1">
      <c r="A1913" s="43">
        <v>45737.625</v>
      </c>
      <c r="B1913" s="44">
        <v>3.0</v>
      </c>
      <c r="C1913" s="44">
        <v>15.0</v>
      </c>
      <c r="D1913" s="44">
        <v>271.9</v>
      </c>
      <c r="E1913" s="44">
        <v>26.4</v>
      </c>
      <c r="F1913" s="44">
        <v>2.95</v>
      </c>
      <c r="G1913" s="44">
        <v>0.95</v>
      </c>
      <c r="H1913" s="18">
        <f>MIN(1,F1913/Config_Geracao!$E$4)*G1913</f>
        <v>0.28025</v>
      </c>
    </row>
    <row r="1914" ht="15.0" customHeight="1">
      <c r="A1914" s="43">
        <v>45737.6666666667</v>
      </c>
      <c r="B1914" s="44">
        <v>3.0</v>
      </c>
      <c r="C1914" s="44">
        <v>16.0</v>
      </c>
      <c r="D1914" s="44">
        <v>397.6</v>
      </c>
      <c r="E1914" s="44">
        <v>26.4</v>
      </c>
      <c r="F1914" s="44">
        <v>2.5</v>
      </c>
      <c r="G1914" s="44">
        <v>0.95</v>
      </c>
      <c r="H1914" s="18">
        <f>MIN(1,F1914/Config_Geracao!$E$4)*G1914</f>
        <v>0.2375</v>
      </c>
    </row>
    <row r="1915" ht="15.0" customHeight="1">
      <c r="A1915" s="43">
        <v>45737.7083333333</v>
      </c>
      <c r="B1915" s="44">
        <v>3.0</v>
      </c>
      <c r="C1915" s="44">
        <v>17.0</v>
      </c>
      <c r="D1915" s="44">
        <v>388.1</v>
      </c>
      <c r="E1915" s="44">
        <v>23.9</v>
      </c>
      <c r="F1915" s="44">
        <v>1.79</v>
      </c>
      <c r="G1915" s="44">
        <v>0.95</v>
      </c>
      <c r="H1915" s="18">
        <f>MIN(1,F1915/Config_Geracao!$E$4)*G1915</f>
        <v>0.17005</v>
      </c>
    </row>
    <row r="1916" ht="15.0" customHeight="1">
      <c r="A1916" s="43">
        <v>45737.75</v>
      </c>
      <c r="B1916" s="44">
        <v>3.0</v>
      </c>
      <c r="C1916" s="44">
        <v>18.0</v>
      </c>
      <c r="D1916" s="44">
        <v>38.9</v>
      </c>
      <c r="E1916" s="44">
        <v>25.7</v>
      </c>
      <c r="F1916" s="44">
        <v>2.65</v>
      </c>
      <c r="G1916" s="44">
        <v>0.95</v>
      </c>
      <c r="H1916" s="18">
        <f>MIN(1,F1916/Config_Geracao!$E$4)*G1916</f>
        <v>0.25175</v>
      </c>
    </row>
    <row r="1917" ht="15.0" customHeight="1">
      <c r="A1917" s="43">
        <v>45737.7916666667</v>
      </c>
      <c r="B1917" s="44">
        <v>3.0</v>
      </c>
      <c r="C1917" s="44">
        <v>19.0</v>
      </c>
      <c r="D1917" s="44">
        <v>10.0</v>
      </c>
      <c r="E1917" s="44">
        <v>25.3</v>
      </c>
      <c r="F1917" s="44">
        <v>2.94</v>
      </c>
      <c r="G1917" s="44">
        <v>0.95</v>
      </c>
      <c r="H1917" s="18">
        <f>MIN(1,F1917/Config_Geracao!$E$4)*G1917</f>
        <v>0.2793</v>
      </c>
    </row>
    <row r="1918" ht="15.0" customHeight="1">
      <c r="A1918" s="43">
        <v>45737.8333333333</v>
      </c>
      <c r="B1918" s="44">
        <v>3.0</v>
      </c>
      <c r="C1918" s="44">
        <v>20.0</v>
      </c>
      <c r="D1918" s="44">
        <v>0.0</v>
      </c>
      <c r="E1918" s="44">
        <v>26.9</v>
      </c>
      <c r="F1918" s="44">
        <v>2.72</v>
      </c>
      <c r="G1918" s="44">
        <v>0.95</v>
      </c>
      <c r="H1918" s="18">
        <f>MIN(1,F1918/Config_Geracao!$E$4)*G1918</f>
        <v>0.2584</v>
      </c>
    </row>
    <row r="1919" ht="15.0" customHeight="1">
      <c r="A1919" s="43">
        <v>45737.875</v>
      </c>
      <c r="B1919" s="44">
        <v>3.0</v>
      </c>
      <c r="C1919" s="44">
        <v>21.0</v>
      </c>
      <c r="D1919" s="44">
        <v>0.0</v>
      </c>
      <c r="E1919" s="44">
        <v>27.3</v>
      </c>
      <c r="F1919" s="44">
        <v>3.67</v>
      </c>
      <c r="G1919" s="44">
        <v>0.95</v>
      </c>
      <c r="H1919" s="18">
        <f>MIN(1,F1919/Config_Geracao!$E$4)*G1919</f>
        <v>0.34865</v>
      </c>
    </row>
    <row r="1920" ht="15.0" customHeight="1">
      <c r="A1920" s="43">
        <v>45737.9166666667</v>
      </c>
      <c r="B1920" s="44">
        <v>3.0</v>
      </c>
      <c r="C1920" s="44">
        <v>22.0</v>
      </c>
      <c r="D1920" s="44">
        <v>0.0</v>
      </c>
      <c r="E1920" s="44">
        <v>26.1</v>
      </c>
      <c r="F1920" s="44">
        <v>3.87</v>
      </c>
      <c r="G1920" s="44">
        <v>0.95</v>
      </c>
      <c r="H1920" s="18">
        <f>MIN(1,F1920/Config_Geracao!$E$4)*G1920</f>
        <v>0.36765</v>
      </c>
    </row>
    <row r="1921" ht="15.0" customHeight="1">
      <c r="A1921" s="43">
        <v>45737.9583333333</v>
      </c>
      <c r="B1921" s="44">
        <v>3.0</v>
      </c>
      <c r="C1921" s="44">
        <v>23.0</v>
      </c>
      <c r="D1921" s="44">
        <v>0.0</v>
      </c>
      <c r="E1921" s="44">
        <v>28.6</v>
      </c>
      <c r="F1921" s="44">
        <v>2.88</v>
      </c>
      <c r="G1921" s="44">
        <v>0.95</v>
      </c>
      <c r="H1921" s="18">
        <f>MIN(1,F1921/Config_Geracao!$E$4)*G1921</f>
        <v>0.2736</v>
      </c>
    </row>
    <row r="1922" ht="15.0" customHeight="1">
      <c r="A1922" s="43">
        <v>45738.0</v>
      </c>
      <c r="B1922" s="44">
        <v>3.0</v>
      </c>
      <c r="C1922" s="44">
        <v>0.0</v>
      </c>
      <c r="D1922" s="44">
        <v>0.0</v>
      </c>
      <c r="E1922" s="44">
        <v>26.7</v>
      </c>
      <c r="F1922" s="44">
        <v>3.18</v>
      </c>
      <c r="G1922" s="44">
        <v>0.95</v>
      </c>
      <c r="H1922" s="18">
        <f>MIN(1,F1922/Config_Geracao!$E$4)*G1922</f>
        <v>0.3021</v>
      </c>
    </row>
    <row r="1923" ht="15.0" customHeight="1">
      <c r="A1923" s="43">
        <v>45738.0416666667</v>
      </c>
      <c r="B1923" s="44">
        <v>3.0</v>
      </c>
      <c r="C1923" s="44">
        <v>1.0</v>
      </c>
      <c r="D1923" s="44">
        <v>0.0</v>
      </c>
      <c r="E1923" s="44">
        <v>25.9</v>
      </c>
      <c r="F1923" s="44">
        <v>3.35</v>
      </c>
      <c r="G1923" s="44">
        <v>0.95</v>
      </c>
      <c r="H1923" s="18">
        <f>MIN(1,F1923/Config_Geracao!$E$4)*G1923</f>
        <v>0.31825</v>
      </c>
    </row>
    <row r="1924" ht="15.0" customHeight="1">
      <c r="A1924" s="43">
        <v>45738.0833333333</v>
      </c>
      <c r="B1924" s="44">
        <v>3.0</v>
      </c>
      <c r="C1924" s="44">
        <v>2.0</v>
      </c>
      <c r="D1924" s="44">
        <v>0.0</v>
      </c>
      <c r="E1924" s="44">
        <v>24.5</v>
      </c>
      <c r="F1924" s="44">
        <v>2.67</v>
      </c>
      <c r="G1924" s="44">
        <v>0.95</v>
      </c>
      <c r="H1924" s="18">
        <f>MIN(1,F1924/Config_Geracao!$E$4)*G1924</f>
        <v>0.25365</v>
      </c>
    </row>
    <row r="1925" ht="15.0" customHeight="1">
      <c r="A1925" s="43">
        <v>45738.125</v>
      </c>
      <c r="B1925" s="44">
        <v>3.0</v>
      </c>
      <c r="C1925" s="44">
        <v>3.0</v>
      </c>
      <c r="D1925" s="44">
        <v>0.0</v>
      </c>
      <c r="E1925" s="44">
        <v>26.4</v>
      </c>
      <c r="F1925" s="44">
        <v>3.57</v>
      </c>
      <c r="G1925" s="44">
        <v>0.95</v>
      </c>
      <c r="H1925" s="18">
        <f>MIN(1,F1925/Config_Geracao!$E$4)*G1925</f>
        <v>0.33915</v>
      </c>
    </row>
    <row r="1926" ht="15.0" customHeight="1">
      <c r="A1926" s="43">
        <v>45738.1666666667</v>
      </c>
      <c r="B1926" s="44">
        <v>3.0</v>
      </c>
      <c r="C1926" s="44">
        <v>4.0</v>
      </c>
      <c r="D1926" s="44">
        <v>0.0</v>
      </c>
      <c r="E1926" s="44">
        <v>23.6</v>
      </c>
      <c r="F1926" s="44">
        <v>4.66</v>
      </c>
      <c r="G1926" s="44">
        <v>0.95</v>
      </c>
      <c r="H1926" s="18">
        <f>MIN(1,F1926/Config_Geracao!$E$4)*G1926</f>
        <v>0.4427</v>
      </c>
    </row>
    <row r="1927" ht="15.0" customHeight="1">
      <c r="A1927" s="43">
        <v>45738.2083333333</v>
      </c>
      <c r="B1927" s="44">
        <v>3.0</v>
      </c>
      <c r="C1927" s="44">
        <v>5.0</v>
      </c>
      <c r="D1927" s="44">
        <v>0.0</v>
      </c>
      <c r="E1927" s="44">
        <v>23.6</v>
      </c>
      <c r="F1927" s="44">
        <v>3.83</v>
      </c>
      <c r="G1927" s="44">
        <v>0.95</v>
      </c>
      <c r="H1927" s="18">
        <f>MIN(1,F1927/Config_Geracao!$E$4)*G1927</f>
        <v>0.36385</v>
      </c>
    </row>
    <row r="1928" ht="15.0" customHeight="1">
      <c r="A1928" s="43">
        <v>45738.25</v>
      </c>
      <c r="B1928" s="44">
        <v>3.0</v>
      </c>
      <c r="C1928" s="44">
        <v>6.0</v>
      </c>
      <c r="D1928" s="44">
        <v>104.2</v>
      </c>
      <c r="E1928" s="44">
        <v>24.3</v>
      </c>
      <c r="F1928" s="44">
        <v>3.12</v>
      </c>
      <c r="G1928" s="44">
        <v>0.95</v>
      </c>
      <c r="H1928" s="18">
        <f>MIN(1,F1928/Config_Geracao!$E$4)*G1928</f>
        <v>0.2964</v>
      </c>
    </row>
    <row r="1929" ht="15.0" customHeight="1">
      <c r="A1929" s="43">
        <v>45738.2916666667</v>
      </c>
      <c r="B1929" s="44">
        <v>3.0</v>
      </c>
      <c r="C1929" s="44">
        <v>7.0</v>
      </c>
      <c r="D1929" s="44">
        <v>447.4</v>
      </c>
      <c r="E1929" s="44">
        <v>28.2</v>
      </c>
      <c r="F1929" s="44">
        <v>2.38</v>
      </c>
      <c r="G1929" s="44">
        <v>0.95</v>
      </c>
      <c r="H1929" s="18">
        <f>MIN(1,F1929/Config_Geracao!$E$4)*G1929</f>
        <v>0.2261</v>
      </c>
    </row>
    <row r="1930" ht="15.0" customHeight="1">
      <c r="A1930" s="43">
        <v>45738.3333333333</v>
      </c>
      <c r="B1930" s="44">
        <v>3.0</v>
      </c>
      <c r="C1930" s="44">
        <v>8.0</v>
      </c>
      <c r="D1930" s="44">
        <v>604.3</v>
      </c>
      <c r="E1930" s="44">
        <v>29.7</v>
      </c>
      <c r="F1930" s="44">
        <v>3.48</v>
      </c>
      <c r="G1930" s="44">
        <v>0.95</v>
      </c>
      <c r="H1930" s="18">
        <f>MIN(1,F1930/Config_Geracao!$E$4)*G1930</f>
        <v>0.3306</v>
      </c>
    </row>
    <row r="1931" ht="15.0" customHeight="1">
      <c r="A1931" s="43">
        <v>45738.375</v>
      </c>
      <c r="B1931" s="44">
        <v>3.0</v>
      </c>
      <c r="C1931" s="44">
        <v>9.0</v>
      </c>
      <c r="D1931" s="44">
        <v>762.3</v>
      </c>
      <c r="E1931" s="44">
        <v>29.5</v>
      </c>
      <c r="F1931" s="44">
        <v>3.16</v>
      </c>
      <c r="G1931" s="44">
        <v>0.95</v>
      </c>
      <c r="H1931" s="18">
        <f>MIN(1,F1931/Config_Geracao!$E$4)*G1931</f>
        <v>0.3002</v>
      </c>
    </row>
    <row r="1932" ht="15.0" customHeight="1">
      <c r="A1932" s="43">
        <v>45738.4166666667</v>
      </c>
      <c r="B1932" s="44">
        <v>3.0</v>
      </c>
      <c r="C1932" s="44">
        <v>10.0</v>
      </c>
      <c r="D1932" s="44">
        <v>882.3</v>
      </c>
      <c r="E1932" s="44">
        <v>32.9</v>
      </c>
      <c r="F1932" s="44">
        <v>3.53</v>
      </c>
      <c r="G1932" s="44">
        <v>0.95</v>
      </c>
      <c r="H1932" s="18">
        <f>MIN(1,F1932/Config_Geracao!$E$4)*G1932</f>
        <v>0.33535</v>
      </c>
    </row>
    <row r="1933" ht="15.0" customHeight="1">
      <c r="A1933" s="43">
        <v>45738.4583333333</v>
      </c>
      <c r="B1933" s="44">
        <v>3.0</v>
      </c>
      <c r="C1933" s="44">
        <v>11.0</v>
      </c>
      <c r="D1933" s="44">
        <v>252.2</v>
      </c>
      <c r="E1933" s="44">
        <v>28.2</v>
      </c>
      <c r="F1933" s="44">
        <v>2.14</v>
      </c>
      <c r="G1933" s="44">
        <v>0.95</v>
      </c>
      <c r="H1933" s="18">
        <f>MIN(1,F1933/Config_Geracao!$E$4)*G1933</f>
        <v>0.2033</v>
      </c>
    </row>
    <row r="1934" ht="15.0" customHeight="1">
      <c r="A1934" s="43">
        <v>45738.5</v>
      </c>
      <c r="B1934" s="44">
        <v>3.0</v>
      </c>
      <c r="C1934" s="44">
        <v>12.0</v>
      </c>
      <c r="D1934" s="44">
        <v>430.3</v>
      </c>
      <c r="E1934" s="44">
        <v>30.1</v>
      </c>
      <c r="F1934" s="44">
        <v>2.03</v>
      </c>
      <c r="G1934" s="44">
        <v>0.95</v>
      </c>
      <c r="H1934" s="18">
        <f>MIN(1,F1934/Config_Geracao!$E$4)*G1934</f>
        <v>0.19285</v>
      </c>
    </row>
    <row r="1935" ht="15.0" customHeight="1">
      <c r="A1935" s="43">
        <v>45738.5416666667</v>
      </c>
      <c r="B1935" s="44">
        <v>3.0</v>
      </c>
      <c r="C1935" s="44">
        <v>13.0</v>
      </c>
      <c r="D1935" s="44">
        <v>960.3</v>
      </c>
      <c r="E1935" s="44">
        <v>29.8</v>
      </c>
      <c r="F1935" s="44">
        <v>3.32</v>
      </c>
      <c r="G1935" s="44">
        <v>0.95</v>
      </c>
      <c r="H1935" s="18">
        <f>MIN(1,F1935/Config_Geracao!$E$4)*G1935</f>
        <v>0.3154</v>
      </c>
    </row>
    <row r="1936" ht="15.0" customHeight="1">
      <c r="A1936" s="43">
        <v>45738.5833333333</v>
      </c>
      <c r="B1936" s="44">
        <v>3.0</v>
      </c>
      <c r="C1936" s="44">
        <v>14.0</v>
      </c>
      <c r="D1936" s="44">
        <v>913.8</v>
      </c>
      <c r="E1936" s="44">
        <v>29.4</v>
      </c>
      <c r="F1936" s="44">
        <v>2.27</v>
      </c>
      <c r="G1936" s="44">
        <v>0.95</v>
      </c>
      <c r="H1936" s="18">
        <f>MIN(1,F1936/Config_Geracao!$E$4)*G1936</f>
        <v>0.21565</v>
      </c>
    </row>
    <row r="1937" ht="15.0" customHeight="1">
      <c r="A1937" s="43">
        <v>45738.625</v>
      </c>
      <c r="B1937" s="44">
        <v>3.0</v>
      </c>
      <c r="C1937" s="44">
        <v>15.0</v>
      </c>
      <c r="D1937" s="44">
        <v>742.6</v>
      </c>
      <c r="E1937" s="44">
        <v>27.0</v>
      </c>
      <c r="F1937" s="44">
        <v>2.02</v>
      </c>
      <c r="G1937" s="44">
        <v>0.95</v>
      </c>
      <c r="H1937" s="18">
        <f>MIN(1,F1937/Config_Geracao!$E$4)*G1937</f>
        <v>0.1919</v>
      </c>
    </row>
    <row r="1938" ht="15.0" customHeight="1">
      <c r="A1938" s="43">
        <v>45738.6666666667</v>
      </c>
      <c r="B1938" s="44">
        <v>3.0</v>
      </c>
      <c r="C1938" s="44">
        <v>16.0</v>
      </c>
      <c r="D1938" s="44">
        <v>603.3</v>
      </c>
      <c r="E1938" s="44">
        <v>25.6</v>
      </c>
      <c r="F1938" s="44">
        <v>2.85</v>
      </c>
      <c r="G1938" s="44">
        <v>0.95</v>
      </c>
      <c r="H1938" s="18">
        <f>MIN(1,F1938/Config_Geracao!$E$4)*G1938</f>
        <v>0.27075</v>
      </c>
    </row>
    <row r="1939" ht="15.0" customHeight="1">
      <c r="A1939" s="43">
        <v>45738.7083333333</v>
      </c>
      <c r="B1939" s="44">
        <v>3.0</v>
      </c>
      <c r="C1939" s="44">
        <v>17.0</v>
      </c>
      <c r="D1939" s="44">
        <v>426.4</v>
      </c>
      <c r="E1939" s="44">
        <v>26.7</v>
      </c>
      <c r="F1939" s="44">
        <v>2.17</v>
      </c>
      <c r="G1939" s="44">
        <v>0.95</v>
      </c>
      <c r="H1939" s="18">
        <f>MIN(1,F1939/Config_Geracao!$E$4)*G1939</f>
        <v>0.20615</v>
      </c>
    </row>
    <row r="1940" ht="15.0" customHeight="1">
      <c r="A1940" s="43">
        <v>45738.75</v>
      </c>
      <c r="B1940" s="44">
        <v>3.0</v>
      </c>
      <c r="C1940" s="44">
        <v>18.0</v>
      </c>
      <c r="D1940" s="44">
        <v>217.9</v>
      </c>
      <c r="E1940" s="44">
        <v>23.3</v>
      </c>
      <c r="F1940" s="44">
        <v>4.96</v>
      </c>
      <c r="G1940" s="44">
        <v>0.95</v>
      </c>
      <c r="H1940" s="18">
        <f>MIN(1,F1940/Config_Geracao!$E$4)*G1940</f>
        <v>0.4712</v>
      </c>
    </row>
    <row r="1941" ht="15.0" customHeight="1">
      <c r="A1941" s="43">
        <v>45738.7916666667</v>
      </c>
      <c r="B1941" s="44">
        <v>3.0</v>
      </c>
      <c r="C1941" s="44">
        <v>19.0</v>
      </c>
      <c r="D1941" s="44">
        <v>4.1</v>
      </c>
      <c r="E1941" s="44">
        <v>26.4</v>
      </c>
      <c r="F1941" s="44">
        <v>2.36</v>
      </c>
      <c r="G1941" s="44">
        <v>0.95</v>
      </c>
      <c r="H1941" s="18">
        <f>MIN(1,F1941/Config_Geracao!$E$4)*G1941</f>
        <v>0.2242</v>
      </c>
    </row>
    <row r="1942" ht="15.0" customHeight="1">
      <c r="A1942" s="43">
        <v>45738.8333333333</v>
      </c>
      <c r="B1942" s="44">
        <v>3.0</v>
      </c>
      <c r="C1942" s="44">
        <v>20.0</v>
      </c>
      <c r="D1942" s="44">
        <v>0.0</v>
      </c>
      <c r="E1942" s="44">
        <v>28.5</v>
      </c>
      <c r="F1942" s="44">
        <v>3.71</v>
      </c>
      <c r="G1942" s="44">
        <v>0.95</v>
      </c>
      <c r="H1942" s="18">
        <f>MIN(1,F1942/Config_Geracao!$E$4)*G1942</f>
        <v>0.35245</v>
      </c>
    </row>
    <row r="1943" ht="15.0" customHeight="1">
      <c r="A1943" s="43">
        <v>45738.875</v>
      </c>
      <c r="B1943" s="44">
        <v>3.0</v>
      </c>
      <c r="C1943" s="44">
        <v>21.0</v>
      </c>
      <c r="D1943" s="44">
        <v>0.0</v>
      </c>
      <c r="E1943" s="44">
        <v>26.6</v>
      </c>
      <c r="F1943" s="44">
        <v>5.32</v>
      </c>
      <c r="G1943" s="44">
        <v>0.95</v>
      </c>
      <c r="H1943" s="18">
        <f>MIN(1,F1943/Config_Geracao!$E$4)*G1943</f>
        <v>0.5054</v>
      </c>
    </row>
    <row r="1944" ht="15.0" customHeight="1">
      <c r="A1944" s="43">
        <v>45738.9166666667</v>
      </c>
      <c r="B1944" s="44">
        <v>3.0</v>
      </c>
      <c r="C1944" s="44">
        <v>22.0</v>
      </c>
      <c r="D1944" s="44">
        <v>0.0</v>
      </c>
      <c r="E1944" s="44">
        <v>28.0</v>
      </c>
      <c r="F1944" s="44">
        <v>3.52</v>
      </c>
      <c r="G1944" s="44">
        <v>0.95</v>
      </c>
      <c r="H1944" s="18">
        <f>MIN(1,F1944/Config_Geracao!$E$4)*G1944</f>
        <v>0.3344</v>
      </c>
    </row>
    <row r="1945" ht="15.0" customHeight="1">
      <c r="A1945" s="43">
        <v>45738.9583333333</v>
      </c>
      <c r="B1945" s="44">
        <v>3.0</v>
      </c>
      <c r="C1945" s="44">
        <v>23.0</v>
      </c>
      <c r="D1945" s="44">
        <v>0.0</v>
      </c>
      <c r="E1945" s="44">
        <v>24.1</v>
      </c>
      <c r="F1945" s="44">
        <v>2.87</v>
      </c>
      <c r="G1945" s="44">
        <v>0.95</v>
      </c>
      <c r="H1945" s="18">
        <f>MIN(1,F1945/Config_Geracao!$E$4)*G1945</f>
        <v>0.27265</v>
      </c>
    </row>
    <row r="1946" ht="15.0" customHeight="1">
      <c r="A1946" s="43">
        <v>45739.0</v>
      </c>
      <c r="B1946" s="44">
        <v>3.0</v>
      </c>
      <c r="C1946" s="44">
        <v>0.0</v>
      </c>
      <c r="D1946" s="44">
        <v>0.0</v>
      </c>
      <c r="E1946" s="44">
        <v>30.3</v>
      </c>
      <c r="F1946" s="44">
        <v>2.64</v>
      </c>
      <c r="G1946" s="44">
        <v>0.95</v>
      </c>
      <c r="H1946" s="18">
        <f>MIN(1,F1946/Config_Geracao!$E$4)*G1946</f>
        <v>0.2508</v>
      </c>
    </row>
    <row r="1947" ht="15.0" customHeight="1">
      <c r="A1947" s="43">
        <v>45739.0416666667</v>
      </c>
      <c r="B1947" s="44">
        <v>3.0</v>
      </c>
      <c r="C1947" s="44">
        <v>1.0</v>
      </c>
      <c r="D1947" s="44">
        <v>0.0</v>
      </c>
      <c r="E1947" s="44">
        <v>27.5</v>
      </c>
      <c r="F1947" s="44">
        <v>3.12</v>
      </c>
      <c r="G1947" s="44">
        <v>0.95</v>
      </c>
      <c r="H1947" s="18">
        <f>MIN(1,F1947/Config_Geracao!$E$4)*G1947</f>
        <v>0.2964</v>
      </c>
    </row>
    <row r="1948" ht="15.0" customHeight="1">
      <c r="A1948" s="43">
        <v>45739.0833333333</v>
      </c>
      <c r="B1948" s="44">
        <v>3.0</v>
      </c>
      <c r="C1948" s="44">
        <v>2.0</v>
      </c>
      <c r="D1948" s="44">
        <v>0.0</v>
      </c>
      <c r="E1948" s="44">
        <v>24.7</v>
      </c>
      <c r="F1948" s="44">
        <v>3.24</v>
      </c>
      <c r="G1948" s="44">
        <v>0.95</v>
      </c>
      <c r="H1948" s="18">
        <f>MIN(1,F1948/Config_Geracao!$E$4)*G1948</f>
        <v>0.3078</v>
      </c>
    </row>
    <row r="1949" ht="15.0" customHeight="1">
      <c r="A1949" s="43">
        <v>45739.125</v>
      </c>
      <c r="B1949" s="44">
        <v>3.0</v>
      </c>
      <c r="C1949" s="44">
        <v>3.0</v>
      </c>
      <c r="D1949" s="44">
        <v>0.0</v>
      </c>
      <c r="E1949" s="44">
        <v>25.0</v>
      </c>
      <c r="F1949" s="44">
        <v>2.69</v>
      </c>
      <c r="G1949" s="44">
        <v>0.95</v>
      </c>
      <c r="H1949" s="18">
        <f>MIN(1,F1949/Config_Geracao!$E$4)*G1949</f>
        <v>0.25555</v>
      </c>
    </row>
    <row r="1950" ht="15.0" customHeight="1">
      <c r="A1950" s="43">
        <v>45739.1666666667</v>
      </c>
      <c r="B1950" s="44">
        <v>3.0</v>
      </c>
      <c r="C1950" s="44">
        <v>4.0</v>
      </c>
      <c r="D1950" s="44">
        <v>0.0</v>
      </c>
      <c r="E1950" s="44">
        <v>25.8</v>
      </c>
      <c r="F1950" s="44">
        <v>4.13</v>
      </c>
      <c r="G1950" s="44">
        <v>0.95</v>
      </c>
      <c r="H1950" s="18">
        <f>MIN(1,F1950/Config_Geracao!$E$4)*G1950</f>
        <v>0.39235</v>
      </c>
    </row>
    <row r="1951" ht="15.0" customHeight="1">
      <c r="A1951" s="43">
        <v>45739.2083333333</v>
      </c>
      <c r="B1951" s="44">
        <v>3.0</v>
      </c>
      <c r="C1951" s="44">
        <v>5.0</v>
      </c>
      <c r="D1951" s="44">
        <v>4.7</v>
      </c>
      <c r="E1951" s="44">
        <v>23.6</v>
      </c>
      <c r="F1951" s="44">
        <v>2.93</v>
      </c>
      <c r="G1951" s="44">
        <v>0.95</v>
      </c>
      <c r="H1951" s="18">
        <f>MIN(1,F1951/Config_Geracao!$E$4)*G1951</f>
        <v>0.27835</v>
      </c>
    </row>
    <row r="1952" ht="15.0" customHeight="1">
      <c r="A1952" s="43">
        <v>45739.25</v>
      </c>
      <c r="B1952" s="44">
        <v>3.0</v>
      </c>
      <c r="C1952" s="44">
        <v>6.0</v>
      </c>
      <c r="D1952" s="44">
        <v>143.5</v>
      </c>
      <c r="E1952" s="44">
        <v>23.4</v>
      </c>
      <c r="F1952" s="44">
        <v>1.88</v>
      </c>
      <c r="G1952" s="44">
        <v>0.95</v>
      </c>
      <c r="H1952" s="18">
        <f>MIN(1,F1952/Config_Geracao!$E$4)*G1952</f>
        <v>0.1786</v>
      </c>
    </row>
    <row r="1953" ht="15.0" customHeight="1">
      <c r="A1953" s="43">
        <v>45739.2916666667</v>
      </c>
      <c r="B1953" s="44">
        <v>3.0</v>
      </c>
      <c r="C1953" s="44">
        <v>7.0</v>
      </c>
      <c r="D1953" s="44">
        <v>419.7</v>
      </c>
      <c r="E1953" s="44">
        <v>25.5</v>
      </c>
      <c r="F1953" s="44">
        <v>2.65</v>
      </c>
      <c r="G1953" s="44">
        <v>0.95</v>
      </c>
      <c r="H1953" s="18">
        <f>MIN(1,F1953/Config_Geracao!$E$4)*G1953</f>
        <v>0.25175</v>
      </c>
    </row>
    <row r="1954" ht="15.0" customHeight="1">
      <c r="A1954" s="43">
        <v>45739.3333333333</v>
      </c>
      <c r="B1954" s="44">
        <v>3.0</v>
      </c>
      <c r="C1954" s="44">
        <v>8.0</v>
      </c>
      <c r="D1954" s="44">
        <v>156.3</v>
      </c>
      <c r="E1954" s="44">
        <v>27.4</v>
      </c>
      <c r="F1954" s="44">
        <v>2.78</v>
      </c>
      <c r="G1954" s="44">
        <v>0.95</v>
      </c>
      <c r="H1954" s="18">
        <f>MIN(1,F1954/Config_Geracao!$E$4)*G1954</f>
        <v>0.2641</v>
      </c>
    </row>
    <row r="1955" ht="15.0" customHeight="1">
      <c r="A1955" s="43">
        <v>45739.375</v>
      </c>
      <c r="B1955" s="44">
        <v>3.0</v>
      </c>
      <c r="C1955" s="44">
        <v>9.0</v>
      </c>
      <c r="D1955" s="44">
        <v>778.1</v>
      </c>
      <c r="E1955" s="44">
        <v>27.0</v>
      </c>
      <c r="F1955" s="44">
        <v>2.3</v>
      </c>
      <c r="G1955" s="44">
        <v>0.95</v>
      </c>
      <c r="H1955" s="18">
        <f>MIN(1,F1955/Config_Geracao!$E$4)*G1955</f>
        <v>0.2185</v>
      </c>
    </row>
    <row r="1956" ht="15.0" customHeight="1">
      <c r="A1956" s="43">
        <v>45739.4166666667</v>
      </c>
      <c r="B1956" s="44">
        <v>3.0</v>
      </c>
      <c r="C1956" s="44">
        <v>10.0</v>
      </c>
      <c r="D1956" s="44">
        <v>336.0</v>
      </c>
      <c r="E1956" s="44">
        <v>30.0</v>
      </c>
      <c r="F1956" s="44">
        <v>1.88</v>
      </c>
      <c r="G1956" s="44">
        <v>0.95</v>
      </c>
      <c r="H1956" s="18">
        <f>MIN(1,F1956/Config_Geracao!$E$4)*G1956</f>
        <v>0.1786</v>
      </c>
    </row>
    <row r="1957" ht="15.0" customHeight="1">
      <c r="A1957" s="43">
        <v>45739.4583333333</v>
      </c>
      <c r="B1957" s="44">
        <v>3.0</v>
      </c>
      <c r="C1957" s="44">
        <v>11.0</v>
      </c>
      <c r="D1957" s="44">
        <v>962.4</v>
      </c>
      <c r="E1957" s="44">
        <v>29.3</v>
      </c>
      <c r="F1957" s="44">
        <v>2.34</v>
      </c>
      <c r="G1957" s="44">
        <v>0.95</v>
      </c>
      <c r="H1957" s="18">
        <f>MIN(1,F1957/Config_Geracao!$E$4)*G1957</f>
        <v>0.2223</v>
      </c>
    </row>
    <row r="1958" ht="15.0" customHeight="1">
      <c r="A1958" s="43">
        <v>45739.5</v>
      </c>
      <c r="B1958" s="44">
        <v>3.0</v>
      </c>
      <c r="C1958" s="44">
        <v>12.0</v>
      </c>
      <c r="D1958" s="44">
        <v>954.6</v>
      </c>
      <c r="E1958" s="44">
        <v>32.8</v>
      </c>
      <c r="F1958" s="44">
        <v>4.9</v>
      </c>
      <c r="G1958" s="44">
        <v>0.95</v>
      </c>
      <c r="H1958" s="18">
        <f>MIN(1,F1958/Config_Geracao!$E$4)*G1958</f>
        <v>0.4655</v>
      </c>
    </row>
    <row r="1959" ht="15.0" customHeight="1">
      <c r="A1959" s="43">
        <v>45739.5416666667</v>
      </c>
      <c r="B1959" s="44">
        <v>3.0</v>
      </c>
      <c r="C1959" s="44">
        <v>13.0</v>
      </c>
      <c r="D1959" s="44">
        <v>203.6</v>
      </c>
      <c r="E1959" s="44">
        <v>31.0</v>
      </c>
      <c r="F1959" s="44">
        <v>3.39</v>
      </c>
      <c r="G1959" s="44">
        <v>0.95</v>
      </c>
      <c r="H1959" s="18">
        <f>MIN(1,F1959/Config_Geracao!$E$4)*G1959</f>
        <v>0.32205</v>
      </c>
    </row>
    <row r="1960" ht="15.0" customHeight="1">
      <c r="A1960" s="43">
        <v>45739.5833333333</v>
      </c>
      <c r="B1960" s="44">
        <v>3.0</v>
      </c>
      <c r="C1960" s="44">
        <v>14.0</v>
      </c>
      <c r="D1960" s="44">
        <v>900.2</v>
      </c>
      <c r="E1960" s="44">
        <v>25.6</v>
      </c>
      <c r="F1960" s="44">
        <v>2.11</v>
      </c>
      <c r="G1960" s="44">
        <v>0.95</v>
      </c>
      <c r="H1960" s="18">
        <f>MIN(1,F1960/Config_Geracao!$E$4)*G1960</f>
        <v>0.20045</v>
      </c>
    </row>
    <row r="1961" ht="15.0" customHeight="1">
      <c r="A1961" s="43">
        <v>45739.625</v>
      </c>
      <c r="B1961" s="44">
        <v>3.0</v>
      </c>
      <c r="C1961" s="44">
        <v>15.0</v>
      </c>
      <c r="D1961" s="44">
        <v>443.1</v>
      </c>
      <c r="E1961" s="44">
        <v>26.1</v>
      </c>
      <c r="F1961" s="44">
        <v>1.95</v>
      </c>
      <c r="G1961" s="44">
        <v>0.95</v>
      </c>
      <c r="H1961" s="18">
        <f>MIN(1,F1961/Config_Geracao!$E$4)*G1961</f>
        <v>0.18525</v>
      </c>
    </row>
    <row r="1962" ht="15.0" customHeight="1">
      <c r="A1962" s="43">
        <v>45739.6666666667</v>
      </c>
      <c r="B1962" s="44">
        <v>3.0</v>
      </c>
      <c r="C1962" s="44">
        <v>16.0</v>
      </c>
      <c r="D1962" s="44">
        <v>615.8</v>
      </c>
      <c r="E1962" s="44">
        <v>26.5</v>
      </c>
      <c r="F1962" s="44">
        <v>2.82</v>
      </c>
      <c r="G1962" s="44">
        <v>0.95</v>
      </c>
      <c r="H1962" s="18">
        <f>MIN(1,F1962/Config_Geracao!$E$4)*G1962</f>
        <v>0.2679</v>
      </c>
    </row>
    <row r="1963" ht="15.0" customHeight="1">
      <c r="A1963" s="43">
        <v>45739.7083333333</v>
      </c>
      <c r="B1963" s="44">
        <v>3.0</v>
      </c>
      <c r="C1963" s="44">
        <v>17.0</v>
      </c>
      <c r="D1963" s="44">
        <v>428.1</v>
      </c>
      <c r="E1963" s="44">
        <v>25.9</v>
      </c>
      <c r="F1963" s="44">
        <v>4.45</v>
      </c>
      <c r="G1963" s="44">
        <v>0.95</v>
      </c>
      <c r="H1963" s="18">
        <f>MIN(1,F1963/Config_Geracao!$E$4)*G1963</f>
        <v>0.42275</v>
      </c>
    </row>
    <row r="1964" ht="15.0" customHeight="1">
      <c r="A1964" s="43">
        <v>45739.75</v>
      </c>
      <c r="B1964" s="44">
        <v>3.0</v>
      </c>
      <c r="C1964" s="44">
        <v>18.0</v>
      </c>
      <c r="D1964" s="44">
        <v>218.7</v>
      </c>
      <c r="E1964" s="44">
        <v>23.2</v>
      </c>
      <c r="F1964" s="44">
        <v>2.02</v>
      </c>
      <c r="G1964" s="44">
        <v>0.95</v>
      </c>
      <c r="H1964" s="18">
        <f>MIN(1,F1964/Config_Geracao!$E$4)*G1964</f>
        <v>0.1919</v>
      </c>
    </row>
    <row r="1965" ht="15.0" customHeight="1">
      <c r="A1965" s="43">
        <v>45739.7916666667</v>
      </c>
      <c r="B1965" s="44">
        <v>3.0</v>
      </c>
      <c r="C1965" s="44">
        <v>19.0</v>
      </c>
      <c r="D1965" s="44">
        <v>0.0</v>
      </c>
      <c r="E1965" s="44">
        <v>23.6</v>
      </c>
      <c r="F1965" s="44">
        <v>4.55</v>
      </c>
      <c r="G1965" s="44">
        <v>0.95</v>
      </c>
      <c r="H1965" s="18">
        <f>MIN(1,F1965/Config_Geracao!$E$4)*G1965</f>
        <v>0.43225</v>
      </c>
    </row>
    <row r="1966" ht="15.0" customHeight="1">
      <c r="A1966" s="43">
        <v>45739.8333333333</v>
      </c>
      <c r="B1966" s="44">
        <v>3.0</v>
      </c>
      <c r="C1966" s="44">
        <v>20.0</v>
      </c>
      <c r="D1966" s="44">
        <v>0.0</v>
      </c>
      <c r="E1966" s="44">
        <v>26.0</v>
      </c>
      <c r="F1966" s="44">
        <v>1.95</v>
      </c>
      <c r="G1966" s="44">
        <v>0.95</v>
      </c>
      <c r="H1966" s="18">
        <f>MIN(1,F1966/Config_Geracao!$E$4)*G1966</f>
        <v>0.18525</v>
      </c>
    </row>
    <row r="1967" ht="15.0" customHeight="1">
      <c r="A1967" s="43">
        <v>45739.875</v>
      </c>
      <c r="B1967" s="44">
        <v>3.0</v>
      </c>
      <c r="C1967" s="44">
        <v>21.0</v>
      </c>
      <c r="D1967" s="44">
        <v>0.0</v>
      </c>
      <c r="E1967" s="44">
        <v>26.8</v>
      </c>
      <c r="F1967" s="44">
        <v>3.02</v>
      </c>
      <c r="G1967" s="44">
        <v>0.95</v>
      </c>
      <c r="H1967" s="18">
        <f>MIN(1,F1967/Config_Geracao!$E$4)*G1967</f>
        <v>0.2869</v>
      </c>
    </row>
    <row r="1968" ht="15.0" customHeight="1">
      <c r="A1968" s="43">
        <v>45739.9166666667</v>
      </c>
      <c r="B1968" s="44">
        <v>3.0</v>
      </c>
      <c r="C1968" s="44">
        <v>22.0</v>
      </c>
      <c r="D1968" s="44">
        <v>0.0</v>
      </c>
      <c r="E1968" s="44">
        <v>24.5</v>
      </c>
      <c r="F1968" s="44">
        <v>2.97</v>
      </c>
      <c r="G1968" s="44">
        <v>0.95</v>
      </c>
      <c r="H1968" s="18">
        <f>MIN(1,F1968/Config_Geracao!$E$4)*G1968</f>
        <v>0.28215</v>
      </c>
    </row>
    <row r="1969" ht="15.0" customHeight="1">
      <c r="A1969" s="43">
        <v>45739.9583333333</v>
      </c>
      <c r="B1969" s="44">
        <v>3.0</v>
      </c>
      <c r="C1969" s="44">
        <v>23.0</v>
      </c>
      <c r="D1969" s="44">
        <v>0.0</v>
      </c>
      <c r="E1969" s="44">
        <v>26.4</v>
      </c>
      <c r="F1969" s="44">
        <v>6.22</v>
      </c>
      <c r="G1969" s="44">
        <v>0.95</v>
      </c>
      <c r="H1969" s="18">
        <f>MIN(1,F1969/Config_Geracao!$E$4)*G1969</f>
        <v>0.5909</v>
      </c>
    </row>
    <row r="1970" ht="15.0" customHeight="1">
      <c r="A1970" s="43">
        <v>45740.0</v>
      </c>
      <c r="B1970" s="44">
        <v>3.0</v>
      </c>
      <c r="C1970" s="44">
        <v>0.0</v>
      </c>
      <c r="D1970" s="44">
        <v>0.0</v>
      </c>
      <c r="E1970" s="44">
        <v>28.2</v>
      </c>
      <c r="F1970" s="44">
        <v>2.64</v>
      </c>
      <c r="G1970" s="44">
        <v>0.95</v>
      </c>
      <c r="H1970" s="18">
        <f>MIN(1,F1970/Config_Geracao!$E$4)*G1970</f>
        <v>0.2508</v>
      </c>
    </row>
    <row r="1971" ht="15.0" customHeight="1">
      <c r="A1971" s="43">
        <v>45740.0416666667</v>
      </c>
      <c r="B1971" s="44">
        <v>3.0</v>
      </c>
      <c r="C1971" s="44">
        <v>1.0</v>
      </c>
      <c r="D1971" s="44">
        <v>0.0</v>
      </c>
      <c r="E1971" s="44">
        <v>26.3</v>
      </c>
      <c r="F1971" s="44">
        <v>3.55</v>
      </c>
      <c r="G1971" s="44">
        <v>0.95</v>
      </c>
      <c r="H1971" s="18">
        <f>MIN(1,F1971/Config_Geracao!$E$4)*G1971</f>
        <v>0.33725</v>
      </c>
    </row>
    <row r="1972" ht="15.0" customHeight="1">
      <c r="A1972" s="43">
        <v>45740.0833333333</v>
      </c>
      <c r="B1972" s="44">
        <v>3.0</v>
      </c>
      <c r="C1972" s="44">
        <v>2.0</v>
      </c>
      <c r="D1972" s="44">
        <v>0.0</v>
      </c>
      <c r="E1972" s="44">
        <v>26.7</v>
      </c>
      <c r="F1972" s="44">
        <v>2.85</v>
      </c>
      <c r="G1972" s="44">
        <v>0.95</v>
      </c>
      <c r="H1972" s="18">
        <f>MIN(1,F1972/Config_Geracao!$E$4)*G1972</f>
        <v>0.27075</v>
      </c>
    </row>
    <row r="1973" ht="15.0" customHeight="1">
      <c r="A1973" s="43">
        <v>45740.125</v>
      </c>
      <c r="B1973" s="44">
        <v>3.0</v>
      </c>
      <c r="C1973" s="44">
        <v>3.0</v>
      </c>
      <c r="D1973" s="44">
        <v>0.0</v>
      </c>
      <c r="E1973" s="44">
        <v>27.3</v>
      </c>
      <c r="F1973" s="44">
        <v>3.69</v>
      </c>
      <c r="G1973" s="44">
        <v>0.95</v>
      </c>
      <c r="H1973" s="18">
        <f>MIN(1,F1973/Config_Geracao!$E$4)*G1973</f>
        <v>0.35055</v>
      </c>
    </row>
    <row r="1974" ht="15.0" customHeight="1">
      <c r="A1974" s="43">
        <v>45740.1666666667</v>
      </c>
      <c r="B1974" s="44">
        <v>3.0</v>
      </c>
      <c r="C1974" s="44">
        <v>4.0</v>
      </c>
      <c r="D1974" s="44">
        <v>0.0</v>
      </c>
      <c r="E1974" s="44">
        <v>27.5</v>
      </c>
      <c r="F1974" s="44">
        <v>3.02</v>
      </c>
      <c r="G1974" s="44">
        <v>0.95</v>
      </c>
      <c r="H1974" s="18">
        <f>MIN(1,F1974/Config_Geracao!$E$4)*G1974</f>
        <v>0.2869</v>
      </c>
    </row>
    <row r="1975" ht="15.0" customHeight="1">
      <c r="A1975" s="43">
        <v>45740.2083333333</v>
      </c>
      <c r="B1975" s="44">
        <v>3.0</v>
      </c>
      <c r="C1975" s="44">
        <v>5.0</v>
      </c>
      <c r="D1975" s="44">
        <v>22.5</v>
      </c>
      <c r="E1975" s="44">
        <v>25.2</v>
      </c>
      <c r="F1975" s="44">
        <v>4.51</v>
      </c>
      <c r="G1975" s="44">
        <v>0.95</v>
      </c>
      <c r="H1975" s="18">
        <f>MIN(1,F1975/Config_Geracao!$E$4)*G1975</f>
        <v>0.42845</v>
      </c>
    </row>
    <row r="1976" ht="15.0" customHeight="1">
      <c r="A1976" s="43">
        <v>45740.25</v>
      </c>
      <c r="B1976" s="44">
        <v>3.0</v>
      </c>
      <c r="C1976" s="44">
        <v>6.0</v>
      </c>
      <c r="D1976" s="44">
        <v>234.1</v>
      </c>
      <c r="E1976" s="44">
        <v>24.1</v>
      </c>
      <c r="F1976" s="44">
        <v>2.53</v>
      </c>
      <c r="G1976" s="44">
        <v>0.95</v>
      </c>
      <c r="H1976" s="18">
        <f>MIN(1,F1976/Config_Geracao!$E$4)*G1976</f>
        <v>0.24035</v>
      </c>
    </row>
    <row r="1977" ht="15.0" customHeight="1">
      <c r="A1977" s="43">
        <v>45740.2916666667</v>
      </c>
      <c r="B1977" s="44">
        <v>3.0</v>
      </c>
      <c r="C1977" s="44">
        <v>7.0</v>
      </c>
      <c r="D1977" s="44">
        <v>180.0</v>
      </c>
      <c r="E1977" s="44">
        <v>27.1</v>
      </c>
      <c r="F1977" s="44">
        <v>2.77</v>
      </c>
      <c r="G1977" s="44">
        <v>0.95</v>
      </c>
      <c r="H1977" s="18">
        <f>MIN(1,F1977/Config_Geracao!$E$4)*G1977</f>
        <v>0.26315</v>
      </c>
    </row>
    <row r="1978" ht="15.0" customHeight="1">
      <c r="A1978" s="43">
        <v>45740.3333333333</v>
      </c>
      <c r="B1978" s="44">
        <v>3.0</v>
      </c>
      <c r="C1978" s="44">
        <v>8.0</v>
      </c>
      <c r="D1978" s="44">
        <v>632.4</v>
      </c>
      <c r="E1978" s="44">
        <v>29.7</v>
      </c>
      <c r="F1978" s="44">
        <v>2.54</v>
      </c>
      <c r="G1978" s="44">
        <v>0.95</v>
      </c>
      <c r="H1978" s="18">
        <f>MIN(1,F1978/Config_Geracao!$E$4)*G1978</f>
        <v>0.2413</v>
      </c>
    </row>
    <row r="1979" ht="15.0" customHeight="1">
      <c r="A1979" s="43">
        <v>45740.375</v>
      </c>
      <c r="B1979" s="44">
        <v>3.0</v>
      </c>
      <c r="C1979" s="44">
        <v>9.0</v>
      </c>
      <c r="D1979" s="44">
        <v>489.8</v>
      </c>
      <c r="E1979" s="44">
        <v>28.6</v>
      </c>
      <c r="F1979" s="44">
        <v>3.86</v>
      </c>
      <c r="G1979" s="44">
        <v>0.95</v>
      </c>
      <c r="H1979" s="18">
        <f>MIN(1,F1979/Config_Geracao!$E$4)*G1979</f>
        <v>0.3667</v>
      </c>
    </row>
    <row r="1980" ht="15.0" customHeight="1">
      <c r="A1980" s="43">
        <v>45740.4166666667</v>
      </c>
      <c r="B1980" s="44">
        <v>3.0</v>
      </c>
      <c r="C1980" s="44">
        <v>10.0</v>
      </c>
      <c r="D1980" s="44">
        <v>903.0</v>
      </c>
      <c r="E1980" s="44">
        <v>30.5</v>
      </c>
      <c r="F1980" s="44">
        <v>2.27</v>
      </c>
      <c r="G1980" s="44">
        <v>0.95</v>
      </c>
      <c r="H1980" s="18">
        <f>MIN(1,F1980/Config_Geracao!$E$4)*G1980</f>
        <v>0.21565</v>
      </c>
    </row>
    <row r="1981" ht="15.0" customHeight="1">
      <c r="A1981" s="43">
        <v>45740.4583333333</v>
      </c>
      <c r="B1981" s="44">
        <v>3.0</v>
      </c>
      <c r="C1981" s="44">
        <v>11.0</v>
      </c>
      <c r="D1981" s="44">
        <v>977.2</v>
      </c>
      <c r="E1981" s="44">
        <v>28.2</v>
      </c>
      <c r="F1981" s="44">
        <v>1.86</v>
      </c>
      <c r="G1981" s="44">
        <v>0.95</v>
      </c>
      <c r="H1981" s="18">
        <f>MIN(1,F1981/Config_Geracao!$E$4)*G1981</f>
        <v>0.1767</v>
      </c>
    </row>
    <row r="1982" ht="15.0" customHeight="1">
      <c r="A1982" s="43">
        <v>45740.5</v>
      </c>
      <c r="B1982" s="44">
        <v>3.0</v>
      </c>
      <c r="C1982" s="44">
        <v>12.0</v>
      </c>
      <c r="D1982" s="44">
        <v>948.8</v>
      </c>
      <c r="E1982" s="44">
        <v>28.9</v>
      </c>
      <c r="F1982" s="44">
        <v>2.28</v>
      </c>
      <c r="G1982" s="44">
        <v>0.95</v>
      </c>
      <c r="H1982" s="18">
        <f>MIN(1,F1982/Config_Geracao!$E$4)*G1982</f>
        <v>0.2166</v>
      </c>
    </row>
    <row r="1983" ht="15.0" customHeight="1">
      <c r="A1983" s="43">
        <v>45740.5416666667</v>
      </c>
      <c r="B1983" s="44">
        <v>3.0</v>
      </c>
      <c r="C1983" s="44">
        <v>13.0</v>
      </c>
      <c r="D1983" s="44">
        <v>991.1</v>
      </c>
      <c r="E1983" s="44">
        <v>32.4</v>
      </c>
      <c r="F1983" s="44">
        <v>3.52</v>
      </c>
      <c r="G1983" s="44">
        <v>0.95</v>
      </c>
      <c r="H1983" s="18">
        <f>MIN(1,F1983/Config_Geracao!$E$4)*G1983</f>
        <v>0.3344</v>
      </c>
    </row>
    <row r="1984" ht="15.0" customHeight="1">
      <c r="A1984" s="43">
        <v>45740.5833333333</v>
      </c>
      <c r="B1984" s="44">
        <v>3.0</v>
      </c>
      <c r="C1984" s="44">
        <v>14.0</v>
      </c>
      <c r="D1984" s="44">
        <v>231.6</v>
      </c>
      <c r="E1984" s="44">
        <v>30.9</v>
      </c>
      <c r="F1984" s="44">
        <v>2.42</v>
      </c>
      <c r="G1984" s="44">
        <v>0.95</v>
      </c>
      <c r="H1984" s="18">
        <f>MIN(1,F1984/Config_Geracao!$E$4)*G1984</f>
        <v>0.2299</v>
      </c>
    </row>
    <row r="1985" ht="15.0" customHeight="1">
      <c r="A1985" s="43">
        <v>45740.625</v>
      </c>
      <c r="B1985" s="44">
        <v>3.0</v>
      </c>
      <c r="C1985" s="44">
        <v>15.0</v>
      </c>
      <c r="D1985" s="44">
        <v>772.8</v>
      </c>
      <c r="E1985" s="44">
        <v>28.6</v>
      </c>
      <c r="F1985" s="44">
        <v>2.08</v>
      </c>
      <c r="G1985" s="44">
        <v>0.95</v>
      </c>
      <c r="H1985" s="18">
        <f>MIN(1,F1985/Config_Geracao!$E$4)*G1985</f>
        <v>0.1976</v>
      </c>
    </row>
    <row r="1986" ht="15.0" customHeight="1">
      <c r="A1986" s="43">
        <v>45740.6666666667</v>
      </c>
      <c r="B1986" s="44">
        <v>3.0</v>
      </c>
      <c r="C1986" s="44">
        <v>16.0</v>
      </c>
      <c r="D1986" s="44">
        <v>327.6</v>
      </c>
      <c r="E1986" s="44">
        <v>26.0</v>
      </c>
      <c r="F1986" s="44">
        <v>3.73</v>
      </c>
      <c r="G1986" s="44">
        <v>0.95</v>
      </c>
      <c r="H1986" s="18">
        <f>MIN(1,F1986/Config_Geracao!$E$4)*G1986</f>
        <v>0.35435</v>
      </c>
    </row>
    <row r="1987" ht="15.0" customHeight="1">
      <c r="A1987" s="43">
        <v>45740.7083333333</v>
      </c>
      <c r="B1987" s="44">
        <v>3.0</v>
      </c>
      <c r="C1987" s="44">
        <v>17.0</v>
      </c>
      <c r="D1987" s="44">
        <v>135.1</v>
      </c>
      <c r="E1987" s="44">
        <v>25.3</v>
      </c>
      <c r="F1987" s="44">
        <v>1.82</v>
      </c>
      <c r="G1987" s="44">
        <v>0.95</v>
      </c>
      <c r="H1987" s="18">
        <f>MIN(1,F1987/Config_Geracao!$E$4)*G1987</f>
        <v>0.1729</v>
      </c>
    </row>
    <row r="1988" ht="15.0" customHeight="1">
      <c r="A1988" s="43">
        <v>45740.75</v>
      </c>
      <c r="B1988" s="44">
        <v>3.0</v>
      </c>
      <c r="C1988" s="44">
        <v>18.0</v>
      </c>
      <c r="D1988" s="44">
        <v>48.4</v>
      </c>
      <c r="E1988" s="44">
        <v>24.1</v>
      </c>
      <c r="F1988" s="44">
        <v>2.38</v>
      </c>
      <c r="G1988" s="44">
        <v>0.95</v>
      </c>
      <c r="H1988" s="18">
        <f>MIN(1,F1988/Config_Geracao!$E$4)*G1988</f>
        <v>0.2261</v>
      </c>
    </row>
    <row r="1989" ht="15.0" customHeight="1">
      <c r="A1989" s="43">
        <v>45740.7916666667</v>
      </c>
      <c r="B1989" s="44">
        <v>3.0</v>
      </c>
      <c r="C1989" s="44">
        <v>19.0</v>
      </c>
      <c r="D1989" s="44">
        <v>7.3</v>
      </c>
      <c r="E1989" s="44">
        <v>25.4</v>
      </c>
      <c r="F1989" s="44">
        <v>2.87</v>
      </c>
      <c r="G1989" s="44">
        <v>0.95</v>
      </c>
      <c r="H1989" s="18">
        <f>MIN(1,F1989/Config_Geracao!$E$4)*G1989</f>
        <v>0.27265</v>
      </c>
    </row>
    <row r="1990" ht="15.0" customHeight="1">
      <c r="A1990" s="43">
        <v>45740.8333333333</v>
      </c>
      <c r="B1990" s="44">
        <v>3.0</v>
      </c>
      <c r="C1990" s="44">
        <v>20.0</v>
      </c>
      <c r="D1990" s="44">
        <v>0.0</v>
      </c>
      <c r="E1990" s="44">
        <v>28.4</v>
      </c>
      <c r="F1990" s="44">
        <v>3.64</v>
      </c>
      <c r="G1990" s="44">
        <v>0.95</v>
      </c>
      <c r="H1990" s="18">
        <f>MIN(1,F1990/Config_Geracao!$E$4)*G1990</f>
        <v>0.3458</v>
      </c>
    </row>
    <row r="1991" ht="15.0" customHeight="1">
      <c r="A1991" s="43">
        <v>45740.875</v>
      </c>
      <c r="B1991" s="44">
        <v>3.0</v>
      </c>
      <c r="C1991" s="44">
        <v>21.0</v>
      </c>
      <c r="D1991" s="44">
        <v>0.0</v>
      </c>
      <c r="E1991" s="44">
        <v>26.6</v>
      </c>
      <c r="F1991" s="44">
        <v>5.02</v>
      </c>
      <c r="G1991" s="44">
        <v>0.95</v>
      </c>
      <c r="H1991" s="18">
        <f>MIN(1,F1991/Config_Geracao!$E$4)*G1991</f>
        <v>0.4769</v>
      </c>
    </row>
    <row r="1992" ht="15.0" customHeight="1">
      <c r="A1992" s="43">
        <v>45740.9166666667</v>
      </c>
      <c r="B1992" s="44">
        <v>3.0</v>
      </c>
      <c r="C1992" s="44">
        <v>22.0</v>
      </c>
      <c r="D1992" s="44">
        <v>0.0</v>
      </c>
      <c r="E1992" s="44">
        <v>27.1</v>
      </c>
      <c r="F1992" s="44">
        <v>3.99</v>
      </c>
      <c r="G1992" s="44">
        <v>0.95</v>
      </c>
      <c r="H1992" s="18">
        <f>MIN(1,F1992/Config_Geracao!$E$4)*G1992</f>
        <v>0.37905</v>
      </c>
    </row>
    <row r="1993" ht="15.0" customHeight="1">
      <c r="A1993" s="43">
        <v>45740.9583333333</v>
      </c>
      <c r="B1993" s="44">
        <v>3.0</v>
      </c>
      <c r="C1993" s="44">
        <v>23.0</v>
      </c>
      <c r="D1993" s="44">
        <v>0.0</v>
      </c>
      <c r="E1993" s="44">
        <v>30.0</v>
      </c>
      <c r="F1993" s="44">
        <v>3.07</v>
      </c>
      <c r="G1993" s="44">
        <v>0.95</v>
      </c>
      <c r="H1993" s="18">
        <f>MIN(1,F1993/Config_Geracao!$E$4)*G1993</f>
        <v>0.29165</v>
      </c>
    </row>
    <row r="1994" ht="15.0" customHeight="1">
      <c r="A1994" s="43">
        <v>45741.0</v>
      </c>
      <c r="B1994" s="44">
        <v>3.0</v>
      </c>
      <c r="C1994" s="44">
        <v>0.0</v>
      </c>
      <c r="D1994" s="44">
        <v>0.0</v>
      </c>
      <c r="E1994" s="44">
        <v>31.2</v>
      </c>
      <c r="F1994" s="44">
        <v>3.38</v>
      </c>
      <c r="G1994" s="44">
        <v>0.95</v>
      </c>
      <c r="H1994" s="18">
        <f>MIN(1,F1994/Config_Geracao!$E$4)*G1994</f>
        <v>0.3211</v>
      </c>
    </row>
    <row r="1995" ht="15.0" customHeight="1">
      <c r="A1995" s="43">
        <v>45741.0416666667</v>
      </c>
      <c r="B1995" s="44">
        <v>3.0</v>
      </c>
      <c r="C1995" s="44">
        <v>1.0</v>
      </c>
      <c r="D1995" s="44">
        <v>0.0</v>
      </c>
      <c r="E1995" s="44">
        <v>26.0</v>
      </c>
      <c r="F1995" s="44">
        <v>3.89</v>
      </c>
      <c r="G1995" s="44">
        <v>0.95</v>
      </c>
      <c r="H1995" s="18">
        <f>MIN(1,F1995/Config_Geracao!$E$4)*G1995</f>
        <v>0.36955</v>
      </c>
    </row>
    <row r="1996" ht="15.0" customHeight="1">
      <c r="A1996" s="43">
        <v>45741.0833333333</v>
      </c>
      <c r="B1996" s="44">
        <v>3.0</v>
      </c>
      <c r="C1996" s="44">
        <v>2.0</v>
      </c>
      <c r="D1996" s="44">
        <v>0.0</v>
      </c>
      <c r="E1996" s="44">
        <v>29.8</v>
      </c>
      <c r="F1996" s="44">
        <v>4.61</v>
      </c>
      <c r="G1996" s="44">
        <v>0.95</v>
      </c>
      <c r="H1996" s="18">
        <f>MIN(1,F1996/Config_Geracao!$E$4)*G1996</f>
        <v>0.43795</v>
      </c>
    </row>
    <row r="1997" ht="15.0" customHeight="1">
      <c r="A1997" s="43">
        <v>45741.125</v>
      </c>
      <c r="B1997" s="44">
        <v>3.0</v>
      </c>
      <c r="C1997" s="44">
        <v>3.0</v>
      </c>
      <c r="D1997" s="44">
        <v>0.0</v>
      </c>
      <c r="E1997" s="44">
        <v>26.4</v>
      </c>
      <c r="F1997" s="44">
        <v>3.16</v>
      </c>
      <c r="G1997" s="44">
        <v>0.95</v>
      </c>
      <c r="H1997" s="18">
        <f>MIN(1,F1997/Config_Geracao!$E$4)*G1997</f>
        <v>0.3002</v>
      </c>
    </row>
    <row r="1998" ht="15.0" customHeight="1">
      <c r="A1998" s="43">
        <v>45741.1666666667</v>
      </c>
      <c r="B1998" s="44">
        <v>3.0</v>
      </c>
      <c r="C1998" s="44">
        <v>4.0</v>
      </c>
      <c r="D1998" s="44">
        <v>0.0</v>
      </c>
      <c r="E1998" s="44">
        <v>24.2</v>
      </c>
      <c r="F1998" s="44">
        <v>3.8</v>
      </c>
      <c r="G1998" s="44">
        <v>0.95</v>
      </c>
      <c r="H1998" s="18">
        <f>MIN(1,F1998/Config_Geracao!$E$4)*G1998</f>
        <v>0.361</v>
      </c>
    </row>
    <row r="1999" ht="15.0" customHeight="1">
      <c r="A1999" s="43">
        <v>45741.2083333333</v>
      </c>
      <c r="B1999" s="44">
        <v>3.0</v>
      </c>
      <c r="C1999" s="44">
        <v>5.0</v>
      </c>
      <c r="D1999" s="44">
        <v>0.0</v>
      </c>
      <c r="E1999" s="44">
        <v>26.8</v>
      </c>
      <c r="F1999" s="44">
        <v>5.06</v>
      </c>
      <c r="G1999" s="44">
        <v>0.95</v>
      </c>
      <c r="H1999" s="18">
        <f>MIN(1,F1999/Config_Geracao!$E$4)*G1999</f>
        <v>0.4807</v>
      </c>
    </row>
    <row r="2000" ht="15.0" customHeight="1">
      <c r="A2000" s="43">
        <v>45741.25</v>
      </c>
      <c r="B2000" s="44">
        <v>3.0</v>
      </c>
      <c r="C2000" s="44">
        <v>6.0</v>
      </c>
      <c r="D2000" s="44">
        <v>242.1</v>
      </c>
      <c r="E2000" s="44">
        <v>24.5</v>
      </c>
      <c r="F2000" s="44">
        <v>1.78</v>
      </c>
      <c r="G2000" s="44">
        <v>0.95</v>
      </c>
      <c r="H2000" s="18">
        <f>MIN(1,F2000/Config_Geracao!$E$4)*G2000</f>
        <v>0.1691</v>
      </c>
    </row>
    <row r="2001" ht="15.0" customHeight="1">
      <c r="A2001" s="43">
        <v>45741.2916666667</v>
      </c>
      <c r="B2001" s="44">
        <v>3.0</v>
      </c>
      <c r="C2001" s="44">
        <v>7.0</v>
      </c>
      <c r="D2001" s="44">
        <v>416.8</v>
      </c>
      <c r="E2001" s="44">
        <v>27.1</v>
      </c>
      <c r="F2001" s="44">
        <v>2.92</v>
      </c>
      <c r="G2001" s="44">
        <v>0.95</v>
      </c>
      <c r="H2001" s="18">
        <f>MIN(1,F2001/Config_Geracao!$E$4)*G2001</f>
        <v>0.2774</v>
      </c>
    </row>
    <row r="2002" ht="15.0" customHeight="1">
      <c r="A2002" s="43">
        <v>45741.3333333333</v>
      </c>
      <c r="B2002" s="44">
        <v>3.0</v>
      </c>
      <c r="C2002" s="44">
        <v>8.0</v>
      </c>
      <c r="D2002" s="44">
        <v>609.2</v>
      </c>
      <c r="E2002" s="44">
        <v>26.8</v>
      </c>
      <c r="F2002" s="44">
        <v>2.1</v>
      </c>
      <c r="G2002" s="44">
        <v>0.95</v>
      </c>
      <c r="H2002" s="18">
        <f>MIN(1,F2002/Config_Geracao!$E$4)*G2002</f>
        <v>0.1995</v>
      </c>
    </row>
    <row r="2003" ht="15.0" customHeight="1">
      <c r="A2003" s="43">
        <v>45741.375</v>
      </c>
      <c r="B2003" s="44">
        <v>3.0</v>
      </c>
      <c r="C2003" s="44">
        <v>9.0</v>
      </c>
      <c r="D2003" s="44">
        <v>811.2</v>
      </c>
      <c r="E2003" s="44">
        <v>27.4</v>
      </c>
      <c r="F2003" s="44">
        <v>2.69</v>
      </c>
      <c r="G2003" s="44">
        <v>0.95</v>
      </c>
      <c r="H2003" s="18">
        <f>MIN(1,F2003/Config_Geracao!$E$4)*G2003</f>
        <v>0.25555</v>
      </c>
    </row>
    <row r="2004" ht="15.0" customHeight="1">
      <c r="A2004" s="43">
        <v>45741.4166666667</v>
      </c>
      <c r="B2004" s="44">
        <v>3.0</v>
      </c>
      <c r="C2004" s="44">
        <v>10.0</v>
      </c>
      <c r="D2004" s="44">
        <v>864.0</v>
      </c>
      <c r="E2004" s="44">
        <v>28.3</v>
      </c>
      <c r="F2004" s="44">
        <v>2.53</v>
      </c>
      <c r="G2004" s="44">
        <v>0.95</v>
      </c>
      <c r="H2004" s="18">
        <f>MIN(1,F2004/Config_Geracao!$E$4)*G2004</f>
        <v>0.24035</v>
      </c>
    </row>
    <row r="2005" ht="15.0" customHeight="1">
      <c r="A2005" s="43">
        <v>45741.4583333333</v>
      </c>
      <c r="B2005" s="44">
        <v>3.0</v>
      </c>
      <c r="C2005" s="44">
        <v>11.0</v>
      </c>
      <c r="D2005" s="44">
        <v>960.6</v>
      </c>
      <c r="E2005" s="44">
        <v>29.6</v>
      </c>
      <c r="F2005" s="44">
        <v>2.0</v>
      </c>
      <c r="G2005" s="44">
        <v>0.95</v>
      </c>
      <c r="H2005" s="18">
        <f>MIN(1,F2005/Config_Geracao!$E$4)*G2005</f>
        <v>0.19</v>
      </c>
    </row>
    <row r="2006" ht="15.0" customHeight="1">
      <c r="A2006" s="43">
        <v>45741.5</v>
      </c>
      <c r="B2006" s="44">
        <v>3.0</v>
      </c>
      <c r="C2006" s="44">
        <v>12.0</v>
      </c>
      <c r="D2006" s="44">
        <v>492.6</v>
      </c>
      <c r="E2006" s="44">
        <v>28.3</v>
      </c>
      <c r="F2006" s="44">
        <v>2.22</v>
      </c>
      <c r="G2006" s="44">
        <v>0.95</v>
      </c>
      <c r="H2006" s="18">
        <f>MIN(1,F2006/Config_Geracao!$E$4)*G2006</f>
        <v>0.2109</v>
      </c>
    </row>
    <row r="2007" ht="15.0" customHeight="1">
      <c r="A2007" s="43">
        <v>45741.5416666667</v>
      </c>
      <c r="B2007" s="44">
        <v>3.0</v>
      </c>
      <c r="C2007" s="44">
        <v>13.0</v>
      </c>
      <c r="D2007" s="44">
        <v>946.0</v>
      </c>
      <c r="E2007" s="44">
        <v>29.7</v>
      </c>
      <c r="F2007" s="44">
        <v>3.88</v>
      </c>
      <c r="G2007" s="44">
        <v>0.95</v>
      </c>
      <c r="H2007" s="18">
        <f>MIN(1,F2007/Config_Geracao!$E$4)*G2007</f>
        <v>0.3686</v>
      </c>
    </row>
    <row r="2008" ht="15.0" customHeight="1">
      <c r="A2008" s="43">
        <v>45741.5833333333</v>
      </c>
      <c r="B2008" s="44">
        <v>3.0</v>
      </c>
      <c r="C2008" s="44">
        <v>14.0</v>
      </c>
      <c r="D2008" s="44">
        <v>882.9</v>
      </c>
      <c r="E2008" s="44">
        <v>28.9</v>
      </c>
      <c r="F2008" s="44">
        <v>2.57</v>
      </c>
      <c r="G2008" s="44">
        <v>0.95</v>
      </c>
      <c r="H2008" s="18">
        <f>MIN(1,F2008/Config_Geracao!$E$4)*G2008</f>
        <v>0.24415</v>
      </c>
    </row>
    <row r="2009" ht="15.0" customHeight="1">
      <c r="A2009" s="43">
        <v>45741.625</v>
      </c>
      <c r="B2009" s="44">
        <v>3.0</v>
      </c>
      <c r="C2009" s="44">
        <v>15.0</v>
      </c>
      <c r="D2009" s="44">
        <v>755.1</v>
      </c>
      <c r="E2009" s="44">
        <v>27.7</v>
      </c>
      <c r="F2009" s="44">
        <v>3.42</v>
      </c>
      <c r="G2009" s="44">
        <v>0.95</v>
      </c>
      <c r="H2009" s="18">
        <f>MIN(1,F2009/Config_Geracao!$E$4)*G2009</f>
        <v>0.3249</v>
      </c>
    </row>
    <row r="2010" ht="15.0" customHeight="1">
      <c r="A2010" s="43">
        <v>45741.6666666667</v>
      </c>
      <c r="B2010" s="44">
        <v>3.0</v>
      </c>
      <c r="C2010" s="44">
        <v>16.0</v>
      </c>
      <c r="D2010" s="44">
        <v>581.1</v>
      </c>
      <c r="E2010" s="44">
        <v>27.5</v>
      </c>
      <c r="F2010" s="44">
        <v>1.82</v>
      </c>
      <c r="G2010" s="44">
        <v>0.95</v>
      </c>
      <c r="H2010" s="18">
        <f>MIN(1,F2010/Config_Geracao!$E$4)*G2010</f>
        <v>0.1729</v>
      </c>
    </row>
    <row r="2011" ht="15.0" customHeight="1">
      <c r="A2011" s="43">
        <v>45741.7083333333</v>
      </c>
      <c r="B2011" s="44">
        <v>3.0</v>
      </c>
      <c r="C2011" s="44">
        <v>17.0</v>
      </c>
      <c r="D2011" s="44">
        <v>273.0</v>
      </c>
      <c r="E2011" s="44">
        <v>28.8</v>
      </c>
      <c r="F2011" s="44">
        <v>1.92</v>
      </c>
      <c r="G2011" s="44">
        <v>0.95</v>
      </c>
      <c r="H2011" s="18">
        <f>MIN(1,F2011/Config_Geracao!$E$4)*G2011</f>
        <v>0.1824</v>
      </c>
    </row>
    <row r="2012" ht="15.0" customHeight="1">
      <c r="A2012" s="43">
        <v>45741.75</v>
      </c>
      <c r="B2012" s="44">
        <v>3.0</v>
      </c>
      <c r="C2012" s="44">
        <v>18.0</v>
      </c>
      <c r="D2012" s="44">
        <v>72.3</v>
      </c>
      <c r="E2012" s="44">
        <v>22.7</v>
      </c>
      <c r="F2012" s="44">
        <v>2.17</v>
      </c>
      <c r="G2012" s="44">
        <v>0.95</v>
      </c>
      <c r="H2012" s="18">
        <f>MIN(1,F2012/Config_Geracao!$E$4)*G2012</f>
        <v>0.20615</v>
      </c>
    </row>
    <row r="2013" ht="15.0" customHeight="1">
      <c r="A2013" s="43">
        <v>45741.7916666667</v>
      </c>
      <c r="B2013" s="44">
        <v>3.0</v>
      </c>
      <c r="C2013" s="44">
        <v>19.0</v>
      </c>
      <c r="D2013" s="44">
        <v>0.0</v>
      </c>
      <c r="E2013" s="44">
        <v>25.1</v>
      </c>
      <c r="F2013" s="44">
        <v>1.97</v>
      </c>
      <c r="G2013" s="44">
        <v>0.95</v>
      </c>
      <c r="H2013" s="18">
        <f>MIN(1,F2013/Config_Geracao!$E$4)*G2013</f>
        <v>0.18715</v>
      </c>
    </row>
    <row r="2014" ht="15.0" customHeight="1">
      <c r="A2014" s="43">
        <v>45741.8333333333</v>
      </c>
      <c r="B2014" s="44">
        <v>3.0</v>
      </c>
      <c r="C2014" s="44">
        <v>20.0</v>
      </c>
      <c r="D2014" s="44">
        <v>0.0</v>
      </c>
      <c r="E2014" s="44">
        <v>28.8</v>
      </c>
      <c r="F2014" s="44">
        <v>2.07</v>
      </c>
      <c r="G2014" s="44">
        <v>0.95</v>
      </c>
      <c r="H2014" s="18">
        <f>MIN(1,F2014/Config_Geracao!$E$4)*G2014</f>
        <v>0.19665</v>
      </c>
    </row>
    <row r="2015" ht="15.0" customHeight="1">
      <c r="A2015" s="43">
        <v>45741.875</v>
      </c>
      <c r="B2015" s="44">
        <v>3.0</v>
      </c>
      <c r="C2015" s="44">
        <v>21.0</v>
      </c>
      <c r="D2015" s="44">
        <v>0.0</v>
      </c>
      <c r="E2015" s="44">
        <v>25.3</v>
      </c>
      <c r="F2015" s="44">
        <v>2.65</v>
      </c>
      <c r="G2015" s="44">
        <v>0.95</v>
      </c>
      <c r="H2015" s="18">
        <f>MIN(1,F2015/Config_Geracao!$E$4)*G2015</f>
        <v>0.25175</v>
      </c>
    </row>
    <row r="2016" ht="15.0" customHeight="1">
      <c r="A2016" s="43">
        <v>45741.9166666667</v>
      </c>
      <c r="B2016" s="44">
        <v>3.0</v>
      </c>
      <c r="C2016" s="44">
        <v>22.0</v>
      </c>
      <c r="D2016" s="44">
        <v>0.0</v>
      </c>
      <c r="E2016" s="44">
        <v>30.8</v>
      </c>
      <c r="F2016" s="44">
        <v>5.93</v>
      </c>
      <c r="G2016" s="44">
        <v>0.95</v>
      </c>
      <c r="H2016" s="18">
        <f>MIN(1,F2016/Config_Geracao!$E$4)*G2016</f>
        <v>0.56335</v>
      </c>
    </row>
    <row r="2017" ht="15.0" customHeight="1">
      <c r="A2017" s="43">
        <v>45741.9583333333</v>
      </c>
      <c r="B2017" s="44">
        <v>3.0</v>
      </c>
      <c r="C2017" s="44">
        <v>23.0</v>
      </c>
      <c r="D2017" s="44">
        <v>0.0</v>
      </c>
      <c r="E2017" s="44">
        <v>28.1</v>
      </c>
      <c r="F2017" s="44">
        <v>3.53</v>
      </c>
      <c r="G2017" s="44">
        <v>0.95</v>
      </c>
      <c r="H2017" s="18">
        <f>MIN(1,F2017/Config_Geracao!$E$4)*G2017</f>
        <v>0.33535</v>
      </c>
    </row>
    <row r="2018" ht="15.0" customHeight="1">
      <c r="A2018" s="43">
        <v>45742.0</v>
      </c>
      <c r="B2018" s="44">
        <v>3.0</v>
      </c>
      <c r="C2018" s="44">
        <v>0.0</v>
      </c>
      <c r="D2018" s="44">
        <v>0.0</v>
      </c>
      <c r="E2018" s="44">
        <v>31.3</v>
      </c>
      <c r="F2018" s="44">
        <v>5.27</v>
      </c>
      <c r="G2018" s="44">
        <v>0.95</v>
      </c>
      <c r="H2018" s="18">
        <f>MIN(1,F2018/Config_Geracao!$E$4)*G2018</f>
        <v>0.50065</v>
      </c>
    </row>
    <row r="2019" ht="15.0" customHeight="1">
      <c r="A2019" s="43">
        <v>45742.0416666667</v>
      </c>
      <c r="B2019" s="44">
        <v>3.0</v>
      </c>
      <c r="C2019" s="44">
        <v>1.0</v>
      </c>
      <c r="D2019" s="44">
        <v>0.0</v>
      </c>
      <c r="E2019" s="44">
        <v>25.9</v>
      </c>
      <c r="F2019" s="44">
        <v>4.4</v>
      </c>
      <c r="G2019" s="44">
        <v>0.95</v>
      </c>
      <c r="H2019" s="18">
        <f>MIN(1,F2019/Config_Geracao!$E$4)*G2019</f>
        <v>0.418</v>
      </c>
    </row>
    <row r="2020" ht="15.0" customHeight="1">
      <c r="A2020" s="43">
        <v>45742.0833333333</v>
      </c>
      <c r="B2020" s="44">
        <v>3.0</v>
      </c>
      <c r="C2020" s="44">
        <v>2.0</v>
      </c>
      <c r="D2020" s="44">
        <v>0.0</v>
      </c>
      <c r="E2020" s="44">
        <v>25.4</v>
      </c>
      <c r="F2020" s="44">
        <v>2.94</v>
      </c>
      <c r="G2020" s="44">
        <v>0.95</v>
      </c>
      <c r="H2020" s="18">
        <f>MIN(1,F2020/Config_Geracao!$E$4)*G2020</f>
        <v>0.2793</v>
      </c>
    </row>
    <row r="2021" ht="15.0" customHeight="1">
      <c r="A2021" s="43">
        <v>45742.125</v>
      </c>
      <c r="B2021" s="44">
        <v>3.0</v>
      </c>
      <c r="C2021" s="44">
        <v>3.0</v>
      </c>
      <c r="D2021" s="44">
        <v>0.0</v>
      </c>
      <c r="E2021" s="44">
        <v>25.5</v>
      </c>
      <c r="F2021" s="44">
        <v>3.34</v>
      </c>
      <c r="G2021" s="44">
        <v>0.95</v>
      </c>
      <c r="H2021" s="18">
        <f>MIN(1,F2021/Config_Geracao!$E$4)*G2021</f>
        <v>0.3173</v>
      </c>
    </row>
    <row r="2022" ht="15.0" customHeight="1">
      <c r="A2022" s="43">
        <v>45742.1666666667</v>
      </c>
      <c r="B2022" s="44">
        <v>3.0</v>
      </c>
      <c r="C2022" s="44">
        <v>4.0</v>
      </c>
      <c r="D2022" s="44">
        <v>0.0</v>
      </c>
      <c r="E2022" s="44">
        <v>26.0</v>
      </c>
      <c r="F2022" s="44">
        <v>2.71</v>
      </c>
      <c r="G2022" s="44">
        <v>0.95</v>
      </c>
      <c r="H2022" s="18">
        <f>MIN(1,F2022/Config_Geracao!$E$4)*G2022</f>
        <v>0.25745</v>
      </c>
    </row>
    <row r="2023" ht="15.0" customHeight="1">
      <c r="A2023" s="43">
        <v>45742.2083333333</v>
      </c>
      <c r="B2023" s="44">
        <v>3.0</v>
      </c>
      <c r="C2023" s="44">
        <v>5.0</v>
      </c>
      <c r="D2023" s="44">
        <v>33.9</v>
      </c>
      <c r="E2023" s="44">
        <v>26.7</v>
      </c>
      <c r="F2023" s="44">
        <v>3.2</v>
      </c>
      <c r="G2023" s="44">
        <v>0.95</v>
      </c>
      <c r="H2023" s="18">
        <f>MIN(1,F2023/Config_Geracao!$E$4)*G2023</f>
        <v>0.304</v>
      </c>
    </row>
    <row r="2024" ht="15.0" customHeight="1">
      <c r="A2024" s="43">
        <v>45742.25</v>
      </c>
      <c r="B2024" s="44">
        <v>3.0</v>
      </c>
      <c r="C2024" s="44">
        <v>6.0</v>
      </c>
      <c r="D2024" s="44">
        <v>193.1</v>
      </c>
      <c r="E2024" s="44">
        <v>27.4</v>
      </c>
      <c r="F2024" s="44">
        <v>3.91</v>
      </c>
      <c r="G2024" s="44">
        <v>0.95</v>
      </c>
      <c r="H2024" s="18">
        <f>MIN(1,F2024/Config_Geracao!$E$4)*G2024</f>
        <v>0.37145</v>
      </c>
    </row>
    <row r="2025" ht="15.0" customHeight="1">
      <c r="A2025" s="43">
        <v>45742.2916666667</v>
      </c>
      <c r="B2025" s="44">
        <v>3.0</v>
      </c>
      <c r="C2025" s="44">
        <v>7.0</v>
      </c>
      <c r="D2025" s="44">
        <v>430.3</v>
      </c>
      <c r="E2025" s="44">
        <v>24.9</v>
      </c>
      <c r="F2025" s="44">
        <v>2.25</v>
      </c>
      <c r="G2025" s="44">
        <v>0.95</v>
      </c>
      <c r="H2025" s="18">
        <f>MIN(1,F2025/Config_Geracao!$E$4)*G2025</f>
        <v>0.21375</v>
      </c>
    </row>
    <row r="2026" ht="15.0" customHeight="1">
      <c r="A2026" s="43">
        <v>45742.3333333333</v>
      </c>
      <c r="B2026" s="44">
        <v>3.0</v>
      </c>
      <c r="C2026" s="44">
        <v>8.0</v>
      </c>
      <c r="D2026" s="44">
        <v>625.2</v>
      </c>
      <c r="E2026" s="44">
        <v>25.5</v>
      </c>
      <c r="F2026" s="44">
        <v>2.2</v>
      </c>
      <c r="G2026" s="44">
        <v>0.95</v>
      </c>
      <c r="H2026" s="18">
        <f>MIN(1,F2026/Config_Geracao!$E$4)*G2026</f>
        <v>0.209</v>
      </c>
    </row>
    <row r="2027" ht="15.0" customHeight="1">
      <c r="A2027" s="43">
        <v>45742.375</v>
      </c>
      <c r="B2027" s="44">
        <v>3.0</v>
      </c>
      <c r="C2027" s="44">
        <v>9.0</v>
      </c>
      <c r="D2027" s="44">
        <v>459.8</v>
      </c>
      <c r="E2027" s="44">
        <v>27.5</v>
      </c>
      <c r="F2027" s="44">
        <v>2.37</v>
      </c>
      <c r="G2027" s="44">
        <v>0.95</v>
      </c>
      <c r="H2027" s="18">
        <f>MIN(1,F2027/Config_Geracao!$E$4)*G2027</f>
        <v>0.22515</v>
      </c>
    </row>
    <row r="2028" ht="15.0" customHeight="1">
      <c r="A2028" s="43">
        <v>45742.4166666667</v>
      </c>
      <c r="B2028" s="44">
        <v>3.0</v>
      </c>
      <c r="C2028" s="44">
        <v>10.0</v>
      </c>
      <c r="D2028" s="44">
        <v>201.4</v>
      </c>
      <c r="E2028" s="44">
        <v>28.6</v>
      </c>
      <c r="F2028" s="44">
        <v>1.85</v>
      </c>
      <c r="G2028" s="44">
        <v>0.95</v>
      </c>
      <c r="H2028" s="18">
        <f>MIN(1,F2028/Config_Geracao!$E$4)*G2028</f>
        <v>0.17575</v>
      </c>
    </row>
    <row r="2029" ht="15.0" customHeight="1">
      <c r="A2029" s="43">
        <v>45742.4583333333</v>
      </c>
      <c r="B2029" s="44">
        <v>3.0</v>
      </c>
      <c r="C2029" s="44">
        <v>11.0</v>
      </c>
      <c r="D2029" s="44">
        <v>951.6</v>
      </c>
      <c r="E2029" s="44">
        <v>27.9</v>
      </c>
      <c r="F2029" s="44">
        <v>1.82</v>
      </c>
      <c r="G2029" s="44">
        <v>0.95</v>
      </c>
      <c r="H2029" s="18">
        <f>MIN(1,F2029/Config_Geracao!$E$4)*G2029</f>
        <v>0.1729</v>
      </c>
    </row>
    <row r="2030" ht="15.0" customHeight="1">
      <c r="A2030" s="43">
        <v>45742.5</v>
      </c>
      <c r="B2030" s="44">
        <v>3.0</v>
      </c>
      <c r="C2030" s="44">
        <v>12.0</v>
      </c>
      <c r="D2030" s="44">
        <v>941.8</v>
      </c>
      <c r="E2030" s="44">
        <v>28.6</v>
      </c>
      <c r="F2030" s="44">
        <v>2.05</v>
      </c>
      <c r="G2030" s="44">
        <v>0.95</v>
      </c>
      <c r="H2030" s="18">
        <f>MIN(1,F2030/Config_Geracao!$E$4)*G2030</f>
        <v>0.19475</v>
      </c>
    </row>
    <row r="2031" ht="15.0" customHeight="1">
      <c r="A2031" s="43">
        <v>45742.5416666667</v>
      </c>
      <c r="B2031" s="44">
        <v>3.0</v>
      </c>
      <c r="C2031" s="44">
        <v>13.0</v>
      </c>
      <c r="D2031" s="44">
        <v>220.2</v>
      </c>
      <c r="E2031" s="44">
        <v>29.7</v>
      </c>
      <c r="F2031" s="44">
        <v>2.16</v>
      </c>
      <c r="G2031" s="44">
        <v>0.95</v>
      </c>
      <c r="H2031" s="18">
        <f>MIN(1,F2031/Config_Geracao!$E$4)*G2031</f>
        <v>0.2052</v>
      </c>
    </row>
    <row r="2032" ht="15.0" customHeight="1">
      <c r="A2032" s="43">
        <v>45742.5833333333</v>
      </c>
      <c r="B2032" s="44">
        <v>3.0</v>
      </c>
      <c r="C2032" s="44">
        <v>14.0</v>
      </c>
      <c r="D2032" s="44">
        <v>411.7</v>
      </c>
      <c r="E2032" s="44">
        <v>31.1</v>
      </c>
      <c r="F2032" s="44">
        <v>1.94</v>
      </c>
      <c r="G2032" s="44">
        <v>0.95</v>
      </c>
      <c r="H2032" s="18">
        <f>MIN(1,F2032/Config_Geracao!$E$4)*G2032</f>
        <v>0.1843</v>
      </c>
    </row>
    <row r="2033" ht="15.0" customHeight="1">
      <c r="A2033" s="43">
        <v>45742.625</v>
      </c>
      <c r="B2033" s="44">
        <v>3.0</v>
      </c>
      <c r="C2033" s="44">
        <v>15.0</v>
      </c>
      <c r="D2033" s="44">
        <v>767.3</v>
      </c>
      <c r="E2033" s="44">
        <v>28.3</v>
      </c>
      <c r="F2033" s="44">
        <v>1.95</v>
      </c>
      <c r="G2033" s="44">
        <v>0.95</v>
      </c>
      <c r="H2033" s="18">
        <f>MIN(1,F2033/Config_Geracao!$E$4)*G2033</f>
        <v>0.18525</v>
      </c>
    </row>
    <row r="2034" ht="15.0" customHeight="1">
      <c r="A2034" s="43">
        <v>45742.6666666667</v>
      </c>
      <c r="B2034" s="44">
        <v>3.0</v>
      </c>
      <c r="C2034" s="44">
        <v>16.0</v>
      </c>
      <c r="D2034" s="44">
        <v>327.7</v>
      </c>
      <c r="E2034" s="44">
        <v>24.3</v>
      </c>
      <c r="F2034" s="44">
        <v>4.71</v>
      </c>
      <c r="G2034" s="44">
        <v>0.95</v>
      </c>
      <c r="H2034" s="18">
        <f>MIN(1,F2034/Config_Geracao!$E$4)*G2034</f>
        <v>0.44745</v>
      </c>
    </row>
    <row r="2035" ht="15.0" customHeight="1">
      <c r="A2035" s="43">
        <v>45742.7083333333</v>
      </c>
      <c r="B2035" s="44">
        <v>3.0</v>
      </c>
      <c r="C2035" s="44">
        <v>17.0</v>
      </c>
      <c r="D2035" s="44">
        <v>117.4</v>
      </c>
      <c r="E2035" s="44">
        <v>27.2</v>
      </c>
      <c r="F2035" s="44">
        <v>2.17</v>
      </c>
      <c r="G2035" s="44">
        <v>0.95</v>
      </c>
      <c r="H2035" s="18">
        <f>MIN(1,F2035/Config_Geracao!$E$4)*G2035</f>
        <v>0.20615</v>
      </c>
    </row>
    <row r="2036" ht="15.0" customHeight="1">
      <c r="A2036" s="43">
        <v>45742.75</v>
      </c>
      <c r="B2036" s="44">
        <v>3.0</v>
      </c>
      <c r="C2036" s="44">
        <v>18.0</v>
      </c>
      <c r="D2036" s="44">
        <v>44.6</v>
      </c>
      <c r="E2036" s="44">
        <v>26.1</v>
      </c>
      <c r="F2036" s="44">
        <v>2.6</v>
      </c>
      <c r="G2036" s="44">
        <v>0.95</v>
      </c>
      <c r="H2036" s="18">
        <f>MIN(1,F2036/Config_Geracao!$E$4)*G2036</f>
        <v>0.247</v>
      </c>
    </row>
    <row r="2037" ht="15.0" customHeight="1">
      <c r="A2037" s="43">
        <v>45742.7916666667</v>
      </c>
      <c r="B2037" s="44">
        <v>3.0</v>
      </c>
      <c r="C2037" s="44">
        <v>19.0</v>
      </c>
      <c r="D2037" s="44">
        <v>0.0</v>
      </c>
      <c r="E2037" s="44">
        <v>24.7</v>
      </c>
      <c r="F2037" s="44">
        <v>2.86</v>
      </c>
      <c r="G2037" s="44">
        <v>0.95</v>
      </c>
      <c r="H2037" s="18">
        <f>MIN(1,F2037/Config_Geracao!$E$4)*G2037</f>
        <v>0.2717</v>
      </c>
    </row>
    <row r="2038" ht="15.0" customHeight="1">
      <c r="A2038" s="43">
        <v>45742.8333333333</v>
      </c>
      <c r="B2038" s="44">
        <v>3.0</v>
      </c>
      <c r="C2038" s="44">
        <v>20.0</v>
      </c>
      <c r="D2038" s="44">
        <v>0.0</v>
      </c>
      <c r="E2038" s="44">
        <v>26.3</v>
      </c>
      <c r="F2038" s="44">
        <v>4.02</v>
      </c>
      <c r="G2038" s="44">
        <v>0.95</v>
      </c>
      <c r="H2038" s="18">
        <f>MIN(1,F2038/Config_Geracao!$E$4)*G2038</f>
        <v>0.3819</v>
      </c>
    </row>
    <row r="2039" ht="15.0" customHeight="1">
      <c r="A2039" s="43">
        <v>45742.875</v>
      </c>
      <c r="B2039" s="44">
        <v>3.0</v>
      </c>
      <c r="C2039" s="44">
        <v>21.0</v>
      </c>
      <c r="D2039" s="44">
        <v>0.0</v>
      </c>
      <c r="E2039" s="44">
        <v>25.9</v>
      </c>
      <c r="F2039" s="44">
        <v>3.16</v>
      </c>
      <c r="G2039" s="44">
        <v>0.95</v>
      </c>
      <c r="H2039" s="18">
        <f>MIN(1,F2039/Config_Geracao!$E$4)*G2039</f>
        <v>0.3002</v>
      </c>
    </row>
    <row r="2040" ht="15.0" customHeight="1">
      <c r="A2040" s="43">
        <v>45742.9166666667</v>
      </c>
      <c r="B2040" s="44">
        <v>3.0</v>
      </c>
      <c r="C2040" s="44">
        <v>22.0</v>
      </c>
      <c r="D2040" s="44">
        <v>0.0</v>
      </c>
      <c r="E2040" s="44">
        <v>29.7</v>
      </c>
      <c r="F2040" s="44">
        <v>2.79</v>
      </c>
      <c r="G2040" s="44">
        <v>0.95</v>
      </c>
      <c r="H2040" s="18">
        <f>MIN(1,F2040/Config_Geracao!$E$4)*G2040</f>
        <v>0.26505</v>
      </c>
    </row>
    <row r="2041" ht="15.0" customHeight="1">
      <c r="A2041" s="43">
        <v>45742.9583333333</v>
      </c>
      <c r="B2041" s="44">
        <v>3.0</v>
      </c>
      <c r="C2041" s="44">
        <v>23.0</v>
      </c>
      <c r="D2041" s="44">
        <v>0.0</v>
      </c>
      <c r="E2041" s="44">
        <v>25.8</v>
      </c>
      <c r="F2041" s="44">
        <v>3.29</v>
      </c>
      <c r="G2041" s="44">
        <v>0.95</v>
      </c>
      <c r="H2041" s="18">
        <f>MIN(1,F2041/Config_Geracao!$E$4)*G2041</f>
        <v>0.31255</v>
      </c>
    </row>
    <row r="2042" ht="15.0" customHeight="1">
      <c r="A2042" s="43">
        <v>45743.0</v>
      </c>
      <c r="B2042" s="44">
        <v>3.0</v>
      </c>
      <c r="C2042" s="44">
        <v>0.0</v>
      </c>
      <c r="D2042" s="44">
        <v>0.0</v>
      </c>
      <c r="E2042" s="44">
        <v>27.5</v>
      </c>
      <c r="F2042" s="44">
        <v>4.08</v>
      </c>
      <c r="G2042" s="44">
        <v>0.95</v>
      </c>
      <c r="H2042" s="18">
        <f>MIN(1,F2042/Config_Geracao!$E$4)*G2042</f>
        <v>0.3876</v>
      </c>
    </row>
    <row r="2043" ht="15.0" customHeight="1">
      <c r="A2043" s="43">
        <v>45743.0416666667</v>
      </c>
      <c r="B2043" s="44">
        <v>3.0</v>
      </c>
      <c r="C2043" s="44">
        <v>1.0</v>
      </c>
      <c r="D2043" s="44">
        <v>0.0</v>
      </c>
      <c r="E2043" s="44">
        <v>27.2</v>
      </c>
      <c r="F2043" s="44">
        <v>7.47</v>
      </c>
      <c r="G2043" s="44">
        <v>0.95</v>
      </c>
      <c r="H2043" s="18">
        <f>MIN(1,F2043/Config_Geracao!$E$4)*G2043</f>
        <v>0.70965</v>
      </c>
    </row>
    <row r="2044" ht="15.0" customHeight="1">
      <c r="A2044" s="43">
        <v>45743.0833333333</v>
      </c>
      <c r="B2044" s="44">
        <v>3.0</v>
      </c>
      <c r="C2044" s="44">
        <v>2.0</v>
      </c>
      <c r="D2044" s="44">
        <v>0.0</v>
      </c>
      <c r="E2044" s="44">
        <v>24.6</v>
      </c>
      <c r="F2044" s="44">
        <v>3.8</v>
      </c>
      <c r="G2044" s="44">
        <v>0.95</v>
      </c>
      <c r="H2044" s="18">
        <f>MIN(1,F2044/Config_Geracao!$E$4)*G2044</f>
        <v>0.361</v>
      </c>
    </row>
    <row r="2045" ht="15.0" customHeight="1">
      <c r="A2045" s="43">
        <v>45743.125</v>
      </c>
      <c r="B2045" s="44">
        <v>3.0</v>
      </c>
      <c r="C2045" s="44">
        <v>3.0</v>
      </c>
      <c r="D2045" s="44">
        <v>0.0</v>
      </c>
      <c r="E2045" s="44">
        <v>26.2</v>
      </c>
      <c r="F2045" s="44">
        <v>4.1</v>
      </c>
      <c r="G2045" s="44">
        <v>0.95</v>
      </c>
      <c r="H2045" s="18">
        <f>MIN(1,F2045/Config_Geracao!$E$4)*G2045</f>
        <v>0.3895</v>
      </c>
    </row>
    <row r="2046" ht="15.0" customHeight="1">
      <c r="A2046" s="43">
        <v>45743.1666666667</v>
      </c>
      <c r="B2046" s="44">
        <v>3.0</v>
      </c>
      <c r="C2046" s="44">
        <v>4.0</v>
      </c>
      <c r="D2046" s="44">
        <v>0.0</v>
      </c>
      <c r="E2046" s="44">
        <v>27.7</v>
      </c>
      <c r="F2046" s="44">
        <v>2.68</v>
      </c>
      <c r="G2046" s="44">
        <v>0.95</v>
      </c>
      <c r="H2046" s="18">
        <f>MIN(1,F2046/Config_Geracao!$E$4)*G2046</f>
        <v>0.2546</v>
      </c>
    </row>
    <row r="2047" ht="15.0" customHeight="1">
      <c r="A2047" s="43">
        <v>45743.2083333333</v>
      </c>
      <c r="B2047" s="44">
        <v>3.0</v>
      </c>
      <c r="C2047" s="44">
        <v>5.0</v>
      </c>
      <c r="D2047" s="44">
        <v>22.1</v>
      </c>
      <c r="E2047" s="44">
        <v>24.8</v>
      </c>
      <c r="F2047" s="44">
        <v>3.07</v>
      </c>
      <c r="G2047" s="44">
        <v>0.95</v>
      </c>
      <c r="H2047" s="18">
        <f>MIN(1,F2047/Config_Geracao!$E$4)*G2047</f>
        <v>0.29165</v>
      </c>
    </row>
    <row r="2048" ht="15.0" customHeight="1">
      <c r="A2048" s="43">
        <v>45743.25</v>
      </c>
      <c r="B2048" s="44">
        <v>3.0</v>
      </c>
      <c r="C2048" s="44">
        <v>6.0</v>
      </c>
      <c r="D2048" s="44">
        <v>182.2</v>
      </c>
      <c r="E2048" s="44">
        <v>26.1</v>
      </c>
      <c r="F2048" s="44">
        <v>2.62</v>
      </c>
      <c r="G2048" s="44">
        <v>0.95</v>
      </c>
      <c r="H2048" s="18">
        <f>MIN(1,F2048/Config_Geracao!$E$4)*G2048</f>
        <v>0.2489</v>
      </c>
    </row>
    <row r="2049" ht="15.0" customHeight="1">
      <c r="A2049" s="43">
        <v>45743.2916666667</v>
      </c>
      <c r="B2049" s="44">
        <v>3.0</v>
      </c>
      <c r="C2049" s="44">
        <v>7.0</v>
      </c>
      <c r="D2049" s="44">
        <v>300.0</v>
      </c>
      <c r="E2049" s="44">
        <v>24.1</v>
      </c>
      <c r="F2049" s="44">
        <v>2.16</v>
      </c>
      <c r="G2049" s="44">
        <v>0.95</v>
      </c>
      <c r="H2049" s="18">
        <f>MIN(1,F2049/Config_Geracao!$E$4)*G2049</f>
        <v>0.2052</v>
      </c>
    </row>
    <row r="2050" ht="15.0" customHeight="1">
      <c r="A2050" s="43">
        <v>45743.3333333333</v>
      </c>
      <c r="B2050" s="44">
        <v>3.0</v>
      </c>
      <c r="C2050" s="44">
        <v>8.0</v>
      </c>
      <c r="D2050" s="44">
        <v>327.7</v>
      </c>
      <c r="E2050" s="44">
        <v>24.9</v>
      </c>
      <c r="F2050" s="44">
        <v>3.03</v>
      </c>
      <c r="G2050" s="44">
        <v>0.95</v>
      </c>
      <c r="H2050" s="18">
        <f>MIN(1,F2050/Config_Geracao!$E$4)*G2050</f>
        <v>0.28785</v>
      </c>
    </row>
    <row r="2051" ht="15.0" customHeight="1">
      <c r="A2051" s="43">
        <v>45743.375</v>
      </c>
      <c r="B2051" s="44">
        <v>3.0</v>
      </c>
      <c r="C2051" s="44">
        <v>9.0</v>
      </c>
      <c r="D2051" s="44">
        <v>766.3</v>
      </c>
      <c r="E2051" s="44">
        <v>27.9</v>
      </c>
      <c r="F2051" s="44">
        <v>2.64</v>
      </c>
      <c r="G2051" s="44">
        <v>0.95</v>
      </c>
      <c r="H2051" s="18">
        <f>MIN(1,F2051/Config_Geracao!$E$4)*G2051</f>
        <v>0.2508</v>
      </c>
    </row>
    <row r="2052" ht="15.0" customHeight="1">
      <c r="A2052" s="43">
        <v>45743.4166666667</v>
      </c>
      <c r="B2052" s="44">
        <v>3.0</v>
      </c>
      <c r="C2052" s="44">
        <v>10.0</v>
      </c>
      <c r="D2052" s="44">
        <v>905.3</v>
      </c>
      <c r="E2052" s="44">
        <v>30.0</v>
      </c>
      <c r="F2052" s="44">
        <v>2.04</v>
      </c>
      <c r="G2052" s="44">
        <v>0.95</v>
      </c>
      <c r="H2052" s="18">
        <f>MIN(1,F2052/Config_Geracao!$E$4)*G2052</f>
        <v>0.1938</v>
      </c>
    </row>
    <row r="2053" ht="15.0" customHeight="1">
      <c r="A2053" s="43">
        <v>45743.4583333333</v>
      </c>
      <c r="B2053" s="44">
        <v>3.0</v>
      </c>
      <c r="C2053" s="44">
        <v>11.0</v>
      </c>
      <c r="D2053" s="44">
        <v>960.0</v>
      </c>
      <c r="E2053" s="44">
        <v>30.5</v>
      </c>
      <c r="F2053" s="44">
        <v>2.83</v>
      </c>
      <c r="G2053" s="44">
        <v>0.95</v>
      </c>
      <c r="H2053" s="18">
        <f>MIN(1,F2053/Config_Geracao!$E$4)*G2053</f>
        <v>0.26885</v>
      </c>
    </row>
    <row r="2054" ht="15.0" customHeight="1">
      <c r="A2054" s="43">
        <v>45743.5</v>
      </c>
      <c r="B2054" s="44">
        <v>3.0</v>
      </c>
      <c r="C2054" s="44">
        <v>12.0</v>
      </c>
      <c r="D2054" s="44">
        <v>978.8</v>
      </c>
      <c r="E2054" s="44">
        <v>31.7</v>
      </c>
      <c r="F2054" s="44">
        <v>1.79</v>
      </c>
      <c r="G2054" s="44">
        <v>0.95</v>
      </c>
      <c r="H2054" s="18">
        <f>MIN(1,F2054/Config_Geracao!$E$4)*G2054</f>
        <v>0.17005</v>
      </c>
    </row>
    <row r="2055" ht="15.0" customHeight="1">
      <c r="A2055" s="43">
        <v>45743.5416666667</v>
      </c>
      <c r="B2055" s="44">
        <v>3.0</v>
      </c>
      <c r="C2055" s="44">
        <v>13.0</v>
      </c>
      <c r="D2055" s="44">
        <v>949.6</v>
      </c>
      <c r="E2055" s="44">
        <v>29.7</v>
      </c>
      <c r="F2055" s="44">
        <v>1.83</v>
      </c>
      <c r="G2055" s="44">
        <v>0.95</v>
      </c>
      <c r="H2055" s="18">
        <f>MIN(1,F2055/Config_Geracao!$E$4)*G2055</f>
        <v>0.17385</v>
      </c>
    </row>
    <row r="2056" ht="15.0" customHeight="1">
      <c r="A2056" s="43">
        <v>45743.5833333333</v>
      </c>
      <c r="B2056" s="44">
        <v>3.0</v>
      </c>
      <c r="C2056" s="44">
        <v>14.0</v>
      </c>
      <c r="D2056" s="44">
        <v>909.9</v>
      </c>
      <c r="E2056" s="44">
        <v>29.7</v>
      </c>
      <c r="F2056" s="44">
        <v>3.73</v>
      </c>
      <c r="G2056" s="44">
        <v>0.95</v>
      </c>
      <c r="H2056" s="18">
        <f>MIN(1,F2056/Config_Geracao!$E$4)*G2056</f>
        <v>0.35435</v>
      </c>
    </row>
    <row r="2057" ht="15.0" customHeight="1">
      <c r="A2057" s="43">
        <v>45743.625</v>
      </c>
      <c r="B2057" s="44">
        <v>3.0</v>
      </c>
      <c r="C2057" s="44">
        <v>15.0</v>
      </c>
      <c r="D2057" s="44">
        <v>751.8</v>
      </c>
      <c r="E2057" s="44">
        <v>31.3</v>
      </c>
      <c r="F2057" s="44">
        <v>2.59</v>
      </c>
      <c r="G2057" s="44">
        <v>0.95</v>
      </c>
      <c r="H2057" s="18">
        <f>MIN(1,F2057/Config_Geracao!$E$4)*G2057</f>
        <v>0.24605</v>
      </c>
    </row>
    <row r="2058" ht="15.0" customHeight="1">
      <c r="A2058" s="43">
        <v>45743.6666666667</v>
      </c>
      <c r="B2058" s="44">
        <v>3.0</v>
      </c>
      <c r="C2058" s="44">
        <v>16.0</v>
      </c>
      <c r="D2058" s="44">
        <v>605.5</v>
      </c>
      <c r="E2058" s="44">
        <v>26.5</v>
      </c>
      <c r="F2058" s="44">
        <v>2.23</v>
      </c>
      <c r="G2058" s="44">
        <v>0.95</v>
      </c>
      <c r="H2058" s="18">
        <f>MIN(1,F2058/Config_Geracao!$E$4)*G2058</f>
        <v>0.21185</v>
      </c>
    </row>
    <row r="2059" ht="15.0" customHeight="1">
      <c r="A2059" s="43">
        <v>45743.7083333333</v>
      </c>
      <c r="B2059" s="44">
        <v>3.0</v>
      </c>
      <c r="C2059" s="44">
        <v>17.0</v>
      </c>
      <c r="D2059" s="44">
        <v>163.3</v>
      </c>
      <c r="E2059" s="44">
        <v>26.0</v>
      </c>
      <c r="F2059" s="44">
        <v>2.15</v>
      </c>
      <c r="G2059" s="44">
        <v>0.95</v>
      </c>
      <c r="H2059" s="18">
        <f>MIN(1,F2059/Config_Geracao!$E$4)*G2059</f>
        <v>0.20425</v>
      </c>
    </row>
    <row r="2060" ht="15.0" customHeight="1">
      <c r="A2060" s="43">
        <v>45743.75</v>
      </c>
      <c r="B2060" s="44">
        <v>3.0</v>
      </c>
      <c r="C2060" s="44">
        <v>18.0</v>
      </c>
      <c r="D2060" s="44">
        <v>237.0</v>
      </c>
      <c r="E2060" s="44">
        <v>26.1</v>
      </c>
      <c r="F2060" s="44">
        <v>2.13</v>
      </c>
      <c r="G2060" s="44">
        <v>0.95</v>
      </c>
      <c r="H2060" s="18">
        <f>MIN(1,F2060/Config_Geracao!$E$4)*G2060</f>
        <v>0.20235</v>
      </c>
    </row>
    <row r="2061" ht="15.0" customHeight="1">
      <c r="A2061" s="43">
        <v>45743.7916666667</v>
      </c>
      <c r="B2061" s="44">
        <v>3.0</v>
      </c>
      <c r="C2061" s="44">
        <v>19.0</v>
      </c>
      <c r="D2061" s="44">
        <v>0.0</v>
      </c>
      <c r="E2061" s="44">
        <v>25.3</v>
      </c>
      <c r="F2061" s="44">
        <v>1.91</v>
      </c>
      <c r="G2061" s="44">
        <v>0.95</v>
      </c>
      <c r="H2061" s="18">
        <f>MIN(1,F2061/Config_Geracao!$E$4)*G2061</f>
        <v>0.18145</v>
      </c>
    </row>
    <row r="2062" ht="15.0" customHeight="1">
      <c r="A2062" s="43">
        <v>45743.8333333333</v>
      </c>
      <c r="B2062" s="44">
        <v>3.0</v>
      </c>
      <c r="C2062" s="44">
        <v>20.0</v>
      </c>
      <c r="D2062" s="44">
        <v>0.0</v>
      </c>
      <c r="E2062" s="44">
        <v>27.2</v>
      </c>
      <c r="F2062" s="44">
        <v>1.84</v>
      </c>
      <c r="G2062" s="44">
        <v>0.95</v>
      </c>
      <c r="H2062" s="18">
        <f>MIN(1,F2062/Config_Geracao!$E$4)*G2062</f>
        <v>0.1748</v>
      </c>
    </row>
    <row r="2063" ht="15.0" customHeight="1">
      <c r="A2063" s="43">
        <v>45743.875</v>
      </c>
      <c r="B2063" s="44">
        <v>3.0</v>
      </c>
      <c r="C2063" s="44">
        <v>21.0</v>
      </c>
      <c r="D2063" s="44">
        <v>0.0</v>
      </c>
      <c r="E2063" s="44">
        <v>24.0</v>
      </c>
      <c r="F2063" s="44">
        <v>5.51</v>
      </c>
      <c r="G2063" s="44">
        <v>0.95</v>
      </c>
      <c r="H2063" s="18">
        <f>MIN(1,F2063/Config_Geracao!$E$4)*G2063</f>
        <v>0.52345</v>
      </c>
    </row>
    <row r="2064" ht="15.0" customHeight="1">
      <c r="A2064" s="43">
        <v>45743.9166666667</v>
      </c>
      <c r="B2064" s="44">
        <v>3.0</v>
      </c>
      <c r="C2064" s="44">
        <v>22.0</v>
      </c>
      <c r="D2064" s="44">
        <v>0.0</v>
      </c>
      <c r="E2064" s="44">
        <v>28.2</v>
      </c>
      <c r="F2064" s="44">
        <v>4.16</v>
      </c>
      <c r="G2064" s="44">
        <v>0.95</v>
      </c>
      <c r="H2064" s="18">
        <f>MIN(1,F2064/Config_Geracao!$E$4)*G2064</f>
        <v>0.3952</v>
      </c>
    </row>
    <row r="2065" ht="15.0" customHeight="1">
      <c r="A2065" s="43">
        <v>45743.9583333333</v>
      </c>
      <c r="B2065" s="44">
        <v>3.0</v>
      </c>
      <c r="C2065" s="44">
        <v>23.0</v>
      </c>
      <c r="D2065" s="44">
        <v>0.0</v>
      </c>
      <c r="E2065" s="44">
        <v>27.0</v>
      </c>
      <c r="F2065" s="44">
        <v>4.05</v>
      </c>
      <c r="G2065" s="44">
        <v>0.95</v>
      </c>
      <c r="H2065" s="18">
        <f>MIN(1,F2065/Config_Geracao!$E$4)*G2065</f>
        <v>0.38475</v>
      </c>
    </row>
    <row r="2066" ht="15.0" customHeight="1">
      <c r="A2066" s="43">
        <v>45744.0</v>
      </c>
      <c r="B2066" s="44">
        <v>3.0</v>
      </c>
      <c r="C2066" s="44">
        <v>0.0</v>
      </c>
      <c r="D2066" s="44">
        <v>0.0</v>
      </c>
      <c r="E2066" s="44">
        <v>29.9</v>
      </c>
      <c r="F2066" s="44">
        <v>3.66</v>
      </c>
      <c r="G2066" s="44">
        <v>0.95</v>
      </c>
      <c r="H2066" s="18">
        <f>MIN(1,F2066/Config_Geracao!$E$4)*G2066</f>
        <v>0.3477</v>
      </c>
    </row>
    <row r="2067" ht="15.0" customHeight="1">
      <c r="A2067" s="43">
        <v>45744.0416666667</v>
      </c>
      <c r="B2067" s="44">
        <v>3.0</v>
      </c>
      <c r="C2067" s="44">
        <v>1.0</v>
      </c>
      <c r="D2067" s="44">
        <v>0.0</v>
      </c>
      <c r="E2067" s="44">
        <v>29.4</v>
      </c>
      <c r="F2067" s="44">
        <v>3.63</v>
      </c>
      <c r="G2067" s="44">
        <v>0.95</v>
      </c>
      <c r="H2067" s="18">
        <f>MIN(1,F2067/Config_Geracao!$E$4)*G2067</f>
        <v>0.34485</v>
      </c>
    </row>
    <row r="2068" ht="15.0" customHeight="1">
      <c r="A2068" s="43">
        <v>45744.0833333333</v>
      </c>
      <c r="B2068" s="44">
        <v>3.0</v>
      </c>
      <c r="C2068" s="44">
        <v>2.0</v>
      </c>
      <c r="D2068" s="44">
        <v>0.0</v>
      </c>
      <c r="E2068" s="44">
        <v>27.5</v>
      </c>
      <c r="F2068" s="44">
        <v>3.96</v>
      </c>
      <c r="G2068" s="44">
        <v>0.95</v>
      </c>
      <c r="H2068" s="18">
        <f>MIN(1,F2068/Config_Geracao!$E$4)*G2068</f>
        <v>0.3762</v>
      </c>
    </row>
    <row r="2069" ht="15.0" customHeight="1">
      <c r="A2069" s="43">
        <v>45744.125</v>
      </c>
      <c r="B2069" s="44">
        <v>3.0</v>
      </c>
      <c r="C2069" s="44">
        <v>3.0</v>
      </c>
      <c r="D2069" s="44">
        <v>0.0</v>
      </c>
      <c r="E2069" s="44">
        <v>26.7</v>
      </c>
      <c r="F2069" s="44">
        <v>4.14</v>
      </c>
      <c r="G2069" s="44">
        <v>0.95</v>
      </c>
      <c r="H2069" s="18">
        <f>MIN(1,F2069/Config_Geracao!$E$4)*G2069</f>
        <v>0.3933</v>
      </c>
    </row>
    <row r="2070" ht="15.0" customHeight="1">
      <c r="A2070" s="43">
        <v>45744.1666666667</v>
      </c>
      <c r="B2070" s="44">
        <v>3.0</v>
      </c>
      <c r="C2070" s="44">
        <v>4.0</v>
      </c>
      <c r="D2070" s="44">
        <v>0.0</v>
      </c>
      <c r="E2070" s="44">
        <v>25.5</v>
      </c>
      <c r="F2070" s="44">
        <v>2.73</v>
      </c>
      <c r="G2070" s="44">
        <v>0.95</v>
      </c>
      <c r="H2070" s="18">
        <f>MIN(1,F2070/Config_Geracao!$E$4)*G2070</f>
        <v>0.25935</v>
      </c>
    </row>
    <row r="2071" ht="15.0" customHeight="1">
      <c r="A2071" s="43">
        <v>45744.2083333333</v>
      </c>
      <c r="B2071" s="44">
        <v>3.0</v>
      </c>
      <c r="C2071" s="44">
        <v>5.0</v>
      </c>
      <c r="D2071" s="44">
        <v>8.1</v>
      </c>
      <c r="E2071" s="44">
        <v>25.0</v>
      </c>
      <c r="F2071" s="44">
        <v>3.49</v>
      </c>
      <c r="G2071" s="44">
        <v>0.95</v>
      </c>
      <c r="H2071" s="18">
        <f>MIN(1,F2071/Config_Geracao!$E$4)*G2071</f>
        <v>0.33155</v>
      </c>
    </row>
    <row r="2072" ht="15.0" customHeight="1">
      <c r="A2072" s="43">
        <v>45744.25</v>
      </c>
      <c r="B2072" s="44">
        <v>3.0</v>
      </c>
      <c r="C2072" s="44">
        <v>6.0</v>
      </c>
      <c r="D2072" s="44">
        <v>243.1</v>
      </c>
      <c r="E2072" s="44">
        <v>26.2</v>
      </c>
      <c r="F2072" s="44">
        <v>1.93</v>
      </c>
      <c r="G2072" s="44">
        <v>0.95</v>
      </c>
      <c r="H2072" s="18">
        <f>MIN(1,F2072/Config_Geracao!$E$4)*G2072</f>
        <v>0.18335</v>
      </c>
    </row>
    <row r="2073" ht="15.0" customHeight="1">
      <c r="A2073" s="43">
        <v>45744.2916666667</v>
      </c>
      <c r="B2073" s="44">
        <v>3.0</v>
      </c>
      <c r="C2073" s="44">
        <v>7.0</v>
      </c>
      <c r="D2073" s="44">
        <v>433.2</v>
      </c>
      <c r="E2073" s="44">
        <v>26.0</v>
      </c>
      <c r="F2073" s="44">
        <v>2.02</v>
      </c>
      <c r="G2073" s="44">
        <v>0.95</v>
      </c>
      <c r="H2073" s="18">
        <f>MIN(1,F2073/Config_Geracao!$E$4)*G2073</f>
        <v>0.1919</v>
      </c>
    </row>
    <row r="2074" ht="15.0" customHeight="1">
      <c r="A2074" s="43">
        <v>45744.3333333333</v>
      </c>
      <c r="B2074" s="44">
        <v>3.0</v>
      </c>
      <c r="C2074" s="44">
        <v>8.0</v>
      </c>
      <c r="D2074" s="44">
        <v>228.8</v>
      </c>
      <c r="E2074" s="44">
        <v>29.9</v>
      </c>
      <c r="F2074" s="44">
        <v>1.85</v>
      </c>
      <c r="G2074" s="44">
        <v>0.95</v>
      </c>
      <c r="H2074" s="18">
        <f>MIN(1,F2074/Config_Geracao!$E$4)*G2074</f>
        <v>0.17575</v>
      </c>
    </row>
    <row r="2075" ht="15.0" customHeight="1">
      <c r="A2075" s="43">
        <v>45744.375</v>
      </c>
      <c r="B2075" s="44">
        <v>3.0</v>
      </c>
      <c r="C2075" s="44">
        <v>9.0</v>
      </c>
      <c r="D2075" s="44">
        <v>790.7</v>
      </c>
      <c r="E2075" s="44">
        <v>28.2</v>
      </c>
      <c r="F2075" s="44">
        <v>2.25</v>
      </c>
      <c r="G2075" s="44">
        <v>0.95</v>
      </c>
      <c r="H2075" s="18">
        <f>MIN(1,F2075/Config_Geracao!$E$4)*G2075</f>
        <v>0.21375</v>
      </c>
    </row>
    <row r="2076" ht="15.0" customHeight="1">
      <c r="A2076" s="43">
        <v>45744.4166666667</v>
      </c>
      <c r="B2076" s="44">
        <v>3.0</v>
      </c>
      <c r="C2076" s="44">
        <v>10.0</v>
      </c>
      <c r="D2076" s="44">
        <v>844.4</v>
      </c>
      <c r="E2076" s="44">
        <v>30.8</v>
      </c>
      <c r="F2076" s="44">
        <v>3.28</v>
      </c>
      <c r="G2076" s="44">
        <v>0.95</v>
      </c>
      <c r="H2076" s="18">
        <f>MIN(1,F2076/Config_Geracao!$E$4)*G2076</f>
        <v>0.3116</v>
      </c>
    </row>
    <row r="2077" ht="15.0" customHeight="1">
      <c r="A2077" s="43">
        <v>45744.4583333333</v>
      </c>
      <c r="B2077" s="44">
        <v>3.0</v>
      </c>
      <c r="C2077" s="44">
        <v>11.0</v>
      </c>
      <c r="D2077" s="44">
        <v>947.2</v>
      </c>
      <c r="E2077" s="44">
        <v>27.9</v>
      </c>
      <c r="F2077" s="44">
        <v>3.5</v>
      </c>
      <c r="G2077" s="44">
        <v>0.95</v>
      </c>
      <c r="H2077" s="18">
        <f>MIN(1,F2077/Config_Geracao!$E$4)*G2077</f>
        <v>0.3325</v>
      </c>
    </row>
    <row r="2078" ht="15.0" customHeight="1">
      <c r="A2078" s="43">
        <v>45744.5</v>
      </c>
      <c r="B2078" s="44">
        <v>3.0</v>
      </c>
      <c r="C2078" s="44">
        <v>12.0</v>
      </c>
      <c r="D2078" s="44">
        <v>420.4</v>
      </c>
      <c r="E2078" s="44">
        <v>28.6</v>
      </c>
      <c r="F2078" s="44">
        <v>2.8</v>
      </c>
      <c r="G2078" s="44">
        <v>0.95</v>
      </c>
      <c r="H2078" s="18">
        <f>MIN(1,F2078/Config_Geracao!$E$4)*G2078</f>
        <v>0.266</v>
      </c>
    </row>
    <row r="2079" ht="15.0" customHeight="1">
      <c r="A2079" s="43">
        <v>45744.5416666667</v>
      </c>
      <c r="B2079" s="44">
        <v>3.0</v>
      </c>
      <c r="C2079" s="44">
        <v>13.0</v>
      </c>
      <c r="D2079" s="44">
        <v>932.4</v>
      </c>
      <c r="E2079" s="44">
        <v>29.6</v>
      </c>
      <c r="F2079" s="44">
        <v>2.49</v>
      </c>
      <c r="G2079" s="44">
        <v>0.95</v>
      </c>
      <c r="H2079" s="18">
        <f>MIN(1,F2079/Config_Geracao!$E$4)*G2079</f>
        <v>0.23655</v>
      </c>
    </row>
    <row r="2080" ht="15.0" customHeight="1">
      <c r="A2080" s="43">
        <v>45744.5833333333</v>
      </c>
      <c r="B2080" s="44">
        <v>3.0</v>
      </c>
      <c r="C2080" s="44">
        <v>14.0</v>
      </c>
      <c r="D2080" s="44">
        <v>896.4</v>
      </c>
      <c r="E2080" s="44">
        <v>32.6</v>
      </c>
      <c r="F2080" s="44">
        <v>2.66</v>
      </c>
      <c r="G2080" s="44">
        <v>0.95</v>
      </c>
      <c r="H2080" s="18">
        <f>MIN(1,F2080/Config_Geracao!$E$4)*G2080</f>
        <v>0.2527</v>
      </c>
    </row>
    <row r="2081" ht="15.0" customHeight="1">
      <c r="A2081" s="43">
        <v>45744.625</v>
      </c>
      <c r="B2081" s="44">
        <v>3.0</v>
      </c>
      <c r="C2081" s="44">
        <v>15.0</v>
      </c>
      <c r="D2081" s="44">
        <v>779.9</v>
      </c>
      <c r="E2081" s="44">
        <v>26.4</v>
      </c>
      <c r="F2081" s="44">
        <v>1.84</v>
      </c>
      <c r="G2081" s="44">
        <v>0.95</v>
      </c>
      <c r="H2081" s="18">
        <f>MIN(1,F2081/Config_Geracao!$E$4)*G2081</f>
        <v>0.1748</v>
      </c>
    </row>
    <row r="2082" ht="15.0" customHeight="1">
      <c r="A2082" s="43">
        <v>45744.6666666667</v>
      </c>
      <c r="B2082" s="44">
        <v>3.0</v>
      </c>
      <c r="C2082" s="44">
        <v>16.0</v>
      </c>
      <c r="D2082" s="44">
        <v>624.3</v>
      </c>
      <c r="E2082" s="44">
        <v>29.3</v>
      </c>
      <c r="F2082" s="44">
        <v>2.79</v>
      </c>
      <c r="G2082" s="44">
        <v>0.95</v>
      </c>
      <c r="H2082" s="18">
        <f>MIN(1,F2082/Config_Geracao!$E$4)*G2082</f>
        <v>0.26505</v>
      </c>
    </row>
    <row r="2083" ht="15.0" customHeight="1">
      <c r="A2083" s="43">
        <v>45744.7083333333</v>
      </c>
      <c r="B2083" s="44">
        <v>3.0</v>
      </c>
      <c r="C2083" s="44">
        <v>17.0</v>
      </c>
      <c r="D2083" s="44">
        <v>118.4</v>
      </c>
      <c r="E2083" s="44">
        <v>28.0</v>
      </c>
      <c r="F2083" s="44">
        <v>2.57</v>
      </c>
      <c r="G2083" s="44">
        <v>0.95</v>
      </c>
      <c r="H2083" s="18">
        <f>MIN(1,F2083/Config_Geracao!$E$4)*G2083</f>
        <v>0.24415</v>
      </c>
    </row>
    <row r="2084" ht="15.0" customHeight="1">
      <c r="A2084" s="43">
        <v>45744.75</v>
      </c>
      <c r="B2084" s="44">
        <v>3.0</v>
      </c>
      <c r="C2084" s="44">
        <v>18.0</v>
      </c>
      <c r="D2084" s="44">
        <v>104.6</v>
      </c>
      <c r="E2084" s="44">
        <v>25.3</v>
      </c>
      <c r="F2084" s="44">
        <v>3.46</v>
      </c>
      <c r="G2084" s="44">
        <v>0.95</v>
      </c>
      <c r="H2084" s="18">
        <f>MIN(1,F2084/Config_Geracao!$E$4)*G2084</f>
        <v>0.3287</v>
      </c>
    </row>
    <row r="2085" ht="15.0" customHeight="1">
      <c r="A2085" s="43">
        <v>45744.7916666667</v>
      </c>
      <c r="B2085" s="44">
        <v>3.0</v>
      </c>
      <c r="C2085" s="44">
        <v>19.0</v>
      </c>
      <c r="D2085" s="44">
        <v>0.0</v>
      </c>
      <c r="E2085" s="44">
        <v>24.4</v>
      </c>
      <c r="F2085" s="44">
        <v>2.41</v>
      </c>
      <c r="G2085" s="44">
        <v>0.95</v>
      </c>
      <c r="H2085" s="18">
        <f>MIN(1,F2085/Config_Geracao!$E$4)*G2085</f>
        <v>0.22895</v>
      </c>
    </row>
    <row r="2086" ht="15.0" customHeight="1">
      <c r="A2086" s="43">
        <v>45744.8333333333</v>
      </c>
      <c r="B2086" s="44">
        <v>3.0</v>
      </c>
      <c r="C2086" s="44">
        <v>20.0</v>
      </c>
      <c r="D2086" s="44">
        <v>0.0</v>
      </c>
      <c r="E2086" s="44">
        <v>24.3</v>
      </c>
      <c r="F2086" s="44">
        <v>2.11</v>
      </c>
      <c r="G2086" s="44">
        <v>0.95</v>
      </c>
      <c r="H2086" s="18">
        <f>MIN(1,F2086/Config_Geracao!$E$4)*G2086</f>
        <v>0.20045</v>
      </c>
    </row>
    <row r="2087" ht="15.0" customHeight="1">
      <c r="A2087" s="43">
        <v>45744.875</v>
      </c>
      <c r="B2087" s="44">
        <v>3.0</v>
      </c>
      <c r="C2087" s="44">
        <v>21.0</v>
      </c>
      <c r="D2087" s="44">
        <v>0.0</v>
      </c>
      <c r="E2087" s="44">
        <v>24.7</v>
      </c>
      <c r="F2087" s="44">
        <v>6.44</v>
      </c>
      <c r="G2087" s="44">
        <v>0.95</v>
      </c>
      <c r="H2087" s="18">
        <f>MIN(1,F2087/Config_Geracao!$E$4)*G2087</f>
        <v>0.6118</v>
      </c>
    </row>
    <row r="2088" ht="15.0" customHeight="1">
      <c r="A2088" s="43">
        <v>45744.9166666667</v>
      </c>
      <c r="B2088" s="44">
        <v>3.0</v>
      </c>
      <c r="C2088" s="44">
        <v>22.0</v>
      </c>
      <c r="D2088" s="44">
        <v>0.0</v>
      </c>
      <c r="E2088" s="44">
        <v>27.2</v>
      </c>
      <c r="F2088" s="44">
        <v>2.75</v>
      </c>
      <c r="G2088" s="44">
        <v>0.95</v>
      </c>
      <c r="H2088" s="18">
        <f>MIN(1,F2088/Config_Geracao!$E$4)*G2088</f>
        <v>0.26125</v>
      </c>
    </row>
    <row r="2089" ht="15.0" customHeight="1">
      <c r="A2089" s="43">
        <v>45744.9583333333</v>
      </c>
      <c r="B2089" s="44">
        <v>3.0</v>
      </c>
      <c r="C2089" s="44">
        <v>23.0</v>
      </c>
      <c r="D2089" s="44">
        <v>0.0</v>
      </c>
      <c r="E2089" s="44">
        <v>30.1</v>
      </c>
      <c r="F2089" s="44">
        <v>3.21</v>
      </c>
      <c r="G2089" s="44">
        <v>0.95</v>
      </c>
      <c r="H2089" s="18">
        <f>MIN(1,F2089/Config_Geracao!$E$4)*G2089</f>
        <v>0.30495</v>
      </c>
    </row>
    <row r="2090" ht="15.0" customHeight="1">
      <c r="A2090" s="43">
        <v>45745.0</v>
      </c>
      <c r="B2090" s="44">
        <v>3.0</v>
      </c>
      <c r="C2090" s="44">
        <v>0.0</v>
      </c>
      <c r="D2090" s="44">
        <v>0.0</v>
      </c>
      <c r="E2090" s="44">
        <v>27.8</v>
      </c>
      <c r="F2090" s="44">
        <v>3.63</v>
      </c>
      <c r="G2090" s="44">
        <v>0.95</v>
      </c>
      <c r="H2090" s="18">
        <f>MIN(1,F2090/Config_Geracao!$E$4)*G2090</f>
        <v>0.34485</v>
      </c>
    </row>
    <row r="2091" ht="15.0" customHeight="1">
      <c r="A2091" s="43">
        <v>45745.0416666667</v>
      </c>
      <c r="B2091" s="44">
        <v>3.0</v>
      </c>
      <c r="C2091" s="44">
        <v>1.0</v>
      </c>
      <c r="D2091" s="44">
        <v>0.0</v>
      </c>
      <c r="E2091" s="44">
        <v>25.5</v>
      </c>
      <c r="F2091" s="44">
        <v>3.5</v>
      </c>
      <c r="G2091" s="44">
        <v>0.95</v>
      </c>
      <c r="H2091" s="18">
        <f>MIN(1,F2091/Config_Geracao!$E$4)*G2091</f>
        <v>0.3325</v>
      </c>
    </row>
    <row r="2092" ht="15.0" customHeight="1">
      <c r="A2092" s="43">
        <v>45745.0833333333</v>
      </c>
      <c r="B2092" s="44">
        <v>3.0</v>
      </c>
      <c r="C2092" s="44">
        <v>2.0</v>
      </c>
      <c r="D2092" s="44">
        <v>0.0</v>
      </c>
      <c r="E2092" s="44">
        <v>25.6</v>
      </c>
      <c r="F2092" s="44">
        <v>3.33</v>
      </c>
      <c r="G2092" s="44">
        <v>0.95</v>
      </c>
      <c r="H2092" s="18">
        <f>MIN(1,F2092/Config_Geracao!$E$4)*G2092</f>
        <v>0.31635</v>
      </c>
    </row>
    <row r="2093" ht="15.0" customHeight="1">
      <c r="A2093" s="43">
        <v>45745.125</v>
      </c>
      <c r="B2093" s="44">
        <v>3.0</v>
      </c>
      <c r="C2093" s="44">
        <v>3.0</v>
      </c>
      <c r="D2093" s="44">
        <v>0.0</v>
      </c>
      <c r="E2093" s="44">
        <v>24.1</v>
      </c>
      <c r="F2093" s="44">
        <v>3.1</v>
      </c>
      <c r="G2093" s="44">
        <v>0.95</v>
      </c>
      <c r="H2093" s="18">
        <f>MIN(1,F2093/Config_Geracao!$E$4)*G2093</f>
        <v>0.2945</v>
      </c>
    </row>
    <row r="2094" ht="15.0" customHeight="1">
      <c r="A2094" s="43">
        <v>45745.1666666667</v>
      </c>
      <c r="B2094" s="44">
        <v>3.0</v>
      </c>
      <c r="C2094" s="44">
        <v>4.0</v>
      </c>
      <c r="D2094" s="44">
        <v>0.0</v>
      </c>
      <c r="E2094" s="44">
        <v>26.9</v>
      </c>
      <c r="F2094" s="44">
        <v>2.73</v>
      </c>
      <c r="G2094" s="44">
        <v>0.95</v>
      </c>
      <c r="H2094" s="18">
        <f>MIN(1,F2094/Config_Geracao!$E$4)*G2094</f>
        <v>0.25935</v>
      </c>
    </row>
    <row r="2095" ht="15.0" customHeight="1">
      <c r="A2095" s="43">
        <v>45745.2083333333</v>
      </c>
      <c r="B2095" s="44">
        <v>3.0</v>
      </c>
      <c r="C2095" s="44">
        <v>5.0</v>
      </c>
      <c r="D2095" s="44">
        <v>0.0</v>
      </c>
      <c r="E2095" s="44">
        <v>26.6</v>
      </c>
      <c r="F2095" s="44">
        <v>4.69</v>
      </c>
      <c r="G2095" s="44">
        <v>0.95</v>
      </c>
      <c r="H2095" s="18">
        <f>MIN(1,F2095/Config_Geracao!$E$4)*G2095</f>
        <v>0.44555</v>
      </c>
    </row>
    <row r="2096" ht="15.0" customHeight="1">
      <c r="A2096" s="43">
        <v>45745.25</v>
      </c>
      <c r="B2096" s="44">
        <v>3.0</v>
      </c>
      <c r="C2096" s="44">
        <v>6.0</v>
      </c>
      <c r="D2096" s="44">
        <v>170.7</v>
      </c>
      <c r="E2096" s="44">
        <v>25.0</v>
      </c>
      <c r="F2096" s="44">
        <v>2.59</v>
      </c>
      <c r="G2096" s="44">
        <v>0.95</v>
      </c>
      <c r="H2096" s="18">
        <f>MIN(1,F2096/Config_Geracao!$E$4)*G2096</f>
        <v>0.24605</v>
      </c>
    </row>
    <row r="2097" ht="15.0" customHeight="1">
      <c r="A2097" s="43">
        <v>45745.2916666667</v>
      </c>
      <c r="B2097" s="44">
        <v>3.0</v>
      </c>
      <c r="C2097" s="44">
        <v>7.0</v>
      </c>
      <c r="D2097" s="44">
        <v>48.3</v>
      </c>
      <c r="E2097" s="44">
        <v>24.7</v>
      </c>
      <c r="F2097" s="44">
        <v>3.0</v>
      </c>
      <c r="G2097" s="44">
        <v>0.95</v>
      </c>
      <c r="H2097" s="18">
        <f>MIN(1,F2097/Config_Geracao!$E$4)*G2097</f>
        <v>0.285</v>
      </c>
    </row>
    <row r="2098" ht="15.0" customHeight="1">
      <c r="A2098" s="43">
        <v>45745.3333333333</v>
      </c>
      <c r="B2098" s="44">
        <v>3.0</v>
      </c>
      <c r="C2098" s="44">
        <v>8.0</v>
      </c>
      <c r="D2098" s="44">
        <v>208.2</v>
      </c>
      <c r="E2098" s="44">
        <v>27.0</v>
      </c>
      <c r="F2098" s="44">
        <v>1.87</v>
      </c>
      <c r="G2098" s="44">
        <v>0.95</v>
      </c>
      <c r="H2098" s="18">
        <f>MIN(1,F2098/Config_Geracao!$E$4)*G2098</f>
        <v>0.17765</v>
      </c>
    </row>
    <row r="2099" ht="15.0" customHeight="1">
      <c r="A2099" s="43">
        <v>45745.375</v>
      </c>
      <c r="B2099" s="44">
        <v>3.0</v>
      </c>
      <c r="C2099" s="44">
        <v>9.0</v>
      </c>
      <c r="D2099" s="44">
        <v>756.9</v>
      </c>
      <c r="E2099" s="44">
        <v>28.2</v>
      </c>
      <c r="F2099" s="44">
        <v>2.14</v>
      </c>
      <c r="G2099" s="44">
        <v>0.95</v>
      </c>
      <c r="H2099" s="18">
        <f>MIN(1,F2099/Config_Geracao!$E$4)*G2099</f>
        <v>0.2033</v>
      </c>
    </row>
    <row r="2100" ht="15.0" customHeight="1">
      <c r="A2100" s="43">
        <v>45745.4166666667</v>
      </c>
      <c r="B2100" s="44">
        <v>3.0</v>
      </c>
      <c r="C2100" s="44">
        <v>10.0</v>
      </c>
      <c r="D2100" s="44">
        <v>873.4</v>
      </c>
      <c r="E2100" s="44">
        <v>29.6</v>
      </c>
      <c r="F2100" s="44">
        <v>2.27</v>
      </c>
      <c r="G2100" s="44">
        <v>0.95</v>
      </c>
      <c r="H2100" s="18">
        <f>MIN(1,F2100/Config_Geracao!$E$4)*G2100</f>
        <v>0.21565</v>
      </c>
    </row>
    <row r="2101" ht="15.0" customHeight="1">
      <c r="A2101" s="43">
        <v>45745.4583333333</v>
      </c>
      <c r="B2101" s="44">
        <v>3.0</v>
      </c>
      <c r="C2101" s="44">
        <v>11.0</v>
      </c>
      <c r="D2101" s="44">
        <v>982.2</v>
      </c>
      <c r="E2101" s="44">
        <v>30.4</v>
      </c>
      <c r="F2101" s="44">
        <v>2.55</v>
      </c>
      <c r="G2101" s="44">
        <v>0.95</v>
      </c>
      <c r="H2101" s="18">
        <f>MIN(1,F2101/Config_Geracao!$E$4)*G2101</f>
        <v>0.24225</v>
      </c>
    </row>
    <row r="2102" ht="15.0" customHeight="1">
      <c r="A2102" s="43">
        <v>45745.5</v>
      </c>
      <c r="B2102" s="44">
        <v>3.0</v>
      </c>
      <c r="C2102" s="44">
        <v>12.0</v>
      </c>
      <c r="D2102" s="44">
        <v>543.5</v>
      </c>
      <c r="E2102" s="44">
        <v>30.6</v>
      </c>
      <c r="F2102" s="44">
        <v>3.72</v>
      </c>
      <c r="G2102" s="44">
        <v>0.95</v>
      </c>
      <c r="H2102" s="18">
        <f>MIN(1,F2102/Config_Geracao!$E$4)*G2102</f>
        <v>0.3534</v>
      </c>
    </row>
    <row r="2103" ht="15.0" customHeight="1">
      <c r="A2103" s="43">
        <v>45745.5416666667</v>
      </c>
      <c r="B2103" s="44">
        <v>3.0</v>
      </c>
      <c r="C2103" s="44">
        <v>13.0</v>
      </c>
      <c r="D2103" s="44">
        <v>571.9</v>
      </c>
      <c r="E2103" s="44">
        <v>31.1</v>
      </c>
      <c r="F2103" s="44">
        <v>2.26</v>
      </c>
      <c r="G2103" s="44">
        <v>0.95</v>
      </c>
      <c r="H2103" s="18">
        <f>MIN(1,F2103/Config_Geracao!$E$4)*G2103</f>
        <v>0.2147</v>
      </c>
    </row>
    <row r="2104" ht="15.0" customHeight="1">
      <c r="A2104" s="43">
        <v>45745.5833333333</v>
      </c>
      <c r="B2104" s="44">
        <v>3.0</v>
      </c>
      <c r="C2104" s="44">
        <v>14.0</v>
      </c>
      <c r="D2104" s="44">
        <v>883.6</v>
      </c>
      <c r="E2104" s="44">
        <v>27.2</v>
      </c>
      <c r="F2104" s="44">
        <v>1.79</v>
      </c>
      <c r="G2104" s="44">
        <v>0.95</v>
      </c>
      <c r="H2104" s="18">
        <f>MIN(1,F2104/Config_Geracao!$E$4)*G2104</f>
        <v>0.17005</v>
      </c>
    </row>
    <row r="2105" ht="15.0" customHeight="1">
      <c r="A2105" s="43">
        <v>45745.625</v>
      </c>
      <c r="B2105" s="44">
        <v>3.0</v>
      </c>
      <c r="C2105" s="44">
        <v>15.0</v>
      </c>
      <c r="D2105" s="44">
        <v>187.3</v>
      </c>
      <c r="E2105" s="44">
        <v>31.0</v>
      </c>
      <c r="F2105" s="44">
        <v>2.49</v>
      </c>
      <c r="G2105" s="44">
        <v>0.95</v>
      </c>
      <c r="H2105" s="18">
        <f>MIN(1,F2105/Config_Geracao!$E$4)*G2105</f>
        <v>0.23655</v>
      </c>
    </row>
    <row r="2106" ht="15.0" customHeight="1">
      <c r="A2106" s="43">
        <v>45745.6666666667</v>
      </c>
      <c r="B2106" s="44">
        <v>3.0</v>
      </c>
      <c r="C2106" s="44">
        <v>16.0</v>
      </c>
      <c r="D2106" s="44">
        <v>215.1</v>
      </c>
      <c r="E2106" s="44">
        <v>28.6</v>
      </c>
      <c r="F2106" s="44">
        <v>3.04</v>
      </c>
      <c r="G2106" s="44">
        <v>0.95</v>
      </c>
      <c r="H2106" s="18">
        <f>MIN(1,F2106/Config_Geracao!$E$4)*G2106</f>
        <v>0.2888</v>
      </c>
    </row>
    <row r="2107" ht="15.0" customHeight="1">
      <c r="A2107" s="43">
        <v>45745.7083333333</v>
      </c>
      <c r="B2107" s="44">
        <v>3.0</v>
      </c>
      <c r="C2107" s="44">
        <v>17.0</v>
      </c>
      <c r="D2107" s="44">
        <v>185.1</v>
      </c>
      <c r="E2107" s="44">
        <v>25.5</v>
      </c>
      <c r="F2107" s="44">
        <v>3.17</v>
      </c>
      <c r="G2107" s="44">
        <v>0.95</v>
      </c>
      <c r="H2107" s="18">
        <f>MIN(1,F2107/Config_Geracao!$E$4)*G2107</f>
        <v>0.30115</v>
      </c>
    </row>
    <row r="2108" ht="15.0" customHeight="1">
      <c r="A2108" s="43">
        <v>45745.75</v>
      </c>
      <c r="B2108" s="44">
        <v>3.0</v>
      </c>
      <c r="C2108" s="44">
        <v>18.0</v>
      </c>
      <c r="D2108" s="44">
        <v>143.0</v>
      </c>
      <c r="E2108" s="44">
        <v>24.4</v>
      </c>
      <c r="F2108" s="44">
        <v>2.02</v>
      </c>
      <c r="G2108" s="44">
        <v>0.95</v>
      </c>
      <c r="H2108" s="18">
        <f>MIN(1,F2108/Config_Geracao!$E$4)*G2108</f>
        <v>0.1919</v>
      </c>
    </row>
    <row r="2109" ht="15.0" customHeight="1">
      <c r="A2109" s="43">
        <v>45745.7916666667</v>
      </c>
      <c r="B2109" s="44">
        <v>3.0</v>
      </c>
      <c r="C2109" s="44">
        <v>19.0</v>
      </c>
      <c r="D2109" s="44">
        <v>0.0</v>
      </c>
      <c r="E2109" s="44">
        <v>24.1</v>
      </c>
      <c r="F2109" s="44">
        <v>2.97</v>
      </c>
      <c r="G2109" s="44">
        <v>0.95</v>
      </c>
      <c r="H2109" s="18">
        <f>MIN(1,F2109/Config_Geracao!$E$4)*G2109</f>
        <v>0.28215</v>
      </c>
    </row>
    <row r="2110" ht="15.0" customHeight="1">
      <c r="A2110" s="43">
        <v>45745.8333333333</v>
      </c>
      <c r="B2110" s="44">
        <v>3.0</v>
      </c>
      <c r="C2110" s="44">
        <v>20.0</v>
      </c>
      <c r="D2110" s="44">
        <v>0.0</v>
      </c>
      <c r="E2110" s="44">
        <v>27.6</v>
      </c>
      <c r="F2110" s="44">
        <v>2.1</v>
      </c>
      <c r="G2110" s="44">
        <v>0.95</v>
      </c>
      <c r="H2110" s="18">
        <f>MIN(1,F2110/Config_Geracao!$E$4)*G2110</f>
        <v>0.1995</v>
      </c>
    </row>
    <row r="2111" ht="15.0" customHeight="1">
      <c r="A2111" s="43">
        <v>45745.875</v>
      </c>
      <c r="B2111" s="44">
        <v>3.0</v>
      </c>
      <c r="C2111" s="44">
        <v>21.0</v>
      </c>
      <c r="D2111" s="44">
        <v>0.0</v>
      </c>
      <c r="E2111" s="44">
        <v>26.7</v>
      </c>
      <c r="F2111" s="44">
        <v>2.73</v>
      </c>
      <c r="G2111" s="44">
        <v>0.95</v>
      </c>
      <c r="H2111" s="18">
        <f>MIN(1,F2111/Config_Geracao!$E$4)*G2111</f>
        <v>0.25935</v>
      </c>
    </row>
    <row r="2112" ht="15.0" customHeight="1">
      <c r="A2112" s="43">
        <v>45745.9166666667</v>
      </c>
      <c r="B2112" s="44">
        <v>3.0</v>
      </c>
      <c r="C2112" s="44">
        <v>22.0</v>
      </c>
      <c r="D2112" s="44">
        <v>0.0</v>
      </c>
      <c r="E2112" s="44">
        <v>26.8</v>
      </c>
      <c r="F2112" s="44">
        <v>3.5</v>
      </c>
      <c r="G2112" s="44">
        <v>0.95</v>
      </c>
      <c r="H2112" s="18">
        <f>MIN(1,F2112/Config_Geracao!$E$4)*G2112</f>
        <v>0.3325</v>
      </c>
    </row>
    <row r="2113" ht="15.0" customHeight="1">
      <c r="A2113" s="43">
        <v>45745.9583333333</v>
      </c>
      <c r="B2113" s="44">
        <v>3.0</v>
      </c>
      <c r="C2113" s="44">
        <v>23.0</v>
      </c>
      <c r="D2113" s="44">
        <v>0.0</v>
      </c>
      <c r="E2113" s="44">
        <v>28.3</v>
      </c>
      <c r="F2113" s="44">
        <v>4.21</v>
      </c>
      <c r="G2113" s="44">
        <v>0.95</v>
      </c>
      <c r="H2113" s="18">
        <f>MIN(1,F2113/Config_Geracao!$E$4)*G2113</f>
        <v>0.39995</v>
      </c>
    </row>
    <row r="2114" ht="15.0" customHeight="1">
      <c r="A2114" s="43">
        <v>45746.0</v>
      </c>
      <c r="B2114" s="44">
        <v>3.0</v>
      </c>
      <c r="C2114" s="44">
        <v>0.0</v>
      </c>
      <c r="D2114" s="44">
        <v>0.0</v>
      </c>
      <c r="E2114" s="44">
        <v>29.3</v>
      </c>
      <c r="F2114" s="44">
        <v>2.79</v>
      </c>
      <c r="G2114" s="44">
        <v>0.95</v>
      </c>
      <c r="H2114" s="18">
        <f>MIN(1,F2114/Config_Geracao!$E$4)*G2114</f>
        <v>0.26505</v>
      </c>
    </row>
    <row r="2115" ht="15.0" customHeight="1">
      <c r="A2115" s="43">
        <v>45746.0416666667</v>
      </c>
      <c r="B2115" s="44">
        <v>3.0</v>
      </c>
      <c r="C2115" s="44">
        <v>1.0</v>
      </c>
      <c r="D2115" s="44">
        <v>0.0</v>
      </c>
      <c r="E2115" s="44">
        <v>26.0</v>
      </c>
      <c r="F2115" s="44">
        <v>2.98</v>
      </c>
      <c r="G2115" s="44">
        <v>0.95</v>
      </c>
      <c r="H2115" s="18">
        <f>MIN(1,F2115/Config_Geracao!$E$4)*G2115</f>
        <v>0.2831</v>
      </c>
    </row>
    <row r="2116" ht="15.0" customHeight="1">
      <c r="A2116" s="43">
        <v>45746.0833333333</v>
      </c>
      <c r="B2116" s="44">
        <v>3.0</v>
      </c>
      <c r="C2116" s="44">
        <v>2.0</v>
      </c>
      <c r="D2116" s="44">
        <v>0.0</v>
      </c>
      <c r="E2116" s="44">
        <v>27.6</v>
      </c>
      <c r="F2116" s="44">
        <v>2.89</v>
      </c>
      <c r="G2116" s="44">
        <v>0.95</v>
      </c>
      <c r="H2116" s="18">
        <f>MIN(1,F2116/Config_Geracao!$E$4)*G2116</f>
        <v>0.27455</v>
      </c>
    </row>
    <row r="2117" ht="15.0" customHeight="1">
      <c r="A2117" s="43">
        <v>45746.125</v>
      </c>
      <c r="B2117" s="44">
        <v>3.0</v>
      </c>
      <c r="C2117" s="44">
        <v>3.0</v>
      </c>
      <c r="D2117" s="44">
        <v>0.0</v>
      </c>
      <c r="E2117" s="44">
        <v>26.1</v>
      </c>
      <c r="F2117" s="44">
        <v>3.9</v>
      </c>
      <c r="G2117" s="44">
        <v>0.95</v>
      </c>
      <c r="H2117" s="18">
        <f>MIN(1,F2117/Config_Geracao!$E$4)*G2117</f>
        <v>0.3705</v>
      </c>
    </row>
    <row r="2118" ht="15.0" customHeight="1">
      <c r="A2118" s="43">
        <v>45746.1666666667</v>
      </c>
      <c r="B2118" s="44">
        <v>3.0</v>
      </c>
      <c r="C2118" s="44">
        <v>4.0</v>
      </c>
      <c r="D2118" s="44">
        <v>0.0</v>
      </c>
      <c r="E2118" s="44">
        <v>26.1</v>
      </c>
      <c r="F2118" s="44">
        <v>3.42</v>
      </c>
      <c r="G2118" s="44">
        <v>0.95</v>
      </c>
      <c r="H2118" s="18">
        <f>MIN(1,F2118/Config_Geracao!$E$4)*G2118</f>
        <v>0.3249</v>
      </c>
    </row>
    <row r="2119" ht="15.0" customHeight="1">
      <c r="A2119" s="43">
        <v>45746.2083333333</v>
      </c>
      <c r="B2119" s="44">
        <v>3.0</v>
      </c>
      <c r="C2119" s="44">
        <v>5.0</v>
      </c>
      <c r="D2119" s="44">
        <v>13.7</v>
      </c>
      <c r="E2119" s="44">
        <v>28.9</v>
      </c>
      <c r="F2119" s="44">
        <v>6.91</v>
      </c>
      <c r="G2119" s="44">
        <v>0.95</v>
      </c>
      <c r="H2119" s="18">
        <f>MIN(1,F2119/Config_Geracao!$E$4)*G2119</f>
        <v>0.65645</v>
      </c>
    </row>
    <row r="2120" ht="15.0" customHeight="1">
      <c r="A2120" s="43">
        <v>45746.25</v>
      </c>
      <c r="B2120" s="44">
        <v>3.0</v>
      </c>
      <c r="C2120" s="44">
        <v>6.0</v>
      </c>
      <c r="D2120" s="44">
        <v>206.6</v>
      </c>
      <c r="E2120" s="44">
        <v>24.4</v>
      </c>
      <c r="F2120" s="44">
        <v>2.83</v>
      </c>
      <c r="G2120" s="44">
        <v>0.95</v>
      </c>
      <c r="H2120" s="18">
        <f>MIN(1,F2120/Config_Geracao!$E$4)*G2120</f>
        <v>0.26885</v>
      </c>
    </row>
    <row r="2121" ht="15.0" customHeight="1">
      <c r="A2121" s="43">
        <v>45746.2916666667</v>
      </c>
      <c r="B2121" s="44">
        <v>3.0</v>
      </c>
      <c r="C2121" s="44">
        <v>7.0</v>
      </c>
      <c r="D2121" s="44">
        <v>445.0</v>
      </c>
      <c r="E2121" s="44">
        <v>25.9</v>
      </c>
      <c r="F2121" s="44">
        <v>2.68</v>
      </c>
      <c r="G2121" s="44">
        <v>0.95</v>
      </c>
      <c r="H2121" s="18">
        <f>MIN(1,F2121/Config_Geracao!$E$4)*G2121</f>
        <v>0.2546</v>
      </c>
    </row>
    <row r="2122" ht="15.0" customHeight="1">
      <c r="A2122" s="43">
        <v>45746.3333333333</v>
      </c>
      <c r="B2122" s="44">
        <v>3.0</v>
      </c>
      <c r="C2122" s="44">
        <v>8.0</v>
      </c>
      <c r="D2122" s="44">
        <v>620.9</v>
      </c>
      <c r="E2122" s="44">
        <v>28.7</v>
      </c>
      <c r="F2122" s="44">
        <v>2.5</v>
      </c>
      <c r="G2122" s="44">
        <v>0.95</v>
      </c>
      <c r="H2122" s="18">
        <f>MIN(1,F2122/Config_Geracao!$E$4)*G2122</f>
        <v>0.2375</v>
      </c>
    </row>
    <row r="2123" ht="15.0" customHeight="1">
      <c r="A2123" s="43">
        <v>45746.375</v>
      </c>
      <c r="B2123" s="44">
        <v>3.0</v>
      </c>
      <c r="C2123" s="44">
        <v>9.0</v>
      </c>
      <c r="D2123" s="44">
        <v>221.9</v>
      </c>
      <c r="E2123" s="44">
        <v>31.7</v>
      </c>
      <c r="F2123" s="44">
        <v>2.15</v>
      </c>
      <c r="G2123" s="44">
        <v>0.95</v>
      </c>
      <c r="H2123" s="18">
        <f>MIN(1,F2123/Config_Geracao!$E$4)*G2123</f>
        <v>0.20425</v>
      </c>
    </row>
    <row r="2124" ht="15.0" customHeight="1">
      <c r="A2124" s="43">
        <v>45746.4166666667</v>
      </c>
      <c r="B2124" s="44">
        <v>3.0</v>
      </c>
      <c r="C2124" s="44">
        <v>10.0</v>
      </c>
      <c r="D2124" s="44">
        <v>895.8</v>
      </c>
      <c r="E2124" s="44">
        <v>27.8</v>
      </c>
      <c r="F2124" s="44">
        <v>5.02</v>
      </c>
      <c r="G2124" s="44">
        <v>0.95</v>
      </c>
      <c r="H2124" s="18">
        <f>MIN(1,F2124/Config_Geracao!$E$4)*G2124</f>
        <v>0.4769</v>
      </c>
    </row>
    <row r="2125" ht="15.0" customHeight="1">
      <c r="A2125" s="43">
        <v>45746.4583333333</v>
      </c>
      <c r="B2125" s="44">
        <v>3.0</v>
      </c>
      <c r="C2125" s="44">
        <v>11.0</v>
      </c>
      <c r="D2125" s="44">
        <v>947.3</v>
      </c>
      <c r="E2125" s="44">
        <v>27.6</v>
      </c>
      <c r="F2125" s="44">
        <v>2.28</v>
      </c>
      <c r="G2125" s="44">
        <v>0.95</v>
      </c>
      <c r="H2125" s="18">
        <f>MIN(1,F2125/Config_Geracao!$E$4)*G2125</f>
        <v>0.2166</v>
      </c>
    </row>
    <row r="2126" ht="15.0" customHeight="1">
      <c r="A2126" s="43">
        <v>45746.5</v>
      </c>
      <c r="B2126" s="44">
        <v>3.0</v>
      </c>
      <c r="C2126" s="44">
        <v>12.0</v>
      </c>
      <c r="D2126" s="44">
        <v>958.3</v>
      </c>
      <c r="E2126" s="44">
        <v>30.2</v>
      </c>
      <c r="F2126" s="44">
        <v>1.9</v>
      </c>
      <c r="G2126" s="44">
        <v>0.95</v>
      </c>
      <c r="H2126" s="18">
        <f>MIN(1,F2126/Config_Geracao!$E$4)*G2126</f>
        <v>0.1805</v>
      </c>
    </row>
    <row r="2127" ht="15.0" customHeight="1">
      <c r="A2127" s="43">
        <v>45746.5416666667</v>
      </c>
      <c r="B2127" s="44">
        <v>3.0</v>
      </c>
      <c r="C2127" s="44">
        <v>13.0</v>
      </c>
      <c r="D2127" s="44">
        <v>1017.8</v>
      </c>
      <c r="E2127" s="44">
        <v>32.8</v>
      </c>
      <c r="F2127" s="44">
        <v>2.27</v>
      </c>
      <c r="G2127" s="44">
        <v>0.95</v>
      </c>
      <c r="H2127" s="18">
        <f>MIN(1,F2127/Config_Geracao!$E$4)*G2127</f>
        <v>0.21565</v>
      </c>
    </row>
    <row r="2128" ht="15.0" customHeight="1">
      <c r="A2128" s="43">
        <v>45746.5833333333</v>
      </c>
      <c r="B2128" s="44">
        <v>3.0</v>
      </c>
      <c r="C2128" s="44">
        <v>14.0</v>
      </c>
      <c r="D2128" s="44">
        <v>904.5</v>
      </c>
      <c r="E2128" s="44">
        <v>28.8</v>
      </c>
      <c r="F2128" s="44">
        <v>4.98</v>
      </c>
      <c r="G2128" s="44">
        <v>0.95</v>
      </c>
      <c r="H2128" s="18">
        <f>MIN(1,F2128/Config_Geracao!$E$4)*G2128</f>
        <v>0.4731</v>
      </c>
    </row>
    <row r="2129" ht="15.0" customHeight="1">
      <c r="A2129" s="43">
        <v>45746.625</v>
      </c>
      <c r="B2129" s="44">
        <v>3.0</v>
      </c>
      <c r="C2129" s="44">
        <v>15.0</v>
      </c>
      <c r="D2129" s="44">
        <v>791.9</v>
      </c>
      <c r="E2129" s="44">
        <v>27.9</v>
      </c>
      <c r="F2129" s="44">
        <v>2.1</v>
      </c>
      <c r="G2129" s="44">
        <v>0.95</v>
      </c>
      <c r="H2129" s="18">
        <f>MIN(1,F2129/Config_Geracao!$E$4)*G2129</f>
        <v>0.1995</v>
      </c>
    </row>
    <row r="2130" ht="15.0" customHeight="1">
      <c r="A2130" s="43">
        <v>45746.6666666667</v>
      </c>
      <c r="B2130" s="44">
        <v>3.0</v>
      </c>
      <c r="C2130" s="44">
        <v>16.0</v>
      </c>
      <c r="D2130" s="44">
        <v>150.9</v>
      </c>
      <c r="E2130" s="44">
        <v>26.2</v>
      </c>
      <c r="F2130" s="44">
        <v>2.02</v>
      </c>
      <c r="G2130" s="44">
        <v>0.95</v>
      </c>
      <c r="H2130" s="18">
        <f>MIN(1,F2130/Config_Geracao!$E$4)*G2130</f>
        <v>0.1919</v>
      </c>
    </row>
    <row r="2131" ht="15.0" customHeight="1">
      <c r="A2131" s="43">
        <v>45746.7083333333</v>
      </c>
      <c r="B2131" s="44">
        <v>3.0</v>
      </c>
      <c r="C2131" s="44">
        <v>17.0</v>
      </c>
      <c r="D2131" s="44">
        <v>412.3</v>
      </c>
      <c r="E2131" s="44">
        <v>26.0</v>
      </c>
      <c r="F2131" s="44">
        <v>2.28</v>
      </c>
      <c r="G2131" s="44">
        <v>0.95</v>
      </c>
      <c r="H2131" s="18">
        <f>MIN(1,F2131/Config_Geracao!$E$4)*G2131</f>
        <v>0.2166</v>
      </c>
    </row>
    <row r="2132" ht="15.0" customHeight="1">
      <c r="A2132" s="43">
        <v>45746.75</v>
      </c>
      <c r="B2132" s="44">
        <v>3.0</v>
      </c>
      <c r="C2132" s="44">
        <v>18.0</v>
      </c>
      <c r="D2132" s="44">
        <v>77.4</v>
      </c>
      <c r="E2132" s="44">
        <v>26.1</v>
      </c>
      <c r="F2132" s="44">
        <v>3.06</v>
      </c>
      <c r="G2132" s="44">
        <v>0.95</v>
      </c>
      <c r="H2132" s="18">
        <f>MIN(1,F2132/Config_Geracao!$E$4)*G2132</f>
        <v>0.2907</v>
      </c>
    </row>
    <row r="2133" ht="15.0" customHeight="1">
      <c r="A2133" s="43">
        <v>45746.7916666667</v>
      </c>
      <c r="B2133" s="44">
        <v>3.0</v>
      </c>
      <c r="C2133" s="44">
        <v>19.0</v>
      </c>
      <c r="D2133" s="44">
        <v>19.3</v>
      </c>
      <c r="E2133" s="44">
        <v>25.9</v>
      </c>
      <c r="F2133" s="44">
        <v>1.86</v>
      </c>
      <c r="G2133" s="44">
        <v>0.95</v>
      </c>
      <c r="H2133" s="18">
        <f>MIN(1,F2133/Config_Geracao!$E$4)*G2133</f>
        <v>0.1767</v>
      </c>
    </row>
    <row r="2134" ht="15.0" customHeight="1">
      <c r="A2134" s="43">
        <v>45746.8333333333</v>
      </c>
      <c r="B2134" s="44">
        <v>3.0</v>
      </c>
      <c r="C2134" s="44">
        <v>20.0</v>
      </c>
      <c r="D2134" s="44">
        <v>0.0</v>
      </c>
      <c r="E2134" s="44">
        <v>26.6</v>
      </c>
      <c r="F2134" s="44">
        <v>3.1</v>
      </c>
      <c r="G2134" s="44">
        <v>0.95</v>
      </c>
      <c r="H2134" s="18">
        <f>MIN(1,F2134/Config_Geracao!$E$4)*G2134</f>
        <v>0.2945</v>
      </c>
    </row>
    <row r="2135" ht="15.0" customHeight="1">
      <c r="A2135" s="43">
        <v>45746.875</v>
      </c>
      <c r="B2135" s="44">
        <v>3.0</v>
      </c>
      <c r="C2135" s="44">
        <v>21.0</v>
      </c>
      <c r="D2135" s="44">
        <v>0.0</v>
      </c>
      <c r="E2135" s="44">
        <v>26.7</v>
      </c>
      <c r="F2135" s="44">
        <v>3.49</v>
      </c>
      <c r="G2135" s="44">
        <v>0.95</v>
      </c>
      <c r="H2135" s="18">
        <f>MIN(1,F2135/Config_Geracao!$E$4)*G2135</f>
        <v>0.33155</v>
      </c>
    </row>
    <row r="2136" ht="15.0" customHeight="1">
      <c r="A2136" s="43">
        <v>45746.9166666667</v>
      </c>
      <c r="B2136" s="44">
        <v>3.0</v>
      </c>
      <c r="C2136" s="44">
        <v>22.0</v>
      </c>
      <c r="D2136" s="44">
        <v>0.0</v>
      </c>
      <c r="E2136" s="44">
        <v>27.4</v>
      </c>
      <c r="F2136" s="44">
        <v>5.55</v>
      </c>
      <c r="G2136" s="44">
        <v>0.95</v>
      </c>
      <c r="H2136" s="18">
        <f>MIN(1,F2136/Config_Geracao!$E$4)*G2136</f>
        <v>0.52725</v>
      </c>
    </row>
    <row r="2137" ht="15.0" customHeight="1">
      <c r="A2137" s="43">
        <v>45746.9583333333</v>
      </c>
      <c r="B2137" s="44">
        <v>3.0</v>
      </c>
      <c r="C2137" s="44">
        <v>23.0</v>
      </c>
      <c r="D2137" s="44">
        <v>0.0</v>
      </c>
      <c r="E2137" s="44">
        <v>30.6</v>
      </c>
      <c r="F2137" s="44">
        <v>3.29</v>
      </c>
      <c r="G2137" s="44">
        <v>0.95</v>
      </c>
      <c r="H2137" s="18">
        <f>MIN(1,F2137/Config_Geracao!$E$4)*G2137</f>
        <v>0.31255</v>
      </c>
    </row>
    <row r="2138" ht="15.0" customHeight="1">
      <c r="A2138" s="43">
        <v>45747.0</v>
      </c>
      <c r="B2138" s="44">
        <v>3.0</v>
      </c>
      <c r="C2138" s="44">
        <v>0.0</v>
      </c>
      <c r="D2138" s="44">
        <v>0.0</v>
      </c>
      <c r="E2138" s="44">
        <v>25.7</v>
      </c>
      <c r="F2138" s="44">
        <v>5.34</v>
      </c>
      <c r="G2138" s="44">
        <v>0.95</v>
      </c>
      <c r="H2138" s="18">
        <f>MIN(1,F2138/Config_Geracao!$E$4)*G2138</f>
        <v>0.5073</v>
      </c>
    </row>
    <row r="2139" ht="15.0" customHeight="1">
      <c r="A2139" s="43">
        <v>45747.0416666667</v>
      </c>
      <c r="B2139" s="44">
        <v>3.0</v>
      </c>
      <c r="C2139" s="44">
        <v>1.0</v>
      </c>
      <c r="D2139" s="44">
        <v>0.0</v>
      </c>
      <c r="E2139" s="44">
        <v>27.4</v>
      </c>
      <c r="F2139" s="44">
        <v>3.8</v>
      </c>
      <c r="G2139" s="44">
        <v>0.95</v>
      </c>
      <c r="H2139" s="18">
        <f>MIN(1,F2139/Config_Geracao!$E$4)*G2139</f>
        <v>0.361</v>
      </c>
    </row>
    <row r="2140" ht="15.0" customHeight="1">
      <c r="A2140" s="43">
        <v>45747.0833333333</v>
      </c>
      <c r="B2140" s="44">
        <v>3.0</v>
      </c>
      <c r="C2140" s="44">
        <v>2.0</v>
      </c>
      <c r="D2140" s="44">
        <v>0.0</v>
      </c>
      <c r="E2140" s="44">
        <v>25.9</v>
      </c>
      <c r="F2140" s="44">
        <v>4.21</v>
      </c>
      <c r="G2140" s="44">
        <v>0.95</v>
      </c>
      <c r="H2140" s="18">
        <f>MIN(1,F2140/Config_Geracao!$E$4)*G2140</f>
        <v>0.39995</v>
      </c>
    </row>
    <row r="2141" ht="15.0" customHeight="1">
      <c r="A2141" s="43">
        <v>45747.125</v>
      </c>
      <c r="B2141" s="44">
        <v>3.0</v>
      </c>
      <c r="C2141" s="44">
        <v>3.0</v>
      </c>
      <c r="D2141" s="44">
        <v>0.0</v>
      </c>
      <c r="E2141" s="44">
        <v>27.9</v>
      </c>
      <c r="F2141" s="44">
        <v>5.49</v>
      </c>
      <c r="G2141" s="44">
        <v>0.95</v>
      </c>
      <c r="H2141" s="18">
        <f>MIN(1,F2141/Config_Geracao!$E$4)*G2141</f>
        <v>0.52155</v>
      </c>
    </row>
    <row r="2142" ht="15.0" customHeight="1">
      <c r="A2142" s="43">
        <v>45747.1666666667</v>
      </c>
      <c r="B2142" s="44">
        <v>3.0</v>
      </c>
      <c r="C2142" s="44">
        <v>4.0</v>
      </c>
      <c r="D2142" s="44">
        <v>0.0</v>
      </c>
      <c r="E2142" s="44">
        <v>26.3</v>
      </c>
      <c r="F2142" s="44">
        <v>2.71</v>
      </c>
      <c r="G2142" s="44">
        <v>0.95</v>
      </c>
      <c r="H2142" s="18">
        <f>MIN(1,F2142/Config_Geracao!$E$4)*G2142</f>
        <v>0.25745</v>
      </c>
    </row>
    <row r="2143" ht="15.0" customHeight="1">
      <c r="A2143" s="43">
        <v>45747.2083333333</v>
      </c>
      <c r="B2143" s="44">
        <v>3.0</v>
      </c>
      <c r="C2143" s="44">
        <v>5.0</v>
      </c>
      <c r="D2143" s="44">
        <v>8.7</v>
      </c>
      <c r="E2143" s="44">
        <v>22.3</v>
      </c>
      <c r="F2143" s="44">
        <v>5.06</v>
      </c>
      <c r="G2143" s="44">
        <v>0.95</v>
      </c>
      <c r="H2143" s="18">
        <f>MIN(1,F2143/Config_Geracao!$E$4)*G2143</f>
        <v>0.4807</v>
      </c>
    </row>
    <row r="2144" ht="15.0" customHeight="1">
      <c r="A2144" s="43">
        <v>45747.25</v>
      </c>
      <c r="B2144" s="44">
        <v>3.0</v>
      </c>
      <c r="C2144" s="44">
        <v>6.0</v>
      </c>
      <c r="D2144" s="44">
        <v>221.7</v>
      </c>
      <c r="E2144" s="44">
        <v>23.2</v>
      </c>
      <c r="F2144" s="44">
        <v>2.52</v>
      </c>
      <c r="G2144" s="44">
        <v>0.95</v>
      </c>
      <c r="H2144" s="18">
        <f>MIN(1,F2144/Config_Geracao!$E$4)*G2144</f>
        <v>0.2394</v>
      </c>
    </row>
    <row r="2145" ht="15.0" customHeight="1">
      <c r="A2145" s="43">
        <v>45747.2916666667</v>
      </c>
      <c r="B2145" s="44">
        <v>3.0</v>
      </c>
      <c r="C2145" s="44">
        <v>7.0</v>
      </c>
      <c r="D2145" s="44">
        <v>103.2</v>
      </c>
      <c r="E2145" s="44">
        <v>27.1</v>
      </c>
      <c r="F2145" s="44">
        <v>3.97</v>
      </c>
      <c r="G2145" s="44">
        <v>0.95</v>
      </c>
      <c r="H2145" s="18">
        <f>MIN(1,F2145/Config_Geracao!$E$4)*G2145</f>
        <v>0.37715</v>
      </c>
    </row>
    <row r="2146" ht="15.0" customHeight="1">
      <c r="A2146" s="43">
        <v>45747.3333333333</v>
      </c>
      <c r="B2146" s="44">
        <v>3.0</v>
      </c>
      <c r="C2146" s="44">
        <v>8.0</v>
      </c>
      <c r="D2146" s="44">
        <v>181.5</v>
      </c>
      <c r="E2146" s="44">
        <v>27.4</v>
      </c>
      <c r="F2146" s="44">
        <v>4.39</v>
      </c>
      <c r="G2146" s="44">
        <v>0.95</v>
      </c>
      <c r="H2146" s="18">
        <f>MIN(1,F2146/Config_Geracao!$E$4)*G2146</f>
        <v>0.41705</v>
      </c>
    </row>
    <row r="2147" ht="15.0" customHeight="1">
      <c r="A2147" s="43">
        <v>45747.375</v>
      </c>
      <c r="B2147" s="44">
        <v>3.0</v>
      </c>
      <c r="C2147" s="44">
        <v>9.0</v>
      </c>
      <c r="D2147" s="44">
        <v>764.6</v>
      </c>
      <c r="E2147" s="44">
        <v>28.7</v>
      </c>
      <c r="F2147" s="44">
        <v>1.87</v>
      </c>
      <c r="G2147" s="44">
        <v>0.95</v>
      </c>
      <c r="H2147" s="18">
        <f>MIN(1,F2147/Config_Geracao!$E$4)*G2147</f>
        <v>0.17765</v>
      </c>
    </row>
    <row r="2148" ht="15.0" customHeight="1">
      <c r="A2148" s="43">
        <v>45747.4166666667</v>
      </c>
      <c r="B2148" s="44">
        <v>3.0</v>
      </c>
      <c r="C2148" s="44">
        <v>10.0</v>
      </c>
      <c r="D2148" s="44">
        <v>907.9</v>
      </c>
      <c r="E2148" s="44">
        <v>28.1</v>
      </c>
      <c r="F2148" s="44">
        <v>2.96</v>
      </c>
      <c r="G2148" s="44">
        <v>0.95</v>
      </c>
      <c r="H2148" s="18">
        <f>MIN(1,F2148/Config_Geracao!$E$4)*G2148</f>
        <v>0.2812</v>
      </c>
    </row>
    <row r="2149" ht="15.0" customHeight="1">
      <c r="A2149" s="43">
        <v>45747.4583333333</v>
      </c>
      <c r="B2149" s="44">
        <v>3.0</v>
      </c>
      <c r="C2149" s="44">
        <v>11.0</v>
      </c>
      <c r="D2149" s="44">
        <v>955.0</v>
      </c>
      <c r="E2149" s="44">
        <v>31.6</v>
      </c>
      <c r="F2149" s="44">
        <v>2.36</v>
      </c>
      <c r="G2149" s="44">
        <v>0.95</v>
      </c>
      <c r="H2149" s="18">
        <f>MIN(1,F2149/Config_Geracao!$E$4)*G2149</f>
        <v>0.2242</v>
      </c>
    </row>
    <row r="2150" ht="15.0" customHeight="1">
      <c r="A2150" s="43">
        <v>45747.5</v>
      </c>
      <c r="B2150" s="44">
        <v>3.0</v>
      </c>
      <c r="C2150" s="44">
        <v>12.0</v>
      </c>
      <c r="D2150" s="44">
        <v>537.7</v>
      </c>
      <c r="E2150" s="44">
        <v>29.9</v>
      </c>
      <c r="F2150" s="44">
        <v>2.05</v>
      </c>
      <c r="G2150" s="44">
        <v>0.95</v>
      </c>
      <c r="H2150" s="18">
        <f>MIN(1,F2150/Config_Geracao!$E$4)*G2150</f>
        <v>0.19475</v>
      </c>
    </row>
    <row r="2151" ht="15.0" customHeight="1">
      <c r="A2151" s="43">
        <v>45747.5416666667</v>
      </c>
      <c r="B2151" s="44">
        <v>3.0</v>
      </c>
      <c r="C2151" s="44">
        <v>13.0</v>
      </c>
      <c r="D2151" s="44">
        <v>277.6</v>
      </c>
      <c r="E2151" s="44">
        <v>29.1</v>
      </c>
      <c r="F2151" s="44">
        <v>1.95</v>
      </c>
      <c r="G2151" s="44">
        <v>0.95</v>
      </c>
      <c r="H2151" s="18">
        <f>MIN(1,F2151/Config_Geracao!$E$4)*G2151</f>
        <v>0.18525</v>
      </c>
    </row>
    <row r="2152" ht="15.0" customHeight="1">
      <c r="A2152" s="43">
        <v>45747.5833333333</v>
      </c>
      <c r="B2152" s="44">
        <v>3.0</v>
      </c>
      <c r="C2152" s="44">
        <v>14.0</v>
      </c>
      <c r="D2152" s="44">
        <v>892.1</v>
      </c>
      <c r="E2152" s="44">
        <v>25.1</v>
      </c>
      <c r="F2152" s="44">
        <v>2.92</v>
      </c>
      <c r="G2152" s="44">
        <v>0.95</v>
      </c>
      <c r="H2152" s="18">
        <f>MIN(1,F2152/Config_Geracao!$E$4)*G2152</f>
        <v>0.2774</v>
      </c>
    </row>
    <row r="2153" ht="15.0" customHeight="1">
      <c r="A2153" s="43">
        <v>45747.625</v>
      </c>
      <c r="B2153" s="44">
        <v>3.0</v>
      </c>
      <c r="C2153" s="44">
        <v>15.0</v>
      </c>
      <c r="D2153" s="44">
        <v>765.4</v>
      </c>
      <c r="E2153" s="44">
        <v>28.6</v>
      </c>
      <c r="F2153" s="44">
        <v>2.09</v>
      </c>
      <c r="G2153" s="44">
        <v>0.95</v>
      </c>
      <c r="H2153" s="18">
        <f>MIN(1,F2153/Config_Geracao!$E$4)*G2153</f>
        <v>0.19855</v>
      </c>
    </row>
    <row r="2154" ht="15.0" customHeight="1">
      <c r="A2154" s="43">
        <v>45747.6666666667</v>
      </c>
      <c r="B2154" s="44">
        <v>3.0</v>
      </c>
      <c r="C2154" s="44">
        <v>16.0</v>
      </c>
      <c r="D2154" s="44">
        <v>343.8</v>
      </c>
      <c r="E2154" s="44">
        <v>24.6</v>
      </c>
      <c r="F2154" s="44">
        <v>2.85</v>
      </c>
      <c r="G2154" s="44">
        <v>0.95</v>
      </c>
      <c r="H2154" s="18">
        <f>MIN(1,F2154/Config_Geracao!$E$4)*G2154</f>
        <v>0.27075</v>
      </c>
    </row>
    <row r="2155" ht="15.0" customHeight="1">
      <c r="A2155" s="43">
        <v>45747.7083333333</v>
      </c>
      <c r="B2155" s="44">
        <v>3.0</v>
      </c>
      <c r="C2155" s="44">
        <v>17.0</v>
      </c>
      <c r="D2155" s="44">
        <v>119.7</v>
      </c>
      <c r="E2155" s="44">
        <v>24.6</v>
      </c>
      <c r="F2155" s="44">
        <v>2.54</v>
      </c>
      <c r="G2155" s="44">
        <v>0.95</v>
      </c>
      <c r="H2155" s="18">
        <f>MIN(1,F2155/Config_Geracao!$E$4)*G2155</f>
        <v>0.2413</v>
      </c>
    </row>
    <row r="2156" ht="15.0" customHeight="1">
      <c r="A2156" s="43">
        <v>45747.75</v>
      </c>
      <c r="B2156" s="44">
        <v>3.0</v>
      </c>
      <c r="C2156" s="44">
        <v>18.0</v>
      </c>
      <c r="D2156" s="44">
        <v>156.7</v>
      </c>
      <c r="E2156" s="44">
        <v>24.3</v>
      </c>
      <c r="F2156" s="44">
        <v>3.04</v>
      </c>
      <c r="G2156" s="44">
        <v>0.95</v>
      </c>
      <c r="H2156" s="18">
        <f>MIN(1,F2156/Config_Geracao!$E$4)*G2156</f>
        <v>0.2888</v>
      </c>
    </row>
    <row r="2157" ht="15.0" customHeight="1">
      <c r="A2157" s="43">
        <v>45747.7916666667</v>
      </c>
      <c r="B2157" s="44">
        <v>3.0</v>
      </c>
      <c r="C2157" s="44">
        <v>19.0</v>
      </c>
      <c r="D2157" s="44">
        <v>14.0</v>
      </c>
      <c r="E2157" s="44">
        <v>27.5</v>
      </c>
      <c r="F2157" s="44">
        <v>3.48</v>
      </c>
      <c r="G2157" s="44">
        <v>0.95</v>
      </c>
      <c r="H2157" s="18">
        <f>MIN(1,F2157/Config_Geracao!$E$4)*G2157</f>
        <v>0.3306</v>
      </c>
    </row>
    <row r="2158" ht="15.0" customHeight="1">
      <c r="A2158" s="43">
        <v>45747.8333333333</v>
      </c>
      <c r="B2158" s="44">
        <v>3.0</v>
      </c>
      <c r="C2158" s="44">
        <v>20.0</v>
      </c>
      <c r="D2158" s="44">
        <v>0.0</v>
      </c>
      <c r="E2158" s="44">
        <v>23.9</v>
      </c>
      <c r="F2158" s="44">
        <v>2.48</v>
      </c>
      <c r="G2158" s="44">
        <v>0.95</v>
      </c>
      <c r="H2158" s="18">
        <f>MIN(1,F2158/Config_Geracao!$E$4)*G2158</f>
        <v>0.2356</v>
      </c>
    </row>
    <row r="2159" ht="15.0" customHeight="1">
      <c r="A2159" s="43">
        <v>45747.875</v>
      </c>
      <c r="B2159" s="44">
        <v>3.0</v>
      </c>
      <c r="C2159" s="44">
        <v>21.0</v>
      </c>
      <c r="D2159" s="44">
        <v>0.0</v>
      </c>
      <c r="E2159" s="44">
        <v>25.9</v>
      </c>
      <c r="F2159" s="44">
        <v>3.44</v>
      </c>
      <c r="G2159" s="44">
        <v>0.95</v>
      </c>
      <c r="H2159" s="18">
        <f>MIN(1,F2159/Config_Geracao!$E$4)*G2159</f>
        <v>0.3268</v>
      </c>
    </row>
    <row r="2160" ht="15.0" customHeight="1">
      <c r="A2160" s="43">
        <v>45747.9166666667</v>
      </c>
      <c r="B2160" s="44">
        <v>3.0</v>
      </c>
      <c r="C2160" s="44">
        <v>22.0</v>
      </c>
      <c r="D2160" s="44">
        <v>0.0</v>
      </c>
      <c r="E2160" s="44">
        <v>30.7</v>
      </c>
      <c r="F2160" s="44">
        <v>5.61</v>
      </c>
      <c r="G2160" s="44">
        <v>0.95</v>
      </c>
      <c r="H2160" s="18">
        <f>MIN(1,F2160/Config_Geracao!$E$4)*G2160</f>
        <v>0.53295</v>
      </c>
    </row>
    <row r="2161" ht="15.0" customHeight="1">
      <c r="A2161" s="43">
        <v>45747.9583333333</v>
      </c>
      <c r="B2161" s="44">
        <v>3.0</v>
      </c>
      <c r="C2161" s="44">
        <v>23.0</v>
      </c>
      <c r="D2161" s="44">
        <v>0.0</v>
      </c>
      <c r="E2161" s="44">
        <v>29.5</v>
      </c>
      <c r="F2161" s="44">
        <v>4.97</v>
      </c>
      <c r="G2161" s="44">
        <v>0.95</v>
      </c>
      <c r="H2161" s="18">
        <f>MIN(1,F2161/Config_Geracao!$E$4)*G2161</f>
        <v>0.47215</v>
      </c>
    </row>
    <row r="2162" ht="15.0" customHeight="1">
      <c r="A2162" s="43">
        <v>45748.0</v>
      </c>
      <c r="B2162" s="44">
        <v>4.0</v>
      </c>
      <c r="C2162" s="44">
        <v>0.0</v>
      </c>
      <c r="D2162" s="44">
        <v>0.0</v>
      </c>
      <c r="E2162" s="44">
        <v>27.4</v>
      </c>
      <c r="F2162" s="44">
        <v>5.27</v>
      </c>
      <c r="G2162" s="44">
        <v>0.95</v>
      </c>
      <c r="H2162" s="18">
        <f>MIN(1,F2162/Config_Geracao!$E$4)*G2162</f>
        <v>0.50065</v>
      </c>
    </row>
    <row r="2163" ht="15.0" customHeight="1">
      <c r="A2163" s="43">
        <v>45748.0416666667</v>
      </c>
      <c r="B2163" s="44">
        <v>4.0</v>
      </c>
      <c r="C2163" s="44">
        <v>1.0</v>
      </c>
      <c r="D2163" s="44">
        <v>0.0</v>
      </c>
      <c r="E2163" s="44">
        <v>27.3</v>
      </c>
      <c r="F2163" s="44">
        <v>2.5</v>
      </c>
      <c r="G2163" s="44">
        <v>0.95</v>
      </c>
      <c r="H2163" s="18">
        <f>MIN(1,F2163/Config_Geracao!$E$4)*G2163</f>
        <v>0.2375</v>
      </c>
    </row>
    <row r="2164" ht="15.0" customHeight="1">
      <c r="A2164" s="43">
        <v>45748.0833333333</v>
      </c>
      <c r="B2164" s="44">
        <v>4.0</v>
      </c>
      <c r="C2164" s="44">
        <v>2.0</v>
      </c>
      <c r="D2164" s="44">
        <v>0.0</v>
      </c>
      <c r="E2164" s="44">
        <v>26.5</v>
      </c>
      <c r="F2164" s="44">
        <v>4.27</v>
      </c>
      <c r="G2164" s="44">
        <v>0.95</v>
      </c>
      <c r="H2164" s="18">
        <f>MIN(1,F2164/Config_Geracao!$E$4)*G2164</f>
        <v>0.40565</v>
      </c>
    </row>
    <row r="2165" ht="15.0" customHeight="1">
      <c r="A2165" s="43">
        <v>45748.125</v>
      </c>
      <c r="B2165" s="44">
        <v>4.0</v>
      </c>
      <c r="C2165" s="44">
        <v>3.0</v>
      </c>
      <c r="D2165" s="44">
        <v>0.0</v>
      </c>
      <c r="E2165" s="44">
        <v>23.5</v>
      </c>
      <c r="F2165" s="44">
        <v>3.1</v>
      </c>
      <c r="G2165" s="44">
        <v>0.95</v>
      </c>
      <c r="H2165" s="18">
        <f>MIN(1,F2165/Config_Geracao!$E$4)*G2165</f>
        <v>0.2945</v>
      </c>
    </row>
    <row r="2166" ht="15.0" customHeight="1">
      <c r="A2166" s="43">
        <v>45748.1666666667</v>
      </c>
      <c r="B2166" s="44">
        <v>4.0</v>
      </c>
      <c r="C2166" s="44">
        <v>4.0</v>
      </c>
      <c r="D2166" s="44">
        <v>0.0</v>
      </c>
      <c r="E2166" s="44">
        <v>24.6</v>
      </c>
      <c r="F2166" s="44">
        <v>2.69</v>
      </c>
      <c r="G2166" s="44">
        <v>0.95</v>
      </c>
      <c r="H2166" s="18">
        <f>MIN(1,F2166/Config_Geracao!$E$4)*G2166</f>
        <v>0.25555</v>
      </c>
    </row>
    <row r="2167" ht="15.0" customHeight="1">
      <c r="A2167" s="43">
        <v>45748.2083333333</v>
      </c>
      <c r="B2167" s="44">
        <v>4.0</v>
      </c>
      <c r="C2167" s="44">
        <v>5.0</v>
      </c>
      <c r="D2167" s="44">
        <v>8.2</v>
      </c>
      <c r="E2167" s="44">
        <v>22.8</v>
      </c>
      <c r="F2167" s="44">
        <v>2.83</v>
      </c>
      <c r="G2167" s="44">
        <v>0.95</v>
      </c>
      <c r="H2167" s="18">
        <f>MIN(1,F2167/Config_Geracao!$E$4)*G2167</f>
        <v>0.26885</v>
      </c>
    </row>
    <row r="2168" ht="15.0" customHeight="1">
      <c r="A2168" s="43">
        <v>45748.25</v>
      </c>
      <c r="B2168" s="44">
        <v>4.0</v>
      </c>
      <c r="C2168" s="44">
        <v>6.0</v>
      </c>
      <c r="D2168" s="44">
        <v>195.0</v>
      </c>
      <c r="E2168" s="44">
        <v>22.6</v>
      </c>
      <c r="F2168" s="44">
        <v>3.23</v>
      </c>
      <c r="G2168" s="44">
        <v>0.95</v>
      </c>
      <c r="H2168" s="18">
        <f>MIN(1,F2168/Config_Geracao!$E$4)*G2168</f>
        <v>0.30685</v>
      </c>
    </row>
    <row r="2169" ht="15.0" customHeight="1">
      <c r="A2169" s="43">
        <v>45748.2916666667</v>
      </c>
      <c r="B2169" s="44">
        <v>4.0</v>
      </c>
      <c r="C2169" s="44">
        <v>7.0</v>
      </c>
      <c r="D2169" s="44">
        <v>414.7</v>
      </c>
      <c r="E2169" s="44">
        <v>24.2</v>
      </c>
      <c r="F2169" s="44">
        <v>3.76</v>
      </c>
      <c r="G2169" s="44">
        <v>0.95</v>
      </c>
      <c r="H2169" s="18">
        <f>MIN(1,F2169/Config_Geracao!$E$4)*G2169</f>
        <v>0.3572</v>
      </c>
    </row>
    <row r="2170" ht="15.0" customHeight="1">
      <c r="A2170" s="43">
        <v>45748.3333333333</v>
      </c>
      <c r="B2170" s="44">
        <v>4.0</v>
      </c>
      <c r="C2170" s="44">
        <v>8.0</v>
      </c>
      <c r="D2170" s="44">
        <v>605.9</v>
      </c>
      <c r="E2170" s="44">
        <v>25.9</v>
      </c>
      <c r="F2170" s="44">
        <v>2.01</v>
      </c>
      <c r="G2170" s="44">
        <v>0.95</v>
      </c>
      <c r="H2170" s="18">
        <f>MIN(1,F2170/Config_Geracao!$E$4)*G2170</f>
        <v>0.19095</v>
      </c>
    </row>
    <row r="2171" ht="15.0" customHeight="1">
      <c r="A2171" s="43">
        <v>45748.375</v>
      </c>
      <c r="B2171" s="44">
        <v>4.0</v>
      </c>
      <c r="C2171" s="44">
        <v>9.0</v>
      </c>
      <c r="D2171" s="44">
        <v>756.0</v>
      </c>
      <c r="E2171" s="44">
        <v>27.7</v>
      </c>
      <c r="F2171" s="44">
        <v>2.86</v>
      </c>
      <c r="G2171" s="44">
        <v>0.95</v>
      </c>
      <c r="H2171" s="18">
        <f>MIN(1,F2171/Config_Geracao!$E$4)*G2171</f>
        <v>0.2717</v>
      </c>
    </row>
    <row r="2172" ht="15.0" customHeight="1">
      <c r="A2172" s="43">
        <v>45748.4166666667</v>
      </c>
      <c r="B2172" s="44">
        <v>4.0</v>
      </c>
      <c r="C2172" s="44">
        <v>10.0</v>
      </c>
      <c r="D2172" s="44">
        <v>886.4</v>
      </c>
      <c r="E2172" s="44">
        <v>29.5</v>
      </c>
      <c r="F2172" s="44">
        <v>1.97</v>
      </c>
      <c r="G2172" s="44">
        <v>0.95</v>
      </c>
      <c r="H2172" s="18">
        <f>MIN(1,F2172/Config_Geracao!$E$4)*G2172</f>
        <v>0.18715</v>
      </c>
    </row>
    <row r="2173" ht="15.0" customHeight="1">
      <c r="A2173" s="43">
        <v>45748.4583333333</v>
      </c>
      <c r="B2173" s="44">
        <v>4.0</v>
      </c>
      <c r="C2173" s="44">
        <v>11.0</v>
      </c>
      <c r="D2173" s="44">
        <v>927.3</v>
      </c>
      <c r="E2173" s="44">
        <v>31.6</v>
      </c>
      <c r="F2173" s="44">
        <v>3.03</v>
      </c>
      <c r="G2173" s="44">
        <v>0.95</v>
      </c>
      <c r="H2173" s="18">
        <f>MIN(1,F2173/Config_Geracao!$E$4)*G2173</f>
        <v>0.28785</v>
      </c>
    </row>
    <row r="2174" ht="15.0" customHeight="1">
      <c r="A2174" s="43">
        <v>45748.5</v>
      </c>
      <c r="B2174" s="44">
        <v>4.0</v>
      </c>
      <c r="C2174" s="44">
        <v>12.0</v>
      </c>
      <c r="D2174" s="44">
        <v>193.7</v>
      </c>
      <c r="E2174" s="44">
        <v>30.9</v>
      </c>
      <c r="F2174" s="44">
        <v>2.65</v>
      </c>
      <c r="G2174" s="44">
        <v>0.95</v>
      </c>
      <c r="H2174" s="18">
        <f>MIN(1,F2174/Config_Geracao!$E$4)*G2174</f>
        <v>0.25175</v>
      </c>
    </row>
    <row r="2175" ht="15.0" customHeight="1">
      <c r="A2175" s="43">
        <v>45748.5416666667</v>
      </c>
      <c r="B2175" s="44">
        <v>4.0</v>
      </c>
      <c r="C2175" s="44">
        <v>13.0</v>
      </c>
      <c r="D2175" s="44">
        <v>934.1</v>
      </c>
      <c r="E2175" s="44">
        <v>31.1</v>
      </c>
      <c r="F2175" s="44">
        <v>1.83</v>
      </c>
      <c r="G2175" s="44">
        <v>0.95</v>
      </c>
      <c r="H2175" s="18">
        <f>MIN(1,F2175/Config_Geracao!$E$4)*G2175</f>
        <v>0.17385</v>
      </c>
    </row>
    <row r="2176" ht="15.0" customHeight="1">
      <c r="A2176" s="43">
        <v>45748.5833333333</v>
      </c>
      <c r="B2176" s="44">
        <v>4.0</v>
      </c>
      <c r="C2176" s="44">
        <v>14.0</v>
      </c>
      <c r="D2176" s="44">
        <v>255.0</v>
      </c>
      <c r="E2176" s="44">
        <v>28.7</v>
      </c>
      <c r="F2176" s="44">
        <v>3.53</v>
      </c>
      <c r="G2176" s="44">
        <v>0.95</v>
      </c>
      <c r="H2176" s="18">
        <f>MIN(1,F2176/Config_Geracao!$E$4)*G2176</f>
        <v>0.33535</v>
      </c>
    </row>
    <row r="2177" ht="15.0" customHeight="1">
      <c r="A2177" s="43">
        <v>45748.625</v>
      </c>
      <c r="B2177" s="44">
        <v>4.0</v>
      </c>
      <c r="C2177" s="44">
        <v>15.0</v>
      </c>
      <c r="D2177" s="44">
        <v>749.0</v>
      </c>
      <c r="E2177" s="44">
        <v>27.8</v>
      </c>
      <c r="F2177" s="44">
        <v>1.82</v>
      </c>
      <c r="G2177" s="44">
        <v>0.95</v>
      </c>
      <c r="H2177" s="18">
        <f>MIN(1,F2177/Config_Geracao!$E$4)*G2177</f>
        <v>0.1729</v>
      </c>
    </row>
    <row r="2178" ht="15.0" customHeight="1">
      <c r="A2178" s="43">
        <v>45748.6666666667</v>
      </c>
      <c r="B2178" s="44">
        <v>4.0</v>
      </c>
      <c r="C2178" s="44">
        <v>16.0</v>
      </c>
      <c r="D2178" s="44">
        <v>616.4</v>
      </c>
      <c r="E2178" s="44">
        <v>29.1</v>
      </c>
      <c r="F2178" s="44">
        <v>3.17</v>
      </c>
      <c r="G2178" s="44">
        <v>0.95</v>
      </c>
      <c r="H2178" s="18">
        <f>MIN(1,F2178/Config_Geracao!$E$4)*G2178</f>
        <v>0.30115</v>
      </c>
    </row>
    <row r="2179" ht="15.0" customHeight="1">
      <c r="A2179" s="43">
        <v>45748.7083333333</v>
      </c>
      <c r="B2179" s="44">
        <v>4.0</v>
      </c>
      <c r="C2179" s="44">
        <v>17.0</v>
      </c>
      <c r="D2179" s="44">
        <v>415.0</v>
      </c>
      <c r="E2179" s="44">
        <v>26.8</v>
      </c>
      <c r="F2179" s="44">
        <v>2.13</v>
      </c>
      <c r="G2179" s="44">
        <v>0.95</v>
      </c>
      <c r="H2179" s="18">
        <f>MIN(1,F2179/Config_Geracao!$E$4)*G2179</f>
        <v>0.20235</v>
      </c>
    </row>
    <row r="2180" ht="15.0" customHeight="1">
      <c r="A2180" s="43">
        <v>45748.75</v>
      </c>
      <c r="B2180" s="44">
        <v>4.0</v>
      </c>
      <c r="C2180" s="44">
        <v>18.0</v>
      </c>
      <c r="D2180" s="44">
        <v>190.2</v>
      </c>
      <c r="E2180" s="44">
        <v>21.2</v>
      </c>
      <c r="F2180" s="44">
        <v>2.37</v>
      </c>
      <c r="G2180" s="44">
        <v>0.95</v>
      </c>
      <c r="H2180" s="18">
        <f>MIN(1,F2180/Config_Geracao!$E$4)*G2180</f>
        <v>0.22515</v>
      </c>
    </row>
    <row r="2181" ht="15.0" customHeight="1">
      <c r="A2181" s="43">
        <v>45748.7916666667</v>
      </c>
      <c r="B2181" s="44">
        <v>4.0</v>
      </c>
      <c r="C2181" s="44">
        <v>19.0</v>
      </c>
      <c r="D2181" s="44">
        <v>23.6</v>
      </c>
      <c r="E2181" s="44">
        <v>24.4</v>
      </c>
      <c r="F2181" s="44">
        <v>2.4</v>
      </c>
      <c r="G2181" s="44">
        <v>0.95</v>
      </c>
      <c r="H2181" s="18">
        <f>MIN(1,F2181/Config_Geracao!$E$4)*G2181</f>
        <v>0.228</v>
      </c>
    </row>
    <row r="2182" ht="15.0" customHeight="1">
      <c r="A2182" s="43">
        <v>45748.8333333333</v>
      </c>
      <c r="B2182" s="44">
        <v>4.0</v>
      </c>
      <c r="C2182" s="44">
        <v>20.0</v>
      </c>
      <c r="D2182" s="44">
        <v>0.0</v>
      </c>
      <c r="E2182" s="44">
        <v>22.9</v>
      </c>
      <c r="F2182" s="44">
        <v>4.58</v>
      </c>
      <c r="G2182" s="44">
        <v>0.95</v>
      </c>
      <c r="H2182" s="18">
        <f>MIN(1,F2182/Config_Geracao!$E$4)*G2182</f>
        <v>0.4351</v>
      </c>
    </row>
    <row r="2183" ht="15.0" customHeight="1">
      <c r="A2183" s="43">
        <v>45748.875</v>
      </c>
      <c r="B2183" s="44">
        <v>4.0</v>
      </c>
      <c r="C2183" s="44">
        <v>21.0</v>
      </c>
      <c r="D2183" s="44">
        <v>0.0</v>
      </c>
      <c r="E2183" s="44">
        <v>25.0</v>
      </c>
      <c r="F2183" s="44">
        <v>2.41</v>
      </c>
      <c r="G2183" s="44">
        <v>0.95</v>
      </c>
      <c r="H2183" s="18">
        <f>MIN(1,F2183/Config_Geracao!$E$4)*G2183</f>
        <v>0.22895</v>
      </c>
    </row>
    <row r="2184" ht="15.0" customHeight="1">
      <c r="A2184" s="43">
        <v>45748.9166666667</v>
      </c>
      <c r="B2184" s="44">
        <v>4.0</v>
      </c>
      <c r="C2184" s="44">
        <v>22.0</v>
      </c>
      <c r="D2184" s="44">
        <v>0.0</v>
      </c>
      <c r="E2184" s="44">
        <v>28.7</v>
      </c>
      <c r="F2184" s="44">
        <v>2.41</v>
      </c>
      <c r="G2184" s="44">
        <v>0.95</v>
      </c>
      <c r="H2184" s="18">
        <f>MIN(1,F2184/Config_Geracao!$E$4)*G2184</f>
        <v>0.22895</v>
      </c>
    </row>
    <row r="2185" ht="15.0" customHeight="1">
      <c r="A2185" s="43">
        <v>45748.9583333333</v>
      </c>
      <c r="B2185" s="44">
        <v>4.0</v>
      </c>
      <c r="C2185" s="44">
        <v>23.0</v>
      </c>
      <c r="D2185" s="44">
        <v>0.0</v>
      </c>
      <c r="E2185" s="44">
        <v>25.6</v>
      </c>
      <c r="F2185" s="44">
        <v>2.42</v>
      </c>
      <c r="G2185" s="44">
        <v>0.95</v>
      </c>
      <c r="H2185" s="18">
        <f>MIN(1,F2185/Config_Geracao!$E$4)*G2185</f>
        <v>0.2299</v>
      </c>
    </row>
    <row r="2186" ht="15.0" customHeight="1">
      <c r="A2186" s="43">
        <v>45749.0</v>
      </c>
      <c r="B2186" s="44">
        <v>4.0</v>
      </c>
      <c r="C2186" s="44">
        <v>0.0</v>
      </c>
      <c r="D2186" s="44">
        <v>0.0</v>
      </c>
      <c r="E2186" s="44">
        <v>22.5</v>
      </c>
      <c r="F2186" s="44">
        <v>3.56</v>
      </c>
      <c r="G2186" s="44">
        <v>0.95</v>
      </c>
      <c r="H2186" s="18">
        <f>MIN(1,F2186/Config_Geracao!$E$4)*G2186</f>
        <v>0.3382</v>
      </c>
    </row>
    <row r="2187" ht="15.0" customHeight="1">
      <c r="A2187" s="43">
        <v>45749.0416666667</v>
      </c>
      <c r="B2187" s="44">
        <v>4.0</v>
      </c>
      <c r="C2187" s="44">
        <v>1.0</v>
      </c>
      <c r="D2187" s="44">
        <v>0.0</v>
      </c>
      <c r="E2187" s="44">
        <v>27.7</v>
      </c>
      <c r="F2187" s="44">
        <v>2.76</v>
      </c>
      <c r="G2187" s="44">
        <v>0.95</v>
      </c>
      <c r="H2187" s="18">
        <f>MIN(1,F2187/Config_Geracao!$E$4)*G2187</f>
        <v>0.2622</v>
      </c>
    </row>
    <row r="2188" ht="15.0" customHeight="1">
      <c r="A2188" s="43">
        <v>45749.0833333333</v>
      </c>
      <c r="B2188" s="44">
        <v>4.0</v>
      </c>
      <c r="C2188" s="44">
        <v>2.0</v>
      </c>
      <c r="D2188" s="44">
        <v>0.0</v>
      </c>
      <c r="E2188" s="44">
        <v>23.9</v>
      </c>
      <c r="F2188" s="44">
        <v>2.58</v>
      </c>
      <c r="G2188" s="44">
        <v>0.95</v>
      </c>
      <c r="H2188" s="18">
        <f>MIN(1,F2188/Config_Geracao!$E$4)*G2188</f>
        <v>0.2451</v>
      </c>
    </row>
    <row r="2189" ht="15.0" customHeight="1">
      <c r="A2189" s="43">
        <v>45749.125</v>
      </c>
      <c r="B2189" s="44">
        <v>4.0</v>
      </c>
      <c r="C2189" s="44">
        <v>3.0</v>
      </c>
      <c r="D2189" s="44">
        <v>0.0</v>
      </c>
      <c r="E2189" s="44">
        <v>24.0</v>
      </c>
      <c r="F2189" s="44">
        <v>3.17</v>
      </c>
      <c r="G2189" s="44">
        <v>0.95</v>
      </c>
      <c r="H2189" s="18">
        <f>MIN(1,F2189/Config_Geracao!$E$4)*G2189</f>
        <v>0.30115</v>
      </c>
    </row>
    <row r="2190" ht="15.0" customHeight="1">
      <c r="A2190" s="43">
        <v>45749.1666666667</v>
      </c>
      <c r="B2190" s="44">
        <v>4.0</v>
      </c>
      <c r="C2190" s="44">
        <v>4.0</v>
      </c>
      <c r="D2190" s="44">
        <v>0.0</v>
      </c>
      <c r="E2190" s="44">
        <v>24.8</v>
      </c>
      <c r="F2190" s="44">
        <v>2.62</v>
      </c>
      <c r="G2190" s="44">
        <v>0.95</v>
      </c>
      <c r="H2190" s="18">
        <f>MIN(1,F2190/Config_Geracao!$E$4)*G2190</f>
        <v>0.2489</v>
      </c>
    </row>
    <row r="2191" ht="15.0" customHeight="1">
      <c r="A2191" s="43">
        <v>45749.2083333333</v>
      </c>
      <c r="B2191" s="44">
        <v>4.0</v>
      </c>
      <c r="C2191" s="44">
        <v>5.0</v>
      </c>
      <c r="D2191" s="44">
        <v>23.2</v>
      </c>
      <c r="E2191" s="44">
        <v>26.0</v>
      </c>
      <c r="F2191" s="44">
        <v>2.52</v>
      </c>
      <c r="G2191" s="44">
        <v>0.95</v>
      </c>
      <c r="H2191" s="18">
        <f>MIN(1,F2191/Config_Geracao!$E$4)*G2191</f>
        <v>0.2394</v>
      </c>
    </row>
    <row r="2192" ht="15.0" customHeight="1">
      <c r="A2192" s="43">
        <v>45749.25</v>
      </c>
      <c r="B2192" s="44">
        <v>4.0</v>
      </c>
      <c r="C2192" s="44">
        <v>6.0</v>
      </c>
      <c r="D2192" s="44">
        <v>181.1</v>
      </c>
      <c r="E2192" s="44">
        <v>24.9</v>
      </c>
      <c r="F2192" s="44">
        <v>2.35</v>
      </c>
      <c r="G2192" s="44">
        <v>0.95</v>
      </c>
      <c r="H2192" s="18">
        <f>MIN(1,F2192/Config_Geracao!$E$4)*G2192</f>
        <v>0.22325</v>
      </c>
    </row>
    <row r="2193" ht="15.0" customHeight="1">
      <c r="A2193" s="43">
        <v>45749.2916666667</v>
      </c>
      <c r="B2193" s="44">
        <v>4.0</v>
      </c>
      <c r="C2193" s="44">
        <v>7.0</v>
      </c>
      <c r="D2193" s="44">
        <v>456.4</v>
      </c>
      <c r="E2193" s="44">
        <v>27.5</v>
      </c>
      <c r="F2193" s="44">
        <v>2.11</v>
      </c>
      <c r="G2193" s="44">
        <v>0.95</v>
      </c>
      <c r="H2193" s="18">
        <f>MIN(1,F2193/Config_Geracao!$E$4)*G2193</f>
        <v>0.20045</v>
      </c>
    </row>
    <row r="2194" ht="15.0" customHeight="1">
      <c r="A2194" s="43">
        <v>45749.3333333333</v>
      </c>
      <c r="B2194" s="44">
        <v>4.0</v>
      </c>
      <c r="C2194" s="44">
        <v>8.0</v>
      </c>
      <c r="D2194" s="44">
        <v>607.8</v>
      </c>
      <c r="E2194" s="44">
        <v>26.3</v>
      </c>
      <c r="F2194" s="44">
        <v>2.17</v>
      </c>
      <c r="G2194" s="44">
        <v>0.95</v>
      </c>
      <c r="H2194" s="18">
        <f>MIN(1,F2194/Config_Geracao!$E$4)*G2194</f>
        <v>0.20615</v>
      </c>
    </row>
    <row r="2195" ht="15.0" customHeight="1">
      <c r="A2195" s="43">
        <v>45749.375</v>
      </c>
      <c r="B2195" s="44">
        <v>4.0</v>
      </c>
      <c r="C2195" s="44">
        <v>9.0</v>
      </c>
      <c r="D2195" s="44">
        <v>754.6</v>
      </c>
      <c r="E2195" s="44">
        <v>26.9</v>
      </c>
      <c r="F2195" s="44">
        <v>1.94</v>
      </c>
      <c r="G2195" s="44">
        <v>0.95</v>
      </c>
      <c r="H2195" s="18">
        <f>MIN(1,F2195/Config_Geracao!$E$4)*G2195</f>
        <v>0.1843</v>
      </c>
    </row>
    <row r="2196" ht="15.0" customHeight="1">
      <c r="A2196" s="43">
        <v>45749.4166666667</v>
      </c>
      <c r="B2196" s="44">
        <v>4.0</v>
      </c>
      <c r="C2196" s="44">
        <v>10.0</v>
      </c>
      <c r="D2196" s="44">
        <v>837.7</v>
      </c>
      <c r="E2196" s="44">
        <v>30.3</v>
      </c>
      <c r="F2196" s="44">
        <v>1.6</v>
      </c>
      <c r="G2196" s="44">
        <v>0.95</v>
      </c>
      <c r="H2196" s="18">
        <f>MIN(1,F2196/Config_Geracao!$E$4)*G2196</f>
        <v>0.152</v>
      </c>
    </row>
    <row r="2197" ht="15.0" customHeight="1">
      <c r="A2197" s="43">
        <v>45749.4583333333</v>
      </c>
      <c r="B2197" s="44">
        <v>4.0</v>
      </c>
      <c r="C2197" s="44">
        <v>11.0</v>
      </c>
      <c r="D2197" s="44">
        <v>921.1</v>
      </c>
      <c r="E2197" s="44">
        <v>29.2</v>
      </c>
      <c r="F2197" s="44">
        <v>2.08</v>
      </c>
      <c r="G2197" s="44">
        <v>0.95</v>
      </c>
      <c r="H2197" s="18">
        <f>MIN(1,F2197/Config_Geracao!$E$4)*G2197</f>
        <v>0.1976</v>
      </c>
    </row>
    <row r="2198" ht="15.0" customHeight="1">
      <c r="A2198" s="43">
        <v>45749.5</v>
      </c>
      <c r="B2198" s="44">
        <v>4.0</v>
      </c>
      <c r="C2198" s="44">
        <v>12.0</v>
      </c>
      <c r="D2198" s="44">
        <v>926.4</v>
      </c>
      <c r="E2198" s="44">
        <v>28.3</v>
      </c>
      <c r="F2198" s="44">
        <v>2.2</v>
      </c>
      <c r="G2198" s="44">
        <v>0.95</v>
      </c>
      <c r="H2198" s="18">
        <f>MIN(1,F2198/Config_Geracao!$E$4)*G2198</f>
        <v>0.209</v>
      </c>
    </row>
    <row r="2199" ht="15.0" customHeight="1">
      <c r="A2199" s="43">
        <v>45749.5416666667</v>
      </c>
      <c r="B2199" s="44">
        <v>4.0</v>
      </c>
      <c r="C2199" s="44">
        <v>13.0</v>
      </c>
      <c r="D2199" s="44">
        <v>933.0</v>
      </c>
      <c r="E2199" s="44">
        <v>29.4</v>
      </c>
      <c r="F2199" s="44">
        <v>1.9</v>
      </c>
      <c r="G2199" s="44">
        <v>0.95</v>
      </c>
      <c r="H2199" s="18">
        <f>MIN(1,F2199/Config_Geracao!$E$4)*G2199</f>
        <v>0.1805</v>
      </c>
    </row>
    <row r="2200" ht="15.0" customHeight="1">
      <c r="A2200" s="43">
        <v>45749.5833333333</v>
      </c>
      <c r="B2200" s="44">
        <v>4.0</v>
      </c>
      <c r="C2200" s="44">
        <v>14.0</v>
      </c>
      <c r="D2200" s="44">
        <v>831.2</v>
      </c>
      <c r="E2200" s="44">
        <v>31.1</v>
      </c>
      <c r="F2200" s="44">
        <v>2.75</v>
      </c>
      <c r="G2200" s="44">
        <v>0.95</v>
      </c>
      <c r="H2200" s="18">
        <f>MIN(1,F2200/Config_Geracao!$E$4)*G2200</f>
        <v>0.26125</v>
      </c>
    </row>
    <row r="2201" ht="15.0" customHeight="1">
      <c r="A2201" s="43">
        <v>45749.625</v>
      </c>
      <c r="B2201" s="44">
        <v>4.0</v>
      </c>
      <c r="C2201" s="44">
        <v>15.0</v>
      </c>
      <c r="D2201" s="44">
        <v>274.0</v>
      </c>
      <c r="E2201" s="44">
        <v>28.2</v>
      </c>
      <c r="F2201" s="44">
        <v>4.69</v>
      </c>
      <c r="G2201" s="44">
        <v>0.95</v>
      </c>
      <c r="H2201" s="18">
        <f>MIN(1,F2201/Config_Geracao!$E$4)*G2201</f>
        <v>0.44555</v>
      </c>
    </row>
    <row r="2202" ht="15.0" customHeight="1">
      <c r="A2202" s="43">
        <v>45749.6666666667</v>
      </c>
      <c r="B2202" s="44">
        <v>4.0</v>
      </c>
      <c r="C2202" s="44">
        <v>16.0</v>
      </c>
      <c r="D2202" s="44">
        <v>547.4</v>
      </c>
      <c r="E2202" s="44">
        <v>27.3</v>
      </c>
      <c r="F2202" s="44">
        <v>2.23</v>
      </c>
      <c r="G2202" s="44">
        <v>0.95</v>
      </c>
      <c r="H2202" s="18">
        <f>MIN(1,F2202/Config_Geracao!$E$4)*G2202</f>
        <v>0.21185</v>
      </c>
    </row>
    <row r="2203" ht="15.0" customHeight="1">
      <c r="A2203" s="43">
        <v>45749.7083333333</v>
      </c>
      <c r="B2203" s="44">
        <v>4.0</v>
      </c>
      <c r="C2203" s="44">
        <v>17.0</v>
      </c>
      <c r="D2203" s="44">
        <v>405.0</v>
      </c>
      <c r="E2203" s="44">
        <v>26.5</v>
      </c>
      <c r="F2203" s="44">
        <v>1.71</v>
      </c>
      <c r="G2203" s="44">
        <v>0.95</v>
      </c>
      <c r="H2203" s="18">
        <f>MIN(1,F2203/Config_Geracao!$E$4)*G2203</f>
        <v>0.16245</v>
      </c>
    </row>
    <row r="2204" ht="15.0" customHeight="1">
      <c r="A2204" s="43">
        <v>45749.75</v>
      </c>
      <c r="B2204" s="44">
        <v>4.0</v>
      </c>
      <c r="C2204" s="44">
        <v>18.0</v>
      </c>
      <c r="D2204" s="44">
        <v>141.8</v>
      </c>
      <c r="E2204" s="44">
        <v>24.7</v>
      </c>
      <c r="F2204" s="44">
        <v>3.9</v>
      </c>
      <c r="G2204" s="44">
        <v>0.95</v>
      </c>
      <c r="H2204" s="18">
        <f>MIN(1,F2204/Config_Geracao!$E$4)*G2204</f>
        <v>0.3705</v>
      </c>
    </row>
    <row r="2205" ht="15.0" customHeight="1">
      <c r="A2205" s="43">
        <v>45749.7916666667</v>
      </c>
      <c r="B2205" s="44">
        <v>4.0</v>
      </c>
      <c r="C2205" s="44">
        <v>19.0</v>
      </c>
      <c r="D2205" s="44">
        <v>0.5</v>
      </c>
      <c r="E2205" s="44">
        <v>21.4</v>
      </c>
      <c r="F2205" s="44">
        <v>1.64</v>
      </c>
      <c r="G2205" s="44">
        <v>0.95</v>
      </c>
      <c r="H2205" s="18">
        <f>MIN(1,F2205/Config_Geracao!$E$4)*G2205</f>
        <v>0.1558</v>
      </c>
    </row>
    <row r="2206" ht="15.0" customHeight="1">
      <c r="A2206" s="43">
        <v>45749.8333333333</v>
      </c>
      <c r="B2206" s="44">
        <v>4.0</v>
      </c>
      <c r="C2206" s="44">
        <v>20.0</v>
      </c>
      <c r="D2206" s="44">
        <v>0.0</v>
      </c>
      <c r="E2206" s="44">
        <v>23.9</v>
      </c>
      <c r="F2206" s="44">
        <v>2.64</v>
      </c>
      <c r="G2206" s="44">
        <v>0.95</v>
      </c>
      <c r="H2206" s="18">
        <f>MIN(1,F2206/Config_Geracao!$E$4)*G2206</f>
        <v>0.2508</v>
      </c>
    </row>
    <row r="2207" ht="15.0" customHeight="1">
      <c r="A2207" s="43">
        <v>45749.875</v>
      </c>
      <c r="B2207" s="44">
        <v>4.0</v>
      </c>
      <c r="C2207" s="44">
        <v>21.0</v>
      </c>
      <c r="D2207" s="44">
        <v>0.0</v>
      </c>
      <c r="E2207" s="44">
        <v>25.4</v>
      </c>
      <c r="F2207" s="44">
        <v>3.02</v>
      </c>
      <c r="G2207" s="44">
        <v>0.95</v>
      </c>
      <c r="H2207" s="18">
        <f>MIN(1,F2207/Config_Geracao!$E$4)*G2207</f>
        <v>0.2869</v>
      </c>
    </row>
    <row r="2208" ht="15.0" customHeight="1">
      <c r="A2208" s="43">
        <v>45749.9166666667</v>
      </c>
      <c r="B2208" s="44">
        <v>4.0</v>
      </c>
      <c r="C2208" s="44">
        <v>22.0</v>
      </c>
      <c r="D2208" s="44">
        <v>0.0</v>
      </c>
      <c r="E2208" s="44">
        <v>22.4</v>
      </c>
      <c r="F2208" s="44">
        <v>5.52</v>
      </c>
      <c r="G2208" s="44">
        <v>0.95</v>
      </c>
      <c r="H2208" s="18">
        <f>MIN(1,F2208/Config_Geracao!$E$4)*G2208</f>
        <v>0.5244</v>
      </c>
    </row>
    <row r="2209" ht="15.0" customHeight="1">
      <c r="A2209" s="43">
        <v>45749.9583333333</v>
      </c>
      <c r="B2209" s="44">
        <v>4.0</v>
      </c>
      <c r="C2209" s="44">
        <v>23.0</v>
      </c>
      <c r="D2209" s="44">
        <v>0.0</v>
      </c>
      <c r="E2209" s="44">
        <v>26.6</v>
      </c>
      <c r="F2209" s="44">
        <v>2.64</v>
      </c>
      <c r="G2209" s="44">
        <v>0.95</v>
      </c>
      <c r="H2209" s="18">
        <f>MIN(1,F2209/Config_Geracao!$E$4)*G2209</f>
        <v>0.2508</v>
      </c>
    </row>
    <row r="2210" ht="15.0" customHeight="1">
      <c r="A2210" s="43">
        <v>45750.0</v>
      </c>
      <c r="B2210" s="44">
        <v>4.0</v>
      </c>
      <c r="C2210" s="44">
        <v>0.0</v>
      </c>
      <c r="D2210" s="44">
        <v>0.0</v>
      </c>
      <c r="E2210" s="44">
        <v>29.6</v>
      </c>
      <c r="F2210" s="44">
        <v>3.21</v>
      </c>
      <c r="G2210" s="44">
        <v>0.95</v>
      </c>
      <c r="H2210" s="18">
        <f>MIN(1,F2210/Config_Geracao!$E$4)*G2210</f>
        <v>0.30495</v>
      </c>
    </row>
    <row r="2211" ht="15.0" customHeight="1">
      <c r="A2211" s="43">
        <v>45750.0416666667</v>
      </c>
      <c r="B2211" s="44">
        <v>4.0</v>
      </c>
      <c r="C2211" s="44">
        <v>1.0</v>
      </c>
      <c r="D2211" s="44">
        <v>0.0</v>
      </c>
      <c r="E2211" s="44">
        <v>27.1</v>
      </c>
      <c r="F2211" s="44">
        <v>5.05</v>
      </c>
      <c r="G2211" s="44">
        <v>0.95</v>
      </c>
      <c r="H2211" s="18">
        <f>MIN(1,F2211/Config_Geracao!$E$4)*G2211</f>
        <v>0.47975</v>
      </c>
    </row>
    <row r="2212" ht="15.0" customHeight="1">
      <c r="A2212" s="43">
        <v>45750.0833333333</v>
      </c>
      <c r="B2212" s="44">
        <v>4.0</v>
      </c>
      <c r="C2212" s="44">
        <v>2.0</v>
      </c>
      <c r="D2212" s="44">
        <v>0.0</v>
      </c>
      <c r="E2212" s="44">
        <v>25.6</v>
      </c>
      <c r="F2212" s="44">
        <v>2.49</v>
      </c>
      <c r="G2212" s="44">
        <v>0.95</v>
      </c>
      <c r="H2212" s="18">
        <f>MIN(1,F2212/Config_Geracao!$E$4)*G2212</f>
        <v>0.23655</v>
      </c>
    </row>
    <row r="2213" ht="15.0" customHeight="1">
      <c r="A2213" s="43">
        <v>45750.125</v>
      </c>
      <c r="B2213" s="44">
        <v>4.0</v>
      </c>
      <c r="C2213" s="44">
        <v>3.0</v>
      </c>
      <c r="D2213" s="44">
        <v>0.0</v>
      </c>
      <c r="E2213" s="44">
        <v>22.8</v>
      </c>
      <c r="F2213" s="44">
        <v>3.34</v>
      </c>
      <c r="G2213" s="44">
        <v>0.95</v>
      </c>
      <c r="H2213" s="18">
        <f>MIN(1,F2213/Config_Geracao!$E$4)*G2213</f>
        <v>0.3173</v>
      </c>
    </row>
    <row r="2214" ht="15.0" customHeight="1">
      <c r="A2214" s="43">
        <v>45750.1666666667</v>
      </c>
      <c r="B2214" s="44">
        <v>4.0</v>
      </c>
      <c r="C2214" s="44">
        <v>4.0</v>
      </c>
      <c r="D2214" s="44">
        <v>0.0</v>
      </c>
      <c r="E2214" s="44">
        <v>24.3</v>
      </c>
      <c r="F2214" s="44">
        <v>3.19</v>
      </c>
      <c r="G2214" s="44">
        <v>0.95</v>
      </c>
      <c r="H2214" s="18">
        <f>MIN(1,F2214/Config_Geracao!$E$4)*G2214</f>
        <v>0.30305</v>
      </c>
    </row>
    <row r="2215" ht="15.0" customHeight="1">
      <c r="A2215" s="43">
        <v>45750.2083333333</v>
      </c>
      <c r="B2215" s="44">
        <v>4.0</v>
      </c>
      <c r="C2215" s="44">
        <v>5.0</v>
      </c>
      <c r="D2215" s="44">
        <v>0.0</v>
      </c>
      <c r="E2215" s="44">
        <v>26.2</v>
      </c>
      <c r="F2215" s="44">
        <v>2.61</v>
      </c>
      <c r="G2215" s="44">
        <v>0.95</v>
      </c>
      <c r="H2215" s="18">
        <f>MIN(1,F2215/Config_Geracao!$E$4)*G2215</f>
        <v>0.24795</v>
      </c>
    </row>
    <row r="2216" ht="15.0" customHeight="1">
      <c r="A2216" s="43">
        <v>45750.25</v>
      </c>
      <c r="B2216" s="44">
        <v>4.0</v>
      </c>
      <c r="C2216" s="44">
        <v>6.0</v>
      </c>
      <c r="D2216" s="44">
        <v>241.0</v>
      </c>
      <c r="E2216" s="44">
        <v>20.4</v>
      </c>
      <c r="F2216" s="44">
        <v>1.99</v>
      </c>
      <c r="G2216" s="44">
        <v>0.95</v>
      </c>
      <c r="H2216" s="18">
        <f>MIN(1,F2216/Config_Geracao!$E$4)*G2216</f>
        <v>0.18905</v>
      </c>
    </row>
    <row r="2217" ht="15.0" customHeight="1">
      <c r="A2217" s="43">
        <v>45750.2916666667</v>
      </c>
      <c r="B2217" s="44">
        <v>4.0</v>
      </c>
      <c r="C2217" s="44">
        <v>7.0</v>
      </c>
      <c r="D2217" s="44">
        <v>425.6</v>
      </c>
      <c r="E2217" s="44">
        <v>24.7</v>
      </c>
      <c r="F2217" s="44">
        <v>2.22</v>
      </c>
      <c r="G2217" s="44">
        <v>0.95</v>
      </c>
      <c r="H2217" s="18">
        <f>MIN(1,F2217/Config_Geracao!$E$4)*G2217</f>
        <v>0.2109</v>
      </c>
    </row>
    <row r="2218" ht="15.0" customHeight="1">
      <c r="A2218" s="43">
        <v>45750.3333333333</v>
      </c>
      <c r="B2218" s="44">
        <v>4.0</v>
      </c>
      <c r="C2218" s="44">
        <v>8.0</v>
      </c>
      <c r="D2218" s="44">
        <v>596.7</v>
      </c>
      <c r="E2218" s="44">
        <v>28.5</v>
      </c>
      <c r="F2218" s="44">
        <v>2.14</v>
      </c>
      <c r="G2218" s="44">
        <v>0.95</v>
      </c>
      <c r="H2218" s="18">
        <f>MIN(1,F2218/Config_Geracao!$E$4)*G2218</f>
        <v>0.2033</v>
      </c>
    </row>
    <row r="2219" ht="15.0" customHeight="1">
      <c r="A2219" s="43">
        <v>45750.375</v>
      </c>
      <c r="B2219" s="44">
        <v>4.0</v>
      </c>
      <c r="C2219" s="44">
        <v>9.0</v>
      </c>
      <c r="D2219" s="44">
        <v>734.7</v>
      </c>
      <c r="E2219" s="44">
        <v>26.4</v>
      </c>
      <c r="F2219" s="44">
        <v>2.02</v>
      </c>
      <c r="G2219" s="44">
        <v>0.95</v>
      </c>
      <c r="H2219" s="18">
        <f>MIN(1,F2219/Config_Geracao!$E$4)*G2219</f>
        <v>0.1919</v>
      </c>
    </row>
    <row r="2220" ht="15.0" customHeight="1">
      <c r="A2220" s="43">
        <v>45750.4166666667</v>
      </c>
      <c r="B2220" s="44">
        <v>4.0</v>
      </c>
      <c r="C2220" s="44">
        <v>10.0</v>
      </c>
      <c r="D2220" s="44">
        <v>863.4</v>
      </c>
      <c r="E2220" s="44">
        <v>28.1</v>
      </c>
      <c r="F2220" s="44">
        <v>1.76</v>
      </c>
      <c r="G2220" s="44">
        <v>0.95</v>
      </c>
      <c r="H2220" s="18">
        <f>MIN(1,F2220/Config_Geracao!$E$4)*G2220</f>
        <v>0.1672</v>
      </c>
    </row>
    <row r="2221" ht="15.0" customHeight="1">
      <c r="A2221" s="43">
        <v>45750.4583333333</v>
      </c>
      <c r="B2221" s="44">
        <v>4.0</v>
      </c>
      <c r="C2221" s="44">
        <v>11.0</v>
      </c>
      <c r="D2221" s="44">
        <v>424.3</v>
      </c>
      <c r="E2221" s="44">
        <v>31.9</v>
      </c>
      <c r="F2221" s="44">
        <v>3.35</v>
      </c>
      <c r="G2221" s="44">
        <v>0.95</v>
      </c>
      <c r="H2221" s="18">
        <f>MIN(1,F2221/Config_Geracao!$E$4)*G2221</f>
        <v>0.31825</v>
      </c>
    </row>
    <row r="2222" ht="15.0" customHeight="1">
      <c r="A2222" s="43">
        <v>45750.5</v>
      </c>
      <c r="B2222" s="44">
        <v>4.0</v>
      </c>
      <c r="C2222" s="44">
        <v>12.0</v>
      </c>
      <c r="D2222" s="44">
        <v>451.6</v>
      </c>
      <c r="E2222" s="44">
        <v>31.1</v>
      </c>
      <c r="F2222" s="44">
        <v>3.39</v>
      </c>
      <c r="G2222" s="44">
        <v>0.95</v>
      </c>
      <c r="H2222" s="18">
        <f>MIN(1,F2222/Config_Geracao!$E$4)*G2222</f>
        <v>0.32205</v>
      </c>
    </row>
    <row r="2223" ht="15.0" customHeight="1">
      <c r="A2223" s="43">
        <v>45750.5416666667</v>
      </c>
      <c r="B2223" s="44">
        <v>4.0</v>
      </c>
      <c r="C2223" s="44">
        <v>13.0</v>
      </c>
      <c r="D2223" s="44">
        <v>362.1</v>
      </c>
      <c r="E2223" s="44">
        <v>26.4</v>
      </c>
      <c r="F2223" s="44">
        <v>2.02</v>
      </c>
      <c r="G2223" s="44">
        <v>0.95</v>
      </c>
      <c r="H2223" s="18">
        <f>MIN(1,F2223/Config_Geracao!$E$4)*G2223</f>
        <v>0.1919</v>
      </c>
    </row>
    <row r="2224" ht="15.0" customHeight="1">
      <c r="A2224" s="43">
        <v>45750.5833333333</v>
      </c>
      <c r="B2224" s="44">
        <v>4.0</v>
      </c>
      <c r="C2224" s="44">
        <v>14.0</v>
      </c>
      <c r="D2224" s="44">
        <v>868.7</v>
      </c>
      <c r="E2224" s="44">
        <v>31.2</v>
      </c>
      <c r="F2224" s="44">
        <v>2.11</v>
      </c>
      <c r="G2224" s="44">
        <v>0.95</v>
      </c>
      <c r="H2224" s="18">
        <f>MIN(1,F2224/Config_Geracao!$E$4)*G2224</f>
        <v>0.20045</v>
      </c>
    </row>
    <row r="2225" ht="15.0" customHeight="1">
      <c r="A2225" s="43">
        <v>45750.625</v>
      </c>
      <c r="B2225" s="44">
        <v>4.0</v>
      </c>
      <c r="C2225" s="44">
        <v>15.0</v>
      </c>
      <c r="D2225" s="44">
        <v>496.8</v>
      </c>
      <c r="E2225" s="44">
        <v>28.0</v>
      </c>
      <c r="F2225" s="44">
        <v>2.01</v>
      </c>
      <c r="G2225" s="44">
        <v>0.95</v>
      </c>
      <c r="H2225" s="18">
        <f>MIN(1,F2225/Config_Geracao!$E$4)*G2225</f>
        <v>0.19095</v>
      </c>
    </row>
    <row r="2226" ht="15.0" customHeight="1">
      <c r="A2226" s="43">
        <v>45750.6666666667</v>
      </c>
      <c r="B2226" s="44">
        <v>4.0</v>
      </c>
      <c r="C2226" s="44">
        <v>16.0</v>
      </c>
      <c r="D2226" s="44">
        <v>581.8</v>
      </c>
      <c r="E2226" s="44">
        <v>27.5</v>
      </c>
      <c r="F2226" s="44">
        <v>1.76</v>
      </c>
      <c r="G2226" s="44">
        <v>0.95</v>
      </c>
      <c r="H2226" s="18">
        <f>MIN(1,F2226/Config_Geracao!$E$4)*G2226</f>
        <v>0.1672</v>
      </c>
    </row>
    <row r="2227" ht="15.0" customHeight="1">
      <c r="A2227" s="43">
        <v>45750.7083333333</v>
      </c>
      <c r="B2227" s="44">
        <v>4.0</v>
      </c>
      <c r="C2227" s="44">
        <v>17.0</v>
      </c>
      <c r="D2227" s="44">
        <v>59.6</v>
      </c>
      <c r="E2227" s="44">
        <v>24.8</v>
      </c>
      <c r="F2227" s="44">
        <v>2.12</v>
      </c>
      <c r="G2227" s="44">
        <v>0.95</v>
      </c>
      <c r="H2227" s="18">
        <f>MIN(1,F2227/Config_Geracao!$E$4)*G2227</f>
        <v>0.2014</v>
      </c>
    </row>
    <row r="2228" ht="15.0" customHeight="1">
      <c r="A2228" s="43">
        <v>45750.75</v>
      </c>
      <c r="B2228" s="44">
        <v>4.0</v>
      </c>
      <c r="C2228" s="44">
        <v>18.0</v>
      </c>
      <c r="D2228" s="44">
        <v>221.2</v>
      </c>
      <c r="E2228" s="44">
        <v>22.4</v>
      </c>
      <c r="F2228" s="44">
        <v>2.94</v>
      </c>
      <c r="G2228" s="44">
        <v>0.95</v>
      </c>
      <c r="H2228" s="18">
        <f>MIN(1,F2228/Config_Geracao!$E$4)*G2228</f>
        <v>0.2793</v>
      </c>
    </row>
    <row r="2229" ht="15.0" customHeight="1">
      <c r="A2229" s="43">
        <v>45750.7916666667</v>
      </c>
      <c r="B2229" s="44">
        <v>4.0</v>
      </c>
      <c r="C2229" s="44">
        <v>19.0</v>
      </c>
      <c r="D2229" s="44">
        <v>0.6</v>
      </c>
      <c r="E2229" s="44">
        <v>24.7</v>
      </c>
      <c r="F2229" s="44">
        <v>2.02</v>
      </c>
      <c r="G2229" s="44">
        <v>0.95</v>
      </c>
      <c r="H2229" s="18">
        <f>MIN(1,F2229/Config_Geracao!$E$4)*G2229</f>
        <v>0.1919</v>
      </c>
    </row>
    <row r="2230" ht="15.0" customHeight="1">
      <c r="A2230" s="43">
        <v>45750.8333333333</v>
      </c>
      <c r="B2230" s="44">
        <v>4.0</v>
      </c>
      <c r="C2230" s="44">
        <v>20.0</v>
      </c>
      <c r="D2230" s="44">
        <v>0.0</v>
      </c>
      <c r="E2230" s="44">
        <v>22.0</v>
      </c>
      <c r="F2230" s="44">
        <v>1.88</v>
      </c>
      <c r="G2230" s="44">
        <v>0.95</v>
      </c>
      <c r="H2230" s="18">
        <f>MIN(1,F2230/Config_Geracao!$E$4)*G2230</f>
        <v>0.1786</v>
      </c>
    </row>
    <row r="2231" ht="15.0" customHeight="1">
      <c r="A2231" s="43">
        <v>45750.875</v>
      </c>
      <c r="B2231" s="44">
        <v>4.0</v>
      </c>
      <c r="C2231" s="44">
        <v>21.0</v>
      </c>
      <c r="D2231" s="44">
        <v>0.0</v>
      </c>
      <c r="E2231" s="44">
        <v>25.7</v>
      </c>
      <c r="F2231" s="44">
        <v>3.88</v>
      </c>
      <c r="G2231" s="44">
        <v>0.95</v>
      </c>
      <c r="H2231" s="18">
        <f>MIN(1,F2231/Config_Geracao!$E$4)*G2231</f>
        <v>0.3686</v>
      </c>
    </row>
    <row r="2232" ht="15.0" customHeight="1">
      <c r="A2232" s="43">
        <v>45750.9166666667</v>
      </c>
      <c r="B2232" s="44">
        <v>4.0</v>
      </c>
      <c r="C2232" s="44">
        <v>22.0</v>
      </c>
      <c r="D2232" s="44">
        <v>0.0</v>
      </c>
      <c r="E2232" s="44">
        <v>26.5</v>
      </c>
      <c r="F2232" s="44">
        <v>2.59</v>
      </c>
      <c r="G2232" s="44">
        <v>0.95</v>
      </c>
      <c r="H2232" s="18">
        <f>MIN(1,F2232/Config_Geracao!$E$4)*G2232</f>
        <v>0.24605</v>
      </c>
    </row>
    <row r="2233" ht="15.0" customHeight="1">
      <c r="A2233" s="43">
        <v>45750.9583333333</v>
      </c>
      <c r="B2233" s="44">
        <v>4.0</v>
      </c>
      <c r="C2233" s="44">
        <v>23.0</v>
      </c>
      <c r="D2233" s="44">
        <v>0.0</v>
      </c>
      <c r="E2233" s="44">
        <v>27.1</v>
      </c>
      <c r="F2233" s="44">
        <v>3.89</v>
      </c>
      <c r="G2233" s="44">
        <v>0.95</v>
      </c>
      <c r="H2233" s="18">
        <f>MIN(1,F2233/Config_Geracao!$E$4)*G2233</f>
        <v>0.36955</v>
      </c>
    </row>
    <row r="2234" ht="15.0" customHeight="1">
      <c r="A2234" s="43">
        <v>45751.0</v>
      </c>
      <c r="B2234" s="44">
        <v>4.0</v>
      </c>
      <c r="C2234" s="44">
        <v>0.0</v>
      </c>
      <c r="D2234" s="44">
        <v>0.0</v>
      </c>
      <c r="E2234" s="44">
        <v>26.4</v>
      </c>
      <c r="F2234" s="44">
        <v>4.08</v>
      </c>
      <c r="G2234" s="44">
        <v>0.95</v>
      </c>
      <c r="H2234" s="18">
        <f>MIN(1,F2234/Config_Geracao!$E$4)*G2234</f>
        <v>0.3876</v>
      </c>
    </row>
    <row r="2235" ht="15.0" customHeight="1">
      <c r="A2235" s="43">
        <v>45751.0416666667</v>
      </c>
      <c r="B2235" s="44">
        <v>4.0</v>
      </c>
      <c r="C2235" s="44">
        <v>1.0</v>
      </c>
      <c r="D2235" s="44">
        <v>0.0</v>
      </c>
      <c r="E2235" s="44">
        <v>24.7</v>
      </c>
      <c r="F2235" s="44">
        <v>3.74</v>
      </c>
      <c r="G2235" s="44">
        <v>0.95</v>
      </c>
      <c r="H2235" s="18">
        <f>MIN(1,F2235/Config_Geracao!$E$4)*G2235</f>
        <v>0.3553</v>
      </c>
    </row>
    <row r="2236" ht="15.0" customHeight="1">
      <c r="A2236" s="43">
        <v>45751.0833333333</v>
      </c>
      <c r="B2236" s="44">
        <v>4.0</v>
      </c>
      <c r="C2236" s="44">
        <v>2.0</v>
      </c>
      <c r="D2236" s="44">
        <v>0.0</v>
      </c>
      <c r="E2236" s="44">
        <v>26.6</v>
      </c>
      <c r="F2236" s="44">
        <v>3.6</v>
      </c>
      <c r="G2236" s="44">
        <v>0.95</v>
      </c>
      <c r="H2236" s="18">
        <f>MIN(1,F2236/Config_Geracao!$E$4)*G2236</f>
        <v>0.342</v>
      </c>
    </row>
    <row r="2237" ht="15.0" customHeight="1">
      <c r="A2237" s="43">
        <v>45751.125</v>
      </c>
      <c r="B2237" s="44">
        <v>4.0</v>
      </c>
      <c r="C2237" s="44">
        <v>3.0</v>
      </c>
      <c r="D2237" s="44">
        <v>0.0</v>
      </c>
      <c r="E2237" s="44">
        <v>26.7</v>
      </c>
      <c r="F2237" s="44">
        <v>2.51</v>
      </c>
      <c r="G2237" s="44">
        <v>0.95</v>
      </c>
      <c r="H2237" s="18">
        <f>MIN(1,F2237/Config_Geracao!$E$4)*G2237</f>
        <v>0.23845</v>
      </c>
    </row>
    <row r="2238" ht="15.0" customHeight="1">
      <c r="A2238" s="43">
        <v>45751.1666666667</v>
      </c>
      <c r="B2238" s="44">
        <v>4.0</v>
      </c>
      <c r="C2238" s="44">
        <v>4.0</v>
      </c>
      <c r="D2238" s="44">
        <v>0.0</v>
      </c>
      <c r="E2238" s="44">
        <v>25.2</v>
      </c>
      <c r="F2238" s="44">
        <v>6.46</v>
      </c>
      <c r="G2238" s="44">
        <v>0.95</v>
      </c>
      <c r="H2238" s="18">
        <f>MIN(1,F2238/Config_Geracao!$E$4)*G2238</f>
        <v>0.6137</v>
      </c>
    </row>
    <row r="2239" ht="15.0" customHeight="1">
      <c r="A2239" s="43">
        <v>45751.2083333333</v>
      </c>
      <c r="B2239" s="44">
        <v>4.0</v>
      </c>
      <c r="C2239" s="44">
        <v>5.0</v>
      </c>
      <c r="D2239" s="44">
        <v>2.3</v>
      </c>
      <c r="E2239" s="44">
        <v>25.1</v>
      </c>
      <c r="F2239" s="44">
        <v>2.61</v>
      </c>
      <c r="G2239" s="44">
        <v>0.95</v>
      </c>
      <c r="H2239" s="18">
        <f>MIN(1,F2239/Config_Geracao!$E$4)*G2239</f>
        <v>0.24795</v>
      </c>
    </row>
    <row r="2240" ht="15.0" customHeight="1">
      <c r="A2240" s="43">
        <v>45751.25</v>
      </c>
      <c r="B2240" s="44">
        <v>4.0</v>
      </c>
      <c r="C2240" s="44">
        <v>6.0</v>
      </c>
      <c r="D2240" s="44">
        <v>240.3</v>
      </c>
      <c r="E2240" s="44">
        <v>23.0</v>
      </c>
      <c r="F2240" s="44">
        <v>2.09</v>
      </c>
      <c r="G2240" s="44">
        <v>0.95</v>
      </c>
      <c r="H2240" s="18">
        <f>MIN(1,F2240/Config_Geracao!$E$4)*G2240</f>
        <v>0.19855</v>
      </c>
    </row>
    <row r="2241" ht="15.0" customHeight="1">
      <c r="A2241" s="43">
        <v>45751.2916666667</v>
      </c>
      <c r="B2241" s="44">
        <v>4.0</v>
      </c>
      <c r="C2241" s="44">
        <v>7.0</v>
      </c>
      <c r="D2241" s="44">
        <v>390.5</v>
      </c>
      <c r="E2241" s="44">
        <v>25.0</v>
      </c>
      <c r="F2241" s="44">
        <v>2.79</v>
      </c>
      <c r="G2241" s="44">
        <v>0.95</v>
      </c>
      <c r="H2241" s="18">
        <f>MIN(1,F2241/Config_Geracao!$E$4)*G2241</f>
        <v>0.26505</v>
      </c>
    </row>
    <row r="2242" ht="15.0" customHeight="1">
      <c r="A2242" s="43">
        <v>45751.3333333333</v>
      </c>
      <c r="B2242" s="44">
        <v>4.0</v>
      </c>
      <c r="C2242" s="44">
        <v>8.0</v>
      </c>
      <c r="D2242" s="44">
        <v>199.8</v>
      </c>
      <c r="E2242" s="44">
        <v>26.0</v>
      </c>
      <c r="F2242" s="44">
        <v>4.35</v>
      </c>
      <c r="G2242" s="44">
        <v>0.95</v>
      </c>
      <c r="H2242" s="18">
        <f>MIN(1,F2242/Config_Geracao!$E$4)*G2242</f>
        <v>0.41325</v>
      </c>
    </row>
    <row r="2243" ht="15.0" customHeight="1">
      <c r="A2243" s="43">
        <v>45751.375</v>
      </c>
      <c r="B2243" s="44">
        <v>4.0</v>
      </c>
      <c r="C2243" s="44">
        <v>9.0</v>
      </c>
      <c r="D2243" s="44">
        <v>357.1</v>
      </c>
      <c r="E2243" s="44">
        <v>27.6</v>
      </c>
      <c r="F2243" s="44">
        <v>2.3</v>
      </c>
      <c r="G2243" s="44">
        <v>0.95</v>
      </c>
      <c r="H2243" s="18">
        <f>MIN(1,F2243/Config_Geracao!$E$4)*G2243</f>
        <v>0.2185</v>
      </c>
    </row>
    <row r="2244" ht="15.0" customHeight="1">
      <c r="A2244" s="43">
        <v>45751.4166666667</v>
      </c>
      <c r="B2244" s="44">
        <v>4.0</v>
      </c>
      <c r="C2244" s="44">
        <v>10.0</v>
      </c>
      <c r="D2244" s="44">
        <v>886.0</v>
      </c>
      <c r="E2244" s="44">
        <v>27.6</v>
      </c>
      <c r="F2244" s="44">
        <v>3.13</v>
      </c>
      <c r="G2244" s="44">
        <v>0.95</v>
      </c>
      <c r="H2244" s="18">
        <f>MIN(1,F2244/Config_Geracao!$E$4)*G2244</f>
        <v>0.29735</v>
      </c>
    </row>
    <row r="2245" ht="15.0" customHeight="1">
      <c r="A2245" s="43">
        <v>45751.4583333333</v>
      </c>
      <c r="B2245" s="44">
        <v>4.0</v>
      </c>
      <c r="C2245" s="44">
        <v>11.0</v>
      </c>
      <c r="D2245" s="44">
        <v>913.3</v>
      </c>
      <c r="E2245" s="44">
        <v>28.4</v>
      </c>
      <c r="F2245" s="44">
        <v>1.78</v>
      </c>
      <c r="G2245" s="44">
        <v>0.95</v>
      </c>
      <c r="H2245" s="18">
        <f>MIN(1,F2245/Config_Geracao!$E$4)*G2245</f>
        <v>0.1691</v>
      </c>
    </row>
    <row r="2246" ht="15.0" customHeight="1">
      <c r="A2246" s="43">
        <v>45751.5</v>
      </c>
      <c r="B2246" s="44">
        <v>4.0</v>
      </c>
      <c r="C2246" s="44">
        <v>12.0</v>
      </c>
      <c r="D2246" s="44">
        <v>612.6</v>
      </c>
      <c r="E2246" s="44">
        <v>31.3</v>
      </c>
      <c r="F2246" s="44">
        <v>4.5</v>
      </c>
      <c r="G2246" s="44">
        <v>0.95</v>
      </c>
      <c r="H2246" s="18">
        <f>MIN(1,F2246/Config_Geracao!$E$4)*G2246</f>
        <v>0.4275</v>
      </c>
    </row>
    <row r="2247" ht="15.0" customHeight="1">
      <c r="A2247" s="43">
        <v>45751.5416666667</v>
      </c>
      <c r="B2247" s="44">
        <v>4.0</v>
      </c>
      <c r="C2247" s="44">
        <v>13.0</v>
      </c>
      <c r="D2247" s="44">
        <v>356.1</v>
      </c>
      <c r="E2247" s="44">
        <v>31.7</v>
      </c>
      <c r="F2247" s="44">
        <v>1.89</v>
      </c>
      <c r="G2247" s="44">
        <v>0.95</v>
      </c>
      <c r="H2247" s="18">
        <f>MIN(1,F2247/Config_Geracao!$E$4)*G2247</f>
        <v>0.17955</v>
      </c>
    </row>
    <row r="2248" ht="15.0" customHeight="1">
      <c r="A2248" s="43">
        <v>45751.5833333333</v>
      </c>
      <c r="B2248" s="44">
        <v>4.0</v>
      </c>
      <c r="C2248" s="44">
        <v>14.0</v>
      </c>
      <c r="D2248" s="44">
        <v>877.4</v>
      </c>
      <c r="E2248" s="44">
        <v>27.9</v>
      </c>
      <c r="F2248" s="44">
        <v>1.65</v>
      </c>
      <c r="G2248" s="44">
        <v>0.95</v>
      </c>
      <c r="H2248" s="18">
        <f>MIN(1,F2248/Config_Geracao!$E$4)*G2248</f>
        <v>0.15675</v>
      </c>
    </row>
    <row r="2249" ht="15.0" customHeight="1">
      <c r="A2249" s="43">
        <v>45751.625</v>
      </c>
      <c r="B2249" s="44">
        <v>4.0</v>
      </c>
      <c r="C2249" s="44">
        <v>15.0</v>
      </c>
      <c r="D2249" s="44">
        <v>253.0</v>
      </c>
      <c r="E2249" s="44">
        <v>30.5</v>
      </c>
      <c r="F2249" s="44">
        <v>2.8</v>
      </c>
      <c r="G2249" s="44">
        <v>0.95</v>
      </c>
      <c r="H2249" s="18">
        <f>MIN(1,F2249/Config_Geracao!$E$4)*G2249</f>
        <v>0.266</v>
      </c>
    </row>
    <row r="2250" ht="15.0" customHeight="1">
      <c r="A2250" s="43">
        <v>45751.6666666667</v>
      </c>
      <c r="B2250" s="44">
        <v>4.0</v>
      </c>
      <c r="C2250" s="44">
        <v>16.0</v>
      </c>
      <c r="D2250" s="44">
        <v>621.0</v>
      </c>
      <c r="E2250" s="44">
        <v>24.3</v>
      </c>
      <c r="F2250" s="44">
        <v>4.56</v>
      </c>
      <c r="G2250" s="44">
        <v>0.95</v>
      </c>
      <c r="H2250" s="18">
        <f>MIN(1,F2250/Config_Geracao!$E$4)*G2250</f>
        <v>0.4332</v>
      </c>
    </row>
    <row r="2251" ht="15.0" customHeight="1">
      <c r="A2251" s="43">
        <v>45751.7083333333</v>
      </c>
      <c r="B2251" s="44">
        <v>4.0</v>
      </c>
      <c r="C2251" s="44">
        <v>17.0</v>
      </c>
      <c r="D2251" s="44">
        <v>186.0</v>
      </c>
      <c r="E2251" s="44">
        <v>22.5</v>
      </c>
      <c r="F2251" s="44">
        <v>1.62</v>
      </c>
      <c r="G2251" s="44">
        <v>0.95</v>
      </c>
      <c r="H2251" s="18">
        <f>MIN(1,F2251/Config_Geracao!$E$4)*G2251</f>
        <v>0.1539</v>
      </c>
    </row>
    <row r="2252" ht="15.0" customHeight="1">
      <c r="A2252" s="43">
        <v>45751.75</v>
      </c>
      <c r="B2252" s="44">
        <v>4.0</v>
      </c>
      <c r="C2252" s="44">
        <v>18.0</v>
      </c>
      <c r="D2252" s="44">
        <v>173.9</v>
      </c>
      <c r="E2252" s="44">
        <v>27.1</v>
      </c>
      <c r="F2252" s="44">
        <v>1.94</v>
      </c>
      <c r="G2252" s="44">
        <v>0.95</v>
      </c>
      <c r="H2252" s="18">
        <f>MIN(1,F2252/Config_Geracao!$E$4)*G2252</f>
        <v>0.1843</v>
      </c>
    </row>
    <row r="2253" ht="15.0" customHeight="1">
      <c r="A2253" s="43">
        <v>45751.7916666667</v>
      </c>
      <c r="B2253" s="44">
        <v>4.0</v>
      </c>
      <c r="C2253" s="44">
        <v>19.0</v>
      </c>
      <c r="D2253" s="44">
        <v>0.0</v>
      </c>
      <c r="E2253" s="44">
        <v>23.0</v>
      </c>
      <c r="F2253" s="44">
        <v>3.47</v>
      </c>
      <c r="G2253" s="44">
        <v>0.95</v>
      </c>
      <c r="H2253" s="18">
        <f>MIN(1,F2253/Config_Geracao!$E$4)*G2253</f>
        <v>0.32965</v>
      </c>
    </row>
    <row r="2254" ht="15.0" customHeight="1">
      <c r="A2254" s="43">
        <v>45751.8333333333</v>
      </c>
      <c r="B2254" s="44">
        <v>4.0</v>
      </c>
      <c r="C2254" s="44">
        <v>20.0</v>
      </c>
      <c r="D2254" s="44">
        <v>0.0</v>
      </c>
      <c r="E2254" s="44">
        <v>27.8</v>
      </c>
      <c r="F2254" s="44">
        <v>1.86</v>
      </c>
      <c r="G2254" s="44">
        <v>0.95</v>
      </c>
      <c r="H2254" s="18">
        <f>MIN(1,F2254/Config_Geracao!$E$4)*G2254</f>
        <v>0.1767</v>
      </c>
    </row>
    <row r="2255" ht="15.0" customHeight="1">
      <c r="A2255" s="43">
        <v>45751.875</v>
      </c>
      <c r="B2255" s="44">
        <v>4.0</v>
      </c>
      <c r="C2255" s="44">
        <v>21.0</v>
      </c>
      <c r="D2255" s="44">
        <v>0.0</v>
      </c>
      <c r="E2255" s="44">
        <v>22.9</v>
      </c>
      <c r="F2255" s="44">
        <v>3.76</v>
      </c>
      <c r="G2255" s="44">
        <v>0.95</v>
      </c>
      <c r="H2255" s="18">
        <f>MIN(1,F2255/Config_Geracao!$E$4)*G2255</f>
        <v>0.3572</v>
      </c>
    </row>
    <row r="2256" ht="15.0" customHeight="1">
      <c r="A2256" s="43">
        <v>45751.9166666667</v>
      </c>
      <c r="B2256" s="44">
        <v>4.0</v>
      </c>
      <c r="C2256" s="44">
        <v>22.0</v>
      </c>
      <c r="D2256" s="44">
        <v>0.0</v>
      </c>
      <c r="E2256" s="44">
        <v>28.7</v>
      </c>
      <c r="F2256" s="44">
        <v>3.92</v>
      </c>
      <c r="G2256" s="44">
        <v>0.95</v>
      </c>
      <c r="H2256" s="18">
        <f>MIN(1,F2256/Config_Geracao!$E$4)*G2256</f>
        <v>0.3724</v>
      </c>
    </row>
    <row r="2257" ht="15.0" customHeight="1">
      <c r="A2257" s="43">
        <v>45751.9583333333</v>
      </c>
      <c r="B2257" s="44">
        <v>4.0</v>
      </c>
      <c r="C2257" s="44">
        <v>23.0</v>
      </c>
      <c r="D2257" s="44">
        <v>0.0</v>
      </c>
      <c r="E2257" s="44">
        <v>27.1</v>
      </c>
      <c r="F2257" s="44">
        <v>2.64</v>
      </c>
      <c r="G2257" s="44">
        <v>0.95</v>
      </c>
      <c r="H2257" s="18">
        <f>MIN(1,F2257/Config_Geracao!$E$4)*G2257</f>
        <v>0.2508</v>
      </c>
    </row>
    <row r="2258" ht="15.0" customHeight="1">
      <c r="A2258" s="43">
        <v>45752.0</v>
      </c>
      <c r="B2258" s="44">
        <v>4.0</v>
      </c>
      <c r="C2258" s="44">
        <v>0.0</v>
      </c>
      <c r="D2258" s="44">
        <v>0.0</v>
      </c>
      <c r="E2258" s="44">
        <v>28.3</v>
      </c>
      <c r="F2258" s="44">
        <v>2.82</v>
      </c>
      <c r="G2258" s="44">
        <v>0.95</v>
      </c>
      <c r="H2258" s="18">
        <f>MIN(1,F2258/Config_Geracao!$E$4)*G2258</f>
        <v>0.2679</v>
      </c>
    </row>
    <row r="2259" ht="15.0" customHeight="1">
      <c r="A2259" s="43">
        <v>45752.0416666667</v>
      </c>
      <c r="B2259" s="44">
        <v>4.0</v>
      </c>
      <c r="C2259" s="44">
        <v>1.0</v>
      </c>
      <c r="D2259" s="44">
        <v>0.0</v>
      </c>
      <c r="E2259" s="44">
        <v>27.9</v>
      </c>
      <c r="F2259" s="44">
        <v>2.59</v>
      </c>
      <c r="G2259" s="44">
        <v>0.95</v>
      </c>
      <c r="H2259" s="18">
        <f>MIN(1,F2259/Config_Geracao!$E$4)*G2259</f>
        <v>0.24605</v>
      </c>
    </row>
    <row r="2260" ht="15.0" customHeight="1">
      <c r="A2260" s="43">
        <v>45752.0833333333</v>
      </c>
      <c r="B2260" s="44">
        <v>4.0</v>
      </c>
      <c r="C2260" s="44">
        <v>2.0</v>
      </c>
      <c r="D2260" s="44">
        <v>0.0</v>
      </c>
      <c r="E2260" s="44">
        <v>26.6</v>
      </c>
      <c r="F2260" s="44">
        <v>2.83</v>
      </c>
      <c r="G2260" s="44">
        <v>0.95</v>
      </c>
      <c r="H2260" s="18">
        <f>MIN(1,F2260/Config_Geracao!$E$4)*G2260</f>
        <v>0.26885</v>
      </c>
    </row>
    <row r="2261" ht="15.0" customHeight="1">
      <c r="A2261" s="43">
        <v>45752.125</v>
      </c>
      <c r="B2261" s="44">
        <v>4.0</v>
      </c>
      <c r="C2261" s="44">
        <v>3.0</v>
      </c>
      <c r="D2261" s="44">
        <v>0.0</v>
      </c>
      <c r="E2261" s="44">
        <v>26.1</v>
      </c>
      <c r="F2261" s="44">
        <v>3.21</v>
      </c>
      <c r="G2261" s="44">
        <v>0.95</v>
      </c>
      <c r="H2261" s="18">
        <f>MIN(1,F2261/Config_Geracao!$E$4)*G2261</f>
        <v>0.30495</v>
      </c>
    </row>
    <row r="2262" ht="15.0" customHeight="1">
      <c r="A2262" s="43">
        <v>45752.1666666667</v>
      </c>
      <c r="B2262" s="44">
        <v>4.0</v>
      </c>
      <c r="C2262" s="44">
        <v>4.0</v>
      </c>
      <c r="D2262" s="44">
        <v>0.0</v>
      </c>
      <c r="E2262" s="44">
        <v>26.0</v>
      </c>
      <c r="F2262" s="44">
        <v>2.7</v>
      </c>
      <c r="G2262" s="44">
        <v>0.95</v>
      </c>
      <c r="H2262" s="18">
        <f>MIN(1,F2262/Config_Geracao!$E$4)*G2262</f>
        <v>0.2565</v>
      </c>
    </row>
    <row r="2263" ht="15.0" customHeight="1">
      <c r="A2263" s="43">
        <v>45752.2083333333</v>
      </c>
      <c r="B2263" s="44">
        <v>4.0</v>
      </c>
      <c r="C2263" s="44">
        <v>5.0</v>
      </c>
      <c r="D2263" s="44">
        <v>0.0</v>
      </c>
      <c r="E2263" s="44">
        <v>22.5</v>
      </c>
      <c r="F2263" s="44">
        <v>2.72</v>
      </c>
      <c r="G2263" s="44">
        <v>0.95</v>
      </c>
      <c r="H2263" s="18">
        <f>MIN(1,F2263/Config_Geracao!$E$4)*G2263</f>
        <v>0.2584</v>
      </c>
    </row>
    <row r="2264" ht="15.0" customHeight="1">
      <c r="A2264" s="43">
        <v>45752.25</v>
      </c>
      <c r="B2264" s="44">
        <v>4.0</v>
      </c>
      <c r="C2264" s="44">
        <v>6.0</v>
      </c>
      <c r="D2264" s="44">
        <v>71.9</v>
      </c>
      <c r="E2264" s="44">
        <v>23.7</v>
      </c>
      <c r="F2264" s="44">
        <v>2.85</v>
      </c>
      <c r="G2264" s="44">
        <v>0.95</v>
      </c>
      <c r="H2264" s="18">
        <f>MIN(1,F2264/Config_Geracao!$E$4)*G2264</f>
        <v>0.27075</v>
      </c>
    </row>
    <row r="2265" ht="15.0" customHeight="1">
      <c r="A2265" s="43">
        <v>45752.2916666667</v>
      </c>
      <c r="B2265" s="44">
        <v>4.0</v>
      </c>
      <c r="C2265" s="44">
        <v>7.0</v>
      </c>
      <c r="D2265" s="44">
        <v>443.0</v>
      </c>
      <c r="E2265" s="44">
        <v>24.7</v>
      </c>
      <c r="F2265" s="44">
        <v>1.73</v>
      </c>
      <c r="G2265" s="44">
        <v>0.95</v>
      </c>
      <c r="H2265" s="18">
        <f>MIN(1,F2265/Config_Geracao!$E$4)*G2265</f>
        <v>0.16435</v>
      </c>
    </row>
    <row r="2266" ht="15.0" customHeight="1">
      <c r="A2266" s="43">
        <v>45752.3333333333</v>
      </c>
      <c r="B2266" s="44">
        <v>4.0</v>
      </c>
      <c r="C2266" s="44">
        <v>8.0</v>
      </c>
      <c r="D2266" s="44">
        <v>182.5</v>
      </c>
      <c r="E2266" s="44">
        <v>29.2</v>
      </c>
      <c r="F2266" s="44">
        <v>2.97</v>
      </c>
      <c r="G2266" s="44">
        <v>0.95</v>
      </c>
      <c r="H2266" s="18">
        <f>MIN(1,F2266/Config_Geracao!$E$4)*G2266</f>
        <v>0.28215</v>
      </c>
    </row>
    <row r="2267" ht="15.0" customHeight="1">
      <c r="A2267" s="43">
        <v>45752.375</v>
      </c>
      <c r="B2267" s="44">
        <v>4.0</v>
      </c>
      <c r="C2267" s="44">
        <v>9.0</v>
      </c>
      <c r="D2267" s="44">
        <v>739.5</v>
      </c>
      <c r="E2267" s="44">
        <v>26.5</v>
      </c>
      <c r="F2267" s="44">
        <v>2.76</v>
      </c>
      <c r="G2267" s="44">
        <v>0.95</v>
      </c>
      <c r="H2267" s="18">
        <f>MIN(1,F2267/Config_Geracao!$E$4)*G2267</f>
        <v>0.2622</v>
      </c>
    </row>
    <row r="2268" ht="15.0" customHeight="1">
      <c r="A2268" s="43">
        <v>45752.4166666667</v>
      </c>
      <c r="B2268" s="44">
        <v>4.0</v>
      </c>
      <c r="C2268" s="44">
        <v>10.0</v>
      </c>
      <c r="D2268" s="44">
        <v>873.7</v>
      </c>
      <c r="E2268" s="44">
        <v>28.1</v>
      </c>
      <c r="F2268" s="44">
        <v>2.28</v>
      </c>
      <c r="G2268" s="44">
        <v>0.95</v>
      </c>
      <c r="H2268" s="18">
        <f>MIN(1,F2268/Config_Geracao!$E$4)*G2268</f>
        <v>0.2166</v>
      </c>
    </row>
    <row r="2269" ht="15.0" customHeight="1">
      <c r="A2269" s="43">
        <v>45752.4583333333</v>
      </c>
      <c r="B2269" s="44">
        <v>4.0</v>
      </c>
      <c r="C2269" s="44">
        <v>11.0</v>
      </c>
      <c r="D2269" s="44">
        <v>920.2</v>
      </c>
      <c r="E2269" s="44">
        <v>28.4</v>
      </c>
      <c r="F2269" s="44">
        <v>6.39</v>
      </c>
      <c r="G2269" s="44">
        <v>0.95</v>
      </c>
      <c r="H2269" s="18">
        <f>MIN(1,F2269/Config_Geracao!$E$4)*G2269</f>
        <v>0.60705</v>
      </c>
    </row>
    <row r="2270" ht="15.0" customHeight="1">
      <c r="A2270" s="43">
        <v>45752.5</v>
      </c>
      <c r="B2270" s="44">
        <v>4.0</v>
      </c>
      <c r="C2270" s="44">
        <v>12.0</v>
      </c>
      <c r="D2270" s="44">
        <v>375.4</v>
      </c>
      <c r="E2270" s="44">
        <v>29.6</v>
      </c>
      <c r="F2270" s="44">
        <v>2.61</v>
      </c>
      <c r="G2270" s="44">
        <v>0.95</v>
      </c>
      <c r="H2270" s="18">
        <f>MIN(1,F2270/Config_Geracao!$E$4)*G2270</f>
        <v>0.24795</v>
      </c>
    </row>
    <row r="2271" ht="15.0" customHeight="1">
      <c r="A2271" s="43">
        <v>45752.5416666667</v>
      </c>
      <c r="B2271" s="44">
        <v>4.0</v>
      </c>
      <c r="C2271" s="44">
        <v>13.0</v>
      </c>
      <c r="D2271" s="44">
        <v>932.8</v>
      </c>
      <c r="E2271" s="44">
        <v>30.6</v>
      </c>
      <c r="F2271" s="44">
        <v>2.01</v>
      </c>
      <c r="G2271" s="44">
        <v>0.95</v>
      </c>
      <c r="H2271" s="18">
        <f>MIN(1,F2271/Config_Geracao!$E$4)*G2271</f>
        <v>0.19095</v>
      </c>
    </row>
    <row r="2272" ht="15.0" customHeight="1">
      <c r="A2272" s="43">
        <v>45752.5833333333</v>
      </c>
      <c r="B2272" s="44">
        <v>4.0</v>
      </c>
      <c r="C2272" s="44">
        <v>14.0</v>
      </c>
      <c r="D2272" s="44">
        <v>405.6</v>
      </c>
      <c r="E2272" s="44">
        <v>28.9</v>
      </c>
      <c r="F2272" s="44">
        <v>2.37</v>
      </c>
      <c r="G2272" s="44">
        <v>0.95</v>
      </c>
      <c r="H2272" s="18">
        <f>MIN(1,F2272/Config_Geracao!$E$4)*G2272</f>
        <v>0.22515</v>
      </c>
    </row>
    <row r="2273" ht="15.0" customHeight="1">
      <c r="A2273" s="43">
        <v>45752.625</v>
      </c>
      <c r="B2273" s="44">
        <v>4.0</v>
      </c>
      <c r="C2273" s="44">
        <v>15.0</v>
      </c>
      <c r="D2273" s="44">
        <v>771.5</v>
      </c>
      <c r="E2273" s="44">
        <v>25.9</v>
      </c>
      <c r="F2273" s="44">
        <v>2.1</v>
      </c>
      <c r="G2273" s="44">
        <v>0.95</v>
      </c>
      <c r="H2273" s="18">
        <f>MIN(1,F2273/Config_Geracao!$E$4)*G2273</f>
        <v>0.1995</v>
      </c>
    </row>
    <row r="2274" ht="15.0" customHeight="1">
      <c r="A2274" s="43">
        <v>45752.6666666667</v>
      </c>
      <c r="B2274" s="44">
        <v>4.0</v>
      </c>
      <c r="C2274" s="44">
        <v>16.0</v>
      </c>
      <c r="D2274" s="44">
        <v>618.8</v>
      </c>
      <c r="E2274" s="44">
        <v>29.3</v>
      </c>
      <c r="F2274" s="44">
        <v>1.69</v>
      </c>
      <c r="G2274" s="44">
        <v>0.95</v>
      </c>
      <c r="H2274" s="18">
        <f>MIN(1,F2274/Config_Geracao!$E$4)*G2274</f>
        <v>0.16055</v>
      </c>
    </row>
    <row r="2275" ht="15.0" customHeight="1">
      <c r="A2275" s="43">
        <v>45752.7083333333</v>
      </c>
      <c r="B2275" s="44">
        <v>4.0</v>
      </c>
      <c r="C2275" s="44">
        <v>17.0</v>
      </c>
      <c r="D2275" s="44">
        <v>189.9</v>
      </c>
      <c r="E2275" s="44">
        <v>25.0</v>
      </c>
      <c r="F2275" s="44">
        <v>1.91</v>
      </c>
      <c r="G2275" s="44">
        <v>0.95</v>
      </c>
      <c r="H2275" s="18">
        <f>MIN(1,F2275/Config_Geracao!$E$4)*G2275</f>
        <v>0.18145</v>
      </c>
    </row>
    <row r="2276" ht="15.0" customHeight="1">
      <c r="A2276" s="43">
        <v>45752.75</v>
      </c>
      <c r="B2276" s="44">
        <v>4.0</v>
      </c>
      <c r="C2276" s="44">
        <v>18.0</v>
      </c>
      <c r="D2276" s="44">
        <v>211.6</v>
      </c>
      <c r="E2276" s="44">
        <v>24.3</v>
      </c>
      <c r="F2276" s="44">
        <v>2.14</v>
      </c>
      <c r="G2276" s="44">
        <v>0.95</v>
      </c>
      <c r="H2276" s="18">
        <f>MIN(1,F2276/Config_Geracao!$E$4)*G2276</f>
        <v>0.2033</v>
      </c>
    </row>
    <row r="2277" ht="15.0" customHeight="1">
      <c r="A2277" s="43">
        <v>45752.7916666667</v>
      </c>
      <c r="B2277" s="44">
        <v>4.0</v>
      </c>
      <c r="C2277" s="44">
        <v>19.0</v>
      </c>
      <c r="D2277" s="44">
        <v>12.3</v>
      </c>
      <c r="E2277" s="44">
        <v>24.3</v>
      </c>
      <c r="F2277" s="44">
        <v>2.73</v>
      </c>
      <c r="G2277" s="44">
        <v>0.95</v>
      </c>
      <c r="H2277" s="18">
        <f>MIN(1,F2277/Config_Geracao!$E$4)*G2277</f>
        <v>0.25935</v>
      </c>
    </row>
    <row r="2278" ht="15.0" customHeight="1">
      <c r="A2278" s="43">
        <v>45752.8333333333</v>
      </c>
      <c r="B2278" s="44">
        <v>4.0</v>
      </c>
      <c r="C2278" s="44">
        <v>20.0</v>
      </c>
      <c r="D2278" s="44">
        <v>0.0</v>
      </c>
      <c r="E2278" s="44">
        <v>25.1</v>
      </c>
      <c r="F2278" s="44">
        <v>2.42</v>
      </c>
      <c r="G2278" s="44">
        <v>0.95</v>
      </c>
      <c r="H2278" s="18">
        <f>MIN(1,F2278/Config_Geracao!$E$4)*G2278</f>
        <v>0.2299</v>
      </c>
    </row>
    <row r="2279" ht="15.0" customHeight="1">
      <c r="A2279" s="43">
        <v>45752.875</v>
      </c>
      <c r="B2279" s="44">
        <v>4.0</v>
      </c>
      <c r="C2279" s="44">
        <v>21.0</v>
      </c>
      <c r="D2279" s="44">
        <v>0.0</v>
      </c>
      <c r="E2279" s="44">
        <v>27.1</v>
      </c>
      <c r="F2279" s="44">
        <v>3.38</v>
      </c>
      <c r="G2279" s="44">
        <v>0.95</v>
      </c>
      <c r="H2279" s="18">
        <f>MIN(1,F2279/Config_Geracao!$E$4)*G2279</f>
        <v>0.3211</v>
      </c>
    </row>
    <row r="2280" ht="15.0" customHeight="1">
      <c r="A2280" s="43">
        <v>45752.9166666667</v>
      </c>
      <c r="B2280" s="44">
        <v>4.0</v>
      </c>
      <c r="C2280" s="44">
        <v>22.0</v>
      </c>
      <c r="D2280" s="44">
        <v>0.0</v>
      </c>
      <c r="E2280" s="44">
        <v>27.8</v>
      </c>
      <c r="F2280" s="44">
        <v>6.7</v>
      </c>
      <c r="G2280" s="44">
        <v>0.95</v>
      </c>
      <c r="H2280" s="18">
        <f>MIN(1,F2280/Config_Geracao!$E$4)*G2280</f>
        <v>0.6365</v>
      </c>
    </row>
    <row r="2281" ht="15.0" customHeight="1">
      <c r="A2281" s="43">
        <v>45752.9583333333</v>
      </c>
      <c r="B2281" s="44">
        <v>4.0</v>
      </c>
      <c r="C2281" s="44">
        <v>23.0</v>
      </c>
      <c r="D2281" s="44">
        <v>0.0</v>
      </c>
      <c r="E2281" s="44">
        <v>25.4</v>
      </c>
      <c r="F2281" s="44">
        <v>4.16</v>
      </c>
      <c r="G2281" s="44">
        <v>0.95</v>
      </c>
      <c r="H2281" s="18">
        <f>MIN(1,F2281/Config_Geracao!$E$4)*G2281</f>
        <v>0.3952</v>
      </c>
    </row>
    <row r="2282" ht="15.0" customHeight="1">
      <c r="A2282" s="43">
        <v>45753.0</v>
      </c>
      <c r="B2282" s="44">
        <v>4.0</v>
      </c>
      <c r="C2282" s="44">
        <v>0.0</v>
      </c>
      <c r="D2282" s="44">
        <v>0.0</v>
      </c>
      <c r="E2282" s="44">
        <v>27.1</v>
      </c>
      <c r="F2282" s="44">
        <v>2.69</v>
      </c>
      <c r="G2282" s="44">
        <v>0.95</v>
      </c>
      <c r="H2282" s="18">
        <f>MIN(1,F2282/Config_Geracao!$E$4)*G2282</f>
        <v>0.25555</v>
      </c>
    </row>
    <row r="2283" ht="15.0" customHeight="1">
      <c r="A2283" s="43">
        <v>45753.0416666667</v>
      </c>
      <c r="B2283" s="44">
        <v>4.0</v>
      </c>
      <c r="C2283" s="44">
        <v>1.0</v>
      </c>
      <c r="D2283" s="44">
        <v>0.0</v>
      </c>
      <c r="E2283" s="44">
        <v>28.1</v>
      </c>
      <c r="F2283" s="44">
        <v>3.02</v>
      </c>
      <c r="G2283" s="44">
        <v>0.95</v>
      </c>
      <c r="H2283" s="18">
        <f>MIN(1,F2283/Config_Geracao!$E$4)*G2283</f>
        <v>0.2869</v>
      </c>
    </row>
    <row r="2284" ht="15.0" customHeight="1">
      <c r="A2284" s="43">
        <v>45753.0833333333</v>
      </c>
      <c r="B2284" s="44">
        <v>4.0</v>
      </c>
      <c r="C2284" s="44">
        <v>2.0</v>
      </c>
      <c r="D2284" s="44">
        <v>0.0</v>
      </c>
      <c r="E2284" s="44">
        <v>29.0</v>
      </c>
      <c r="F2284" s="44">
        <v>2.85</v>
      </c>
      <c r="G2284" s="44">
        <v>0.95</v>
      </c>
      <c r="H2284" s="18">
        <f>MIN(1,F2284/Config_Geracao!$E$4)*G2284</f>
        <v>0.27075</v>
      </c>
    </row>
    <row r="2285" ht="15.0" customHeight="1">
      <c r="A2285" s="43">
        <v>45753.125</v>
      </c>
      <c r="B2285" s="44">
        <v>4.0</v>
      </c>
      <c r="C2285" s="44">
        <v>3.0</v>
      </c>
      <c r="D2285" s="44">
        <v>0.0</v>
      </c>
      <c r="E2285" s="44">
        <v>28.1</v>
      </c>
      <c r="F2285" s="44">
        <v>3.79</v>
      </c>
      <c r="G2285" s="44">
        <v>0.95</v>
      </c>
      <c r="H2285" s="18">
        <f>MIN(1,F2285/Config_Geracao!$E$4)*G2285</f>
        <v>0.36005</v>
      </c>
    </row>
    <row r="2286" ht="15.0" customHeight="1">
      <c r="A2286" s="43">
        <v>45753.1666666667</v>
      </c>
      <c r="B2286" s="44">
        <v>4.0</v>
      </c>
      <c r="C2286" s="44">
        <v>4.0</v>
      </c>
      <c r="D2286" s="44">
        <v>0.0</v>
      </c>
      <c r="E2286" s="44">
        <v>23.4</v>
      </c>
      <c r="F2286" s="44">
        <v>3.53</v>
      </c>
      <c r="G2286" s="44">
        <v>0.95</v>
      </c>
      <c r="H2286" s="18">
        <f>MIN(1,F2286/Config_Geracao!$E$4)*G2286</f>
        <v>0.33535</v>
      </c>
    </row>
    <row r="2287" ht="15.0" customHeight="1">
      <c r="A2287" s="43">
        <v>45753.2083333333</v>
      </c>
      <c r="B2287" s="44">
        <v>4.0</v>
      </c>
      <c r="C2287" s="44">
        <v>5.0</v>
      </c>
      <c r="D2287" s="44">
        <v>0.0</v>
      </c>
      <c r="E2287" s="44">
        <v>27.0</v>
      </c>
      <c r="F2287" s="44">
        <v>3.17</v>
      </c>
      <c r="G2287" s="44">
        <v>0.95</v>
      </c>
      <c r="H2287" s="18">
        <f>MIN(1,F2287/Config_Geracao!$E$4)*G2287</f>
        <v>0.30115</v>
      </c>
    </row>
    <row r="2288" ht="15.0" customHeight="1">
      <c r="A2288" s="43">
        <v>45753.25</v>
      </c>
      <c r="B2288" s="44">
        <v>4.0</v>
      </c>
      <c r="C2288" s="44">
        <v>6.0</v>
      </c>
      <c r="D2288" s="44">
        <v>229.2</v>
      </c>
      <c r="E2288" s="44">
        <v>23.7</v>
      </c>
      <c r="F2288" s="44">
        <v>1.78</v>
      </c>
      <c r="G2288" s="44">
        <v>0.95</v>
      </c>
      <c r="H2288" s="18">
        <f>MIN(1,F2288/Config_Geracao!$E$4)*G2288</f>
        <v>0.1691</v>
      </c>
    </row>
    <row r="2289" ht="15.0" customHeight="1">
      <c r="A2289" s="43">
        <v>45753.2916666667</v>
      </c>
      <c r="B2289" s="44">
        <v>4.0</v>
      </c>
      <c r="C2289" s="44">
        <v>7.0</v>
      </c>
      <c r="D2289" s="44">
        <v>428.6</v>
      </c>
      <c r="E2289" s="44">
        <v>24.2</v>
      </c>
      <c r="F2289" s="44">
        <v>3.27</v>
      </c>
      <c r="G2289" s="44">
        <v>0.95</v>
      </c>
      <c r="H2289" s="18">
        <f>MIN(1,F2289/Config_Geracao!$E$4)*G2289</f>
        <v>0.31065</v>
      </c>
    </row>
    <row r="2290" ht="15.0" customHeight="1">
      <c r="A2290" s="43">
        <v>45753.3333333333</v>
      </c>
      <c r="B2290" s="44">
        <v>4.0</v>
      </c>
      <c r="C2290" s="44">
        <v>8.0</v>
      </c>
      <c r="D2290" s="44">
        <v>613.1</v>
      </c>
      <c r="E2290" s="44">
        <v>25.5</v>
      </c>
      <c r="F2290" s="44">
        <v>1.72</v>
      </c>
      <c r="G2290" s="44">
        <v>0.95</v>
      </c>
      <c r="H2290" s="18">
        <f>MIN(1,F2290/Config_Geracao!$E$4)*G2290</f>
        <v>0.1634</v>
      </c>
    </row>
    <row r="2291" ht="15.0" customHeight="1">
      <c r="A2291" s="43">
        <v>45753.375</v>
      </c>
      <c r="B2291" s="44">
        <v>4.0</v>
      </c>
      <c r="C2291" s="44">
        <v>9.0</v>
      </c>
      <c r="D2291" s="44">
        <v>766.9</v>
      </c>
      <c r="E2291" s="44">
        <v>25.6</v>
      </c>
      <c r="F2291" s="44">
        <v>2.3</v>
      </c>
      <c r="G2291" s="44">
        <v>0.95</v>
      </c>
      <c r="H2291" s="18">
        <f>MIN(1,F2291/Config_Geracao!$E$4)*G2291</f>
        <v>0.2185</v>
      </c>
    </row>
    <row r="2292" ht="15.0" customHeight="1">
      <c r="A2292" s="43">
        <v>45753.4166666667</v>
      </c>
      <c r="B2292" s="44">
        <v>4.0</v>
      </c>
      <c r="C2292" s="44">
        <v>10.0</v>
      </c>
      <c r="D2292" s="44">
        <v>858.0</v>
      </c>
      <c r="E2292" s="44">
        <v>28.2</v>
      </c>
      <c r="F2292" s="44">
        <v>3.59</v>
      </c>
      <c r="G2292" s="44">
        <v>0.95</v>
      </c>
      <c r="H2292" s="18">
        <f>MIN(1,F2292/Config_Geracao!$E$4)*G2292</f>
        <v>0.34105</v>
      </c>
    </row>
    <row r="2293" ht="15.0" customHeight="1">
      <c r="A2293" s="43">
        <v>45753.4583333333</v>
      </c>
      <c r="B2293" s="44">
        <v>4.0</v>
      </c>
      <c r="C2293" s="44">
        <v>11.0</v>
      </c>
      <c r="D2293" s="44">
        <v>888.0</v>
      </c>
      <c r="E2293" s="44">
        <v>30.8</v>
      </c>
      <c r="F2293" s="44">
        <v>1.77</v>
      </c>
      <c r="G2293" s="44">
        <v>0.95</v>
      </c>
      <c r="H2293" s="18">
        <f>MIN(1,F2293/Config_Geracao!$E$4)*G2293</f>
        <v>0.16815</v>
      </c>
    </row>
    <row r="2294" ht="15.0" customHeight="1">
      <c r="A2294" s="43">
        <v>45753.5</v>
      </c>
      <c r="B2294" s="44">
        <v>4.0</v>
      </c>
      <c r="C2294" s="44">
        <v>12.0</v>
      </c>
      <c r="D2294" s="44">
        <v>923.2</v>
      </c>
      <c r="E2294" s="44">
        <v>29.5</v>
      </c>
      <c r="F2294" s="44">
        <v>4.02</v>
      </c>
      <c r="G2294" s="44">
        <v>0.95</v>
      </c>
      <c r="H2294" s="18">
        <f>MIN(1,F2294/Config_Geracao!$E$4)*G2294</f>
        <v>0.3819</v>
      </c>
    </row>
    <row r="2295" ht="15.0" customHeight="1">
      <c r="A2295" s="43">
        <v>45753.5416666667</v>
      </c>
      <c r="B2295" s="44">
        <v>4.0</v>
      </c>
      <c r="C2295" s="44">
        <v>13.0</v>
      </c>
      <c r="D2295" s="44">
        <v>481.4</v>
      </c>
      <c r="E2295" s="44">
        <v>30.0</v>
      </c>
      <c r="F2295" s="44">
        <v>1.84</v>
      </c>
      <c r="G2295" s="44">
        <v>0.95</v>
      </c>
      <c r="H2295" s="18">
        <f>MIN(1,F2295/Config_Geracao!$E$4)*G2295</f>
        <v>0.1748</v>
      </c>
    </row>
    <row r="2296" ht="15.0" customHeight="1">
      <c r="A2296" s="43">
        <v>45753.5833333333</v>
      </c>
      <c r="B2296" s="44">
        <v>4.0</v>
      </c>
      <c r="C2296" s="44">
        <v>14.0</v>
      </c>
      <c r="D2296" s="44">
        <v>852.7</v>
      </c>
      <c r="E2296" s="44">
        <v>28.4</v>
      </c>
      <c r="F2296" s="44">
        <v>2.88</v>
      </c>
      <c r="G2296" s="44">
        <v>0.95</v>
      </c>
      <c r="H2296" s="18">
        <f>MIN(1,F2296/Config_Geracao!$E$4)*G2296</f>
        <v>0.2736</v>
      </c>
    </row>
    <row r="2297" ht="15.0" customHeight="1">
      <c r="A2297" s="43">
        <v>45753.625</v>
      </c>
      <c r="B2297" s="44">
        <v>4.0</v>
      </c>
      <c r="C2297" s="44">
        <v>15.0</v>
      </c>
      <c r="D2297" s="44">
        <v>703.3</v>
      </c>
      <c r="E2297" s="44">
        <v>29.7</v>
      </c>
      <c r="F2297" s="44">
        <v>4.35</v>
      </c>
      <c r="G2297" s="44">
        <v>0.95</v>
      </c>
      <c r="H2297" s="18">
        <f>MIN(1,F2297/Config_Geracao!$E$4)*G2297</f>
        <v>0.41325</v>
      </c>
    </row>
    <row r="2298" ht="15.0" customHeight="1">
      <c r="A2298" s="43">
        <v>45753.6666666667</v>
      </c>
      <c r="B2298" s="44">
        <v>4.0</v>
      </c>
      <c r="C2298" s="44">
        <v>16.0</v>
      </c>
      <c r="D2298" s="44">
        <v>217.5</v>
      </c>
      <c r="E2298" s="44">
        <v>27.2</v>
      </c>
      <c r="F2298" s="44">
        <v>1.8</v>
      </c>
      <c r="G2298" s="44">
        <v>0.95</v>
      </c>
      <c r="H2298" s="18">
        <f>MIN(1,F2298/Config_Geracao!$E$4)*G2298</f>
        <v>0.171</v>
      </c>
    </row>
    <row r="2299" ht="15.0" customHeight="1">
      <c r="A2299" s="43">
        <v>45753.7083333333</v>
      </c>
      <c r="B2299" s="44">
        <v>4.0</v>
      </c>
      <c r="C2299" s="44">
        <v>17.0</v>
      </c>
      <c r="D2299" s="44">
        <v>431.7</v>
      </c>
      <c r="E2299" s="44">
        <v>26.9</v>
      </c>
      <c r="F2299" s="44">
        <v>1.71</v>
      </c>
      <c r="G2299" s="44">
        <v>0.95</v>
      </c>
      <c r="H2299" s="18">
        <f>MIN(1,F2299/Config_Geracao!$E$4)*G2299</f>
        <v>0.16245</v>
      </c>
    </row>
    <row r="2300" ht="15.0" customHeight="1">
      <c r="A2300" s="43">
        <v>45753.75</v>
      </c>
      <c r="B2300" s="44">
        <v>4.0</v>
      </c>
      <c r="C2300" s="44">
        <v>18.0</v>
      </c>
      <c r="D2300" s="44">
        <v>210.2</v>
      </c>
      <c r="E2300" s="44">
        <v>23.7</v>
      </c>
      <c r="F2300" s="44">
        <v>1.76</v>
      </c>
      <c r="G2300" s="44">
        <v>0.95</v>
      </c>
      <c r="H2300" s="18">
        <f>MIN(1,F2300/Config_Geracao!$E$4)*G2300</f>
        <v>0.1672</v>
      </c>
    </row>
    <row r="2301" ht="15.0" customHeight="1">
      <c r="A2301" s="43">
        <v>45753.7916666667</v>
      </c>
      <c r="B2301" s="44">
        <v>4.0</v>
      </c>
      <c r="C2301" s="44">
        <v>19.0</v>
      </c>
      <c r="D2301" s="44">
        <v>21.7</v>
      </c>
      <c r="E2301" s="44">
        <v>24.3</v>
      </c>
      <c r="F2301" s="44">
        <v>1.6</v>
      </c>
      <c r="G2301" s="44">
        <v>0.95</v>
      </c>
      <c r="H2301" s="18">
        <f>MIN(1,F2301/Config_Geracao!$E$4)*G2301</f>
        <v>0.152</v>
      </c>
    </row>
    <row r="2302" ht="15.0" customHeight="1">
      <c r="A2302" s="43">
        <v>45753.8333333333</v>
      </c>
      <c r="B2302" s="44">
        <v>4.0</v>
      </c>
      <c r="C2302" s="44">
        <v>20.0</v>
      </c>
      <c r="D2302" s="44">
        <v>0.0</v>
      </c>
      <c r="E2302" s="44">
        <v>26.5</v>
      </c>
      <c r="F2302" s="44">
        <v>1.7</v>
      </c>
      <c r="G2302" s="44">
        <v>0.95</v>
      </c>
      <c r="H2302" s="18">
        <f>MIN(1,F2302/Config_Geracao!$E$4)*G2302</f>
        <v>0.1615</v>
      </c>
    </row>
    <row r="2303" ht="15.0" customHeight="1">
      <c r="A2303" s="43">
        <v>45753.875</v>
      </c>
      <c r="B2303" s="44">
        <v>4.0</v>
      </c>
      <c r="C2303" s="44">
        <v>21.0</v>
      </c>
      <c r="D2303" s="44">
        <v>0.0</v>
      </c>
      <c r="E2303" s="44">
        <v>25.7</v>
      </c>
      <c r="F2303" s="44">
        <v>3.33</v>
      </c>
      <c r="G2303" s="44">
        <v>0.95</v>
      </c>
      <c r="H2303" s="18">
        <f>MIN(1,F2303/Config_Geracao!$E$4)*G2303</f>
        <v>0.31635</v>
      </c>
    </row>
    <row r="2304" ht="15.0" customHeight="1">
      <c r="A2304" s="43">
        <v>45753.9166666667</v>
      </c>
      <c r="B2304" s="44">
        <v>4.0</v>
      </c>
      <c r="C2304" s="44">
        <v>22.0</v>
      </c>
      <c r="D2304" s="44">
        <v>0.0</v>
      </c>
      <c r="E2304" s="44">
        <v>27.7</v>
      </c>
      <c r="F2304" s="44">
        <v>2.53</v>
      </c>
      <c r="G2304" s="44">
        <v>0.95</v>
      </c>
      <c r="H2304" s="18">
        <f>MIN(1,F2304/Config_Geracao!$E$4)*G2304</f>
        <v>0.24035</v>
      </c>
    </row>
    <row r="2305" ht="15.0" customHeight="1">
      <c r="A2305" s="43">
        <v>45753.9583333333</v>
      </c>
      <c r="B2305" s="44">
        <v>4.0</v>
      </c>
      <c r="C2305" s="44">
        <v>23.0</v>
      </c>
      <c r="D2305" s="44">
        <v>0.0</v>
      </c>
      <c r="E2305" s="44">
        <v>26.8</v>
      </c>
      <c r="F2305" s="44">
        <v>2.64</v>
      </c>
      <c r="G2305" s="44">
        <v>0.95</v>
      </c>
      <c r="H2305" s="18">
        <f>MIN(1,F2305/Config_Geracao!$E$4)*G2305</f>
        <v>0.2508</v>
      </c>
    </row>
    <row r="2306" ht="15.0" customHeight="1">
      <c r="A2306" s="43">
        <v>45754.0</v>
      </c>
      <c r="B2306" s="44">
        <v>4.0</v>
      </c>
      <c r="C2306" s="44">
        <v>0.0</v>
      </c>
      <c r="D2306" s="44">
        <v>0.0</v>
      </c>
      <c r="E2306" s="44">
        <v>26.9</v>
      </c>
      <c r="F2306" s="44">
        <v>2.73</v>
      </c>
      <c r="G2306" s="44">
        <v>0.95</v>
      </c>
      <c r="H2306" s="18">
        <f>MIN(1,F2306/Config_Geracao!$E$4)*G2306</f>
        <v>0.25935</v>
      </c>
    </row>
    <row r="2307" ht="15.0" customHeight="1">
      <c r="A2307" s="43">
        <v>45754.0416666667</v>
      </c>
      <c r="B2307" s="44">
        <v>4.0</v>
      </c>
      <c r="C2307" s="44">
        <v>1.0</v>
      </c>
      <c r="D2307" s="44">
        <v>0.0</v>
      </c>
      <c r="E2307" s="44">
        <v>26.2</v>
      </c>
      <c r="F2307" s="44">
        <v>4.44</v>
      </c>
      <c r="G2307" s="44">
        <v>0.95</v>
      </c>
      <c r="H2307" s="18">
        <f>MIN(1,F2307/Config_Geracao!$E$4)*G2307</f>
        <v>0.4218</v>
      </c>
    </row>
    <row r="2308" ht="15.0" customHeight="1">
      <c r="A2308" s="43">
        <v>45754.0833333333</v>
      </c>
      <c r="B2308" s="44">
        <v>4.0</v>
      </c>
      <c r="C2308" s="44">
        <v>2.0</v>
      </c>
      <c r="D2308" s="44">
        <v>0.0</v>
      </c>
      <c r="E2308" s="44">
        <v>29.0</v>
      </c>
      <c r="F2308" s="44">
        <v>3.16</v>
      </c>
      <c r="G2308" s="44">
        <v>0.95</v>
      </c>
      <c r="H2308" s="18">
        <f>MIN(1,F2308/Config_Geracao!$E$4)*G2308</f>
        <v>0.3002</v>
      </c>
    </row>
    <row r="2309" ht="15.0" customHeight="1">
      <c r="A2309" s="43">
        <v>45754.125</v>
      </c>
      <c r="B2309" s="44">
        <v>4.0</v>
      </c>
      <c r="C2309" s="44">
        <v>3.0</v>
      </c>
      <c r="D2309" s="44">
        <v>0.0</v>
      </c>
      <c r="E2309" s="44">
        <v>28.3</v>
      </c>
      <c r="F2309" s="44">
        <v>2.5</v>
      </c>
      <c r="G2309" s="44">
        <v>0.95</v>
      </c>
      <c r="H2309" s="18">
        <f>MIN(1,F2309/Config_Geracao!$E$4)*G2309</f>
        <v>0.2375</v>
      </c>
    </row>
    <row r="2310" ht="15.0" customHeight="1">
      <c r="A2310" s="43">
        <v>45754.1666666667</v>
      </c>
      <c r="B2310" s="44">
        <v>4.0</v>
      </c>
      <c r="C2310" s="44">
        <v>4.0</v>
      </c>
      <c r="D2310" s="44">
        <v>0.0</v>
      </c>
      <c r="E2310" s="44">
        <v>24.5</v>
      </c>
      <c r="F2310" s="44">
        <v>3.04</v>
      </c>
      <c r="G2310" s="44">
        <v>0.95</v>
      </c>
      <c r="H2310" s="18">
        <f>MIN(1,F2310/Config_Geracao!$E$4)*G2310</f>
        <v>0.2888</v>
      </c>
    </row>
    <row r="2311" ht="15.0" customHeight="1">
      <c r="A2311" s="43">
        <v>45754.2083333333</v>
      </c>
      <c r="B2311" s="44">
        <v>4.0</v>
      </c>
      <c r="C2311" s="44">
        <v>5.0</v>
      </c>
      <c r="D2311" s="44">
        <v>0.0</v>
      </c>
      <c r="E2311" s="44">
        <v>22.9</v>
      </c>
      <c r="F2311" s="44">
        <v>2.69</v>
      </c>
      <c r="G2311" s="44">
        <v>0.95</v>
      </c>
      <c r="H2311" s="18">
        <f>MIN(1,F2311/Config_Geracao!$E$4)*G2311</f>
        <v>0.25555</v>
      </c>
    </row>
    <row r="2312" ht="15.0" customHeight="1">
      <c r="A2312" s="43">
        <v>45754.25</v>
      </c>
      <c r="B2312" s="44">
        <v>4.0</v>
      </c>
      <c r="C2312" s="44">
        <v>6.0</v>
      </c>
      <c r="D2312" s="44">
        <v>230.8</v>
      </c>
      <c r="E2312" s="44">
        <v>19.7</v>
      </c>
      <c r="F2312" s="44">
        <v>2.32</v>
      </c>
      <c r="G2312" s="44">
        <v>0.95</v>
      </c>
      <c r="H2312" s="18">
        <f>MIN(1,F2312/Config_Geracao!$E$4)*G2312</f>
        <v>0.2204</v>
      </c>
    </row>
    <row r="2313" ht="15.0" customHeight="1">
      <c r="A2313" s="43">
        <v>45754.2916666667</v>
      </c>
      <c r="B2313" s="44">
        <v>4.0</v>
      </c>
      <c r="C2313" s="44">
        <v>7.0</v>
      </c>
      <c r="D2313" s="44">
        <v>423.1</v>
      </c>
      <c r="E2313" s="44">
        <v>24.5</v>
      </c>
      <c r="F2313" s="44">
        <v>2.03</v>
      </c>
      <c r="G2313" s="44">
        <v>0.95</v>
      </c>
      <c r="H2313" s="18">
        <f>MIN(1,F2313/Config_Geracao!$E$4)*G2313</f>
        <v>0.19285</v>
      </c>
    </row>
    <row r="2314" ht="15.0" customHeight="1">
      <c r="A2314" s="43">
        <v>45754.3333333333</v>
      </c>
      <c r="B2314" s="44">
        <v>4.0</v>
      </c>
      <c r="C2314" s="44">
        <v>8.0</v>
      </c>
      <c r="D2314" s="44">
        <v>582.1</v>
      </c>
      <c r="E2314" s="44">
        <v>25.3</v>
      </c>
      <c r="F2314" s="44">
        <v>2.49</v>
      </c>
      <c r="G2314" s="44">
        <v>0.95</v>
      </c>
      <c r="H2314" s="18">
        <f>MIN(1,F2314/Config_Geracao!$E$4)*G2314</f>
        <v>0.23655</v>
      </c>
    </row>
    <row r="2315" ht="15.0" customHeight="1">
      <c r="A2315" s="43">
        <v>45754.375</v>
      </c>
      <c r="B2315" s="44">
        <v>4.0</v>
      </c>
      <c r="C2315" s="44">
        <v>9.0</v>
      </c>
      <c r="D2315" s="44">
        <v>757.2</v>
      </c>
      <c r="E2315" s="44">
        <v>27.5</v>
      </c>
      <c r="F2315" s="44">
        <v>2.43</v>
      </c>
      <c r="G2315" s="44">
        <v>0.95</v>
      </c>
      <c r="H2315" s="18">
        <f>MIN(1,F2315/Config_Geracao!$E$4)*G2315</f>
        <v>0.23085</v>
      </c>
    </row>
    <row r="2316" ht="15.0" customHeight="1">
      <c r="A2316" s="43">
        <v>45754.4166666667</v>
      </c>
      <c r="B2316" s="44">
        <v>4.0</v>
      </c>
      <c r="C2316" s="44">
        <v>10.0</v>
      </c>
      <c r="D2316" s="44">
        <v>915.6</v>
      </c>
      <c r="E2316" s="44">
        <v>28.3</v>
      </c>
      <c r="F2316" s="44">
        <v>1.67</v>
      </c>
      <c r="G2316" s="44">
        <v>0.95</v>
      </c>
      <c r="H2316" s="18">
        <f>MIN(1,F2316/Config_Geracao!$E$4)*G2316</f>
        <v>0.15865</v>
      </c>
    </row>
    <row r="2317" ht="15.0" customHeight="1">
      <c r="A2317" s="43">
        <v>45754.4583333333</v>
      </c>
      <c r="B2317" s="44">
        <v>4.0</v>
      </c>
      <c r="C2317" s="44">
        <v>11.0</v>
      </c>
      <c r="D2317" s="44">
        <v>934.2</v>
      </c>
      <c r="E2317" s="44">
        <v>29.7</v>
      </c>
      <c r="F2317" s="44">
        <v>1.81</v>
      </c>
      <c r="G2317" s="44">
        <v>0.95</v>
      </c>
      <c r="H2317" s="18">
        <f>MIN(1,F2317/Config_Geracao!$E$4)*G2317</f>
        <v>0.17195</v>
      </c>
    </row>
    <row r="2318" ht="15.0" customHeight="1">
      <c r="A2318" s="43">
        <v>45754.5</v>
      </c>
      <c r="B2318" s="44">
        <v>4.0</v>
      </c>
      <c r="C2318" s="44">
        <v>12.0</v>
      </c>
      <c r="D2318" s="44">
        <v>936.2</v>
      </c>
      <c r="E2318" s="44">
        <v>30.2</v>
      </c>
      <c r="F2318" s="44">
        <v>2.04</v>
      </c>
      <c r="G2318" s="44">
        <v>0.95</v>
      </c>
      <c r="H2318" s="18">
        <f>MIN(1,F2318/Config_Geracao!$E$4)*G2318</f>
        <v>0.1938</v>
      </c>
    </row>
    <row r="2319" ht="15.0" customHeight="1">
      <c r="A2319" s="43">
        <v>45754.5416666667</v>
      </c>
      <c r="B2319" s="44">
        <v>4.0</v>
      </c>
      <c r="C2319" s="44">
        <v>13.0</v>
      </c>
      <c r="D2319" s="44">
        <v>935.7</v>
      </c>
      <c r="E2319" s="44">
        <v>27.0</v>
      </c>
      <c r="F2319" s="44">
        <v>1.95</v>
      </c>
      <c r="G2319" s="44">
        <v>0.95</v>
      </c>
      <c r="H2319" s="18">
        <f>MIN(1,F2319/Config_Geracao!$E$4)*G2319</f>
        <v>0.18525</v>
      </c>
    </row>
    <row r="2320" ht="15.0" customHeight="1">
      <c r="A2320" s="43">
        <v>45754.5833333333</v>
      </c>
      <c r="B2320" s="44">
        <v>4.0</v>
      </c>
      <c r="C2320" s="44">
        <v>14.0</v>
      </c>
      <c r="D2320" s="44">
        <v>262.6</v>
      </c>
      <c r="E2320" s="44">
        <v>26.3</v>
      </c>
      <c r="F2320" s="44">
        <v>2.24</v>
      </c>
      <c r="G2320" s="44">
        <v>0.95</v>
      </c>
      <c r="H2320" s="18">
        <f>MIN(1,F2320/Config_Geracao!$E$4)*G2320</f>
        <v>0.2128</v>
      </c>
    </row>
    <row r="2321" ht="15.0" customHeight="1">
      <c r="A2321" s="43">
        <v>45754.625</v>
      </c>
      <c r="B2321" s="44">
        <v>4.0</v>
      </c>
      <c r="C2321" s="44">
        <v>15.0</v>
      </c>
      <c r="D2321" s="44">
        <v>731.8</v>
      </c>
      <c r="E2321" s="44">
        <v>28.0</v>
      </c>
      <c r="F2321" s="44">
        <v>1.84</v>
      </c>
      <c r="G2321" s="44">
        <v>0.95</v>
      </c>
      <c r="H2321" s="18">
        <f>MIN(1,F2321/Config_Geracao!$E$4)*G2321</f>
        <v>0.1748</v>
      </c>
    </row>
    <row r="2322" ht="15.0" customHeight="1">
      <c r="A2322" s="43">
        <v>45754.6666666667</v>
      </c>
      <c r="B2322" s="44">
        <v>4.0</v>
      </c>
      <c r="C2322" s="44">
        <v>16.0</v>
      </c>
      <c r="D2322" s="44">
        <v>603.8</v>
      </c>
      <c r="E2322" s="44">
        <v>27.6</v>
      </c>
      <c r="F2322" s="44">
        <v>2.25</v>
      </c>
      <c r="G2322" s="44">
        <v>0.95</v>
      </c>
      <c r="H2322" s="18">
        <f>MIN(1,F2322/Config_Geracao!$E$4)*G2322</f>
        <v>0.21375</v>
      </c>
    </row>
    <row r="2323" ht="15.0" customHeight="1">
      <c r="A2323" s="43">
        <v>45754.7083333333</v>
      </c>
      <c r="B2323" s="44">
        <v>4.0</v>
      </c>
      <c r="C2323" s="44">
        <v>17.0</v>
      </c>
      <c r="D2323" s="44">
        <v>388.7</v>
      </c>
      <c r="E2323" s="44">
        <v>27.4</v>
      </c>
      <c r="F2323" s="44">
        <v>3.02</v>
      </c>
      <c r="G2323" s="44">
        <v>0.95</v>
      </c>
      <c r="H2323" s="18">
        <f>MIN(1,F2323/Config_Geracao!$E$4)*G2323</f>
        <v>0.2869</v>
      </c>
    </row>
    <row r="2324" ht="15.0" customHeight="1">
      <c r="A2324" s="43">
        <v>45754.75</v>
      </c>
      <c r="B2324" s="44">
        <v>4.0</v>
      </c>
      <c r="C2324" s="44">
        <v>18.0</v>
      </c>
      <c r="D2324" s="44">
        <v>225.1</v>
      </c>
      <c r="E2324" s="44">
        <v>23.7</v>
      </c>
      <c r="F2324" s="44">
        <v>2.3</v>
      </c>
      <c r="G2324" s="44">
        <v>0.95</v>
      </c>
      <c r="H2324" s="18">
        <f>MIN(1,F2324/Config_Geracao!$E$4)*G2324</f>
        <v>0.2185</v>
      </c>
    </row>
    <row r="2325" ht="15.0" customHeight="1">
      <c r="A2325" s="43">
        <v>45754.7916666667</v>
      </c>
      <c r="B2325" s="44">
        <v>4.0</v>
      </c>
      <c r="C2325" s="44">
        <v>19.0</v>
      </c>
      <c r="D2325" s="44">
        <v>10.8</v>
      </c>
      <c r="E2325" s="44">
        <v>24.2</v>
      </c>
      <c r="F2325" s="44">
        <v>1.9</v>
      </c>
      <c r="G2325" s="44">
        <v>0.95</v>
      </c>
      <c r="H2325" s="18">
        <f>MIN(1,F2325/Config_Geracao!$E$4)*G2325</f>
        <v>0.1805</v>
      </c>
    </row>
    <row r="2326" ht="15.0" customHeight="1">
      <c r="A2326" s="43">
        <v>45754.8333333333</v>
      </c>
      <c r="B2326" s="44">
        <v>4.0</v>
      </c>
      <c r="C2326" s="44">
        <v>20.0</v>
      </c>
      <c r="D2326" s="44">
        <v>0.0</v>
      </c>
      <c r="E2326" s="44">
        <v>25.1</v>
      </c>
      <c r="F2326" s="44">
        <v>1.79</v>
      </c>
      <c r="G2326" s="44">
        <v>0.95</v>
      </c>
      <c r="H2326" s="18">
        <f>MIN(1,F2326/Config_Geracao!$E$4)*G2326</f>
        <v>0.17005</v>
      </c>
    </row>
    <row r="2327" ht="15.0" customHeight="1">
      <c r="A2327" s="43">
        <v>45754.875</v>
      </c>
      <c r="B2327" s="44">
        <v>4.0</v>
      </c>
      <c r="C2327" s="44">
        <v>21.0</v>
      </c>
      <c r="D2327" s="44">
        <v>0.0</v>
      </c>
      <c r="E2327" s="44">
        <v>26.6</v>
      </c>
      <c r="F2327" s="44">
        <v>3.52</v>
      </c>
      <c r="G2327" s="44">
        <v>0.95</v>
      </c>
      <c r="H2327" s="18">
        <f>MIN(1,F2327/Config_Geracao!$E$4)*G2327</f>
        <v>0.3344</v>
      </c>
    </row>
    <row r="2328" ht="15.0" customHeight="1">
      <c r="A2328" s="43">
        <v>45754.9166666667</v>
      </c>
      <c r="B2328" s="44">
        <v>4.0</v>
      </c>
      <c r="C2328" s="44">
        <v>22.0</v>
      </c>
      <c r="D2328" s="44">
        <v>0.0</v>
      </c>
      <c r="E2328" s="44">
        <v>27.7</v>
      </c>
      <c r="F2328" s="44">
        <v>2.41</v>
      </c>
      <c r="G2328" s="44">
        <v>0.95</v>
      </c>
      <c r="H2328" s="18">
        <f>MIN(1,F2328/Config_Geracao!$E$4)*G2328</f>
        <v>0.22895</v>
      </c>
    </row>
    <row r="2329" ht="15.0" customHeight="1">
      <c r="A2329" s="43">
        <v>45754.9583333333</v>
      </c>
      <c r="B2329" s="44">
        <v>4.0</v>
      </c>
      <c r="C2329" s="44">
        <v>23.0</v>
      </c>
      <c r="D2329" s="44">
        <v>0.0</v>
      </c>
      <c r="E2329" s="44">
        <v>27.3</v>
      </c>
      <c r="F2329" s="44">
        <v>2.82</v>
      </c>
      <c r="G2329" s="44">
        <v>0.95</v>
      </c>
      <c r="H2329" s="18">
        <f>MIN(1,F2329/Config_Geracao!$E$4)*G2329</f>
        <v>0.2679</v>
      </c>
    </row>
    <row r="2330" ht="15.0" customHeight="1">
      <c r="A2330" s="43">
        <v>45755.0</v>
      </c>
      <c r="B2330" s="44">
        <v>4.0</v>
      </c>
      <c r="C2330" s="44">
        <v>0.0</v>
      </c>
      <c r="D2330" s="44">
        <v>0.0</v>
      </c>
      <c r="E2330" s="44">
        <v>28.1</v>
      </c>
      <c r="F2330" s="44">
        <v>4.64</v>
      </c>
      <c r="G2330" s="44">
        <v>0.95</v>
      </c>
      <c r="H2330" s="18">
        <f>MIN(1,F2330/Config_Geracao!$E$4)*G2330</f>
        <v>0.4408</v>
      </c>
    </row>
    <row r="2331" ht="15.0" customHeight="1">
      <c r="A2331" s="43">
        <v>45755.0416666667</v>
      </c>
      <c r="B2331" s="44">
        <v>4.0</v>
      </c>
      <c r="C2331" s="44">
        <v>1.0</v>
      </c>
      <c r="D2331" s="44">
        <v>0.0</v>
      </c>
      <c r="E2331" s="44">
        <v>27.7</v>
      </c>
      <c r="F2331" s="44">
        <v>2.51</v>
      </c>
      <c r="G2331" s="44">
        <v>0.95</v>
      </c>
      <c r="H2331" s="18">
        <f>MIN(1,F2331/Config_Geracao!$E$4)*G2331</f>
        <v>0.23845</v>
      </c>
    </row>
    <row r="2332" ht="15.0" customHeight="1">
      <c r="A2332" s="43">
        <v>45755.0833333333</v>
      </c>
      <c r="B2332" s="44">
        <v>4.0</v>
      </c>
      <c r="C2332" s="44">
        <v>2.0</v>
      </c>
      <c r="D2332" s="44">
        <v>0.0</v>
      </c>
      <c r="E2332" s="44">
        <v>24.0</v>
      </c>
      <c r="F2332" s="44">
        <v>4.95</v>
      </c>
      <c r="G2332" s="44">
        <v>0.95</v>
      </c>
      <c r="H2332" s="18">
        <f>MIN(1,F2332/Config_Geracao!$E$4)*G2332</f>
        <v>0.47025</v>
      </c>
    </row>
    <row r="2333" ht="15.0" customHeight="1">
      <c r="A2333" s="43">
        <v>45755.125</v>
      </c>
      <c r="B2333" s="44">
        <v>4.0</v>
      </c>
      <c r="C2333" s="44">
        <v>3.0</v>
      </c>
      <c r="D2333" s="44">
        <v>0.0</v>
      </c>
      <c r="E2333" s="44">
        <v>25.5</v>
      </c>
      <c r="F2333" s="44">
        <v>3.22</v>
      </c>
      <c r="G2333" s="44">
        <v>0.95</v>
      </c>
      <c r="H2333" s="18">
        <f>MIN(1,F2333/Config_Geracao!$E$4)*G2333</f>
        <v>0.3059</v>
      </c>
    </row>
    <row r="2334" ht="15.0" customHeight="1">
      <c r="A2334" s="43">
        <v>45755.1666666667</v>
      </c>
      <c r="B2334" s="44">
        <v>4.0</v>
      </c>
      <c r="C2334" s="44">
        <v>4.0</v>
      </c>
      <c r="D2334" s="44">
        <v>0.0</v>
      </c>
      <c r="E2334" s="44">
        <v>24.7</v>
      </c>
      <c r="F2334" s="44">
        <v>3.84</v>
      </c>
      <c r="G2334" s="44">
        <v>0.95</v>
      </c>
      <c r="H2334" s="18">
        <f>MIN(1,F2334/Config_Geracao!$E$4)*G2334</f>
        <v>0.3648</v>
      </c>
    </row>
    <row r="2335" ht="15.0" customHeight="1">
      <c r="A2335" s="43">
        <v>45755.2083333333</v>
      </c>
      <c r="B2335" s="44">
        <v>4.0</v>
      </c>
      <c r="C2335" s="44">
        <v>5.0</v>
      </c>
      <c r="D2335" s="44">
        <v>18.2</v>
      </c>
      <c r="E2335" s="44">
        <v>24.6</v>
      </c>
      <c r="F2335" s="44">
        <v>2.93</v>
      </c>
      <c r="G2335" s="44">
        <v>0.95</v>
      </c>
      <c r="H2335" s="18">
        <f>MIN(1,F2335/Config_Geracao!$E$4)*G2335</f>
        <v>0.27835</v>
      </c>
    </row>
    <row r="2336" ht="15.0" customHeight="1">
      <c r="A2336" s="43">
        <v>45755.25</v>
      </c>
      <c r="B2336" s="44">
        <v>4.0</v>
      </c>
      <c r="C2336" s="44">
        <v>6.0</v>
      </c>
      <c r="D2336" s="44">
        <v>241.3</v>
      </c>
      <c r="E2336" s="44">
        <v>23.6</v>
      </c>
      <c r="F2336" s="44">
        <v>2.35</v>
      </c>
      <c r="G2336" s="44">
        <v>0.95</v>
      </c>
      <c r="H2336" s="18">
        <f>MIN(1,F2336/Config_Geracao!$E$4)*G2336</f>
        <v>0.22325</v>
      </c>
    </row>
    <row r="2337" ht="15.0" customHeight="1">
      <c r="A2337" s="43">
        <v>45755.2916666667</v>
      </c>
      <c r="B2337" s="44">
        <v>4.0</v>
      </c>
      <c r="C2337" s="44">
        <v>7.0</v>
      </c>
      <c r="D2337" s="44">
        <v>414.0</v>
      </c>
      <c r="E2337" s="44">
        <v>24.8</v>
      </c>
      <c r="F2337" s="44">
        <v>1.86</v>
      </c>
      <c r="G2337" s="44">
        <v>0.95</v>
      </c>
      <c r="H2337" s="18">
        <f>MIN(1,F2337/Config_Geracao!$E$4)*G2337</f>
        <v>0.1767</v>
      </c>
    </row>
    <row r="2338" ht="15.0" customHeight="1">
      <c r="A2338" s="43">
        <v>45755.3333333333</v>
      </c>
      <c r="B2338" s="44">
        <v>4.0</v>
      </c>
      <c r="C2338" s="44">
        <v>8.0</v>
      </c>
      <c r="D2338" s="44">
        <v>243.4</v>
      </c>
      <c r="E2338" s="44">
        <v>28.2</v>
      </c>
      <c r="F2338" s="44">
        <v>2.3</v>
      </c>
      <c r="G2338" s="44">
        <v>0.95</v>
      </c>
      <c r="H2338" s="18">
        <f>MIN(1,F2338/Config_Geracao!$E$4)*G2338</f>
        <v>0.2185</v>
      </c>
    </row>
    <row r="2339" ht="15.0" customHeight="1">
      <c r="A2339" s="43">
        <v>45755.375</v>
      </c>
      <c r="B2339" s="44">
        <v>4.0</v>
      </c>
      <c r="C2339" s="44">
        <v>9.0</v>
      </c>
      <c r="D2339" s="44">
        <v>752.9</v>
      </c>
      <c r="E2339" s="44">
        <v>30.0</v>
      </c>
      <c r="F2339" s="44">
        <v>1.96</v>
      </c>
      <c r="G2339" s="44">
        <v>0.95</v>
      </c>
      <c r="H2339" s="18">
        <f>MIN(1,F2339/Config_Geracao!$E$4)*G2339</f>
        <v>0.1862</v>
      </c>
    </row>
    <row r="2340" ht="15.0" customHeight="1">
      <c r="A2340" s="43">
        <v>45755.4166666667</v>
      </c>
      <c r="B2340" s="44">
        <v>4.0</v>
      </c>
      <c r="C2340" s="44">
        <v>10.0</v>
      </c>
      <c r="D2340" s="44">
        <v>850.5</v>
      </c>
      <c r="E2340" s="44">
        <v>27.1</v>
      </c>
      <c r="F2340" s="44">
        <v>1.66</v>
      </c>
      <c r="G2340" s="44">
        <v>0.95</v>
      </c>
      <c r="H2340" s="18">
        <f>MIN(1,F2340/Config_Geracao!$E$4)*G2340</f>
        <v>0.1577</v>
      </c>
    </row>
    <row r="2341" ht="15.0" customHeight="1">
      <c r="A2341" s="43">
        <v>45755.4583333333</v>
      </c>
      <c r="B2341" s="44">
        <v>4.0</v>
      </c>
      <c r="C2341" s="44">
        <v>11.0</v>
      </c>
      <c r="D2341" s="44">
        <v>965.6</v>
      </c>
      <c r="E2341" s="44">
        <v>30.9</v>
      </c>
      <c r="F2341" s="44">
        <v>2.29</v>
      </c>
      <c r="G2341" s="44">
        <v>0.95</v>
      </c>
      <c r="H2341" s="18">
        <f>MIN(1,F2341/Config_Geracao!$E$4)*G2341</f>
        <v>0.21755</v>
      </c>
    </row>
    <row r="2342" ht="15.0" customHeight="1">
      <c r="A2342" s="43">
        <v>45755.5</v>
      </c>
      <c r="B2342" s="44">
        <v>4.0</v>
      </c>
      <c r="C2342" s="44">
        <v>12.0</v>
      </c>
      <c r="D2342" s="44">
        <v>361.5</v>
      </c>
      <c r="E2342" s="44">
        <v>32.5</v>
      </c>
      <c r="F2342" s="44">
        <v>3.02</v>
      </c>
      <c r="G2342" s="44">
        <v>0.95</v>
      </c>
      <c r="H2342" s="18">
        <f>MIN(1,F2342/Config_Geracao!$E$4)*G2342</f>
        <v>0.2869</v>
      </c>
    </row>
    <row r="2343" ht="15.0" customHeight="1">
      <c r="A2343" s="43">
        <v>45755.5416666667</v>
      </c>
      <c r="B2343" s="44">
        <v>4.0</v>
      </c>
      <c r="C2343" s="44">
        <v>13.0</v>
      </c>
      <c r="D2343" s="44">
        <v>537.8</v>
      </c>
      <c r="E2343" s="44">
        <v>28.2</v>
      </c>
      <c r="F2343" s="44">
        <v>3.48</v>
      </c>
      <c r="G2343" s="44">
        <v>0.95</v>
      </c>
      <c r="H2343" s="18">
        <f>MIN(1,F2343/Config_Geracao!$E$4)*G2343</f>
        <v>0.3306</v>
      </c>
    </row>
    <row r="2344" ht="15.0" customHeight="1">
      <c r="A2344" s="43">
        <v>45755.5833333333</v>
      </c>
      <c r="B2344" s="44">
        <v>4.0</v>
      </c>
      <c r="C2344" s="44">
        <v>14.0</v>
      </c>
      <c r="D2344" s="44">
        <v>887.9</v>
      </c>
      <c r="E2344" s="44">
        <v>30.2</v>
      </c>
      <c r="F2344" s="44">
        <v>1.88</v>
      </c>
      <c r="G2344" s="44">
        <v>0.95</v>
      </c>
      <c r="H2344" s="18">
        <f>MIN(1,F2344/Config_Geracao!$E$4)*G2344</f>
        <v>0.1786</v>
      </c>
    </row>
    <row r="2345" ht="15.0" customHeight="1">
      <c r="A2345" s="43">
        <v>45755.625</v>
      </c>
      <c r="B2345" s="44">
        <v>4.0</v>
      </c>
      <c r="C2345" s="44">
        <v>15.0</v>
      </c>
      <c r="D2345" s="44">
        <v>162.6</v>
      </c>
      <c r="E2345" s="44">
        <v>28.3</v>
      </c>
      <c r="F2345" s="44">
        <v>2.01</v>
      </c>
      <c r="G2345" s="44">
        <v>0.95</v>
      </c>
      <c r="H2345" s="18">
        <f>MIN(1,F2345/Config_Geracao!$E$4)*G2345</f>
        <v>0.19095</v>
      </c>
    </row>
    <row r="2346" ht="15.0" customHeight="1">
      <c r="A2346" s="43">
        <v>45755.6666666667</v>
      </c>
      <c r="B2346" s="44">
        <v>4.0</v>
      </c>
      <c r="C2346" s="44">
        <v>16.0</v>
      </c>
      <c r="D2346" s="44">
        <v>594.0</v>
      </c>
      <c r="E2346" s="44">
        <v>24.4</v>
      </c>
      <c r="F2346" s="44">
        <v>1.99</v>
      </c>
      <c r="G2346" s="44">
        <v>0.95</v>
      </c>
      <c r="H2346" s="18">
        <f>MIN(1,F2346/Config_Geracao!$E$4)*G2346</f>
        <v>0.18905</v>
      </c>
    </row>
    <row r="2347" ht="15.0" customHeight="1">
      <c r="A2347" s="43">
        <v>45755.7083333333</v>
      </c>
      <c r="B2347" s="44">
        <v>4.0</v>
      </c>
      <c r="C2347" s="44">
        <v>17.0</v>
      </c>
      <c r="D2347" s="44">
        <v>216.1</v>
      </c>
      <c r="E2347" s="44">
        <v>25.5</v>
      </c>
      <c r="F2347" s="44">
        <v>1.79</v>
      </c>
      <c r="G2347" s="44">
        <v>0.95</v>
      </c>
      <c r="H2347" s="18">
        <f>MIN(1,F2347/Config_Geracao!$E$4)*G2347</f>
        <v>0.17005</v>
      </c>
    </row>
    <row r="2348" ht="15.0" customHeight="1">
      <c r="A2348" s="43">
        <v>45755.75</v>
      </c>
      <c r="B2348" s="44">
        <v>4.0</v>
      </c>
      <c r="C2348" s="44">
        <v>18.0</v>
      </c>
      <c r="D2348" s="44">
        <v>87.6</v>
      </c>
      <c r="E2348" s="44">
        <v>23.5</v>
      </c>
      <c r="F2348" s="44">
        <v>1.62</v>
      </c>
      <c r="G2348" s="44">
        <v>0.95</v>
      </c>
      <c r="H2348" s="18">
        <f>MIN(1,F2348/Config_Geracao!$E$4)*G2348</f>
        <v>0.1539</v>
      </c>
    </row>
    <row r="2349" ht="15.0" customHeight="1">
      <c r="A2349" s="43">
        <v>45755.7916666667</v>
      </c>
      <c r="B2349" s="44">
        <v>4.0</v>
      </c>
      <c r="C2349" s="44">
        <v>19.0</v>
      </c>
      <c r="D2349" s="44">
        <v>0.0</v>
      </c>
      <c r="E2349" s="44">
        <v>25.1</v>
      </c>
      <c r="F2349" s="44">
        <v>3.32</v>
      </c>
      <c r="G2349" s="44">
        <v>0.95</v>
      </c>
      <c r="H2349" s="18">
        <f>MIN(1,F2349/Config_Geracao!$E$4)*G2349</f>
        <v>0.3154</v>
      </c>
    </row>
    <row r="2350" ht="15.0" customHeight="1">
      <c r="A2350" s="43">
        <v>45755.8333333333</v>
      </c>
      <c r="B2350" s="44">
        <v>4.0</v>
      </c>
      <c r="C2350" s="44">
        <v>20.0</v>
      </c>
      <c r="D2350" s="44">
        <v>0.0</v>
      </c>
      <c r="E2350" s="44">
        <v>27.3</v>
      </c>
      <c r="F2350" s="44">
        <v>2.52</v>
      </c>
      <c r="G2350" s="44">
        <v>0.95</v>
      </c>
      <c r="H2350" s="18">
        <f>MIN(1,F2350/Config_Geracao!$E$4)*G2350</f>
        <v>0.2394</v>
      </c>
    </row>
    <row r="2351" ht="15.0" customHeight="1">
      <c r="A2351" s="43">
        <v>45755.875</v>
      </c>
      <c r="B2351" s="44">
        <v>4.0</v>
      </c>
      <c r="C2351" s="44">
        <v>21.0</v>
      </c>
      <c r="D2351" s="44">
        <v>0.0</v>
      </c>
      <c r="E2351" s="44">
        <v>26.1</v>
      </c>
      <c r="F2351" s="44">
        <v>3.55</v>
      </c>
      <c r="G2351" s="44">
        <v>0.95</v>
      </c>
      <c r="H2351" s="18">
        <f>MIN(1,F2351/Config_Geracao!$E$4)*G2351</f>
        <v>0.33725</v>
      </c>
    </row>
    <row r="2352" ht="15.0" customHeight="1">
      <c r="A2352" s="43">
        <v>45755.9166666667</v>
      </c>
      <c r="B2352" s="44">
        <v>4.0</v>
      </c>
      <c r="C2352" s="44">
        <v>22.0</v>
      </c>
      <c r="D2352" s="44">
        <v>0.0</v>
      </c>
      <c r="E2352" s="44">
        <v>25.5</v>
      </c>
      <c r="F2352" s="44">
        <v>2.44</v>
      </c>
      <c r="G2352" s="44">
        <v>0.95</v>
      </c>
      <c r="H2352" s="18">
        <f>MIN(1,F2352/Config_Geracao!$E$4)*G2352</f>
        <v>0.2318</v>
      </c>
    </row>
    <row r="2353" ht="15.0" customHeight="1">
      <c r="A2353" s="43">
        <v>45755.9583333333</v>
      </c>
      <c r="B2353" s="44">
        <v>4.0</v>
      </c>
      <c r="C2353" s="44">
        <v>23.0</v>
      </c>
      <c r="D2353" s="44">
        <v>0.0</v>
      </c>
      <c r="E2353" s="44">
        <v>30.2</v>
      </c>
      <c r="F2353" s="44">
        <v>2.41</v>
      </c>
      <c r="G2353" s="44">
        <v>0.95</v>
      </c>
      <c r="H2353" s="18">
        <f>MIN(1,F2353/Config_Geracao!$E$4)*G2353</f>
        <v>0.22895</v>
      </c>
    </row>
    <row r="2354" ht="15.0" customHeight="1">
      <c r="A2354" s="43">
        <v>45756.0</v>
      </c>
      <c r="B2354" s="44">
        <v>4.0</v>
      </c>
      <c r="C2354" s="44">
        <v>0.0</v>
      </c>
      <c r="D2354" s="44">
        <v>0.0</v>
      </c>
      <c r="E2354" s="44">
        <v>27.5</v>
      </c>
      <c r="F2354" s="44">
        <v>3.24</v>
      </c>
      <c r="G2354" s="44">
        <v>0.95</v>
      </c>
      <c r="H2354" s="18">
        <f>MIN(1,F2354/Config_Geracao!$E$4)*G2354</f>
        <v>0.3078</v>
      </c>
    </row>
    <row r="2355" ht="15.0" customHeight="1">
      <c r="A2355" s="43">
        <v>45756.0416666667</v>
      </c>
      <c r="B2355" s="44">
        <v>4.0</v>
      </c>
      <c r="C2355" s="44">
        <v>1.0</v>
      </c>
      <c r="D2355" s="44">
        <v>0.0</v>
      </c>
      <c r="E2355" s="44">
        <v>25.6</v>
      </c>
      <c r="F2355" s="44">
        <v>3.21</v>
      </c>
      <c r="G2355" s="44">
        <v>0.95</v>
      </c>
      <c r="H2355" s="18">
        <f>MIN(1,F2355/Config_Geracao!$E$4)*G2355</f>
        <v>0.30495</v>
      </c>
    </row>
    <row r="2356" ht="15.0" customHeight="1">
      <c r="A2356" s="43">
        <v>45756.0833333333</v>
      </c>
      <c r="B2356" s="44">
        <v>4.0</v>
      </c>
      <c r="C2356" s="44">
        <v>2.0</v>
      </c>
      <c r="D2356" s="44">
        <v>0.0</v>
      </c>
      <c r="E2356" s="44">
        <v>26.5</v>
      </c>
      <c r="F2356" s="44">
        <v>4.99</v>
      </c>
      <c r="G2356" s="44">
        <v>0.95</v>
      </c>
      <c r="H2356" s="18">
        <f>MIN(1,F2356/Config_Geracao!$E$4)*G2356</f>
        <v>0.47405</v>
      </c>
    </row>
    <row r="2357" ht="15.0" customHeight="1">
      <c r="A2357" s="43">
        <v>45756.125</v>
      </c>
      <c r="B2357" s="44">
        <v>4.0</v>
      </c>
      <c r="C2357" s="44">
        <v>3.0</v>
      </c>
      <c r="D2357" s="44">
        <v>0.0</v>
      </c>
      <c r="E2357" s="44">
        <v>25.4</v>
      </c>
      <c r="F2357" s="44">
        <v>2.91</v>
      </c>
      <c r="G2357" s="44">
        <v>0.95</v>
      </c>
      <c r="H2357" s="18">
        <f>MIN(1,F2357/Config_Geracao!$E$4)*G2357</f>
        <v>0.27645</v>
      </c>
    </row>
    <row r="2358" ht="15.0" customHeight="1">
      <c r="A2358" s="43">
        <v>45756.1666666667</v>
      </c>
      <c r="B2358" s="44">
        <v>4.0</v>
      </c>
      <c r="C2358" s="44">
        <v>4.0</v>
      </c>
      <c r="D2358" s="44">
        <v>0.0</v>
      </c>
      <c r="E2358" s="44">
        <v>27.4</v>
      </c>
      <c r="F2358" s="44">
        <v>3.93</v>
      </c>
      <c r="G2358" s="44">
        <v>0.95</v>
      </c>
      <c r="H2358" s="18">
        <f>MIN(1,F2358/Config_Geracao!$E$4)*G2358</f>
        <v>0.37335</v>
      </c>
    </row>
    <row r="2359" ht="15.0" customHeight="1">
      <c r="A2359" s="43">
        <v>45756.2083333333</v>
      </c>
      <c r="B2359" s="44">
        <v>4.0</v>
      </c>
      <c r="C2359" s="44">
        <v>5.0</v>
      </c>
      <c r="D2359" s="44">
        <v>11.4</v>
      </c>
      <c r="E2359" s="44">
        <v>26.1</v>
      </c>
      <c r="F2359" s="44">
        <v>2.67</v>
      </c>
      <c r="G2359" s="44">
        <v>0.95</v>
      </c>
      <c r="H2359" s="18">
        <f>MIN(1,F2359/Config_Geracao!$E$4)*G2359</f>
        <v>0.25365</v>
      </c>
    </row>
    <row r="2360" ht="15.0" customHeight="1">
      <c r="A2360" s="43">
        <v>45756.25</v>
      </c>
      <c r="B2360" s="44">
        <v>4.0</v>
      </c>
      <c r="C2360" s="44">
        <v>6.0</v>
      </c>
      <c r="D2360" s="44">
        <v>206.4</v>
      </c>
      <c r="E2360" s="44">
        <v>23.4</v>
      </c>
      <c r="F2360" s="44">
        <v>1.86</v>
      </c>
      <c r="G2360" s="44">
        <v>0.95</v>
      </c>
      <c r="H2360" s="18">
        <f>MIN(1,F2360/Config_Geracao!$E$4)*G2360</f>
        <v>0.1767</v>
      </c>
    </row>
    <row r="2361" ht="15.0" customHeight="1">
      <c r="A2361" s="43">
        <v>45756.2916666667</v>
      </c>
      <c r="B2361" s="44">
        <v>4.0</v>
      </c>
      <c r="C2361" s="44">
        <v>7.0</v>
      </c>
      <c r="D2361" s="44">
        <v>129.7</v>
      </c>
      <c r="E2361" s="44">
        <v>25.8</v>
      </c>
      <c r="F2361" s="44">
        <v>2.56</v>
      </c>
      <c r="G2361" s="44">
        <v>0.95</v>
      </c>
      <c r="H2361" s="18">
        <f>MIN(1,F2361/Config_Geracao!$E$4)*G2361</f>
        <v>0.2432</v>
      </c>
    </row>
    <row r="2362" ht="15.0" customHeight="1">
      <c r="A2362" s="43">
        <v>45756.3333333333</v>
      </c>
      <c r="B2362" s="44">
        <v>4.0</v>
      </c>
      <c r="C2362" s="44">
        <v>8.0</v>
      </c>
      <c r="D2362" s="44">
        <v>617.0</v>
      </c>
      <c r="E2362" s="44">
        <v>24.3</v>
      </c>
      <c r="F2362" s="44">
        <v>2.29</v>
      </c>
      <c r="G2362" s="44">
        <v>0.95</v>
      </c>
      <c r="H2362" s="18">
        <f>MIN(1,F2362/Config_Geracao!$E$4)*G2362</f>
        <v>0.21755</v>
      </c>
    </row>
    <row r="2363" ht="15.0" customHeight="1">
      <c r="A2363" s="43">
        <v>45756.375</v>
      </c>
      <c r="B2363" s="44">
        <v>4.0</v>
      </c>
      <c r="C2363" s="44">
        <v>9.0</v>
      </c>
      <c r="D2363" s="44">
        <v>723.7</v>
      </c>
      <c r="E2363" s="44">
        <v>28.3</v>
      </c>
      <c r="F2363" s="44">
        <v>1.88</v>
      </c>
      <c r="G2363" s="44">
        <v>0.95</v>
      </c>
      <c r="H2363" s="18">
        <f>MIN(1,F2363/Config_Geracao!$E$4)*G2363</f>
        <v>0.1786</v>
      </c>
    </row>
    <row r="2364" ht="15.0" customHeight="1">
      <c r="A2364" s="43">
        <v>45756.4166666667</v>
      </c>
      <c r="B2364" s="44">
        <v>4.0</v>
      </c>
      <c r="C2364" s="44">
        <v>10.0</v>
      </c>
      <c r="D2364" s="44">
        <v>548.5</v>
      </c>
      <c r="E2364" s="44">
        <v>28.6</v>
      </c>
      <c r="F2364" s="44">
        <v>2.59</v>
      </c>
      <c r="G2364" s="44">
        <v>0.95</v>
      </c>
      <c r="H2364" s="18">
        <f>MIN(1,F2364/Config_Geracao!$E$4)*G2364</f>
        <v>0.24605</v>
      </c>
    </row>
    <row r="2365" ht="15.0" customHeight="1">
      <c r="A2365" s="43">
        <v>45756.4583333333</v>
      </c>
      <c r="B2365" s="44">
        <v>4.0</v>
      </c>
      <c r="C2365" s="44">
        <v>11.0</v>
      </c>
      <c r="D2365" s="44">
        <v>956.2</v>
      </c>
      <c r="E2365" s="44">
        <v>26.3</v>
      </c>
      <c r="F2365" s="44">
        <v>2.07</v>
      </c>
      <c r="G2365" s="44">
        <v>0.95</v>
      </c>
      <c r="H2365" s="18">
        <f>MIN(1,F2365/Config_Geracao!$E$4)*G2365</f>
        <v>0.19665</v>
      </c>
    </row>
    <row r="2366" ht="15.0" customHeight="1">
      <c r="A2366" s="43">
        <v>45756.5</v>
      </c>
      <c r="B2366" s="44">
        <v>4.0</v>
      </c>
      <c r="C2366" s="44">
        <v>12.0</v>
      </c>
      <c r="D2366" s="44">
        <v>937.7</v>
      </c>
      <c r="E2366" s="44">
        <v>29.7</v>
      </c>
      <c r="F2366" s="44">
        <v>2.6</v>
      </c>
      <c r="G2366" s="44">
        <v>0.95</v>
      </c>
      <c r="H2366" s="18">
        <f>MIN(1,F2366/Config_Geracao!$E$4)*G2366</f>
        <v>0.247</v>
      </c>
    </row>
    <row r="2367" ht="15.0" customHeight="1">
      <c r="A2367" s="43">
        <v>45756.5416666667</v>
      </c>
      <c r="B2367" s="44">
        <v>4.0</v>
      </c>
      <c r="C2367" s="44">
        <v>13.0</v>
      </c>
      <c r="D2367" s="44">
        <v>922.5</v>
      </c>
      <c r="E2367" s="44">
        <v>29.4</v>
      </c>
      <c r="F2367" s="44">
        <v>4.25</v>
      </c>
      <c r="G2367" s="44">
        <v>0.95</v>
      </c>
      <c r="H2367" s="18">
        <f>MIN(1,F2367/Config_Geracao!$E$4)*G2367</f>
        <v>0.40375</v>
      </c>
    </row>
    <row r="2368" ht="15.0" customHeight="1">
      <c r="A2368" s="43">
        <v>45756.5833333333</v>
      </c>
      <c r="B2368" s="44">
        <v>4.0</v>
      </c>
      <c r="C2368" s="44">
        <v>14.0</v>
      </c>
      <c r="D2368" s="44">
        <v>863.3</v>
      </c>
      <c r="E2368" s="44">
        <v>28.3</v>
      </c>
      <c r="F2368" s="44">
        <v>2.34</v>
      </c>
      <c r="G2368" s="44">
        <v>0.95</v>
      </c>
      <c r="H2368" s="18">
        <f>MIN(1,F2368/Config_Geracao!$E$4)*G2368</f>
        <v>0.2223</v>
      </c>
    </row>
    <row r="2369" ht="15.0" customHeight="1">
      <c r="A2369" s="43">
        <v>45756.625</v>
      </c>
      <c r="B2369" s="44">
        <v>4.0</v>
      </c>
      <c r="C2369" s="44">
        <v>15.0</v>
      </c>
      <c r="D2369" s="44">
        <v>392.4</v>
      </c>
      <c r="E2369" s="44">
        <v>26.9</v>
      </c>
      <c r="F2369" s="44">
        <v>1.83</v>
      </c>
      <c r="G2369" s="44">
        <v>0.95</v>
      </c>
      <c r="H2369" s="18">
        <f>MIN(1,F2369/Config_Geracao!$E$4)*G2369</f>
        <v>0.17385</v>
      </c>
    </row>
    <row r="2370" ht="15.0" customHeight="1">
      <c r="A2370" s="43">
        <v>45756.6666666667</v>
      </c>
      <c r="B2370" s="44">
        <v>4.0</v>
      </c>
      <c r="C2370" s="44">
        <v>16.0</v>
      </c>
      <c r="D2370" s="44">
        <v>582.8</v>
      </c>
      <c r="E2370" s="44">
        <v>27.1</v>
      </c>
      <c r="F2370" s="44">
        <v>5.33</v>
      </c>
      <c r="G2370" s="44">
        <v>0.95</v>
      </c>
      <c r="H2370" s="18">
        <f>MIN(1,F2370/Config_Geracao!$E$4)*G2370</f>
        <v>0.50635</v>
      </c>
    </row>
    <row r="2371" ht="15.0" customHeight="1">
      <c r="A2371" s="43">
        <v>45756.7083333333</v>
      </c>
      <c r="B2371" s="44">
        <v>4.0</v>
      </c>
      <c r="C2371" s="44">
        <v>17.0</v>
      </c>
      <c r="D2371" s="44">
        <v>406.4</v>
      </c>
      <c r="E2371" s="44">
        <v>26.9</v>
      </c>
      <c r="F2371" s="44">
        <v>3.13</v>
      </c>
      <c r="G2371" s="44">
        <v>0.95</v>
      </c>
      <c r="H2371" s="18">
        <f>MIN(1,F2371/Config_Geracao!$E$4)*G2371</f>
        <v>0.29735</v>
      </c>
    </row>
    <row r="2372" ht="15.0" customHeight="1">
      <c r="A2372" s="43">
        <v>45756.75</v>
      </c>
      <c r="B2372" s="44">
        <v>4.0</v>
      </c>
      <c r="C2372" s="44">
        <v>18.0</v>
      </c>
      <c r="D2372" s="44">
        <v>214.4</v>
      </c>
      <c r="E2372" s="44">
        <v>22.7</v>
      </c>
      <c r="F2372" s="44">
        <v>2.74</v>
      </c>
      <c r="G2372" s="44">
        <v>0.95</v>
      </c>
      <c r="H2372" s="18">
        <f>MIN(1,F2372/Config_Geracao!$E$4)*G2372</f>
        <v>0.2603</v>
      </c>
    </row>
    <row r="2373" ht="15.0" customHeight="1">
      <c r="A2373" s="43">
        <v>45756.7916666667</v>
      </c>
      <c r="B2373" s="44">
        <v>4.0</v>
      </c>
      <c r="C2373" s="44">
        <v>19.0</v>
      </c>
      <c r="D2373" s="44">
        <v>1.8</v>
      </c>
      <c r="E2373" s="44">
        <v>27.5</v>
      </c>
      <c r="F2373" s="44">
        <v>3.16</v>
      </c>
      <c r="G2373" s="44">
        <v>0.95</v>
      </c>
      <c r="H2373" s="18">
        <f>MIN(1,F2373/Config_Geracao!$E$4)*G2373</f>
        <v>0.3002</v>
      </c>
    </row>
    <row r="2374" ht="15.0" customHeight="1">
      <c r="A2374" s="43">
        <v>45756.8333333333</v>
      </c>
      <c r="B2374" s="44">
        <v>4.0</v>
      </c>
      <c r="C2374" s="44">
        <v>20.0</v>
      </c>
      <c r="D2374" s="44">
        <v>0.0</v>
      </c>
      <c r="E2374" s="44">
        <v>26.1</v>
      </c>
      <c r="F2374" s="44">
        <v>1.82</v>
      </c>
      <c r="G2374" s="44">
        <v>0.95</v>
      </c>
      <c r="H2374" s="18">
        <f>MIN(1,F2374/Config_Geracao!$E$4)*G2374</f>
        <v>0.1729</v>
      </c>
    </row>
    <row r="2375" ht="15.0" customHeight="1">
      <c r="A2375" s="43">
        <v>45756.875</v>
      </c>
      <c r="B2375" s="44">
        <v>4.0</v>
      </c>
      <c r="C2375" s="44">
        <v>21.0</v>
      </c>
      <c r="D2375" s="44">
        <v>0.0</v>
      </c>
      <c r="E2375" s="44">
        <v>26.3</v>
      </c>
      <c r="F2375" s="44">
        <v>2.8</v>
      </c>
      <c r="G2375" s="44">
        <v>0.95</v>
      </c>
      <c r="H2375" s="18">
        <f>MIN(1,F2375/Config_Geracao!$E$4)*G2375</f>
        <v>0.266</v>
      </c>
    </row>
    <row r="2376" ht="15.0" customHeight="1">
      <c r="A2376" s="43">
        <v>45756.9166666667</v>
      </c>
      <c r="B2376" s="44">
        <v>4.0</v>
      </c>
      <c r="C2376" s="44">
        <v>22.0</v>
      </c>
      <c r="D2376" s="44">
        <v>0.0</v>
      </c>
      <c r="E2376" s="44">
        <v>24.0</v>
      </c>
      <c r="F2376" s="44">
        <v>4.37</v>
      </c>
      <c r="G2376" s="44">
        <v>0.95</v>
      </c>
      <c r="H2376" s="18">
        <f>MIN(1,F2376/Config_Geracao!$E$4)*G2376</f>
        <v>0.41515</v>
      </c>
    </row>
    <row r="2377" ht="15.0" customHeight="1">
      <c r="A2377" s="43">
        <v>45756.9583333333</v>
      </c>
      <c r="B2377" s="44">
        <v>4.0</v>
      </c>
      <c r="C2377" s="44">
        <v>23.0</v>
      </c>
      <c r="D2377" s="44">
        <v>0.0</v>
      </c>
      <c r="E2377" s="44">
        <v>29.0</v>
      </c>
      <c r="F2377" s="44">
        <v>3.27</v>
      </c>
      <c r="G2377" s="44">
        <v>0.95</v>
      </c>
      <c r="H2377" s="18">
        <f>MIN(1,F2377/Config_Geracao!$E$4)*G2377</f>
        <v>0.31065</v>
      </c>
    </row>
    <row r="2378" ht="15.0" customHeight="1">
      <c r="A2378" s="43">
        <v>45757.0</v>
      </c>
      <c r="B2378" s="44">
        <v>4.0</v>
      </c>
      <c r="C2378" s="44">
        <v>0.0</v>
      </c>
      <c r="D2378" s="44">
        <v>0.0</v>
      </c>
      <c r="E2378" s="44">
        <v>26.8</v>
      </c>
      <c r="F2378" s="44">
        <v>3.88</v>
      </c>
      <c r="G2378" s="44">
        <v>0.95</v>
      </c>
      <c r="H2378" s="18">
        <f>MIN(1,F2378/Config_Geracao!$E$4)*G2378</f>
        <v>0.3686</v>
      </c>
    </row>
    <row r="2379" ht="15.0" customHeight="1">
      <c r="A2379" s="43">
        <v>45757.0416666667</v>
      </c>
      <c r="B2379" s="44">
        <v>4.0</v>
      </c>
      <c r="C2379" s="44">
        <v>1.0</v>
      </c>
      <c r="D2379" s="44">
        <v>0.0</v>
      </c>
      <c r="E2379" s="44">
        <v>28.4</v>
      </c>
      <c r="F2379" s="44">
        <v>2.72</v>
      </c>
      <c r="G2379" s="44">
        <v>0.95</v>
      </c>
      <c r="H2379" s="18">
        <f>MIN(1,F2379/Config_Geracao!$E$4)*G2379</f>
        <v>0.2584</v>
      </c>
    </row>
    <row r="2380" ht="15.0" customHeight="1">
      <c r="A2380" s="43">
        <v>45757.0833333333</v>
      </c>
      <c r="B2380" s="44">
        <v>4.0</v>
      </c>
      <c r="C2380" s="44">
        <v>2.0</v>
      </c>
      <c r="D2380" s="44">
        <v>0.0</v>
      </c>
      <c r="E2380" s="44">
        <v>25.9</v>
      </c>
      <c r="F2380" s="44">
        <v>3.19</v>
      </c>
      <c r="G2380" s="44">
        <v>0.95</v>
      </c>
      <c r="H2380" s="18">
        <f>MIN(1,F2380/Config_Geracao!$E$4)*G2380</f>
        <v>0.30305</v>
      </c>
    </row>
    <row r="2381" ht="15.0" customHeight="1">
      <c r="A2381" s="43">
        <v>45757.125</v>
      </c>
      <c r="B2381" s="44">
        <v>4.0</v>
      </c>
      <c r="C2381" s="44">
        <v>3.0</v>
      </c>
      <c r="D2381" s="44">
        <v>0.0</v>
      </c>
      <c r="E2381" s="44">
        <v>25.9</v>
      </c>
      <c r="F2381" s="44">
        <v>2.78</v>
      </c>
      <c r="G2381" s="44">
        <v>0.95</v>
      </c>
      <c r="H2381" s="18">
        <f>MIN(1,F2381/Config_Geracao!$E$4)*G2381</f>
        <v>0.2641</v>
      </c>
    </row>
    <row r="2382" ht="15.0" customHeight="1">
      <c r="A2382" s="43">
        <v>45757.1666666667</v>
      </c>
      <c r="B2382" s="44">
        <v>4.0</v>
      </c>
      <c r="C2382" s="44">
        <v>4.0</v>
      </c>
      <c r="D2382" s="44">
        <v>0.0</v>
      </c>
      <c r="E2382" s="44">
        <v>23.3</v>
      </c>
      <c r="F2382" s="44">
        <v>2.71</v>
      </c>
      <c r="G2382" s="44">
        <v>0.95</v>
      </c>
      <c r="H2382" s="18">
        <f>MIN(1,F2382/Config_Geracao!$E$4)*G2382</f>
        <v>0.25745</v>
      </c>
    </row>
    <row r="2383" ht="15.0" customHeight="1">
      <c r="A2383" s="43">
        <v>45757.2083333333</v>
      </c>
      <c r="B2383" s="44">
        <v>4.0</v>
      </c>
      <c r="C2383" s="44">
        <v>5.0</v>
      </c>
      <c r="D2383" s="44">
        <v>13.2</v>
      </c>
      <c r="E2383" s="44">
        <v>24.6</v>
      </c>
      <c r="F2383" s="44">
        <v>2.41</v>
      </c>
      <c r="G2383" s="44">
        <v>0.95</v>
      </c>
      <c r="H2383" s="18">
        <f>MIN(1,F2383/Config_Geracao!$E$4)*G2383</f>
        <v>0.22895</v>
      </c>
    </row>
    <row r="2384" ht="15.0" customHeight="1">
      <c r="A2384" s="43">
        <v>45757.25</v>
      </c>
      <c r="B2384" s="44">
        <v>4.0</v>
      </c>
      <c r="C2384" s="44">
        <v>6.0</v>
      </c>
      <c r="D2384" s="44">
        <v>234.5</v>
      </c>
      <c r="E2384" s="44">
        <v>25.7</v>
      </c>
      <c r="F2384" s="44">
        <v>2.71</v>
      </c>
      <c r="G2384" s="44">
        <v>0.95</v>
      </c>
      <c r="H2384" s="18">
        <f>MIN(1,F2384/Config_Geracao!$E$4)*G2384</f>
        <v>0.25745</v>
      </c>
    </row>
    <row r="2385" ht="15.0" customHeight="1">
      <c r="A2385" s="43">
        <v>45757.2916666667</v>
      </c>
      <c r="B2385" s="44">
        <v>4.0</v>
      </c>
      <c r="C2385" s="44">
        <v>7.0</v>
      </c>
      <c r="D2385" s="44">
        <v>411.5</v>
      </c>
      <c r="E2385" s="44">
        <v>24.7</v>
      </c>
      <c r="F2385" s="44">
        <v>2.11</v>
      </c>
      <c r="G2385" s="44">
        <v>0.95</v>
      </c>
      <c r="H2385" s="18">
        <f>MIN(1,F2385/Config_Geracao!$E$4)*G2385</f>
        <v>0.20045</v>
      </c>
    </row>
    <row r="2386" ht="15.0" customHeight="1">
      <c r="A2386" s="43">
        <v>45757.3333333333</v>
      </c>
      <c r="B2386" s="44">
        <v>4.0</v>
      </c>
      <c r="C2386" s="44">
        <v>8.0</v>
      </c>
      <c r="D2386" s="44">
        <v>569.2</v>
      </c>
      <c r="E2386" s="44">
        <v>24.0</v>
      </c>
      <c r="F2386" s="44">
        <v>5.48</v>
      </c>
      <c r="G2386" s="44">
        <v>0.95</v>
      </c>
      <c r="H2386" s="18">
        <f>MIN(1,F2386/Config_Geracao!$E$4)*G2386</f>
        <v>0.5206</v>
      </c>
    </row>
    <row r="2387" ht="15.0" customHeight="1">
      <c r="A2387" s="43">
        <v>45757.375</v>
      </c>
      <c r="B2387" s="44">
        <v>4.0</v>
      </c>
      <c r="C2387" s="44">
        <v>9.0</v>
      </c>
      <c r="D2387" s="44">
        <v>223.9</v>
      </c>
      <c r="E2387" s="44">
        <v>27.7</v>
      </c>
      <c r="F2387" s="44">
        <v>3.37</v>
      </c>
      <c r="G2387" s="44">
        <v>0.95</v>
      </c>
      <c r="H2387" s="18">
        <f>MIN(1,F2387/Config_Geracao!$E$4)*G2387</f>
        <v>0.32015</v>
      </c>
    </row>
    <row r="2388" ht="15.0" customHeight="1">
      <c r="A2388" s="43">
        <v>45757.4166666667</v>
      </c>
      <c r="B2388" s="44">
        <v>4.0</v>
      </c>
      <c r="C2388" s="44">
        <v>10.0</v>
      </c>
      <c r="D2388" s="44">
        <v>820.8</v>
      </c>
      <c r="E2388" s="44">
        <v>27.3</v>
      </c>
      <c r="F2388" s="44">
        <v>4.2</v>
      </c>
      <c r="G2388" s="44">
        <v>0.95</v>
      </c>
      <c r="H2388" s="18">
        <f>MIN(1,F2388/Config_Geracao!$E$4)*G2388</f>
        <v>0.399</v>
      </c>
    </row>
    <row r="2389" ht="15.0" customHeight="1">
      <c r="A2389" s="43">
        <v>45757.4583333333</v>
      </c>
      <c r="B2389" s="44">
        <v>4.0</v>
      </c>
      <c r="C2389" s="44">
        <v>11.0</v>
      </c>
      <c r="D2389" s="44">
        <v>922.7</v>
      </c>
      <c r="E2389" s="44">
        <v>28.4</v>
      </c>
      <c r="F2389" s="44">
        <v>1.7</v>
      </c>
      <c r="G2389" s="44">
        <v>0.95</v>
      </c>
      <c r="H2389" s="18">
        <f>MIN(1,F2389/Config_Geracao!$E$4)*G2389</f>
        <v>0.1615</v>
      </c>
    </row>
    <row r="2390" ht="15.0" customHeight="1">
      <c r="A2390" s="43">
        <v>45757.5</v>
      </c>
      <c r="B2390" s="44">
        <v>4.0</v>
      </c>
      <c r="C2390" s="44">
        <v>12.0</v>
      </c>
      <c r="D2390" s="44">
        <v>945.4</v>
      </c>
      <c r="E2390" s="44">
        <v>30.0</v>
      </c>
      <c r="F2390" s="44">
        <v>1.98</v>
      </c>
      <c r="G2390" s="44">
        <v>0.95</v>
      </c>
      <c r="H2390" s="18">
        <f>MIN(1,F2390/Config_Geracao!$E$4)*G2390</f>
        <v>0.1881</v>
      </c>
    </row>
    <row r="2391" ht="15.0" customHeight="1">
      <c r="A2391" s="43">
        <v>45757.5416666667</v>
      </c>
      <c r="B2391" s="44">
        <v>4.0</v>
      </c>
      <c r="C2391" s="44">
        <v>13.0</v>
      </c>
      <c r="D2391" s="44">
        <v>917.7</v>
      </c>
      <c r="E2391" s="44">
        <v>29.6</v>
      </c>
      <c r="F2391" s="44">
        <v>3.47</v>
      </c>
      <c r="G2391" s="44">
        <v>0.95</v>
      </c>
      <c r="H2391" s="18">
        <f>MIN(1,F2391/Config_Geracao!$E$4)*G2391</f>
        <v>0.32965</v>
      </c>
    </row>
    <row r="2392" ht="15.0" customHeight="1">
      <c r="A2392" s="43">
        <v>45757.5833333333</v>
      </c>
      <c r="B2392" s="44">
        <v>4.0</v>
      </c>
      <c r="C2392" s="44">
        <v>14.0</v>
      </c>
      <c r="D2392" s="44">
        <v>873.5</v>
      </c>
      <c r="E2392" s="44">
        <v>27.8</v>
      </c>
      <c r="F2392" s="44">
        <v>3.99</v>
      </c>
      <c r="G2392" s="44">
        <v>0.95</v>
      </c>
      <c r="H2392" s="18">
        <f>MIN(1,F2392/Config_Geracao!$E$4)*G2392</f>
        <v>0.37905</v>
      </c>
    </row>
    <row r="2393" ht="15.0" customHeight="1">
      <c r="A2393" s="43">
        <v>45757.625</v>
      </c>
      <c r="B2393" s="44">
        <v>4.0</v>
      </c>
      <c r="C2393" s="44">
        <v>15.0</v>
      </c>
      <c r="D2393" s="44">
        <v>184.6</v>
      </c>
      <c r="E2393" s="44">
        <v>27.9</v>
      </c>
      <c r="F2393" s="44">
        <v>2.36</v>
      </c>
      <c r="G2393" s="44">
        <v>0.95</v>
      </c>
      <c r="H2393" s="18">
        <f>MIN(1,F2393/Config_Geracao!$E$4)*G2393</f>
        <v>0.2242</v>
      </c>
    </row>
    <row r="2394" ht="15.0" customHeight="1">
      <c r="A2394" s="43">
        <v>45757.6666666667</v>
      </c>
      <c r="B2394" s="44">
        <v>4.0</v>
      </c>
      <c r="C2394" s="44">
        <v>16.0</v>
      </c>
      <c r="D2394" s="44">
        <v>574.1</v>
      </c>
      <c r="E2394" s="44">
        <v>27.9</v>
      </c>
      <c r="F2394" s="44">
        <v>2.4</v>
      </c>
      <c r="G2394" s="44">
        <v>0.95</v>
      </c>
      <c r="H2394" s="18">
        <f>MIN(1,F2394/Config_Geracao!$E$4)*G2394</f>
        <v>0.228</v>
      </c>
    </row>
    <row r="2395" ht="15.0" customHeight="1">
      <c r="A2395" s="43">
        <v>45757.7083333333</v>
      </c>
      <c r="B2395" s="44">
        <v>4.0</v>
      </c>
      <c r="C2395" s="44">
        <v>17.0</v>
      </c>
      <c r="D2395" s="44">
        <v>402.3</v>
      </c>
      <c r="E2395" s="44">
        <v>23.3</v>
      </c>
      <c r="F2395" s="44">
        <v>1.86</v>
      </c>
      <c r="G2395" s="44">
        <v>0.95</v>
      </c>
      <c r="H2395" s="18">
        <f>MIN(1,F2395/Config_Geracao!$E$4)*G2395</f>
        <v>0.1767</v>
      </c>
    </row>
    <row r="2396" ht="15.0" customHeight="1">
      <c r="A2396" s="43">
        <v>45757.75</v>
      </c>
      <c r="B2396" s="44">
        <v>4.0</v>
      </c>
      <c r="C2396" s="44">
        <v>18.0</v>
      </c>
      <c r="D2396" s="44">
        <v>223.9</v>
      </c>
      <c r="E2396" s="44">
        <v>26.5</v>
      </c>
      <c r="F2396" s="44">
        <v>1.69</v>
      </c>
      <c r="G2396" s="44">
        <v>0.95</v>
      </c>
      <c r="H2396" s="18">
        <f>MIN(1,F2396/Config_Geracao!$E$4)*G2396</f>
        <v>0.16055</v>
      </c>
    </row>
    <row r="2397" ht="15.0" customHeight="1">
      <c r="A2397" s="43">
        <v>45757.7916666667</v>
      </c>
      <c r="B2397" s="44">
        <v>4.0</v>
      </c>
      <c r="C2397" s="44">
        <v>19.0</v>
      </c>
      <c r="D2397" s="44">
        <v>0.0</v>
      </c>
      <c r="E2397" s="44">
        <v>26.0</v>
      </c>
      <c r="F2397" s="44">
        <v>2.14</v>
      </c>
      <c r="G2397" s="44">
        <v>0.95</v>
      </c>
      <c r="H2397" s="18">
        <f>MIN(1,F2397/Config_Geracao!$E$4)*G2397</f>
        <v>0.2033</v>
      </c>
    </row>
    <row r="2398" ht="15.0" customHeight="1">
      <c r="A2398" s="43">
        <v>45757.8333333333</v>
      </c>
      <c r="B2398" s="44">
        <v>4.0</v>
      </c>
      <c r="C2398" s="44">
        <v>20.0</v>
      </c>
      <c r="D2398" s="44">
        <v>0.0</v>
      </c>
      <c r="E2398" s="44">
        <v>26.9</v>
      </c>
      <c r="F2398" s="44">
        <v>1.74</v>
      </c>
      <c r="G2398" s="44">
        <v>0.95</v>
      </c>
      <c r="H2398" s="18">
        <f>MIN(1,F2398/Config_Geracao!$E$4)*G2398</f>
        <v>0.1653</v>
      </c>
    </row>
    <row r="2399" ht="15.0" customHeight="1">
      <c r="A2399" s="43">
        <v>45757.875</v>
      </c>
      <c r="B2399" s="44">
        <v>4.0</v>
      </c>
      <c r="C2399" s="44">
        <v>21.0</v>
      </c>
      <c r="D2399" s="44">
        <v>0.0</v>
      </c>
      <c r="E2399" s="44">
        <v>25.5</v>
      </c>
      <c r="F2399" s="44">
        <v>3.23</v>
      </c>
      <c r="G2399" s="44">
        <v>0.95</v>
      </c>
      <c r="H2399" s="18">
        <f>MIN(1,F2399/Config_Geracao!$E$4)*G2399</f>
        <v>0.30685</v>
      </c>
    </row>
    <row r="2400" ht="15.0" customHeight="1">
      <c r="A2400" s="43">
        <v>45757.9166666667</v>
      </c>
      <c r="B2400" s="44">
        <v>4.0</v>
      </c>
      <c r="C2400" s="44">
        <v>22.0</v>
      </c>
      <c r="D2400" s="44">
        <v>0.0</v>
      </c>
      <c r="E2400" s="44">
        <v>27.3</v>
      </c>
      <c r="F2400" s="44">
        <v>4.75</v>
      </c>
      <c r="G2400" s="44">
        <v>0.95</v>
      </c>
      <c r="H2400" s="18">
        <f>MIN(1,F2400/Config_Geracao!$E$4)*G2400</f>
        <v>0.45125</v>
      </c>
    </row>
    <row r="2401" ht="15.0" customHeight="1">
      <c r="A2401" s="43">
        <v>45757.9583333333</v>
      </c>
      <c r="B2401" s="44">
        <v>4.0</v>
      </c>
      <c r="C2401" s="44">
        <v>23.0</v>
      </c>
      <c r="D2401" s="44">
        <v>0.0</v>
      </c>
      <c r="E2401" s="44">
        <v>25.8</v>
      </c>
      <c r="F2401" s="44">
        <v>2.97</v>
      </c>
      <c r="G2401" s="44">
        <v>0.95</v>
      </c>
      <c r="H2401" s="18">
        <f>MIN(1,F2401/Config_Geracao!$E$4)*G2401</f>
        <v>0.28215</v>
      </c>
    </row>
    <row r="2402" ht="15.0" customHeight="1">
      <c r="A2402" s="43">
        <v>45758.0</v>
      </c>
      <c r="B2402" s="44">
        <v>4.0</v>
      </c>
      <c r="C2402" s="44">
        <v>0.0</v>
      </c>
      <c r="D2402" s="44">
        <v>0.0</v>
      </c>
      <c r="E2402" s="44">
        <v>28.2</v>
      </c>
      <c r="F2402" s="44">
        <v>3.14</v>
      </c>
      <c r="G2402" s="44">
        <v>0.95</v>
      </c>
      <c r="H2402" s="18">
        <f>MIN(1,F2402/Config_Geracao!$E$4)*G2402</f>
        <v>0.2983</v>
      </c>
    </row>
    <row r="2403" ht="15.0" customHeight="1">
      <c r="A2403" s="43">
        <v>45758.0416666667</v>
      </c>
      <c r="B2403" s="44">
        <v>4.0</v>
      </c>
      <c r="C2403" s="44">
        <v>1.0</v>
      </c>
      <c r="D2403" s="44">
        <v>0.0</v>
      </c>
      <c r="E2403" s="44">
        <v>26.9</v>
      </c>
      <c r="F2403" s="44">
        <v>3.07</v>
      </c>
      <c r="G2403" s="44">
        <v>0.95</v>
      </c>
      <c r="H2403" s="18">
        <f>MIN(1,F2403/Config_Geracao!$E$4)*G2403</f>
        <v>0.29165</v>
      </c>
    </row>
    <row r="2404" ht="15.0" customHeight="1">
      <c r="A2404" s="43">
        <v>45758.0833333333</v>
      </c>
      <c r="B2404" s="44">
        <v>4.0</v>
      </c>
      <c r="C2404" s="44">
        <v>2.0</v>
      </c>
      <c r="D2404" s="44">
        <v>0.0</v>
      </c>
      <c r="E2404" s="44">
        <v>29.2</v>
      </c>
      <c r="F2404" s="44">
        <v>2.51</v>
      </c>
      <c r="G2404" s="44">
        <v>0.95</v>
      </c>
      <c r="H2404" s="18">
        <f>MIN(1,F2404/Config_Geracao!$E$4)*G2404</f>
        <v>0.23845</v>
      </c>
    </row>
    <row r="2405" ht="15.0" customHeight="1">
      <c r="A2405" s="43">
        <v>45758.125</v>
      </c>
      <c r="B2405" s="44">
        <v>4.0</v>
      </c>
      <c r="C2405" s="44">
        <v>3.0</v>
      </c>
      <c r="D2405" s="44">
        <v>0.0</v>
      </c>
      <c r="E2405" s="44">
        <v>27.2</v>
      </c>
      <c r="F2405" s="44">
        <v>4.12</v>
      </c>
      <c r="G2405" s="44">
        <v>0.95</v>
      </c>
      <c r="H2405" s="18">
        <f>MIN(1,F2405/Config_Geracao!$E$4)*G2405</f>
        <v>0.3914</v>
      </c>
    </row>
    <row r="2406" ht="15.0" customHeight="1">
      <c r="A2406" s="43">
        <v>45758.1666666667</v>
      </c>
      <c r="B2406" s="44">
        <v>4.0</v>
      </c>
      <c r="C2406" s="44">
        <v>4.0</v>
      </c>
      <c r="D2406" s="44">
        <v>0.0</v>
      </c>
      <c r="E2406" s="44">
        <v>24.4</v>
      </c>
      <c r="F2406" s="44">
        <v>3.94</v>
      </c>
      <c r="G2406" s="44">
        <v>0.95</v>
      </c>
      <c r="H2406" s="18">
        <f>MIN(1,F2406/Config_Geracao!$E$4)*G2406</f>
        <v>0.3743</v>
      </c>
    </row>
    <row r="2407" ht="15.0" customHeight="1">
      <c r="A2407" s="43">
        <v>45758.2083333333</v>
      </c>
      <c r="B2407" s="44">
        <v>4.0</v>
      </c>
      <c r="C2407" s="44">
        <v>5.0</v>
      </c>
      <c r="D2407" s="44">
        <v>0.0</v>
      </c>
      <c r="E2407" s="44">
        <v>26.1</v>
      </c>
      <c r="F2407" s="44">
        <v>4.59</v>
      </c>
      <c r="G2407" s="44">
        <v>0.95</v>
      </c>
      <c r="H2407" s="18">
        <f>MIN(1,F2407/Config_Geracao!$E$4)*G2407</f>
        <v>0.43605</v>
      </c>
    </row>
    <row r="2408" ht="15.0" customHeight="1">
      <c r="A2408" s="43">
        <v>45758.25</v>
      </c>
      <c r="B2408" s="44">
        <v>4.0</v>
      </c>
      <c r="C2408" s="44">
        <v>6.0</v>
      </c>
      <c r="D2408" s="44">
        <v>217.6</v>
      </c>
      <c r="E2408" s="44">
        <v>23.3</v>
      </c>
      <c r="F2408" s="44">
        <v>2.52</v>
      </c>
      <c r="G2408" s="44">
        <v>0.95</v>
      </c>
      <c r="H2408" s="18">
        <f>MIN(1,F2408/Config_Geracao!$E$4)*G2408</f>
        <v>0.2394</v>
      </c>
    </row>
    <row r="2409" ht="15.0" customHeight="1">
      <c r="A2409" s="43">
        <v>45758.2916666667</v>
      </c>
      <c r="B2409" s="44">
        <v>4.0</v>
      </c>
      <c r="C2409" s="44">
        <v>7.0</v>
      </c>
      <c r="D2409" s="44">
        <v>434.6</v>
      </c>
      <c r="E2409" s="44">
        <v>25.6</v>
      </c>
      <c r="F2409" s="44">
        <v>2.23</v>
      </c>
      <c r="G2409" s="44">
        <v>0.95</v>
      </c>
      <c r="H2409" s="18">
        <f>MIN(1,F2409/Config_Geracao!$E$4)*G2409</f>
        <v>0.21185</v>
      </c>
    </row>
    <row r="2410" ht="15.0" customHeight="1">
      <c r="A2410" s="43">
        <v>45758.3333333333</v>
      </c>
      <c r="B2410" s="44">
        <v>4.0</v>
      </c>
      <c r="C2410" s="44">
        <v>8.0</v>
      </c>
      <c r="D2410" s="44">
        <v>610.7</v>
      </c>
      <c r="E2410" s="44">
        <v>27.1</v>
      </c>
      <c r="F2410" s="44">
        <v>3.28</v>
      </c>
      <c r="G2410" s="44">
        <v>0.95</v>
      </c>
      <c r="H2410" s="18">
        <f>MIN(1,F2410/Config_Geracao!$E$4)*G2410</f>
        <v>0.3116</v>
      </c>
    </row>
    <row r="2411" ht="15.0" customHeight="1">
      <c r="A2411" s="43">
        <v>45758.375</v>
      </c>
      <c r="B2411" s="44">
        <v>4.0</v>
      </c>
      <c r="C2411" s="44">
        <v>9.0</v>
      </c>
      <c r="D2411" s="44">
        <v>716.2</v>
      </c>
      <c r="E2411" s="44">
        <v>26.7</v>
      </c>
      <c r="F2411" s="44">
        <v>3.58</v>
      </c>
      <c r="G2411" s="44">
        <v>0.95</v>
      </c>
      <c r="H2411" s="18">
        <f>MIN(1,F2411/Config_Geracao!$E$4)*G2411</f>
        <v>0.3401</v>
      </c>
    </row>
    <row r="2412" ht="15.0" customHeight="1">
      <c r="A2412" s="43">
        <v>45758.4166666667</v>
      </c>
      <c r="B2412" s="44">
        <v>4.0</v>
      </c>
      <c r="C2412" s="44">
        <v>10.0</v>
      </c>
      <c r="D2412" s="44">
        <v>873.1</v>
      </c>
      <c r="E2412" s="44">
        <v>29.4</v>
      </c>
      <c r="F2412" s="44">
        <v>2.64</v>
      </c>
      <c r="G2412" s="44">
        <v>0.95</v>
      </c>
      <c r="H2412" s="18">
        <f>MIN(1,F2412/Config_Geracao!$E$4)*G2412</f>
        <v>0.2508</v>
      </c>
    </row>
    <row r="2413" ht="15.0" customHeight="1">
      <c r="A2413" s="43">
        <v>45758.4583333333</v>
      </c>
      <c r="B2413" s="44">
        <v>4.0</v>
      </c>
      <c r="C2413" s="44">
        <v>11.0</v>
      </c>
      <c r="D2413" s="44">
        <v>946.1</v>
      </c>
      <c r="E2413" s="44">
        <v>29.9</v>
      </c>
      <c r="F2413" s="44">
        <v>2.64</v>
      </c>
      <c r="G2413" s="44">
        <v>0.95</v>
      </c>
      <c r="H2413" s="18">
        <f>MIN(1,F2413/Config_Geracao!$E$4)*G2413</f>
        <v>0.2508</v>
      </c>
    </row>
    <row r="2414" ht="15.0" customHeight="1">
      <c r="A2414" s="43">
        <v>45758.5</v>
      </c>
      <c r="B2414" s="44">
        <v>4.0</v>
      </c>
      <c r="C2414" s="44">
        <v>12.0</v>
      </c>
      <c r="D2414" s="44">
        <v>983.7</v>
      </c>
      <c r="E2414" s="44">
        <v>29.2</v>
      </c>
      <c r="F2414" s="44">
        <v>1.77</v>
      </c>
      <c r="G2414" s="44">
        <v>0.95</v>
      </c>
      <c r="H2414" s="18">
        <f>MIN(1,F2414/Config_Geracao!$E$4)*G2414</f>
        <v>0.16815</v>
      </c>
    </row>
    <row r="2415" ht="15.0" customHeight="1">
      <c r="A2415" s="43">
        <v>45758.5416666667</v>
      </c>
      <c r="B2415" s="44">
        <v>4.0</v>
      </c>
      <c r="C2415" s="44">
        <v>13.0</v>
      </c>
      <c r="D2415" s="44">
        <v>181.7</v>
      </c>
      <c r="E2415" s="44">
        <v>29.1</v>
      </c>
      <c r="F2415" s="44">
        <v>2.49</v>
      </c>
      <c r="G2415" s="44">
        <v>0.95</v>
      </c>
      <c r="H2415" s="18">
        <f>MIN(1,F2415/Config_Geracao!$E$4)*G2415</f>
        <v>0.23655</v>
      </c>
    </row>
    <row r="2416" ht="15.0" customHeight="1">
      <c r="A2416" s="43">
        <v>45758.5833333333</v>
      </c>
      <c r="B2416" s="44">
        <v>4.0</v>
      </c>
      <c r="C2416" s="44">
        <v>14.0</v>
      </c>
      <c r="D2416" s="44">
        <v>841.7</v>
      </c>
      <c r="E2416" s="44">
        <v>30.1</v>
      </c>
      <c r="F2416" s="44">
        <v>1.87</v>
      </c>
      <c r="G2416" s="44">
        <v>0.95</v>
      </c>
      <c r="H2416" s="18">
        <f>MIN(1,F2416/Config_Geracao!$E$4)*G2416</f>
        <v>0.17765</v>
      </c>
    </row>
    <row r="2417" ht="15.0" customHeight="1">
      <c r="A2417" s="43">
        <v>45758.625</v>
      </c>
      <c r="B2417" s="44">
        <v>4.0</v>
      </c>
      <c r="C2417" s="44">
        <v>15.0</v>
      </c>
      <c r="D2417" s="44">
        <v>755.6</v>
      </c>
      <c r="E2417" s="44">
        <v>29.1</v>
      </c>
      <c r="F2417" s="44">
        <v>1.69</v>
      </c>
      <c r="G2417" s="44">
        <v>0.95</v>
      </c>
      <c r="H2417" s="18">
        <f>MIN(1,F2417/Config_Geracao!$E$4)*G2417</f>
        <v>0.16055</v>
      </c>
    </row>
    <row r="2418" ht="15.0" customHeight="1">
      <c r="A2418" s="43">
        <v>45758.6666666667</v>
      </c>
      <c r="B2418" s="44">
        <v>4.0</v>
      </c>
      <c r="C2418" s="44">
        <v>16.0</v>
      </c>
      <c r="D2418" s="44">
        <v>610.1</v>
      </c>
      <c r="E2418" s="44">
        <v>26.7</v>
      </c>
      <c r="F2418" s="44">
        <v>2.52</v>
      </c>
      <c r="G2418" s="44">
        <v>0.95</v>
      </c>
      <c r="H2418" s="18">
        <f>MIN(1,F2418/Config_Geracao!$E$4)*G2418</f>
        <v>0.2394</v>
      </c>
    </row>
    <row r="2419" ht="15.0" customHeight="1">
      <c r="A2419" s="43">
        <v>45758.7083333333</v>
      </c>
      <c r="B2419" s="44">
        <v>4.0</v>
      </c>
      <c r="C2419" s="44">
        <v>17.0</v>
      </c>
      <c r="D2419" s="44">
        <v>385.5</v>
      </c>
      <c r="E2419" s="44">
        <v>24.8</v>
      </c>
      <c r="F2419" s="44">
        <v>3.42</v>
      </c>
      <c r="G2419" s="44">
        <v>0.95</v>
      </c>
      <c r="H2419" s="18">
        <f>MIN(1,F2419/Config_Geracao!$E$4)*G2419</f>
        <v>0.3249</v>
      </c>
    </row>
    <row r="2420" ht="15.0" customHeight="1">
      <c r="A2420" s="43">
        <v>45758.75</v>
      </c>
      <c r="B2420" s="44">
        <v>4.0</v>
      </c>
      <c r="C2420" s="44">
        <v>18.0</v>
      </c>
      <c r="D2420" s="44">
        <v>77.7</v>
      </c>
      <c r="E2420" s="44">
        <v>23.4</v>
      </c>
      <c r="F2420" s="44">
        <v>3.98</v>
      </c>
      <c r="G2420" s="44">
        <v>0.95</v>
      </c>
      <c r="H2420" s="18">
        <f>MIN(1,F2420/Config_Geracao!$E$4)*G2420</f>
        <v>0.3781</v>
      </c>
    </row>
    <row r="2421" ht="15.0" customHeight="1">
      <c r="A2421" s="43">
        <v>45758.7916666667</v>
      </c>
      <c r="B2421" s="44">
        <v>4.0</v>
      </c>
      <c r="C2421" s="44">
        <v>19.0</v>
      </c>
      <c r="D2421" s="44">
        <v>43.7</v>
      </c>
      <c r="E2421" s="44">
        <v>20.1</v>
      </c>
      <c r="F2421" s="44">
        <v>2.02</v>
      </c>
      <c r="G2421" s="44">
        <v>0.95</v>
      </c>
      <c r="H2421" s="18">
        <f>MIN(1,F2421/Config_Geracao!$E$4)*G2421</f>
        <v>0.1919</v>
      </c>
    </row>
    <row r="2422" ht="15.0" customHeight="1">
      <c r="A2422" s="43">
        <v>45758.8333333333</v>
      </c>
      <c r="B2422" s="44">
        <v>4.0</v>
      </c>
      <c r="C2422" s="44">
        <v>20.0</v>
      </c>
      <c r="D2422" s="44">
        <v>0.0</v>
      </c>
      <c r="E2422" s="44">
        <v>25.6</v>
      </c>
      <c r="F2422" s="44">
        <v>2.78</v>
      </c>
      <c r="G2422" s="44">
        <v>0.95</v>
      </c>
      <c r="H2422" s="18">
        <f>MIN(1,F2422/Config_Geracao!$E$4)*G2422</f>
        <v>0.2641</v>
      </c>
    </row>
    <row r="2423" ht="15.0" customHeight="1">
      <c r="A2423" s="43">
        <v>45758.875</v>
      </c>
      <c r="B2423" s="44">
        <v>4.0</v>
      </c>
      <c r="C2423" s="44">
        <v>21.0</v>
      </c>
      <c r="D2423" s="44">
        <v>0.0</v>
      </c>
      <c r="E2423" s="44">
        <v>27.0</v>
      </c>
      <c r="F2423" s="44">
        <v>6.01</v>
      </c>
      <c r="G2423" s="44">
        <v>0.95</v>
      </c>
      <c r="H2423" s="18">
        <f>MIN(1,F2423/Config_Geracao!$E$4)*G2423</f>
        <v>0.57095</v>
      </c>
    </row>
    <row r="2424" ht="15.0" customHeight="1">
      <c r="A2424" s="43">
        <v>45758.9166666667</v>
      </c>
      <c r="B2424" s="44">
        <v>4.0</v>
      </c>
      <c r="C2424" s="44">
        <v>22.0</v>
      </c>
      <c r="D2424" s="44">
        <v>0.0</v>
      </c>
      <c r="E2424" s="44">
        <v>27.2</v>
      </c>
      <c r="F2424" s="44">
        <v>2.71</v>
      </c>
      <c r="G2424" s="44">
        <v>0.95</v>
      </c>
      <c r="H2424" s="18">
        <f>MIN(1,F2424/Config_Geracao!$E$4)*G2424</f>
        <v>0.25745</v>
      </c>
    </row>
    <row r="2425" ht="15.0" customHeight="1">
      <c r="A2425" s="43">
        <v>45758.9583333333</v>
      </c>
      <c r="B2425" s="44">
        <v>4.0</v>
      </c>
      <c r="C2425" s="44">
        <v>23.0</v>
      </c>
      <c r="D2425" s="44">
        <v>0.0</v>
      </c>
      <c r="E2425" s="44">
        <v>25.8</v>
      </c>
      <c r="F2425" s="44">
        <v>3.53</v>
      </c>
      <c r="G2425" s="44">
        <v>0.95</v>
      </c>
      <c r="H2425" s="18">
        <f>MIN(1,F2425/Config_Geracao!$E$4)*G2425</f>
        <v>0.33535</v>
      </c>
    </row>
    <row r="2426" ht="15.0" customHeight="1">
      <c r="A2426" s="43">
        <v>45759.0</v>
      </c>
      <c r="B2426" s="44">
        <v>4.0</v>
      </c>
      <c r="C2426" s="44">
        <v>0.0</v>
      </c>
      <c r="D2426" s="44">
        <v>0.0</v>
      </c>
      <c r="E2426" s="44">
        <v>29.3</v>
      </c>
      <c r="F2426" s="44">
        <v>3.05</v>
      </c>
      <c r="G2426" s="44">
        <v>0.95</v>
      </c>
      <c r="H2426" s="18">
        <f>MIN(1,F2426/Config_Geracao!$E$4)*G2426</f>
        <v>0.28975</v>
      </c>
    </row>
    <row r="2427" ht="15.0" customHeight="1">
      <c r="A2427" s="43">
        <v>45759.0416666667</v>
      </c>
      <c r="B2427" s="44">
        <v>4.0</v>
      </c>
      <c r="C2427" s="44">
        <v>1.0</v>
      </c>
      <c r="D2427" s="44">
        <v>0.0</v>
      </c>
      <c r="E2427" s="44">
        <v>24.4</v>
      </c>
      <c r="F2427" s="44">
        <v>2.86</v>
      </c>
      <c r="G2427" s="44">
        <v>0.95</v>
      </c>
      <c r="H2427" s="18">
        <f>MIN(1,F2427/Config_Geracao!$E$4)*G2427</f>
        <v>0.2717</v>
      </c>
    </row>
    <row r="2428" ht="15.0" customHeight="1">
      <c r="A2428" s="43">
        <v>45759.0833333333</v>
      </c>
      <c r="B2428" s="44">
        <v>4.0</v>
      </c>
      <c r="C2428" s="44">
        <v>2.0</v>
      </c>
      <c r="D2428" s="44">
        <v>0.0</v>
      </c>
      <c r="E2428" s="44">
        <v>26.2</v>
      </c>
      <c r="F2428" s="44">
        <v>2.42</v>
      </c>
      <c r="G2428" s="44">
        <v>0.95</v>
      </c>
      <c r="H2428" s="18">
        <f>MIN(1,F2428/Config_Geracao!$E$4)*G2428</f>
        <v>0.2299</v>
      </c>
    </row>
    <row r="2429" ht="15.0" customHeight="1">
      <c r="A2429" s="43">
        <v>45759.125</v>
      </c>
      <c r="B2429" s="44">
        <v>4.0</v>
      </c>
      <c r="C2429" s="44">
        <v>3.0</v>
      </c>
      <c r="D2429" s="44">
        <v>0.0</v>
      </c>
      <c r="E2429" s="44">
        <v>27.2</v>
      </c>
      <c r="F2429" s="44">
        <v>3.14</v>
      </c>
      <c r="G2429" s="44">
        <v>0.95</v>
      </c>
      <c r="H2429" s="18">
        <f>MIN(1,F2429/Config_Geracao!$E$4)*G2429</f>
        <v>0.2983</v>
      </c>
    </row>
    <row r="2430" ht="15.0" customHeight="1">
      <c r="A2430" s="43">
        <v>45759.1666666667</v>
      </c>
      <c r="B2430" s="44">
        <v>4.0</v>
      </c>
      <c r="C2430" s="44">
        <v>4.0</v>
      </c>
      <c r="D2430" s="44">
        <v>0.0</v>
      </c>
      <c r="E2430" s="44">
        <v>30.6</v>
      </c>
      <c r="F2430" s="44">
        <v>6.05</v>
      </c>
      <c r="G2430" s="44">
        <v>0.95</v>
      </c>
      <c r="H2430" s="18">
        <f>MIN(1,F2430/Config_Geracao!$E$4)*G2430</f>
        <v>0.57475</v>
      </c>
    </row>
    <row r="2431" ht="15.0" customHeight="1">
      <c r="A2431" s="43">
        <v>45759.2083333333</v>
      </c>
      <c r="B2431" s="44">
        <v>4.0</v>
      </c>
      <c r="C2431" s="44">
        <v>5.0</v>
      </c>
      <c r="D2431" s="44">
        <v>0.0</v>
      </c>
      <c r="E2431" s="44">
        <v>21.9</v>
      </c>
      <c r="F2431" s="44">
        <v>2.85</v>
      </c>
      <c r="G2431" s="44">
        <v>0.95</v>
      </c>
      <c r="H2431" s="18">
        <f>MIN(1,F2431/Config_Geracao!$E$4)*G2431</f>
        <v>0.27075</v>
      </c>
    </row>
    <row r="2432" ht="15.0" customHeight="1">
      <c r="A2432" s="43">
        <v>45759.25</v>
      </c>
      <c r="B2432" s="44">
        <v>4.0</v>
      </c>
      <c r="C2432" s="44">
        <v>6.0</v>
      </c>
      <c r="D2432" s="44">
        <v>233.8</v>
      </c>
      <c r="E2432" s="44">
        <v>24.3</v>
      </c>
      <c r="F2432" s="44">
        <v>3.24</v>
      </c>
      <c r="G2432" s="44">
        <v>0.95</v>
      </c>
      <c r="H2432" s="18">
        <f>MIN(1,F2432/Config_Geracao!$E$4)*G2432</f>
        <v>0.3078</v>
      </c>
    </row>
    <row r="2433" ht="15.0" customHeight="1">
      <c r="A2433" s="43">
        <v>45759.2916666667</v>
      </c>
      <c r="B2433" s="44">
        <v>4.0</v>
      </c>
      <c r="C2433" s="44">
        <v>7.0</v>
      </c>
      <c r="D2433" s="44">
        <v>106.4</v>
      </c>
      <c r="E2433" s="44">
        <v>24.7</v>
      </c>
      <c r="F2433" s="44">
        <v>1.65</v>
      </c>
      <c r="G2433" s="44">
        <v>0.95</v>
      </c>
      <c r="H2433" s="18">
        <f>MIN(1,F2433/Config_Geracao!$E$4)*G2433</f>
        <v>0.15675</v>
      </c>
    </row>
    <row r="2434" ht="15.0" customHeight="1">
      <c r="A2434" s="43">
        <v>45759.3333333333</v>
      </c>
      <c r="B2434" s="44">
        <v>4.0</v>
      </c>
      <c r="C2434" s="44">
        <v>8.0</v>
      </c>
      <c r="D2434" s="44">
        <v>609.0</v>
      </c>
      <c r="E2434" s="44">
        <v>25.4</v>
      </c>
      <c r="F2434" s="44">
        <v>3.07</v>
      </c>
      <c r="G2434" s="44">
        <v>0.95</v>
      </c>
      <c r="H2434" s="18">
        <f>MIN(1,F2434/Config_Geracao!$E$4)*G2434</f>
        <v>0.29165</v>
      </c>
    </row>
    <row r="2435" ht="15.0" customHeight="1">
      <c r="A2435" s="43">
        <v>45759.375</v>
      </c>
      <c r="B2435" s="44">
        <v>4.0</v>
      </c>
      <c r="C2435" s="44">
        <v>9.0</v>
      </c>
      <c r="D2435" s="44">
        <v>505.0</v>
      </c>
      <c r="E2435" s="44">
        <v>29.1</v>
      </c>
      <c r="F2435" s="44">
        <v>1.99</v>
      </c>
      <c r="G2435" s="44">
        <v>0.95</v>
      </c>
      <c r="H2435" s="18">
        <f>MIN(1,F2435/Config_Geracao!$E$4)*G2435</f>
        <v>0.18905</v>
      </c>
    </row>
    <row r="2436" ht="15.0" customHeight="1">
      <c r="A2436" s="43">
        <v>45759.4166666667</v>
      </c>
      <c r="B2436" s="44">
        <v>4.0</v>
      </c>
      <c r="C2436" s="44">
        <v>10.0</v>
      </c>
      <c r="D2436" s="44">
        <v>584.6</v>
      </c>
      <c r="E2436" s="44">
        <v>28.6</v>
      </c>
      <c r="F2436" s="44">
        <v>2.55</v>
      </c>
      <c r="G2436" s="44">
        <v>0.95</v>
      </c>
      <c r="H2436" s="18">
        <f>MIN(1,F2436/Config_Geracao!$E$4)*G2436</f>
        <v>0.24225</v>
      </c>
    </row>
    <row r="2437" ht="15.0" customHeight="1">
      <c r="A2437" s="43">
        <v>45759.4583333333</v>
      </c>
      <c r="B2437" s="44">
        <v>4.0</v>
      </c>
      <c r="C2437" s="44">
        <v>11.0</v>
      </c>
      <c r="D2437" s="44">
        <v>370.5</v>
      </c>
      <c r="E2437" s="44">
        <v>30.9</v>
      </c>
      <c r="F2437" s="44">
        <v>1.64</v>
      </c>
      <c r="G2437" s="44">
        <v>0.95</v>
      </c>
      <c r="H2437" s="18">
        <f>MIN(1,F2437/Config_Geracao!$E$4)*G2437</f>
        <v>0.1558</v>
      </c>
    </row>
    <row r="2438" ht="15.0" customHeight="1">
      <c r="A2438" s="43">
        <v>45759.5</v>
      </c>
      <c r="B2438" s="44">
        <v>4.0</v>
      </c>
      <c r="C2438" s="44">
        <v>12.0</v>
      </c>
      <c r="D2438" s="44">
        <v>635.2</v>
      </c>
      <c r="E2438" s="44">
        <v>31.7</v>
      </c>
      <c r="F2438" s="44">
        <v>3.19</v>
      </c>
      <c r="G2438" s="44">
        <v>0.95</v>
      </c>
      <c r="H2438" s="18">
        <f>MIN(1,F2438/Config_Geracao!$E$4)*G2438</f>
        <v>0.30305</v>
      </c>
    </row>
    <row r="2439" ht="15.0" customHeight="1">
      <c r="A2439" s="43">
        <v>45759.5416666667</v>
      </c>
      <c r="B2439" s="44">
        <v>4.0</v>
      </c>
      <c r="C2439" s="44">
        <v>13.0</v>
      </c>
      <c r="D2439" s="44">
        <v>963.0</v>
      </c>
      <c r="E2439" s="44">
        <v>30.0</v>
      </c>
      <c r="F2439" s="44">
        <v>1.92</v>
      </c>
      <c r="G2439" s="44">
        <v>0.95</v>
      </c>
      <c r="H2439" s="18">
        <f>MIN(1,F2439/Config_Geracao!$E$4)*G2439</f>
        <v>0.1824</v>
      </c>
    </row>
    <row r="2440" ht="15.0" customHeight="1">
      <c r="A2440" s="43">
        <v>45759.5833333333</v>
      </c>
      <c r="B2440" s="44">
        <v>4.0</v>
      </c>
      <c r="C2440" s="44">
        <v>14.0</v>
      </c>
      <c r="D2440" s="44">
        <v>348.5</v>
      </c>
      <c r="E2440" s="44">
        <v>26.3</v>
      </c>
      <c r="F2440" s="44">
        <v>2.64</v>
      </c>
      <c r="G2440" s="44">
        <v>0.95</v>
      </c>
      <c r="H2440" s="18">
        <f>MIN(1,F2440/Config_Geracao!$E$4)*G2440</f>
        <v>0.2508</v>
      </c>
    </row>
    <row r="2441" ht="15.0" customHeight="1">
      <c r="A2441" s="43">
        <v>45759.625</v>
      </c>
      <c r="B2441" s="44">
        <v>4.0</v>
      </c>
      <c r="C2441" s="44">
        <v>15.0</v>
      </c>
      <c r="D2441" s="44">
        <v>776.1</v>
      </c>
      <c r="E2441" s="44">
        <v>28.7</v>
      </c>
      <c r="F2441" s="44">
        <v>2.82</v>
      </c>
      <c r="G2441" s="44">
        <v>0.95</v>
      </c>
      <c r="H2441" s="18">
        <f>MIN(1,F2441/Config_Geracao!$E$4)*G2441</f>
        <v>0.2679</v>
      </c>
    </row>
    <row r="2442" ht="15.0" customHeight="1">
      <c r="A2442" s="43">
        <v>45759.6666666667</v>
      </c>
      <c r="B2442" s="44">
        <v>4.0</v>
      </c>
      <c r="C2442" s="44">
        <v>16.0</v>
      </c>
      <c r="D2442" s="44">
        <v>588.6</v>
      </c>
      <c r="E2442" s="44">
        <v>28.5</v>
      </c>
      <c r="F2442" s="44">
        <v>2.13</v>
      </c>
      <c r="G2442" s="44">
        <v>0.95</v>
      </c>
      <c r="H2442" s="18">
        <f>MIN(1,F2442/Config_Geracao!$E$4)*G2442</f>
        <v>0.20235</v>
      </c>
    </row>
    <row r="2443" ht="15.0" customHeight="1">
      <c r="A2443" s="43">
        <v>45759.7083333333</v>
      </c>
      <c r="B2443" s="44">
        <v>4.0</v>
      </c>
      <c r="C2443" s="44">
        <v>17.0</v>
      </c>
      <c r="D2443" s="44">
        <v>414.8</v>
      </c>
      <c r="E2443" s="44">
        <v>24.7</v>
      </c>
      <c r="F2443" s="44">
        <v>2.16</v>
      </c>
      <c r="G2443" s="44">
        <v>0.95</v>
      </c>
      <c r="H2443" s="18">
        <f>MIN(1,F2443/Config_Geracao!$E$4)*G2443</f>
        <v>0.2052</v>
      </c>
    </row>
    <row r="2444" ht="15.0" customHeight="1">
      <c r="A2444" s="43">
        <v>45759.75</v>
      </c>
      <c r="B2444" s="44">
        <v>4.0</v>
      </c>
      <c r="C2444" s="44">
        <v>18.0</v>
      </c>
      <c r="D2444" s="44">
        <v>193.3</v>
      </c>
      <c r="E2444" s="44">
        <v>28.0</v>
      </c>
      <c r="F2444" s="44">
        <v>1.71</v>
      </c>
      <c r="G2444" s="44">
        <v>0.95</v>
      </c>
      <c r="H2444" s="18">
        <f>MIN(1,F2444/Config_Geracao!$E$4)*G2444</f>
        <v>0.16245</v>
      </c>
    </row>
    <row r="2445" ht="15.0" customHeight="1">
      <c r="A2445" s="43">
        <v>45759.7916666667</v>
      </c>
      <c r="B2445" s="44">
        <v>4.0</v>
      </c>
      <c r="C2445" s="44">
        <v>19.0</v>
      </c>
      <c r="D2445" s="44">
        <v>5.7</v>
      </c>
      <c r="E2445" s="44">
        <v>25.1</v>
      </c>
      <c r="F2445" s="44">
        <v>2.13</v>
      </c>
      <c r="G2445" s="44">
        <v>0.95</v>
      </c>
      <c r="H2445" s="18">
        <f>MIN(1,F2445/Config_Geracao!$E$4)*G2445</f>
        <v>0.20235</v>
      </c>
    </row>
    <row r="2446" ht="15.0" customHeight="1">
      <c r="A2446" s="43">
        <v>45759.8333333333</v>
      </c>
      <c r="B2446" s="44">
        <v>4.0</v>
      </c>
      <c r="C2446" s="44">
        <v>20.0</v>
      </c>
      <c r="D2446" s="44">
        <v>0.0</v>
      </c>
      <c r="E2446" s="44">
        <v>24.3</v>
      </c>
      <c r="F2446" s="44">
        <v>2.17</v>
      </c>
      <c r="G2446" s="44">
        <v>0.95</v>
      </c>
      <c r="H2446" s="18">
        <f>MIN(1,F2446/Config_Geracao!$E$4)*G2446</f>
        <v>0.20615</v>
      </c>
    </row>
    <row r="2447" ht="15.0" customHeight="1">
      <c r="A2447" s="43">
        <v>45759.875</v>
      </c>
      <c r="B2447" s="44">
        <v>4.0</v>
      </c>
      <c r="C2447" s="44">
        <v>21.0</v>
      </c>
      <c r="D2447" s="44">
        <v>0.0</v>
      </c>
      <c r="E2447" s="44">
        <v>25.4</v>
      </c>
      <c r="F2447" s="44">
        <v>2.91</v>
      </c>
      <c r="G2447" s="44">
        <v>0.95</v>
      </c>
      <c r="H2447" s="18">
        <f>MIN(1,F2447/Config_Geracao!$E$4)*G2447</f>
        <v>0.27645</v>
      </c>
    </row>
    <row r="2448" ht="15.0" customHeight="1">
      <c r="A2448" s="43">
        <v>45759.9166666667</v>
      </c>
      <c r="B2448" s="44">
        <v>4.0</v>
      </c>
      <c r="C2448" s="44">
        <v>22.0</v>
      </c>
      <c r="D2448" s="44">
        <v>0.0</v>
      </c>
      <c r="E2448" s="44">
        <v>29.3</v>
      </c>
      <c r="F2448" s="44">
        <v>3.79</v>
      </c>
      <c r="G2448" s="44">
        <v>0.95</v>
      </c>
      <c r="H2448" s="18">
        <f>MIN(1,F2448/Config_Geracao!$E$4)*G2448</f>
        <v>0.36005</v>
      </c>
    </row>
    <row r="2449" ht="15.0" customHeight="1">
      <c r="A2449" s="43">
        <v>45759.9583333333</v>
      </c>
      <c r="B2449" s="44">
        <v>4.0</v>
      </c>
      <c r="C2449" s="44">
        <v>23.0</v>
      </c>
      <c r="D2449" s="44">
        <v>0.0</v>
      </c>
      <c r="E2449" s="44">
        <v>29.4</v>
      </c>
      <c r="F2449" s="44">
        <v>3.11</v>
      </c>
      <c r="G2449" s="44">
        <v>0.95</v>
      </c>
      <c r="H2449" s="18">
        <f>MIN(1,F2449/Config_Geracao!$E$4)*G2449</f>
        <v>0.29545</v>
      </c>
    </row>
    <row r="2450" ht="15.0" customHeight="1">
      <c r="A2450" s="43">
        <v>45760.0</v>
      </c>
      <c r="B2450" s="44">
        <v>4.0</v>
      </c>
      <c r="C2450" s="44">
        <v>0.0</v>
      </c>
      <c r="D2450" s="44">
        <v>0.0</v>
      </c>
      <c r="E2450" s="44">
        <v>26.8</v>
      </c>
      <c r="F2450" s="44">
        <v>2.45</v>
      </c>
      <c r="G2450" s="44">
        <v>0.95</v>
      </c>
      <c r="H2450" s="18">
        <f>MIN(1,F2450/Config_Geracao!$E$4)*G2450</f>
        <v>0.23275</v>
      </c>
    </row>
    <row r="2451" ht="15.0" customHeight="1">
      <c r="A2451" s="43">
        <v>45760.0416666667</v>
      </c>
      <c r="B2451" s="44">
        <v>4.0</v>
      </c>
      <c r="C2451" s="44">
        <v>1.0</v>
      </c>
      <c r="D2451" s="44">
        <v>0.0</v>
      </c>
      <c r="E2451" s="44">
        <v>26.5</v>
      </c>
      <c r="F2451" s="44">
        <v>3.62</v>
      </c>
      <c r="G2451" s="44">
        <v>0.95</v>
      </c>
      <c r="H2451" s="18">
        <f>MIN(1,F2451/Config_Geracao!$E$4)*G2451</f>
        <v>0.3439</v>
      </c>
    </row>
    <row r="2452" ht="15.0" customHeight="1">
      <c r="A2452" s="43">
        <v>45760.0833333333</v>
      </c>
      <c r="B2452" s="44">
        <v>4.0</v>
      </c>
      <c r="C2452" s="44">
        <v>2.0</v>
      </c>
      <c r="D2452" s="44">
        <v>0.0</v>
      </c>
      <c r="E2452" s="44">
        <v>26.3</v>
      </c>
      <c r="F2452" s="44">
        <v>5.04</v>
      </c>
      <c r="G2452" s="44">
        <v>0.95</v>
      </c>
      <c r="H2452" s="18">
        <f>MIN(1,F2452/Config_Geracao!$E$4)*G2452</f>
        <v>0.4788</v>
      </c>
    </row>
    <row r="2453" ht="15.0" customHeight="1">
      <c r="A2453" s="43">
        <v>45760.125</v>
      </c>
      <c r="B2453" s="44">
        <v>4.0</v>
      </c>
      <c r="C2453" s="44">
        <v>3.0</v>
      </c>
      <c r="D2453" s="44">
        <v>0.0</v>
      </c>
      <c r="E2453" s="44">
        <v>27.8</v>
      </c>
      <c r="F2453" s="44">
        <v>3.29</v>
      </c>
      <c r="G2453" s="44">
        <v>0.95</v>
      </c>
      <c r="H2453" s="18">
        <f>MIN(1,F2453/Config_Geracao!$E$4)*G2453</f>
        <v>0.31255</v>
      </c>
    </row>
    <row r="2454" ht="15.0" customHeight="1">
      <c r="A2454" s="43">
        <v>45760.1666666667</v>
      </c>
      <c r="B2454" s="44">
        <v>4.0</v>
      </c>
      <c r="C2454" s="44">
        <v>4.0</v>
      </c>
      <c r="D2454" s="44">
        <v>0.0</v>
      </c>
      <c r="E2454" s="44">
        <v>27.0</v>
      </c>
      <c r="F2454" s="44">
        <v>2.75</v>
      </c>
      <c r="G2454" s="44">
        <v>0.95</v>
      </c>
      <c r="H2454" s="18">
        <f>MIN(1,F2454/Config_Geracao!$E$4)*G2454</f>
        <v>0.26125</v>
      </c>
    </row>
    <row r="2455" ht="15.0" customHeight="1">
      <c r="A2455" s="43">
        <v>45760.2083333333</v>
      </c>
      <c r="B2455" s="44">
        <v>4.0</v>
      </c>
      <c r="C2455" s="44">
        <v>5.0</v>
      </c>
      <c r="D2455" s="44">
        <v>7.8</v>
      </c>
      <c r="E2455" s="44">
        <v>24.3</v>
      </c>
      <c r="F2455" s="44">
        <v>7.09</v>
      </c>
      <c r="G2455" s="44">
        <v>0.95</v>
      </c>
      <c r="H2455" s="18">
        <f>MIN(1,F2455/Config_Geracao!$E$4)*G2455</f>
        <v>0.67355</v>
      </c>
    </row>
    <row r="2456" ht="15.0" customHeight="1">
      <c r="A2456" s="43">
        <v>45760.25</v>
      </c>
      <c r="B2456" s="44">
        <v>4.0</v>
      </c>
      <c r="C2456" s="44">
        <v>6.0</v>
      </c>
      <c r="D2456" s="44">
        <v>235.7</v>
      </c>
      <c r="E2456" s="44">
        <v>21.0</v>
      </c>
      <c r="F2456" s="44">
        <v>1.68</v>
      </c>
      <c r="G2456" s="44">
        <v>0.95</v>
      </c>
      <c r="H2456" s="18">
        <f>MIN(1,F2456/Config_Geracao!$E$4)*G2456</f>
        <v>0.1596</v>
      </c>
    </row>
    <row r="2457" ht="15.0" customHeight="1">
      <c r="A2457" s="43">
        <v>45760.2916666667</v>
      </c>
      <c r="B2457" s="44">
        <v>4.0</v>
      </c>
      <c r="C2457" s="44">
        <v>7.0</v>
      </c>
      <c r="D2457" s="44">
        <v>418.8</v>
      </c>
      <c r="E2457" s="44">
        <v>26.1</v>
      </c>
      <c r="F2457" s="44">
        <v>2.58</v>
      </c>
      <c r="G2457" s="44">
        <v>0.95</v>
      </c>
      <c r="H2457" s="18">
        <f>MIN(1,F2457/Config_Geracao!$E$4)*G2457</f>
        <v>0.2451</v>
      </c>
    </row>
    <row r="2458" ht="15.0" customHeight="1">
      <c r="A2458" s="43">
        <v>45760.3333333333</v>
      </c>
      <c r="B2458" s="44">
        <v>4.0</v>
      </c>
      <c r="C2458" s="44">
        <v>8.0</v>
      </c>
      <c r="D2458" s="44">
        <v>582.5</v>
      </c>
      <c r="E2458" s="44">
        <v>27.6</v>
      </c>
      <c r="F2458" s="44">
        <v>2.39</v>
      </c>
      <c r="G2458" s="44">
        <v>0.95</v>
      </c>
      <c r="H2458" s="18">
        <f>MIN(1,F2458/Config_Geracao!$E$4)*G2458</f>
        <v>0.22705</v>
      </c>
    </row>
    <row r="2459" ht="15.0" customHeight="1">
      <c r="A2459" s="43">
        <v>45760.375</v>
      </c>
      <c r="B2459" s="44">
        <v>4.0</v>
      </c>
      <c r="C2459" s="44">
        <v>9.0</v>
      </c>
      <c r="D2459" s="44">
        <v>758.1</v>
      </c>
      <c r="E2459" s="44">
        <v>26.2</v>
      </c>
      <c r="F2459" s="44">
        <v>1.83</v>
      </c>
      <c r="G2459" s="44">
        <v>0.95</v>
      </c>
      <c r="H2459" s="18">
        <f>MIN(1,F2459/Config_Geracao!$E$4)*G2459</f>
        <v>0.17385</v>
      </c>
    </row>
    <row r="2460" ht="15.0" customHeight="1">
      <c r="A2460" s="43">
        <v>45760.4166666667</v>
      </c>
      <c r="B2460" s="44">
        <v>4.0</v>
      </c>
      <c r="C2460" s="44">
        <v>10.0</v>
      </c>
      <c r="D2460" s="44">
        <v>853.6</v>
      </c>
      <c r="E2460" s="44">
        <v>27.2</v>
      </c>
      <c r="F2460" s="44">
        <v>2.65</v>
      </c>
      <c r="G2460" s="44">
        <v>0.95</v>
      </c>
      <c r="H2460" s="18">
        <f>MIN(1,F2460/Config_Geracao!$E$4)*G2460</f>
        <v>0.25175</v>
      </c>
    </row>
    <row r="2461" ht="15.0" customHeight="1">
      <c r="A2461" s="43">
        <v>45760.4583333333</v>
      </c>
      <c r="B2461" s="44">
        <v>4.0</v>
      </c>
      <c r="C2461" s="44">
        <v>11.0</v>
      </c>
      <c r="D2461" s="44">
        <v>917.5</v>
      </c>
      <c r="E2461" s="44">
        <v>30.0</v>
      </c>
      <c r="F2461" s="44">
        <v>2.99</v>
      </c>
      <c r="G2461" s="44">
        <v>0.95</v>
      </c>
      <c r="H2461" s="18">
        <f>MIN(1,F2461/Config_Geracao!$E$4)*G2461</f>
        <v>0.28405</v>
      </c>
    </row>
    <row r="2462" ht="15.0" customHeight="1">
      <c r="A2462" s="43">
        <v>45760.5</v>
      </c>
      <c r="B2462" s="44">
        <v>4.0</v>
      </c>
      <c r="C2462" s="44">
        <v>12.0</v>
      </c>
      <c r="D2462" s="44">
        <v>521.4</v>
      </c>
      <c r="E2462" s="44">
        <v>30.4</v>
      </c>
      <c r="F2462" s="44">
        <v>4.25</v>
      </c>
      <c r="G2462" s="44">
        <v>0.95</v>
      </c>
      <c r="H2462" s="18">
        <f>MIN(1,F2462/Config_Geracao!$E$4)*G2462</f>
        <v>0.40375</v>
      </c>
    </row>
    <row r="2463" ht="15.0" customHeight="1">
      <c r="A2463" s="43">
        <v>45760.5416666667</v>
      </c>
      <c r="B2463" s="44">
        <v>4.0</v>
      </c>
      <c r="C2463" s="44">
        <v>13.0</v>
      </c>
      <c r="D2463" s="44">
        <v>877.4</v>
      </c>
      <c r="E2463" s="44">
        <v>29.1</v>
      </c>
      <c r="F2463" s="44">
        <v>1.94</v>
      </c>
      <c r="G2463" s="44">
        <v>0.95</v>
      </c>
      <c r="H2463" s="18">
        <f>MIN(1,F2463/Config_Geracao!$E$4)*G2463</f>
        <v>0.1843</v>
      </c>
    </row>
    <row r="2464" ht="15.0" customHeight="1">
      <c r="A2464" s="43">
        <v>45760.5833333333</v>
      </c>
      <c r="B2464" s="44">
        <v>4.0</v>
      </c>
      <c r="C2464" s="44">
        <v>14.0</v>
      </c>
      <c r="D2464" s="44">
        <v>834.6</v>
      </c>
      <c r="E2464" s="44">
        <v>29.3</v>
      </c>
      <c r="F2464" s="44">
        <v>3.42</v>
      </c>
      <c r="G2464" s="44">
        <v>0.95</v>
      </c>
      <c r="H2464" s="18">
        <f>MIN(1,F2464/Config_Geracao!$E$4)*G2464</f>
        <v>0.3249</v>
      </c>
    </row>
    <row r="2465" ht="15.0" customHeight="1">
      <c r="A2465" s="43">
        <v>45760.625</v>
      </c>
      <c r="B2465" s="44">
        <v>4.0</v>
      </c>
      <c r="C2465" s="44">
        <v>15.0</v>
      </c>
      <c r="D2465" s="44">
        <v>748.9</v>
      </c>
      <c r="E2465" s="44">
        <v>32.2</v>
      </c>
      <c r="F2465" s="44">
        <v>2.96</v>
      </c>
      <c r="G2465" s="44">
        <v>0.95</v>
      </c>
      <c r="H2465" s="18">
        <f>MIN(1,F2465/Config_Geracao!$E$4)*G2465</f>
        <v>0.2812</v>
      </c>
    </row>
    <row r="2466" ht="15.0" customHeight="1">
      <c r="A2466" s="43">
        <v>45760.6666666667</v>
      </c>
      <c r="B2466" s="44">
        <v>4.0</v>
      </c>
      <c r="C2466" s="44">
        <v>16.0</v>
      </c>
      <c r="D2466" s="44">
        <v>329.3</v>
      </c>
      <c r="E2466" s="44">
        <v>27.6</v>
      </c>
      <c r="F2466" s="44">
        <v>2.19</v>
      </c>
      <c r="G2466" s="44">
        <v>0.95</v>
      </c>
      <c r="H2466" s="18">
        <f>MIN(1,F2466/Config_Geracao!$E$4)*G2466</f>
        <v>0.20805</v>
      </c>
    </row>
    <row r="2467" ht="15.0" customHeight="1">
      <c r="A2467" s="43">
        <v>45760.7083333333</v>
      </c>
      <c r="B2467" s="44">
        <v>4.0</v>
      </c>
      <c r="C2467" s="44">
        <v>17.0</v>
      </c>
      <c r="D2467" s="44">
        <v>409.8</v>
      </c>
      <c r="E2467" s="44">
        <v>26.3</v>
      </c>
      <c r="F2467" s="44">
        <v>3.85</v>
      </c>
      <c r="G2467" s="44">
        <v>0.95</v>
      </c>
      <c r="H2467" s="18">
        <f>MIN(1,F2467/Config_Geracao!$E$4)*G2467</f>
        <v>0.36575</v>
      </c>
    </row>
    <row r="2468" ht="15.0" customHeight="1">
      <c r="A2468" s="43">
        <v>45760.75</v>
      </c>
      <c r="B2468" s="44">
        <v>4.0</v>
      </c>
      <c r="C2468" s="44">
        <v>18.0</v>
      </c>
      <c r="D2468" s="44">
        <v>179.1</v>
      </c>
      <c r="E2468" s="44">
        <v>24.4</v>
      </c>
      <c r="F2468" s="44">
        <v>2.08</v>
      </c>
      <c r="G2468" s="44">
        <v>0.95</v>
      </c>
      <c r="H2468" s="18">
        <f>MIN(1,F2468/Config_Geracao!$E$4)*G2468</f>
        <v>0.1976</v>
      </c>
    </row>
    <row r="2469" ht="15.0" customHeight="1">
      <c r="A2469" s="43">
        <v>45760.7916666667</v>
      </c>
      <c r="B2469" s="44">
        <v>4.0</v>
      </c>
      <c r="C2469" s="44">
        <v>19.0</v>
      </c>
      <c r="D2469" s="44">
        <v>23.3</v>
      </c>
      <c r="E2469" s="44">
        <v>21.3</v>
      </c>
      <c r="F2469" s="44">
        <v>2.43</v>
      </c>
      <c r="G2469" s="44">
        <v>0.95</v>
      </c>
      <c r="H2469" s="18">
        <f>MIN(1,F2469/Config_Geracao!$E$4)*G2469</f>
        <v>0.23085</v>
      </c>
    </row>
    <row r="2470" ht="15.0" customHeight="1">
      <c r="A2470" s="43">
        <v>45760.8333333333</v>
      </c>
      <c r="B2470" s="44">
        <v>4.0</v>
      </c>
      <c r="C2470" s="44">
        <v>20.0</v>
      </c>
      <c r="D2470" s="44">
        <v>0.0</v>
      </c>
      <c r="E2470" s="44">
        <v>28.0</v>
      </c>
      <c r="F2470" s="44">
        <v>2.24</v>
      </c>
      <c r="G2470" s="44">
        <v>0.95</v>
      </c>
      <c r="H2470" s="18">
        <f>MIN(1,F2470/Config_Geracao!$E$4)*G2470</f>
        <v>0.2128</v>
      </c>
    </row>
    <row r="2471" ht="15.0" customHeight="1">
      <c r="A2471" s="43">
        <v>45760.875</v>
      </c>
      <c r="B2471" s="44">
        <v>4.0</v>
      </c>
      <c r="C2471" s="44">
        <v>21.0</v>
      </c>
      <c r="D2471" s="44">
        <v>0.0</v>
      </c>
      <c r="E2471" s="44">
        <v>29.3</v>
      </c>
      <c r="F2471" s="44">
        <v>2.55</v>
      </c>
      <c r="G2471" s="44">
        <v>0.95</v>
      </c>
      <c r="H2471" s="18">
        <f>MIN(1,F2471/Config_Geracao!$E$4)*G2471</f>
        <v>0.24225</v>
      </c>
    </row>
    <row r="2472" ht="15.0" customHeight="1">
      <c r="A2472" s="43">
        <v>45760.9166666667</v>
      </c>
      <c r="B2472" s="44">
        <v>4.0</v>
      </c>
      <c r="C2472" s="44">
        <v>22.0</v>
      </c>
      <c r="D2472" s="44">
        <v>0.0</v>
      </c>
      <c r="E2472" s="44">
        <v>24.6</v>
      </c>
      <c r="F2472" s="44">
        <v>2.4</v>
      </c>
      <c r="G2472" s="44">
        <v>0.95</v>
      </c>
      <c r="H2472" s="18">
        <f>MIN(1,F2472/Config_Geracao!$E$4)*G2472</f>
        <v>0.228</v>
      </c>
    </row>
    <row r="2473" ht="15.0" customHeight="1">
      <c r="A2473" s="43">
        <v>45760.9583333333</v>
      </c>
      <c r="B2473" s="44">
        <v>4.0</v>
      </c>
      <c r="C2473" s="44">
        <v>23.0</v>
      </c>
      <c r="D2473" s="44">
        <v>0.0</v>
      </c>
      <c r="E2473" s="44">
        <v>28.1</v>
      </c>
      <c r="F2473" s="44">
        <v>2.5</v>
      </c>
      <c r="G2473" s="44">
        <v>0.95</v>
      </c>
      <c r="H2473" s="18">
        <f>MIN(1,F2473/Config_Geracao!$E$4)*G2473</f>
        <v>0.2375</v>
      </c>
    </row>
    <row r="2474" ht="15.0" customHeight="1">
      <c r="A2474" s="43">
        <v>45761.0</v>
      </c>
      <c r="B2474" s="44">
        <v>4.0</v>
      </c>
      <c r="C2474" s="44">
        <v>0.0</v>
      </c>
      <c r="D2474" s="44">
        <v>0.0</v>
      </c>
      <c r="E2474" s="44">
        <v>25.5</v>
      </c>
      <c r="F2474" s="44">
        <v>4.8</v>
      </c>
      <c r="G2474" s="44">
        <v>0.95</v>
      </c>
      <c r="H2474" s="18">
        <f>MIN(1,F2474/Config_Geracao!$E$4)*G2474</f>
        <v>0.456</v>
      </c>
    </row>
    <row r="2475" ht="15.0" customHeight="1">
      <c r="A2475" s="43">
        <v>45761.0416666667</v>
      </c>
      <c r="B2475" s="44">
        <v>4.0</v>
      </c>
      <c r="C2475" s="44">
        <v>1.0</v>
      </c>
      <c r="D2475" s="44">
        <v>0.0</v>
      </c>
      <c r="E2475" s="44">
        <v>25.9</v>
      </c>
      <c r="F2475" s="44">
        <v>2.6</v>
      </c>
      <c r="G2475" s="44">
        <v>0.95</v>
      </c>
      <c r="H2475" s="18">
        <f>MIN(1,F2475/Config_Geracao!$E$4)*G2475</f>
        <v>0.247</v>
      </c>
    </row>
    <row r="2476" ht="15.0" customHeight="1">
      <c r="A2476" s="43">
        <v>45761.0833333333</v>
      </c>
      <c r="B2476" s="44">
        <v>4.0</v>
      </c>
      <c r="C2476" s="44">
        <v>2.0</v>
      </c>
      <c r="D2476" s="44">
        <v>0.0</v>
      </c>
      <c r="E2476" s="44">
        <v>25.7</v>
      </c>
      <c r="F2476" s="44">
        <v>2.41</v>
      </c>
      <c r="G2476" s="44">
        <v>0.95</v>
      </c>
      <c r="H2476" s="18">
        <f>MIN(1,F2476/Config_Geracao!$E$4)*G2476</f>
        <v>0.22895</v>
      </c>
    </row>
    <row r="2477" ht="15.0" customHeight="1">
      <c r="A2477" s="43">
        <v>45761.125</v>
      </c>
      <c r="B2477" s="44">
        <v>4.0</v>
      </c>
      <c r="C2477" s="44">
        <v>3.0</v>
      </c>
      <c r="D2477" s="44">
        <v>0.0</v>
      </c>
      <c r="E2477" s="44">
        <v>26.8</v>
      </c>
      <c r="F2477" s="44">
        <v>3.35</v>
      </c>
      <c r="G2477" s="44">
        <v>0.95</v>
      </c>
      <c r="H2477" s="18">
        <f>MIN(1,F2477/Config_Geracao!$E$4)*G2477</f>
        <v>0.31825</v>
      </c>
    </row>
    <row r="2478" ht="15.0" customHeight="1">
      <c r="A2478" s="43">
        <v>45761.1666666667</v>
      </c>
      <c r="B2478" s="44">
        <v>4.0</v>
      </c>
      <c r="C2478" s="44">
        <v>4.0</v>
      </c>
      <c r="D2478" s="44">
        <v>0.0</v>
      </c>
      <c r="E2478" s="44">
        <v>26.0</v>
      </c>
      <c r="F2478" s="44">
        <v>2.61</v>
      </c>
      <c r="G2478" s="44">
        <v>0.95</v>
      </c>
      <c r="H2478" s="18">
        <f>MIN(1,F2478/Config_Geracao!$E$4)*G2478</f>
        <v>0.24795</v>
      </c>
    </row>
    <row r="2479" ht="15.0" customHeight="1">
      <c r="A2479" s="43">
        <v>45761.2083333333</v>
      </c>
      <c r="B2479" s="44">
        <v>4.0</v>
      </c>
      <c r="C2479" s="44">
        <v>5.0</v>
      </c>
      <c r="D2479" s="44">
        <v>0.0</v>
      </c>
      <c r="E2479" s="44">
        <v>27.3</v>
      </c>
      <c r="F2479" s="44">
        <v>2.75</v>
      </c>
      <c r="G2479" s="44">
        <v>0.95</v>
      </c>
      <c r="H2479" s="18">
        <f>MIN(1,F2479/Config_Geracao!$E$4)*G2479</f>
        <v>0.26125</v>
      </c>
    </row>
    <row r="2480" ht="15.0" customHeight="1">
      <c r="A2480" s="43">
        <v>45761.25</v>
      </c>
      <c r="B2480" s="44">
        <v>4.0</v>
      </c>
      <c r="C2480" s="44">
        <v>6.0</v>
      </c>
      <c r="D2480" s="44">
        <v>198.7</v>
      </c>
      <c r="E2480" s="44">
        <v>25.1</v>
      </c>
      <c r="F2480" s="44">
        <v>2.89</v>
      </c>
      <c r="G2480" s="44">
        <v>0.95</v>
      </c>
      <c r="H2480" s="18">
        <f>MIN(1,F2480/Config_Geracao!$E$4)*G2480</f>
        <v>0.27455</v>
      </c>
    </row>
    <row r="2481" ht="15.0" customHeight="1">
      <c r="A2481" s="43">
        <v>45761.2916666667</v>
      </c>
      <c r="B2481" s="44">
        <v>4.0</v>
      </c>
      <c r="C2481" s="44">
        <v>7.0</v>
      </c>
      <c r="D2481" s="44">
        <v>96.0</v>
      </c>
      <c r="E2481" s="44">
        <v>25.3</v>
      </c>
      <c r="F2481" s="44">
        <v>3.26</v>
      </c>
      <c r="G2481" s="44">
        <v>0.95</v>
      </c>
      <c r="H2481" s="18">
        <f>MIN(1,F2481/Config_Geracao!$E$4)*G2481</f>
        <v>0.3097</v>
      </c>
    </row>
    <row r="2482" ht="15.0" customHeight="1">
      <c r="A2482" s="43">
        <v>45761.3333333333</v>
      </c>
      <c r="B2482" s="44">
        <v>4.0</v>
      </c>
      <c r="C2482" s="44">
        <v>8.0</v>
      </c>
      <c r="D2482" s="44">
        <v>576.4</v>
      </c>
      <c r="E2482" s="44">
        <v>29.1</v>
      </c>
      <c r="F2482" s="44">
        <v>1.8</v>
      </c>
      <c r="G2482" s="44">
        <v>0.95</v>
      </c>
      <c r="H2482" s="18">
        <f>MIN(1,F2482/Config_Geracao!$E$4)*G2482</f>
        <v>0.171</v>
      </c>
    </row>
    <row r="2483" ht="15.0" customHeight="1">
      <c r="A2483" s="43">
        <v>45761.375</v>
      </c>
      <c r="B2483" s="44">
        <v>4.0</v>
      </c>
      <c r="C2483" s="44">
        <v>9.0</v>
      </c>
      <c r="D2483" s="44">
        <v>778.1</v>
      </c>
      <c r="E2483" s="44">
        <v>30.1</v>
      </c>
      <c r="F2483" s="44">
        <v>2.37</v>
      </c>
      <c r="G2483" s="44">
        <v>0.95</v>
      </c>
      <c r="H2483" s="18">
        <f>MIN(1,F2483/Config_Geracao!$E$4)*G2483</f>
        <v>0.22515</v>
      </c>
    </row>
    <row r="2484" ht="15.0" customHeight="1">
      <c r="A2484" s="43">
        <v>45761.4166666667</v>
      </c>
      <c r="B2484" s="44">
        <v>4.0</v>
      </c>
      <c r="C2484" s="44">
        <v>10.0</v>
      </c>
      <c r="D2484" s="44">
        <v>820.8</v>
      </c>
      <c r="E2484" s="44">
        <v>29.9</v>
      </c>
      <c r="F2484" s="44">
        <v>4.42</v>
      </c>
      <c r="G2484" s="44">
        <v>0.95</v>
      </c>
      <c r="H2484" s="18">
        <f>MIN(1,F2484/Config_Geracao!$E$4)*G2484</f>
        <v>0.4199</v>
      </c>
    </row>
    <row r="2485" ht="15.0" customHeight="1">
      <c r="A2485" s="43">
        <v>45761.4583333333</v>
      </c>
      <c r="B2485" s="44">
        <v>4.0</v>
      </c>
      <c r="C2485" s="44">
        <v>11.0</v>
      </c>
      <c r="D2485" s="44">
        <v>941.8</v>
      </c>
      <c r="E2485" s="44">
        <v>28.1</v>
      </c>
      <c r="F2485" s="44">
        <v>1.86</v>
      </c>
      <c r="G2485" s="44">
        <v>0.95</v>
      </c>
      <c r="H2485" s="18">
        <f>MIN(1,F2485/Config_Geracao!$E$4)*G2485</f>
        <v>0.1767</v>
      </c>
    </row>
    <row r="2486" ht="15.0" customHeight="1">
      <c r="A2486" s="43">
        <v>45761.5</v>
      </c>
      <c r="B2486" s="44">
        <v>4.0</v>
      </c>
      <c r="C2486" s="44">
        <v>12.0</v>
      </c>
      <c r="D2486" s="44">
        <v>932.7</v>
      </c>
      <c r="E2486" s="44">
        <v>32.4</v>
      </c>
      <c r="F2486" s="44">
        <v>2.07</v>
      </c>
      <c r="G2486" s="44">
        <v>0.95</v>
      </c>
      <c r="H2486" s="18">
        <f>MIN(1,F2486/Config_Geracao!$E$4)*G2486</f>
        <v>0.19665</v>
      </c>
    </row>
    <row r="2487" ht="15.0" customHeight="1">
      <c r="A2487" s="43">
        <v>45761.5416666667</v>
      </c>
      <c r="B2487" s="44">
        <v>4.0</v>
      </c>
      <c r="C2487" s="44">
        <v>13.0</v>
      </c>
      <c r="D2487" s="44">
        <v>898.2</v>
      </c>
      <c r="E2487" s="44">
        <v>31.9</v>
      </c>
      <c r="F2487" s="44">
        <v>3.51</v>
      </c>
      <c r="G2487" s="44">
        <v>0.95</v>
      </c>
      <c r="H2487" s="18">
        <f>MIN(1,F2487/Config_Geracao!$E$4)*G2487</f>
        <v>0.33345</v>
      </c>
    </row>
    <row r="2488" ht="15.0" customHeight="1">
      <c r="A2488" s="43">
        <v>45761.5833333333</v>
      </c>
      <c r="B2488" s="44">
        <v>4.0</v>
      </c>
      <c r="C2488" s="44">
        <v>14.0</v>
      </c>
      <c r="D2488" s="44">
        <v>831.7</v>
      </c>
      <c r="E2488" s="44">
        <v>28.3</v>
      </c>
      <c r="F2488" s="44">
        <v>3.1</v>
      </c>
      <c r="G2488" s="44">
        <v>0.95</v>
      </c>
      <c r="H2488" s="18">
        <f>MIN(1,F2488/Config_Geracao!$E$4)*G2488</f>
        <v>0.2945</v>
      </c>
    </row>
    <row r="2489" ht="15.0" customHeight="1">
      <c r="A2489" s="43">
        <v>45761.625</v>
      </c>
      <c r="B2489" s="44">
        <v>4.0</v>
      </c>
      <c r="C2489" s="44">
        <v>15.0</v>
      </c>
      <c r="D2489" s="44">
        <v>733.4</v>
      </c>
      <c r="E2489" s="44">
        <v>27.6</v>
      </c>
      <c r="F2489" s="44">
        <v>3.1</v>
      </c>
      <c r="G2489" s="44">
        <v>0.95</v>
      </c>
      <c r="H2489" s="18">
        <f>MIN(1,F2489/Config_Geracao!$E$4)*G2489</f>
        <v>0.2945</v>
      </c>
    </row>
    <row r="2490" ht="15.0" customHeight="1">
      <c r="A2490" s="43">
        <v>45761.6666666667</v>
      </c>
      <c r="B2490" s="44">
        <v>4.0</v>
      </c>
      <c r="C2490" s="44">
        <v>16.0</v>
      </c>
      <c r="D2490" s="44">
        <v>302.9</v>
      </c>
      <c r="E2490" s="44">
        <v>25.0</v>
      </c>
      <c r="F2490" s="44">
        <v>3.7</v>
      </c>
      <c r="G2490" s="44">
        <v>0.95</v>
      </c>
      <c r="H2490" s="18">
        <f>MIN(1,F2490/Config_Geracao!$E$4)*G2490</f>
        <v>0.3515</v>
      </c>
    </row>
    <row r="2491" ht="15.0" customHeight="1">
      <c r="A2491" s="43">
        <v>45761.7083333333</v>
      </c>
      <c r="B2491" s="44">
        <v>4.0</v>
      </c>
      <c r="C2491" s="44">
        <v>17.0</v>
      </c>
      <c r="D2491" s="44">
        <v>411.3</v>
      </c>
      <c r="E2491" s="44">
        <v>25.1</v>
      </c>
      <c r="F2491" s="44">
        <v>2.53</v>
      </c>
      <c r="G2491" s="44">
        <v>0.95</v>
      </c>
      <c r="H2491" s="18">
        <f>MIN(1,F2491/Config_Geracao!$E$4)*G2491</f>
        <v>0.24035</v>
      </c>
    </row>
    <row r="2492" ht="15.0" customHeight="1">
      <c r="A2492" s="43">
        <v>45761.75</v>
      </c>
      <c r="B2492" s="44">
        <v>4.0</v>
      </c>
      <c r="C2492" s="44">
        <v>18.0</v>
      </c>
      <c r="D2492" s="44">
        <v>219.7</v>
      </c>
      <c r="E2492" s="44">
        <v>22.5</v>
      </c>
      <c r="F2492" s="44">
        <v>1.8</v>
      </c>
      <c r="G2492" s="44">
        <v>0.95</v>
      </c>
      <c r="H2492" s="18">
        <f>MIN(1,F2492/Config_Geracao!$E$4)*G2492</f>
        <v>0.171</v>
      </c>
    </row>
    <row r="2493" ht="15.0" customHeight="1">
      <c r="A2493" s="43">
        <v>45761.7916666667</v>
      </c>
      <c r="B2493" s="44">
        <v>4.0</v>
      </c>
      <c r="C2493" s="44">
        <v>19.0</v>
      </c>
      <c r="D2493" s="44">
        <v>0.0</v>
      </c>
      <c r="E2493" s="44">
        <v>24.8</v>
      </c>
      <c r="F2493" s="44">
        <v>2.12</v>
      </c>
      <c r="G2493" s="44">
        <v>0.95</v>
      </c>
      <c r="H2493" s="18">
        <f>MIN(1,F2493/Config_Geracao!$E$4)*G2493</f>
        <v>0.2014</v>
      </c>
    </row>
    <row r="2494" ht="15.0" customHeight="1">
      <c r="A2494" s="43">
        <v>45761.8333333333</v>
      </c>
      <c r="B2494" s="44">
        <v>4.0</v>
      </c>
      <c r="C2494" s="44">
        <v>20.0</v>
      </c>
      <c r="D2494" s="44">
        <v>0.0</v>
      </c>
      <c r="E2494" s="44">
        <v>24.0</v>
      </c>
      <c r="F2494" s="44">
        <v>3.19</v>
      </c>
      <c r="G2494" s="44">
        <v>0.95</v>
      </c>
      <c r="H2494" s="18">
        <f>MIN(1,F2494/Config_Geracao!$E$4)*G2494</f>
        <v>0.30305</v>
      </c>
    </row>
    <row r="2495" ht="15.0" customHeight="1">
      <c r="A2495" s="43">
        <v>45761.875</v>
      </c>
      <c r="B2495" s="44">
        <v>4.0</v>
      </c>
      <c r="C2495" s="44">
        <v>21.0</v>
      </c>
      <c r="D2495" s="44">
        <v>0.0</v>
      </c>
      <c r="E2495" s="44">
        <v>27.2</v>
      </c>
      <c r="F2495" s="44">
        <v>3.4</v>
      </c>
      <c r="G2495" s="44">
        <v>0.95</v>
      </c>
      <c r="H2495" s="18">
        <f>MIN(1,F2495/Config_Geracao!$E$4)*G2495</f>
        <v>0.323</v>
      </c>
    </row>
    <row r="2496" ht="15.0" customHeight="1">
      <c r="A2496" s="43">
        <v>45761.9166666667</v>
      </c>
      <c r="B2496" s="44">
        <v>4.0</v>
      </c>
      <c r="C2496" s="44">
        <v>22.0</v>
      </c>
      <c r="D2496" s="44">
        <v>0.0</v>
      </c>
      <c r="E2496" s="44">
        <v>23.9</v>
      </c>
      <c r="F2496" s="44">
        <v>3.06</v>
      </c>
      <c r="G2496" s="44">
        <v>0.95</v>
      </c>
      <c r="H2496" s="18">
        <f>MIN(1,F2496/Config_Geracao!$E$4)*G2496</f>
        <v>0.2907</v>
      </c>
    </row>
    <row r="2497" ht="15.0" customHeight="1">
      <c r="A2497" s="43">
        <v>45761.9583333333</v>
      </c>
      <c r="B2497" s="44">
        <v>4.0</v>
      </c>
      <c r="C2497" s="44">
        <v>23.0</v>
      </c>
      <c r="D2497" s="44">
        <v>0.0</v>
      </c>
      <c r="E2497" s="44">
        <v>28.5</v>
      </c>
      <c r="F2497" s="44">
        <v>3.31</v>
      </c>
      <c r="G2497" s="44">
        <v>0.95</v>
      </c>
      <c r="H2497" s="18">
        <f>MIN(1,F2497/Config_Geracao!$E$4)*G2497</f>
        <v>0.31445</v>
      </c>
    </row>
    <row r="2498" ht="15.0" customHeight="1">
      <c r="A2498" s="43">
        <v>45762.0</v>
      </c>
      <c r="B2498" s="44">
        <v>4.0</v>
      </c>
      <c r="C2498" s="44">
        <v>0.0</v>
      </c>
      <c r="D2498" s="44">
        <v>0.0</v>
      </c>
      <c r="E2498" s="44">
        <v>29.8</v>
      </c>
      <c r="F2498" s="44">
        <v>2.97</v>
      </c>
      <c r="G2498" s="44">
        <v>0.95</v>
      </c>
      <c r="H2498" s="18">
        <f>MIN(1,F2498/Config_Geracao!$E$4)*G2498</f>
        <v>0.28215</v>
      </c>
    </row>
    <row r="2499" ht="15.0" customHeight="1">
      <c r="A2499" s="43">
        <v>45762.0416666667</v>
      </c>
      <c r="B2499" s="44">
        <v>4.0</v>
      </c>
      <c r="C2499" s="44">
        <v>1.0</v>
      </c>
      <c r="D2499" s="44">
        <v>0.0</v>
      </c>
      <c r="E2499" s="44">
        <v>26.5</v>
      </c>
      <c r="F2499" s="44">
        <v>2.63</v>
      </c>
      <c r="G2499" s="44">
        <v>0.95</v>
      </c>
      <c r="H2499" s="18">
        <f>MIN(1,F2499/Config_Geracao!$E$4)*G2499</f>
        <v>0.24985</v>
      </c>
    </row>
    <row r="2500" ht="15.0" customHeight="1">
      <c r="A2500" s="43">
        <v>45762.0833333333</v>
      </c>
      <c r="B2500" s="44">
        <v>4.0</v>
      </c>
      <c r="C2500" s="44">
        <v>2.0</v>
      </c>
      <c r="D2500" s="44">
        <v>0.0</v>
      </c>
      <c r="E2500" s="44">
        <v>28.2</v>
      </c>
      <c r="F2500" s="44">
        <v>3.98</v>
      </c>
      <c r="G2500" s="44">
        <v>0.95</v>
      </c>
      <c r="H2500" s="18">
        <f>MIN(1,F2500/Config_Geracao!$E$4)*G2500</f>
        <v>0.3781</v>
      </c>
    </row>
    <row r="2501" ht="15.0" customHeight="1">
      <c r="A2501" s="43">
        <v>45762.125</v>
      </c>
      <c r="B2501" s="44">
        <v>4.0</v>
      </c>
      <c r="C2501" s="44">
        <v>3.0</v>
      </c>
      <c r="D2501" s="44">
        <v>0.0</v>
      </c>
      <c r="E2501" s="44">
        <v>24.9</v>
      </c>
      <c r="F2501" s="44">
        <v>2.63</v>
      </c>
      <c r="G2501" s="44">
        <v>0.95</v>
      </c>
      <c r="H2501" s="18">
        <f>MIN(1,F2501/Config_Geracao!$E$4)*G2501</f>
        <v>0.24985</v>
      </c>
    </row>
    <row r="2502" ht="15.0" customHeight="1">
      <c r="A2502" s="43">
        <v>45762.1666666667</v>
      </c>
      <c r="B2502" s="44">
        <v>4.0</v>
      </c>
      <c r="C2502" s="44">
        <v>4.0</v>
      </c>
      <c r="D2502" s="44">
        <v>0.0</v>
      </c>
      <c r="E2502" s="44">
        <v>25.5</v>
      </c>
      <c r="F2502" s="44">
        <v>4.89</v>
      </c>
      <c r="G2502" s="44">
        <v>0.95</v>
      </c>
      <c r="H2502" s="18">
        <f>MIN(1,F2502/Config_Geracao!$E$4)*G2502</f>
        <v>0.46455</v>
      </c>
    </row>
    <row r="2503" ht="15.0" customHeight="1">
      <c r="A2503" s="43">
        <v>45762.2083333333</v>
      </c>
      <c r="B2503" s="44">
        <v>4.0</v>
      </c>
      <c r="C2503" s="44">
        <v>5.0</v>
      </c>
      <c r="D2503" s="44">
        <v>11.7</v>
      </c>
      <c r="E2503" s="44">
        <v>26.5</v>
      </c>
      <c r="F2503" s="44">
        <v>2.81</v>
      </c>
      <c r="G2503" s="44">
        <v>0.95</v>
      </c>
      <c r="H2503" s="18">
        <f>MIN(1,F2503/Config_Geracao!$E$4)*G2503</f>
        <v>0.26695</v>
      </c>
    </row>
    <row r="2504" ht="15.0" customHeight="1">
      <c r="A2504" s="43">
        <v>45762.25</v>
      </c>
      <c r="B2504" s="44">
        <v>4.0</v>
      </c>
      <c r="C2504" s="44">
        <v>6.0</v>
      </c>
      <c r="D2504" s="44">
        <v>198.9</v>
      </c>
      <c r="E2504" s="44">
        <v>23.3</v>
      </c>
      <c r="F2504" s="44">
        <v>2.13</v>
      </c>
      <c r="G2504" s="44">
        <v>0.95</v>
      </c>
      <c r="H2504" s="18">
        <f>MIN(1,F2504/Config_Geracao!$E$4)*G2504</f>
        <v>0.20235</v>
      </c>
    </row>
    <row r="2505" ht="15.0" customHeight="1">
      <c r="A2505" s="43">
        <v>45762.2916666667</v>
      </c>
      <c r="B2505" s="44">
        <v>4.0</v>
      </c>
      <c r="C2505" s="44">
        <v>7.0</v>
      </c>
      <c r="D2505" s="44">
        <v>391.9</v>
      </c>
      <c r="E2505" s="44">
        <v>25.1</v>
      </c>
      <c r="F2505" s="44">
        <v>3.42</v>
      </c>
      <c r="G2505" s="44">
        <v>0.95</v>
      </c>
      <c r="H2505" s="18">
        <f>MIN(1,F2505/Config_Geracao!$E$4)*G2505</f>
        <v>0.3249</v>
      </c>
    </row>
    <row r="2506" ht="15.0" customHeight="1">
      <c r="A2506" s="43">
        <v>45762.3333333333</v>
      </c>
      <c r="B2506" s="44">
        <v>4.0</v>
      </c>
      <c r="C2506" s="44">
        <v>8.0</v>
      </c>
      <c r="D2506" s="44">
        <v>120.9</v>
      </c>
      <c r="E2506" s="44">
        <v>25.7</v>
      </c>
      <c r="F2506" s="44">
        <v>3.1</v>
      </c>
      <c r="G2506" s="44">
        <v>0.95</v>
      </c>
      <c r="H2506" s="18">
        <f>MIN(1,F2506/Config_Geracao!$E$4)*G2506</f>
        <v>0.2945</v>
      </c>
    </row>
    <row r="2507" ht="15.0" customHeight="1">
      <c r="A2507" s="43">
        <v>45762.375</v>
      </c>
      <c r="B2507" s="44">
        <v>4.0</v>
      </c>
      <c r="C2507" s="44">
        <v>9.0</v>
      </c>
      <c r="D2507" s="44">
        <v>713.9</v>
      </c>
      <c r="E2507" s="44">
        <v>27.5</v>
      </c>
      <c r="F2507" s="44">
        <v>3.39</v>
      </c>
      <c r="G2507" s="44">
        <v>0.95</v>
      </c>
      <c r="H2507" s="18">
        <f>MIN(1,F2507/Config_Geracao!$E$4)*G2507</f>
        <v>0.32205</v>
      </c>
    </row>
    <row r="2508" ht="15.0" customHeight="1">
      <c r="A2508" s="43">
        <v>45762.4166666667</v>
      </c>
      <c r="B2508" s="44">
        <v>4.0</v>
      </c>
      <c r="C2508" s="44">
        <v>10.0</v>
      </c>
      <c r="D2508" s="44">
        <v>862.3</v>
      </c>
      <c r="E2508" s="44">
        <v>29.7</v>
      </c>
      <c r="F2508" s="44">
        <v>1.83</v>
      </c>
      <c r="G2508" s="44">
        <v>0.95</v>
      </c>
      <c r="H2508" s="18">
        <f>MIN(1,F2508/Config_Geracao!$E$4)*G2508</f>
        <v>0.17385</v>
      </c>
    </row>
    <row r="2509" ht="15.0" customHeight="1">
      <c r="A2509" s="43">
        <v>45762.4583333333</v>
      </c>
      <c r="B2509" s="44">
        <v>4.0</v>
      </c>
      <c r="C2509" s="44">
        <v>11.0</v>
      </c>
      <c r="D2509" s="44">
        <v>939.1</v>
      </c>
      <c r="E2509" s="44">
        <v>30.4</v>
      </c>
      <c r="F2509" s="44">
        <v>2.31</v>
      </c>
      <c r="G2509" s="44">
        <v>0.95</v>
      </c>
      <c r="H2509" s="18">
        <f>MIN(1,F2509/Config_Geracao!$E$4)*G2509</f>
        <v>0.21945</v>
      </c>
    </row>
    <row r="2510" ht="15.0" customHeight="1">
      <c r="A2510" s="43">
        <v>45762.5</v>
      </c>
      <c r="B2510" s="44">
        <v>4.0</v>
      </c>
      <c r="C2510" s="44">
        <v>12.0</v>
      </c>
      <c r="D2510" s="44">
        <v>211.1</v>
      </c>
      <c r="E2510" s="44">
        <v>30.1</v>
      </c>
      <c r="F2510" s="44">
        <v>1.86</v>
      </c>
      <c r="G2510" s="44">
        <v>0.95</v>
      </c>
      <c r="H2510" s="18">
        <f>MIN(1,F2510/Config_Geracao!$E$4)*G2510</f>
        <v>0.1767</v>
      </c>
    </row>
    <row r="2511" ht="15.0" customHeight="1">
      <c r="A2511" s="43">
        <v>45762.5416666667</v>
      </c>
      <c r="B2511" s="44">
        <v>4.0</v>
      </c>
      <c r="C2511" s="44">
        <v>13.0</v>
      </c>
      <c r="D2511" s="44">
        <v>503.6</v>
      </c>
      <c r="E2511" s="44">
        <v>29.9</v>
      </c>
      <c r="F2511" s="44">
        <v>4.99</v>
      </c>
      <c r="G2511" s="44">
        <v>0.95</v>
      </c>
      <c r="H2511" s="18">
        <f>MIN(1,F2511/Config_Geracao!$E$4)*G2511</f>
        <v>0.47405</v>
      </c>
    </row>
    <row r="2512" ht="15.0" customHeight="1">
      <c r="A2512" s="43">
        <v>45762.5833333333</v>
      </c>
      <c r="B2512" s="44">
        <v>4.0</v>
      </c>
      <c r="C2512" s="44">
        <v>14.0</v>
      </c>
      <c r="D2512" s="44">
        <v>822.1</v>
      </c>
      <c r="E2512" s="44">
        <v>28.7</v>
      </c>
      <c r="F2512" s="44">
        <v>3.53</v>
      </c>
      <c r="G2512" s="44">
        <v>0.95</v>
      </c>
      <c r="H2512" s="18">
        <f>MIN(1,F2512/Config_Geracao!$E$4)*G2512</f>
        <v>0.33535</v>
      </c>
    </row>
    <row r="2513" ht="15.0" customHeight="1">
      <c r="A2513" s="43">
        <v>45762.625</v>
      </c>
      <c r="B2513" s="44">
        <v>4.0</v>
      </c>
      <c r="C2513" s="44">
        <v>15.0</v>
      </c>
      <c r="D2513" s="44">
        <v>785.7</v>
      </c>
      <c r="E2513" s="44">
        <v>27.2</v>
      </c>
      <c r="F2513" s="44">
        <v>3.53</v>
      </c>
      <c r="G2513" s="44">
        <v>0.95</v>
      </c>
      <c r="H2513" s="18">
        <f>MIN(1,F2513/Config_Geracao!$E$4)*G2513</f>
        <v>0.33535</v>
      </c>
    </row>
    <row r="2514" ht="15.0" customHeight="1">
      <c r="A2514" s="43">
        <v>45762.6666666667</v>
      </c>
      <c r="B2514" s="44">
        <v>4.0</v>
      </c>
      <c r="C2514" s="44">
        <v>16.0</v>
      </c>
      <c r="D2514" s="44">
        <v>584.5</v>
      </c>
      <c r="E2514" s="44">
        <v>23.5</v>
      </c>
      <c r="F2514" s="44">
        <v>2.58</v>
      </c>
      <c r="G2514" s="44">
        <v>0.95</v>
      </c>
      <c r="H2514" s="18">
        <f>MIN(1,F2514/Config_Geracao!$E$4)*G2514</f>
        <v>0.2451</v>
      </c>
    </row>
    <row r="2515" ht="15.0" customHeight="1">
      <c r="A2515" s="43">
        <v>45762.7083333333</v>
      </c>
      <c r="B2515" s="44">
        <v>4.0</v>
      </c>
      <c r="C2515" s="44">
        <v>17.0</v>
      </c>
      <c r="D2515" s="44">
        <v>412.6</v>
      </c>
      <c r="E2515" s="44">
        <v>28.2</v>
      </c>
      <c r="F2515" s="44">
        <v>1.74</v>
      </c>
      <c r="G2515" s="44">
        <v>0.95</v>
      </c>
      <c r="H2515" s="18">
        <f>MIN(1,F2515/Config_Geracao!$E$4)*G2515</f>
        <v>0.1653</v>
      </c>
    </row>
    <row r="2516" ht="15.0" customHeight="1">
      <c r="A2516" s="43">
        <v>45762.75</v>
      </c>
      <c r="B2516" s="44">
        <v>4.0</v>
      </c>
      <c r="C2516" s="44">
        <v>18.0</v>
      </c>
      <c r="D2516" s="44">
        <v>221.0</v>
      </c>
      <c r="E2516" s="44">
        <v>23.8</v>
      </c>
      <c r="F2516" s="44">
        <v>1.71</v>
      </c>
      <c r="G2516" s="44">
        <v>0.95</v>
      </c>
      <c r="H2516" s="18">
        <f>MIN(1,F2516/Config_Geracao!$E$4)*G2516</f>
        <v>0.16245</v>
      </c>
    </row>
    <row r="2517" ht="15.0" customHeight="1">
      <c r="A2517" s="43">
        <v>45762.7916666667</v>
      </c>
      <c r="B2517" s="44">
        <v>4.0</v>
      </c>
      <c r="C2517" s="44">
        <v>19.0</v>
      </c>
      <c r="D2517" s="44">
        <v>8.1</v>
      </c>
      <c r="E2517" s="44">
        <v>25.0</v>
      </c>
      <c r="F2517" s="44">
        <v>2.06</v>
      </c>
      <c r="G2517" s="44">
        <v>0.95</v>
      </c>
      <c r="H2517" s="18">
        <f>MIN(1,F2517/Config_Geracao!$E$4)*G2517</f>
        <v>0.1957</v>
      </c>
    </row>
    <row r="2518" ht="15.0" customHeight="1">
      <c r="A2518" s="43">
        <v>45762.8333333333</v>
      </c>
      <c r="B2518" s="44">
        <v>4.0</v>
      </c>
      <c r="C2518" s="44">
        <v>20.0</v>
      </c>
      <c r="D2518" s="44">
        <v>0.0</v>
      </c>
      <c r="E2518" s="44">
        <v>28.0</v>
      </c>
      <c r="F2518" s="44">
        <v>1.67</v>
      </c>
      <c r="G2518" s="44">
        <v>0.95</v>
      </c>
      <c r="H2518" s="18">
        <f>MIN(1,F2518/Config_Geracao!$E$4)*G2518</f>
        <v>0.15865</v>
      </c>
    </row>
    <row r="2519" ht="15.0" customHeight="1">
      <c r="A2519" s="43">
        <v>45762.875</v>
      </c>
      <c r="B2519" s="44">
        <v>4.0</v>
      </c>
      <c r="C2519" s="44">
        <v>21.0</v>
      </c>
      <c r="D2519" s="44">
        <v>0.0</v>
      </c>
      <c r="E2519" s="44">
        <v>28.0</v>
      </c>
      <c r="F2519" s="44">
        <v>2.73</v>
      </c>
      <c r="G2519" s="44">
        <v>0.95</v>
      </c>
      <c r="H2519" s="18">
        <f>MIN(1,F2519/Config_Geracao!$E$4)*G2519</f>
        <v>0.25935</v>
      </c>
    </row>
    <row r="2520" ht="15.0" customHeight="1">
      <c r="A2520" s="43">
        <v>45762.9166666667</v>
      </c>
      <c r="B2520" s="44">
        <v>4.0</v>
      </c>
      <c r="C2520" s="44">
        <v>22.0</v>
      </c>
      <c r="D2520" s="44">
        <v>0.0</v>
      </c>
      <c r="E2520" s="44">
        <v>29.3</v>
      </c>
      <c r="F2520" s="44">
        <v>4.81</v>
      </c>
      <c r="G2520" s="44">
        <v>0.95</v>
      </c>
      <c r="H2520" s="18">
        <f>MIN(1,F2520/Config_Geracao!$E$4)*G2520</f>
        <v>0.45695</v>
      </c>
    </row>
    <row r="2521" ht="15.0" customHeight="1">
      <c r="A2521" s="43">
        <v>45762.9583333333</v>
      </c>
      <c r="B2521" s="44">
        <v>4.0</v>
      </c>
      <c r="C2521" s="44">
        <v>23.0</v>
      </c>
      <c r="D2521" s="44">
        <v>0.0</v>
      </c>
      <c r="E2521" s="44">
        <v>26.2</v>
      </c>
      <c r="F2521" s="44">
        <v>3.18</v>
      </c>
      <c r="G2521" s="44">
        <v>0.95</v>
      </c>
      <c r="H2521" s="18">
        <f>MIN(1,F2521/Config_Geracao!$E$4)*G2521</f>
        <v>0.3021</v>
      </c>
    </row>
    <row r="2522" ht="15.0" customHeight="1">
      <c r="A2522" s="43">
        <v>45763.0</v>
      </c>
      <c r="B2522" s="44">
        <v>4.0</v>
      </c>
      <c r="C2522" s="44">
        <v>0.0</v>
      </c>
      <c r="D2522" s="44">
        <v>0.0</v>
      </c>
      <c r="E2522" s="44">
        <v>24.2</v>
      </c>
      <c r="F2522" s="44">
        <v>2.51</v>
      </c>
      <c r="G2522" s="44">
        <v>0.95</v>
      </c>
      <c r="H2522" s="18">
        <f>MIN(1,F2522/Config_Geracao!$E$4)*G2522</f>
        <v>0.23845</v>
      </c>
    </row>
    <row r="2523" ht="15.0" customHeight="1">
      <c r="A2523" s="43">
        <v>45763.0416666667</v>
      </c>
      <c r="B2523" s="44">
        <v>4.0</v>
      </c>
      <c r="C2523" s="44">
        <v>1.0</v>
      </c>
      <c r="D2523" s="44">
        <v>0.0</v>
      </c>
      <c r="E2523" s="44">
        <v>26.6</v>
      </c>
      <c r="F2523" s="44">
        <v>2.48</v>
      </c>
      <c r="G2523" s="44">
        <v>0.95</v>
      </c>
      <c r="H2523" s="18">
        <f>MIN(1,F2523/Config_Geracao!$E$4)*G2523</f>
        <v>0.2356</v>
      </c>
    </row>
    <row r="2524" ht="15.0" customHeight="1">
      <c r="A2524" s="43">
        <v>45763.0833333333</v>
      </c>
      <c r="B2524" s="44">
        <v>4.0</v>
      </c>
      <c r="C2524" s="44">
        <v>2.0</v>
      </c>
      <c r="D2524" s="44">
        <v>0.0</v>
      </c>
      <c r="E2524" s="44">
        <v>27.5</v>
      </c>
      <c r="F2524" s="44">
        <v>2.89</v>
      </c>
      <c r="G2524" s="44">
        <v>0.95</v>
      </c>
      <c r="H2524" s="18">
        <f>MIN(1,F2524/Config_Geracao!$E$4)*G2524</f>
        <v>0.27455</v>
      </c>
    </row>
    <row r="2525" ht="15.0" customHeight="1">
      <c r="A2525" s="43">
        <v>45763.125</v>
      </c>
      <c r="B2525" s="44">
        <v>4.0</v>
      </c>
      <c r="C2525" s="44">
        <v>3.0</v>
      </c>
      <c r="D2525" s="44">
        <v>0.0</v>
      </c>
      <c r="E2525" s="44">
        <v>26.6</v>
      </c>
      <c r="F2525" s="44">
        <v>3.59</v>
      </c>
      <c r="G2525" s="44">
        <v>0.95</v>
      </c>
      <c r="H2525" s="18">
        <f>MIN(1,F2525/Config_Geracao!$E$4)*G2525</f>
        <v>0.34105</v>
      </c>
    </row>
    <row r="2526" ht="15.0" customHeight="1">
      <c r="A2526" s="43">
        <v>45763.1666666667</v>
      </c>
      <c r="B2526" s="44">
        <v>4.0</v>
      </c>
      <c r="C2526" s="44">
        <v>4.0</v>
      </c>
      <c r="D2526" s="44">
        <v>0.0</v>
      </c>
      <c r="E2526" s="44">
        <v>29.3</v>
      </c>
      <c r="F2526" s="44">
        <v>2.46</v>
      </c>
      <c r="G2526" s="44">
        <v>0.95</v>
      </c>
      <c r="H2526" s="18">
        <f>MIN(1,F2526/Config_Geracao!$E$4)*G2526</f>
        <v>0.2337</v>
      </c>
    </row>
    <row r="2527" ht="15.0" customHeight="1">
      <c r="A2527" s="43">
        <v>45763.2083333333</v>
      </c>
      <c r="B2527" s="44">
        <v>4.0</v>
      </c>
      <c r="C2527" s="44">
        <v>5.0</v>
      </c>
      <c r="D2527" s="44">
        <v>25.5</v>
      </c>
      <c r="E2527" s="44">
        <v>22.4</v>
      </c>
      <c r="F2527" s="44">
        <v>2.57</v>
      </c>
      <c r="G2527" s="44">
        <v>0.95</v>
      </c>
      <c r="H2527" s="18">
        <f>MIN(1,F2527/Config_Geracao!$E$4)*G2527</f>
        <v>0.24415</v>
      </c>
    </row>
    <row r="2528" ht="15.0" customHeight="1">
      <c r="A2528" s="43">
        <v>45763.25</v>
      </c>
      <c r="B2528" s="44">
        <v>4.0</v>
      </c>
      <c r="C2528" s="44">
        <v>6.0</v>
      </c>
      <c r="D2528" s="44">
        <v>117.5</v>
      </c>
      <c r="E2528" s="44">
        <v>22.9</v>
      </c>
      <c r="F2528" s="44">
        <v>2.32</v>
      </c>
      <c r="G2528" s="44">
        <v>0.95</v>
      </c>
      <c r="H2528" s="18">
        <f>MIN(1,F2528/Config_Geracao!$E$4)*G2528</f>
        <v>0.2204</v>
      </c>
    </row>
    <row r="2529" ht="15.0" customHeight="1">
      <c r="A2529" s="43">
        <v>45763.2916666667</v>
      </c>
      <c r="B2529" s="44">
        <v>4.0</v>
      </c>
      <c r="C2529" s="44">
        <v>7.0</v>
      </c>
      <c r="D2529" s="44">
        <v>434.6</v>
      </c>
      <c r="E2529" s="44">
        <v>28.0</v>
      </c>
      <c r="F2529" s="44">
        <v>2.13</v>
      </c>
      <c r="G2529" s="44">
        <v>0.95</v>
      </c>
      <c r="H2529" s="18">
        <f>MIN(1,F2529/Config_Geracao!$E$4)*G2529</f>
        <v>0.20235</v>
      </c>
    </row>
    <row r="2530" ht="15.0" customHeight="1">
      <c r="A2530" s="43">
        <v>45763.3333333333</v>
      </c>
      <c r="B2530" s="44">
        <v>4.0</v>
      </c>
      <c r="C2530" s="44">
        <v>8.0</v>
      </c>
      <c r="D2530" s="44">
        <v>583.1</v>
      </c>
      <c r="E2530" s="44">
        <v>27.9</v>
      </c>
      <c r="F2530" s="44">
        <v>1.61</v>
      </c>
      <c r="G2530" s="44">
        <v>0.95</v>
      </c>
      <c r="H2530" s="18">
        <f>MIN(1,F2530/Config_Geracao!$E$4)*G2530</f>
        <v>0.15295</v>
      </c>
    </row>
    <row r="2531" ht="15.0" customHeight="1">
      <c r="A2531" s="43">
        <v>45763.375</v>
      </c>
      <c r="B2531" s="44">
        <v>4.0</v>
      </c>
      <c r="C2531" s="44">
        <v>9.0</v>
      </c>
      <c r="D2531" s="44">
        <v>792.0</v>
      </c>
      <c r="E2531" s="44">
        <v>28.1</v>
      </c>
      <c r="F2531" s="44">
        <v>1.92</v>
      </c>
      <c r="G2531" s="44">
        <v>0.95</v>
      </c>
      <c r="H2531" s="18">
        <f>MIN(1,F2531/Config_Geracao!$E$4)*G2531</f>
        <v>0.1824</v>
      </c>
    </row>
    <row r="2532" ht="15.0" customHeight="1">
      <c r="A2532" s="43">
        <v>45763.4166666667</v>
      </c>
      <c r="B2532" s="44">
        <v>4.0</v>
      </c>
      <c r="C2532" s="44">
        <v>10.0</v>
      </c>
      <c r="D2532" s="44">
        <v>840.1</v>
      </c>
      <c r="E2532" s="44">
        <v>30.2</v>
      </c>
      <c r="F2532" s="44">
        <v>3.4</v>
      </c>
      <c r="G2532" s="44">
        <v>0.95</v>
      </c>
      <c r="H2532" s="18">
        <f>MIN(1,F2532/Config_Geracao!$E$4)*G2532</f>
        <v>0.323</v>
      </c>
    </row>
    <row r="2533" ht="15.0" customHeight="1">
      <c r="A2533" s="43">
        <v>45763.4583333333</v>
      </c>
      <c r="B2533" s="44">
        <v>4.0</v>
      </c>
      <c r="C2533" s="44">
        <v>11.0</v>
      </c>
      <c r="D2533" s="44">
        <v>901.6</v>
      </c>
      <c r="E2533" s="44">
        <v>29.0</v>
      </c>
      <c r="F2533" s="44">
        <v>3.09</v>
      </c>
      <c r="G2533" s="44">
        <v>0.95</v>
      </c>
      <c r="H2533" s="18">
        <f>MIN(1,F2533/Config_Geracao!$E$4)*G2533</f>
        <v>0.29355</v>
      </c>
    </row>
    <row r="2534" ht="15.0" customHeight="1">
      <c r="A2534" s="43">
        <v>45763.5</v>
      </c>
      <c r="B2534" s="44">
        <v>4.0</v>
      </c>
      <c r="C2534" s="44">
        <v>12.0</v>
      </c>
      <c r="D2534" s="44">
        <v>980.3</v>
      </c>
      <c r="E2534" s="44">
        <v>31.7</v>
      </c>
      <c r="F2534" s="44">
        <v>1.97</v>
      </c>
      <c r="G2534" s="44">
        <v>0.95</v>
      </c>
      <c r="H2534" s="18">
        <f>MIN(1,F2534/Config_Geracao!$E$4)*G2534</f>
        <v>0.18715</v>
      </c>
    </row>
    <row r="2535" ht="15.0" customHeight="1">
      <c r="A2535" s="43">
        <v>45763.5416666667</v>
      </c>
      <c r="B2535" s="44">
        <v>4.0</v>
      </c>
      <c r="C2535" s="44">
        <v>13.0</v>
      </c>
      <c r="D2535" s="44">
        <v>918.2</v>
      </c>
      <c r="E2535" s="44">
        <v>30.0</v>
      </c>
      <c r="F2535" s="44">
        <v>4.25</v>
      </c>
      <c r="G2535" s="44">
        <v>0.95</v>
      </c>
      <c r="H2535" s="18">
        <f>MIN(1,F2535/Config_Geracao!$E$4)*G2535</f>
        <v>0.40375</v>
      </c>
    </row>
    <row r="2536" ht="15.0" customHeight="1">
      <c r="A2536" s="43">
        <v>45763.5833333333</v>
      </c>
      <c r="B2536" s="44">
        <v>4.0</v>
      </c>
      <c r="C2536" s="44">
        <v>14.0</v>
      </c>
      <c r="D2536" s="44">
        <v>181.5</v>
      </c>
      <c r="E2536" s="44">
        <v>28.3</v>
      </c>
      <c r="F2536" s="44">
        <v>1.85</v>
      </c>
      <c r="G2536" s="44">
        <v>0.95</v>
      </c>
      <c r="H2536" s="18">
        <f>MIN(1,F2536/Config_Geracao!$E$4)*G2536</f>
        <v>0.17575</v>
      </c>
    </row>
    <row r="2537" ht="15.0" customHeight="1">
      <c r="A2537" s="43">
        <v>45763.625</v>
      </c>
      <c r="B2537" s="44">
        <v>4.0</v>
      </c>
      <c r="C2537" s="44">
        <v>15.0</v>
      </c>
      <c r="D2537" s="44">
        <v>189.3</v>
      </c>
      <c r="E2537" s="44">
        <v>29.8</v>
      </c>
      <c r="F2537" s="44">
        <v>2.81</v>
      </c>
      <c r="G2537" s="44">
        <v>0.95</v>
      </c>
      <c r="H2537" s="18">
        <f>MIN(1,F2537/Config_Geracao!$E$4)*G2537</f>
        <v>0.26695</v>
      </c>
    </row>
    <row r="2538" ht="15.0" customHeight="1">
      <c r="A2538" s="43">
        <v>45763.6666666667</v>
      </c>
      <c r="B2538" s="44">
        <v>4.0</v>
      </c>
      <c r="C2538" s="44">
        <v>16.0</v>
      </c>
      <c r="D2538" s="44">
        <v>597.4</v>
      </c>
      <c r="E2538" s="44">
        <v>24.0</v>
      </c>
      <c r="F2538" s="44">
        <v>2.26</v>
      </c>
      <c r="G2538" s="44">
        <v>0.95</v>
      </c>
      <c r="H2538" s="18">
        <f>MIN(1,F2538/Config_Geracao!$E$4)*G2538</f>
        <v>0.2147</v>
      </c>
    </row>
    <row r="2539" ht="15.0" customHeight="1">
      <c r="A2539" s="43">
        <v>45763.7083333333</v>
      </c>
      <c r="B2539" s="44">
        <v>4.0</v>
      </c>
      <c r="C2539" s="44">
        <v>17.0</v>
      </c>
      <c r="D2539" s="44">
        <v>407.0</v>
      </c>
      <c r="E2539" s="44">
        <v>25.2</v>
      </c>
      <c r="F2539" s="44">
        <v>2.46</v>
      </c>
      <c r="G2539" s="44">
        <v>0.95</v>
      </c>
      <c r="H2539" s="18">
        <f>MIN(1,F2539/Config_Geracao!$E$4)*G2539</f>
        <v>0.2337</v>
      </c>
    </row>
    <row r="2540" ht="15.0" customHeight="1">
      <c r="A2540" s="43">
        <v>45763.75</v>
      </c>
      <c r="B2540" s="44">
        <v>4.0</v>
      </c>
      <c r="C2540" s="44">
        <v>18.0</v>
      </c>
      <c r="D2540" s="44">
        <v>222.7</v>
      </c>
      <c r="E2540" s="44">
        <v>23.8</v>
      </c>
      <c r="F2540" s="44">
        <v>1.88</v>
      </c>
      <c r="G2540" s="44">
        <v>0.95</v>
      </c>
      <c r="H2540" s="18">
        <f>MIN(1,F2540/Config_Geracao!$E$4)*G2540</f>
        <v>0.1786</v>
      </c>
    </row>
    <row r="2541" ht="15.0" customHeight="1">
      <c r="A2541" s="43">
        <v>45763.7916666667</v>
      </c>
      <c r="B2541" s="44">
        <v>4.0</v>
      </c>
      <c r="C2541" s="44">
        <v>19.0</v>
      </c>
      <c r="D2541" s="44">
        <v>14.1</v>
      </c>
      <c r="E2541" s="44">
        <v>24.7</v>
      </c>
      <c r="F2541" s="44">
        <v>2.93</v>
      </c>
      <c r="G2541" s="44">
        <v>0.95</v>
      </c>
      <c r="H2541" s="18">
        <f>MIN(1,F2541/Config_Geracao!$E$4)*G2541</f>
        <v>0.27835</v>
      </c>
    </row>
    <row r="2542" ht="15.0" customHeight="1">
      <c r="A2542" s="43">
        <v>45763.8333333333</v>
      </c>
      <c r="B2542" s="44">
        <v>4.0</v>
      </c>
      <c r="C2542" s="44">
        <v>20.0</v>
      </c>
      <c r="D2542" s="44">
        <v>0.0</v>
      </c>
      <c r="E2542" s="44">
        <v>29.0</v>
      </c>
      <c r="F2542" s="44">
        <v>2.78</v>
      </c>
      <c r="G2542" s="44">
        <v>0.95</v>
      </c>
      <c r="H2542" s="18">
        <f>MIN(1,F2542/Config_Geracao!$E$4)*G2542</f>
        <v>0.2641</v>
      </c>
    </row>
    <row r="2543" ht="15.0" customHeight="1">
      <c r="A2543" s="43">
        <v>45763.875</v>
      </c>
      <c r="B2543" s="44">
        <v>4.0</v>
      </c>
      <c r="C2543" s="44">
        <v>21.0</v>
      </c>
      <c r="D2543" s="44">
        <v>0.0</v>
      </c>
      <c r="E2543" s="44">
        <v>24.0</v>
      </c>
      <c r="F2543" s="44">
        <v>3.3</v>
      </c>
      <c r="G2543" s="44">
        <v>0.95</v>
      </c>
      <c r="H2543" s="18">
        <f>MIN(1,F2543/Config_Geracao!$E$4)*G2543</f>
        <v>0.3135</v>
      </c>
    </row>
    <row r="2544" ht="15.0" customHeight="1">
      <c r="A2544" s="43">
        <v>45763.9166666667</v>
      </c>
      <c r="B2544" s="44">
        <v>4.0</v>
      </c>
      <c r="C2544" s="44">
        <v>22.0</v>
      </c>
      <c r="D2544" s="44">
        <v>0.0</v>
      </c>
      <c r="E2544" s="44">
        <v>26.1</v>
      </c>
      <c r="F2544" s="44">
        <v>2.76</v>
      </c>
      <c r="G2544" s="44">
        <v>0.95</v>
      </c>
      <c r="H2544" s="18">
        <f>MIN(1,F2544/Config_Geracao!$E$4)*G2544</f>
        <v>0.2622</v>
      </c>
    </row>
    <row r="2545" ht="15.0" customHeight="1">
      <c r="A2545" s="43">
        <v>45763.9583333333</v>
      </c>
      <c r="B2545" s="44">
        <v>4.0</v>
      </c>
      <c r="C2545" s="44">
        <v>23.0</v>
      </c>
      <c r="D2545" s="44">
        <v>0.0</v>
      </c>
      <c r="E2545" s="44">
        <v>28.2</v>
      </c>
      <c r="F2545" s="44">
        <v>2.64</v>
      </c>
      <c r="G2545" s="44">
        <v>0.95</v>
      </c>
      <c r="H2545" s="18">
        <f>MIN(1,F2545/Config_Geracao!$E$4)*G2545</f>
        <v>0.2508</v>
      </c>
    </row>
    <row r="2546" ht="15.0" customHeight="1">
      <c r="A2546" s="43">
        <v>45764.0</v>
      </c>
      <c r="B2546" s="44">
        <v>4.0</v>
      </c>
      <c r="C2546" s="44">
        <v>0.0</v>
      </c>
      <c r="D2546" s="44">
        <v>0.0</v>
      </c>
      <c r="E2546" s="44">
        <v>27.6</v>
      </c>
      <c r="F2546" s="44">
        <v>3.48</v>
      </c>
      <c r="G2546" s="44">
        <v>0.95</v>
      </c>
      <c r="H2546" s="18">
        <f>MIN(1,F2546/Config_Geracao!$E$4)*G2546</f>
        <v>0.3306</v>
      </c>
    </row>
    <row r="2547" ht="15.0" customHeight="1">
      <c r="A2547" s="43">
        <v>45764.0416666667</v>
      </c>
      <c r="B2547" s="44">
        <v>4.0</v>
      </c>
      <c r="C2547" s="44">
        <v>1.0</v>
      </c>
      <c r="D2547" s="44">
        <v>0.0</v>
      </c>
      <c r="E2547" s="44">
        <v>28.1</v>
      </c>
      <c r="F2547" s="44">
        <v>3.35</v>
      </c>
      <c r="G2547" s="44">
        <v>0.95</v>
      </c>
      <c r="H2547" s="18">
        <f>MIN(1,F2547/Config_Geracao!$E$4)*G2547</f>
        <v>0.31825</v>
      </c>
    </row>
    <row r="2548" ht="15.0" customHeight="1">
      <c r="A2548" s="43">
        <v>45764.0833333333</v>
      </c>
      <c r="B2548" s="44">
        <v>4.0</v>
      </c>
      <c r="C2548" s="44">
        <v>2.0</v>
      </c>
      <c r="D2548" s="44">
        <v>0.0</v>
      </c>
      <c r="E2548" s="44">
        <v>26.5</v>
      </c>
      <c r="F2548" s="44">
        <v>4.44</v>
      </c>
      <c r="G2548" s="44">
        <v>0.95</v>
      </c>
      <c r="H2548" s="18">
        <f>MIN(1,F2548/Config_Geracao!$E$4)*G2548</f>
        <v>0.4218</v>
      </c>
    </row>
    <row r="2549" ht="15.0" customHeight="1">
      <c r="A2549" s="43">
        <v>45764.125</v>
      </c>
      <c r="B2549" s="44">
        <v>4.0</v>
      </c>
      <c r="C2549" s="44">
        <v>3.0</v>
      </c>
      <c r="D2549" s="44">
        <v>0.0</v>
      </c>
      <c r="E2549" s="44">
        <v>27.9</v>
      </c>
      <c r="F2549" s="44">
        <v>2.85</v>
      </c>
      <c r="G2549" s="44">
        <v>0.95</v>
      </c>
      <c r="H2549" s="18">
        <f>MIN(1,F2549/Config_Geracao!$E$4)*G2549</f>
        <v>0.27075</v>
      </c>
    </row>
    <row r="2550" ht="15.0" customHeight="1">
      <c r="A2550" s="43">
        <v>45764.1666666667</v>
      </c>
      <c r="B2550" s="44">
        <v>4.0</v>
      </c>
      <c r="C2550" s="44">
        <v>4.0</v>
      </c>
      <c r="D2550" s="44">
        <v>0.0</v>
      </c>
      <c r="E2550" s="44">
        <v>25.8</v>
      </c>
      <c r="F2550" s="44">
        <v>2.7</v>
      </c>
      <c r="G2550" s="44">
        <v>0.95</v>
      </c>
      <c r="H2550" s="18">
        <f>MIN(1,F2550/Config_Geracao!$E$4)*G2550</f>
        <v>0.2565</v>
      </c>
    </row>
    <row r="2551" ht="15.0" customHeight="1">
      <c r="A2551" s="43">
        <v>45764.2083333333</v>
      </c>
      <c r="B2551" s="44">
        <v>4.0</v>
      </c>
      <c r="C2551" s="44">
        <v>5.0</v>
      </c>
      <c r="D2551" s="44">
        <v>8.9</v>
      </c>
      <c r="E2551" s="44">
        <v>25.2</v>
      </c>
      <c r="F2551" s="44">
        <v>2.78</v>
      </c>
      <c r="G2551" s="44">
        <v>0.95</v>
      </c>
      <c r="H2551" s="18">
        <f>MIN(1,F2551/Config_Geracao!$E$4)*G2551</f>
        <v>0.2641</v>
      </c>
    </row>
    <row r="2552" ht="15.0" customHeight="1">
      <c r="A2552" s="43">
        <v>45764.25</v>
      </c>
      <c r="B2552" s="44">
        <v>4.0</v>
      </c>
      <c r="C2552" s="44">
        <v>6.0</v>
      </c>
      <c r="D2552" s="44">
        <v>26.7</v>
      </c>
      <c r="E2552" s="44">
        <v>25.3</v>
      </c>
      <c r="F2552" s="44">
        <v>2.73</v>
      </c>
      <c r="G2552" s="44">
        <v>0.95</v>
      </c>
      <c r="H2552" s="18">
        <f>MIN(1,F2552/Config_Geracao!$E$4)*G2552</f>
        <v>0.25935</v>
      </c>
    </row>
    <row r="2553" ht="15.0" customHeight="1">
      <c r="A2553" s="43">
        <v>45764.2916666667</v>
      </c>
      <c r="B2553" s="44">
        <v>4.0</v>
      </c>
      <c r="C2553" s="44">
        <v>7.0</v>
      </c>
      <c r="D2553" s="44">
        <v>418.7</v>
      </c>
      <c r="E2553" s="44">
        <v>25.9</v>
      </c>
      <c r="F2553" s="44">
        <v>1.89</v>
      </c>
      <c r="G2553" s="44">
        <v>0.95</v>
      </c>
      <c r="H2553" s="18">
        <f>MIN(1,F2553/Config_Geracao!$E$4)*G2553</f>
        <v>0.17955</v>
      </c>
    </row>
    <row r="2554" ht="15.0" customHeight="1">
      <c r="A2554" s="43">
        <v>45764.3333333333</v>
      </c>
      <c r="B2554" s="44">
        <v>4.0</v>
      </c>
      <c r="C2554" s="44">
        <v>8.0</v>
      </c>
      <c r="D2554" s="44">
        <v>594.0</v>
      </c>
      <c r="E2554" s="44">
        <v>27.8</v>
      </c>
      <c r="F2554" s="44">
        <v>2.11</v>
      </c>
      <c r="G2554" s="44">
        <v>0.95</v>
      </c>
      <c r="H2554" s="18">
        <f>MIN(1,F2554/Config_Geracao!$E$4)*G2554</f>
        <v>0.20045</v>
      </c>
    </row>
    <row r="2555" ht="15.0" customHeight="1">
      <c r="A2555" s="43">
        <v>45764.375</v>
      </c>
      <c r="B2555" s="44">
        <v>4.0</v>
      </c>
      <c r="C2555" s="44">
        <v>9.0</v>
      </c>
      <c r="D2555" s="44">
        <v>746.8</v>
      </c>
      <c r="E2555" s="44">
        <v>23.9</v>
      </c>
      <c r="F2555" s="44">
        <v>2.44</v>
      </c>
      <c r="G2555" s="44">
        <v>0.95</v>
      </c>
      <c r="H2555" s="18">
        <f>MIN(1,F2555/Config_Geracao!$E$4)*G2555</f>
        <v>0.2318</v>
      </c>
    </row>
    <row r="2556" ht="15.0" customHeight="1">
      <c r="A2556" s="43">
        <v>45764.4166666667</v>
      </c>
      <c r="B2556" s="44">
        <v>4.0</v>
      </c>
      <c r="C2556" s="44">
        <v>10.0</v>
      </c>
      <c r="D2556" s="44">
        <v>375.5</v>
      </c>
      <c r="E2556" s="44">
        <v>31.6</v>
      </c>
      <c r="F2556" s="44">
        <v>3.2</v>
      </c>
      <c r="G2556" s="44">
        <v>0.95</v>
      </c>
      <c r="H2556" s="18">
        <f>MIN(1,F2556/Config_Geracao!$E$4)*G2556</f>
        <v>0.304</v>
      </c>
    </row>
    <row r="2557" ht="15.0" customHeight="1">
      <c r="A2557" s="43">
        <v>45764.4583333333</v>
      </c>
      <c r="B2557" s="44">
        <v>4.0</v>
      </c>
      <c r="C2557" s="44">
        <v>11.0</v>
      </c>
      <c r="D2557" s="44">
        <v>914.4</v>
      </c>
      <c r="E2557" s="44">
        <v>30.2</v>
      </c>
      <c r="F2557" s="44">
        <v>3.09</v>
      </c>
      <c r="G2557" s="44">
        <v>0.95</v>
      </c>
      <c r="H2557" s="18">
        <f>MIN(1,F2557/Config_Geracao!$E$4)*G2557</f>
        <v>0.29355</v>
      </c>
    </row>
    <row r="2558" ht="15.0" customHeight="1">
      <c r="A2558" s="43">
        <v>45764.5</v>
      </c>
      <c r="B2558" s="44">
        <v>4.0</v>
      </c>
      <c r="C2558" s="44">
        <v>12.0</v>
      </c>
      <c r="D2558" s="44">
        <v>947.2</v>
      </c>
      <c r="E2558" s="44">
        <v>30.3</v>
      </c>
      <c r="F2558" s="44">
        <v>2.06</v>
      </c>
      <c r="G2558" s="44">
        <v>0.95</v>
      </c>
      <c r="H2558" s="18">
        <f>MIN(1,F2558/Config_Geracao!$E$4)*G2558</f>
        <v>0.1957</v>
      </c>
    </row>
    <row r="2559" ht="15.0" customHeight="1">
      <c r="A2559" s="43">
        <v>45764.5416666667</v>
      </c>
      <c r="B2559" s="44">
        <v>4.0</v>
      </c>
      <c r="C2559" s="44">
        <v>13.0</v>
      </c>
      <c r="D2559" s="44">
        <v>934.4</v>
      </c>
      <c r="E2559" s="44">
        <v>27.7</v>
      </c>
      <c r="F2559" s="44">
        <v>1.78</v>
      </c>
      <c r="G2559" s="44">
        <v>0.95</v>
      </c>
      <c r="H2559" s="18">
        <f>MIN(1,F2559/Config_Geracao!$E$4)*G2559</f>
        <v>0.1691</v>
      </c>
    </row>
    <row r="2560" ht="15.0" customHeight="1">
      <c r="A2560" s="43">
        <v>45764.5833333333</v>
      </c>
      <c r="B2560" s="44">
        <v>4.0</v>
      </c>
      <c r="C2560" s="44">
        <v>14.0</v>
      </c>
      <c r="D2560" s="44">
        <v>507.9</v>
      </c>
      <c r="E2560" s="44">
        <v>30.9</v>
      </c>
      <c r="F2560" s="44">
        <v>6.04</v>
      </c>
      <c r="G2560" s="44">
        <v>0.95</v>
      </c>
      <c r="H2560" s="18">
        <f>MIN(1,F2560/Config_Geracao!$E$4)*G2560</f>
        <v>0.5738</v>
      </c>
    </row>
    <row r="2561" ht="15.0" customHeight="1">
      <c r="A2561" s="43">
        <v>45764.625</v>
      </c>
      <c r="B2561" s="44">
        <v>4.0</v>
      </c>
      <c r="C2561" s="44">
        <v>15.0</v>
      </c>
      <c r="D2561" s="44">
        <v>754.1</v>
      </c>
      <c r="E2561" s="44">
        <v>29.7</v>
      </c>
      <c r="F2561" s="44">
        <v>1.69</v>
      </c>
      <c r="G2561" s="44">
        <v>0.95</v>
      </c>
      <c r="H2561" s="18">
        <f>MIN(1,F2561/Config_Geracao!$E$4)*G2561</f>
        <v>0.16055</v>
      </c>
    </row>
    <row r="2562" ht="15.0" customHeight="1">
      <c r="A2562" s="43">
        <v>45764.6666666667</v>
      </c>
      <c r="B2562" s="44">
        <v>4.0</v>
      </c>
      <c r="C2562" s="44">
        <v>16.0</v>
      </c>
      <c r="D2562" s="44">
        <v>608.7</v>
      </c>
      <c r="E2562" s="44">
        <v>26.8</v>
      </c>
      <c r="F2562" s="44">
        <v>2.31</v>
      </c>
      <c r="G2562" s="44">
        <v>0.95</v>
      </c>
      <c r="H2562" s="18">
        <f>MIN(1,F2562/Config_Geracao!$E$4)*G2562</f>
        <v>0.21945</v>
      </c>
    </row>
    <row r="2563" ht="15.0" customHeight="1">
      <c r="A2563" s="43">
        <v>45764.7083333333</v>
      </c>
      <c r="B2563" s="44">
        <v>4.0</v>
      </c>
      <c r="C2563" s="44">
        <v>17.0</v>
      </c>
      <c r="D2563" s="44">
        <v>404.6</v>
      </c>
      <c r="E2563" s="44">
        <v>25.2</v>
      </c>
      <c r="F2563" s="44">
        <v>1.65</v>
      </c>
      <c r="G2563" s="44">
        <v>0.95</v>
      </c>
      <c r="H2563" s="18">
        <f>MIN(1,F2563/Config_Geracao!$E$4)*G2563</f>
        <v>0.15675</v>
      </c>
    </row>
    <row r="2564" ht="15.0" customHeight="1">
      <c r="A2564" s="43">
        <v>45764.75</v>
      </c>
      <c r="B2564" s="44">
        <v>4.0</v>
      </c>
      <c r="C2564" s="44">
        <v>18.0</v>
      </c>
      <c r="D2564" s="44">
        <v>225.9</v>
      </c>
      <c r="E2564" s="44">
        <v>21.6</v>
      </c>
      <c r="F2564" s="44">
        <v>1.74</v>
      </c>
      <c r="G2564" s="44">
        <v>0.95</v>
      </c>
      <c r="H2564" s="18">
        <f>MIN(1,F2564/Config_Geracao!$E$4)*G2564</f>
        <v>0.1653</v>
      </c>
    </row>
    <row r="2565" ht="15.0" customHeight="1">
      <c r="A2565" s="43">
        <v>45764.7916666667</v>
      </c>
      <c r="B2565" s="44">
        <v>4.0</v>
      </c>
      <c r="C2565" s="44">
        <v>19.0</v>
      </c>
      <c r="D2565" s="44">
        <v>0.0</v>
      </c>
      <c r="E2565" s="44">
        <v>23.2</v>
      </c>
      <c r="F2565" s="44">
        <v>2.56</v>
      </c>
      <c r="G2565" s="44">
        <v>0.95</v>
      </c>
      <c r="H2565" s="18">
        <f>MIN(1,F2565/Config_Geracao!$E$4)*G2565</f>
        <v>0.2432</v>
      </c>
    </row>
    <row r="2566" ht="15.0" customHeight="1">
      <c r="A2566" s="43">
        <v>45764.8333333333</v>
      </c>
      <c r="B2566" s="44">
        <v>4.0</v>
      </c>
      <c r="C2566" s="44">
        <v>20.0</v>
      </c>
      <c r="D2566" s="44">
        <v>0.0</v>
      </c>
      <c r="E2566" s="44">
        <v>23.2</v>
      </c>
      <c r="F2566" s="44">
        <v>2.87</v>
      </c>
      <c r="G2566" s="44">
        <v>0.95</v>
      </c>
      <c r="H2566" s="18">
        <f>MIN(1,F2566/Config_Geracao!$E$4)*G2566</f>
        <v>0.27265</v>
      </c>
    </row>
    <row r="2567" ht="15.0" customHeight="1">
      <c r="A2567" s="43">
        <v>45764.875</v>
      </c>
      <c r="B2567" s="44">
        <v>4.0</v>
      </c>
      <c r="C2567" s="44">
        <v>21.0</v>
      </c>
      <c r="D2567" s="44">
        <v>0.0</v>
      </c>
      <c r="E2567" s="44">
        <v>27.3</v>
      </c>
      <c r="F2567" s="44">
        <v>3.22</v>
      </c>
      <c r="G2567" s="44">
        <v>0.95</v>
      </c>
      <c r="H2567" s="18">
        <f>MIN(1,F2567/Config_Geracao!$E$4)*G2567</f>
        <v>0.3059</v>
      </c>
    </row>
    <row r="2568" ht="15.0" customHeight="1">
      <c r="A2568" s="43">
        <v>45764.9166666667</v>
      </c>
      <c r="B2568" s="44">
        <v>4.0</v>
      </c>
      <c r="C2568" s="44">
        <v>22.0</v>
      </c>
      <c r="D2568" s="44">
        <v>0.0</v>
      </c>
      <c r="E2568" s="44">
        <v>26.3</v>
      </c>
      <c r="F2568" s="44">
        <v>3.0</v>
      </c>
      <c r="G2568" s="44">
        <v>0.95</v>
      </c>
      <c r="H2568" s="18">
        <f>MIN(1,F2568/Config_Geracao!$E$4)*G2568</f>
        <v>0.285</v>
      </c>
    </row>
    <row r="2569" ht="15.0" customHeight="1">
      <c r="A2569" s="43">
        <v>45764.9583333333</v>
      </c>
      <c r="B2569" s="44">
        <v>4.0</v>
      </c>
      <c r="C2569" s="44">
        <v>23.0</v>
      </c>
      <c r="D2569" s="44">
        <v>0.0</v>
      </c>
      <c r="E2569" s="44">
        <v>27.5</v>
      </c>
      <c r="F2569" s="44">
        <v>3.98</v>
      </c>
      <c r="G2569" s="44">
        <v>0.95</v>
      </c>
      <c r="H2569" s="18">
        <f>MIN(1,F2569/Config_Geracao!$E$4)*G2569</f>
        <v>0.3781</v>
      </c>
    </row>
    <row r="2570" ht="15.0" customHeight="1">
      <c r="A2570" s="43">
        <v>45765.0</v>
      </c>
      <c r="B2570" s="44">
        <v>4.0</v>
      </c>
      <c r="C2570" s="44">
        <v>0.0</v>
      </c>
      <c r="D2570" s="44">
        <v>0.0</v>
      </c>
      <c r="E2570" s="44">
        <v>27.2</v>
      </c>
      <c r="F2570" s="44">
        <v>2.44</v>
      </c>
      <c r="G2570" s="44">
        <v>0.95</v>
      </c>
      <c r="H2570" s="18">
        <f>MIN(1,F2570/Config_Geracao!$E$4)*G2570</f>
        <v>0.2318</v>
      </c>
    </row>
    <row r="2571" ht="15.0" customHeight="1">
      <c r="A2571" s="43">
        <v>45765.0416666667</v>
      </c>
      <c r="B2571" s="44">
        <v>4.0</v>
      </c>
      <c r="C2571" s="44">
        <v>1.0</v>
      </c>
      <c r="D2571" s="44">
        <v>0.0</v>
      </c>
      <c r="E2571" s="44">
        <v>26.4</v>
      </c>
      <c r="F2571" s="44">
        <v>2.78</v>
      </c>
      <c r="G2571" s="44">
        <v>0.95</v>
      </c>
      <c r="H2571" s="18">
        <f>MIN(1,F2571/Config_Geracao!$E$4)*G2571</f>
        <v>0.2641</v>
      </c>
    </row>
    <row r="2572" ht="15.0" customHeight="1">
      <c r="A2572" s="43">
        <v>45765.0833333333</v>
      </c>
      <c r="B2572" s="44">
        <v>4.0</v>
      </c>
      <c r="C2572" s="44">
        <v>2.0</v>
      </c>
      <c r="D2572" s="44">
        <v>0.0</v>
      </c>
      <c r="E2572" s="44">
        <v>23.5</v>
      </c>
      <c r="F2572" s="44">
        <v>3.6</v>
      </c>
      <c r="G2572" s="44">
        <v>0.95</v>
      </c>
      <c r="H2572" s="18">
        <f>MIN(1,F2572/Config_Geracao!$E$4)*G2572</f>
        <v>0.342</v>
      </c>
    </row>
    <row r="2573" ht="15.0" customHeight="1">
      <c r="A2573" s="43">
        <v>45765.125</v>
      </c>
      <c r="B2573" s="44">
        <v>4.0</v>
      </c>
      <c r="C2573" s="44">
        <v>3.0</v>
      </c>
      <c r="D2573" s="44">
        <v>0.0</v>
      </c>
      <c r="E2573" s="44">
        <v>26.9</v>
      </c>
      <c r="F2573" s="44">
        <v>6.94</v>
      </c>
      <c r="G2573" s="44">
        <v>0.95</v>
      </c>
      <c r="H2573" s="18">
        <f>MIN(1,F2573/Config_Geracao!$E$4)*G2573</f>
        <v>0.6593</v>
      </c>
    </row>
    <row r="2574" ht="15.0" customHeight="1">
      <c r="A2574" s="43">
        <v>45765.1666666667</v>
      </c>
      <c r="B2574" s="44">
        <v>4.0</v>
      </c>
      <c r="C2574" s="44">
        <v>4.0</v>
      </c>
      <c r="D2574" s="44">
        <v>0.0</v>
      </c>
      <c r="E2574" s="44">
        <v>26.7</v>
      </c>
      <c r="F2574" s="44">
        <v>2.72</v>
      </c>
      <c r="G2574" s="44">
        <v>0.95</v>
      </c>
      <c r="H2574" s="18">
        <f>MIN(1,F2574/Config_Geracao!$E$4)*G2574</f>
        <v>0.2584</v>
      </c>
    </row>
    <row r="2575" ht="15.0" customHeight="1">
      <c r="A2575" s="43">
        <v>45765.2083333333</v>
      </c>
      <c r="B2575" s="44">
        <v>4.0</v>
      </c>
      <c r="C2575" s="44">
        <v>5.0</v>
      </c>
      <c r="D2575" s="44">
        <v>26.9</v>
      </c>
      <c r="E2575" s="44">
        <v>23.6</v>
      </c>
      <c r="F2575" s="44">
        <v>2.51</v>
      </c>
      <c r="G2575" s="44">
        <v>0.95</v>
      </c>
      <c r="H2575" s="18">
        <f>MIN(1,F2575/Config_Geracao!$E$4)*G2575</f>
        <v>0.23845</v>
      </c>
    </row>
    <row r="2576" ht="15.0" customHeight="1">
      <c r="A2576" s="43">
        <v>45765.25</v>
      </c>
      <c r="B2576" s="44">
        <v>4.0</v>
      </c>
      <c r="C2576" s="44">
        <v>6.0</v>
      </c>
      <c r="D2576" s="44">
        <v>230.8</v>
      </c>
      <c r="E2576" s="44">
        <v>22.1</v>
      </c>
      <c r="F2576" s="44">
        <v>2.63</v>
      </c>
      <c r="G2576" s="44">
        <v>0.95</v>
      </c>
      <c r="H2576" s="18">
        <f>MIN(1,F2576/Config_Geracao!$E$4)*G2576</f>
        <v>0.24985</v>
      </c>
    </row>
    <row r="2577" ht="15.0" customHeight="1">
      <c r="A2577" s="43">
        <v>45765.2916666667</v>
      </c>
      <c r="B2577" s="44">
        <v>4.0</v>
      </c>
      <c r="C2577" s="44">
        <v>7.0</v>
      </c>
      <c r="D2577" s="44">
        <v>319.4</v>
      </c>
      <c r="E2577" s="44">
        <v>22.9</v>
      </c>
      <c r="F2577" s="44">
        <v>3.69</v>
      </c>
      <c r="G2577" s="44">
        <v>0.95</v>
      </c>
      <c r="H2577" s="18">
        <f>MIN(1,F2577/Config_Geracao!$E$4)*G2577</f>
        <v>0.35055</v>
      </c>
    </row>
    <row r="2578" ht="15.0" customHeight="1">
      <c r="A2578" s="43">
        <v>45765.3333333333</v>
      </c>
      <c r="B2578" s="44">
        <v>4.0</v>
      </c>
      <c r="C2578" s="44">
        <v>8.0</v>
      </c>
      <c r="D2578" s="44">
        <v>584.8</v>
      </c>
      <c r="E2578" s="44">
        <v>29.4</v>
      </c>
      <c r="F2578" s="44">
        <v>2.97</v>
      </c>
      <c r="G2578" s="44">
        <v>0.95</v>
      </c>
      <c r="H2578" s="18">
        <f>MIN(1,F2578/Config_Geracao!$E$4)*G2578</f>
        <v>0.28215</v>
      </c>
    </row>
    <row r="2579" ht="15.0" customHeight="1">
      <c r="A2579" s="43">
        <v>45765.375</v>
      </c>
      <c r="B2579" s="44">
        <v>4.0</v>
      </c>
      <c r="C2579" s="44">
        <v>9.0</v>
      </c>
      <c r="D2579" s="44">
        <v>397.6</v>
      </c>
      <c r="E2579" s="44">
        <v>29.0</v>
      </c>
      <c r="F2579" s="44">
        <v>2.11</v>
      </c>
      <c r="G2579" s="44">
        <v>0.95</v>
      </c>
      <c r="H2579" s="18">
        <f>MIN(1,F2579/Config_Geracao!$E$4)*G2579</f>
        <v>0.20045</v>
      </c>
    </row>
    <row r="2580" ht="15.0" customHeight="1">
      <c r="A2580" s="43">
        <v>45765.4166666667</v>
      </c>
      <c r="B2580" s="44">
        <v>4.0</v>
      </c>
      <c r="C2580" s="44">
        <v>10.0</v>
      </c>
      <c r="D2580" s="44">
        <v>841.2</v>
      </c>
      <c r="E2580" s="44">
        <v>30.6</v>
      </c>
      <c r="F2580" s="44">
        <v>1.99</v>
      </c>
      <c r="G2580" s="44">
        <v>0.95</v>
      </c>
      <c r="H2580" s="18">
        <f>MIN(1,F2580/Config_Geracao!$E$4)*G2580</f>
        <v>0.18905</v>
      </c>
    </row>
    <row r="2581" ht="15.0" customHeight="1">
      <c r="A2581" s="43">
        <v>45765.4583333333</v>
      </c>
      <c r="B2581" s="44">
        <v>4.0</v>
      </c>
      <c r="C2581" s="44">
        <v>11.0</v>
      </c>
      <c r="D2581" s="44">
        <v>916.3</v>
      </c>
      <c r="E2581" s="44">
        <v>28.5</v>
      </c>
      <c r="F2581" s="44">
        <v>3.9</v>
      </c>
      <c r="G2581" s="44">
        <v>0.95</v>
      </c>
      <c r="H2581" s="18">
        <f>MIN(1,F2581/Config_Geracao!$E$4)*G2581</f>
        <v>0.3705</v>
      </c>
    </row>
    <row r="2582" ht="15.0" customHeight="1">
      <c r="A2582" s="43">
        <v>45765.5</v>
      </c>
      <c r="B2582" s="44">
        <v>4.0</v>
      </c>
      <c r="C2582" s="44">
        <v>12.0</v>
      </c>
      <c r="D2582" s="44">
        <v>963.6</v>
      </c>
      <c r="E2582" s="44">
        <v>28.9</v>
      </c>
      <c r="F2582" s="44">
        <v>1.62</v>
      </c>
      <c r="G2582" s="44">
        <v>0.95</v>
      </c>
      <c r="H2582" s="18">
        <f>MIN(1,F2582/Config_Geracao!$E$4)*G2582</f>
        <v>0.1539</v>
      </c>
    </row>
    <row r="2583" ht="15.0" customHeight="1">
      <c r="A2583" s="43">
        <v>45765.5416666667</v>
      </c>
      <c r="B2583" s="44">
        <v>4.0</v>
      </c>
      <c r="C2583" s="44">
        <v>13.0</v>
      </c>
      <c r="D2583" s="44">
        <v>944.2</v>
      </c>
      <c r="E2583" s="44">
        <v>29.2</v>
      </c>
      <c r="F2583" s="44">
        <v>3.53</v>
      </c>
      <c r="G2583" s="44">
        <v>0.95</v>
      </c>
      <c r="H2583" s="18">
        <f>MIN(1,F2583/Config_Geracao!$E$4)*G2583</f>
        <v>0.33535</v>
      </c>
    </row>
    <row r="2584" ht="15.0" customHeight="1">
      <c r="A2584" s="43">
        <v>45765.5833333333</v>
      </c>
      <c r="B2584" s="44">
        <v>4.0</v>
      </c>
      <c r="C2584" s="44">
        <v>14.0</v>
      </c>
      <c r="D2584" s="44">
        <v>315.1</v>
      </c>
      <c r="E2584" s="44">
        <v>26.5</v>
      </c>
      <c r="F2584" s="44">
        <v>3.38</v>
      </c>
      <c r="G2584" s="44">
        <v>0.95</v>
      </c>
      <c r="H2584" s="18">
        <f>MIN(1,F2584/Config_Geracao!$E$4)*G2584</f>
        <v>0.3211</v>
      </c>
    </row>
    <row r="2585" ht="15.0" customHeight="1">
      <c r="A2585" s="43">
        <v>45765.625</v>
      </c>
      <c r="B2585" s="44">
        <v>4.0</v>
      </c>
      <c r="C2585" s="44">
        <v>15.0</v>
      </c>
      <c r="D2585" s="44">
        <v>753.2</v>
      </c>
      <c r="E2585" s="44">
        <v>26.7</v>
      </c>
      <c r="F2585" s="44">
        <v>2.72</v>
      </c>
      <c r="G2585" s="44">
        <v>0.95</v>
      </c>
      <c r="H2585" s="18">
        <f>MIN(1,F2585/Config_Geracao!$E$4)*G2585</f>
        <v>0.2584</v>
      </c>
    </row>
    <row r="2586" ht="15.0" customHeight="1">
      <c r="A2586" s="43">
        <v>45765.6666666667</v>
      </c>
      <c r="B2586" s="44">
        <v>4.0</v>
      </c>
      <c r="C2586" s="44">
        <v>16.0</v>
      </c>
      <c r="D2586" s="44">
        <v>602.2</v>
      </c>
      <c r="E2586" s="44">
        <v>28.0</v>
      </c>
      <c r="F2586" s="44">
        <v>2.0</v>
      </c>
      <c r="G2586" s="44">
        <v>0.95</v>
      </c>
      <c r="H2586" s="18">
        <f>MIN(1,F2586/Config_Geracao!$E$4)*G2586</f>
        <v>0.19</v>
      </c>
    </row>
    <row r="2587" ht="15.0" customHeight="1">
      <c r="A2587" s="43">
        <v>45765.7083333333</v>
      </c>
      <c r="B2587" s="44">
        <v>4.0</v>
      </c>
      <c r="C2587" s="44">
        <v>17.0</v>
      </c>
      <c r="D2587" s="44">
        <v>410.8</v>
      </c>
      <c r="E2587" s="44">
        <v>23.4</v>
      </c>
      <c r="F2587" s="44">
        <v>1.69</v>
      </c>
      <c r="G2587" s="44">
        <v>0.95</v>
      </c>
      <c r="H2587" s="18">
        <f>MIN(1,F2587/Config_Geracao!$E$4)*G2587</f>
        <v>0.16055</v>
      </c>
    </row>
    <row r="2588" ht="15.0" customHeight="1">
      <c r="A2588" s="43">
        <v>45765.75</v>
      </c>
      <c r="B2588" s="44">
        <v>4.0</v>
      </c>
      <c r="C2588" s="44">
        <v>18.0</v>
      </c>
      <c r="D2588" s="44">
        <v>214.3</v>
      </c>
      <c r="E2588" s="44">
        <v>24.5</v>
      </c>
      <c r="F2588" s="44">
        <v>4.42</v>
      </c>
      <c r="G2588" s="44">
        <v>0.95</v>
      </c>
      <c r="H2588" s="18">
        <f>MIN(1,F2588/Config_Geracao!$E$4)*G2588</f>
        <v>0.4199</v>
      </c>
    </row>
    <row r="2589" ht="15.0" customHeight="1">
      <c r="A2589" s="43">
        <v>45765.7916666667</v>
      </c>
      <c r="B2589" s="44">
        <v>4.0</v>
      </c>
      <c r="C2589" s="44">
        <v>19.0</v>
      </c>
      <c r="D2589" s="44">
        <v>0.8</v>
      </c>
      <c r="E2589" s="44">
        <v>25.0</v>
      </c>
      <c r="F2589" s="44">
        <v>1.63</v>
      </c>
      <c r="G2589" s="44">
        <v>0.95</v>
      </c>
      <c r="H2589" s="18">
        <f>MIN(1,F2589/Config_Geracao!$E$4)*G2589</f>
        <v>0.15485</v>
      </c>
    </row>
    <row r="2590" ht="15.0" customHeight="1">
      <c r="A2590" s="43">
        <v>45765.8333333333</v>
      </c>
      <c r="B2590" s="44">
        <v>4.0</v>
      </c>
      <c r="C2590" s="44">
        <v>20.0</v>
      </c>
      <c r="D2590" s="44">
        <v>0.0</v>
      </c>
      <c r="E2590" s="44">
        <v>26.2</v>
      </c>
      <c r="F2590" s="44">
        <v>3.19</v>
      </c>
      <c r="G2590" s="44">
        <v>0.95</v>
      </c>
      <c r="H2590" s="18">
        <f>MIN(1,F2590/Config_Geracao!$E$4)*G2590</f>
        <v>0.30305</v>
      </c>
    </row>
    <row r="2591" ht="15.0" customHeight="1">
      <c r="A2591" s="43">
        <v>45765.875</v>
      </c>
      <c r="B2591" s="44">
        <v>4.0</v>
      </c>
      <c r="C2591" s="44">
        <v>21.0</v>
      </c>
      <c r="D2591" s="44">
        <v>0.0</v>
      </c>
      <c r="E2591" s="44">
        <v>26.5</v>
      </c>
      <c r="F2591" s="44">
        <v>3.28</v>
      </c>
      <c r="G2591" s="44">
        <v>0.95</v>
      </c>
      <c r="H2591" s="18">
        <f>MIN(1,F2591/Config_Geracao!$E$4)*G2591</f>
        <v>0.3116</v>
      </c>
    </row>
    <row r="2592" ht="15.0" customHeight="1">
      <c r="A2592" s="43">
        <v>45765.9166666667</v>
      </c>
      <c r="B2592" s="44">
        <v>4.0</v>
      </c>
      <c r="C2592" s="44">
        <v>22.0</v>
      </c>
      <c r="D2592" s="44">
        <v>0.0</v>
      </c>
      <c r="E2592" s="44">
        <v>27.0</v>
      </c>
      <c r="F2592" s="44">
        <v>2.73</v>
      </c>
      <c r="G2592" s="44">
        <v>0.95</v>
      </c>
      <c r="H2592" s="18">
        <f>MIN(1,F2592/Config_Geracao!$E$4)*G2592</f>
        <v>0.25935</v>
      </c>
    </row>
    <row r="2593" ht="15.0" customHeight="1">
      <c r="A2593" s="43">
        <v>45765.9583333333</v>
      </c>
      <c r="B2593" s="44">
        <v>4.0</v>
      </c>
      <c r="C2593" s="44">
        <v>23.0</v>
      </c>
      <c r="D2593" s="44">
        <v>0.0</v>
      </c>
      <c r="E2593" s="44">
        <v>25.9</v>
      </c>
      <c r="F2593" s="44">
        <v>3.42</v>
      </c>
      <c r="G2593" s="44">
        <v>0.95</v>
      </c>
      <c r="H2593" s="18">
        <f>MIN(1,F2593/Config_Geracao!$E$4)*G2593</f>
        <v>0.3249</v>
      </c>
    </row>
    <row r="2594" ht="15.0" customHeight="1">
      <c r="A2594" s="43">
        <v>45766.0</v>
      </c>
      <c r="B2594" s="44">
        <v>4.0</v>
      </c>
      <c r="C2594" s="44">
        <v>0.0</v>
      </c>
      <c r="D2594" s="44">
        <v>0.0</v>
      </c>
      <c r="E2594" s="44">
        <v>25.4</v>
      </c>
      <c r="F2594" s="44">
        <v>2.63</v>
      </c>
      <c r="G2594" s="44">
        <v>0.95</v>
      </c>
      <c r="H2594" s="18">
        <f>MIN(1,F2594/Config_Geracao!$E$4)*G2594</f>
        <v>0.24985</v>
      </c>
    </row>
    <row r="2595" ht="15.0" customHeight="1">
      <c r="A2595" s="43">
        <v>45766.0416666667</v>
      </c>
      <c r="B2595" s="44">
        <v>4.0</v>
      </c>
      <c r="C2595" s="44">
        <v>1.0</v>
      </c>
      <c r="D2595" s="44">
        <v>0.0</v>
      </c>
      <c r="E2595" s="44">
        <v>27.4</v>
      </c>
      <c r="F2595" s="44">
        <v>3.37</v>
      </c>
      <c r="G2595" s="44">
        <v>0.95</v>
      </c>
      <c r="H2595" s="18">
        <f>MIN(1,F2595/Config_Geracao!$E$4)*G2595</f>
        <v>0.32015</v>
      </c>
    </row>
    <row r="2596" ht="15.0" customHeight="1">
      <c r="A2596" s="43">
        <v>45766.0833333333</v>
      </c>
      <c r="B2596" s="44">
        <v>4.0</v>
      </c>
      <c r="C2596" s="44">
        <v>2.0</v>
      </c>
      <c r="D2596" s="44">
        <v>0.0</v>
      </c>
      <c r="E2596" s="44">
        <v>26.0</v>
      </c>
      <c r="F2596" s="44">
        <v>4.2</v>
      </c>
      <c r="G2596" s="44">
        <v>0.95</v>
      </c>
      <c r="H2596" s="18">
        <f>MIN(1,F2596/Config_Geracao!$E$4)*G2596</f>
        <v>0.399</v>
      </c>
    </row>
    <row r="2597" ht="15.0" customHeight="1">
      <c r="A2597" s="43">
        <v>45766.125</v>
      </c>
      <c r="B2597" s="44">
        <v>4.0</v>
      </c>
      <c r="C2597" s="44">
        <v>3.0</v>
      </c>
      <c r="D2597" s="44">
        <v>0.0</v>
      </c>
      <c r="E2597" s="44">
        <v>25.2</v>
      </c>
      <c r="F2597" s="44">
        <v>2.8</v>
      </c>
      <c r="G2597" s="44">
        <v>0.95</v>
      </c>
      <c r="H2597" s="18">
        <f>MIN(1,F2597/Config_Geracao!$E$4)*G2597</f>
        <v>0.266</v>
      </c>
    </row>
    <row r="2598" ht="15.0" customHeight="1">
      <c r="A2598" s="43">
        <v>45766.1666666667</v>
      </c>
      <c r="B2598" s="44">
        <v>4.0</v>
      </c>
      <c r="C2598" s="44">
        <v>4.0</v>
      </c>
      <c r="D2598" s="44">
        <v>0.0</v>
      </c>
      <c r="E2598" s="44">
        <v>26.6</v>
      </c>
      <c r="F2598" s="44">
        <v>2.66</v>
      </c>
      <c r="G2598" s="44">
        <v>0.95</v>
      </c>
      <c r="H2598" s="18">
        <f>MIN(1,F2598/Config_Geracao!$E$4)*G2598</f>
        <v>0.2527</v>
      </c>
    </row>
    <row r="2599" ht="15.0" customHeight="1">
      <c r="A2599" s="43">
        <v>45766.2083333333</v>
      </c>
      <c r="B2599" s="44">
        <v>4.0</v>
      </c>
      <c r="C2599" s="44">
        <v>5.0</v>
      </c>
      <c r="D2599" s="44">
        <v>0.0</v>
      </c>
      <c r="E2599" s="44">
        <v>25.3</v>
      </c>
      <c r="F2599" s="44">
        <v>4.87</v>
      </c>
      <c r="G2599" s="44">
        <v>0.95</v>
      </c>
      <c r="H2599" s="18">
        <f>MIN(1,F2599/Config_Geracao!$E$4)*G2599</f>
        <v>0.46265</v>
      </c>
    </row>
    <row r="2600" ht="15.0" customHeight="1">
      <c r="A2600" s="43">
        <v>45766.25</v>
      </c>
      <c r="B2600" s="44">
        <v>4.0</v>
      </c>
      <c r="C2600" s="44">
        <v>6.0</v>
      </c>
      <c r="D2600" s="44">
        <v>216.2</v>
      </c>
      <c r="E2600" s="44">
        <v>23.9</v>
      </c>
      <c r="F2600" s="44">
        <v>1.75</v>
      </c>
      <c r="G2600" s="44">
        <v>0.95</v>
      </c>
      <c r="H2600" s="18">
        <f>MIN(1,F2600/Config_Geracao!$E$4)*G2600</f>
        <v>0.16625</v>
      </c>
    </row>
    <row r="2601" ht="15.0" customHeight="1">
      <c r="A2601" s="43">
        <v>45766.2916666667</v>
      </c>
      <c r="B2601" s="44">
        <v>4.0</v>
      </c>
      <c r="C2601" s="44">
        <v>7.0</v>
      </c>
      <c r="D2601" s="44">
        <v>406.4</v>
      </c>
      <c r="E2601" s="44">
        <v>24.9</v>
      </c>
      <c r="F2601" s="44">
        <v>2.7</v>
      </c>
      <c r="G2601" s="44">
        <v>0.95</v>
      </c>
      <c r="H2601" s="18">
        <f>MIN(1,F2601/Config_Geracao!$E$4)*G2601</f>
        <v>0.2565</v>
      </c>
    </row>
    <row r="2602" ht="15.0" customHeight="1">
      <c r="A2602" s="43">
        <v>45766.3333333333</v>
      </c>
      <c r="B2602" s="44">
        <v>4.0</v>
      </c>
      <c r="C2602" s="44">
        <v>8.0</v>
      </c>
      <c r="D2602" s="44">
        <v>561.1</v>
      </c>
      <c r="E2602" s="44">
        <v>26.8</v>
      </c>
      <c r="F2602" s="44">
        <v>3.05</v>
      </c>
      <c r="G2602" s="44">
        <v>0.95</v>
      </c>
      <c r="H2602" s="18">
        <f>MIN(1,F2602/Config_Geracao!$E$4)*G2602</f>
        <v>0.28975</v>
      </c>
    </row>
    <row r="2603" ht="15.0" customHeight="1">
      <c r="A2603" s="43">
        <v>45766.375</v>
      </c>
      <c r="B2603" s="44">
        <v>4.0</v>
      </c>
      <c r="C2603" s="44">
        <v>9.0</v>
      </c>
      <c r="D2603" s="44">
        <v>729.5</v>
      </c>
      <c r="E2603" s="44">
        <v>30.8</v>
      </c>
      <c r="F2603" s="44">
        <v>4.46</v>
      </c>
      <c r="G2603" s="44">
        <v>0.95</v>
      </c>
      <c r="H2603" s="18">
        <f>MIN(1,F2603/Config_Geracao!$E$4)*G2603</f>
        <v>0.4237</v>
      </c>
    </row>
    <row r="2604" ht="15.0" customHeight="1">
      <c r="A2604" s="43">
        <v>45766.4166666667</v>
      </c>
      <c r="B2604" s="44">
        <v>4.0</v>
      </c>
      <c r="C2604" s="44">
        <v>10.0</v>
      </c>
      <c r="D2604" s="44">
        <v>843.0</v>
      </c>
      <c r="E2604" s="44">
        <v>29.9</v>
      </c>
      <c r="F2604" s="44">
        <v>1.72</v>
      </c>
      <c r="G2604" s="44">
        <v>0.95</v>
      </c>
      <c r="H2604" s="18">
        <f>MIN(1,F2604/Config_Geracao!$E$4)*G2604</f>
        <v>0.1634</v>
      </c>
    </row>
    <row r="2605" ht="15.0" customHeight="1">
      <c r="A2605" s="43">
        <v>45766.4583333333</v>
      </c>
      <c r="B2605" s="44">
        <v>4.0</v>
      </c>
      <c r="C2605" s="44">
        <v>11.0</v>
      </c>
      <c r="D2605" s="44">
        <v>951.6</v>
      </c>
      <c r="E2605" s="44">
        <v>34.5</v>
      </c>
      <c r="F2605" s="44">
        <v>3.69</v>
      </c>
      <c r="G2605" s="44">
        <v>0.95</v>
      </c>
      <c r="H2605" s="18">
        <f>MIN(1,F2605/Config_Geracao!$E$4)*G2605</f>
        <v>0.35055</v>
      </c>
    </row>
    <row r="2606" ht="15.0" customHeight="1">
      <c r="A2606" s="43">
        <v>45766.5</v>
      </c>
      <c r="B2606" s="44">
        <v>4.0</v>
      </c>
      <c r="C2606" s="44">
        <v>12.0</v>
      </c>
      <c r="D2606" s="44">
        <v>972.1</v>
      </c>
      <c r="E2606" s="44">
        <v>30.7</v>
      </c>
      <c r="F2606" s="44">
        <v>1.79</v>
      </c>
      <c r="G2606" s="44">
        <v>0.95</v>
      </c>
      <c r="H2606" s="18">
        <f>MIN(1,F2606/Config_Geracao!$E$4)*G2606</f>
        <v>0.17005</v>
      </c>
    </row>
    <row r="2607" ht="15.0" customHeight="1">
      <c r="A2607" s="43">
        <v>45766.5416666667</v>
      </c>
      <c r="B2607" s="44">
        <v>4.0</v>
      </c>
      <c r="C2607" s="44">
        <v>13.0</v>
      </c>
      <c r="D2607" s="44">
        <v>919.5</v>
      </c>
      <c r="E2607" s="44">
        <v>29.6</v>
      </c>
      <c r="F2607" s="44">
        <v>2.03</v>
      </c>
      <c r="G2607" s="44">
        <v>0.95</v>
      </c>
      <c r="H2607" s="18">
        <f>MIN(1,F2607/Config_Geracao!$E$4)*G2607</f>
        <v>0.19285</v>
      </c>
    </row>
    <row r="2608" ht="15.0" customHeight="1">
      <c r="A2608" s="43">
        <v>45766.5833333333</v>
      </c>
      <c r="B2608" s="44">
        <v>4.0</v>
      </c>
      <c r="C2608" s="44">
        <v>14.0</v>
      </c>
      <c r="D2608" s="44">
        <v>886.8</v>
      </c>
      <c r="E2608" s="44">
        <v>31.8</v>
      </c>
      <c r="F2608" s="44">
        <v>3.87</v>
      </c>
      <c r="G2608" s="44">
        <v>0.95</v>
      </c>
      <c r="H2608" s="18">
        <f>MIN(1,F2608/Config_Geracao!$E$4)*G2608</f>
        <v>0.36765</v>
      </c>
    </row>
    <row r="2609" ht="15.0" customHeight="1">
      <c r="A2609" s="43">
        <v>45766.625</v>
      </c>
      <c r="B2609" s="44">
        <v>4.0</v>
      </c>
      <c r="C2609" s="44">
        <v>15.0</v>
      </c>
      <c r="D2609" s="44">
        <v>751.3</v>
      </c>
      <c r="E2609" s="44">
        <v>29.5</v>
      </c>
      <c r="F2609" s="44">
        <v>1.92</v>
      </c>
      <c r="G2609" s="44">
        <v>0.95</v>
      </c>
      <c r="H2609" s="18">
        <f>MIN(1,F2609/Config_Geracao!$E$4)*G2609</f>
        <v>0.1824</v>
      </c>
    </row>
    <row r="2610" ht="15.0" customHeight="1">
      <c r="A2610" s="43">
        <v>45766.6666666667</v>
      </c>
      <c r="B2610" s="44">
        <v>4.0</v>
      </c>
      <c r="C2610" s="44">
        <v>16.0</v>
      </c>
      <c r="D2610" s="44">
        <v>587.2</v>
      </c>
      <c r="E2610" s="44">
        <v>25.3</v>
      </c>
      <c r="F2610" s="44">
        <v>2.9</v>
      </c>
      <c r="G2610" s="44">
        <v>0.95</v>
      </c>
      <c r="H2610" s="18">
        <f>MIN(1,F2610/Config_Geracao!$E$4)*G2610</f>
        <v>0.2755</v>
      </c>
    </row>
    <row r="2611" ht="15.0" customHeight="1">
      <c r="A2611" s="43">
        <v>45766.7083333333</v>
      </c>
      <c r="B2611" s="44">
        <v>4.0</v>
      </c>
      <c r="C2611" s="44">
        <v>17.0</v>
      </c>
      <c r="D2611" s="44">
        <v>453.1</v>
      </c>
      <c r="E2611" s="44">
        <v>24.5</v>
      </c>
      <c r="F2611" s="44">
        <v>1.69</v>
      </c>
      <c r="G2611" s="44">
        <v>0.95</v>
      </c>
      <c r="H2611" s="18">
        <f>MIN(1,F2611/Config_Geracao!$E$4)*G2611</f>
        <v>0.16055</v>
      </c>
    </row>
    <row r="2612" ht="15.0" customHeight="1">
      <c r="A2612" s="43">
        <v>45766.75</v>
      </c>
      <c r="B2612" s="44">
        <v>4.0</v>
      </c>
      <c r="C2612" s="44">
        <v>18.0</v>
      </c>
      <c r="D2612" s="44">
        <v>202.2</v>
      </c>
      <c r="E2612" s="44">
        <v>23.4</v>
      </c>
      <c r="F2612" s="44">
        <v>1.93</v>
      </c>
      <c r="G2612" s="44">
        <v>0.95</v>
      </c>
      <c r="H2612" s="18">
        <f>MIN(1,F2612/Config_Geracao!$E$4)*G2612</f>
        <v>0.18335</v>
      </c>
    </row>
    <row r="2613" ht="15.0" customHeight="1">
      <c r="A2613" s="43">
        <v>45766.7916666667</v>
      </c>
      <c r="B2613" s="44">
        <v>4.0</v>
      </c>
      <c r="C2613" s="44">
        <v>19.0</v>
      </c>
      <c r="D2613" s="44">
        <v>0.0</v>
      </c>
      <c r="E2613" s="44">
        <v>23.6</v>
      </c>
      <c r="F2613" s="44">
        <v>1.88</v>
      </c>
      <c r="G2613" s="44">
        <v>0.95</v>
      </c>
      <c r="H2613" s="18">
        <f>MIN(1,F2613/Config_Geracao!$E$4)*G2613</f>
        <v>0.1786</v>
      </c>
    </row>
    <row r="2614" ht="15.0" customHeight="1">
      <c r="A2614" s="43">
        <v>45766.8333333333</v>
      </c>
      <c r="B2614" s="44">
        <v>4.0</v>
      </c>
      <c r="C2614" s="44">
        <v>20.0</v>
      </c>
      <c r="D2614" s="44">
        <v>0.0</v>
      </c>
      <c r="E2614" s="44">
        <v>26.8</v>
      </c>
      <c r="F2614" s="44">
        <v>4.98</v>
      </c>
      <c r="G2614" s="44">
        <v>0.95</v>
      </c>
      <c r="H2614" s="18">
        <f>MIN(1,F2614/Config_Geracao!$E$4)*G2614</f>
        <v>0.4731</v>
      </c>
    </row>
    <row r="2615" ht="15.0" customHeight="1">
      <c r="A2615" s="43">
        <v>45766.875</v>
      </c>
      <c r="B2615" s="44">
        <v>4.0</v>
      </c>
      <c r="C2615" s="44">
        <v>21.0</v>
      </c>
      <c r="D2615" s="44">
        <v>0.0</v>
      </c>
      <c r="E2615" s="44">
        <v>25.0</v>
      </c>
      <c r="F2615" s="44">
        <v>3.63</v>
      </c>
      <c r="G2615" s="44">
        <v>0.95</v>
      </c>
      <c r="H2615" s="18">
        <f>MIN(1,F2615/Config_Geracao!$E$4)*G2615</f>
        <v>0.34485</v>
      </c>
    </row>
    <row r="2616" ht="15.0" customHeight="1">
      <c r="A2616" s="43">
        <v>45766.9166666667</v>
      </c>
      <c r="B2616" s="44">
        <v>4.0</v>
      </c>
      <c r="C2616" s="44">
        <v>22.0</v>
      </c>
      <c r="D2616" s="44">
        <v>0.0</v>
      </c>
      <c r="E2616" s="44">
        <v>23.7</v>
      </c>
      <c r="F2616" s="44">
        <v>3.29</v>
      </c>
      <c r="G2616" s="44">
        <v>0.95</v>
      </c>
      <c r="H2616" s="18">
        <f>MIN(1,F2616/Config_Geracao!$E$4)*G2616</f>
        <v>0.31255</v>
      </c>
    </row>
    <row r="2617" ht="15.0" customHeight="1">
      <c r="A2617" s="43">
        <v>45766.9583333333</v>
      </c>
      <c r="B2617" s="44">
        <v>4.0</v>
      </c>
      <c r="C2617" s="44">
        <v>23.0</v>
      </c>
      <c r="D2617" s="44">
        <v>0.0</v>
      </c>
      <c r="E2617" s="44">
        <v>27.7</v>
      </c>
      <c r="F2617" s="44">
        <v>3.71</v>
      </c>
      <c r="G2617" s="44">
        <v>0.95</v>
      </c>
      <c r="H2617" s="18">
        <f>MIN(1,F2617/Config_Geracao!$E$4)*G2617</f>
        <v>0.35245</v>
      </c>
    </row>
    <row r="2618" ht="15.0" customHeight="1">
      <c r="A2618" s="43">
        <v>45767.0</v>
      </c>
      <c r="B2618" s="44">
        <v>4.0</v>
      </c>
      <c r="C2618" s="44">
        <v>0.0</v>
      </c>
      <c r="D2618" s="44">
        <v>0.0</v>
      </c>
      <c r="E2618" s="44">
        <v>24.2</v>
      </c>
      <c r="F2618" s="44">
        <v>2.44</v>
      </c>
      <c r="G2618" s="44">
        <v>0.95</v>
      </c>
      <c r="H2618" s="18">
        <f>MIN(1,F2618/Config_Geracao!$E$4)*G2618</f>
        <v>0.2318</v>
      </c>
    </row>
    <row r="2619" ht="15.0" customHeight="1">
      <c r="A2619" s="43">
        <v>45767.0416666667</v>
      </c>
      <c r="B2619" s="44">
        <v>4.0</v>
      </c>
      <c r="C2619" s="44">
        <v>1.0</v>
      </c>
      <c r="D2619" s="44">
        <v>0.0</v>
      </c>
      <c r="E2619" s="44">
        <v>26.9</v>
      </c>
      <c r="F2619" s="44">
        <v>2.54</v>
      </c>
      <c r="G2619" s="44">
        <v>0.95</v>
      </c>
      <c r="H2619" s="18">
        <f>MIN(1,F2619/Config_Geracao!$E$4)*G2619</f>
        <v>0.2413</v>
      </c>
    </row>
    <row r="2620" ht="15.0" customHeight="1">
      <c r="A2620" s="43">
        <v>45767.0833333333</v>
      </c>
      <c r="B2620" s="44">
        <v>4.0</v>
      </c>
      <c r="C2620" s="44">
        <v>2.0</v>
      </c>
      <c r="D2620" s="44">
        <v>0.0</v>
      </c>
      <c r="E2620" s="44">
        <v>26.2</v>
      </c>
      <c r="F2620" s="44">
        <v>3.49</v>
      </c>
      <c r="G2620" s="44">
        <v>0.95</v>
      </c>
      <c r="H2620" s="18">
        <f>MIN(1,F2620/Config_Geracao!$E$4)*G2620</f>
        <v>0.33155</v>
      </c>
    </row>
    <row r="2621" ht="15.0" customHeight="1">
      <c r="A2621" s="43">
        <v>45767.125</v>
      </c>
      <c r="B2621" s="44">
        <v>4.0</v>
      </c>
      <c r="C2621" s="44">
        <v>3.0</v>
      </c>
      <c r="D2621" s="44">
        <v>0.0</v>
      </c>
      <c r="E2621" s="44">
        <v>25.6</v>
      </c>
      <c r="F2621" s="44">
        <v>2.62</v>
      </c>
      <c r="G2621" s="44">
        <v>0.95</v>
      </c>
      <c r="H2621" s="18">
        <f>MIN(1,F2621/Config_Geracao!$E$4)*G2621</f>
        <v>0.2489</v>
      </c>
    </row>
    <row r="2622" ht="15.0" customHeight="1">
      <c r="A2622" s="43">
        <v>45767.1666666667</v>
      </c>
      <c r="B2622" s="44">
        <v>4.0</v>
      </c>
      <c r="C2622" s="44">
        <v>4.0</v>
      </c>
      <c r="D2622" s="44">
        <v>0.0</v>
      </c>
      <c r="E2622" s="44">
        <v>23.4</v>
      </c>
      <c r="F2622" s="44">
        <v>3.2</v>
      </c>
      <c r="G2622" s="44">
        <v>0.95</v>
      </c>
      <c r="H2622" s="18">
        <f>MIN(1,F2622/Config_Geracao!$E$4)*G2622</f>
        <v>0.304</v>
      </c>
    </row>
    <row r="2623" ht="15.0" customHeight="1">
      <c r="A2623" s="43">
        <v>45767.2083333333</v>
      </c>
      <c r="B2623" s="44">
        <v>4.0</v>
      </c>
      <c r="C2623" s="44">
        <v>5.0</v>
      </c>
      <c r="D2623" s="44">
        <v>8.7</v>
      </c>
      <c r="E2623" s="44">
        <v>23.7</v>
      </c>
      <c r="F2623" s="44">
        <v>2.47</v>
      </c>
      <c r="G2623" s="44">
        <v>0.95</v>
      </c>
      <c r="H2623" s="18">
        <f>MIN(1,F2623/Config_Geracao!$E$4)*G2623</f>
        <v>0.23465</v>
      </c>
    </row>
    <row r="2624" ht="15.0" customHeight="1">
      <c r="A2624" s="43">
        <v>45767.25</v>
      </c>
      <c r="B2624" s="44">
        <v>4.0</v>
      </c>
      <c r="C2624" s="44">
        <v>6.0</v>
      </c>
      <c r="D2624" s="44">
        <v>106.7</v>
      </c>
      <c r="E2624" s="44">
        <v>23.9</v>
      </c>
      <c r="F2624" s="44">
        <v>4.5</v>
      </c>
      <c r="G2624" s="44">
        <v>0.95</v>
      </c>
      <c r="H2624" s="18">
        <f>MIN(1,F2624/Config_Geracao!$E$4)*G2624</f>
        <v>0.4275</v>
      </c>
    </row>
    <row r="2625" ht="15.0" customHeight="1">
      <c r="A2625" s="43">
        <v>45767.2916666667</v>
      </c>
      <c r="B2625" s="44">
        <v>4.0</v>
      </c>
      <c r="C2625" s="44">
        <v>7.0</v>
      </c>
      <c r="D2625" s="44">
        <v>370.4</v>
      </c>
      <c r="E2625" s="44">
        <v>24.6</v>
      </c>
      <c r="F2625" s="44">
        <v>4.54</v>
      </c>
      <c r="G2625" s="44">
        <v>0.95</v>
      </c>
      <c r="H2625" s="18">
        <f>MIN(1,F2625/Config_Geracao!$E$4)*G2625</f>
        <v>0.4313</v>
      </c>
    </row>
    <row r="2626" ht="15.0" customHeight="1">
      <c r="A2626" s="43">
        <v>45767.3333333333</v>
      </c>
      <c r="B2626" s="44">
        <v>4.0</v>
      </c>
      <c r="C2626" s="44">
        <v>8.0</v>
      </c>
      <c r="D2626" s="44">
        <v>589.4</v>
      </c>
      <c r="E2626" s="44">
        <v>27.5</v>
      </c>
      <c r="F2626" s="44">
        <v>2.18</v>
      </c>
      <c r="G2626" s="44">
        <v>0.95</v>
      </c>
      <c r="H2626" s="18">
        <f>MIN(1,F2626/Config_Geracao!$E$4)*G2626</f>
        <v>0.2071</v>
      </c>
    </row>
    <row r="2627" ht="15.0" customHeight="1">
      <c r="A2627" s="43">
        <v>45767.375</v>
      </c>
      <c r="B2627" s="44">
        <v>4.0</v>
      </c>
      <c r="C2627" s="44">
        <v>9.0</v>
      </c>
      <c r="D2627" s="44">
        <v>194.1</v>
      </c>
      <c r="E2627" s="44">
        <v>29.0</v>
      </c>
      <c r="F2627" s="44">
        <v>2.43</v>
      </c>
      <c r="G2627" s="44">
        <v>0.95</v>
      </c>
      <c r="H2627" s="18">
        <f>MIN(1,F2627/Config_Geracao!$E$4)*G2627</f>
        <v>0.23085</v>
      </c>
    </row>
    <row r="2628" ht="15.0" customHeight="1">
      <c r="A2628" s="43">
        <v>45767.4166666667</v>
      </c>
      <c r="B2628" s="44">
        <v>4.0</v>
      </c>
      <c r="C2628" s="44">
        <v>10.0</v>
      </c>
      <c r="D2628" s="44">
        <v>850.3</v>
      </c>
      <c r="E2628" s="44">
        <v>30.8</v>
      </c>
      <c r="F2628" s="44">
        <v>2.11</v>
      </c>
      <c r="G2628" s="44">
        <v>0.95</v>
      </c>
      <c r="H2628" s="18">
        <f>MIN(1,F2628/Config_Geracao!$E$4)*G2628</f>
        <v>0.20045</v>
      </c>
    </row>
    <row r="2629" ht="15.0" customHeight="1">
      <c r="A2629" s="43">
        <v>45767.4583333333</v>
      </c>
      <c r="B2629" s="44">
        <v>4.0</v>
      </c>
      <c r="C2629" s="44">
        <v>11.0</v>
      </c>
      <c r="D2629" s="44">
        <v>464.3</v>
      </c>
      <c r="E2629" s="44">
        <v>31.2</v>
      </c>
      <c r="F2629" s="44">
        <v>4.63</v>
      </c>
      <c r="G2629" s="44">
        <v>0.95</v>
      </c>
      <c r="H2629" s="18">
        <f>MIN(1,F2629/Config_Geracao!$E$4)*G2629</f>
        <v>0.43985</v>
      </c>
    </row>
    <row r="2630" ht="15.0" customHeight="1">
      <c r="A2630" s="43">
        <v>45767.5</v>
      </c>
      <c r="B2630" s="44">
        <v>4.0</v>
      </c>
      <c r="C2630" s="44">
        <v>12.0</v>
      </c>
      <c r="D2630" s="44">
        <v>955.1</v>
      </c>
      <c r="E2630" s="44">
        <v>29.7</v>
      </c>
      <c r="F2630" s="44">
        <v>2.1</v>
      </c>
      <c r="G2630" s="44">
        <v>0.95</v>
      </c>
      <c r="H2630" s="18">
        <f>MIN(1,F2630/Config_Geracao!$E$4)*G2630</f>
        <v>0.1995</v>
      </c>
    </row>
    <row r="2631" ht="15.0" customHeight="1">
      <c r="A2631" s="43">
        <v>45767.5416666667</v>
      </c>
      <c r="B2631" s="44">
        <v>4.0</v>
      </c>
      <c r="C2631" s="44">
        <v>13.0</v>
      </c>
      <c r="D2631" s="44">
        <v>547.4</v>
      </c>
      <c r="E2631" s="44">
        <v>30.4</v>
      </c>
      <c r="F2631" s="44">
        <v>1.74</v>
      </c>
      <c r="G2631" s="44">
        <v>0.95</v>
      </c>
      <c r="H2631" s="18">
        <f>MIN(1,F2631/Config_Geracao!$E$4)*G2631</f>
        <v>0.1653</v>
      </c>
    </row>
    <row r="2632" ht="15.0" customHeight="1">
      <c r="A2632" s="43">
        <v>45767.5833333333</v>
      </c>
      <c r="B2632" s="44">
        <v>4.0</v>
      </c>
      <c r="C2632" s="44">
        <v>14.0</v>
      </c>
      <c r="D2632" s="44">
        <v>215.2</v>
      </c>
      <c r="E2632" s="44">
        <v>31.4</v>
      </c>
      <c r="F2632" s="44">
        <v>3.07</v>
      </c>
      <c r="G2632" s="44">
        <v>0.95</v>
      </c>
      <c r="H2632" s="18">
        <f>MIN(1,F2632/Config_Geracao!$E$4)*G2632</f>
        <v>0.29165</v>
      </c>
    </row>
    <row r="2633" ht="15.0" customHeight="1">
      <c r="A2633" s="43">
        <v>45767.625</v>
      </c>
      <c r="B2633" s="44">
        <v>4.0</v>
      </c>
      <c r="C2633" s="44">
        <v>15.0</v>
      </c>
      <c r="D2633" s="44">
        <v>716.0</v>
      </c>
      <c r="E2633" s="44">
        <v>27.2</v>
      </c>
      <c r="F2633" s="44">
        <v>2.91</v>
      </c>
      <c r="G2633" s="44">
        <v>0.95</v>
      </c>
      <c r="H2633" s="18">
        <f>MIN(1,F2633/Config_Geracao!$E$4)*G2633</f>
        <v>0.27645</v>
      </c>
    </row>
    <row r="2634" ht="15.0" customHeight="1">
      <c r="A2634" s="43">
        <v>45767.6666666667</v>
      </c>
      <c r="B2634" s="44">
        <v>4.0</v>
      </c>
      <c r="C2634" s="44">
        <v>16.0</v>
      </c>
      <c r="D2634" s="44">
        <v>604.8</v>
      </c>
      <c r="E2634" s="44">
        <v>26.7</v>
      </c>
      <c r="F2634" s="44">
        <v>4.3</v>
      </c>
      <c r="G2634" s="44">
        <v>0.95</v>
      </c>
      <c r="H2634" s="18">
        <f>MIN(1,F2634/Config_Geracao!$E$4)*G2634</f>
        <v>0.4085</v>
      </c>
    </row>
    <row r="2635" ht="15.0" customHeight="1">
      <c r="A2635" s="43">
        <v>45767.7083333333</v>
      </c>
      <c r="B2635" s="44">
        <v>4.0</v>
      </c>
      <c r="C2635" s="44">
        <v>17.0</v>
      </c>
      <c r="D2635" s="44">
        <v>140.2</v>
      </c>
      <c r="E2635" s="44">
        <v>25.4</v>
      </c>
      <c r="F2635" s="44">
        <v>2.2</v>
      </c>
      <c r="G2635" s="44">
        <v>0.95</v>
      </c>
      <c r="H2635" s="18">
        <f>MIN(1,F2635/Config_Geracao!$E$4)*G2635</f>
        <v>0.209</v>
      </c>
    </row>
    <row r="2636" ht="15.0" customHeight="1">
      <c r="A2636" s="43">
        <v>45767.75</v>
      </c>
      <c r="B2636" s="44">
        <v>4.0</v>
      </c>
      <c r="C2636" s="44">
        <v>18.0</v>
      </c>
      <c r="D2636" s="44">
        <v>197.8</v>
      </c>
      <c r="E2636" s="44">
        <v>23.1</v>
      </c>
      <c r="F2636" s="44">
        <v>2.15</v>
      </c>
      <c r="G2636" s="44">
        <v>0.95</v>
      </c>
      <c r="H2636" s="18">
        <f>MIN(1,F2636/Config_Geracao!$E$4)*G2636</f>
        <v>0.20425</v>
      </c>
    </row>
    <row r="2637" ht="15.0" customHeight="1">
      <c r="A2637" s="43">
        <v>45767.7916666667</v>
      </c>
      <c r="B2637" s="44">
        <v>4.0</v>
      </c>
      <c r="C2637" s="44">
        <v>19.0</v>
      </c>
      <c r="D2637" s="44">
        <v>0.0</v>
      </c>
      <c r="E2637" s="44">
        <v>26.2</v>
      </c>
      <c r="F2637" s="44">
        <v>2.26</v>
      </c>
      <c r="G2637" s="44">
        <v>0.95</v>
      </c>
      <c r="H2637" s="18">
        <f>MIN(1,F2637/Config_Geracao!$E$4)*G2637</f>
        <v>0.2147</v>
      </c>
    </row>
    <row r="2638" ht="15.0" customHeight="1">
      <c r="A2638" s="43">
        <v>45767.8333333333</v>
      </c>
      <c r="B2638" s="44">
        <v>4.0</v>
      </c>
      <c r="C2638" s="44">
        <v>20.0</v>
      </c>
      <c r="D2638" s="44">
        <v>0.0</v>
      </c>
      <c r="E2638" s="44">
        <v>25.5</v>
      </c>
      <c r="F2638" s="44">
        <v>1.61</v>
      </c>
      <c r="G2638" s="44">
        <v>0.95</v>
      </c>
      <c r="H2638" s="18">
        <f>MIN(1,F2638/Config_Geracao!$E$4)*G2638</f>
        <v>0.15295</v>
      </c>
    </row>
    <row r="2639" ht="15.0" customHeight="1">
      <c r="A2639" s="43">
        <v>45767.875</v>
      </c>
      <c r="B2639" s="44">
        <v>4.0</v>
      </c>
      <c r="C2639" s="44">
        <v>21.0</v>
      </c>
      <c r="D2639" s="44">
        <v>0.0</v>
      </c>
      <c r="E2639" s="44">
        <v>26.3</v>
      </c>
      <c r="F2639" s="44">
        <v>2.59</v>
      </c>
      <c r="G2639" s="44">
        <v>0.95</v>
      </c>
      <c r="H2639" s="18">
        <f>MIN(1,F2639/Config_Geracao!$E$4)*G2639</f>
        <v>0.24605</v>
      </c>
    </row>
    <row r="2640" ht="15.0" customHeight="1">
      <c r="A2640" s="43">
        <v>45767.9166666667</v>
      </c>
      <c r="B2640" s="44">
        <v>4.0</v>
      </c>
      <c r="C2640" s="44">
        <v>22.0</v>
      </c>
      <c r="D2640" s="44">
        <v>0.0</v>
      </c>
      <c r="E2640" s="44">
        <v>28.3</v>
      </c>
      <c r="F2640" s="44">
        <v>3.95</v>
      </c>
      <c r="G2640" s="44">
        <v>0.95</v>
      </c>
      <c r="H2640" s="18">
        <f>MIN(1,F2640/Config_Geracao!$E$4)*G2640</f>
        <v>0.37525</v>
      </c>
    </row>
    <row r="2641" ht="15.0" customHeight="1">
      <c r="A2641" s="43">
        <v>45767.9583333333</v>
      </c>
      <c r="B2641" s="44">
        <v>4.0</v>
      </c>
      <c r="C2641" s="44">
        <v>23.0</v>
      </c>
      <c r="D2641" s="44">
        <v>0.0</v>
      </c>
      <c r="E2641" s="44">
        <v>29.3</v>
      </c>
      <c r="F2641" s="44">
        <v>2.69</v>
      </c>
      <c r="G2641" s="44">
        <v>0.95</v>
      </c>
      <c r="H2641" s="18">
        <f>MIN(1,F2641/Config_Geracao!$E$4)*G2641</f>
        <v>0.25555</v>
      </c>
    </row>
    <row r="2642" ht="15.0" customHeight="1">
      <c r="A2642" s="43">
        <v>45768.0</v>
      </c>
      <c r="B2642" s="44">
        <v>4.0</v>
      </c>
      <c r="C2642" s="44">
        <v>0.0</v>
      </c>
      <c r="D2642" s="44">
        <v>0.0</v>
      </c>
      <c r="E2642" s="44">
        <v>28.1</v>
      </c>
      <c r="F2642" s="44">
        <v>2.79</v>
      </c>
      <c r="G2642" s="44">
        <v>0.95</v>
      </c>
      <c r="H2642" s="18">
        <f>MIN(1,F2642/Config_Geracao!$E$4)*G2642</f>
        <v>0.26505</v>
      </c>
    </row>
    <row r="2643" ht="15.0" customHeight="1">
      <c r="A2643" s="43">
        <v>45768.0416666667</v>
      </c>
      <c r="B2643" s="44">
        <v>4.0</v>
      </c>
      <c r="C2643" s="44">
        <v>1.0</v>
      </c>
      <c r="D2643" s="44">
        <v>0.0</v>
      </c>
      <c r="E2643" s="44">
        <v>28.5</v>
      </c>
      <c r="F2643" s="44">
        <v>3.19</v>
      </c>
      <c r="G2643" s="44">
        <v>0.95</v>
      </c>
      <c r="H2643" s="18">
        <f>MIN(1,F2643/Config_Geracao!$E$4)*G2643</f>
        <v>0.30305</v>
      </c>
    </row>
    <row r="2644" ht="15.0" customHeight="1">
      <c r="A2644" s="43">
        <v>45768.0833333333</v>
      </c>
      <c r="B2644" s="44">
        <v>4.0</v>
      </c>
      <c r="C2644" s="44">
        <v>2.0</v>
      </c>
      <c r="D2644" s="44">
        <v>0.0</v>
      </c>
      <c r="E2644" s="44">
        <v>26.4</v>
      </c>
      <c r="F2644" s="44">
        <v>4.53</v>
      </c>
      <c r="G2644" s="44">
        <v>0.95</v>
      </c>
      <c r="H2644" s="18">
        <f>MIN(1,F2644/Config_Geracao!$E$4)*G2644</f>
        <v>0.43035</v>
      </c>
    </row>
    <row r="2645" ht="15.0" customHeight="1">
      <c r="A2645" s="43">
        <v>45768.125</v>
      </c>
      <c r="B2645" s="44">
        <v>4.0</v>
      </c>
      <c r="C2645" s="44">
        <v>3.0</v>
      </c>
      <c r="D2645" s="44">
        <v>0.0</v>
      </c>
      <c r="E2645" s="44">
        <v>24.4</v>
      </c>
      <c r="F2645" s="44">
        <v>2.95</v>
      </c>
      <c r="G2645" s="44">
        <v>0.95</v>
      </c>
      <c r="H2645" s="18">
        <f>MIN(1,F2645/Config_Geracao!$E$4)*G2645</f>
        <v>0.28025</v>
      </c>
    </row>
    <row r="2646" ht="15.0" customHeight="1">
      <c r="A2646" s="43">
        <v>45768.1666666667</v>
      </c>
      <c r="B2646" s="44">
        <v>4.0</v>
      </c>
      <c r="C2646" s="44">
        <v>4.0</v>
      </c>
      <c r="D2646" s="44">
        <v>0.0</v>
      </c>
      <c r="E2646" s="44">
        <v>26.0</v>
      </c>
      <c r="F2646" s="44">
        <v>2.61</v>
      </c>
      <c r="G2646" s="44">
        <v>0.95</v>
      </c>
      <c r="H2646" s="18">
        <f>MIN(1,F2646/Config_Geracao!$E$4)*G2646</f>
        <v>0.24795</v>
      </c>
    </row>
    <row r="2647" ht="15.0" customHeight="1">
      <c r="A2647" s="43">
        <v>45768.2083333333</v>
      </c>
      <c r="B2647" s="44">
        <v>4.0</v>
      </c>
      <c r="C2647" s="44">
        <v>5.0</v>
      </c>
      <c r="D2647" s="44">
        <v>23.0</v>
      </c>
      <c r="E2647" s="44">
        <v>23.4</v>
      </c>
      <c r="F2647" s="44">
        <v>2.94</v>
      </c>
      <c r="G2647" s="44">
        <v>0.95</v>
      </c>
      <c r="H2647" s="18">
        <f>MIN(1,F2647/Config_Geracao!$E$4)*G2647</f>
        <v>0.2793</v>
      </c>
    </row>
    <row r="2648" ht="15.0" customHeight="1">
      <c r="A2648" s="43">
        <v>45768.25</v>
      </c>
      <c r="B2648" s="44">
        <v>4.0</v>
      </c>
      <c r="C2648" s="44">
        <v>6.0</v>
      </c>
      <c r="D2648" s="44">
        <v>132.5</v>
      </c>
      <c r="E2648" s="44">
        <v>21.4</v>
      </c>
      <c r="F2648" s="44">
        <v>4.2</v>
      </c>
      <c r="G2648" s="44">
        <v>0.95</v>
      </c>
      <c r="H2648" s="18">
        <f>MIN(1,F2648/Config_Geracao!$E$4)*G2648</f>
        <v>0.399</v>
      </c>
    </row>
    <row r="2649" ht="15.0" customHeight="1">
      <c r="A2649" s="43">
        <v>45768.2916666667</v>
      </c>
      <c r="B2649" s="44">
        <v>4.0</v>
      </c>
      <c r="C2649" s="44">
        <v>7.0</v>
      </c>
      <c r="D2649" s="44">
        <v>397.5</v>
      </c>
      <c r="E2649" s="44">
        <v>28.3</v>
      </c>
      <c r="F2649" s="44">
        <v>1.9</v>
      </c>
      <c r="G2649" s="44">
        <v>0.95</v>
      </c>
      <c r="H2649" s="18">
        <f>MIN(1,F2649/Config_Geracao!$E$4)*G2649</f>
        <v>0.1805</v>
      </c>
    </row>
    <row r="2650" ht="15.0" customHeight="1">
      <c r="A2650" s="43">
        <v>45768.3333333333</v>
      </c>
      <c r="B2650" s="44">
        <v>4.0</v>
      </c>
      <c r="C2650" s="44">
        <v>8.0</v>
      </c>
      <c r="D2650" s="44">
        <v>597.8</v>
      </c>
      <c r="E2650" s="44">
        <v>26.3</v>
      </c>
      <c r="F2650" s="44">
        <v>1.71</v>
      </c>
      <c r="G2650" s="44">
        <v>0.95</v>
      </c>
      <c r="H2650" s="18">
        <f>MIN(1,F2650/Config_Geracao!$E$4)*G2650</f>
        <v>0.16245</v>
      </c>
    </row>
    <row r="2651" ht="15.0" customHeight="1">
      <c r="A2651" s="43">
        <v>45768.375</v>
      </c>
      <c r="B2651" s="44">
        <v>4.0</v>
      </c>
      <c r="C2651" s="44">
        <v>9.0</v>
      </c>
      <c r="D2651" s="44">
        <v>764.2</v>
      </c>
      <c r="E2651" s="44">
        <v>26.2</v>
      </c>
      <c r="F2651" s="44">
        <v>2.59</v>
      </c>
      <c r="G2651" s="44">
        <v>0.95</v>
      </c>
      <c r="H2651" s="18">
        <f>MIN(1,F2651/Config_Geracao!$E$4)*G2651</f>
        <v>0.24605</v>
      </c>
    </row>
    <row r="2652" ht="15.0" customHeight="1">
      <c r="A2652" s="43">
        <v>45768.4166666667</v>
      </c>
      <c r="B2652" s="44">
        <v>4.0</v>
      </c>
      <c r="C2652" s="44">
        <v>10.0</v>
      </c>
      <c r="D2652" s="44">
        <v>853.7</v>
      </c>
      <c r="E2652" s="44">
        <v>29.2</v>
      </c>
      <c r="F2652" s="44">
        <v>2.28</v>
      </c>
      <c r="G2652" s="44">
        <v>0.95</v>
      </c>
      <c r="H2652" s="18">
        <f>MIN(1,F2652/Config_Geracao!$E$4)*G2652</f>
        <v>0.2166</v>
      </c>
    </row>
    <row r="2653" ht="15.0" customHeight="1">
      <c r="A2653" s="43">
        <v>45768.4583333333</v>
      </c>
      <c r="B2653" s="44">
        <v>4.0</v>
      </c>
      <c r="C2653" s="44">
        <v>11.0</v>
      </c>
      <c r="D2653" s="44">
        <v>953.1</v>
      </c>
      <c r="E2653" s="44">
        <v>28.8</v>
      </c>
      <c r="F2653" s="44">
        <v>2.39</v>
      </c>
      <c r="G2653" s="44">
        <v>0.95</v>
      </c>
      <c r="H2653" s="18">
        <f>MIN(1,F2653/Config_Geracao!$E$4)*G2653</f>
        <v>0.22705</v>
      </c>
    </row>
    <row r="2654" ht="15.0" customHeight="1">
      <c r="A2654" s="43">
        <v>45768.5</v>
      </c>
      <c r="B2654" s="44">
        <v>4.0</v>
      </c>
      <c r="C2654" s="44">
        <v>12.0</v>
      </c>
      <c r="D2654" s="44">
        <v>473.5</v>
      </c>
      <c r="E2654" s="44">
        <v>31.9</v>
      </c>
      <c r="F2654" s="44">
        <v>3.86</v>
      </c>
      <c r="G2654" s="44">
        <v>0.95</v>
      </c>
      <c r="H2654" s="18">
        <f>MIN(1,F2654/Config_Geracao!$E$4)*G2654</f>
        <v>0.3667</v>
      </c>
    </row>
    <row r="2655" ht="15.0" customHeight="1">
      <c r="A2655" s="43">
        <v>45768.5416666667</v>
      </c>
      <c r="B2655" s="44">
        <v>4.0</v>
      </c>
      <c r="C2655" s="44">
        <v>13.0</v>
      </c>
      <c r="D2655" s="44">
        <v>925.0</v>
      </c>
      <c r="E2655" s="44">
        <v>29.5</v>
      </c>
      <c r="F2655" s="44">
        <v>2.57</v>
      </c>
      <c r="G2655" s="44">
        <v>0.95</v>
      </c>
      <c r="H2655" s="18">
        <f>MIN(1,F2655/Config_Geracao!$E$4)*G2655</f>
        <v>0.24415</v>
      </c>
    </row>
    <row r="2656" ht="15.0" customHeight="1">
      <c r="A2656" s="43">
        <v>45768.5833333333</v>
      </c>
      <c r="B2656" s="44">
        <v>4.0</v>
      </c>
      <c r="C2656" s="44">
        <v>14.0</v>
      </c>
      <c r="D2656" s="44">
        <v>433.0</v>
      </c>
      <c r="E2656" s="44">
        <v>26.6</v>
      </c>
      <c r="F2656" s="44">
        <v>3.95</v>
      </c>
      <c r="G2656" s="44">
        <v>0.95</v>
      </c>
      <c r="H2656" s="18">
        <f>MIN(1,F2656/Config_Geracao!$E$4)*G2656</f>
        <v>0.37525</v>
      </c>
    </row>
    <row r="2657" ht="15.0" customHeight="1">
      <c r="A2657" s="43">
        <v>45768.625</v>
      </c>
      <c r="B2657" s="44">
        <v>4.0</v>
      </c>
      <c r="C2657" s="44">
        <v>15.0</v>
      </c>
      <c r="D2657" s="44">
        <v>728.9</v>
      </c>
      <c r="E2657" s="44">
        <v>28.6</v>
      </c>
      <c r="F2657" s="44">
        <v>2.01</v>
      </c>
      <c r="G2657" s="44">
        <v>0.95</v>
      </c>
      <c r="H2657" s="18">
        <f>MIN(1,F2657/Config_Geracao!$E$4)*G2657</f>
        <v>0.19095</v>
      </c>
    </row>
    <row r="2658" ht="15.0" customHeight="1">
      <c r="A2658" s="43">
        <v>45768.6666666667</v>
      </c>
      <c r="B2658" s="44">
        <v>4.0</v>
      </c>
      <c r="C2658" s="44">
        <v>16.0</v>
      </c>
      <c r="D2658" s="44">
        <v>578.4</v>
      </c>
      <c r="E2658" s="44">
        <v>27.6</v>
      </c>
      <c r="F2658" s="44">
        <v>1.84</v>
      </c>
      <c r="G2658" s="44">
        <v>0.95</v>
      </c>
      <c r="H2658" s="18">
        <f>MIN(1,F2658/Config_Geracao!$E$4)*G2658</f>
        <v>0.1748</v>
      </c>
    </row>
    <row r="2659" ht="15.0" customHeight="1">
      <c r="A2659" s="43">
        <v>45768.7083333333</v>
      </c>
      <c r="B2659" s="44">
        <v>4.0</v>
      </c>
      <c r="C2659" s="44">
        <v>17.0</v>
      </c>
      <c r="D2659" s="44">
        <v>396.4</v>
      </c>
      <c r="E2659" s="44">
        <v>28.2</v>
      </c>
      <c r="F2659" s="44">
        <v>1.8</v>
      </c>
      <c r="G2659" s="44">
        <v>0.95</v>
      </c>
      <c r="H2659" s="18">
        <f>MIN(1,F2659/Config_Geracao!$E$4)*G2659</f>
        <v>0.171</v>
      </c>
    </row>
    <row r="2660" ht="15.0" customHeight="1">
      <c r="A2660" s="43">
        <v>45768.75</v>
      </c>
      <c r="B2660" s="44">
        <v>4.0</v>
      </c>
      <c r="C2660" s="44">
        <v>18.0</v>
      </c>
      <c r="D2660" s="44">
        <v>199.8</v>
      </c>
      <c r="E2660" s="44">
        <v>25.4</v>
      </c>
      <c r="F2660" s="44">
        <v>2.52</v>
      </c>
      <c r="G2660" s="44">
        <v>0.95</v>
      </c>
      <c r="H2660" s="18">
        <f>MIN(1,F2660/Config_Geracao!$E$4)*G2660</f>
        <v>0.2394</v>
      </c>
    </row>
    <row r="2661" ht="15.0" customHeight="1">
      <c r="A2661" s="43">
        <v>45768.7916666667</v>
      </c>
      <c r="B2661" s="44">
        <v>4.0</v>
      </c>
      <c r="C2661" s="44">
        <v>19.0</v>
      </c>
      <c r="D2661" s="44">
        <v>0.0</v>
      </c>
      <c r="E2661" s="44">
        <v>23.0</v>
      </c>
      <c r="F2661" s="44">
        <v>2.12</v>
      </c>
      <c r="G2661" s="44">
        <v>0.95</v>
      </c>
      <c r="H2661" s="18">
        <f>MIN(1,F2661/Config_Geracao!$E$4)*G2661</f>
        <v>0.2014</v>
      </c>
    </row>
    <row r="2662" ht="15.0" customHeight="1">
      <c r="A2662" s="43">
        <v>45768.8333333333</v>
      </c>
      <c r="B2662" s="44">
        <v>4.0</v>
      </c>
      <c r="C2662" s="44">
        <v>20.0</v>
      </c>
      <c r="D2662" s="44">
        <v>0.0</v>
      </c>
      <c r="E2662" s="44">
        <v>25.9</v>
      </c>
      <c r="F2662" s="44">
        <v>2.02</v>
      </c>
      <c r="G2662" s="44">
        <v>0.95</v>
      </c>
      <c r="H2662" s="18">
        <f>MIN(1,F2662/Config_Geracao!$E$4)*G2662</f>
        <v>0.1919</v>
      </c>
    </row>
    <row r="2663" ht="15.0" customHeight="1">
      <c r="A2663" s="43">
        <v>45768.875</v>
      </c>
      <c r="B2663" s="44">
        <v>4.0</v>
      </c>
      <c r="C2663" s="44">
        <v>21.0</v>
      </c>
      <c r="D2663" s="44">
        <v>0.0</v>
      </c>
      <c r="E2663" s="44">
        <v>28.3</v>
      </c>
      <c r="F2663" s="44">
        <v>3.06</v>
      </c>
      <c r="G2663" s="44">
        <v>0.95</v>
      </c>
      <c r="H2663" s="18">
        <f>MIN(1,F2663/Config_Geracao!$E$4)*G2663</f>
        <v>0.2907</v>
      </c>
    </row>
    <row r="2664" ht="15.0" customHeight="1">
      <c r="A2664" s="43">
        <v>45768.9166666667</v>
      </c>
      <c r="B2664" s="44">
        <v>4.0</v>
      </c>
      <c r="C2664" s="44">
        <v>22.0</v>
      </c>
      <c r="D2664" s="44">
        <v>0.0</v>
      </c>
      <c r="E2664" s="44">
        <v>25.8</v>
      </c>
      <c r="F2664" s="44">
        <v>5.22</v>
      </c>
      <c r="G2664" s="44">
        <v>0.95</v>
      </c>
      <c r="H2664" s="18">
        <f>MIN(1,F2664/Config_Geracao!$E$4)*G2664</f>
        <v>0.4959</v>
      </c>
    </row>
    <row r="2665" ht="15.0" customHeight="1">
      <c r="A2665" s="43">
        <v>45768.9583333333</v>
      </c>
      <c r="B2665" s="44">
        <v>4.0</v>
      </c>
      <c r="C2665" s="44">
        <v>23.0</v>
      </c>
      <c r="D2665" s="44">
        <v>0.0</v>
      </c>
      <c r="E2665" s="44">
        <v>25.9</v>
      </c>
      <c r="F2665" s="44">
        <v>3.95</v>
      </c>
      <c r="G2665" s="44">
        <v>0.95</v>
      </c>
      <c r="H2665" s="18">
        <f>MIN(1,F2665/Config_Geracao!$E$4)*G2665</f>
        <v>0.37525</v>
      </c>
    </row>
    <row r="2666" ht="15.0" customHeight="1">
      <c r="A2666" s="43">
        <v>45769.0</v>
      </c>
      <c r="B2666" s="44">
        <v>4.0</v>
      </c>
      <c r="C2666" s="44">
        <v>0.0</v>
      </c>
      <c r="D2666" s="44">
        <v>0.0</v>
      </c>
      <c r="E2666" s="44">
        <v>24.5</v>
      </c>
      <c r="F2666" s="44">
        <v>3.19</v>
      </c>
      <c r="G2666" s="44">
        <v>0.95</v>
      </c>
      <c r="H2666" s="18">
        <f>MIN(1,F2666/Config_Geracao!$E$4)*G2666</f>
        <v>0.30305</v>
      </c>
    </row>
    <row r="2667" ht="15.0" customHeight="1">
      <c r="A2667" s="43">
        <v>45769.0416666667</v>
      </c>
      <c r="B2667" s="44">
        <v>4.0</v>
      </c>
      <c r="C2667" s="44">
        <v>1.0</v>
      </c>
      <c r="D2667" s="44">
        <v>0.0</v>
      </c>
      <c r="E2667" s="44">
        <v>25.9</v>
      </c>
      <c r="F2667" s="44">
        <v>2.91</v>
      </c>
      <c r="G2667" s="44">
        <v>0.95</v>
      </c>
      <c r="H2667" s="18">
        <f>MIN(1,F2667/Config_Geracao!$E$4)*G2667</f>
        <v>0.27645</v>
      </c>
    </row>
    <row r="2668" ht="15.0" customHeight="1">
      <c r="A2668" s="43">
        <v>45769.0833333333</v>
      </c>
      <c r="B2668" s="44">
        <v>4.0</v>
      </c>
      <c r="C2668" s="44">
        <v>2.0</v>
      </c>
      <c r="D2668" s="44">
        <v>0.0</v>
      </c>
      <c r="E2668" s="44">
        <v>26.7</v>
      </c>
      <c r="F2668" s="44">
        <v>2.72</v>
      </c>
      <c r="G2668" s="44">
        <v>0.95</v>
      </c>
      <c r="H2668" s="18">
        <f>MIN(1,F2668/Config_Geracao!$E$4)*G2668</f>
        <v>0.2584</v>
      </c>
    </row>
    <row r="2669" ht="15.0" customHeight="1">
      <c r="A2669" s="43">
        <v>45769.125</v>
      </c>
      <c r="B2669" s="44">
        <v>4.0</v>
      </c>
      <c r="C2669" s="44">
        <v>3.0</v>
      </c>
      <c r="D2669" s="44">
        <v>0.0</v>
      </c>
      <c r="E2669" s="44">
        <v>26.6</v>
      </c>
      <c r="F2669" s="44">
        <v>2.82</v>
      </c>
      <c r="G2669" s="44">
        <v>0.95</v>
      </c>
      <c r="H2669" s="18">
        <f>MIN(1,F2669/Config_Geracao!$E$4)*G2669</f>
        <v>0.2679</v>
      </c>
    </row>
    <row r="2670" ht="15.0" customHeight="1">
      <c r="A2670" s="43">
        <v>45769.1666666667</v>
      </c>
      <c r="B2670" s="44">
        <v>4.0</v>
      </c>
      <c r="C2670" s="44">
        <v>4.0</v>
      </c>
      <c r="D2670" s="44">
        <v>0.0</v>
      </c>
      <c r="E2670" s="44">
        <v>26.6</v>
      </c>
      <c r="F2670" s="44">
        <v>3.18</v>
      </c>
      <c r="G2670" s="44">
        <v>0.95</v>
      </c>
      <c r="H2670" s="18">
        <f>MIN(1,F2670/Config_Geracao!$E$4)*G2670</f>
        <v>0.3021</v>
      </c>
    </row>
    <row r="2671" ht="15.0" customHeight="1">
      <c r="A2671" s="43">
        <v>45769.2083333333</v>
      </c>
      <c r="B2671" s="44">
        <v>4.0</v>
      </c>
      <c r="C2671" s="44">
        <v>5.0</v>
      </c>
      <c r="D2671" s="44">
        <v>0.0</v>
      </c>
      <c r="E2671" s="44">
        <v>23.3</v>
      </c>
      <c r="F2671" s="44">
        <v>2.81</v>
      </c>
      <c r="G2671" s="44">
        <v>0.95</v>
      </c>
      <c r="H2671" s="18">
        <f>MIN(1,F2671/Config_Geracao!$E$4)*G2671</f>
        <v>0.26695</v>
      </c>
    </row>
    <row r="2672" ht="15.0" customHeight="1">
      <c r="A2672" s="43">
        <v>45769.25</v>
      </c>
      <c r="B2672" s="44">
        <v>4.0</v>
      </c>
      <c r="C2672" s="44">
        <v>6.0</v>
      </c>
      <c r="D2672" s="44">
        <v>77.9</v>
      </c>
      <c r="E2672" s="44">
        <v>25.5</v>
      </c>
      <c r="F2672" s="44">
        <v>2.95</v>
      </c>
      <c r="G2672" s="44">
        <v>0.95</v>
      </c>
      <c r="H2672" s="18">
        <f>MIN(1,F2672/Config_Geracao!$E$4)*G2672</f>
        <v>0.28025</v>
      </c>
    </row>
    <row r="2673" ht="15.0" customHeight="1">
      <c r="A2673" s="43">
        <v>45769.2916666667</v>
      </c>
      <c r="B2673" s="44">
        <v>4.0</v>
      </c>
      <c r="C2673" s="44">
        <v>7.0</v>
      </c>
      <c r="D2673" s="44">
        <v>420.9</v>
      </c>
      <c r="E2673" s="44">
        <v>24.4</v>
      </c>
      <c r="F2673" s="44">
        <v>3.53</v>
      </c>
      <c r="G2673" s="44">
        <v>0.95</v>
      </c>
      <c r="H2673" s="18">
        <f>MIN(1,F2673/Config_Geracao!$E$4)*G2673</f>
        <v>0.33535</v>
      </c>
    </row>
    <row r="2674" ht="15.0" customHeight="1">
      <c r="A2674" s="43">
        <v>45769.3333333333</v>
      </c>
      <c r="B2674" s="44">
        <v>4.0</v>
      </c>
      <c r="C2674" s="44">
        <v>8.0</v>
      </c>
      <c r="D2674" s="44">
        <v>623.0</v>
      </c>
      <c r="E2674" s="44">
        <v>27.6</v>
      </c>
      <c r="F2674" s="44">
        <v>1.72</v>
      </c>
      <c r="G2674" s="44">
        <v>0.95</v>
      </c>
      <c r="H2674" s="18">
        <f>MIN(1,F2674/Config_Geracao!$E$4)*G2674</f>
        <v>0.1634</v>
      </c>
    </row>
    <row r="2675" ht="15.0" customHeight="1">
      <c r="A2675" s="43">
        <v>45769.375</v>
      </c>
      <c r="B2675" s="44">
        <v>4.0</v>
      </c>
      <c r="C2675" s="44">
        <v>9.0</v>
      </c>
      <c r="D2675" s="44">
        <v>737.2</v>
      </c>
      <c r="E2675" s="44">
        <v>26.8</v>
      </c>
      <c r="F2675" s="44">
        <v>3.51</v>
      </c>
      <c r="G2675" s="44">
        <v>0.95</v>
      </c>
      <c r="H2675" s="18">
        <f>MIN(1,F2675/Config_Geracao!$E$4)*G2675</f>
        <v>0.33345</v>
      </c>
    </row>
    <row r="2676" ht="15.0" customHeight="1">
      <c r="A2676" s="43">
        <v>45769.4166666667</v>
      </c>
      <c r="B2676" s="44">
        <v>4.0</v>
      </c>
      <c r="C2676" s="44">
        <v>10.0</v>
      </c>
      <c r="D2676" s="44">
        <v>888.2</v>
      </c>
      <c r="E2676" s="44">
        <v>30.3</v>
      </c>
      <c r="F2676" s="44">
        <v>3.39</v>
      </c>
      <c r="G2676" s="44">
        <v>0.95</v>
      </c>
      <c r="H2676" s="18">
        <f>MIN(1,F2676/Config_Geracao!$E$4)*G2676</f>
        <v>0.32205</v>
      </c>
    </row>
    <row r="2677" ht="15.0" customHeight="1">
      <c r="A2677" s="43">
        <v>45769.4583333333</v>
      </c>
      <c r="B2677" s="44">
        <v>4.0</v>
      </c>
      <c r="C2677" s="44">
        <v>11.0</v>
      </c>
      <c r="D2677" s="44">
        <v>217.1</v>
      </c>
      <c r="E2677" s="44">
        <v>28.2</v>
      </c>
      <c r="F2677" s="44">
        <v>2.15</v>
      </c>
      <c r="G2677" s="44">
        <v>0.95</v>
      </c>
      <c r="H2677" s="18">
        <f>MIN(1,F2677/Config_Geracao!$E$4)*G2677</f>
        <v>0.20425</v>
      </c>
    </row>
    <row r="2678" ht="15.0" customHeight="1">
      <c r="A2678" s="43">
        <v>45769.5</v>
      </c>
      <c r="B2678" s="44">
        <v>4.0</v>
      </c>
      <c r="C2678" s="44">
        <v>12.0</v>
      </c>
      <c r="D2678" s="44">
        <v>962.1</v>
      </c>
      <c r="E2678" s="44">
        <v>30.1</v>
      </c>
      <c r="F2678" s="44">
        <v>1.8</v>
      </c>
      <c r="G2678" s="44">
        <v>0.95</v>
      </c>
      <c r="H2678" s="18">
        <f>MIN(1,F2678/Config_Geracao!$E$4)*G2678</f>
        <v>0.171</v>
      </c>
    </row>
    <row r="2679" ht="15.0" customHeight="1">
      <c r="A2679" s="43">
        <v>45769.5416666667</v>
      </c>
      <c r="B2679" s="44">
        <v>4.0</v>
      </c>
      <c r="C2679" s="44">
        <v>13.0</v>
      </c>
      <c r="D2679" s="44">
        <v>945.3</v>
      </c>
      <c r="E2679" s="44">
        <v>32.2</v>
      </c>
      <c r="F2679" s="44">
        <v>2.43</v>
      </c>
      <c r="G2679" s="44">
        <v>0.95</v>
      </c>
      <c r="H2679" s="18">
        <f>MIN(1,F2679/Config_Geracao!$E$4)*G2679</f>
        <v>0.23085</v>
      </c>
    </row>
    <row r="2680" ht="15.0" customHeight="1">
      <c r="A2680" s="43">
        <v>45769.5833333333</v>
      </c>
      <c r="B2680" s="44">
        <v>4.0</v>
      </c>
      <c r="C2680" s="44">
        <v>14.0</v>
      </c>
      <c r="D2680" s="44">
        <v>825.5</v>
      </c>
      <c r="E2680" s="44">
        <v>28.4</v>
      </c>
      <c r="F2680" s="44">
        <v>3.64</v>
      </c>
      <c r="G2680" s="44">
        <v>0.95</v>
      </c>
      <c r="H2680" s="18">
        <f>MIN(1,F2680/Config_Geracao!$E$4)*G2680</f>
        <v>0.3458</v>
      </c>
    </row>
    <row r="2681" ht="15.0" customHeight="1">
      <c r="A2681" s="43">
        <v>45769.625</v>
      </c>
      <c r="B2681" s="44">
        <v>4.0</v>
      </c>
      <c r="C2681" s="44">
        <v>15.0</v>
      </c>
      <c r="D2681" s="44">
        <v>723.8</v>
      </c>
      <c r="E2681" s="44">
        <v>28.2</v>
      </c>
      <c r="F2681" s="44">
        <v>3.0</v>
      </c>
      <c r="G2681" s="44">
        <v>0.95</v>
      </c>
      <c r="H2681" s="18">
        <f>MIN(1,F2681/Config_Geracao!$E$4)*G2681</f>
        <v>0.285</v>
      </c>
    </row>
    <row r="2682" ht="15.0" customHeight="1">
      <c r="A2682" s="43">
        <v>45769.6666666667</v>
      </c>
      <c r="B2682" s="44">
        <v>4.0</v>
      </c>
      <c r="C2682" s="44">
        <v>16.0</v>
      </c>
      <c r="D2682" s="44">
        <v>587.4</v>
      </c>
      <c r="E2682" s="44">
        <v>26.3</v>
      </c>
      <c r="F2682" s="44">
        <v>3.12</v>
      </c>
      <c r="G2682" s="44">
        <v>0.95</v>
      </c>
      <c r="H2682" s="18">
        <f>MIN(1,F2682/Config_Geracao!$E$4)*G2682</f>
        <v>0.2964</v>
      </c>
    </row>
    <row r="2683" ht="15.0" customHeight="1">
      <c r="A2683" s="43">
        <v>45769.7083333333</v>
      </c>
      <c r="B2683" s="44">
        <v>4.0</v>
      </c>
      <c r="C2683" s="44">
        <v>17.0</v>
      </c>
      <c r="D2683" s="44">
        <v>160.0</v>
      </c>
      <c r="E2683" s="44">
        <v>26.4</v>
      </c>
      <c r="F2683" s="44">
        <v>3.27</v>
      </c>
      <c r="G2683" s="44">
        <v>0.95</v>
      </c>
      <c r="H2683" s="18">
        <f>MIN(1,F2683/Config_Geracao!$E$4)*G2683</f>
        <v>0.31065</v>
      </c>
    </row>
    <row r="2684" ht="15.0" customHeight="1">
      <c r="A2684" s="43">
        <v>45769.75</v>
      </c>
      <c r="B2684" s="44">
        <v>4.0</v>
      </c>
      <c r="C2684" s="44">
        <v>18.0</v>
      </c>
      <c r="D2684" s="44">
        <v>127.7</v>
      </c>
      <c r="E2684" s="44">
        <v>24.9</v>
      </c>
      <c r="F2684" s="44">
        <v>2.62</v>
      </c>
      <c r="G2684" s="44">
        <v>0.95</v>
      </c>
      <c r="H2684" s="18">
        <f>MIN(1,F2684/Config_Geracao!$E$4)*G2684</f>
        <v>0.2489</v>
      </c>
    </row>
    <row r="2685" ht="15.0" customHeight="1">
      <c r="A2685" s="43">
        <v>45769.7916666667</v>
      </c>
      <c r="B2685" s="44">
        <v>4.0</v>
      </c>
      <c r="C2685" s="44">
        <v>19.0</v>
      </c>
      <c r="D2685" s="44">
        <v>0.0</v>
      </c>
      <c r="E2685" s="44">
        <v>27.8</v>
      </c>
      <c r="F2685" s="44">
        <v>3.9</v>
      </c>
      <c r="G2685" s="44">
        <v>0.95</v>
      </c>
      <c r="H2685" s="18">
        <f>MIN(1,F2685/Config_Geracao!$E$4)*G2685</f>
        <v>0.3705</v>
      </c>
    </row>
    <row r="2686" ht="15.0" customHeight="1">
      <c r="A2686" s="43">
        <v>45769.8333333333</v>
      </c>
      <c r="B2686" s="44">
        <v>4.0</v>
      </c>
      <c r="C2686" s="44">
        <v>20.0</v>
      </c>
      <c r="D2686" s="44">
        <v>0.0</v>
      </c>
      <c r="E2686" s="44">
        <v>23.6</v>
      </c>
      <c r="F2686" s="44">
        <v>3.66</v>
      </c>
      <c r="G2686" s="44">
        <v>0.95</v>
      </c>
      <c r="H2686" s="18">
        <f>MIN(1,F2686/Config_Geracao!$E$4)*G2686</f>
        <v>0.3477</v>
      </c>
    </row>
    <row r="2687" ht="15.0" customHeight="1">
      <c r="A2687" s="43">
        <v>45769.875</v>
      </c>
      <c r="B2687" s="44">
        <v>4.0</v>
      </c>
      <c r="C2687" s="44">
        <v>21.0</v>
      </c>
      <c r="D2687" s="44">
        <v>0.0</v>
      </c>
      <c r="E2687" s="44">
        <v>24.6</v>
      </c>
      <c r="F2687" s="44">
        <v>3.99</v>
      </c>
      <c r="G2687" s="44">
        <v>0.95</v>
      </c>
      <c r="H2687" s="18">
        <f>MIN(1,F2687/Config_Geracao!$E$4)*G2687</f>
        <v>0.37905</v>
      </c>
    </row>
    <row r="2688" ht="15.0" customHeight="1">
      <c r="A2688" s="43">
        <v>45769.9166666667</v>
      </c>
      <c r="B2688" s="44">
        <v>4.0</v>
      </c>
      <c r="C2688" s="44">
        <v>22.0</v>
      </c>
      <c r="D2688" s="44">
        <v>0.0</v>
      </c>
      <c r="E2688" s="44">
        <v>25.0</v>
      </c>
      <c r="F2688" s="44">
        <v>2.64</v>
      </c>
      <c r="G2688" s="44">
        <v>0.95</v>
      </c>
      <c r="H2688" s="18">
        <f>MIN(1,F2688/Config_Geracao!$E$4)*G2688</f>
        <v>0.2508</v>
      </c>
    </row>
    <row r="2689" ht="15.0" customHeight="1">
      <c r="A2689" s="43">
        <v>45769.9583333333</v>
      </c>
      <c r="B2689" s="44">
        <v>4.0</v>
      </c>
      <c r="C2689" s="44">
        <v>23.0</v>
      </c>
      <c r="D2689" s="44">
        <v>0.0</v>
      </c>
      <c r="E2689" s="44">
        <v>27.0</v>
      </c>
      <c r="F2689" s="44">
        <v>3.47</v>
      </c>
      <c r="G2689" s="44">
        <v>0.95</v>
      </c>
      <c r="H2689" s="18">
        <f>MIN(1,F2689/Config_Geracao!$E$4)*G2689</f>
        <v>0.32965</v>
      </c>
    </row>
    <row r="2690" ht="15.0" customHeight="1">
      <c r="A2690" s="43">
        <v>45770.0</v>
      </c>
      <c r="B2690" s="44">
        <v>4.0</v>
      </c>
      <c r="C2690" s="44">
        <v>0.0</v>
      </c>
      <c r="D2690" s="44">
        <v>0.0</v>
      </c>
      <c r="E2690" s="44">
        <v>28.7</v>
      </c>
      <c r="F2690" s="44">
        <v>5.39</v>
      </c>
      <c r="G2690" s="44">
        <v>0.95</v>
      </c>
      <c r="H2690" s="18">
        <f>MIN(1,F2690/Config_Geracao!$E$4)*G2690</f>
        <v>0.51205</v>
      </c>
    </row>
    <row r="2691" ht="15.0" customHeight="1">
      <c r="A2691" s="43">
        <v>45770.0416666667</v>
      </c>
      <c r="B2691" s="44">
        <v>4.0</v>
      </c>
      <c r="C2691" s="44">
        <v>1.0</v>
      </c>
      <c r="D2691" s="44">
        <v>0.0</v>
      </c>
      <c r="E2691" s="44">
        <v>26.3</v>
      </c>
      <c r="F2691" s="44">
        <v>4.04</v>
      </c>
      <c r="G2691" s="44">
        <v>0.95</v>
      </c>
      <c r="H2691" s="18">
        <f>MIN(1,F2691/Config_Geracao!$E$4)*G2691</f>
        <v>0.3838</v>
      </c>
    </row>
    <row r="2692" ht="15.0" customHeight="1">
      <c r="A2692" s="43">
        <v>45770.0833333333</v>
      </c>
      <c r="B2692" s="44">
        <v>4.0</v>
      </c>
      <c r="C2692" s="44">
        <v>2.0</v>
      </c>
      <c r="D2692" s="44">
        <v>0.0</v>
      </c>
      <c r="E2692" s="44">
        <v>28.5</v>
      </c>
      <c r="F2692" s="44">
        <v>2.83</v>
      </c>
      <c r="G2692" s="44">
        <v>0.95</v>
      </c>
      <c r="H2692" s="18">
        <f>MIN(1,F2692/Config_Geracao!$E$4)*G2692</f>
        <v>0.26885</v>
      </c>
    </row>
    <row r="2693" ht="15.0" customHeight="1">
      <c r="A2693" s="43">
        <v>45770.125</v>
      </c>
      <c r="B2693" s="44">
        <v>4.0</v>
      </c>
      <c r="C2693" s="44">
        <v>3.0</v>
      </c>
      <c r="D2693" s="44">
        <v>0.0</v>
      </c>
      <c r="E2693" s="44">
        <v>25.3</v>
      </c>
      <c r="F2693" s="44">
        <v>2.58</v>
      </c>
      <c r="G2693" s="44">
        <v>0.95</v>
      </c>
      <c r="H2693" s="18">
        <f>MIN(1,F2693/Config_Geracao!$E$4)*G2693</f>
        <v>0.2451</v>
      </c>
    </row>
    <row r="2694" ht="15.0" customHeight="1">
      <c r="A2694" s="43">
        <v>45770.1666666667</v>
      </c>
      <c r="B2694" s="44">
        <v>4.0</v>
      </c>
      <c r="C2694" s="44">
        <v>4.0</v>
      </c>
      <c r="D2694" s="44">
        <v>0.0</v>
      </c>
      <c r="E2694" s="44">
        <v>25.4</v>
      </c>
      <c r="F2694" s="44">
        <v>4.74</v>
      </c>
      <c r="G2694" s="44">
        <v>0.95</v>
      </c>
      <c r="H2694" s="18">
        <f>MIN(1,F2694/Config_Geracao!$E$4)*G2694</f>
        <v>0.4503</v>
      </c>
    </row>
    <row r="2695" ht="15.0" customHeight="1">
      <c r="A2695" s="43">
        <v>45770.2083333333</v>
      </c>
      <c r="B2695" s="44">
        <v>4.0</v>
      </c>
      <c r="C2695" s="44">
        <v>5.0</v>
      </c>
      <c r="D2695" s="44">
        <v>0.0</v>
      </c>
      <c r="E2695" s="44">
        <v>23.8</v>
      </c>
      <c r="F2695" s="44">
        <v>2.44</v>
      </c>
      <c r="G2695" s="44">
        <v>0.95</v>
      </c>
      <c r="H2695" s="18">
        <f>MIN(1,F2695/Config_Geracao!$E$4)*G2695</f>
        <v>0.2318</v>
      </c>
    </row>
    <row r="2696" ht="15.0" customHeight="1">
      <c r="A2696" s="43">
        <v>45770.25</v>
      </c>
      <c r="B2696" s="44">
        <v>4.0</v>
      </c>
      <c r="C2696" s="44">
        <v>6.0</v>
      </c>
      <c r="D2696" s="44">
        <v>232.7</v>
      </c>
      <c r="E2696" s="44">
        <v>21.4</v>
      </c>
      <c r="F2696" s="44">
        <v>1.67</v>
      </c>
      <c r="G2696" s="44">
        <v>0.95</v>
      </c>
      <c r="H2696" s="18">
        <f>MIN(1,F2696/Config_Geracao!$E$4)*G2696</f>
        <v>0.15865</v>
      </c>
    </row>
    <row r="2697" ht="15.0" customHeight="1">
      <c r="A2697" s="43">
        <v>45770.2916666667</v>
      </c>
      <c r="B2697" s="44">
        <v>4.0</v>
      </c>
      <c r="C2697" s="44">
        <v>7.0</v>
      </c>
      <c r="D2697" s="44">
        <v>272.6</v>
      </c>
      <c r="E2697" s="44">
        <v>22.3</v>
      </c>
      <c r="F2697" s="44">
        <v>2.14</v>
      </c>
      <c r="G2697" s="44">
        <v>0.95</v>
      </c>
      <c r="H2697" s="18">
        <f>MIN(1,F2697/Config_Geracao!$E$4)*G2697</f>
        <v>0.2033</v>
      </c>
    </row>
    <row r="2698" ht="15.0" customHeight="1">
      <c r="A2698" s="43">
        <v>45770.3333333333</v>
      </c>
      <c r="B2698" s="44">
        <v>4.0</v>
      </c>
      <c r="C2698" s="44">
        <v>8.0</v>
      </c>
      <c r="D2698" s="44">
        <v>588.4</v>
      </c>
      <c r="E2698" s="44">
        <v>27.9</v>
      </c>
      <c r="F2698" s="44">
        <v>1.99</v>
      </c>
      <c r="G2698" s="44">
        <v>0.95</v>
      </c>
      <c r="H2698" s="18">
        <f>MIN(1,F2698/Config_Geracao!$E$4)*G2698</f>
        <v>0.18905</v>
      </c>
    </row>
    <row r="2699" ht="15.0" customHeight="1">
      <c r="A2699" s="43">
        <v>45770.375</v>
      </c>
      <c r="B2699" s="44">
        <v>4.0</v>
      </c>
      <c r="C2699" s="44">
        <v>9.0</v>
      </c>
      <c r="D2699" s="44">
        <v>749.7</v>
      </c>
      <c r="E2699" s="44">
        <v>27.7</v>
      </c>
      <c r="F2699" s="44">
        <v>2.11</v>
      </c>
      <c r="G2699" s="44">
        <v>0.95</v>
      </c>
      <c r="H2699" s="18">
        <f>MIN(1,F2699/Config_Geracao!$E$4)*G2699</f>
        <v>0.20045</v>
      </c>
    </row>
    <row r="2700" ht="15.0" customHeight="1">
      <c r="A2700" s="43">
        <v>45770.4166666667</v>
      </c>
      <c r="B2700" s="44">
        <v>4.0</v>
      </c>
      <c r="C2700" s="44">
        <v>10.0</v>
      </c>
      <c r="D2700" s="44">
        <v>902.5</v>
      </c>
      <c r="E2700" s="44">
        <v>31.7</v>
      </c>
      <c r="F2700" s="44">
        <v>1.91</v>
      </c>
      <c r="G2700" s="44">
        <v>0.95</v>
      </c>
      <c r="H2700" s="18">
        <f>MIN(1,F2700/Config_Geracao!$E$4)*G2700</f>
        <v>0.18145</v>
      </c>
    </row>
    <row r="2701" ht="15.0" customHeight="1">
      <c r="A2701" s="43">
        <v>45770.4583333333</v>
      </c>
      <c r="B2701" s="44">
        <v>4.0</v>
      </c>
      <c r="C2701" s="44">
        <v>11.0</v>
      </c>
      <c r="D2701" s="44">
        <v>475.6</v>
      </c>
      <c r="E2701" s="44">
        <v>29.4</v>
      </c>
      <c r="F2701" s="44">
        <v>3.29</v>
      </c>
      <c r="G2701" s="44">
        <v>0.95</v>
      </c>
      <c r="H2701" s="18">
        <f>MIN(1,F2701/Config_Geracao!$E$4)*G2701</f>
        <v>0.31255</v>
      </c>
    </row>
    <row r="2702" ht="15.0" customHeight="1">
      <c r="A2702" s="43">
        <v>45770.5</v>
      </c>
      <c r="B2702" s="44">
        <v>4.0</v>
      </c>
      <c r="C2702" s="44">
        <v>12.0</v>
      </c>
      <c r="D2702" s="44">
        <v>949.1</v>
      </c>
      <c r="E2702" s="44">
        <v>30.4</v>
      </c>
      <c r="F2702" s="44">
        <v>4.6</v>
      </c>
      <c r="G2702" s="44">
        <v>0.95</v>
      </c>
      <c r="H2702" s="18">
        <f>MIN(1,F2702/Config_Geracao!$E$4)*G2702</f>
        <v>0.437</v>
      </c>
    </row>
    <row r="2703" ht="15.0" customHeight="1">
      <c r="A2703" s="43">
        <v>45770.5416666667</v>
      </c>
      <c r="B2703" s="44">
        <v>4.0</v>
      </c>
      <c r="C2703" s="44">
        <v>13.0</v>
      </c>
      <c r="D2703" s="44">
        <v>943.9</v>
      </c>
      <c r="E2703" s="44">
        <v>31.0</v>
      </c>
      <c r="F2703" s="44">
        <v>8.18</v>
      </c>
      <c r="G2703" s="44">
        <v>0.95</v>
      </c>
      <c r="H2703" s="18">
        <f>MIN(1,F2703/Config_Geracao!$E$4)*G2703</f>
        <v>0.7771</v>
      </c>
    </row>
    <row r="2704" ht="15.0" customHeight="1">
      <c r="A2704" s="43">
        <v>45770.5833333333</v>
      </c>
      <c r="B2704" s="44">
        <v>4.0</v>
      </c>
      <c r="C2704" s="44">
        <v>14.0</v>
      </c>
      <c r="D2704" s="44">
        <v>847.2</v>
      </c>
      <c r="E2704" s="44">
        <v>28.3</v>
      </c>
      <c r="F2704" s="44">
        <v>2.45</v>
      </c>
      <c r="G2704" s="44">
        <v>0.95</v>
      </c>
      <c r="H2704" s="18">
        <f>MIN(1,F2704/Config_Geracao!$E$4)*G2704</f>
        <v>0.23275</v>
      </c>
    </row>
    <row r="2705" ht="15.0" customHeight="1">
      <c r="A2705" s="43">
        <v>45770.625</v>
      </c>
      <c r="B2705" s="44">
        <v>4.0</v>
      </c>
      <c r="C2705" s="44">
        <v>15.0</v>
      </c>
      <c r="D2705" s="44">
        <v>766.8</v>
      </c>
      <c r="E2705" s="44">
        <v>27.6</v>
      </c>
      <c r="F2705" s="44">
        <v>3.96</v>
      </c>
      <c r="G2705" s="44">
        <v>0.95</v>
      </c>
      <c r="H2705" s="18">
        <f>MIN(1,F2705/Config_Geracao!$E$4)*G2705</f>
        <v>0.3762</v>
      </c>
    </row>
    <row r="2706" ht="15.0" customHeight="1">
      <c r="A2706" s="43">
        <v>45770.6666666667</v>
      </c>
      <c r="B2706" s="44">
        <v>4.0</v>
      </c>
      <c r="C2706" s="44">
        <v>16.0</v>
      </c>
      <c r="D2706" s="44">
        <v>338.6</v>
      </c>
      <c r="E2706" s="44">
        <v>28.4</v>
      </c>
      <c r="F2706" s="44">
        <v>2.36</v>
      </c>
      <c r="G2706" s="44">
        <v>0.95</v>
      </c>
      <c r="H2706" s="18">
        <f>MIN(1,F2706/Config_Geracao!$E$4)*G2706</f>
        <v>0.2242</v>
      </c>
    </row>
    <row r="2707" ht="15.0" customHeight="1">
      <c r="A2707" s="43">
        <v>45770.7083333333</v>
      </c>
      <c r="B2707" s="44">
        <v>4.0</v>
      </c>
      <c r="C2707" s="44">
        <v>17.0</v>
      </c>
      <c r="D2707" s="44">
        <v>224.1</v>
      </c>
      <c r="E2707" s="44">
        <v>25.6</v>
      </c>
      <c r="F2707" s="44">
        <v>1.92</v>
      </c>
      <c r="G2707" s="44">
        <v>0.95</v>
      </c>
      <c r="H2707" s="18">
        <f>MIN(1,F2707/Config_Geracao!$E$4)*G2707</f>
        <v>0.1824</v>
      </c>
    </row>
    <row r="2708" ht="15.0" customHeight="1">
      <c r="A2708" s="43">
        <v>45770.75</v>
      </c>
      <c r="B2708" s="44">
        <v>4.0</v>
      </c>
      <c r="C2708" s="44">
        <v>18.0</v>
      </c>
      <c r="D2708" s="44">
        <v>179.4</v>
      </c>
      <c r="E2708" s="44">
        <v>24.1</v>
      </c>
      <c r="F2708" s="44">
        <v>2.0</v>
      </c>
      <c r="G2708" s="44">
        <v>0.95</v>
      </c>
      <c r="H2708" s="18">
        <f>MIN(1,F2708/Config_Geracao!$E$4)*G2708</f>
        <v>0.19</v>
      </c>
    </row>
    <row r="2709" ht="15.0" customHeight="1">
      <c r="A2709" s="43">
        <v>45770.7916666667</v>
      </c>
      <c r="B2709" s="44">
        <v>4.0</v>
      </c>
      <c r="C2709" s="44">
        <v>19.0</v>
      </c>
      <c r="D2709" s="44">
        <v>0.0</v>
      </c>
      <c r="E2709" s="44">
        <v>27.0</v>
      </c>
      <c r="F2709" s="44">
        <v>4.23</v>
      </c>
      <c r="G2709" s="44">
        <v>0.95</v>
      </c>
      <c r="H2709" s="18">
        <f>MIN(1,F2709/Config_Geracao!$E$4)*G2709</f>
        <v>0.40185</v>
      </c>
    </row>
    <row r="2710" ht="15.0" customHeight="1">
      <c r="A2710" s="43">
        <v>45770.8333333333</v>
      </c>
      <c r="B2710" s="44">
        <v>4.0</v>
      </c>
      <c r="C2710" s="44">
        <v>20.0</v>
      </c>
      <c r="D2710" s="44">
        <v>0.0</v>
      </c>
      <c r="E2710" s="44">
        <v>26.1</v>
      </c>
      <c r="F2710" s="44">
        <v>1.9</v>
      </c>
      <c r="G2710" s="44">
        <v>0.95</v>
      </c>
      <c r="H2710" s="18">
        <f>MIN(1,F2710/Config_Geracao!$E$4)*G2710</f>
        <v>0.1805</v>
      </c>
    </row>
    <row r="2711" ht="15.0" customHeight="1">
      <c r="A2711" s="43">
        <v>45770.875</v>
      </c>
      <c r="B2711" s="44">
        <v>4.0</v>
      </c>
      <c r="C2711" s="44">
        <v>21.0</v>
      </c>
      <c r="D2711" s="44">
        <v>0.0</v>
      </c>
      <c r="E2711" s="44">
        <v>25.5</v>
      </c>
      <c r="F2711" s="44">
        <v>5.02</v>
      </c>
      <c r="G2711" s="44">
        <v>0.95</v>
      </c>
      <c r="H2711" s="18">
        <f>MIN(1,F2711/Config_Geracao!$E$4)*G2711</f>
        <v>0.4769</v>
      </c>
    </row>
    <row r="2712" ht="15.0" customHeight="1">
      <c r="A2712" s="43">
        <v>45770.9166666667</v>
      </c>
      <c r="B2712" s="44">
        <v>4.0</v>
      </c>
      <c r="C2712" s="44">
        <v>22.0</v>
      </c>
      <c r="D2712" s="44">
        <v>0.0</v>
      </c>
      <c r="E2712" s="44">
        <v>23.5</v>
      </c>
      <c r="F2712" s="44">
        <v>4.72</v>
      </c>
      <c r="G2712" s="44">
        <v>0.95</v>
      </c>
      <c r="H2712" s="18">
        <f>MIN(1,F2712/Config_Geracao!$E$4)*G2712</f>
        <v>0.4484</v>
      </c>
    </row>
    <row r="2713" ht="15.0" customHeight="1">
      <c r="A2713" s="43">
        <v>45770.9583333333</v>
      </c>
      <c r="B2713" s="44">
        <v>4.0</v>
      </c>
      <c r="C2713" s="44">
        <v>23.0</v>
      </c>
      <c r="D2713" s="44">
        <v>0.0</v>
      </c>
      <c r="E2713" s="44">
        <v>25.4</v>
      </c>
      <c r="F2713" s="44">
        <v>2.82</v>
      </c>
      <c r="G2713" s="44">
        <v>0.95</v>
      </c>
      <c r="H2713" s="18">
        <f>MIN(1,F2713/Config_Geracao!$E$4)*G2713</f>
        <v>0.2679</v>
      </c>
    </row>
    <row r="2714" ht="15.0" customHeight="1">
      <c r="A2714" s="43">
        <v>45771.0</v>
      </c>
      <c r="B2714" s="44">
        <v>4.0</v>
      </c>
      <c r="C2714" s="44">
        <v>0.0</v>
      </c>
      <c r="D2714" s="44">
        <v>0.0</v>
      </c>
      <c r="E2714" s="44">
        <v>27.0</v>
      </c>
      <c r="F2714" s="44">
        <v>2.56</v>
      </c>
      <c r="G2714" s="44">
        <v>0.95</v>
      </c>
      <c r="H2714" s="18">
        <f>MIN(1,F2714/Config_Geracao!$E$4)*G2714</f>
        <v>0.2432</v>
      </c>
    </row>
    <row r="2715" ht="15.0" customHeight="1">
      <c r="A2715" s="43">
        <v>45771.0416666667</v>
      </c>
      <c r="B2715" s="44">
        <v>4.0</v>
      </c>
      <c r="C2715" s="44">
        <v>1.0</v>
      </c>
      <c r="D2715" s="44">
        <v>0.0</v>
      </c>
      <c r="E2715" s="44">
        <v>27.6</v>
      </c>
      <c r="F2715" s="44">
        <v>8.12</v>
      </c>
      <c r="G2715" s="44">
        <v>0.95</v>
      </c>
      <c r="H2715" s="18">
        <f>MIN(1,F2715/Config_Geracao!$E$4)*G2715</f>
        <v>0.7714</v>
      </c>
    </row>
    <row r="2716" ht="15.0" customHeight="1">
      <c r="A2716" s="43">
        <v>45771.0833333333</v>
      </c>
      <c r="B2716" s="44">
        <v>4.0</v>
      </c>
      <c r="C2716" s="44">
        <v>2.0</v>
      </c>
      <c r="D2716" s="44">
        <v>0.0</v>
      </c>
      <c r="E2716" s="44">
        <v>26.8</v>
      </c>
      <c r="F2716" s="44">
        <v>2.87</v>
      </c>
      <c r="G2716" s="44">
        <v>0.95</v>
      </c>
      <c r="H2716" s="18">
        <f>MIN(1,F2716/Config_Geracao!$E$4)*G2716</f>
        <v>0.27265</v>
      </c>
    </row>
    <row r="2717" ht="15.0" customHeight="1">
      <c r="A2717" s="43">
        <v>45771.125</v>
      </c>
      <c r="B2717" s="44">
        <v>4.0</v>
      </c>
      <c r="C2717" s="44">
        <v>3.0</v>
      </c>
      <c r="D2717" s="44">
        <v>0.0</v>
      </c>
      <c r="E2717" s="44">
        <v>27.7</v>
      </c>
      <c r="F2717" s="44">
        <v>2.52</v>
      </c>
      <c r="G2717" s="44">
        <v>0.95</v>
      </c>
      <c r="H2717" s="18">
        <f>MIN(1,F2717/Config_Geracao!$E$4)*G2717</f>
        <v>0.2394</v>
      </c>
    </row>
    <row r="2718" ht="15.0" customHeight="1">
      <c r="A2718" s="43">
        <v>45771.1666666667</v>
      </c>
      <c r="B2718" s="44">
        <v>4.0</v>
      </c>
      <c r="C2718" s="44">
        <v>4.0</v>
      </c>
      <c r="D2718" s="44">
        <v>0.0</v>
      </c>
      <c r="E2718" s="44">
        <v>25.9</v>
      </c>
      <c r="F2718" s="44">
        <v>3.57</v>
      </c>
      <c r="G2718" s="44">
        <v>0.95</v>
      </c>
      <c r="H2718" s="18">
        <f>MIN(1,F2718/Config_Geracao!$E$4)*G2718</f>
        <v>0.33915</v>
      </c>
    </row>
    <row r="2719" ht="15.0" customHeight="1">
      <c r="A2719" s="43">
        <v>45771.2083333333</v>
      </c>
      <c r="B2719" s="44">
        <v>4.0</v>
      </c>
      <c r="C2719" s="44">
        <v>5.0</v>
      </c>
      <c r="D2719" s="44">
        <v>0.0</v>
      </c>
      <c r="E2719" s="44">
        <v>24.5</v>
      </c>
      <c r="F2719" s="44">
        <v>3.59</v>
      </c>
      <c r="G2719" s="44">
        <v>0.95</v>
      </c>
      <c r="H2719" s="18">
        <f>MIN(1,F2719/Config_Geracao!$E$4)*G2719</f>
        <v>0.34105</v>
      </c>
    </row>
    <row r="2720" ht="15.0" customHeight="1">
      <c r="A2720" s="43">
        <v>45771.25</v>
      </c>
      <c r="B2720" s="44">
        <v>4.0</v>
      </c>
      <c r="C2720" s="44">
        <v>6.0</v>
      </c>
      <c r="D2720" s="44">
        <v>266.8</v>
      </c>
      <c r="E2720" s="44">
        <v>23.6</v>
      </c>
      <c r="F2720" s="44">
        <v>2.44</v>
      </c>
      <c r="G2720" s="44">
        <v>0.95</v>
      </c>
      <c r="H2720" s="18">
        <f>MIN(1,F2720/Config_Geracao!$E$4)*G2720</f>
        <v>0.2318</v>
      </c>
    </row>
    <row r="2721" ht="15.0" customHeight="1">
      <c r="A2721" s="43">
        <v>45771.2916666667</v>
      </c>
      <c r="B2721" s="44">
        <v>4.0</v>
      </c>
      <c r="C2721" s="44">
        <v>7.0</v>
      </c>
      <c r="D2721" s="44">
        <v>400.9</v>
      </c>
      <c r="E2721" s="44">
        <v>26.1</v>
      </c>
      <c r="F2721" s="44">
        <v>1.71</v>
      </c>
      <c r="G2721" s="44">
        <v>0.95</v>
      </c>
      <c r="H2721" s="18">
        <f>MIN(1,F2721/Config_Geracao!$E$4)*G2721</f>
        <v>0.16245</v>
      </c>
    </row>
    <row r="2722" ht="15.0" customHeight="1">
      <c r="A2722" s="43">
        <v>45771.3333333333</v>
      </c>
      <c r="B2722" s="44">
        <v>4.0</v>
      </c>
      <c r="C2722" s="44">
        <v>8.0</v>
      </c>
      <c r="D2722" s="44">
        <v>587.4</v>
      </c>
      <c r="E2722" s="44">
        <v>24.1</v>
      </c>
      <c r="F2722" s="44">
        <v>2.2</v>
      </c>
      <c r="G2722" s="44">
        <v>0.95</v>
      </c>
      <c r="H2722" s="18">
        <f>MIN(1,F2722/Config_Geracao!$E$4)*G2722</f>
        <v>0.209</v>
      </c>
    </row>
    <row r="2723" ht="15.0" customHeight="1">
      <c r="A2723" s="43">
        <v>45771.375</v>
      </c>
      <c r="B2723" s="44">
        <v>4.0</v>
      </c>
      <c r="C2723" s="44">
        <v>9.0</v>
      </c>
      <c r="D2723" s="44">
        <v>769.7</v>
      </c>
      <c r="E2723" s="44">
        <v>29.6</v>
      </c>
      <c r="F2723" s="44">
        <v>1.95</v>
      </c>
      <c r="G2723" s="44">
        <v>0.95</v>
      </c>
      <c r="H2723" s="18">
        <f>MIN(1,F2723/Config_Geracao!$E$4)*G2723</f>
        <v>0.18525</v>
      </c>
    </row>
    <row r="2724" ht="15.0" customHeight="1">
      <c r="A2724" s="43">
        <v>45771.4166666667</v>
      </c>
      <c r="B2724" s="44">
        <v>4.0</v>
      </c>
      <c r="C2724" s="44">
        <v>10.0</v>
      </c>
      <c r="D2724" s="44">
        <v>847.4</v>
      </c>
      <c r="E2724" s="44">
        <v>29.8</v>
      </c>
      <c r="F2724" s="44">
        <v>1.61</v>
      </c>
      <c r="G2724" s="44">
        <v>0.95</v>
      </c>
      <c r="H2724" s="18">
        <f>MIN(1,F2724/Config_Geracao!$E$4)*G2724</f>
        <v>0.15295</v>
      </c>
    </row>
    <row r="2725" ht="15.0" customHeight="1">
      <c r="A2725" s="43">
        <v>45771.4583333333</v>
      </c>
      <c r="B2725" s="44">
        <v>4.0</v>
      </c>
      <c r="C2725" s="44">
        <v>11.0</v>
      </c>
      <c r="D2725" s="44">
        <v>537.0</v>
      </c>
      <c r="E2725" s="44">
        <v>28.3</v>
      </c>
      <c r="F2725" s="44">
        <v>3.55</v>
      </c>
      <c r="G2725" s="44">
        <v>0.95</v>
      </c>
      <c r="H2725" s="18">
        <f>MIN(1,F2725/Config_Geracao!$E$4)*G2725</f>
        <v>0.33725</v>
      </c>
    </row>
    <row r="2726" ht="15.0" customHeight="1">
      <c r="A2726" s="43">
        <v>45771.5</v>
      </c>
      <c r="B2726" s="44">
        <v>4.0</v>
      </c>
      <c r="C2726" s="44">
        <v>12.0</v>
      </c>
      <c r="D2726" s="44">
        <v>954.0</v>
      </c>
      <c r="E2726" s="44">
        <v>26.2</v>
      </c>
      <c r="F2726" s="44">
        <v>3.26</v>
      </c>
      <c r="G2726" s="44">
        <v>0.95</v>
      </c>
      <c r="H2726" s="18">
        <f>MIN(1,F2726/Config_Geracao!$E$4)*G2726</f>
        <v>0.3097</v>
      </c>
    </row>
    <row r="2727" ht="15.0" customHeight="1">
      <c r="A2727" s="43">
        <v>45771.5416666667</v>
      </c>
      <c r="B2727" s="44">
        <v>4.0</v>
      </c>
      <c r="C2727" s="44">
        <v>13.0</v>
      </c>
      <c r="D2727" s="44">
        <v>965.0</v>
      </c>
      <c r="E2727" s="44">
        <v>29.9</v>
      </c>
      <c r="F2727" s="44">
        <v>1.72</v>
      </c>
      <c r="G2727" s="44">
        <v>0.95</v>
      </c>
      <c r="H2727" s="18">
        <f>MIN(1,F2727/Config_Geracao!$E$4)*G2727</f>
        <v>0.1634</v>
      </c>
    </row>
    <row r="2728" ht="15.0" customHeight="1">
      <c r="A2728" s="43">
        <v>45771.5833333333</v>
      </c>
      <c r="B2728" s="44">
        <v>4.0</v>
      </c>
      <c r="C2728" s="44">
        <v>14.0</v>
      </c>
      <c r="D2728" s="44">
        <v>895.0</v>
      </c>
      <c r="E2728" s="44">
        <v>27.7</v>
      </c>
      <c r="F2728" s="44">
        <v>1.9</v>
      </c>
      <c r="G2728" s="44">
        <v>0.95</v>
      </c>
      <c r="H2728" s="18">
        <f>MIN(1,F2728/Config_Geracao!$E$4)*G2728</f>
        <v>0.1805</v>
      </c>
    </row>
    <row r="2729" ht="15.0" customHeight="1">
      <c r="A2729" s="43">
        <v>45771.625</v>
      </c>
      <c r="B2729" s="44">
        <v>4.0</v>
      </c>
      <c r="C2729" s="44">
        <v>15.0</v>
      </c>
      <c r="D2729" s="44">
        <v>510.5</v>
      </c>
      <c r="E2729" s="44">
        <v>27.6</v>
      </c>
      <c r="F2729" s="44">
        <v>1.85</v>
      </c>
      <c r="G2729" s="44">
        <v>0.95</v>
      </c>
      <c r="H2729" s="18">
        <f>MIN(1,F2729/Config_Geracao!$E$4)*G2729</f>
        <v>0.17575</v>
      </c>
    </row>
    <row r="2730" ht="15.0" customHeight="1">
      <c r="A2730" s="43">
        <v>45771.6666666667</v>
      </c>
      <c r="B2730" s="44">
        <v>4.0</v>
      </c>
      <c r="C2730" s="44">
        <v>16.0</v>
      </c>
      <c r="D2730" s="44">
        <v>594.9</v>
      </c>
      <c r="E2730" s="44">
        <v>25.4</v>
      </c>
      <c r="F2730" s="44">
        <v>3.55</v>
      </c>
      <c r="G2730" s="44">
        <v>0.95</v>
      </c>
      <c r="H2730" s="18">
        <f>MIN(1,F2730/Config_Geracao!$E$4)*G2730</f>
        <v>0.33725</v>
      </c>
    </row>
    <row r="2731" ht="15.0" customHeight="1">
      <c r="A2731" s="43">
        <v>45771.7083333333</v>
      </c>
      <c r="B2731" s="44">
        <v>4.0</v>
      </c>
      <c r="C2731" s="44">
        <v>17.0</v>
      </c>
      <c r="D2731" s="44">
        <v>446.7</v>
      </c>
      <c r="E2731" s="44">
        <v>26.3</v>
      </c>
      <c r="F2731" s="44">
        <v>2.9</v>
      </c>
      <c r="G2731" s="44">
        <v>0.95</v>
      </c>
      <c r="H2731" s="18">
        <f>MIN(1,F2731/Config_Geracao!$E$4)*G2731</f>
        <v>0.2755</v>
      </c>
    </row>
    <row r="2732" ht="15.0" customHeight="1">
      <c r="A2732" s="43">
        <v>45771.75</v>
      </c>
      <c r="B2732" s="44">
        <v>4.0</v>
      </c>
      <c r="C2732" s="44">
        <v>18.0</v>
      </c>
      <c r="D2732" s="44">
        <v>215.8</v>
      </c>
      <c r="E2732" s="44">
        <v>25.5</v>
      </c>
      <c r="F2732" s="44">
        <v>2.16</v>
      </c>
      <c r="G2732" s="44">
        <v>0.95</v>
      </c>
      <c r="H2732" s="18">
        <f>MIN(1,F2732/Config_Geracao!$E$4)*G2732</f>
        <v>0.2052</v>
      </c>
    </row>
    <row r="2733" ht="15.0" customHeight="1">
      <c r="A2733" s="43">
        <v>45771.7916666667</v>
      </c>
      <c r="B2733" s="44">
        <v>4.0</v>
      </c>
      <c r="C2733" s="44">
        <v>19.0</v>
      </c>
      <c r="D2733" s="44">
        <v>0.0</v>
      </c>
      <c r="E2733" s="44">
        <v>22.8</v>
      </c>
      <c r="F2733" s="44">
        <v>3.66</v>
      </c>
      <c r="G2733" s="44">
        <v>0.95</v>
      </c>
      <c r="H2733" s="18">
        <f>MIN(1,F2733/Config_Geracao!$E$4)*G2733</f>
        <v>0.3477</v>
      </c>
    </row>
    <row r="2734" ht="15.0" customHeight="1">
      <c r="A2734" s="43">
        <v>45771.8333333333</v>
      </c>
      <c r="B2734" s="44">
        <v>4.0</v>
      </c>
      <c r="C2734" s="44">
        <v>20.0</v>
      </c>
      <c r="D2734" s="44">
        <v>0.0</v>
      </c>
      <c r="E2734" s="44">
        <v>25.3</v>
      </c>
      <c r="F2734" s="44">
        <v>1.74</v>
      </c>
      <c r="G2734" s="44">
        <v>0.95</v>
      </c>
      <c r="H2734" s="18">
        <f>MIN(1,F2734/Config_Geracao!$E$4)*G2734</f>
        <v>0.1653</v>
      </c>
    </row>
    <row r="2735" ht="15.0" customHeight="1">
      <c r="A2735" s="43">
        <v>45771.875</v>
      </c>
      <c r="B2735" s="44">
        <v>4.0</v>
      </c>
      <c r="C2735" s="44">
        <v>21.0</v>
      </c>
      <c r="D2735" s="44">
        <v>0.0</v>
      </c>
      <c r="E2735" s="44">
        <v>23.8</v>
      </c>
      <c r="F2735" s="44">
        <v>2.9</v>
      </c>
      <c r="G2735" s="44">
        <v>0.95</v>
      </c>
      <c r="H2735" s="18">
        <f>MIN(1,F2735/Config_Geracao!$E$4)*G2735</f>
        <v>0.2755</v>
      </c>
    </row>
    <row r="2736" ht="15.0" customHeight="1">
      <c r="A2736" s="43">
        <v>45771.9166666667</v>
      </c>
      <c r="B2736" s="44">
        <v>4.0</v>
      </c>
      <c r="C2736" s="44">
        <v>22.0</v>
      </c>
      <c r="D2736" s="44">
        <v>0.0</v>
      </c>
      <c r="E2736" s="44">
        <v>25.9</v>
      </c>
      <c r="F2736" s="44">
        <v>2.87</v>
      </c>
      <c r="G2736" s="44">
        <v>0.95</v>
      </c>
      <c r="H2736" s="18">
        <f>MIN(1,F2736/Config_Geracao!$E$4)*G2736</f>
        <v>0.27265</v>
      </c>
    </row>
    <row r="2737" ht="15.0" customHeight="1">
      <c r="A2737" s="43">
        <v>45771.9583333333</v>
      </c>
      <c r="B2737" s="44">
        <v>4.0</v>
      </c>
      <c r="C2737" s="44">
        <v>23.0</v>
      </c>
      <c r="D2737" s="44">
        <v>0.0</v>
      </c>
      <c r="E2737" s="44">
        <v>25.3</v>
      </c>
      <c r="F2737" s="44">
        <v>7.39</v>
      </c>
      <c r="G2737" s="44">
        <v>0.95</v>
      </c>
      <c r="H2737" s="18">
        <f>MIN(1,F2737/Config_Geracao!$E$4)*G2737</f>
        <v>0.70205</v>
      </c>
    </row>
    <row r="2738" ht="15.0" customHeight="1">
      <c r="A2738" s="43">
        <v>45772.0</v>
      </c>
      <c r="B2738" s="44">
        <v>4.0</v>
      </c>
      <c r="C2738" s="44">
        <v>0.0</v>
      </c>
      <c r="D2738" s="44">
        <v>0.0</v>
      </c>
      <c r="E2738" s="44">
        <v>26.3</v>
      </c>
      <c r="F2738" s="44">
        <v>2.68</v>
      </c>
      <c r="G2738" s="44">
        <v>0.95</v>
      </c>
      <c r="H2738" s="18">
        <f>MIN(1,F2738/Config_Geracao!$E$4)*G2738</f>
        <v>0.2546</v>
      </c>
    </row>
    <row r="2739" ht="15.0" customHeight="1">
      <c r="A2739" s="43">
        <v>45772.0416666667</v>
      </c>
      <c r="B2739" s="44">
        <v>4.0</v>
      </c>
      <c r="C2739" s="44">
        <v>1.0</v>
      </c>
      <c r="D2739" s="44">
        <v>0.0</v>
      </c>
      <c r="E2739" s="44">
        <v>26.3</v>
      </c>
      <c r="F2739" s="44">
        <v>3.12</v>
      </c>
      <c r="G2739" s="44">
        <v>0.95</v>
      </c>
      <c r="H2739" s="18">
        <f>MIN(1,F2739/Config_Geracao!$E$4)*G2739</f>
        <v>0.2964</v>
      </c>
    </row>
    <row r="2740" ht="15.0" customHeight="1">
      <c r="A2740" s="43">
        <v>45772.0833333333</v>
      </c>
      <c r="B2740" s="44">
        <v>4.0</v>
      </c>
      <c r="C2740" s="44">
        <v>2.0</v>
      </c>
      <c r="D2740" s="44">
        <v>0.0</v>
      </c>
      <c r="E2740" s="44">
        <v>24.4</v>
      </c>
      <c r="F2740" s="44">
        <v>3.81</v>
      </c>
      <c r="G2740" s="44">
        <v>0.95</v>
      </c>
      <c r="H2740" s="18">
        <f>MIN(1,F2740/Config_Geracao!$E$4)*G2740</f>
        <v>0.36195</v>
      </c>
    </row>
    <row r="2741" ht="15.0" customHeight="1">
      <c r="A2741" s="43">
        <v>45772.125</v>
      </c>
      <c r="B2741" s="44">
        <v>4.0</v>
      </c>
      <c r="C2741" s="44">
        <v>3.0</v>
      </c>
      <c r="D2741" s="44">
        <v>0.0</v>
      </c>
      <c r="E2741" s="44">
        <v>26.7</v>
      </c>
      <c r="F2741" s="44">
        <v>2.77</v>
      </c>
      <c r="G2741" s="44">
        <v>0.95</v>
      </c>
      <c r="H2741" s="18">
        <f>MIN(1,F2741/Config_Geracao!$E$4)*G2741</f>
        <v>0.26315</v>
      </c>
    </row>
    <row r="2742" ht="15.0" customHeight="1">
      <c r="A2742" s="43">
        <v>45772.1666666667</v>
      </c>
      <c r="B2742" s="44">
        <v>4.0</v>
      </c>
      <c r="C2742" s="44">
        <v>4.0</v>
      </c>
      <c r="D2742" s="44">
        <v>0.0</v>
      </c>
      <c r="E2742" s="44">
        <v>25.8</v>
      </c>
      <c r="F2742" s="44">
        <v>2.97</v>
      </c>
      <c r="G2742" s="44">
        <v>0.95</v>
      </c>
      <c r="H2742" s="18">
        <f>MIN(1,F2742/Config_Geracao!$E$4)*G2742</f>
        <v>0.28215</v>
      </c>
    </row>
    <row r="2743" ht="15.0" customHeight="1">
      <c r="A2743" s="43">
        <v>45772.2083333333</v>
      </c>
      <c r="B2743" s="44">
        <v>4.0</v>
      </c>
      <c r="C2743" s="44">
        <v>5.0</v>
      </c>
      <c r="D2743" s="44">
        <v>12.1</v>
      </c>
      <c r="E2743" s="44">
        <v>23.3</v>
      </c>
      <c r="F2743" s="44">
        <v>5.15</v>
      </c>
      <c r="G2743" s="44">
        <v>0.95</v>
      </c>
      <c r="H2743" s="18">
        <f>MIN(1,F2743/Config_Geracao!$E$4)*G2743</f>
        <v>0.48925</v>
      </c>
    </row>
    <row r="2744" ht="15.0" customHeight="1">
      <c r="A2744" s="43">
        <v>45772.25</v>
      </c>
      <c r="B2744" s="44">
        <v>4.0</v>
      </c>
      <c r="C2744" s="44">
        <v>6.0</v>
      </c>
      <c r="D2744" s="44">
        <v>118.1</v>
      </c>
      <c r="E2744" s="44">
        <v>26.1</v>
      </c>
      <c r="F2744" s="44">
        <v>3.08</v>
      </c>
      <c r="G2744" s="44">
        <v>0.95</v>
      </c>
      <c r="H2744" s="18">
        <f>MIN(1,F2744/Config_Geracao!$E$4)*G2744</f>
        <v>0.2926</v>
      </c>
    </row>
    <row r="2745" ht="15.0" customHeight="1">
      <c r="A2745" s="43">
        <v>45772.2916666667</v>
      </c>
      <c r="B2745" s="44">
        <v>4.0</v>
      </c>
      <c r="C2745" s="44">
        <v>7.0</v>
      </c>
      <c r="D2745" s="44">
        <v>407.9</v>
      </c>
      <c r="E2745" s="44">
        <v>25.8</v>
      </c>
      <c r="F2745" s="44">
        <v>3.11</v>
      </c>
      <c r="G2745" s="44">
        <v>0.95</v>
      </c>
      <c r="H2745" s="18">
        <f>MIN(1,F2745/Config_Geracao!$E$4)*G2745</f>
        <v>0.29545</v>
      </c>
    </row>
    <row r="2746" ht="15.0" customHeight="1">
      <c r="A2746" s="43">
        <v>45772.3333333333</v>
      </c>
      <c r="B2746" s="44">
        <v>4.0</v>
      </c>
      <c r="C2746" s="44">
        <v>8.0</v>
      </c>
      <c r="D2746" s="44">
        <v>346.1</v>
      </c>
      <c r="E2746" s="44">
        <v>27.0</v>
      </c>
      <c r="F2746" s="44">
        <v>3.78</v>
      </c>
      <c r="G2746" s="44">
        <v>0.95</v>
      </c>
      <c r="H2746" s="18">
        <f>MIN(1,F2746/Config_Geracao!$E$4)*G2746</f>
        <v>0.3591</v>
      </c>
    </row>
    <row r="2747" ht="15.0" customHeight="1">
      <c r="A2747" s="43">
        <v>45772.375</v>
      </c>
      <c r="B2747" s="44">
        <v>4.0</v>
      </c>
      <c r="C2747" s="44">
        <v>9.0</v>
      </c>
      <c r="D2747" s="44">
        <v>739.5</v>
      </c>
      <c r="E2747" s="44">
        <v>27.4</v>
      </c>
      <c r="F2747" s="44">
        <v>5.23</v>
      </c>
      <c r="G2747" s="44">
        <v>0.95</v>
      </c>
      <c r="H2747" s="18">
        <f>MIN(1,F2747/Config_Geracao!$E$4)*G2747</f>
        <v>0.49685</v>
      </c>
    </row>
    <row r="2748" ht="15.0" customHeight="1">
      <c r="A2748" s="43">
        <v>45772.4166666667</v>
      </c>
      <c r="B2748" s="44">
        <v>4.0</v>
      </c>
      <c r="C2748" s="44">
        <v>10.0</v>
      </c>
      <c r="D2748" s="44">
        <v>875.2</v>
      </c>
      <c r="E2748" s="44">
        <v>29.7</v>
      </c>
      <c r="F2748" s="44">
        <v>2.43</v>
      </c>
      <c r="G2748" s="44">
        <v>0.95</v>
      </c>
      <c r="H2748" s="18">
        <f>MIN(1,F2748/Config_Geracao!$E$4)*G2748</f>
        <v>0.23085</v>
      </c>
    </row>
    <row r="2749" ht="15.0" customHeight="1">
      <c r="A2749" s="43">
        <v>45772.4583333333</v>
      </c>
      <c r="B2749" s="44">
        <v>4.0</v>
      </c>
      <c r="C2749" s="44">
        <v>11.0</v>
      </c>
      <c r="D2749" s="44">
        <v>411.6</v>
      </c>
      <c r="E2749" s="44">
        <v>31.6</v>
      </c>
      <c r="F2749" s="44">
        <v>3.02</v>
      </c>
      <c r="G2749" s="44">
        <v>0.95</v>
      </c>
      <c r="H2749" s="18">
        <f>MIN(1,F2749/Config_Geracao!$E$4)*G2749</f>
        <v>0.2869</v>
      </c>
    </row>
    <row r="2750" ht="15.0" customHeight="1">
      <c r="A2750" s="43">
        <v>45772.5</v>
      </c>
      <c r="B2750" s="44">
        <v>4.0</v>
      </c>
      <c r="C2750" s="44">
        <v>12.0</v>
      </c>
      <c r="D2750" s="44">
        <v>938.5</v>
      </c>
      <c r="E2750" s="44">
        <v>29.4</v>
      </c>
      <c r="F2750" s="44">
        <v>1.68</v>
      </c>
      <c r="G2750" s="44">
        <v>0.95</v>
      </c>
      <c r="H2750" s="18">
        <f>MIN(1,F2750/Config_Geracao!$E$4)*G2750</f>
        <v>0.1596</v>
      </c>
    </row>
    <row r="2751" ht="15.0" customHeight="1">
      <c r="A2751" s="43">
        <v>45772.5416666667</v>
      </c>
      <c r="B2751" s="44">
        <v>4.0</v>
      </c>
      <c r="C2751" s="44">
        <v>13.0</v>
      </c>
      <c r="D2751" s="44">
        <v>363.3</v>
      </c>
      <c r="E2751" s="44">
        <v>27.3</v>
      </c>
      <c r="F2751" s="44">
        <v>2.58</v>
      </c>
      <c r="G2751" s="44">
        <v>0.95</v>
      </c>
      <c r="H2751" s="18">
        <f>MIN(1,F2751/Config_Geracao!$E$4)*G2751</f>
        <v>0.2451</v>
      </c>
    </row>
    <row r="2752" ht="15.0" customHeight="1">
      <c r="A2752" s="43">
        <v>45772.5833333333</v>
      </c>
      <c r="B2752" s="44">
        <v>4.0</v>
      </c>
      <c r="C2752" s="44">
        <v>14.0</v>
      </c>
      <c r="D2752" s="44">
        <v>835.9</v>
      </c>
      <c r="E2752" s="44">
        <v>28.7</v>
      </c>
      <c r="F2752" s="44">
        <v>2.61</v>
      </c>
      <c r="G2752" s="44">
        <v>0.95</v>
      </c>
      <c r="H2752" s="18">
        <f>MIN(1,F2752/Config_Geracao!$E$4)*G2752</f>
        <v>0.24795</v>
      </c>
    </row>
    <row r="2753" ht="15.0" customHeight="1">
      <c r="A2753" s="43">
        <v>45772.625</v>
      </c>
      <c r="B2753" s="44">
        <v>4.0</v>
      </c>
      <c r="C2753" s="44">
        <v>15.0</v>
      </c>
      <c r="D2753" s="44">
        <v>769.5</v>
      </c>
      <c r="E2753" s="44">
        <v>27.4</v>
      </c>
      <c r="F2753" s="44">
        <v>1.6</v>
      </c>
      <c r="G2753" s="44">
        <v>0.95</v>
      </c>
      <c r="H2753" s="18">
        <f>MIN(1,F2753/Config_Geracao!$E$4)*G2753</f>
        <v>0.152</v>
      </c>
    </row>
    <row r="2754" ht="15.0" customHeight="1">
      <c r="A2754" s="43">
        <v>45772.6666666667</v>
      </c>
      <c r="B2754" s="44">
        <v>4.0</v>
      </c>
      <c r="C2754" s="44">
        <v>16.0</v>
      </c>
      <c r="D2754" s="44">
        <v>582.6</v>
      </c>
      <c r="E2754" s="44">
        <v>25.8</v>
      </c>
      <c r="F2754" s="44">
        <v>2.42</v>
      </c>
      <c r="G2754" s="44">
        <v>0.95</v>
      </c>
      <c r="H2754" s="18">
        <f>MIN(1,F2754/Config_Geracao!$E$4)*G2754</f>
        <v>0.2299</v>
      </c>
    </row>
    <row r="2755" ht="15.0" customHeight="1">
      <c r="A2755" s="43">
        <v>45772.7083333333</v>
      </c>
      <c r="B2755" s="44">
        <v>4.0</v>
      </c>
      <c r="C2755" s="44">
        <v>17.0</v>
      </c>
      <c r="D2755" s="44">
        <v>391.7</v>
      </c>
      <c r="E2755" s="44">
        <v>22.4</v>
      </c>
      <c r="F2755" s="44">
        <v>1.95</v>
      </c>
      <c r="G2755" s="44">
        <v>0.95</v>
      </c>
      <c r="H2755" s="18">
        <f>MIN(1,F2755/Config_Geracao!$E$4)*G2755</f>
        <v>0.18525</v>
      </c>
    </row>
    <row r="2756" ht="15.0" customHeight="1">
      <c r="A2756" s="43">
        <v>45772.75</v>
      </c>
      <c r="B2756" s="44">
        <v>4.0</v>
      </c>
      <c r="C2756" s="44">
        <v>18.0</v>
      </c>
      <c r="D2756" s="44">
        <v>53.1</v>
      </c>
      <c r="E2756" s="44">
        <v>22.9</v>
      </c>
      <c r="F2756" s="44">
        <v>1.67</v>
      </c>
      <c r="G2756" s="44">
        <v>0.95</v>
      </c>
      <c r="H2756" s="18">
        <f>MIN(1,F2756/Config_Geracao!$E$4)*G2756</f>
        <v>0.15865</v>
      </c>
    </row>
    <row r="2757" ht="15.0" customHeight="1">
      <c r="A2757" s="43">
        <v>45772.7916666667</v>
      </c>
      <c r="B2757" s="44">
        <v>4.0</v>
      </c>
      <c r="C2757" s="44">
        <v>19.0</v>
      </c>
      <c r="D2757" s="44">
        <v>7.3</v>
      </c>
      <c r="E2757" s="44">
        <v>27.3</v>
      </c>
      <c r="F2757" s="44">
        <v>3.01</v>
      </c>
      <c r="G2757" s="44">
        <v>0.95</v>
      </c>
      <c r="H2757" s="18">
        <f>MIN(1,F2757/Config_Geracao!$E$4)*G2757</f>
        <v>0.28595</v>
      </c>
    </row>
    <row r="2758" ht="15.0" customHeight="1">
      <c r="A2758" s="43">
        <v>45772.8333333333</v>
      </c>
      <c r="B2758" s="44">
        <v>4.0</v>
      </c>
      <c r="C2758" s="44">
        <v>20.0</v>
      </c>
      <c r="D2758" s="44">
        <v>0.0</v>
      </c>
      <c r="E2758" s="44">
        <v>24.5</v>
      </c>
      <c r="F2758" s="44">
        <v>3.11</v>
      </c>
      <c r="G2758" s="44">
        <v>0.95</v>
      </c>
      <c r="H2758" s="18">
        <f>MIN(1,F2758/Config_Geracao!$E$4)*G2758</f>
        <v>0.29545</v>
      </c>
    </row>
    <row r="2759" ht="15.0" customHeight="1">
      <c r="A2759" s="43">
        <v>45772.875</v>
      </c>
      <c r="B2759" s="44">
        <v>4.0</v>
      </c>
      <c r="C2759" s="44">
        <v>21.0</v>
      </c>
      <c r="D2759" s="44">
        <v>0.0</v>
      </c>
      <c r="E2759" s="44">
        <v>22.2</v>
      </c>
      <c r="F2759" s="44">
        <v>2.41</v>
      </c>
      <c r="G2759" s="44">
        <v>0.95</v>
      </c>
      <c r="H2759" s="18">
        <f>MIN(1,F2759/Config_Geracao!$E$4)*G2759</f>
        <v>0.22895</v>
      </c>
    </row>
    <row r="2760" ht="15.0" customHeight="1">
      <c r="A2760" s="43">
        <v>45772.9166666667</v>
      </c>
      <c r="B2760" s="44">
        <v>4.0</v>
      </c>
      <c r="C2760" s="44">
        <v>22.0</v>
      </c>
      <c r="D2760" s="44">
        <v>0.0</v>
      </c>
      <c r="E2760" s="44">
        <v>25.3</v>
      </c>
      <c r="F2760" s="44">
        <v>5.01</v>
      </c>
      <c r="G2760" s="44">
        <v>0.95</v>
      </c>
      <c r="H2760" s="18">
        <f>MIN(1,F2760/Config_Geracao!$E$4)*G2760</f>
        <v>0.47595</v>
      </c>
    </row>
    <row r="2761" ht="15.0" customHeight="1">
      <c r="A2761" s="43">
        <v>45772.9583333333</v>
      </c>
      <c r="B2761" s="44">
        <v>4.0</v>
      </c>
      <c r="C2761" s="44">
        <v>23.0</v>
      </c>
      <c r="D2761" s="44">
        <v>0.0</v>
      </c>
      <c r="E2761" s="44">
        <v>25.0</v>
      </c>
      <c r="F2761" s="44">
        <v>4.92</v>
      </c>
      <c r="G2761" s="44">
        <v>0.95</v>
      </c>
      <c r="H2761" s="18">
        <f>MIN(1,F2761/Config_Geracao!$E$4)*G2761</f>
        <v>0.4674</v>
      </c>
    </row>
    <row r="2762" ht="15.0" customHeight="1">
      <c r="A2762" s="43">
        <v>45773.0</v>
      </c>
      <c r="B2762" s="44">
        <v>4.0</v>
      </c>
      <c r="C2762" s="44">
        <v>0.0</v>
      </c>
      <c r="D2762" s="44">
        <v>0.0</v>
      </c>
      <c r="E2762" s="44">
        <v>27.7</v>
      </c>
      <c r="F2762" s="44">
        <v>4.86</v>
      </c>
      <c r="G2762" s="44">
        <v>0.95</v>
      </c>
      <c r="H2762" s="18">
        <f>MIN(1,F2762/Config_Geracao!$E$4)*G2762</f>
        <v>0.4617</v>
      </c>
    </row>
    <row r="2763" ht="15.0" customHeight="1">
      <c r="A2763" s="43">
        <v>45773.0416666667</v>
      </c>
      <c r="B2763" s="44">
        <v>4.0</v>
      </c>
      <c r="C2763" s="44">
        <v>1.0</v>
      </c>
      <c r="D2763" s="44">
        <v>0.0</v>
      </c>
      <c r="E2763" s="44">
        <v>27.4</v>
      </c>
      <c r="F2763" s="44">
        <v>2.66</v>
      </c>
      <c r="G2763" s="44">
        <v>0.95</v>
      </c>
      <c r="H2763" s="18">
        <f>MIN(1,F2763/Config_Geracao!$E$4)*G2763</f>
        <v>0.2527</v>
      </c>
    </row>
    <row r="2764" ht="15.0" customHeight="1">
      <c r="A2764" s="43">
        <v>45773.0833333333</v>
      </c>
      <c r="B2764" s="44">
        <v>4.0</v>
      </c>
      <c r="C2764" s="44">
        <v>2.0</v>
      </c>
      <c r="D2764" s="44">
        <v>0.0</v>
      </c>
      <c r="E2764" s="44">
        <v>27.1</v>
      </c>
      <c r="F2764" s="44">
        <v>2.5</v>
      </c>
      <c r="G2764" s="44">
        <v>0.95</v>
      </c>
      <c r="H2764" s="18">
        <f>MIN(1,F2764/Config_Geracao!$E$4)*G2764</f>
        <v>0.2375</v>
      </c>
    </row>
    <row r="2765" ht="15.0" customHeight="1">
      <c r="A2765" s="43">
        <v>45773.125</v>
      </c>
      <c r="B2765" s="44">
        <v>4.0</v>
      </c>
      <c r="C2765" s="44">
        <v>3.0</v>
      </c>
      <c r="D2765" s="44">
        <v>0.0</v>
      </c>
      <c r="E2765" s="44">
        <v>26.1</v>
      </c>
      <c r="F2765" s="44">
        <v>2.67</v>
      </c>
      <c r="G2765" s="44">
        <v>0.95</v>
      </c>
      <c r="H2765" s="18">
        <f>MIN(1,F2765/Config_Geracao!$E$4)*G2765</f>
        <v>0.25365</v>
      </c>
    </row>
    <row r="2766" ht="15.0" customHeight="1">
      <c r="A2766" s="43">
        <v>45773.1666666667</v>
      </c>
      <c r="B2766" s="44">
        <v>4.0</v>
      </c>
      <c r="C2766" s="44">
        <v>4.0</v>
      </c>
      <c r="D2766" s="44">
        <v>0.0</v>
      </c>
      <c r="E2766" s="44">
        <v>24.9</v>
      </c>
      <c r="F2766" s="44">
        <v>3.57</v>
      </c>
      <c r="G2766" s="44">
        <v>0.95</v>
      </c>
      <c r="H2766" s="18">
        <f>MIN(1,F2766/Config_Geracao!$E$4)*G2766</f>
        <v>0.33915</v>
      </c>
    </row>
    <row r="2767" ht="15.0" customHeight="1">
      <c r="A2767" s="43">
        <v>45773.2083333333</v>
      </c>
      <c r="B2767" s="44">
        <v>4.0</v>
      </c>
      <c r="C2767" s="44">
        <v>5.0</v>
      </c>
      <c r="D2767" s="44">
        <v>0.0</v>
      </c>
      <c r="E2767" s="44">
        <v>23.1</v>
      </c>
      <c r="F2767" s="44">
        <v>2.61</v>
      </c>
      <c r="G2767" s="44">
        <v>0.95</v>
      </c>
      <c r="H2767" s="18">
        <f>MIN(1,F2767/Config_Geracao!$E$4)*G2767</f>
        <v>0.24795</v>
      </c>
    </row>
    <row r="2768" ht="15.0" customHeight="1">
      <c r="A2768" s="43">
        <v>45773.25</v>
      </c>
      <c r="B2768" s="44">
        <v>4.0</v>
      </c>
      <c r="C2768" s="44">
        <v>6.0</v>
      </c>
      <c r="D2768" s="44">
        <v>210.7</v>
      </c>
      <c r="E2768" s="44">
        <v>22.6</v>
      </c>
      <c r="F2768" s="44">
        <v>1.7</v>
      </c>
      <c r="G2768" s="44">
        <v>0.95</v>
      </c>
      <c r="H2768" s="18">
        <f>MIN(1,F2768/Config_Geracao!$E$4)*G2768</f>
        <v>0.1615</v>
      </c>
    </row>
    <row r="2769" ht="15.0" customHeight="1">
      <c r="A2769" s="43">
        <v>45773.2916666667</v>
      </c>
      <c r="B2769" s="44">
        <v>4.0</v>
      </c>
      <c r="C2769" s="44">
        <v>7.0</v>
      </c>
      <c r="D2769" s="44">
        <v>229.0</v>
      </c>
      <c r="E2769" s="44">
        <v>27.0</v>
      </c>
      <c r="F2769" s="44">
        <v>1.92</v>
      </c>
      <c r="G2769" s="44">
        <v>0.95</v>
      </c>
      <c r="H2769" s="18">
        <f>MIN(1,F2769/Config_Geracao!$E$4)*G2769</f>
        <v>0.1824</v>
      </c>
    </row>
    <row r="2770" ht="15.0" customHeight="1">
      <c r="A2770" s="43">
        <v>45773.3333333333</v>
      </c>
      <c r="B2770" s="44">
        <v>4.0</v>
      </c>
      <c r="C2770" s="44">
        <v>8.0</v>
      </c>
      <c r="D2770" s="44">
        <v>594.5</v>
      </c>
      <c r="E2770" s="44">
        <v>26.6</v>
      </c>
      <c r="F2770" s="44">
        <v>3.39</v>
      </c>
      <c r="G2770" s="44">
        <v>0.95</v>
      </c>
      <c r="H2770" s="18">
        <f>MIN(1,F2770/Config_Geracao!$E$4)*G2770</f>
        <v>0.32205</v>
      </c>
    </row>
    <row r="2771" ht="15.0" customHeight="1">
      <c r="A2771" s="43">
        <v>45773.375</v>
      </c>
      <c r="B2771" s="44">
        <v>4.0</v>
      </c>
      <c r="C2771" s="44">
        <v>9.0</v>
      </c>
      <c r="D2771" s="44">
        <v>743.0</v>
      </c>
      <c r="E2771" s="44">
        <v>29.2</v>
      </c>
      <c r="F2771" s="44">
        <v>4.05</v>
      </c>
      <c r="G2771" s="44">
        <v>0.95</v>
      </c>
      <c r="H2771" s="18">
        <f>MIN(1,F2771/Config_Geracao!$E$4)*G2771</f>
        <v>0.38475</v>
      </c>
    </row>
    <row r="2772" ht="15.0" customHeight="1">
      <c r="A2772" s="43">
        <v>45773.4166666667</v>
      </c>
      <c r="B2772" s="44">
        <v>4.0</v>
      </c>
      <c r="C2772" s="44">
        <v>10.0</v>
      </c>
      <c r="D2772" s="44">
        <v>836.4</v>
      </c>
      <c r="E2772" s="44">
        <v>28.3</v>
      </c>
      <c r="F2772" s="44">
        <v>2.39</v>
      </c>
      <c r="G2772" s="44">
        <v>0.95</v>
      </c>
      <c r="H2772" s="18">
        <f>MIN(1,F2772/Config_Geracao!$E$4)*G2772</f>
        <v>0.22705</v>
      </c>
    </row>
    <row r="2773" ht="15.0" customHeight="1">
      <c r="A2773" s="43">
        <v>45773.4583333333</v>
      </c>
      <c r="B2773" s="44">
        <v>4.0</v>
      </c>
      <c r="C2773" s="44">
        <v>11.0</v>
      </c>
      <c r="D2773" s="44">
        <v>920.8</v>
      </c>
      <c r="E2773" s="44">
        <v>29.1</v>
      </c>
      <c r="F2773" s="44">
        <v>2.99</v>
      </c>
      <c r="G2773" s="44">
        <v>0.95</v>
      </c>
      <c r="H2773" s="18">
        <f>MIN(1,F2773/Config_Geracao!$E$4)*G2773</f>
        <v>0.28405</v>
      </c>
    </row>
    <row r="2774" ht="15.0" customHeight="1">
      <c r="A2774" s="43">
        <v>45773.5</v>
      </c>
      <c r="B2774" s="44">
        <v>4.0</v>
      </c>
      <c r="C2774" s="44">
        <v>12.0</v>
      </c>
      <c r="D2774" s="44">
        <v>543.5</v>
      </c>
      <c r="E2774" s="44">
        <v>27.9</v>
      </c>
      <c r="F2774" s="44">
        <v>1.77</v>
      </c>
      <c r="G2774" s="44">
        <v>0.95</v>
      </c>
      <c r="H2774" s="18">
        <f>MIN(1,F2774/Config_Geracao!$E$4)*G2774</f>
        <v>0.16815</v>
      </c>
    </row>
    <row r="2775" ht="15.0" customHeight="1">
      <c r="A2775" s="43">
        <v>45773.5416666667</v>
      </c>
      <c r="B2775" s="44">
        <v>4.0</v>
      </c>
      <c r="C2775" s="44">
        <v>13.0</v>
      </c>
      <c r="D2775" s="44">
        <v>924.9</v>
      </c>
      <c r="E2775" s="44">
        <v>31.1</v>
      </c>
      <c r="F2775" s="44">
        <v>1.92</v>
      </c>
      <c r="G2775" s="44">
        <v>0.95</v>
      </c>
      <c r="H2775" s="18">
        <f>MIN(1,F2775/Config_Geracao!$E$4)*G2775</f>
        <v>0.1824</v>
      </c>
    </row>
    <row r="2776" ht="15.0" customHeight="1">
      <c r="A2776" s="43">
        <v>45773.5833333333</v>
      </c>
      <c r="B2776" s="44">
        <v>4.0</v>
      </c>
      <c r="C2776" s="44">
        <v>14.0</v>
      </c>
      <c r="D2776" s="44">
        <v>578.1</v>
      </c>
      <c r="E2776" s="44">
        <v>29.3</v>
      </c>
      <c r="F2776" s="44">
        <v>2.1</v>
      </c>
      <c r="G2776" s="44">
        <v>0.95</v>
      </c>
      <c r="H2776" s="18">
        <f>MIN(1,F2776/Config_Geracao!$E$4)*G2776</f>
        <v>0.1995</v>
      </c>
    </row>
    <row r="2777" ht="15.0" customHeight="1">
      <c r="A2777" s="43">
        <v>45773.625</v>
      </c>
      <c r="B2777" s="44">
        <v>4.0</v>
      </c>
      <c r="C2777" s="44">
        <v>15.0</v>
      </c>
      <c r="D2777" s="44">
        <v>753.1</v>
      </c>
      <c r="E2777" s="44">
        <v>27.3</v>
      </c>
      <c r="F2777" s="44">
        <v>4.53</v>
      </c>
      <c r="G2777" s="44">
        <v>0.95</v>
      </c>
      <c r="H2777" s="18">
        <f>MIN(1,F2777/Config_Geracao!$E$4)*G2777</f>
        <v>0.43035</v>
      </c>
    </row>
    <row r="2778" ht="15.0" customHeight="1">
      <c r="A2778" s="43">
        <v>45773.6666666667</v>
      </c>
      <c r="B2778" s="44">
        <v>4.0</v>
      </c>
      <c r="C2778" s="44">
        <v>16.0</v>
      </c>
      <c r="D2778" s="44">
        <v>360.9</v>
      </c>
      <c r="E2778" s="44">
        <v>28.1</v>
      </c>
      <c r="F2778" s="44">
        <v>4.39</v>
      </c>
      <c r="G2778" s="44">
        <v>0.95</v>
      </c>
      <c r="H2778" s="18">
        <f>MIN(1,F2778/Config_Geracao!$E$4)*G2778</f>
        <v>0.41705</v>
      </c>
    </row>
    <row r="2779" ht="15.0" customHeight="1">
      <c r="A2779" s="43">
        <v>45773.7083333333</v>
      </c>
      <c r="B2779" s="44">
        <v>4.0</v>
      </c>
      <c r="C2779" s="44">
        <v>17.0</v>
      </c>
      <c r="D2779" s="44">
        <v>409.7</v>
      </c>
      <c r="E2779" s="44">
        <v>25.2</v>
      </c>
      <c r="F2779" s="44">
        <v>3.09</v>
      </c>
      <c r="G2779" s="44">
        <v>0.95</v>
      </c>
      <c r="H2779" s="18">
        <f>MIN(1,F2779/Config_Geracao!$E$4)*G2779</f>
        <v>0.29355</v>
      </c>
    </row>
    <row r="2780" ht="15.0" customHeight="1">
      <c r="A2780" s="43">
        <v>45773.75</v>
      </c>
      <c r="B2780" s="44">
        <v>4.0</v>
      </c>
      <c r="C2780" s="44">
        <v>18.0</v>
      </c>
      <c r="D2780" s="44">
        <v>232.3</v>
      </c>
      <c r="E2780" s="44">
        <v>23.7</v>
      </c>
      <c r="F2780" s="44">
        <v>2.2</v>
      </c>
      <c r="G2780" s="44">
        <v>0.95</v>
      </c>
      <c r="H2780" s="18">
        <f>MIN(1,F2780/Config_Geracao!$E$4)*G2780</f>
        <v>0.209</v>
      </c>
    </row>
    <row r="2781" ht="15.0" customHeight="1">
      <c r="A2781" s="43">
        <v>45773.7916666667</v>
      </c>
      <c r="B2781" s="44">
        <v>4.0</v>
      </c>
      <c r="C2781" s="44">
        <v>19.0</v>
      </c>
      <c r="D2781" s="44">
        <v>15.1</v>
      </c>
      <c r="E2781" s="44">
        <v>24.3</v>
      </c>
      <c r="F2781" s="44">
        <v>3.48</v>
      </c>
      <c r="G2781" s="44">
        <v>0.95</v>
      </c>
      <c r="H2781" s="18">
        <f>MIN(1,F2781/Config_Geracao!$E$4)*G2781</f>
        <v>0.3306</v>
      </c>
    </row>
    <row r="2782" ht="15.0" customHeight="1">
      <c r="A2782" s="43">
        <v>45773.8333333333</v>
      </c>
      <c r="B2782" s="44">
        <v>4.0</v>
      </c>
      <c r="C2782" s="44">
        <v>20.0</v>
      </c>
      <c r="D2782" s="44">
        <v>0.0</v>
      </c>
      <c r="E2782" s="44">
        <v>26.3</v>
      </c>
      <c r="F2782" s="44">
        <v>1.68</v>
      </c>
      <c r="G2782" s="44">
        <v>0.95</v>
      </c>
      <c r="H2782" s="18">
        <f>MIN(1,F2782/Config_Geracao!$E$4)*G2782</f>
        <v>0.1596</v>
      </c>
    </row>
    <row r="2783" ht="15.0" customHeight="1">
      <c r="A2783" s="43">
        <v>45773.875</v>
      </c>
      <c r="B2783" s="44">
        <v>4.0</v>
      </c>
      <c r="C2783" s="44">
        <v>21.0</v>
      </c>
      <c r="D2783" s="44">
        <v>0.0</v>
      </c>
      <c r="E2783" s="44">
        <v>24.2</v>
      </c>
      <c r="F2783" s="44">
        <v>4.21</v>
      </c>
      <c r="G2783" s="44">
        <v>0.95</v>
      </c>
      <c r="H2783" s="18">
        <f>MIN(1,F2783/Config_Geracao!$E$4)*G2783</f>
        <v>0.39995</v>
      </c>
    </row>
    <row r="2784" ht="15.0" customHeight="1">
      <c r="A2784" s="43">
        <v>45773.9166666667</v>
      </c>
      <c r="B2784" s="44">
        <v>4.0</v>
      </c>
      <c r="C2784" s="44">
        <v>22.0</v>
      </c>
      <c r="D2784" s="44">
        <v>0.0</v>
      </c>
      <c r="E2784" s="44">
        <v>28.7</v>
      </c>
      <c r="F2784" s="44">
        <v>4.33</v>
      </c>
      <c r="G2784" s="44">
        <v>0.95</v>
      </c>
      <c r="H2784" s="18">
        <f>MIN(1,F2784/Config_Geracao!$E$4)*G2784</f>
        <v>0.41135</v>
      </c>
    </row>
    <row r="2785" ht="15.0" customHeight="1">
      <c r="A2785" s="43">
        <v>45773.9583333333</v>
      </c>
      <c r="B2785" s="44">
        <v>4.0</v>
      </c>
      <c r="C2785" s="44">
        <v>23.0</v>
      </c>
      <c r="D2785" s="44">
        <v>0.0</v>
      </c>
      <c r="E2785" s="44">
        <v>24.1</v>
      </c>
      <c r="F2785" s="44">
        <v>6.06</v>
      </c>
      <c r="G2785" s="44">
        <v>0.95</v>
      </c>
      <c r="H2785" s="18">
        <f>MIN(1,F2785/Config_Geracao!$E$4)*G2785</f>
        <v>0.5757</v>
      </c>
    </row>
    <row r="2786" ht="15.0" customHeight="1">
      <c r="A2786" s="43">
        <v>45774.0</v>
      </c>
      <c r="B2786" s="44">
        <v>4.0</v>
      </c>
      <c r="C2786" s="44">
        <v>0.0</v>
      </c>
      <c r="D2786" s="44">
        <v>0.0</v>
      </c>
      <c r="E2786" s="44">
        <v>26.0</v>
      </c>
      <c r="F2786" s="44">
        <v>3.78</v>
      </c>
      <c r="G2786" s="44">
        <v>0.95</v>
      </c>
      <c r="H2786" s="18">
        <f>MIN(1,F2786/Config_Geracao!$E$4)*G2786</f>
        <v>0.3591</v>
      </c>
    </row>
    <row r="2787" ht="15.0" customHeight="1">
      <c r="A2787" s="43">
        <v>45774.0416666667</v>
      </c>
      <c r="B2787" s="44">
        <v>4.0</v>
      </c>
      <c r="C2787" s="44">
        <v>1.0</v>
      </c>
      <c r="D2787" s="44">
        <v>0.0</v>
      </c>
      <c r="E2787" s="44">
        <v>26.8</v>
      </c>
      <c r="F2787" s="44">
        <v>3.23</v>
      </c>
      <c r="G2787" s="44">
        <v>0.95</v>
      </c>
      <c r="H2787" s="18">
        <f>MIN(1,F2787/Config_Geracao!$E$4)*G2787</f>
        <v>0.30685</v>
      </c>
    </row>
    <row r="2788" ht="15.0" customHeight="1">
      <c r="A2788" s="43">
        <v>45774.0833333333</v>
      </c>
      <c r="B2788" s="44">
        <v>4.0</v>
      </c>
      <c r="C2788" s="44">
        <v>2.0</v>
      </c>
      <c r="D2788" s="44">
        <v>0.0</v>
      </c>
      <c r="E2788" s="44">
        <v>23.8</v>
      </c>
      <c r="F2788" s="44">
        <v>3.1</v>
      </c>
      <c r="G2788" s="44">
        <v>0.95</v>
      </c>
      <c r="H2788" s="18">
        <f>MIN(1,F2788/Config_Geracao!$E$4)*G2788</f>
        <v>0.2945</v>
      </c>
    </row>
    <row r="2789" ht="15.0" customHeight="1">
      <c r="A2789" s="43">
        <v>45774.125</v>
      </c>
      <c r="B2789" s="44">
        <v>4.0</v>
      </c>
      <c r="C2789" s="44">
        <v>3.0</v>
      </c>
      <c r="D2789" s="44">
        <v>0.0</v>
      </c>
      <c r="E2789" s="44">
        <v>25.4</v>
      </c>
      <c r="F2789" s="44">
        <v>2.81</v>
      </c>
      <c r="G2789" s="44">
        <v>0.95</v>
      </c>
      <c r="H2789" s="18">
        <f>MIN(1,F2789/Config_Geracao!$E$4)*G2789</f>
        <v>0.26695</v>
      </c>
    </row>
    <row r="2790" ht="15.0" customHeight="1">
      <c r="A2790" s="43">
        <v>45774.1666666667</v>
      </c>
      <c r="B2790" s="44">
        <v>4.0</v>
      </c>
      <c r="C2790" s="44">
        <v>4.0</v>
      </c>
      <c r="D2790" s="44">
        <v>0.0</v>
      </c>
      <c r="E2790" s="44">
        <v>25.9</v>
      </c>
      <c r="F2790" s="44">
        <v>4.49</v>
      </c>
      <c r="G2790" s="44">
        <v>0.95</v>
      </c>
      <c r="H2790" s="18">
        <f>MIN(1,F2790/Config_Geracao!$E$4)*G2790</f>
        <v>0.42655</v>
      </c>
    </row>
    <row r="2791" ht="15.0" customHeight="1">
      <c r="A2791" s="43">
        <v>45774.2083333333</v>
      </c>
      <c r="B2791" s="44">
        <v>4.0</v>
      </c>
      <c r="C2791" s="44">
        <v>5.0</v>
      </c>
      <c r="D2791" s="44">
        <v>31.8</v>
      </c>
      <c r="E2791" s="44">
        <v>25.1</v>
      </c>
      <c r="F2791" s="44">
        <v>2.63</v>
      </c>
      <c r="G2791" s="44">
        <v>0.95</v>
      </c>
      <c r="H2791" s="18">
        <f>MIN(1,F2791/Config_Geracao!$E$4)*G2791</f>
        <v>0.24985</v>
      </c>
    </row>
    <row r="2792" ht="15.0" customHeight="1">
      <c r="A2792" s="43">
        <v>45774.25</v>
      </c>
      <c r="B2792" s="44">
        <v>4.0</v>
      </c>
      <c r="C2792" s="44">
        <v>6.0</v>
      </c>
      <c r="D2792" s="44">
        <v>234.4</v>
      </c>
      <c r="E2792" s="44">
        <v>23.8</v>
      </c>
      <c r="F2792" s="44">
        <v>2.9</v>
      </c>
      <c r="G2792" s="44">
        <v>0.95</v>
      </c>
      <c r="H2792" s="18">
        <f>MIN(1,F2792/Config_Geracao!$E$4)*G2792</f>
        <v>0.2755</v>
      </c>
    </row>
    <row r="2793" ht="15.0" customHeight="1">
      <c r="A2793" s="43">
        <v>45774.2916666667</v>
      </c>
      <c r="B2793" s="44">
        <v>4.0</v>
      </c>
      <c r="C2793" s="44">
        <v>7.0</v>
      </c>
      <c r="D2793" s="44">
        <v>230.8</v>
      </c>
      <c r="E2793" s="44">
        <v>24.8</v>
      </c>
      <c r="F2793" s="44">
        <v>2.0</v>
      </c>
      <c r="G2793" s="44">
        <v>0.95</v>
      </c>
      <c r="H2793" s="18">
        <f>MIN(1,F2793/Config_Geracao!$E$4)*G2793</f>
        <v>0.19</v>
      </c>
    </row>
    <row r="2794" ht="15.0" customHeight="1">
      <c r="A2794" s="43">
        <v>45774.3333333333</v>
      </c>
      <c r="B2794" s="44">
        <v>4.0</v>
      </c>
      <c r="C2794" s="44">
        <v>8.0</v>
      </c>
      <c r="D2794" s="44">
        <v>577.1</v>
      </c>
      <c r="E2794" s="44">
        <v>27.1</v>
      </c>
      <c r="F2794" s="44">
        <v>3.27</v>
      </c>
      <c r="G2794" s="44">
        <v>0.95</v>
      </c>
      <c r="H2794" s="18">
        <f>MIN(1,F2794/Config_Geracao!$E$4)*G2794</f>
        <v>0.31065</v>
      </c>
    </row>
    <row r="2795" ht="15.0" customHeight="1">
      <c r="A2795" s="43">
        <v>45774.375</v>
      </c>
      <c r="B2795" s="44">
        <v>4.0</v>
      </c>
      <c r="C2795" s="44">
        <v>9.0</v>
      </c>
      <c r="D2795" s="44">
        <v>776.0</v>
      </c>
      <c r="E2795" s="44">
        <v>29.1</v>
      </c>
      <c r="F2795" s="44">
        <v>3.18</v>
      </c>
      <c r="G2795" s="44">
        <v>0.95</v>
      </c>
      <c r="H2795" s="18">
        <f>MIN(1,F2795/Config_Geracao!$E$4)*G2795</f>
        <v>0.3021</v>
      </c>
    </row>
    <row r="2796" ht="15.0" customHeight="1">
      <c r="A2796" s="43">
        <v>45774.4166666667</v>
      </c>
      <c r="B2796" s="44">
        <v>4.0</v>
      </c>
      <c r="C2796" s="44">
        <v>10.0</v>
      </c>
      <c r="D2796" s="44">
        <v>857.6</v>
      </c>
      <c r="E2796" s="44">
        <v>29.0</v>
      </c>
      <c r="F2796" s="44">
        <v>2.0</v>
      </c>
      <c r="G2796" s="44">
        <v>0.95</v>
      </c>
      <c r="H2796" s="18">
        <f>MIN(1,F2796/Config_Geracao!$E$4)*G2796</f>
        <v>0.19</v>
      </c>
    </row>
    <row r="2797" ht="15.0" customHeight="1">
      <c r="A2797" s="43">
        <v>45774.4583333333</v>
      </c>
      <c r="B2797" s="44">
        <v>4.0</v>
      </c>
      <c r="C2797" s="44">
        <v>11.0</v>
      </c>
      <c r="D2797" s="44">
        <v>940.7</v>
      </c>
      <c r="E2797" s="44">
        <v>29.2</v>
      </c>
      <c r="F2797" s="44">
        <v>2.14</v>
      </c>
      <c r="G2797" s="44">
        <v>0.95</v>
      </c>
      <c r="H2797" s="18">
        <f>MIN(1,F2797/Config_Geracao!$E$4)*G2797</f>
        <v>0.2033</v>
      </c>
    </row>
    <row r="2798" ht="15.0" customHeight="1">
      <c r="A2798" s="43">
        <v>45774.5</v>
      </c>
      <c r="B2798" s="44">
        <v>4.0</v>
      </c>
      <c r="C2798" s="44">
        <v>12.0</v>
      </c>
      <c r="D2798" s="44">
        <v>170.5</v>
      </c>
      <c r="E2798" s="44">
        <v>31.5</v>
      </c>
      <c r="F2798" s="44">
        <v>1.81</v>
      </c>
      <c r="G2798" s="44">
        <v>0.95</v>
      </c>
      <c r="H2798" s="18">
        <f>MIN(1,F2798/Config_Geracao!$E$4)*G2798</f>
        <v>0.17195</v>
      </c>
    </row>
    <row r="2799" ht="15.0" customHeight="1">
      <c r="A2799" s="43">
        <v>45774.5416666667</v>
      </c>
      <c r="B2799" s="44">
        <v>4.0</v>
      </c>
      <c r="C2799" s="44">
        <v>13.0</v>
      </c>
      <c r="D2799" s="44">
        <v>921.2</v>
      </c>
      <c r="E2799" s="44">
        <v>30.5</v>
      </c>
      <c r="F2799" s="44">
        <v>2.58</v>
      </c>
      <c r="G2799" s="44">
        <v>0.95</v>
      </c>
      <c r="H2799" s="18">
        <f>MIN(1,F2799/Config_Geracao!$E$4)*G2799</f>
        <v>0.2451</v>
      </c>
    </row>
    <row r="2800" ht="15.0" customHeight="1">
      <c r="A2800" s="43">
        <v>45774.5833333333</v>
      </c>
      <c r="B2800" s="44">
        <v>4.0</v>
      </c>
      <c r="C2800" s="44">
        <v>14.0</v>
      </c>
      <c r="D2800" s="44">
        <v>538.3</v>
      </c>
      <c r="E2800" s="44">
        <v>28.9</v>
      </c>
      <c r="F2800" s="44">
        <v>2.59</v>
      </c>
      <c r="G2800" s="44">
        <v>0.95</v>
      </c>
      <c r="H2800" s="18">
        <f>MIN(1,F2800/Config_Geracao!$E$4)*G2800</f>
        <v>0.24605</v>
      </c>
    </row>
    <row r="2801" ht="15.0" customHeight="1">
      <c r="A2801" s="43">
        <v>45774.625</v>
      </c>
      <c r="B2801" s="44">
        <v>4.0</v>
      </c>
      <c r="C2801" s="44">
        <v>15.0</v>
      </c>
      <c r="D2801" s="44">
        <v>734.6</v>
      </c>
      <c r="E2801" s="44">
        <v>25.7</v>
      </c>
      <c r="F2801" s="44">
        <v>1.88</v>
      </c>
      <c r="G2801" s="44">
        <v>0.95</v>
      </c>
      <c r="H2801" s="18">
        <f>MIN(1,F2801/Config_Geracao!$E$4)*G2801</f>
        <v>0.1786</v>
      </c>
    </row>
    <row r="2802" ht="15.0" customHeight="1">
      <c r="A2802" s="43">
        <v>45774.6666666667</v>
      </c>
      <c r="B2802" s="44">
        <v>4.0</v>
      </c>
      <c r="C2802" s="44">
        <v>16.0</v>
      </c>
      <c r="D2802" s="44">
        <v>170.6</v>
      </c>
      <c r="E2802" s="44">
        <v>25.2</v>
      </c>
      <c r="F2802" s="44">
        <v>1.8</v>
      </c>
      <c r="G2802" s="44">
        <v>0.95</v>
      </c>
      <c r="H2802" s="18">
        <f>MIN(1,F2802/Config_Geracao!$E$4)*G2802</f>
        <v>0.171</v>
      </c>
    </row>
    <row r="2803" ht="15.0" customHeight="1">
      <c r="A2803" s="43">
        <v>45774.7083333333</v>
      </c>
      <c r="B2803" s="44">
        <v>4.0</v>
      </c>
      <c r="C2803" s="44">
        <v>17.0</v>
      </c>
      <c r="D2803" s="44">
        <v>421.0</v>
      </c>
      <c r="E2803" s="44">
        <v>24.0</v>
      </c>
      <c r="F2803" s="44">
        <v>1.9</v>
      </c>
      <c r="G2803" s="44">
        <v>0.95</v>
      </c>
      <c r="H2803" s="18">
        <f>MIN(1,F2803/Config_Geracao!$E$4)*G2803</f>
        <v>0.1805</v>
      </c>
    </row>
    <row r="2804" ht="15.0" customHeight="1">
      <c r="A2804" s="43">
        <v>45774.75</v>
      </c>
      <c r="B2804" s="44">
        <v>4.0</v>
      </c>
      <c r="C2804" s="44">
        <v>18.0</v>
      </c>
      <c r="D2804" s="44">
        <v>245.9</v>
      </c>
      <c r="E2804" s="44">
        <v>25.2</v>
      </c>
      <c r="F2804" s="44">
        <v>3.02</v>
      </c>
      <c r="G2804" s="44">
        <v>0.95</v>
      </c>
      <c r="H2804" s="18">
        <f>MIN(1,F2804/Config_Geracao!$E$4)*G2804</f>
        <v>0.2869</v>
      </c>
    </row>
    <row r="2805" ht="15.0" customHeight="1">
      <c r="A2805" s="43">
        <v>45774.7916666667</v>
      </c>
      <c r="B2805" s="44">
        <v>4.0</v>
      </c>
      <c r="C2805" s="44">
        <v>19.0</v>
      </c>
      <c r="D2805" s="44">
        <v>0.0</v>
      </c>
      <c r="E2805" s="44">
        <v>24.7</v>
      </c>
      <c r="F2805" s="44">
        <v>2.88</v>
      </c>
      <c r="G2805" s="44">
        <v>0.95</v>
      </c>
      <c r="H2805" s="18">
        <f>MIN(1,F2805/Config_Geracao!$E$4)*G2805</f>
        <v>0.2736</v>
      </c>
    </row>
    <row r="2806" ht="15.0" customHeight="1">
      <c r="A2806" s="43">
        <v>45774.8333333333</v>
      </c>
      <c r="B2806" s="44">
        <v>4.0</v>
      </c>
      <c r="C2806" s="44">
        <v>20.0</v>
      </c>
      <c r="D2806" s="44">
        <v>0.0</v>
      </c>
      <c r="E2806" s="44">
        <v>25.5</v>
      </c>
      <c r="F2806" s="44">
        <v>1.91</v>
      </c>
      <c r="G2806" s="44">
        <v>0.95</v>
      </c>
      <c r="H2806" s="18">
        <f>MIN(1,F2806/Config_Geracao!$E$4)*G2806</f>
        <v>0.18145</v>
      </c>
    </row>
    <row r="2807" ht="15.0" customHeight="1">
      <c r="A2807" s="43">
        <v>45774.875</v>
      </c>
      <c r="B2807" s="44">
        <v>4.0</v>
      </c>
      <c r="C2807" s="44">
        <v>21.0</v>
      </c>
      <c r="D2807" s="44">
        <v>0.0</v>
      </c>
      <c r="E2807" s="44">
        <v>26.0</v>
      </c>
      <c r="F2807" s="44">
        <v>4.02</v>
      </c>
      <c r="G2807" s="44">
        <v>0.95</v>
      </c>
      <c r="H2807" s="18">
        <f>MIN(1,F2807/Config_Geracao!$E$4)*G2807</f>
        <v>0.3819</v>
      </c>
    </row>
    <row r="2808" ht="15.0" customHeight="1">
      <c r="A2808" s="43">
        <v>45774.9166666667</v>
      </c>
      <c r="B2808" s="44">
        <v>4.0</v>
      </c>
      <c r="C2808" s="44">
        <v>22.0</v>
      </c>
      <c r="D2808" s="44">
        <v>0.0</v>
      </c>
      <c r="E2808" s="44">
        <v>25.4</v>
      </c>
      <c r="F2808" s="44">
        <v>3.96</v>
      </c>
      <c r="G2808" s="44">
        <v>0.95</v>
      </c>
      <c r="H2808" s="18">
        <f>MIN(1,F2808/Config_Geracao!$E$4)*G2808</f>
        <v>0.3762</v>
      </c>
    </row>
    <row r="2809" ht="15.0" customHeight="1">
      <c r="A2809" s="43">
        <v>45774.9583333333</v>
      </c>
      <c r="B2809" s="44">
        <v>4.0</v>
      </c>
      <c r="C2809" s="44">
        <v>23.0</v>
      </c>
      <c r="D2809" s="44">
        <v>0.0</v>
      </c>
      <c r="E2809" s="44">
        <v>25.8</v>
      </c>
      <c r="F2809" s="44">
        <v>3.0</v>
      </c>
      <c r="G2809" s="44">
        <v>0.95</v>
      </c>
      <c r="H2809" s="18">
        <f>MIN(1,F2809/Config_Geracao!$E$4)*G2809</f>
        <v>0.285</v>
      </c>
    </row>
    <row r="2810" ht="15.0" customHeight="1">
      <c r="A2810" s="43">
        <v>45775.0</v>
      </c>
      <c r="B2810" s="44">
        <v>4.0</v>
      </c>
      <c r="C2810" s="44">
        <v>0.0</v>
      </c>
      <c r="D2810" s="44">
        <v>0.0</v>
      </c>
      <c r="E2810" s="44">
        <v>28.9</v>
      </c>
      <c r="F2810" s="44">
        <v>3.3</v>
      </c>
      <c r="G2810" s="44">
        <v>0.95</v>
      </c>
      <c r="H2810" s="18">
        <f>MIN(1,F2810/Config_Geracao!$E$4)*G2810</f>
        <v>0.3135</v>
      </c>
    </row>
    <row r="2811" ht="15.0" customHeight="1">
      <c r="A2811" s="43">
        <v>45775.0416666667</v>
      </c>
      <c r="B2811" s="44">
        <v>4.0</v>
      </c>
      <c r="C2811" s="44">
        <v>1.0</v>
      </c>
      <c r="D2811" s="44">
        <v>0.0</v>
      </c>
      <c r="E2811" s="44">
        <v>26.6</v>
      </c>
      <c r="F2811" s="44">
        <v>6.92</v>
      </c>
      <c r="G2811" s="44">
        <v>0.95</v>
      </c>
      <c r="H2811" s="18">
        <f>MIN(1,F2811/Config_Geracao!$E$4)*G2811</f>
        <v>0.6574</v>
      </c>
    </row>
    <row r="2812" ht="15.0" customHeight="1">
      <c r="A2812" s="43">
        <v>45775.0833333333</v>
      </c>
      <c r="B2812" s="44">
        <v>4.0</v>
      </c>
      <c r="C2812" s="44">
        <v>2.0</v>
      </c>
      <c r="D2812" s="44">
        <v>0.0</v>
      </c>
      <c r="E2812" s="44">
        <v>27.1</v>
      </c>
      <c r="F2812" s="44">
        <v>3.51</v>
      </c>
      <c r="G2812" s="44">
        <v>0.95</v>
      </c>
      <c r="H2812" s="18">
        <f>MIN(1,F2812/Config_Geracao!$E$4)*G2812</f>
        <v>0.33345</v>
      </c>
    </row>
    <row r="2813" ht="15.0" customHeight="1">
      <c r="A2813" s="43">
        <v>45775.125</v>
      </c>
      <c r="B2813" s="44">
        <v>4.0</v>
      </c>
      <c r="C2813" s="44">
        <v>3.0</v>
      </c>
      <c r="D2813" s="44">
        <v>0.0</v>
      </c>
      <c r="E2813" s="44">
        <v>29.5</v>
      </c>
      <c r="F2813" s="44">
        <v>2.72</v>
      </c>
      <c r="G2813" s="44">
        <v>0.95</v>
      </c>
      <c r="H2813" s="18">
        <f>MIN(1,F2813/Config_Geracao!$E$4)*G2813</f>
        <v>0.2584</v>
      </c>
    </row>
    <row r="2814" ht="15.0" customHeight="1">
      <c r="A2814" s="43">
        <v>45775.1666666667</v>
      </c>
      <c r="B2814" s="44">
        <v>4.0</v>
      </c>
      <c r="C2814" s="44">
        <v>4.0</v>
      </c>
      <c r="D2814" s="44">
        <v>0.0</v>
      </c>
      <c r="E2814" s="44">
        <v>24.4</v>
      </c>
      <c r="F2814" s="44">
        <v>2.72</v>
      </c>
      <c r="G2814" s="44">
        <v>0.95</v>
      </c>
      <c r="H2814" s="18">
        <f>MIN(1,F2814/Config_Geracao!$E$4)*G2814</f>
        <v>0.2584</v>
      </c>
    </row>
    <row r="2815" ht="15.0" customHeight="1">
      <c r="A2815" s="43">
        <v>45775.2083333333</v>
      </c>
      <c r="B2815" s="44">
        <v>4.0</v>
      </c>
      <c r="C2815" s="44">
        <v>5.0</v>
      </c>
      <c r="D2815" s="44">
        <v>24.4</v>
      </c>
      <c r="E2815" s="44">
        <v>23.7</v>
      </c>
      <c r="F2815" s="44">
        <v>3.34</v>
      </c>
      <c r="G2815" s="44">
        <v>0.95</v>
      </c>
      <c r="H2815" s="18">
        <f>MIN(1,F2815/Config_Geracao!$E$4)*G2815</f>
        <v>0.3173</v>
      </c>
    </row>
    <row r="2816" ht="15.0" customHeight="1">
      <c r="A2816" s="43">
        <v>45775.25</v>
      </c>
      <c r="B2816" s="44">
        <v>4.0</v>
      </c>
      <c r="C2816" s="44">
        <v>6.0</v>
      </c>
      <c r="D2816" s="44">
        <v>67.3</v>
      </c>
      <c r="E2816" s="44">
        <v>24.2</v>
      </c>
      <c r="F2816" s="44">
        <v>2.71</v>
      </c>
      <c r="G2816" s="44">
        <v>0.95</v>
      </c>
      <c r="H2816" s="18">
        <f>MIN(1,F2816/Config_Geracao!$E$4)*G2816</f>
        <v>0.25745</v>
      </c>
    </row>
    <row r="2817" ht="15.0" customHeight="1">
      <c r="A2817" s="43">
        <v>45775.2916666667</v>
      </c>
      <c r="B2817" s="44">
        <v>4.0</v>
      </c>
      <c r="C2817" s="44">
        <v>7.0</v>
      </c>
      <c r="D2817" s="44">
        <v>186.9</v>
      </c>
      <c r="E2817" s="44">
        <v>25.6</v>
      </c>
      <c r="F2817" s="44">
        <v>1.62</v>
      </c>
      <c r="G2817" s="44">
        <v>0.95</v>
      </c>
      <c r="H2817" s="18">
        <f>MIN(1,F2817/Config_Geracao!$E$4)*G2817</f>
        <v>0.1539</v>
      </c>
    </row>
    <row r="2818" ht="15.0" customHeight="1">
      <c r="A2818" s="43">
        <v>45775.3333333333</v>
      </c>
      <c r="B2818" s="44">
        <v>4.0</v>
      </c>
      <c r="C2818" s="44">
        <v>8.0</v>
      </c>
      <c r="D2818" s="44">
        <v>330.3</v>
      </c>
      <c r="E2818" s="44">
        <v>22.9</v>
      </c>
      <c r="F2818" s="44">
        <v>1.75</v>
      </c>
      <c r="G2818" s="44">
        <v>0.95</v>
      </c>
      <c r="H2818" s="18">
        <f>MIN(1,F2818/Config_Geracao!$E$4)*G2818</f>
        <v>0.16625</v>
      </c>
    </row>
    <row r="2819" ht="15.0" customHeight="1">
      <c r="A2819" s="43">
        <v>45775.375</v>
      </c>
      <c r="B2819" s="44">
        <v>4.0</v>
      </c>
      <c r="C2819" s="44">
        <v>9.0</v>
      </c>
      <c r="D2819" s="44">
        <v>739.1</v>
      </c>
      <c r="E2819" s="44">
        <v>27.2</v>
      </c>
      <c r="F2819" s="44">
        <v>1.77</v>
      </c>
      <c r="G2819" s="44">
        <v>0.95</v>
      </c>
      <c r="H2819" s="18">
        <f>MIN(1,F2819/Config_Geracao!$E$4)*G2819</f>
        <v>0.16815</v>
      </c>
    </row>
    <row r="2820" ht="15.0" customHeight="1">
      <c r="A2820" s="43">
        <v>45775.4166666667</v>
      </c>
      <c r="B2820" s="44">
        <v>4.0</v>
      </c>
      <c r="C2820" s="44">
        <v>10.0</v>
      </c>
      <c r="D2820" s="44">
        <v>825.3</v>
      </c>
      <c r="E2820" s="44">
        <v>29.6</v>
      </c>
      <c r="F2820" s="44">
        <v>2.02</v>
      </c>
      <c r="G2820" s="44">
        <v>0.95</v>
      </c>
      <c r="H2820" s="18">
        <f>MIN(1,F2820/Config_Geracao!$E$4)*G2820</f>
        <v>0.1919</v>
      </c>
    </row>
    <row r="2821" ht="15.0" customHeight="1">
      <c r="A2821" s="43">
        <v>45775.4583333333</v>
      </c>
      <c r="B2821" s="44">
        <v>4.0</v>
      </c>
      <c r="C2821" s="44">
        <v>11.0</v>
      </c>
      <c r="D2821" s="44">
        <v>932.9</v>
      </c>
      <c r="E2821" s="44">
        <v>32.2</v>
      </c>
      <c r="F2821" s="44">
        <v>2.05</v>
      </c>
      <c r="G2821" s="44">
        <v>0.95</v>
      </c>
      <c r="H2821" s="18">
        <f>MIN(1,F2821/Config_Geracao!$E$4)*G2821</f>
        <v>0.19475</v>
      </c>
    </row>
    <row r="2822" ht="15.0" customHeight="1">
      <c r="A2822" s="43">
        <v>45775.5</v>
      </c>
      <c r="B2822" s="44">
        <v>4.0</v>
      </c>
      <c r="C2822" s="44">
        <v>12.0</v>
      </c>
      <c r="D2822" s="44">
        <v>975.0</v>
      </c>
      <c r="E2822" s="44">
        <v>31.7</v>
      </c>
      <c r="F2822" s="44">
        <v>1.64</v>
      </c>
      <c r="G2822" s="44">
        <v>0.95</v>
      </c>
      <c r="H2822" s="18">
        <f>MIN(1,F2822/Config_Geracao!$E$4)*G2822</f>
        <v>0.1558</v>
      </c>
    </row>
    <row r="2823" ht="15.0" customHeight="1">
      <c r="A2823" s="43">
        <v>45775.5416666667</v>
      </c>
      <c r="B2823" s="44">
        <v>4.0</v>
      </c>
      <c r="C2823" s="44">
        <v>13.0</v>
      </c>
      <c r="D2823" s="44">
        <v>920.0</v>
      </c>
      <c r="E2823" s="44">
        <v>29.0</v>
      </c>
      <c r="F2823" s="44">
        <v>3.81</v>
      </c>
      <c r="G2823" s="44">
        <v>0.95</v>
      </c>
      <c r="H2823" s="18">
        <f>MIN(1,F2823/Config_Geracao!$E$4)*G2823</f>
        <v>0.36195</v>
      </c>
    </row>
    <row r="2824" ht="15.0" customHeight="1">
      <c r="A2824" s="43">
        <v>45775.5833333333</v>
      </c>
      <c r="B2824" s="44">
        <v>4.0</v>
      </c>
      <c r="C2824" s="44">
        <v>14.0</v>
      </c>
      <c r="D2824" s="44">
        <v>859.7</v>
      </c>
      <c r="E2824" s="44">
        <v>28.6</v>
      </c>
      <c r="F2824" s="44">
        <v>2.81</v>
      </c>
      <c r="G2824" s="44">
        <v>0.95</v>
      </c>
      <c r="H2824" s="18">
        <f>MIN(1,F2824/Config_Geracao!$E$4)*G2824</f>
        <v>0.26695</v>
      </c>
    </row>
    <row r="2825" ht="15.0" customHeight="1">
      <c r="A2825" s="43">
        <v>45775.625</v>
      </c>
      <c r="B2825" s="44">
        <v>4.0</v>
      </c>
      <c r="C2825" s="44">
        <v>15.0</v>
      </c>
      <c r="D2825" s="44">
        <v>782.4</v>
      </c>
      <c r="E2825" s="44">
        <v>26.1</v>
      </c>
      <c r="F2825" s="44">
        <v>1.87</v>
      </c>
      <c r="G2825" s="44">
        <v>0.95</v>
      </c>
      <c r="H2825" s="18">
        <f>MIN(1,F2825/Config_Geracao!$E$4)*G2825</f>
        <v>0.17765</v>
      </c>
    </row>
    <row r="2826" ht="15.0" customHeight="1">
      <c r="A2826" s="43">
        <v>45775.6666666667</v>
      </c>
      <c r="B2826" s="44">
        <v>4.0</v>
      </c>
      <c r="C2826" s="44">
        <v>16.0</v>
      </c>
      <c r="D2826" s="44">
        <v>582.3</v>
      </c>
      <c r="E2826" s="44">
        <v>24.2</v>
      </c>
      <c r="F2826" s="44">
        <v>3.24</v>
      </c>
      <c r="G2826" s="44">
        <v>0.95</v>
      </c>
      <c r="H2826" s="18">
        <f>MIN(1,F2826/Config_Geracao!$E$4)*G2826</f>
        <v>0.3078</v>
      </c>
    </row>
    <row r="2827" ht="15.0" customHeight="1">
      <c r="A2827" s="43">
        <v>45775.7083333333</v>
      </c>
      <c r="B2827" s="44">
        <v>4.0</v>
      </c>
      <c r="C2827" s="44">
        <v>17.0</v>
      </c>
      <c r="D2827" s="44">
        <v>204.8</v>
      </c>
      <c r="E2827" s="44">
        <v>27.3</v>
      </c>
      <c r="F2827" s="44">
        <v>3.17</v>
      </c>
      <c r="G2827" s="44">
        <v>0.95</v>
      </c>
      <c r="H2827" s="18">
        <f>MIN(1,F2827/Config_Geracao!$E$4)*G2827</f>
        <v>0.30115</v>
      </c>
    </row>
    <row r="2828" ht="15.0" customHeight="1">
      <c r="A2828" s="43">
        <v>45775.75</v>
      </c>
      <c r="B2828" s="44">
        <v>4.0</v>
      </c>
      <c r="C2828" s="44">
        <v>18.0</v>
      </c>
      <c r="D2828" s="44">
        <v>71.0</v>
      </c>
      <c r="E2828" s="44">
        <v>25.3</v>
      </c>
      <c r="F2828" s="44">
        <v>2.03</v>
      </c>
      <c r="G2828" s="44">
        <v>0.95</v>
      </c>
      <c r="H2828" s="18">
        <f>MIN(1,F2828/Config_Geracao!$E$4)*G2828</f>
        <v>0.19285</v>
      </c>
    </row>
    <row r="2829" ht="15.0" customHeight="1">
      <c r="A2829" s="43">
        <v>45775.7916666667</v>
      </c>
      <c r="B2829" s="44">
        <v>4.0</v>
      </c>
      <c r="C2829" s="44">
        <v>19.0</v>
      </c>
      <c r="D2829" s="44">
        <v>5.2</v>
      </c>
      <c r="E2829" s="44">
        <v>24.8</v>
      </c>
      <c r="F2829" s="44">
        <v>5.69</v>
      </c>
      <c r="G2829" s="44">
        <v>0.95</v>
      </c>
      <c r="H2829" s="18">
        <f>MIN(1,F2829/Config_Geracao!$E$4)*G2829</f>
        <v>0.54055</v>
      </c>
    </row>
    <row r="2830" ht="15.0" customHeight="1">
      <c r="A2830" s="43">
        <v>45775.8333333333</v>
      </c>
      <c r="B2830" s="44">
        <v>4.0</v>
      </c>
      <c r="C2830" s="44">
        <v>20.0</v>
      </c>
      <c r="D2830" s="44">
        <v>0.0</v>
      </c>
      <c r="E2830" s="44">
        <v>24.2</v>
      </c>
      <c r="F2830" s="44">
        <v>2.28</v>
      </c>
      <c r="G2830" s="44">
        <v>0.95</v>
      </c>
      <c r="H2830" s="18">
        <f>MIN(1,F2830/Config_Geracao!$E$4)*G2830</f>
        <v>0.2166</v>
      </c>
    </row>
    <row r="2831" ht="15.0" customHeight="1">
      <c r="A2831" s="43">
        <v>45775.875</v>
      </c>
      <c r="B2831" s="44">
        <v>4.0</v>
      </c>
      <c r="C2831" s="44">
        <v>21.0</v>
      </c>
      <c r="D2831" s="44">
        <v>0.0</v>
      </c>
      <c r="E2831" s="44">
        <v>29.2</v>
      </c>
      <c r="F2831" s="44">
        <v>3.55</v>
      </c>
      <c r="G2831" s="44">
        <v>0.95</v>
      </c>
      <c r="H2831" s="18">
        <f>MIN(1,F2831/Config_Geracao!$E$4)*G2831</f>
        <v>0.33725</v>
      </c>
    </row>
    <row r="2832" ht="15.0" customHeight="1">
      <c r="A2832" s="43">
        <v>45775.9166666667</v>
      </c>
      <c r="B2832" s="44">
        <v>4.0</v>
      </c>
      <c r="C2832" s="44">
        <v>22.0</v>
      </c>
      <c r="D2832" s="44">
        <v>0.0</v>
      </c>
      <c r="E2832" s="44">
        <v>26.2</v>
      </c>
      <c r="F2832" s="44">
        <v>2.48</v>
      </c>
      <c r="G2832" s="44">
        <v>0.95</v>
      </c>
      <c r="H2832" s="18">
        <f>MIN(1,F2832/Config_Geracao!$E$4)*G2832</f>
        <v>0.2356</v>
      </c>
    </row>
    <row r="2833" ht="15.0" customHeight="1">
      <c r="A2833" s="43">
        <v>45775.9583333333</v>
      </c>
      <c r="B2833" s="44">
        <v>4.0</v>
      </c>
      <c r="C2833" s="44">
        <v>23.0</v>
      </c>
      <c r="D2833" s="44">
        <v>0.0</v>
      </c>
      <c r="E2833" s="44">
        <v>25.9</v>
      </c>
      <c r="F2833" s="44">
        <v>2.48</v>
      </c>
      <c r="G2833" s="44">
        <v>0.95</v>
      </c>
      <c r="H2833" s="18">
        <f>MIN(1,F2833/Config_Geracao!$E$4)*G2833</f>
        <v>0.2356</v>
      </c>
    </row>
    <row r="2834" ht="15.0" customHeight="1">
      <c r="A2834" s="43">
        <v>45776.0</v>
      </c>
      <c r="B2834" s="44">
        <v>4.0</v>
      </c>
      <c r="C2834" s="44">
        <v>0.0</v>
      </c>
      <c r="D2834" s="44">
        <v>0.0</v>
      </c>
      <c r="E2834" s="44">
        <v>26.9</v>
      </c>
      <c r="F2834" s="44">
        <v>3.94</v>
      </c>
      <c r="G2834" s="44">
        <v>0.95</v>
      </c>
      <c r="H2834" s="18">
        <f>MIN(1,F2834/Config_Geracao!$E$4)*G2834</f>
        <v>0.3743</v>
      </c>
    </row>
    <row r="2835" ht="15.0" customHeight="1">
      <c r="A2835" s="43">
        <v>45776.0416666667</v>
      </c>
      <c r="B2835" s="44">
        <v>4.0</v>
      </c>
      <c r="C2835" s="44">
        <v>1.0</v>
      </c>
      <c r="D2835" s="44">
        <v>0.0</v>
      </c>
      <c r="E2835" s="44">
        <v>24.8</v>
      </c>
      <c r="F2835" s="44">
        <v>3.06</v>
      </c>
      <c r="G2835" s="44">
        <v>0.95</v>
      </c>
      <c r="H2835" s="18">
        <f>MIN(1,F2835/Config_Geracao!$E$4)*G2835</f>
        <v>0.2907</v>
      </c>
    </row>
    <row r="2836" ht="15.0" customHeight="1">
      <c r="A2836" s="43">
        <v>45776.0833333333</v>
      </c>
      <c r="B2836" s="44">
        <v>4.0</v>
      </c>
      <c r="C2836" s="44">
        <v>2.0</v>
      </c>
      <c r="D2836" s="44">
        <v>0.0</v>
      </c>
      <c r="E2836" s="44">
        <v>25.7</v>
      </c>
      <c r="F2836" s="44">
        <v>3.2</v>
      </c>
      <c r="G2836" s="44">
        <v>0.95</v>
      </c>
      <c r="H2836" s="18">
        <f>MIN(1,F2836/Config_Geracao!$E$4)*G2836</f>
        <v>0.304</v>
      </c>
    </row>
    <row r="2837" ht="15.0" customHeight="1">
      <c r="A2837" s="43">
        <v>45776.125</v>
      </c>
      <c r="B2837" s="44">
        <v>4.0</v>
      </c>
      <c r="C2837" s="44">
        <v>3.0</v>
      </c>
      <c r="D2837" s="44">
        <v>0.0</v>
      </c>
      <c r="E2837" s="44">
        <v>25.8</v>
      </c>
      <c r="F2837" s="44">
        <v>2.72</v>
      </c>
      <c r="G2837" s="44">
        <v>0.95</v>
      </c>
      <c r="H2837" s="18">
        <f>MIN(1,F2837/Config_Geracao!$E$4)*G2837</f>
        <v>0.2584</v>
      </c>
    </row>
    <row r="2838" ht="15.0" customHeight="1">
      <c r="A2838" s="43">
        <v>45776.1666666667</v>
      </c>
      <c r="B2838" s="44">
        <v>4.0</v>
      </c>
      <c r="C2838" s="44">
        <v>4.0</v>
      </c>
      <c r="D2838" s="44">
        <v>0.0</v>
      </c>
      <c r="E2838" s="44">
        <v>25.9</v>
      </c>
      <c r="F2838" s="44">
        <v>2.52</v>
      </c>
      <c r="G2838" s="44">
        <v>0.95</v>
      </c>
      <c r="H2838" s="18">
        <f>MIN(1,F2838/Config_Geracao!$E$4)*G2838</f>
        <v>0.2394</v>
      </c>
    </row>
    <row r="2839" ht="15.0" customHeight="1">
      <c r="A2839" s="43">
        <v>45776.2083333333</v>
      </c>
      <c r="B2839" s="44">
        <v>4.0</v>
      </c>
      <c r="C2839" s="44">
        <v>5.0</v>
      </c>
      <c r="D2839" s="44">
        <v>1.3</v>
      </c>
      <c r="E2839" s="44">
        <v>24.3</v>
      </c>
      <c r="F2839" s="44">
        <v>7.23</v>
      </c>
      <c r="G2839" s="44">
        <v>0.95</v>
      </c>
      <c r="H2839" s="18">
        <f>MIN(1,F2839/Config_Geracao!$E$4)*G2839</f>
        <v>0.68685</v>
      </c>
    </row>
    <row r="2840" ht="15.0" customHeight="1">
      <c r="A2840" s="43">
        <v>45776.25</v>
      </c>
      <c r="B2840" s="44">
        <v>4.0</v>
      </c>
      <c r="C2840" s="44">
        <v>6.0</v>
      </c>
      <c r="D2840" s="44">
        <v>156.5</v>
      </c>
      <c r="E2840" s="44">
        <v>25.7</v>
      </c>
      <c r="F2840" s="44">
        <v>3.1</v>
      </c>
      <c r="G2840" s="44">
        <v>0.95</v>
      </c>
      <c r="H2840" s="18">
        <f>MIN(1,F2840/Config_Geracao!$E$4)*G2840</f>
        <v>0.2945</v>
      </c>
    </row>
    <row r="2841" ht="15.0" customHeight="1">
      <c r="A2841" s="43">
        <v>45776.2916666667</v>
      </c>
      <c r="B2841" s="44">
        <v>4.0</v>
      </c>
      <c r="C2841" s="44">
        <v>7.0</v>
      </c>
      <c r="D2841" s="44">
        <v>425.7</v>
      </c>
      <c r="E2841" s="44">
        <v>23.1</v>
      </c>
      <c r="F2841" s="44">
        <v>2.42</v>
      </c>
      <c r="G2841" s="44">
        <v>0.95</v>
      </c>
      <c r="H2841" s="18">
        <f>MIN(1,F2841/Config_Geracao!$E$4)*G2841</f>
        <v>0.2299</v>
      </c>
    </row>
    <row r="2842" ht="15.0" customHeight="1">
      <c r="A2842" s="43">
        <v>45776.3333333333</v>
      </c>
      <c r="B2842" s="44">
        <v>4.0</v>
      </c>
      <c r="C2842" s="44">
        <v>8.0</v>
      </c>
      <c r="D2842" s="44">
        <v>609.5</v>
      </c>
      <c r="E2842" s="44">
        <v>26.9</v>
      </c>
      <c r="F2842" s="44">
        <v>3.04</v>
      </c>
      <c r="G2842" s="44">
        <v>0.95</v>
      </c>
      <c r="H2842" s="18">
        <f>MIN(1,F2842/Config_Geracao!$E$4)*G2842</f>
        <v>0.2888</v>
      </c>
    </row>
    <row r="2843" ht="15.0" customHeight="1">
      <c r="A2843" s="43">
        <v>45776.375</v>
      </c>
      <c r="B2843" s="44">
        <v>4.0</v>
      </c>
      <c r="C2843" s="44">
        <v>9.0</v>
      </c>
      <c r="D2843" s="44">
        <v>237.1</v>
      </c>
      <c r="E2843" s="44">
        <v>27.6</v>
      </c>
      <c r="F2843" s="44">
        <v>2.05</v>
      </c>
      <c r="G2843" s="44">
        <v>0.95</v>
      </c>
      <c r="H2843" s="18">
        <f>MIN(1,F2843/Config_Geracao!$E$4)*G2843</f>
        <v>0.19475</v>
      </c>
    </row>
    <row r="2844" ht="15.0" customHeight="1">
      <c r="A2844" s="43">
        <v>45776.4166666667</v>
      </c>
      <c r="B2844" s="44">
        <v>4.0</v>
      </c>
      <c r="C2844" s="44">
        <v>10.0</v>
      </c>
      <c r="D2844" s="44">
        <v>853.7</v>
      </c>
      <c r="E2844" s="44">
        <v>29.5</v>
      </c>
      <c r="F2844" s="44">
        <v>2.0</v>
      </c>
      <c r="G2844" s="44">
        <v>0.95</v>
      </c>
      <c r="H2844" s="18">
        <f>MIN(1,F2844/Config_Geracao!$E$4)*G2844</f>
        <v>0.19</v>
      </c>
    </row>
    <row r="2845" ht="15.0" customHeight="1">
      <c r="A2845" s="43">
        <v>45776.4583333333</v>
      </c>
      <c r="B2845" s="44">
        <v>4.0</v>
      </c>
      <c r="C2845" s="44">
        <v>11.0</v>
      </c>
      <c r="D2845" s="44">
        <v>934.0</v>
      </c>
      <c r="E2845" s="44">
        <v>32.3</v>
      </c>
      <c r="F2845" s="44">
        <v>2.09</v>
      </c>
      <c r="G2845" s="44">
        <v>0.95</v>
      </c>
      <c r="H2845" s="18">
        <f>MIN(1,F2845/Config_Geracao!$E$4)*G2845</f>
        <v>0.19855</v>
      </c>
    </row>
    <row r="2846" ht="15.0" customHeight="1">
      <c r="A2846" s="43">
        <v>45776.5</v>
      </c>
      <c r="B2846" s="44">
        <v>4.0</v>
      </c>
      <c r="C2846" s="44">
        <v>12.0</v>
      </c>
      <c r="D2846" s="44">
        <v>969.5</v>
      </c>
      <c r="E2846" s="44">
        <v>29.4</v>
      </c>
      <c r="F2846" s="44">
        <v>1.95</v>
      </c>
      <c r="G2846" s="44">
        <v>0.95</v>
      </c>
      <c r="H2846" s="18">
        <f>MIN(1,F2846/Config_Geracao!$E$4)*G2846</f>
        <v>0.18525</v>
      </c>
    </row>
    <row r="2847" ht="15.0" customHeight="1">
      <c r="A2847" s="43">
        <v>45776.5416666667</v>
      </c>
      <c r="B2847" s="44">
        <v>4.0</v>
      </c>
      <c r="C2847" s="44">
        <v>13.0</v>
      </c>
      <c r="D2847" s="44">
        <v>898.5</v>
      </c>
      <c r="E2847" s="44">
        <v>29.1</v>
      </c>
      <c r="F2847" s="44">
        <v>1.61</v>
      </c>
      <c r="G2847" s="44">
        <v>0.95</v>
      </c>
      <c r="H2847" s="18">
        <f>MIN(1,F2847/Config_Geracao!$E$4)*G2847</f>
        <v>0.15295</v>
      </c>
    </row>
    <row r="2848" ht="15.0" customHeight="1">
      <c r="A2848" s="43">
        <v>45776.5833333333</v>
      </c>
      <c r="B2848" s="44">
        <v>4.0</v>
      </c>
      <c r="C2848" s="44">
        <v>14.0</v>
      </c>
      <c r="D2848" s="44">
        <v>851.3</v>
      </c>
      <c r="E2848" s="44">
        <v>29.2</v>
      </c>
      <c r="F2848" s="44">
        <v>1.9</v>
      </c>
      <c r="G2848" s="44">
        <v>0.95</v>
      </c>
      <c r="H2848" s="18">
        <f>MIN(1,F2848/Config_Geracao!$E$4)*G2848</f>
        <v>0.1805</v>
      </c>
    </row>
    <row r="2849" ht="15.0" customHeight="1">
      <c r="A2849" s="43">
        <v>45776.625</v>
      </c>
      <c r="B2849" s="44">
        <v>4.0</v>
      </c>
      <c r="C2849" s="44">
        <v>15.0</v>
      </c>
      <c r="D2849" s="44">
        <v>748.6</v>
      </c>
      <c r="E2849" s="44">
        <v>27.0</v>
      </c>
      <c r="F2849" s="44">
        <v>2.08</v>
      </c>
      <c r="G2849" s="44">
        <v>0.95</v>
      </c>
      <c r="H2849" s="18">
        <f>MIN(1,F2849/Config_Geracao!$E$4)*G2849</f>
        <v>0.1976</v>
      </c>
    </row>
    <row r="2850" ht="15.0" customHeight="1">
      <c r="A2850" s="43">
        <v>45776.6666666667</v>
      </c>
      <c r="B2850" s="44">
        <v>4.0</v>
      </c>
      <c r="C2850" s="44">
        <v>16.0</v>
      </c>
      <c r="D2850" s="44">
        <v>596.4</v>
      </c>
      <c r="E2850" s="44">
        <v>28.8</v>
      </c>
      <c r="F2850" s="44">
        <v>4.01</v>
      </c>
      <c r="G2850" s="44">
        <v>0.95</v>
      </c>
      <c r="H2850" s="18">
        <f>MIN(1,F2850/Config_Geracao!$E$4)*G2850</f>
        <v>0.38095</v>
      </c>
    </row>
    <row r="2851" ht="15.0" customHeight="1">
      <c r="A2851" s="43">
        <v>45776.7083333333</v>
      </c>
      <c r="B2851" s="44">
        <v>4.0</v>
      </c>
      <c r="C2851" s="44">
        <v>17.0</v>
      </c>
      <c r="D2851" s="44">
        <v>382.4</v>
      </c>
      <c r="E2851" s="44">
        <v>26.7</v>
      </c>
      <c r="F2851" s="44">
        <v>2.74</v>
      </c>
      <c r="G2851" s="44">
        <v>0.95</v>
      </c>
      <c r="H2851" s="18">
        <f>MIN(1,F2851/Config_Geracao!$E$4)*G2851</f>
        <v>0.2603</v>
      </c>
    </row>
    <row r="2852" ht="15.0" customHeight="1">
      <c r="A2852" s="43">
        <v>45776.75</v>
      </c>
      <c r="B2852" s="44">
        <v>4.0</v>
      </c>
      <c r="C2852" s="44">
        <v>18.0</v>
      </c>
      <c r="D2852" s="44">
        <v>241.1</v>
      </c>
      <c r="E2852" s="44">
        <v>22.4</v>
      </c>
      <c r="F2852" s="44">
        <v>2.14</v>
      </c>
      <c r="G2852" s="44">
        <v>0.95</v>
      </c>
      <c r="H2852" s="18">
        <f>MIN(1,F2852/Config_Geracao!$E$4)*G2852</f>
        <v>0.2033</v>
      </c>
    </row>
    <row r="2853" ht="15.0" customHeight="1">
      <c r="A2853" s="43">
        <v>45776.7916666667</v>
      </c>
      <c r="B2853" s="44">
        <v>4.0</v>
      </c>
      <c r="C2853" s="44">
        <v>19.0</v>
      </c>
      <c r="D2853" s="44">
        <v>13.6</v>
      </c>
      <c r="E2853" s="44">
        <v>24.7</v>
      </c>
      <c r="F2853" s="44">
        <v>5.09</v>
      </c>
      <c r="G2853" s="44">
        <v>0.95</v>
      </c>
      <c r="H2853" s="18">
        <f>MIN(1,F2853/Config_Geracao!$E$4)*G2853</f>
        <v>0.48355</v>
      </c>
    </row>
    <row r="2854" ht="15.0" customHeight="1">
      <c r="A2854" s="43">
        <v>45776.8333333333</v>
      </c>
      <c r="B2854" s="44">
        <v>4.0</v>
      </c>
      <c r="C2854" s="44">
        <v>20.0</v>
      </c>
      <c r="D2854" s="44">
        <v>0.0</v>
      </c>
      <c r="E2854" s="44">
        <v>26.2</v>
      </c>
      <c r="F2854" s="44">
        <v>1.75</v>
      </c>
      <c r="G2854" s="44">
        <v>0.95</v>
      </c>
      <c r="H2854" s="18">
        <f>MIN(1,F2854/Config_Geracao!$E$4)*G2854</f>
        <v>0.16625</v>
      </c>
    </row>
    <row r="2855" ht="15.0" customHeight="1">
      <c r="A2855" s="43">
        <v>45776.875</v>
      </c>
      <c r="B2855" s="44">
        <v>4.0</v>
      </c>
      <c r="C2855" s="44">
        <v>21.0</v>
      </c>
      <c r="D2855" s="44">
        <v>0.0</v>
      </c>
      <c r="E2855" s="44">
        <v>24.1</v>
      </c>
      <c r="F2855" s="44">
        <v>3.96</v>
      </c>
      <c r="G2855" s="44">
        <v>0.95</v>
      </c>
      <c r="H2855" s="18">
        <f>MIN(1,F2855/Config_Geracao!$E$4)*G2855</f>
        <v>0.3762</v>
      </c>
    </row>
    <row r="2856" ht="15.0" customHeight="1">
      <c r="A2856" s="43">
        <v>45776.9166666667</v>
      </c>
      <c r="B2856" s="44">
        <v>4.0</v>
      </c>
      <c r="C2856" s="44">
        <v>22.0</v>
      </c>
      <c r="D2856" s="44">
        <v>0.0</v>
      </c>
      <c r="E2856" s="44">
        <v>27.2</v>
      </c>
      <c r="F2856" s="44">
        <v>3.93</v>
      </c>
      <c r="G2856" s="44">
        <v>0.95</v>
      </c>
      <c r="H2856" s="18">
        <f>MIN(1,F2856/Config_Geracao!$E$4)*G2856</f>
        <v>0.37335</v>
      </c>
    </row>
    <row r="2857" ht="15.0" customHeight="1">
      <c r="A2857" s="43">
        <v>45776.9583333333</v>
      </c>
      <c r="B2857" s="44">
        <v>4.0</v>
      </c>
      <c r="C2857" s="44">
        <v>23.0</v>
      </c>
      <c r="D2857" s="44">
        <v>0.0</v>
      </c>
      <c r="E2857" s="44">
        <v>27.6</v>
      </c>
      <c r="F2857" s="44">
        <v>6.64</v>
      </c>
      <c r="G2857" s="44">
        <v>0.95</v>
      </c>
      <c r="H2857" s="18">
        <f>MIN(1,F2857/Config_Geracao!$E$4)*G2857</f>
        <v>0.6308</v>
      </c>
    </row>
    <row r="2858" ht="15.0" customHeight="1">
      <c r="A2858" s="43">
        <v>45777.0</v>
      </c>
      <c r="B2858" s="44">
        <v>4.0</v>
      </c>
      <c r="C2858" s="44">
        <v>0.0</v>
      </c>
      <c r="D2858" s="44">
        <v>0.0</v>
      </c>
      <c r="E2858" s="44">
        <v>25.2</v>
      </c>
      <c r="F2858" s="44">
        <v>4.54</v>
      </c>
      <c r="G2858" s="44">
        <v>0.95</v>
      </c>
      <c r="H2858" s="18">
        <f>MIN(1,F2858/Config_Geracao!$E$4)*G2858</f>
        <v>0.4313</v>
      </c>
    </row>
    <row r="2859" ht="15.0" customHeight="1">
      <c r="A2859" s="43">
        <v>45777.0416666667</v>
      </c>
      <c r="B2859" s="44">
        <v>4.0</v>
      </c>
      <c r="C2859" s="44">
        <v>1.0</v>
      </c>
      <c r="D2859" s="44">
        <v>0.0</v>
      </c>
      <c r="E2859" s="44">
        <v>26.7</v>
      </c>
      <c r="F2859" s="44">
        <v>2.51</v>
      </c>
      <c r="G2859" s="44">
        <v>0.95</v>
      </c>
      <c r="H2859" s="18">
        <f>MIN(1,F2859/Config_Geracao!$E$4)*G2859</f>
        <v>0.23845</v>
      </c>
    </row>
    <row r="2860" ht="15.0" customHeight="1">
      <c r="A2860" s="43">
        <v>45777.0833333333</v>
      </c>
      <c r="B2860" s="44">
        <v>4.0</v>
      </c>
      <c r="C2860" s="44">
        <v>2.0</v>
      </c>
      <c r="D2860" s="44">
        <v>0.0</v>
      </c>
      <c r="E2860" s="44">
        <v>27.1</v>
      </c>
      <c r="F2860" s="44">
        <v>2.61</v>
      </c>
      <c r="G2860" s="44">
        <v>0.95</v>
      </c>
      <c r="H2860" s="18">
        <f>MIN(1,F2860/Config_Geracao!$E$4)*G2860</f>
        <v>0.24795</v>
      </c>
    </row>
    <row r="2861" ht="15.0" customHeight="1">
      <c r="A2861" s="43">
        <v>45777.125</v>
      </c>
      <c r="B2861" s="44">
        <v>4.0</v>
      </c>
      <c r="C2861" s="44">
        <v>3.0</v>
      </c>
      <c r="D2861" s="44">
        <v>0.0</v>
      </c>
      <c r="E2861" s="44">
        <v>28.3</v>
      </c>
      <c r="F2861" s="44">
        <v>2.56</v>
      </c>
      <c r="G2861" s="44">
        <v>0.95</v>
      </c>
      <c r="H2861" s="18">
        <f>MIN(1,F2861/Config_Geracao!$E$4)*G2861</f>
        <v>0.2432</v>
      </c>
    </row>
    <row r="2862" ht="15.0" customHeight="1">
      <c r="A2862" s="43">
        <v>45777.1666666667</v>
      </c>
      <c r="B2862" s="44">
        <v>4.0</v>
      </c>
      <c r="C2862" s="44">
        <v>4.0</v>
      </c>
      <c r="D2862" s="44">
        <v>0.0</v>
      </c>
      <c r="E2862" s="44">
        <v>25.5</v>
      </c>
      <c r="F2862" s="44">
        <v>3.48</v>
      </c>
      <c r="G2862" s="44">
        <v>0.95</v>
      </c>
      <c r="H2862" s="18">
        <f>MIN(1,F2862/Config_Geracao!$E$4)*G2862</f>
        <v>0.3306</v>
      </c>
    </row>
    <row r="2863" ht="15.0" customHeight="1">
      <c r="A2863" s="43">
        <v>45777.2083333333</v>
      </c>
      <c r="B2863" s="44">
        <v>4.0</v>
      </c>
      <c r="C2863" s="44">
        <v>5.0</v>
      </c>
      <c r="D2863" s="44">
        <v>0.0</v>
      </c>
      <c r="E2863" s="44">
        <v>27.9</v>
      </c>
      <c r="F2863" s="44">
        <v>4.07</v>
      </c>
      <c r="G2863" s="44">
        <v>0.95</v>
      </c>
      <c r="H2863" s="18">
        <f>MIN(1,F2863/Config_Geracao!$E$4)*G2863</f>
        <v>0.38665</v>
      </c>
    </row>
    <row r="2864" ht="15.0" customHeight="1">
      <c r="A2864" s="43">
        <v>45777.25</v>
      </c>
      <c r="B2864" s="44">
        <v>4.0</v>
      </c>
      <c r="C2864" s="44">
        <v>6.0</v>
      </c>
      <c r="D2864" s="44">
        <v>82.9</v>
      </c>
      <c r="E2864" s="44">
        <v>24.6</v>
      </c>
      <c r="F2864" s="44">
        <v>1.89</v>
      </c>
      <c r="G2864" s="44">
        <v>0.95</v>
      </c>
      <c r="H2864" s="18">
        <f>MIN(1,F2864/Config_Geracao!$E$4)*G2864</f>
        <v>0.17955</v>
      </c>
    </row>
    <row r="2865" ht="15.0" customHeight="1">
      <c r="A2865" s="43">
        <v>45777.2916666667</v>
      </c>
      <c r="B2865" s="44">
        <v>4.0</v>
      </c>
      <c r="C2865" s="44">
        <v>7.0</v>
      </c>
      <c r="D2865" s="44">
        <v>424.1</v>
      </c>
      <c r="E2865" s="44">
        <v>24.7</v>
      </c>
      <c r="F2865" s="44">
        <v>3.09</v>
      </c>
      <c r="G2865" s="44">
        <v>0.95</v>
      </c>
      <c r="H2865" s="18">
        <f>MIN(1,F2865/Config_Geracao!$E$4)*G2865</f>
        <v>0.29355</v>
      </c>
    </row>
    <row r="2866" ht="15.0" customHeight="1">
      <c r="A2866" s="43">
        <v>45777.3333333333</v>
      </c>
      <c r="B2866" s="44">
        <v>4.0</v>
      </c>
      <c r="C2866" s="44">
        <v>8.0</v>
      </c>
      <c r="D2866" s="44">
        <v>263.6</v>
      </c>
      <c r="E2866" s="44">
        <v>28.7</v>
      </c>
      <c r="F2866" s="44">
        <v>2.6</v>
      </c>
      <c r="G2866" s="44">
        <v>0.95</v>
      </c>
      <c r="H2866" s="18">
        <f>MIN(1,F2866/Config_Geracao!$E$4)*G2866</f>
        <v>0.247</v>
      </c>
    </row>
    <row r="2867" ht="15.0" customHeight="1">
      <c r="A2867" s="43">
        <v>45777.375</v>
      </c>
      <c r="B2867" s="44">
        <v>4.0</v>
      </c>
      <c r="C2867" s="44">
        <v>9.0</v>
      </c>
      <c r="D2867" s="44">
        <v>299.5</v>
      </c>
      <c r="E2867" s="44">
        <v>27.8</v>
      </c>
      <c r="F2867" s="44">
        <v>2.04</v>
      </c>
      <c r="G2867" s="44">
        <v>0.95</v>
      </c>
      <c r="H2867" s="18">
        <f>MIN(1,F2867/Config_Geracao!$E$4)*G2867</f>
        <v>0.1938</v>
      </c>
    </row>
    <row r="2868" ht="15.0" customHeight="1">
      <c r="A2868" s="43">
        <v>45777.4166666667</v>
      </c>
      <c r="B2868" s="44">
        <v>4.0</v>
      </c>
      <c r="C2868" s="44">
        <v>10.0</v>
      </c>
      <c r="D2868" s="44">
        <v>853.4</v>
      </c>
      <c r="E2868" s="44">
        <v>28.4</v>
      </c>
      <c r="F2868" s="44">
        <v>2.06</v>
      </c>
      <c r="G2868" s="44">
        <v>0.95</v>
      </c>
      <c r="H2868" s="18">
        <f>MIN(1,F2868/Config_Geracao!$E$4)*G2868</f>
        <v>0.1957</v>
      </c>
    </row>
    <row r="2869" ht="15.0" customHeight="1">
      <c r="A2869" s="43">
        <v>45777.4583333333</v>
      </c>
      <c r="B2869" s="44">
        <v>4.0</v>
      </c>
      <c r="C2869" s="44">
        <v>11.0</v>
      </c>
      <c r="D2869" s="44">
        <v>930.8</v>
      </c>
      <c r="E2869" s="44">
        <v>32.5</v>
      </c>
      <c r="F2869" s="44">
        <v>3.91</v>
      </c>
      <c r="G2869" s="44">
        <v>0.95</v>
      </c>
      <c r="H2869" s="18">
        <f>MIN(1,F2869/Config_Geracao!$E$4)*G2869</f>
        <v>0.37145</v>
      </c>
    </row>
    <row r="2870" ht="15.0" customHeight="1">
      <c r="A2870" s="43">
        <v>45777.5</v>
      </c>
      <c r="B2870" s="44">
        <v>4.0</v>
      </c>
      <c r="C2870" s="44">
        <v>12.0</v>
      </c>
      <c r="D2870" s="44">
        <v>871.6</v>
      </c>
      <c r="E2870" s="44">
        <v>30.4</v>
      </c>
      <c r="F2870" s="44">
        <v>2.21</v>
      </c>
      <c r="G2870" s="44">
        <v>0.95</v>
      </c>
      <c r="H2870" s="18">
        <f>MIN(1,F2870/Config_Geracao!$E$4)*G2870</f>
        <v>0.20995</v>
      </c>
    </row>
    <row r="2871" ht="15.0" customHeight="1">
      <c r="A2871" s="43">
        <v>45777.5416666667</v>
      </c>
      <c r="B2871" s="44">
        <v>4.0</v>
      </c>
      <c r="C2871" s="44">
        <v>13.0</v>
      </c>
      <c r="D2871" s="44">
        <v>309.7</v>
      </c>
      <c r="E2871" s="44">
        <v>29.7</v>
      </c>
      <c r="F2871" s="44">
        <v>1.9</v>
      </c>
      <c r="G2871" s="44">
        <v>0.95</v>
      </c>
      <c r="H2871" s="18">
        <f>MIN(1,F2871/Config_Geracao!$E$4)*G2871</f>
        <v>0.1805</v>
      </c>
    </row>
    <row r="2872" ht="15.0" customHeight="1">
      <c r="A2872" s="43">
        <v>45777.5833333333</v>
      </c>
      <c r="B2872" s="44">
        <v>4.0</v>
      </c>
      <c r="C2872" s="44">
        <v>14.0</v>
      </c>
      <c r="D2872" s="44">
        <v>872.7</v>
      </c>
      <c r="E2872" s="44">
        <v>29.7</v>
      </c>
      <c r="F2872" s="44">
        <v>3.36</v>
      </c>
      <c r="G2872" s="44">
        <v>0.95</v>
      </c>
      <c r="H2872" s="18">
        <f>MIN(1,F2872/Config_Geracao!$E$4)*G2872</f>
        <v>0.3192</v>
      </c>
    </row>
    <row r="2873" ht="15.0" customHeight="1">
      <c r="A2873" s="43">
        <v>45777.625</v>
      </c>
      <c r="B2873" s="44">
        <v>4.0</v>
      </c>
      <c r="C2873" s="44">
        <v>15.0</v>
      </c>
      <c r="D2873" s="44">
        <v>745.2</v>
      </c>
      <c r="E2873" s="44">
        <v>26.4</v>
      </c>
      <c r="F2873" s="44">
        <v>1.86</v>
      </c>
      <c r="G2873" s="44">
        <v>0.95</v>
      </c>
      <c r="H2873" s="18">
        <f>MIN(1,F2873/Config_Geracao!$E$4)*G2873</f>
        <v>0.1767</v>
      </c>
    </row>
    <row r="2874" ht="15.0" customHeight="1">
      <c r="A2874" s="43">
        <v>45777.6666666667</v>
      </c>
      <c r="B2874" s="44">
        <v>4.0</v>
      </c>
      <c r="C2874" s="44">
        <v>16.0</v>
      </c>
      <c r="D2874" s="44">
        <v>561.0</v>
      </c>
      <c r="E2874" s="44">
        <v>26.1</v>
      </c>
      <c r="F2874" s="44">
        <v>8.24</v>
      </c>
      <c r="G2874" s="44">
        <v>0.95</v>
      </c>
      <c r="H2874" s="18">
        <f>MIN(1,F2874/Config_Geracao!$E$4)*G2874</f>
        <v>0.7828</v>
      </c>
    </row>
    <row r="2875" ht="15.0" customHeight="1">
      <c r="A2875" s="43">
        <v>45777.7083333333</v>
      </c>
      <c r="B2875" s="44">
        <v>4.0</v>
      </c>
      <c r="C2875" s="44">
        <v>17.0</v>
      </c>
      <c r="D2875" s="44">
        <v>274.2</v>
      </c>
      <c r="E2875" s="44">
        <v>26.1</v>
      </c>
      <c r="F2875" s="44">
        <v>5.18</v>
      </c>
      <c r="G2875" s="44">
        <v>0.95</v>
      </c>
      <c r="H2875" s="18">
        <f>MIN(1,F2875/Config_Geracao!$E$4)*G2875</f>
        <v>0.4921</v>
      </c>
    </row>
    <row r="2876" ht="15.0" customHeight="1">
      <c r="A2876" s="43">
        <v>45777.75</v>
      </c>
      <c r="B2876" s="44">
        <v>4.0</v>
      </c>
      <c r="C2876" s="44">
        <v>18.0</v>
      </c>
      <c r="D2876" s="44">
        <v>140.9</v>
      </c>
      <c r="E2876" s="44">
        <v>22.6</v>
      </c>
      <c r="F2876" s="44">
        <v>3.12</v>
      </c>
      <c r="G2876" s="44">
        <v>0.95</v>
      </c>
      <c r="H2876" s="18">
        <f>MIN(1,F2876/Config_Geracao!$E$4)*G2876</f>
        <v>0.2964</v>
      </c>
    </row>
    <row r="2877" ht="15.0" customHeight="1">
      <c r="A2877" s="43">
        <v>45777.7916666667</v>
      </c>
      <c r="B2877" s="44">
        <v>4.0</v>
      </c>
      <c r="C2877" s="44">
        <v>19.0</v>
      </c>
      <c r="D2877" s="44">
        <v>0.0</v>
      </c>
      <c r="E2877" s="44">
        <v>24.5</v>
      </c>
      <c r="F2877" s="44">
        <v>2.23</v>
      </c>
      <c r="G2877" s="44">
        <v>0.95</v>
      </c>
      <c r="H2877" s="18">
        <f>MIN(1,F2877/Config_Geracao!$E$4)*G2877</f>
        <v>0.21185</v>
      </c>
    </row>
    <row r="2878" ht="15.0" customHeight="1">
      <c r="A2878" s="43">
        <v>45777.8333333333</v>
      </c>
      <c r="B2878" s="44">
        <v>4.0</v>
      </c>
      <c r="C2878" s="44">
        <v>20.0</v>
      </c>
      <c r="D2878" s="44">
        <v>0.0</v>
      </c>
      <c r="E2878" s="44">
        <v>26.9</v>
      </c>
      <c r="F2878" s="44">
        <v>2.21</v>
      </c>
      <c r="G2878" s="44">
        <v>0.95</v>
      </c>
      <c r="H2878" s="18">
        <f>MIN(1,F2878/Config_Geracao!$E$4)*G2878</f>
        <v>0.20995</v>
      </c>
    </row>
    <row r="2879" ht="15.0" customHeight="1">
      <c r="A2879" s="43">
        <v>45777.875</v>
      </c>
      <c r="B2879" s="44">
        <v>4.0</v>
      </c>
      <c r="C2879" s="44">
        <v>21.0</v>
      </c>
      <c r="D2879" s="44">
        <v>0.0</v>
      </c>
      <c r="E2879" s="44">
        <v>26.9</v>
      </c>
      <c r="F2879" s="44">
        <v>3.3</v>
      </c>
      <c r="G2879" s="44">
        <v>0.95</v>
      </c>
      <c r="H2879" s="18">
        <f>MIN(1,F2879/Config_Geracao!$E$4)*G2879</f>
        <v>0.3135</v>
      </c>
    </row>
    <row r="2880" ht="15.0" customHeight="1">
      <c r="A2880" s="43">
        <v>45777.9166666667</v>
      </c>
      <c r="B2880" s="44">
        <v>4.0</v>
      </c>
      <c r="C2880" s="44">
        <v>22.0</v>
      </c>
      <c r="D2880" s="44">
        <v>0.0</v>
      </c>
      <c r="E2880" s="44">
        <v>27.8</v>
      </c>
      <c r="F2880" s="44">
        <v>6.67</v>
      </c>
      <c r="G2880" s="44">
        <v>0.95</v>
      </c>
      <c r="H2880" s="18">
        <f>MIN(1,F2880/Config_Geracao!$E$4)*G2880</f>
        <v>0.63365</v>
      </c>
    </row>
    <row r="2881" ht="15.0" customHeight="1">
      <c r="A2881" s="43">
        <v>45777.9583333333</v>
      </c>
      <c r="B2881" s="44">
        <v>4.0</v>
      </c>
      <c r="C2881" s="44">
        <v>23.0</v>
      </c>
      <c r="D2881" s="44">
        <v>0.0</v>
      </c>
      <c r="E2881" s="44">
        <v>24.9</v>
      </c>
      <c r="F2881" s="44">
        <v>2.45</v>
      </c>
      <c r="G2881" s="44">
        <v>0.95</v>
      </c>
      <c r="H2881" s="18">
        <f>MIN(1,F2881/Config_Geracao!$E$4)*G2881</f>
        <v>0.23275</v>
      </c>
    </row>
    <row r="2882" ht="15.0" customHeight="1">
      <c r="A2882" s="43">
        <v>45778.0</v>
      </c>
      <c r="B2882" s="44">
        <v>5.0</v>
      </c>
      <c r="C2882" s="44">
        <v>0.0</v>
      </c>
      <c r="D2882" s="44">
        <v>0.0</v>
      </c>
      <c r="E2882" s="44">
        <v>25.2</v>
      </c>
      <c r="F2882" s="44">
        <v>3.29</v>
      </c>
      <c r="G2882" s="44">
        <v>0.95</v>
      </c>
      <c r="H2882" s="18">
        <f>MIN(1,F2882/Config_Geracao!$E$4)*G2882</f>
        <v>0.31255</v>
      </c>
    </row>
    <row r="2883" ht="15.0" customHeight="1">
      <c r="A2883" s="43">
        <v>45778.0416666667</v>
      </c>
      <c r="B2883" s="44">
        <v>5.0</v>
      </c>
      <c r="C2883" s="44">
        <v>1.0</v>
      </c>
      <c r="D2883" s="44">
        <v>0.0</v>
      </c>
      <c r="E2883" s="44">
        <v>26.4</v>
      </c>
      <c r="F2883" s="44">
        <v>6.1</v>
      </c>
      <c r="G2883" s="44">
        <v>0.95</v>
      </c>
      <c r="H2883" s="18">
        <f>MIN(1,F2883/Config_Geracao!$E$4)*G2883</f>
        <v>0.5795</v>
      </c>
    </row>
    <row r="2884" ht="15.0" customHeight="1">
      <c r="A2884" s="43">
        <v>45778.0833333333</v>
      </c>
      <c r="B2884" s="44">
        <v>5.0</v>
      </c>
      <c r="C2884" s="44">
        <v>2.0</v>
      </c>
      <c r="D2884" s="44">
        <v>0.0</v>
      </c>
      <c r="E2884" s="44">
        <v>21.5</v>
      </c>
      <c r="F2884" s="44">
        <v>3.2</v>
      </c>
      <c r="G2884" s="44">
        <v>0.95</v>
      </c>
      <c r="H2884" s="18">
        <f>MIN(1,F2884/Config_Geracao!$E$4)*G2884</f>
        <v>0.304</v>
      </c>
    </row>
    <row r="2885" ht="15.0" customHeight="1">
      <c r="A2885" s="43">
        <v>45778.125</v>
      </c>
      <c r="B2885" s="44">
        <v>5.0</v>
      </c>
      <c r="C2885" s="44">
        <v>3.0</v>
      </c>
      <c r="D2885" s="44">
        <v>0.0</v>
      </c>
      <c r="E2885" s="44">
        <v>23.8</v>
      </c>
      <c r="F2885" s="44">
        <v>3.28</v>
      </c>
      <c r="G2885" s="44">
        <v>0.95</v>
      </c>
      <c r="H2885" s="18">
        <f>MIN(1,F2885/Config_Geracao!$E$4)*G2885</f>
        <v>0.3116</v>
      </c>
    </row>
    <row r="2886" ht="15.0" customHeight="1">
      <c r="A2886" s="43">
        <v>45778.1666666667</v>
      </c>
      <c r="B2886" s="44">
        <v>5.0</v>
      </c>
      <c r="C2886" s="44">
        <v>4.0</v>
      </c>
      <c r="D2886" s="44">
        <v>0.0</v>
      </c>
      <c r="E2886" s="44">
        <v>24.1</v>
      </c>
      <c r="F2886" s="44">
        <v>5.44</v>
      </c>
      <c r="G2886" s="44">
        <v>0.95</v>
      </c>
      <c r="H2886" s="18">
        <f>MIN(1,F2886/Config_Geracao!$E$4)*G2886</f>
        <v>0.5168</v>
      </c>
    </row>
    <row r="2887" ht="15.0" customHeight="1">
      <c r="A2887" s="43">
        <v>45778.2083333333</v>
      </c>
      <c r="B2887" s="44">
        <v>5.0</v>
      </c>
      <c r="C2887" s="44">
        <v>5.0</v>
      </c>
      <c r="D2887" s="44">
        <v>22.4</v>
      </c>
      <c r="E2887" s="44">
        <v>22.8</v>
      </c>
      <c r="F2887" s="44">
        <v>9.38</v>
      </c>
      <c r="G2887" s="44">
        <v>0.95</v>
      </c>
      <c r="H2887" s="18">
        <f>MIN(1,F2887/Config_Geracao!$E$4)*G2887</f>
        <v>0.8911</v>
      </c>
    </row>
    <row r="2888" ht="15.0" customHeight="1">
      <c r="A2888" s="43">
        <v>45778.25</v>
      </c>
      <c r="B2888" s="44">
        <v>5.0</v>
      </c>
      <c r="C2888" s="44">
        <v>6.0</v>
      </c>
      <c r="D2888" s="44">
        <v>195.9</v>
      </c>
      <c r="E2888" s="44">
        <v>22.4</v>
      </c>
      <c r="F2888" s="44">
        <v>2.02</v>
      </c>
      <c r="G2888" s="44">
        <v>0.95</v>
      </c>
      <c r="H2888" s="18">
        <f>MIN(1,F2888/Config_Geracao!$E$4)*G2888</f>
        <v>0.1919</v>
      </c>
    </row>
    <row r="2889" ht="15.0" customHeight="1">
      <c r="A2889" s="43">
        <v>45778.2916666667</v>
      </c>
      <c r="B2889" s="44">
        <v>5.0</v>
      </c>
      <c r="C2889" s="44">
        <v>7.0</v>
      </c>
      <c r="D2889" s="44">
        <v>398.4</v>
      </c>
      <c r="E2889" s="44">
        <v>22.9</v>
      </c>
      <c r="F2889" s="44">
        <v>2.63</v>
      </c>
      <c r="G2889" s="44">
        <v>0.95</v>
      </c>
      <c r="H2889" s="18">
        <f>MIN(1,F2889/Config_Geracao!$E$4)*G2889</f>
        <v>0.24985</v>
      </c>
    </row>
    <row r="2890" ht="15.0" customHeight="1">
      <c r="A2890" s="43">
        <v>45778.3333333333</v>
      </c>
      <c r="B2890" s="44">
        <v>5.0</v>
      </c>
      <c r="C2890" s="44">
        <v>8.0</v>
      </c>
      <c r="D2890" s="44">
        <v>550.3</v>
      </c>
      <c r="E2890" s="44">
        <v>25.8</v>
      </c>
      <c r="F2890" s="44">
        <v>6.62</v>
      </c>
      <c r="G2890" s="44">
        <v>0.95</v>
      </c>
      <c r="H2890" s="18">
        <f>MIN(1,F2890/Config_Geracao!$E$4)*G2890</f>
        <v>0.6289</v>
      </c>
    </row>
    <row r="2891" ht="15.0" customHeight="1">
      <c r="A2891" s="43">
        <v>45778.375</v>
      </c>
      <c r="B2891" s="44">
        <v>5.0</v>
      </c>
      <c r="C2891" s="44">
        <v>9.0</v>
      </c>
      <c r="D2891" s="44">
        <v>690.6</v>
      </c>
      <c r="E2891" s="44">
        <v>25.1</v>
      </c>
      <c r="F2891" s="44">
        <v>2.15</v>
      </c>
      <c r="G2891" s="44">
        <v>0.95</v>
      </c>
      <c r="H2891" s="18">
        <f>MIN(1,F2891/Config_Geracao!$E$4)*G2891</f>
        <v>0.20425</v>
      </c>
    </row>
    <row r="2892" ht="15.0" customHeight="1">
      <c r="A2892" s="43">
        <v>45778.4166666667</v>
      </c>
      <c r="B2892" s="44">
        <v>5.0</v>
      </c>
      <c r="C2892" s="44">
        <v>10.0</v>
      </c>
      <c r="D2892" s="44">
        <v>796.9</v>
      </c>
      <c r="E2892" s="44">
        <v>28.7</v>
      </c>
      <c r="F2892" s="44">
        <v>2.35</v>
      </c>
      <c r="G2892" s="44">
        <v>0.95</v>
      </c>
      <c r="H2892" s="18">
        <f>MIN(1,F2892/Config_Geracao!$E$4)*G2892</f>
        <v>0.22325</v>
      </c>
    </row>
    <row r="2893" ht="15.0" customHeight="1">
      <c r="A2893" s="43">
        <v>45778.4583333333</v>
      </c>
      <c r="B2893" s="44">
        <v>5.0</v>
      </c>
      <c r="C2893" s="44">
        <v>11.0</v>
      </c>
      <c r="D2893" s="44">
        <v>900.8</v>
      </c>
      <c r="E2893" s="44">
        <v>26.0</v>
      </c>
      <c r="F2893" s="44">
        <v>2.47</v>
      </c>
      <c r="G2893" s="44">
        <v>0.95</v>
      </c>
      <c r="H2893" s="18">
        <f>MIN(1,F2893/Config_Geracao!$E$4)*G2893</f>
        <v>0.23465</v>
      </c>
    </row>
    <row r="2894" ht="15.0" customHeight="1">
      <c r="A2894" s="43">
        <v>45778.5</v>
      </c>
      <c r="B2894" s="44">
        <v>5.0</v>
      </c>
      <c r="C2894" s="44">
        <v>12.0</v>
      </c>
      <c r="D2894" s="44">
        <v>887.8</v>
      </c>
      <c r="E2894" s="44">
        <v>28.4</v>
      </c>
      <c r="F2894" s="44">
        <v>2.25</v>
      </c>
      <c r="G2894" s="44">
        <v>0.95</v>
      </c>
      <c r="H2894" s="18">
        <f>MIN(1,F2894/Config_Geracao!$E$4)*G2894</f>
        <v>0.21375</v>
      </c>
    </row>
    <row r="2895" ht="15.0" customHeight="1">
      <c r="A2895" s="43">
        <v>45778.5416666667</v>
      </c>
      <c r="B2895" s="44">
        <v>5.0</v>
      </c>
      <c r="C2895" s="44">
        <v>13.0</v>
      </c>
      <c r="D2895" s="44">
        <v>295.1</v>
      </c>
      <c r="E2895" s="44">
        <v>27.1</v>
      </c>
      <c r="F2895" s="44">
        <v>2.07</v>
      </c>
      <c r="G2895" s="44">
        <v>0.95</v>
      </c>
      <c r="H2895" s="18">
        <f>MIN(1,F2895/Config_Geracao!$E$4)*G2895</f>
        <v>0.19665</v>
      </c>
    </row>
    <row r="2896" ht="15.0" customHeight="1">
      <c r="A2896" s="43">
        <v>45778.5833333333</v>
      </c>
      <c r="B2896" s="44">
        <v>5.0</v>
      </c>
      <c r="C2896" s="44">
        <v>14.0</v>
      </c>
      <c r="D2896" s="44">
        <v>784.7</v>
      </c>
      <c r="E2896" s="44">
        <v>26.3</v>
      </c>
      <c r="F2896" s="44">
        <v>2.41</v>
      </c>
      <c r="G2896" s="44">
        <v>0.95</v>
      </c>
      <c r="H2896" s="18">
        <f>MIN(1,F2896/Config_Geracao!$E$4)*G2896</f>
        <v>0.22895</v>
      </c>
    </row>
    <row r="2897" ht="15.0" customHeight="1">
      <c r="A2897" s="43">
        <v>45778.625</v>
      </c>
      <c r="B2897" s="44">
        <v>5.0</v>
      </c>
      <c r="C2897" s="44">
        <v>15.0</v>
      </c>
      <c r="D2897" s="44">
        <v>478.3</v>
      </c>
      <c r="E2897" s="44">
        <v>28.6</v>
      </c>
      <c r="F2897" s="44">
        <v>3.83</v>
      </c>
      <c r="G2897" s="44">
        <v>0.95</v>
      </c>
      <c r="H2897" s="18">
        <f>MIN(1,F2897/Config_Geracao!$E$4)*G2897</f>
        <v>0.36385</v>
      </c>
    </row>
    <row r="2898" ht="15.0" customHeight="1">
      <c r="A2898" s="43">
        <v>45778.6666666667</v>
      </c>
      <c r="B2898" s="44">
        <v>5.0</v>
      </c>
      <c r="C2898" s="44">
        <v>16.0</v>
      </c>
      <c r="D2898" s="44">
        <v>566.1</v>
      </c>
      <c r="E2898" s="44">
        <v>25.8</v>
      </c>
      <c r="F2898" s="44">
        <v>2.47</v>
      </c>
      <c r="G2898" s="44">
        <v>0.95</v>
      </c>
      <c r="H2898" s="18">
        <f>MIN(1,F2898/Config_Geracao!$E$4)*G2898</f>
        <v>0.23465</v>
      </c>
    </row>
    <row r="2899" ht="15.0" customHeight="1">
      <c r="A2899" s="43">
        <v>45778.7083333333</v>
      </c>
      <c r="B2899" s="44">
        <v>5.0</v>
      </c>
      <c r="C2899" s="44">
        <v>17.0</v>
      </c>
      <c r="D2899" s="44">
        <v>369.0</v>
      </c>
      <c r="E2899" s="44">
        <v>22.9</v>
      </c>
      <c r="F2899" s="44">
        <v>6.56</v>
      </c>
      <c r="G2899" s="44">
        <v>0.95</v>
      </c>
      <c r="H2899" s="18">
        <f>MIN(1,F2899/Config_Geracao!$E$4)*G2899</f>
        <v>0.6232</v>
      </c>
    </row>
    <row r="2900" ht="15.0" customHeight="1">
      <c r="A2900" s="43">
        <v>45778.75</v>
      </c>
      <c r="B2900" s="44">
        <v>5.0</v>
      </c>
      <c r="C2900" s="44">
        <v>18.0</v>
      </c>
      <c r="D2900" s="44">
        <v>216.7</v>
      </c>
      <c r="E2900" s="44">
        <v>21.5</v>
      </c>
      <c r="F2900" s="44">
        <v>2.63</v>
      </c>
      <c r="G2900" s="44">
        <v>0.95</v>
      </c>
      <c r="H2900" s="18">
        <f>MIN(1,F2900/Config_Geracao!$E$4)*G2900</f>
        <v>0.24985</v>
      </c>
    </row>
    <row r="2901" ht="15.0" customHeight="1">
      <c r="A2901" s="43">
        <v>45778.7916666667</v>
      </c>
      <c r="B2901" s="44">
        <v>5.0</v>
      </c>
      <c r="C2901" s="44">
        <v>19.0</v>
      </c>
      <c r="D2901" s="44">
        <v>27.8</v>
      </c>
      <c r="E2901" s="44">
        <v>21.9</v>
      </c>
      <c r="F2901" s="44">
        <v>3.85</v>
      </c>
      <c r="G2901" s="44">
        <v>0.95</v>
      </c>
      <c r="H2901" s="18">
        <f>MIN(1,F2901/Config_Geracao!$E$4)*G2901</f>
        <v>0.36575</v>
      </c>
    </row>
    <row r="2902" ht="15.0" customHeight="1">
      <c r="A2902" s="43">
        <v>45778.8333333333</v>
      </c>
      <c r="B2902" s="44">
        <v>5.0</v>
      </c>
      <c r="C2902" s="44">
        <v>20.0</v>
      </c>
      <c r="D2902" s="44">
        <v>0.0</v>
      </c>
      <c r="E2902" s="44">
        <v>23.7</v>
      </c>
      <c r="F2902" s="44">
        <v>3.04</v>
      </c>
      <c r="G2902" s="44">
        <v>0.95</v>
      </c>
      <c r="H2902" s="18">
        <f>MIN(1,F2902/Config_Geracao!$E$4)*G2902</f>
        <v>0.2888</v>
      </c>
    </row>
    <row r="2903" ht="15.0" customHeight="1">
      <c r="A2903" s="43">
        <v>45778.875</v>
      </c>
      <c r="B2903" s="44">
        <v>5.0</v>
      </c>
      <c r="C2903" s="44">
        <v>21.0</v>
      </c>
      <c r="D2903" s="44">
        <v>0.0</v>
      </c>
      <c r="E2903" s="44">
        <v>23.8</v>
      </c>
      <c r="F2903" s="44">
        <v>3.9</v>
      </c>
      <c r="G2903" s="44">
        <v>0.95</v>
      </c>
      <c r="H2903" s="18">
        <f>MIN(1,F2903/Config_Geracao!$E$4)*G2903</f>
        <v>0.3705</v>
      </c>
    </row>
    <row r="2904" ht="15.0" customHeight="1">
      <c r="A2904" s="43">
        <v>45778.9166666667</v>
      </c>
      <c r="B2904" s="44">
        <v>5.0</v>
      </c>
      <c r="C2904" s="44">
        <v>22.0</v>
      </c>
      <c r="D2904" s="44">
        <v>0.0</v>
      </c>
      <c r="E2904" s="44">
        <v>24.5</v>
      </c>
      <c r="F2904" s="44">
        <v>3.01</v>
      </c>
      <c r="G2904" s="44">
        <v>0.95</v>
      </c>
      <c r="H2904" s="18">
        <f>MIN(1,F2904/Config_Geracao!$E$4)*G2904</f>
        <v>0.28595</v>
      </c>
    </row>
    <row r="2905" ht="15.0" customHeight="1">
      <c r="A2905" s="43">
        <v>45778.9583333333</v>
      </c>
      <c r="B2905" s="44">
        <v>5.0</v>
      </c>
      <c r="C2905" s="44">
        <v>23.0</v>
      </c>
      <c r="D2905" s="44">
        <v>0.0</v>
      </c>
      <c r="E2905" s="44">
        <v>24.1</v>
      </c>
      <c r="F2905" s="44">
        <v>4.06</v>
      </c>
      <c r="G2905" s="44">
        <v>0.95</v>
      </c>
      <c r="H2905" s="18">
        <f>MIN(1,F2905/Config_Geracao!$E$4)*G2905</f>
        <v>0.3857</v>
      </c>
    </row>
    <row r="2906" ht="15.0" customHeight="1">
      <c r="A2906" s="43">
        <v>45779.0</v>
      </c>
      <c r="B2906" s="44">
        <v>5.0</v>
      </c>
      <c r="C2906" s="44">
        <v>0.0</v>
      </c>
      <c r="D2906" s="44">
        <v>0.0</v>
      </c>
      <c r="E2906" s="44">
        <v>24.2</v>
      </c>
      <c r="F2906" s="44">
        <v>3.06</v>
      </c>
      <c r="G2906" s="44">
        <v>0.95</v>
      </c>
      <c r="H2906" s="18">
        <f>MIN(1,F2906/Config_Geracao!$E$4)*G2906</f>
        <v>0.2907</v>
      </c>
    </row>
    <row r="2907" ht="15.0" customHeight="1">
      <c r="A2907" s="43">
        <v>45779.0416666667</v>
      </c>
      <c r="B2907" s="44">
        <v>5.0</v>
      </c>
      <c r="C2907" s="44">
        <v>1.0</v>
      </c>
      <c r="D2907" s="44">
        <v>0.0</v>
      </c>
      <c r="E2907" s="44">
        <v>23.6</v>
      </c>
      <c r="F2907" s="44">
        <v>3.87</v>
      </c>
      <c r="G2907" s="44">
        <v>0.95</v>
      </c>
      <c r="H2907" s="18">
        <f>MIN(1,F2907/Config_Geracao!$E$4)*G2907</f>
        <v>0.36765</v>
      </c>
    </row>
    <row r="2908" ht="15.0" customHeight="1">
      <c r="A2908" s="43">
        <v>45779.0833333333</v>
      </c>
      <c r="B2908" s="44">
        <v>5.0</v>
      </c>
      <c r="C2908" s="44">
        <v>2.0</v>
      </c>
      <c r="D2908" s="44">
        <v>0.0</v>
      </c>
      <c r="E2908" s="44">
        <v>23.9</v>
      </c>
      <c r="F2908" s="44">
        <v>4.08</v>
      </c>
      <c r="G2908" s="44">
        <v>0.95</v>
      </c>
      <c r="H2908" s="18">
        <f>MIN(1,F2908/Config_Geracao!$E$4)*G2908</f>
        <v>0.3876</v>
      </c>
    </row>
    <row r="2909" ht="15.0" customHeight="1">
      <c r="A2909" s="43">
        <v>45779.125</v>
      </c>
      <c r="B2909" s="44">
        <v>5.0</v>
      </c>
      <c r="C2909" s="44">
        <v>3.0</v>
      </c>
      <c r="D2909" s="44">
        <v>0.0</v>
      </c>
      <c r="E2909" s="44">
        <v>22.7</v>
      </c>
      <c r="F2909" s="44">
        <v>3.09</v>
      </c>
      <c r="G2909" s="44">
        <v>0.95</v>
      </c>
      <c r="H2909" s="18">
        <f>MIN(1,F2909/Config_Geracao!$E$4)*G2909</f>
        <v>0.29355</v>
      </c>
    </row>
    <row r="2910" ht="15.0" customHeight="1">
      <c r="A2910" s="43">
        <v>45779.1666666667</v>
      </c>
      <c r="B2910" s="44">
        <v>5.0</v>
      </c>
      <c r="C2910" s="44">
        <v>4.0</v>
      </c>
      <c r="D2910" s="44">
        <v>0.0</v>
      </c>
      <c r="E2910" s="44">
        <v>24.8</v>
      </c>
      <c r="F2910" s="44">
        <v>3.08</v>
      </c>
      <c r="G2910" s="44">
        <v>0.95</v>
      </c>
      <c r="H2910" s="18">
        <f>MIN(1,F2910/Config_Geracao!$E$4)*G2910</f>
        <v>0.2926</v>
      </c>
    </row>
    <row r="2911" ht="15.0" customHeight="1">
      <c r="A2911" s="43">
        <v>45779.2083333333</v>
      </c>
      <c r="B2911" s="44">
        <v>5.0</v>
      </c>
      <c r="C2911" s="44">
        <v>5.0</v>
      </c>
      <c r="D2911" s="44">
        <v>0.0</v>
      </c>
      <c r="E2911" s="44">
        <v>21.5</v>
      </c>
      <c r="F2911" s="44">
        <v>3.11</v>
      </c>
      <c r="G2911" s="44">
        <v>0.95</v>
      </c>
      <c r="H2911" s="18">
        <f>MIN(1,F2911/Config_Geracao!$E$4)*G2911</f>
        <v>0.29545</v>
      </c>
    </row>
    <row r="2912" ht="15.0" customHeight="1">
      <c r="A2912" s="43">
        <v>45779.25</v>
      </c>
      <c r="B2912" s="44">
        <v>5.0</v>
      </c>
      <c r="C2912" s="44">
        <v>6.0</v>
      </c>
      <c r="D2912" s="44">
        <v>219.0</v>
      </c>
      <c r="E2912" s="44">
        <v>22.6</v>
      </c>
      <c r="F2912" s="44">
        <v>2.67</v>
      </c>
      <c r="G2912" s="44">
        <v>0.95</v>
      </c>
      <c r="H2912" s="18">
        <f>MIN(1,F2912/Config_Geracao!$E$4)*G2912</f>
        <v>0.25365</v>
      </c>
    </row>
    <row r="2913" ht="15.0" customHeight="1">
      <c r="A2913" s="43">
        <v>45779.2916666667</v>
      </c>
      <c r="B2913" s="44">
        <v>5.0</v>
      </c>
      <c r="C2913" s="44">
        <v>7.0</v>
      </c>
      <c r="D2913" s="44">
        <v>238.8</v>
      </c>
      <c r="E2913" s="44">
        <v>25.9</v>
      </c>
      <c r="F2913" s="44">
        <v>2.76</v>
      </c>
      <c r="G2913" s="44">
        <v>0.95</v>
      </c>
      <c r="H2913" s="18">
        <f>MIN(1,F2913/Config_Geracao!$E$4)*G2913</f>
        <v>0.2622</v>
      </c>
    </row>
    <row r="2914" ht="15.0" customHeight="1">
      <c r="A2914" s="43">
        <v>45779.3333333333</v>
      </c>
      <c r="B2914" s="44">
        <v>5.0</v>
      </c>
      <c r="C2914" s="44">
        <v>8.0</v>
      </c>
      <c r="D2914" s="44">
        <v>565.5</v>
      </c>
      <c r="E2914" s="44">
        <v>26.5</v>
      </c>
      <c r="F2914" s="44">
        <v>3.51</v>
      </c>
      <c r="G2914" s="44">
        <v>0.95</v>
      </c>
      <c r="H2914" s="18">
        <f>MIN(1,F2914/Config_Geracao!$E$4)*G2914</f>
        <v>0.33345</v>
      </c>
    </row>
    <row r="2915" ht="15.0" customHeight="1">
      <c r="A2915" s="43">
        <v>45779.375</v>
      </c>
      <c r="B2915" s="44">
        <v>5.0</v>
      </c>
      <c r="C2915" s="44">
        <v>9.0</v>
      </c>
      <c r="D2915" s="44">
        <v>699.0</v>
      </c>
      <c r="E2915" s="44">
        <v>27.5</v>
      </c>
      <c r="F2915" s="44">
        <v>3.51</v>
      </c>
      <c r="G2915" s="44">
        <v>0.95</v>
      </c>
      <c r="H2915" s="18">
        <f>MIN(1,F2915/Config_Geracao!$E$4)*G2915</f>
        <v>0.33345</v>
      </c>
    </row>
    <row r="2916" ht="15.0" customHeight="1">
      <c r="A2916" s="43">
        <v>45779.4166666667</v>
      </c>
      <c r="B2916" s="44">
        <v>5.0</v>
      </c>
      <c r="C2916" s="44">
        <v>10.0</v>
      </c>
      <c r="D2916" s="44">
        <v>790.3</v>
      </c>
      <c r="E2916" s="44">
        <v>27.5</v>
      </c>
      <c r="F2916" s="44">
        <v>5.42</v>
      </c>
      <c r="G2916" s="44">
        <v>0.95</v>
      </c>
      <c r="H2916" s="18">
        <f>MIN(1,F2916/Config_Geracao!$E$4)*G2916</f>
        <v>0.5149</v>
      </c>
    </row>
    <row r="2917" ht="15.0" customHeight="1">
      <c r="A2917" s="43">
        <v>45779.4583333333</v>
      </c>
      <c r="B2917" s="44">
        <v>5.0</v>
      </c>
      <c r="C2917" s="44">
        <v>11.0</v>
      </c>
      <c r="D2917" s="44">
        <v>882.3</v>
      </c>
      <c r="E2917" s="44">
        <v>26.3</v>
      </c>
      <c r="F2917" s="44">
        <v>2.42</v>
      </c>
      <c r="G2917" s="44">
        <v>0.95</v>
      </c>
      <c r="H2917" s="18">
        <f>MIN(1,F2917/Config_Geracao!$E$4)*G2917</f>
        <v>0.2299</v>
      </c>
    </row>
    <row r="2918" ht="15.0" customHeight="1">
      <c r="A2918" s="43">
        <v>45779.5</v>
      </c>
      <c r="B2918" s="44">
        <v>5.0</v>
      </c>
      <c r="C2918" s="44">
        <v>12.0</v>
      </c>
      <c r="D2918" s="44">
        <v>369.6</v>
      </c>
      <c r="E2918" s="44">
        <v>27.6</v>
      </c>
      <c r="F2918" s="44">
        <v>3.62</v>
      </c>
      <c r="G2918" s="44">
        <v>0.95</v>
      </c>
      <c r="H2918" s="18">
        <f>MIN(1,F2918/Config_Geracao!$E$4)*G2918</f>
        <v>0.3439</v>
      </c>
    </row>
    <row r="2919" ht="15.0" customHeight="1">
      <c r="A2919" s="43">
        <v>45779.5416666667</v>
      </c>
      <c r="B2919" s="44">
        <v>5.0</v>
      </c>
      <c r="C2919" s="44">
        <v>13.0</v>
      </c>
      <c r="D2919" s="44">
        <v>867.1</v>
      </c>
      <c r="E2919" s="44">
        <v>28.7</v>
      </c>
      <c r="F2919" s="44">
        <v>2.31</v>
      </c>
      <c r="G2919" s="44">
        <v>0.95</v>
      </c>
      <c r="H2919" s="18">
        <f>MIN(1,F2919/Config_Geracao!$E$4)*G2919</f>
        <v>0.21945</v>
      </c>
    </row>
    <row r="2920" ht="15.0" customHeight="1">
      <c r="A2920" s="43">
        <v>45779.5833333333</v>
      </c>
      <c r="B2920" s="44">
        <v>5.0</v>
      </c>
      <c r="C2920" s="44">
        <v>14.0</v>
      </c>
      <c r="D2920" s="44">
        <v>812.1</v>
      </c>
      <c r="E2920" s="44">
        <v>27.4</v>
      </c>
      <c r="F2920" s="44">
        <v>4.13</v>
      </c>
      <c r="G2920" s="44">
        <v>0.95</v>
      </c>
      <c r="H2920" s="18">
        <f>MIN(1,F2920/Config_Geracao!$E$4)*G2920</f>
        <v>0.39235</v>
      </c>
    </row>
    <row r="2921" ht="15.0" customHeight="1">
      <c r="A2921" s="43">
        <v>45779.625</v>
      </c>
      <c r="B2921" s="44">
        <v>5.0</v>
      </c>
      <c r="C2921" s="44">
        <v>15.0</v>
      </c>
      <c r="D2921" s="44">
        <v>688.5</v>
      </c>
      <c r="E2921" s="44">
        <v>26.0</v>
      </c>
      <c r="F2921" s="44">
        <v>2.03</v>
      </c>
      <c r="G2921" s="44">
        <v>0.95</v>
      </c>
      <c r="H2921" s="18">
        <f>MIN(1,F2921/Config_Geracao!$E$4)*G2921</f>
        <v>0.19285</v>
      </c>
    </row>
    <row r="2922" ht="15.0" customHeight="1">
      <c r="A2922" s="43">
        <v>45779.6666666667</v>
      </c>
      <c r="B2922" s="44">
        <v>5.0</v>
      </c>
      <c r="C2922" s="44">
        <v>16.0</v>
      </c>
      <c r="D2922" s="44">
        <v>601.6</v>
      </c>
      <c r="E2922" s="44">
        <v>27.7</v>
      </c>
      <c r="F2922" s="44">
        <v>2.32</v>
      </c>
      <c r="G2922" s="44">
        <v>0.95</v>
      </c>
      <c r="H2922" s="18">
        <f>MIN(1,F2922/Config_Geracao!$E$4)*G2922</f>
        <v>0.2204</v>
      </c>
    </row>
    <row r="2923" ht="15.0" customHeight="1">
      <c r="A2923" s="43">
        <v>45779.7083333333</v>
      </c>
      <c r="B2923" s="44">
        <v>5.0</v>
      </c>
      <c r="C2923" s="44">
        <v>17.0</v>
      </c>
      <c r="D2923" s="44">
        <v>414.0</v>
      </c>
      <c r="E2923" s="44">
        <v>22.9</v>
      </c>
      <c r="F2923" s="44">
        <v>2.6</v>
      </c>
      <c r="G2923" s="44">
        <v>0.95</v>
      </c>
      <c r="H2923" s="18">
        <f>MIN(1,F2923/Config_Geracao!$E$4)*G2923</f>
        <v>0.247</v>
      </c>
    </row>
    <row r="2924" ht="15.0" customHeight="1">
      <c r="A2924" s="43">
        <v>45779.75</v>
      </c>
      <c r="B2924" s="44">
        <v>5.0</v>
      </c>
      <c r="C2924" s="44">
        <v>18.0</v>
      </c>
      <c r="D2924" s="44">
        <v>182.5</v>
      </c>
      <c r="E2924" s="44">
        <v>20.6</v>
      </c>
      <c r="F2924" s="44">
        <v>4.4</v>
      </c>
      <c r="G2924" s="44">
        <v>0.95</v>
      </c>
      <c r="H2924" s="18">
        <f>MIN(1,F2924/Config_Geracao!$E$4)*G2924</f>
        <v>0.418</v>
      </c>
    </row>
    <row r="2925" ht="15.0" customHeight="1">
      <c r="A2925" s="43">
        <v>45779.7916666667</v>
      </c>
      <c r="B2925" s="44">
        <v>5.0</v>
      </c>
      <c r="C2925" s="44">
        <v>19.0</v>
      </c>
      <c r="D2925" s="44">
        <v>27.5</v>
      </c>
      <c r="E2925" s="44">
        <v>23.9</v>
      </c>
      <c r="F2925" s="44">
        <v>3.96</v>
      </c>
      <c r="G2925" s="44">
        <v>0.95</v>
      </c>
      <c r="H2925" s="18">
        <f>MIN(1,F2925/Config_Geracao!$E$4)*G2925</f>
        <v>0.3762</v>
      </c>
    </row>
    <row r="2926" ht="15.0" customHeight="1">
      <c r="A2926" s="43">
        <v>45779.8333333333</v>
      </c>
      <c r="B2926" s="44">
        <v>5.0</v>
      </c>
      <c r="C2926" s="44">
        <v>20.0</v>
      </c>
      <c r="D2926" s="44">
        <v>0.0</v>
      </c>
      <c r="E2926" s="44">
        <v>21.9</v>
      </c>
      <c r="F2926" s="44">
        <v>2.44</v>
      </c>
      <c r="G2926" s="44">
        <v>0.95</v>
      </c>
      <c r="H2926" s="18">
        <f>MIN(1,F2926/Config_Geracao!$E$4)*G2926</f>
        <v>0.2318</v>
      </c>
    </row>
    <row r="2927" ht="15.0" customHeight="1">
      <c r="A2927" s="43">
        <v>45779.875</v>
      </c>
      <c r="B2927" s="44">
        <v>5.0</v>
      </c>
      <c r="C2927" s="44">
        <v>21.0</v>
      </c>
      <c r="D2927" s="44">
        <v>0.0</v>
      </c>
      <c r="E2927" s="44">
        <v>22.9</v>
      </c>
      <c r="F2927" s="44">
        <v>5.46</v>
      </c>
      <c r="G2927" s="44">
        <v>0.95</v>
      </c>
      <c r="H2927" s="18">
        <f>MIN(1,F2927/Config_Geracao!$E$4)*G2927</f>
        <v>0.5187</v>
      </c>
    </row>
    <row r="2928" ht="15.0" customHeight="1">
      <c r="A2928" s="43">
        <v>45779.9166666667</v>
      </c>
      <c r="B2928" s="44">
        <v>5.0</v>
      </c>
      <c r="C2928" s="44">
        <v>22.0</v>
      </c>
      <c r="D2928" s="44">
        <v>0.0</v>
      </c>
      <c r="E2928" s="44">
        <v>27.0</v>
      </c>
      <c r="F2928" s="44">
        <v>3.67</v>
      </c>
      <c r="G2928" s="44">
        <v>0.95</v>
      </c>
      <c r="H2928" s="18">
        <f>MIN(1,F2928/Config_Geracao!$E$4)*G2928</f>
        <v>0.34865</v>
      </c>
    </row>
    <row r="2929" ht="15.0" customHeight="1">
      <c r="A2929" s="43">
        <v>45779.9583333333</v>
      </c>
      <c r="B2929" s="44">
        <v>5.0</v>
      </c>
      <c r="C2929" s="44">
        <v>23.0</v>
      </c>
      <c r="D2929" s="44">
        <v>0.0</v>
      </c>
      <c r="E2929" s="44">
        <v>25.6</v>
      </c>
      <c r="F2929" s="44">
        <v>3.03</v>
      </c>
      <c r="G2929" s="44">
        <v>0.95</v>
      </c>
      <c r="H2929" s="18">
        <f>MIN(1,F2929/Config_Geracao!$E$4)*G2929</f>
        <v>0.28785</v>
      </c>
    </row>
    <row r="2930" ht="15.0" customHeight="1">
      <c r="A2930" s="43">
        <v>45780.0</v>
      </c>
      <c r="B2930" s="44">
        <v>5.0</v>
      </c>
      <c r="C2930" s="44">
        <v>0.0</v>
      </c>
      <c r="D2930" s="44">
        <v>0.0</v>
      </c>
      <c r="E2930" s="44">
        <v>25.1</v>
      </c>
      <c r="F2930" s="44">
        <v>4.27</v>
      </c>
      <c r="G2930" s="44">
        <v>0.95</v>
      </c>
      <c r="H2930" s="18">
        <f>MIN(1,F2930/Config_Geracao!$E$4)*G2930</f>
        <v>0.40565</v>
      </c>
    </row>
    <row r="2931" ht="15.0" customHeight="1">
      <c r="A2931" s="43">
        <v>45780.0416666667</v>
      </c>
      <c r="B2931" s="44">
        <v>5.0</v>
      </c>
      <c r="C2931" s="44">
        <v>1.0</v>
      </c>
      <c r="D2931" s="44">
        <v>0.0</v>
      </c>
      <c r="E2931" s="44">
        <v>23.8</v>
      </c>
      <c r="F2931" s="44">
        <v>3.24</v>
      </c>
      <c r="G2931" s="44">
        <v>0.95</v>
      </c>
      <c r="H2931" s="18">
        <f>MIN(1,F2931/Config_Geracao!$E$4)*G2931</f>
        <v>0.3078</v>
      </c>
    </row>
    <row r="2932" ht="15.0" customHeight="1">
      <c r="A2932" s="43">
        <v>45780.0833333333</v>
      </c>
      <c r="B2932" s="44">
        <v>5.0</v>
      </c>
      <c r="C2932" s="44">
        <v>2.0</v>
      </c>
      <c r="D2932" s="44">
        <v>0.0</v>
      </c>
      <c r="E2932" s="44">
        <v>25.9</v>
      </c>
      <c r="F2932" s="44">
        <v>3.53</v>
      </c>
      <c r="G2932" s="44">
        <v>0.95</v>
      </c>
      <c r="H2932" s="18">
        <f>MIN(1,F2932/Config_Geracao!$E$4)*G2932</f>
        <v>0.33535</v>
      </c>
    </row>
    <row r="2933" ht="15.0" customHeight="1">
      <c r="A2933" s="43">
        <v>45780.125</v>
      </c>
      <c r="B2933" s="44">
        <v>5.0</v>
      </c>
      <c r="C2933" s="44">
        <v>3.0</v>
      </c>
      <c r="D2933" s="44">
        <v>0.0</v>
      </c>
      <c r="E2933" s="44">
        <v>25.0</v>
      </c>
      <c r="F2933" s="44">
        <v>4.37</v>
      </c>
      <c r="G2933" s="44">
        <v>0.95</v>
      </c>
      <c r="H2933" s="18">
        <f>MIN(1,F2933/Config_Geracao!$E$4)*G2933</f>
        <v>0.41515</v>
      </c>
    </row>
    <row r="2934" ht="15.0" customHeight="1">
      <c r="A2934" s="43">
        <v>45780.1666666667</v>
      </c>
      <c r="B2934" s="44">
        <v>5.0</v>
      </c>
      <c r="C2934" s="44">
        <v>4.0</v>
      </c>
      <c r="D2934" s="44">
        <v>0.0</v>
      </c>
      <c r="E2934" s="44">
        <v>26.0</v>
      </c>
      <c r="F2934" s="44">
        <v>4.44</v>
      </c>
      <c r="G2934" s="44">
        <v>0.95</v>
      </c>
      <c r="H2934" s="18">
        <f>MIN(1,F2934/Config_Geracao!$E$4)*G2934</f>
        <v>0.4218</v>
      </c>
    </row>
    <row r="2935" ht="15.0" customHeight="1">
      <c r="A2935" s="43">
        <v>45780.2083333333</v>
      </c>
      <c r="B2935" s="44">
        <v>5.0</v>
      </c>
      <c r="C2935" s="44">
        <v>5.0</v>
      </c>
      <c r="D2935" s="44">
        <v>0.0</v>
      </c>
      <c r="E2935" s="44">
        <v>21.0</v>
      </c>
      <c r="F2935" s="44">
        <v>3.23</v>
      </c>
      <c r="G2935" s="44">
        <v>0.95</v>
      </c>
      <c r="H2935" s="18">
        <f>MIN(1,F2935/Config_Geracao!$E$4)*G2935</f>
        <v>0.30685</v>
      </c>
    </row>
    <row r="2936" ht="15.0" customHeight="1">
      <c r="A2936" s="43">
        <v>45780.25</v>
      </c>
      <c r="B2936" s="44">
        <v>5.0</v>
      </c>
      <c r="C2936" s="44">
        <v>6.0</v>
      </c>
      <c r="D2936" s="44">
        <v>194.0</v>
      </c>
      <c r="E2936" s="44">
        <v>20.2</v>
      </c>
      <c r="F2936" s="44">
        <v>2.34</v>
      </c>
      <c r="G2936" s="44">
        <v>0.95</v>
      </c>
      <c r="H2936" s="18">
        <f>MIN(1,F2936/Config_Geracao!$E$4)*G2936</f>
        <v>0.2223</v>
      </c>
    </row>
    <row r="2937" ht="15.0" customHeight="1">
      <c r="A2937" s="43">
        <v>45780.2916666667</v>
      </c>
      <c r="B2937" s="44">
        <v>5.0</v>
      </c>
      <c r="C2937" s="44">
        <v>7.0</v>
      </c>
      <c r="D2937" s="44">
        <v>382.6</v>
      </c>
      <c r="E2937" s="44">
        <v>24.7</v>
      </c>
      <c r="F2937" s="44">
        <v>2.01</v>
      </c>
      <c r="G2937" s="44">
        <v>0.95</v>
      </c>
      <c r="H2937" s="18">
        <f>MIN(1,F2937/Config_Geracao!$E$4)*G2937</f>
        <v>0.19095</v>
      </c>
    </row>
    <row r="2938" ht="15.0" customHeight="1">
      <c r="A2938" s="43">
        <v>45780.3333333333</v>
      </c>
      <c r="B2938" s="44">
        <v>5.0</v>
      </c>
      <c r="C2938" s="44">
        <v>8.0</v>
      </c>
      <c r="D2938" s="44">
        <v>543.7</v>
      </c>
      <c r="E2938" s="44">
        <v>26.0</v>
      </c>
      <c r="F2938" s="44">
        <v>3.11</v>
      </c>
      <c r="G2938" s="44">
        <v>0.95</v>
      </c>
      <c r="H2938" s="18">
        <f>MIN(1,F2938/Config_Geracao!$E$4)*G2938</f>
        <v>0.29545</v>
      </c>
    </row>
    <row r="2939" ht="15.0" customHeight="1">
      <c r="A2939" s="43">
        <v>45780.375</v>
      </c>
      <c r="B2939" s="44">
        <v>5.0</v>
      </c>
      <c r="C2939" s="44">
        <v>9.0</v>
      </c>
      <c r="D2939" s="44">
        <v>673.7</v>
      </c>
      <c r="E2939" s="44">
        <v>27.7</v>
      </c>
      <c r="F2939" s="44">
        <v>3.42</v>
      </c>
      <c r="G2939" s="44">
        <v>0.95</v>
      </c>
      <c r="H2939" s="18">
        <f>MIN(1,F2939/Config_Geracao!$E$4)*G2939</f>
        <v>0.3249</v>
      </c>
    </row>
    <row r="2940" ht="15.0" customHeight="1">
      <c r="A2940" s="43">
        <v>45780.4166666667</v>
      </c>
      <c r="B2940" s="44">
        <v>5.0</v>
      </c>
      <c r="C2940" s="44">
        <v>10.0</v>
      </c>
      <c r="D2940" s="44">
        <v>801.7</v>
      </c>
      <c r="E2940" s="44">
        <v>26.3</v>
      </c>
      <c r="F2940" s="44">
        <v>2.41</v>
      </c>
      <c r="G2940" s="44">
        <v>0.95</v>
      </c>
      <c r="H2940" s="18">
        <f>MIN(1,F2940/Config_Geracao!$E$4)*G2940</f>
        <v>0.22895</v>
      </c>
    </row>
    <row r="2941" ht="15.0" customHeight="1">
      <c r="A2941" s="43">
        <v>45780.4583333333</v>
      </c>
      <c r="B2941" s="44">
        <v>5.0</v>
      </c>
      <c r="C2941" s="44">
        <v>11.0</v>
      </c>
      <c r="D2941" s="44">
        <v>879.6</v>
      </c>
      <c r="E2941" s="44">
        <v>29.0</v>
      </c>
      <c r="F2941" s="44">
        <v>2.28</v>
      </c>
      <c r="G2941" s="44">
        <v>0.95</v>
      </c>
      <c r="H2941" s="18">
        <f>MIN(1,F2941/Config_Geracao!$E$4)*G2941</f>
        <v>0.2166</v>
      </c>
    </row>
    <row r="2942" ht="15.0" customHeight="1">
      <c r="A2942" s="43">
        <v>45780.5</v>
      </c>
      <c r="B2942" s="44">
        <v>5.0</v>
      </c>
      <c r="C2942" s="44">
        <v>12.0</v>
      </c>
      <c r="D2942" s="44">
        <v>916.8</v>
      </c>
      <c r="E2942" s="44">
        <v>26.0</v>
      </c>
      <c r="F2942" s="44">
        <v>2.74</v>
      </c>
      <c r="G2942" s="44">
        <v>0.95</v>
      </c>
      <c r="H2942" s="18">
        <f>MIN(1,F2942/Config_Geracao!$E$4)*G2942</f>
        <v>0.2603</v>
      </c>
    </row>
    <row r="2943" ht="15.0" customHeight="1">
      <c r="A2943" s="43">
        <v>45780.5416666667</v>
      </c>
      <c r="B2943" s="44">
        <v>5.0</v>
      </c>
      <c r="C2943" s="44">
        <v>13.0</v>
      </c>
      <c r="D2943" s="44">
        <v>868.1</v>
      </c>
      <c r="E2943" s="44">
        <v>28.6</v>
      </c>
      <c r="F2943" s="44">
        <v>2.56</v>
      </c>
      <c r="G2943" s="44">
        <v>0.95</v>
      </c>
      <c r="H2943" s="18">
        <f>MIN(1,F2943/Config_Geracao!$E$4)*G2943</f>
        <v>0.2432</v>
      </c>
    </row>
    <row r="2944" ht="15.0" customHeight="1">
      <c r="A2944" s="43">
        <v>45780.5833333333</v>
      </c>
      <c r="B2944" s="44">
        <v>5.0</v>
      </c>
      <c r="C2944" s="44">
        <v>14.0</v>
      </c>
      <c r="D2944" s="44">
        <v>792.1</v>
      </c>
      <c r="E2944" s="44">
        <v>29.2</v>
      </c>
      <c r="F2944" s="44">
        <v>3.28</v>
      </c>
      <c r="G2944" s="44">
        <v>0.95</v>
      </c>
      <c r="H2944" s="18">
        <f>MIN(1,F2944/Config_Geracao!$E$4)*G2944</f>
        <v>0.3116</v>
      </c>
    </row>
    <row r="2945" ht="15.0" customHeight="1">
      <c r="A2945" s="43">
        <v>45780.625</v>
      </c>
      <c r="B2945" s="44">
        <v>5.0</v>
      </c>
      <c r="C2945" s="44">
        <v>15.0</v>
      </c>
      <c r="D2945" s="44">
        <v>704.9</v>
      </c>
      <c r="E2945" s="44">
        <v>26.2</v>
      </c>
      <c r="F2945" s="44">
        <v>2.3</v>
      </c>
      <c r="G2945" s="44">
        <v>0.95</v>
      </c>
      <c r="H2945" s="18">
        <f>MIN(1,F2945/Config_Geracao!$E$4)*G2945</f>
        <v>0.2185</v>
      </c>
    </row>
    <row r="2946" ht="15.0" customHeight="1">
      <c r="A2946" s="43">
        <v>45780.6666666667</v>
      </c>
      <c r="B2946" s="44">
        <v>5.0</v>
      </c>
      <c r="C2946" s="44">
        <v>16.0</v>
      </c>
      <c r="D2946" s="44">
        <v>538.5</v>
      </c>
      <c r="E2946" s="44">
        <v>25.8</v>
      </c>
      <c r="F2946" s="44">
        <v>2.61</v>
      </c>
      <c r="G2946" s="44">
        <v>0.95</v>
      </c>
      <c r="H2946" s="18">
        <f>MIN(1,F2946/Config_Geracao!$E$4)*G2946</f>
        <v>0.24795</v>
      </c>
    </row>
    <row r="2947" ht="15.0" customHeight="1">
      <c r="A2947" s="43">
        <v>45780.7083333333</v>
      </c>
      <c r="B2947" s="44">
        <v>5.0</v>
      </c>
      <c r="C2947" s="44">
        <v>17.0</v>
      </c>
      <c r="D2947" s="44">
        <v>379.7</v>
      </c>
      <c r="E2947" s="44">
        <v>24.3</v>
      </c>
      <c r="F2947" s="44">
        <v>2.8</v>
      </c>
      <c r="G2947" s="44">
        <v>0.95</v>
      </c>
      <c r="H2947" s="18">
        <f>MIN(1,F2947/Config_Geracao!$E$4)*G2947</f>
        <v>0.266</v>
      </c>
    </row>
    <row r="2948" ht="15.0" customHeight="1">
      <c r="A2948" s="43">
        <v>45780.75</v>
      </c>
      <c r="B2948" s="44">
        <v>5.0</v>
      </c>
      <c r="C2948" s="44">
        <v>18.0</v>
      </c>
      <c r="D2948" s="44">
        <v>109.1</v>
      </c>
      <c r="E2948" s="44">
        <v>22.2</v>
      </c>
      <c r="F2948" s="44">
        <v>3.24</v>
      </c>
      <c r="G2948" s="44">
        <v>0.95</v>
      </c>
      <c r="H2948" s="18">
        <f>MIN(1,F2948/Config_Geracao!$E$4)*G2948</f>
        <v>0.3078</v>
      </c>
    </row>
    <row r="2949" ht="15.0" customHeight="1">
      <c r="A2949" s="43">
        <v>45780.7916666667</v>
      </c>
      <c r="B2949" s="44">
        <v>5.0</v>
      </c>
      <c r="C2949" s="44">
        <v>19.0</v>
      </c>
      <c r="D2949" s="44">
        <v>0.0</v>
      </c>
      <c r="E2949" s="44">
        <v>23.2</v>
      </c>
      <c r="F2949" s="44">
        <v>4.61</v>
      </c>
      <c r="G2949" s="44">
        <v>0.95</v>
      </c>
      <c r="H2949" s="18">
        <f>MIN(1,F2949/Config_Geracao!$E$4)*G2949</f>
        <v>0.43795</v>
      </c>
    </row>
    <row r="2950" ht="15.0" customHeight="1">
      <c r="A2950" s="43">
        <v>45780.8333333333</v>
      </c>
      <c r="B2950" s="44">
        <v>5.0</v>
      </c>
      <c r="C2950" s="44">
        <v>20.0</v>
      </c>
      <c r="D2950" s="44">
        <v>0.0</v>
      </c>
      <c r="E2950" s="44">
        <v>24.3</v>
      </c>
      <c r="F2950" s="44">
        <v>3.67</v>
      </c>
      <c r="G2950" s="44">
        <v>0.95</v>
      </c>
      <c r="H2950" s="18">
        <f>MIN(1,F2950/Config_Geracao!$E$4)*G2950</f>
        <v>0.34865</v>
      </c>
    </row>
    <row r="2951" ht="15.0" customHeight="1">
      <c r="A2951" s="43">
        <v>45780.875</v>
      </c>
      <c r="B2951" s="44">
        <v>5.0</v>
      </c>
      <c r="C2951" s="44">
        <v>21.0</v>
      </c>
      <c r="D2951" s="44">
        <v>0.0</v>
      </c>
      <c r="E2951" s="44">
        <v>24.5</v>
      </c>
      <c r="F2951" s="44">
        <v>3.37</v>
      </c>
      <c r="G2951" s="44">
        <v>0.95</v>
      </c>
      <c r="H2951" s="18">
        <f>MIN(1,F2951/Config_Geracao!$E$4)*G2951</f>
        <v>0.32015</v>
      </c>
    </row>
    <row r="2952" ht="15.0" customHeight="1">
      <c r="A2952" s="43">
        <v>45780.9166666667</v>
      </c>
      <c r="B2952" s="44">
        <v>5.0</v>
      </c>
      <c r="C2952" s="44">
        <v>22.0</v>
      </c>
      <c r="D2952" s="44">
        <v>0.0</v>
      </c>
      <c r="E2952" s="44">
        <v>26.4</v>
      </c>
      <c r="F2952" s="44">
        <v>3.25</v>
      </c>
      <c r="G2952" s="44">
        <v>0.95</v>
      </c>
      <c r="H2952" s="18">
        <f>MIN(1,F2952/Config_Geracao!$E$4)*G2952</f>
        <v>0.30875</v>
      </c>
    </row>
    <row r="2953" ht="15.0" customHeight="1">
      <c r="A2953" s="43">
        <v>45780.9583333333</v>
      </c>
      <c r="B2953" s="44">
        <v>5.0</v>
      </c>
      <c r="C2953" s="44">
        <v>23.0</v>
      </c>
      <c r="D2953" s="44">
        <v>0.0</v>
      </c>
      <c r="E2953" s="44">
        <v>26.5</v>
      </c>
      <c r="F2953" s="44">
        <v>3.19</v>
      </c>
      <c r="G2953" s="44">
        <v>0.95</v>
      </c>
      <c r="H2953" s="18">
        <f>MIN(1,F2953/Config_Geracao!$E$4)*G2953</f>
        <v>0.30305</v>
      </c>
    </row>
    <row r="2954" ht="15.0" customHeight="1">
      <c r="A2954" s="43">
        <v>45781.0</v>
      </c>
      <c r="B2954" s="44">
        <v>5.0</v>
      </c>
      <c r="C2954" s="44">
        <v>0.0</v>
      </c>
      <c r="D2954" s="44">
        <v>0.0</v>
      </c>
      <c r="E2954" s="44">
        <v>22.8</v>
      </c>
      <c r="F2954" s="44">
        <v>3.3</v>
      </c>
      <c r="G2954" s="44">
        <v>0.95</v>
      </c>
      <c r="H2954" s="18">
        <f>MIN(1,F2954/Config_Geracao!$E$4)*G2954</f>
        <v>0.3135</v>
      </c>
    </row>
    <row r="2955" ht="15.0" customHeight="1">
      <c r="A2955" s="43">
        <v>45781.0416666667</v>
      </c>
      <c r="B2955" s="44">
        <v>5.0</v>
      </c>
      <c r="C2955" s="44">
        <v>1.0</v>
      </c>
      <c r="D2955" s="44">
        <v>0.0</v>
      </c>
      <c r="E2955" s="44">
        <v>22.6</v>
      </c>
      <c r="F2955" s="44">
        <v>3.89</v>
      </c>
      <c r="G2955" s="44">
        <v>0.95</v>
      </c>
      <c r="H2955" s="18">
        <f>MIN(1,F2955/Config_Geracao!$E$4)*G2955</f>
        <v>0.36955</v>
      </c>
    </row>
    <row r="2956" ht="15.0" customHeight="1">
      <c r="A2956" s="43">
        <v>45781.0833333333</v>
      </c>
      <c r="B2956" s="44">
        <v>5.0</v>
      </c>
      <c r="C2956" s="44">
        <v>2.0</v>
      </c>
      <c r="D2956" s="44">
        <v>0.0</v>
      </c>
      <c r="E2956" s="44">
        <v>24.3</v>
      </c>
      <c r="F2956" s="44">
        <v>5.57</v>
      </c>
      <c r="G2956" s="44">
        <v>0.95</v>
      </c>
      <c r="H2956" s="18">
        <f>MIN(1,F2956/Config_Geracao!$E$4)*G2956</f>
        <v>0.52915</v>
      </c>
    </row>
    <row r="2957" ht="15.0" customHeight="1">
      <c r="A2957" s="43">
        <v>45781.125</v>
      </c>
      <c r="B2957" s="44">
        <v>5.0</v>
      </c>
      <c r="C2957" s="44">
        <v>3.0</v>
      </c>
      <c r="D2957" s="44">
        <v>0.0</v>
      </c>
      <c r="E2957" s="44">
        <v>25.3</v>
      </c>
      <c r="F2957" s="44">
        <v>3.87</v>
      </c>
      <c r="G2957" s="44">
        <v>0.95</v>
      </c>
      <c r="H2957" s="18">
        <f>MIN(1,F2957/Config_Geracao!$E$4)*G2957</f>
        <v>0.36765</v>
      </c>
    </row>
    <row r="2958" ht="15.0" customHeight="1">
      <c r="A2958" s="43">
        <v>45781.1666666667</v>
      </c>
      <c r="B2958" s="44">
        <v>5.0</v>
      </c>
      <c r="C2958" s="44">
        <v>4.0</v>
      </c>
      <c r="D2958" s="44">
        <v>0.0</v>
      </c>
      <c r="E2958" s="44">
        <v>25.3</v>
      </c>
      <c r="F2958" s="44">
        <v>3.67</v>
      </c>
      <c r="G2958" s="44">
        <v>0.95</v>
      </c>
      <c r="H2958" s="18">
        <f>MIN(1,F2958/Config_Geracao!$E$4)*G2958</f>
        <v>0.34865</v>
      </c>
    </row>
    <row r="2959" ht="15.0" customHeight="1">
      <c r="A2959" s="43">
        <v>45781.2083333333</v>
      </c>
      <c r="B2959" s="44">
        <v>5.0</v>
      </c>
      <c r="C2959" s="44">
        <v>5.0</v>
      </c>
      <c r="D2959" s="44">
        <v>0.0</v>
      </c>
      <c r="E2959" s="44">
        <v>22.5</v>
      </c>
      <c r="F2959" s="44">
        <v>4.39</v>
      </c>
      <c r="G2959" s="44">
        <v>0.95</v>
      </c>
      <c r="H2959" s="18">
        <f>MIN(1,F2959/Config_Geracao!$E$4)*G2959</f>
        <v>0.41705</v>
      </c>
    </row>
    <row r="2960" ht="15.0" customHeight="1">
      <c r="A2960" s="43">
        <v>45781.25</v>
      </c>
      <c r="B2960" s="44">
        <v>5.0</v>
      </c>
      <c r="C2960" s="44">
        <v>6.0</v>
      </c>
      <c r="D2960" s="44">
        <v>220.0</v>
      </c>
      <c r="E2960" s="44">
        <v>22.7</v>
      </c>
      <c r="F2960" s="44">
        <v>2.47</v>
      </c>
      <c r="G2960" s="44">
        <v>0.95</v>
      </c>
      <c r="H2960" s="18">
        <f>MIN(1,F2960/Config_Geracao!$E$4)*G2960</f>
        <v>0.23465</v>
      </c>
    </row>
    <row r="2961" ht="15.0" customHeight="1">
      <c r="A2961" s="43">
        <v>45781.2916666667</v>
      </c>
      <c r="B2961" s="44">
        <v>5.0</v>
      </c>
      <c r="C2961" s="44">
        <v>7.0</v>
      </c>
      <c r="D2961" s="44">
        <v>372.7</v>
      </c>
      <c r="E2961" s="44">
        <v>22.9</v>
      </c>
      <c r="F2961" s="44">
        <v>2.97</v>
      </c>
      <c r="G2961" s="44">
        <v>0.95</v>
      </c>
      <c r="H2961" s="18">
        <f>MIN(1,F2961/Config_Geracao!$E$4)*G2961</f>
        <v>0.28215</v>
      </c>
    </row>
    <row r="2962" ht="15.0" customHeight="1">
      <c r="A2962" s="43">
        <v>45781.3333333333</v>
      </c>
      <c r="B2962" s="44">
        <v>5.0</v>
      </c>
      <c r="C2962" s="44">
        <v>8.0</v>
      </c>
      <c r="D2962" s="44">
        <v>566.6</v>
      </c>
      <c r="E2962" s="44">
        <v>27.4</v>
      </c>
      <c r="F2962" s="44">
        <v>2.99</v>
      </c>
      <c r="G2962" s="44">
        <v>0.95</v>
      </c>
      <c r="H2962" s="18">
        <f>MIN(1,F2962/Config_Geracao!$E$4)*G2962</f>
        <v>0.28405</v>
      </c>
    </row>
    <row r="2963" ht="15.0" customHeight="1">
      <c r="A2963" s="43">
        <v>45781.375</v>
      </c>
      <c r="B2963" s="44">
        <v>5.0</v>
      </c>
      <c r="C2963" s="44">
        <v>9.0</v>
      </c>
      <c r="D2963" s="44">
        <v>730.9</v>
      </c>
      <c r="E2963" s="44">
        <v>24.9</v>
      </c>
      <c r="F2963" s="44">
        <v>2.94</v>
      </c>
      <c r="G2963" s="44">
        <v>0.95</v>
      </c>
      <c r="H2963" s="18">
        <f>MIN(1,F2963/Config_Geracao!$E$4)*G2963</f>
        <v>0.2793</v>
      </c>
    </row>
    <row r="2964" ht="15.0" customHeight="1">
      <c r="A2964" s="43">
        <v>45781.4166666667</v>
      </c>
      <c r="B2964" s="44">
        <v>5.0</v>
      </c>
      <c r="C2964" s="44">
        <v>10.0</v>
      </c>
      <c r="D2964" s="44">
        <v>761.7</v>
      </c>
      <c r="E2964" s="44">
        <v>25.7</v>
      </c>
      <c r="F2964" s="44">
        <v>2.2</v>
      </c>
      <c r="G2964" s="44">
        <v>0.95</v>
      </c>
      <c r="H2964" s="18">
        <f>MIN(1,F2964/Config_Geracao!$E$4)*G2964</f>
        <v>0.209</v>
      </c>
    </row>
    <row r="2965" ht="15.0" customHeight="1">
      <c r="A2965" s="43">
        <v>45781.4583333333</v>
      </c>
      <c r="B2965" s="44">
        <v>5.0</v>
      </c>
      <c r="C2965" s="44">
        <v>11.0</v>
      </c>
      <c r="D2965" s="44">
        <v>917.5</v>
      </c>
      <c r="E2965" s="44">
        <v>27.5</v>
      </c>
      <c r="F2965" s="44">
        <v>4.28</v>
      </c>
      <c r="G2965" s="44">
        <v>0.95</v>
      </c>
      <c r="H2965" s="18">
        <f>MIN(1,F2965/Config_Geracao!$E$4)*G2965</f>
        <v>0.4066</v>
      </c>
    </row>
    <row r="2966" ht="15.0" customHeight="1">
      <c r="A2966" s="43">
        <v>45781.5</v>
      </c>
      <c r="B2966" s="44">
        <v>5.0</v>
      </c>
      <c r="C2966" s="44">
        <v>12.0</v>
      </c>
      <c r="D2966" s="44">
        <v>545.4</v>
      </c>
      <c r="E2966" s="44">
        <v>28.3</v>
      </c>
      <c r="F2966" s="44">
        <v>2.04</v>
      </c>
      <c r="G2966" s="44">
        <v>0.95</v>
      </c>
      <c r="H2966" s="18">
        <f>MIN(1,F2966/Config_Geracao!$E$4)*G2966</f>
        <v>0.1938</v>
      </c>
    </row>
    <row r="2967" ht="15.0" customHeight="1">
      <c r="A2967" s="43">
        <v>45781.5416666667</v>
      </c>
      <c r="B2967" s="44">
        <v>5.0</v>
      </c>
      <c r="C2967" s="44">
        <v>13.0</v>
      </c>
      <c r="D2967" s="44">
        <v>849.9</v>
      </c>
      <c r="E2967" s="44">
        <v>26.4</v>
      </c>
      <c r="F2967" s="44">
        <v>2.19</v>
      </c>
      <c r="G2967" s="44">
        <v>0.95</v>
      </c>
      <c r="H2967" s="18">
        <f>MIN(1,F2967/Config_Geracao!$E$4)*G2967</f>
        <v>0.20805</v>
      </c>
    </row>
    <row r="2968" ht="15.0" customHeight="1">
      <c r="A2968" s="43">
        <v>45781.5833333333</v>
      </c>
      <c r="B2968" s="44">
        <v>5.0</v>
      </c>
      <c r="C2968" s="44">
        <v>14.0</v>
      </c>
      <c r="D2968" s="44">
        <v>822.1</v>
      </c>
      <c r="E2968" s="44">
        <v>27.0</v>
      </c>
      <c r="F2968" s="44">
        <v>3.74</v>
      </c>
      <c r="G2968" s="44">
        <v>0.95</v>
      </c>
      <c r="H2968" s="18">
        <f>MIN(1,F2968/Config_Geracao!$E$4)*G2968</f>
        <v>0.3553</v>
      </c>
    </row>
    <row r="2969" ht="15.0" customHeight="1">
      <c r="A2969" s="43">
        <v>45781.625</v>
      </c>
      <c r="B2969" s="44">
        <v>5.0</v>
      </c>
      <c r="C2969" s="44">
        <v>15.0</v>
      </c>
      <c r="D2969" s="44">
        <v>739.0</v>
      </c>
      <c r="E2969" s="44">
        <v>23.3</v>
      </c>
      <c r="F2969" s="44">
        <v>2.06</v>
      </c>
      <c r="G2969" s="44">
        <v>0.95</v>
      </c>
      <c r="H2969" s="18">
        <f>MIN(1,F2969/Config_Geracao!$E$4)*G2969</f>
        <v>0.1957</v>
      </c>
    </row>
    <row r="2970" ht="15.0" customHeight="1">
      <c r="A2970" s="43">
        <v>45781.6666666667</v>
      </c>
      <c r="B2970" s="44">
        <v>5.0</v>
      </c>
      <c r="C2970" s="44">
        <v>16.0</v>
      </c>
      <c r="D2970" s="44">
        <v>570.0</v>
      </c>
      <c r="E2970" s="44">
        <v>25.7</v>
      </c>
      <c r="F2970" s="44">
        <v>2.27</v>
      </c>
      <c r="G2970" s="44">
        <v>0.95</v>
      </c>
      <c r="H2970" s="18">
        <f>MIN(1,F2970/Config_Geracao!$E$4)*G2970</f>
        <v>0.21565</v>
      </c>
    </row>
    <row r="2971" ht="15.0" customHeight="1">
      <c r="A2971" s="43">
        <v>45781.7083333333</v>
      </c>
      <c r="B2971" s="44">
        <v>5.0</v>
      </c>
      <c r="C2971" s="44">
        <v>17.0</v>
      </c>
      <c r="D2971" s="44">
        <v>358.7</v>
      </c>
      <c r="E2971" s="44">
        <v>24.6</v>
      </c>
      <c r="F2971" s="44">
        <v>2.9</v>
      </c>
      <c r="G2971" s="44">
        <v>0.95</v>
      </c>
      <c r="H2971" s="18">
        <f>MIN(1,F2971/Config_Geracao!$E$4)*G2971</f>
        <v>0.2755</v>
      </c>
    </row>
    <row r="2972" ht="15.0" customHeight="1">
      <c r="A2972" s="43">
        <v>45781.75</v>
      </c>
      <c r="B2972" s="44">
        <v>5.0</v>
      </c>
      <c r="C2972" s="44">
        <v>18.0</v>
      </c>
      <c r="D2972" s="44">
        <v>209.7</v>
      </c>
      <c r="E2972" s="44">
        <v>17.9</v>
      </c>
      <c r="F2972" s="44">
        <v>2.16</v>
      </c>
      <c r="G2972" s="44">
        <v>0.95</v>
      </c>
      <c r="H2972" s="18">
        <f>MIN(1,F2972/Config_Geracao!$E$4)*G2972</f>
        <v>0.2052</v>
      </c>
    </row>
    <row r="2973" ht="15.0" customHeight="1">
      <c r="A2973" s="43">
        <v>45781.7916666667</v>
      </c>
      <c r="B2973" s="44">
        <v>5.0</v>
      </c>
      <c r="C2973" s="44">
        <v>19.0</v>
      </c>
      <c r="D2973" s="44">
        <v>12.9</v>
      </c>
      <c r="E2973" s="44">
        <v>23.0</v>
      </c>
      <c r="F2973" s="44">
        <v>2.22</v>
      </c>
      <c r="G2973" s="44">
        <v>0.95</v>
      </c>
      <c r="H2973" s="18">
        <f>MIN(1,F2973/Config_Geracao!$E$4)*G2973</f>
        <v>0.2109</v>
      </c>
    </row>
    <row r="2974" ht="15.0" customHeight="1">
      <c r="A2974" s="43">
        <v>45781.8333333333</v>
      </c>
      <c r="B2974" s="44">
        <v>5.0</v>
      </c>
      <c r="C2974" s="44">
        <v>20.0</v>
      </c>
      <c r="D2974" s="44">
        <v>0.0</v>
      </c>
      <c r="E2974" s="44">
        <v>22.2</v>
      </c>
      <c r="F2974" s="44">
        <v>2.43</v>
      </c>
      <c r="G2974" s="44">
        <v>0.95</v>
      </c>
      <c r="H2974" s="18">
        <f>MIN(1,F2974/Config_Geracao!$E$4)*G2974</f>
        <v>0.23085</v>
      </c>
    </row>
    <row r="2975" ht="15.0" customHeight="1">
      <c r="A2975" s="43">
        <v>45781.875</v>
      </c>
      <c r="B2975" s="44">
        <v>5.0</v>
      </c>
      <c r="C2975" s="44">
        <v>21.0</v>
      </c>
      <c r="D2975" s="44">
        <v>0.0</v>
      </c>
      <c r="E2975" s="44">
        <v>23.7</v>
      </c>
      <c r="F2975" s="44">
        <v>3.19</v>
      </c>
      <c r="G2975" s="44">
        <v>0.95</v>
      </c>
      <c r="H2975" s="18">
        <f>MIN(1,F2975/Config_Geracao!$E$4)*G2975</f>
        <v>0.30305</v>
      </c>
    </row>
    <row r="2976" ht="15.0" customHeight="1">
      <c r="A2976" s="43">
        <v>45781.9166666667</v>
      </c>
      <c r="B2976" s="44">
        <v>5.0</v>
      </c>
      <c r="C2976" s="44">
        <v>22.0</v>
      </c>
      <c r="D2976" s="44">
        <v>0.0</v>
      </c>
      <c r="E2976" s="44">
        <v>22.8</v>
      </c>
      <c r="F2976" s="44">
        <v>3.36</v>
      </c>
      <c r="G2976" s="44">
        <v>0.95</v>
      </c>
      <c r="H2976" s="18">
        <f>MIN(1,F2976/Config_Geracao!$E$4)*G2976</f>
        <v>0.3192</v>
      </c>
    </row>
    <row r="2977" ht="15.0" customHeight="1">
      <c r="A2977" s="43">
        <v>45781.9583333333</v>
      </c>
      <c r="B2977" s="44">
        <v>5.0</v>
      </c>
      <c r="C2977" s="44">
        <v>23.0</v>
      </c>
      <c r="D2977" s="44">
        <v>0.0</v>
      </c>
      <c r="E2977" s="44">
        <v>22.1</v>
      </c>
      <c r="F2977" s="44">
        <v>4.07</v>
      </c>
      <c r="G2977" s="44">
        <v>0.95</v>
      </c>
      <c r="H2977" s="18">
        <f>MIN(1,F2977/Config_Geracao!$E$4)*G2977</f>
        <v>0.38665</v>
      </c>
    </row>
    <row r="2978" ht="15.0" customHeight="1">
      <c r="A2978" s="43">
        <v>45782.0</v>
      </c>
      <c r="B2978" s="44">
        <v>5.0</v>
      </c>
      <c r="C2978" s="44">
        <v>0.0</v>
      </c>
      <c r="D2978" s="44">
        <v>0.0</v>
      </c>
      <c r="E2978" s="44">
        <v>24.7</v>
      </c>
      <c r="F2978" s="44">
        <v>3.21</v>
      </c>
      <c r="G2978" s="44">
        <v>0.95</v>
      </c>
      <c r="H2978" s="18">
        <f>MIN(1,F2978/Config_Geracao!$E$4)*G2978</f>
        <v>0.30495</v>
      </c>
    </row>
    <row r="2979" ht="15.0" customHeight="1">
      <c r="A2979" s="43">
        <v>45782.0416666667</v>
      </c>
      <c r="B2979" s="44">
        <v>5.0</v>
      </c>
      <c r="C2979" s="44">
        <v>1.0</v>
      </c>
      <c r="D2979" s="44">
        <v>0.0</v>
      </c>
      <c r="E2979" s="44">
        <v>26.0</v>
      </c>
      <c r="F2979" s="44">
        <v>3.32</v>
      </c>
      <c r="G2979" s="44">
        <v>0.95</v>
      </c>
      <c r="H2979" s="18">
        <f>MIN(1,F2979/Config_Geracao!$E$4)*G2979</f>
        <v>0.3154</v>
      </c>
    </row>
    <row r="2980" ht="15.0" customHeight="1">
      <c r="A2980" s="43">
        <v>45782.0833333333</v>
      </c>
      <c r="B2980" s="44">
        <v>5.0</v>
      </c>
      <c r="C2980" s="44">
        <v>2.0</v>
      </c>
      <c r="D2980" s="44">
        <v>0.0</v>
      </c>
      <c r="E2980" s="44">
        <v>24.9</v>
      </c>
      <c r="F2980" s="44">
        <v>3.61</v>
      </c>
      <c r="G2980" s="44">
        <v>0.95</v>
      </c>
      <c r="H2980" s="18">
        <f>MIN(1,F2980/Config_Geracao!$E$4)*G2980</f>
        <v>0.34295</v>
      </c>
    </row>
    <row r="2981" ht="15.0" customHeight="1">
      <c r="A2981" s="43">
        <v>45782.125</v>
      </c>
      <c r="B2981" s="44">
        <v>5.0</v>
      </c>
      <c r="C2981" s="44">
        <v>3.0</v>
      </c>
      <c r="D2981" s="44">
        <v>0.0</v>
      </c>
      <c r="E2981" s="44">
        <v>25.8</v>
      </c>
      <c r="F2981" s="44">
        <v>3.16</v>
      </c>
      <c r="G2981" s="44">
        <v>0.95</v>
      </c>
      <c r="H2981" s="18">
        <f>MIN(1,F2981/Config_Geracao!$E$4)*G2981</f>
        <v>0.3002</v>
      </c>
    </row>
    <row r="2982" ht="15.0" customHeight="1">
      <c r="A2982" s="43">
        <v>45782.1666666667</v>
      </c>
      <c r="B2982" s="44">
        <v>5.0</v>
      </c>
      <c r="C2982" s="44">
        <v>4.0</v>
      </c>
      <c r="D2982" s="44">
        <v>0.0</v>
      </c>
      <c r="E2982" s="44">
        <v>20.9</v>
      </c>
      <c r="F2982" s="44">
        <v>5.87</v>
      </c>
      <c r="G2982" s="44">
        <v>0.95</v>
      </c>
      <c r="H2982" s="18">
        <f>MIN(1,F2982/Config_Geracao!$E$4)*G2982</f>
        <v>0.55765</v>
      </c>
    </row>
    <row r="2983" ht="15.0" customHeight="1">
      <c r="A2983" s="43">
        <v>45782.2083333333</v>
      </c>
      <c r="B2983" s="44">
        <v>5.0</v>
      </c>
      <c r="C2983" s="44">
        <v>5.0</v>
      </c>
      <c r="D2983" s="44">
        <v>0.0</v>
      </c>
      <c r="E2983" s="44">
        <v>20.5</v>
      </c>
      <c r="F2983" s="44">
        <v>3.53</v>
      </c>
      <c r="G2983" s="44">
        <v>0.95</v>
      </c>
      <c r="H2983" s="18">
        <f>MIN(1,F2983/Config_Geracao!$E$4)*G2983</f>
        <v>0.33535</v>
      </c>
    </row>
    <row r="2984" ht="15.0" customHeight="1">
      <c r="A2984" s="43">
        <v>45782.25</v>
      </c>
      <c r="B2984" s="44">
        <v>5.0</v>
      </c>
      <c r="C2984" s="44">
        <v>6.0</v>
      </c>
      <c r="D2984" s="44">
        <v>202.1</v>
      </c>
      <c r="E2984" s="44">
        <v>20.4</v>
      </c>
      <c r="F2984" s="44">
        <v>3.61</v>
      </c>
      <c r="G2984" s="44">
        <v>0.95</v>
      </c>
      <c r="H2984" s="18">
        <f>MIN(1,F2984/Config_Geracao!$E$4)*G2984</f>
        <v>0.34295</v>
      </c>
    </row>
    <row r="2985" ht="15.0" customHeight="1">
      <c r="A2985" s="43">
        <v>45782.2916666667</v>
      </c>
      <c r="B2985" s="44">
        <v>5.0</v>
      </c>
      <c r="C2985" s="44">
        <v>7.0</v>
      </c>
      <c r="D2985" s="44">
        <v>378.0</v>
      </c>
      <c r="E2985" s="44">
        <v>22.6</v>
      </c>
      <c r="F2985" s="44">
        <v>5.21</v>
      </c>
      <c r="G2985" s="44">
        <v>0.95</v>
      </c>
      <c r="H2985" s="18">
        <f>MIN(1,F2985/Config_Geracao!$E$4)*G2985</f>
        <v>0.49495</v>
      </c>
    </row>
    <row r="2986" ht="15.0" customHeight="1">
      <c r="A2986" s="43">
        <v>45782.3333333333</v>
      </c>
      <c r="B2986" s="44">
        <v>5.0</v>
      </c>
      <c r="C2986" s="44">
        <v>8.0</v>
      </c>
      <c r="D2986" s="44">
        <v>538.7</v>
      </c>
      <c r="E2986" s="44">
        <v>27.3</v>
      </c>
      <c r="F2986" s="44">
        <v>2.42</v>
      </c>
      <c r="G2986" s="44">
        <v>0.95</v>
      </c>
      <c r="H2986" s="18">
        <f>MIN(1,F2986/Config_Geracao!$E$4)*G2986</f>
        <v>0.2299</v>
      </c>
    </row>
    <row r="2987" ht="15.0" customHeight="1">
      <c r="A2987" s="43">
        <v>45782.375</v>
      </c>
      <c r="B2987" s="44">
        <v>5.0</v>
      </c>
      <c r="C2987" s="44">
        <v>9.0</v>
      </c>
      <c r="D2987" s="44">
        <v>706.0</v>
      </c>
      <c r="E2987" s="44">
        <v>28.1</v>
      </c>
      <c r="F2987" s="44">
        <v>4.14</v>
      </c>
      <c r="G2987" s="44">
        <v>0.95</v>
      </c>
      <c r="H2987" s="18">
        <f>MIN(1,F2987/Config_Geracao!$E$4)*G2987</f>
        <v>0.3933</v>
      </c>
    </row>
    <row r="2988" ht="15.0" customHeight="1">
      <c r="A2988" s="43">
        <v>45782.4166666667</v>
      </c>
      <c r="B2988" s="44">
        <v>5.0</v>
      </c>
      <c r="C2988" s="44">
        <v>10.0</v>
      </c>
      <c r="D2988" s="44">
        <v>830.2</v>
      </c>
      <c r="E2988" s="44">
        <v>27.1</v>
      </c>
      <c r="F2988" s="44">
        <v>2.98</v>
      </c>
      <c r="G2988" s="44">
        <v>0.95</v>
      </c>
      <c r="H2988" s="18">
        <f>MIN(1,F2988/Config_Geracao!$E$4)*G2988</f>
        <v>0.2831</v>
      </c>
    </row>
    <row r="2989" ht="15.0" customHeight="1">
      <c r="A2989" s="43">
        <v>45782.4583333333</v>
      </c>
      <c r="B2989" s="44">
        <v>5.0</v>
      </c>
      <c r="C2989" s="44">
        <v>11.0</v>
      </c>
      <c r="D2989" s="44">
        <v>888.4</v>
      </c>
      <c r="E2989" s="44">
        <v>28.8</v>
      </c>
      <c r="F2989" s="44">
        <v>3.63</v>
      </c>
      <c r="G2989" s="44">
        <v>0.95</v>
      </c>
      <c r="H2989" s="18">
        <f>MIN(1,F2989/Config_Geracao!$E$4)*G2989</f>
        <v>0.34485</v>
      </c>
    </row>
    <row r="2990" ht="15.0" customHeight="1">
      <c r="A2990" s="43">
        <v>45782.5</v>
      </c>
      <c r="B2990" s="44">
        <v>5.0</v>
      </c>
      <c r="C2990" s="44">
        <v>12.0</v>
      </c>
      <c r="D2990" s="44">
        <v>884.9</v>
      </c>
      <c r="E2990" s="44">
        <v>26.1</v>
      </c>
      <c r="F2990" s="44">
        <v>5.07</v>
      </c>
      <c r="G2990" s="44">
        <v>0.95</v>
      </c>
      <c r="H2990" s="18">
        <f>MIN(1,F2990/Config_Geracao!$E$4)*G2990</f>
        <v>0.48165</v>
      </c>
    </row>
    <row r="2991" ht="15.0" customHeight="1">
      <c r="A2991" s="43">
        <v>45782.5416666667</v>
      </c>
      <c r="B2991" s="44">
        <v>5.0</v>
      </c>
      <c r="C2991" s="44">
        <v>13.0</v>
      </c>
      <c r="D2991" s="44">
        <v>855.8</v>
      </c>
      <c r="E2991" s="44">
        <v>25.9</v>
      </c>
      <c r="F2991" s="44">
        <v>5.84</v>
      </c>
      <c r="G2991" s="44">
        <v>0.95</v>
      </c>
      <c r="H2991" s="18">
        <f>MIN(1,F2991/Config_Geracao!$E$4)*G2991</f>
        <v>0.5548</v>
      </c>
    </row>
    <row r="2992" ht="15.0" customHeight="1">
      <c r="A2992" s="43">
        <v>45782.5833333333</v>
      </c>
      <c r="B2992" s="44">
        <v>5.0</v>
      </c>
      <c r="C2992" s="44">
        <v>14.0</v>
      </c>
      <c r="D2992" s="44">
        <v>812.2</v>
      </c>
      <c r="E2992" s="44">
        <v>28.8</v>
      </c>
      <c r="F2992" s="44">
        <v>4.18</v>
      </c>
      <c r="G2992" s="44">
        <v>0.95</v>
      </c>
      <c r="H2992" s="18">
        <f>MIN(1,F2992/Config_Geracao!$E$4)*G2992</f>
        <v>0.3971</v>
      </c>
    </row>
    <row r="2993" ht="15.0" customHeight="1">
      <c r="A2993" s="43">
        <v>45782.625</v>
      </c>
      <c r="B2993" s="44">
        <v>5.0</v>
      </c>
      <c r="C2993" s="44">
        <v>15.0</v>
      </c>
      <c r="D2993" s="44">
        <v>180.4</v>
      </c>
      <c r="E2993" s="44">
        <v>28.4</v>
      </c>
      <c r="F2993" s="44">
        <v>3.68</v>
      </c>
      <c r="G2993" s="44">
        <v>0.95</v>
      </c>
      <c r="H2993" s="18">
        <f>MIN(1,F2993/Config_Geracao!$E$4)*G2993</f>
        <v>0.3496</v>
      </c>
    </row>
    <row r="2994" ht="15.0" customHeight="1">
      <c r="A2994" s="43">
        <v>45782.6666666667</v>
      </c>
      <c r="B2994" s="44">
        <v>5.0</v>
      </c>
      <c r="C2994" s="44">
        <v>16.0</v>
      </c>
      <c r="D2994" s="44">
        <v>598.8</v>
      </c>
      <c r="E2994" s="44">
        <v>25.7</v>
      </c>
      <c r="F2994" s="44">
        <v>7.56</v>
      </c>
      <c r="G2994" s="44">
        <v>0.95</v>
      </c>
      <c r="H2994" s="18">
        <f>MIN(1,F2994/Config_Geracao!$E$4)*G2994</f>
        <v>0.7182</v>
      </c>
    </row>
    <row r="2995" ht="15.0" customHeight="1">
      <c r="A2995" s="43">
        <v>45782.7083333333</v>
      </c>
      <c r="B2995" s="44">
        <v>5.0</v>
      </c>
      <c r="C2995" s="44">
        <v>17.0</v>
      </c>
      <c r="D2995" s="44">
        <v>108.6</v>
      </c>
      <c r="E2995" s="44">
        <v>19.9</v>
      </c>
      <c r="F2995" s="44">
        <v>2.95</v>
      </c>
      <c r="G2995" s="44">
        <v>0.95</v>
      </c>
      <c r="H2995" s="18">
        <f>MIN(1,F2995/Config_Geracao!$E$4)*G2995</f>
        <v>0.28025</v>
      </c>
    </row>
    <row r="2996" ht="15.0" customHeight="1">
      <c r="A2996" s="43">
        <v>45782.75</v>
      </c>
      <c r="B2996" s="44">
        <v>5.0</v>
      </c>
      <c r="C2996" s="44">
        <v>18.0</v>
      </c>
      <c r="D2996" s="44">
        <v>89.4</v>
      </c>
      <c r="E2996" s="44">
        <v>21.5</v>
      </c>
      <c r="F2996" s="44">
        <v>2.56</v>
      </c>
      <c r="G2996" s="44">
        <v>0.95</v>
      </c>
      <c r="H2996" s="18">
        <f>MIN(1,F2996/Config_Geracao!$E$4)*G2996</f>
        <v>0.2432</v>
      </c>
    </row>
    <row r="2997" ht="15.0" customHeight="1">
      <c r="A2997" s="43">
        <v>45782.7916666667</v>
      </c>
      <c r="B2997" s="44">
        <v>5.0</v>
      </c>
      <c r="C2997" s="44">
        <v>19.0</v>
      </c>
      <c r="D2997" s="44">
        <v>8.1</v>
      </c>
      <c r="E2997" s="44">
        <v>21.5</v>
      </c>
      <c r="F2997" s="44">
        <v>2.73</v>
      </c>
      <c r="G2997" s="44">
        <v>0.95</v>
      </c>
      <c r="H2997" s="18">
        <f>MIN(1,F2997/Config_Geracao!$E$4)*G2997</f>
        <v>0.25935</v>
      </c>
    </row>
    <row r="2998" ht="15.0" customHeight="1">
      <c r="A2998" s="43">
        <v>45782.8333333333</v>
      </c>
      <c r="B2998" s="44">
        <v>5.0</v>
      </c>
      <c r="C2998" s="44">
        <v>20.0</v>
      </c>
      <c r="D2998" s="44">
        <v>0.0</v>
      </c>
      <c r="E2998" s="44">
        <v>20.5</v>
      </c>
      <c r="F2998" s="44">
        <v>3.0</v>
      </c>
      <c r="G2998" s="44">
        <v>0.95</v>
      </c>
      <c r="H2998" s="18">
        <f>MIN(1,F2998/Config_Geracao!$E$4)*G2998</f>
        <v>0.285</v>
      </c>
    </row>
    <row r="2999" ht="15.0" customHeight="1">
      <c r="A2999" s="43">
        <v>45782.875</v>
      </c>
      <c r="B2999" s="44">
        <v>5.0</v>
      </c>
      <c r="C2999" s="44">
        <v>21.0</v>
      </c>
      <c r="D2999" s="44">
        <v>0.0</v>
      </c>
      <c r="E2999" s="44">
        <v>23.8</v>
      </c>
      <c r="F2999" s="44">
        <v>4.7</v>
      </c>
      <c r="G2999" s="44">
        <v>0.95</v>
      </c>
      <c r="H2999" s="18">
        <f>MIN(1,F2999/Config_Geracao!$E$4)*G2999</f>
        <v>0.4465</v>
      </c>
    </row>
    <row r="3000" ht="15.0" customHeight="1">
      <c r="A3000" s="43">
        <v>45782.9166666667</v>
      </c>
      <c r="B3000" s="44">
        <v>5.0</v>
      </c>
      <c r="C3000" s="44">
        <v>22.0</v>
      </c>
      <c r="D3000" s="44">
        <v>0.0</v>
      </c>
      <c r="E3000" s="44">
        <v>26.7</v>
      </c>
      <c r="F3000" s="44">
        <v>3.76</v>
      </c>
      <c r="G3000" s="44">
        <v>0.95</v>
      </c>
      <c r="H3000" s="18">
        <f>MIN(1,F3000/Config_Geracao!$E$4)*G3000</f>
        <v>0.3572</v>
      </c>
    </row>
    <row r="3001" ht="15.0" customHeight="1">
      <c r="A3001" s="43">
        <v>45782.9583333333</v>
      </c>
      <c r="B3001" s="44">
        <v>5.0</v>
      </c>
      <c r="C3001" s="44">
        <v>23.0</v>
      </c>
      <c r="D3001" s="44">
        <v>0.0</v>
      </c>
      <c r="E3001" s="44">
        <v>26.8</v>
      </c>
      <c r="F3001" s="44">
        <v>4.26</v>
      </c>
      <c r="G3001" s="44">
        <v>0.95</v>
      </c>
      <c r="H3001" s="18">
        <f>MIN(1,F3001/Config_Geracao!$E$4)*G3001</f>
        <v>0.4047</v>
      </c>
    </row>
    <row r="3002" ht="15.0" customHeight="1">
      <c r="A3002" s="43">
        <v>45783.0</v>
      </c>
      <c r="B3002" s="44">
        <v>5.0</v>
      </c>
      <c r="C3002" s="44">
        <v>0.0</v>
      </c>
      <c r="D3002" s="44">
        <v>0.0</v>
      </c>
      <c r="E3002" s="44">
        <v>23.1</v>
      </c>
      <c r="F3002" s="44">
        <v>3.82</v>
      </c>
      <c r="G3002" s="44">
        <v>0.95</v>
      </c>
      <c r="H3002" s="18">
        <f>MIN(1,F3002/Config_Geracao!$E$4)*G3002</f>
        <v>0.3629</v>
      </c>
    </row>
    <row r="3003" ht="15.0" customHeight="1">
      <c r="A3003" s="43">
        <v>45783.0416666667</v>
      </c>
      <c r="B3003" s="44">
        <v>5.0</v>
      </c>
      <c r="C3003" s="44">
        <v>1.0</v>
      </c>
      <c r="D3003" s="44">
        <v>0.0</v>
      </c>
      <c r="E3003" s="44">
        <v>23.4</v>
      </c>
      <c r="F3003" s="44">
        <v>4.12</v>
      </c>
      <c r="G3003" s="44">
        <v>0.95</v>
      </c>
      <c r="H3003" s="18">
        <f>MIN(1,F3003/Config_Geracao!$E$4)*G3003</f>
        <v>0.3914</v>
      </c>
    </row>
    <row r="3004" ht="15.0" customHeight="1">
      <c r="A3004" s="43">
        <v>45783.0833333333</v>
      </c>
      <c r="B3004" s="44">
        <v>5.0</v>
      </c>
      <c r="C3004" s="44">
        <v>2.0</v>
      </c>
      <c r="D3004" s="44">
        <v>0.0</v>
      </c>
      <c r="E3004" s="44">
        <v>23.1</v>
      </c>
      <c r="F3004" s="44">
        <v>3.02</v>
      </c>
      <c r="G3004" s="44">
        <v>0.95</v>
      </c>
      <c r="H3004" s="18">
        <f>MIN(1,F3004/Config_Geracao!$E$4)*G3004</f>
        <v>0.2869</v>
      </c>
    </row>
    <row r="3005" ht="15.0" customHeight="1">
      <c r="A3005" s="43">
        <v>45783.125</v>
      </c>
      <c r="B3005" s="44">
        <v>5.0</v>
      </c>
      <c r="C3005" s="44">
        <v>3.0</v>
      </c>
      <c r="D3005" s="44">
        <v>0.0</v>
      </c>
      <c r="E3005" s="44">
        <v>22.9</v>
      </c>
      <c r="F3005" s="44">
        <v>3.37</v>
      </c>
      <c r="G3005" s="44">
        <v>0.95</v>
      </c>
      <c r="H3005" s="18">
        <f>MIN(1,F3005/Config_Geracao!$E$4)*G3005</f>
        <v>0.32015</v>
      </c>
    </row>
    <row r="3006" ht="15.0" customHeight="1">
      <c r="A3006" s="43">
        <v>45783.1666666667</v>
      </c>
      <c r="B3006" s="44">
        <v>5.0</v>
      </c>
      <c r="C3006" s="44">
        <v>4.0</v>
      </c>
      <c r="D3006" s="44">
        <v>0.0</v>
      </c>
      <c r="E3006" s="44">
        <v>24.8</v>
      </c>
      <c r="F3006" s="44">
        <v>3.75</v>
      </c>
      <c r="G3006" s="44">
        <v>0.95</v>
      </c>
      <c r="H3006" s="18">
        <f>MIN(1,F3006/Config_Geracao!$E$4)*G3006</f>
        <v>0.35625</v>
      </c>
    </row>
    <row r="3007" ht="15.0" customHeight="1">
      <c r="A3007" s="43">
        <v>45783.2083333333</v>
      </c>
      <c r="B3007" s="44">
        <v>5.0</v>
      </c>
      <c r="C3007" s="44">
        <v>5.0</v>
      </c>
      <c r="D3007" s="44">
        <v>0.0</v>
      </c>
      <c r="E3007" s="44">
        <v>21.5</v>
      </c>
      <c r="F3007" s="44">
        <v>4.89</v>
      </c>
      <c r="G3007" s="44">
        <v>0.95</v>
      </c>
      <c r="H3007" s="18">
        <f>MIN(1,F3007/Config_Geracao!$E$4)*G3007</f>
        <v>0.46455</v>
      </c>
    </row>
    <row r="3008" ht="15.0" customHeight="1">
      <c r="A3008" s="43">
        <v>45783.25</v>
      </c>
      <c r="B3008" s="44">
        <v>5.0</v>
      </c>
      <c r="C3008" s="44">
        <v>6.0</v>
      </c>
      <c r="D3008" s="44">
        <v>234.0</v>
      </c>
      <c r="E3008" s="44">
        <v>21.0</v>
      </c>
      <c r="F3008" s="44">
        <v>5.62</v>
      </c>
      <c r="G3008" s="44">
        <v>0.95</v>
      </c>
      <c r="H3008" s="18">
        <f>MIN(1,F3008/Config_Geracao!$E$4)*G3008</f>
        <v>0.5339</v>
      </c>
    </row>
    <row r="3009" ht="15.0" customHeight="1">
      <c r="A3009" s="43">
        <v>45783.2916666667</v>
      </c>
      <c r="B3009" s="44">
        <v>5.0</v>
      </c>
      <c r="C3009" s="44">
        <v>7.0</v>
      </c>
      <c r="D3009" s="44">
        <v>382.1</v>
      </c>
      <c r="E3009" s="44">
        <v>21.3</v>
      </c>
      <c r="F3009" s="44">
        <v>3.31</v>
      </c>
      <c r="G3009" s="44">
        <v>0.95</v>
      </c>
      <c r="H3009" s="18">
        <f>MIN(1,F3009/Config_Geracao!$E$4)*G3009</f>
        <v>0.31445</v>
      </c>
    </row>
    <row r="3010" ht="15.0" customHeight="1">
      <c r="A3010" s="43">
        <v>45783.3333333333</v>
      </c>
      <c r="B3010" s="44">
        <v>5.0</v>
      </c>
      <c r="C3010" s="44">
        <v>8.0</v>
      </c>
      <c r="D3010" s="44">
        <v>577.1</v>
      </c>
      <c r="E3010" s="44">
        <v>25.0</v>
      </c>
      <c r="F3010" s="44">
        <v>3.69</v>
      </c>
      <c r="G3010" s="44">
        <v>0.95</v>
      </c>
      <c r="H3010" s="18">
        <f>MIN(1,F3010/Config_Geracao!$E$4)*G3010</f>
        <v>0.35055</v>
      </c>
    </row>
    <row r="3011" ht="15.0" customHeight="1">
      <c r="A3011" s="43">
        <v>45783.375</v>
      </c>
      <c r="B3011" s="44">
        <v>5.0</v>
      </c>
      <c r="C3011" s="44">
        <v>9.0</v>
      </c>
      <c r="D3011" s="44">
        <v>697.3</v>
      </c>
      <c r="E3011" s="44">
        <v>26.5</v>
      </c>
      <c r="F3011" s="44">
        <v>2.04</v>
      </c>
      <c r="G3011" s="44">
        <v>0.95</v>
      </c>
      <c r="H3011" s="18">
        <f>MIN(1,F3011/Config_Geracao!$E$4)*G3011</f>
        <v>0.1938</v>
      </c>
    </row>
    <row r="3012" ht="15.0" customHeight="1">
      <c r="A3012" s="43">
        <v>45783.4166666667</v>
      </c>
      <c r="B3012" s="44">
        <v>5.0</v>
      </c>
      <c r="C3012" s="44">
        <v>10.0</v>
      </c>
      <c r="D3012" s="44">
        <v>811.9</v>
      </c>
      <c r="E3012" s="44">
        <v>25.2</v>
      </c>
      <c r="F3012" s="44">
        <v>2.1</v>
      </c>
      <c r="G3012" s="44">
        <v>0.95</v>
      </c>
      <c r="H3012" s="18">
        <f>MIN(1,F3012/Config_Geracao!$E$4)*G3012</f>
        <v>0.1995</v>
      </c>
    </row>
    <row r="3013" ht="15.0" customHeight="1">
      <c r="A3013" s="43">
        <v>45783.4583333333</v>
      </c>
      <c r="B3013" s="44">
        <v>5.0</v>
      </c>
      <c r="C3013" s="44">
        <v>11.0</v>
      </c>
      <c r="D3013" s="44">
        <v>877.1</v>
      </c>
      <c r="E3013" s="44">
        <v>27.5</v>
      </c>
      <c r="F3013" s="44">
        <v>2.02</v>
      </c>
      <c r="G3013" s="44">
        <v>0.95</v>
      </c>
      <c r="H3013" s="18">
        <f>MIN(1,F3013/Config_Geracao!$E$4)*G3013</f>
        <v>0.1919</v>
      </c>
    </row>
    <row r="3014" ht="15.0" customHeight="1">
      <c r="A3014" s="43">
        <v>45783.5</v>
      </c>
      <c r="B3014" s="44">
        <v>5.0</v>
      </c>
      <c r="C3014" s="44">
        <v>12.0</v>
      </c>
      <c r="D3014" s="44">
        <v>911.8</v>
      </c>
      <c r="E3014" s="44">
        <v>27.8</v>
      </c>
      <c r="F3014" s="44">
        <v>3.18</v>
      </c>
      <c r="G3014" s="44">
        <v>0.95</v>
      </c>
      <c r="H3014" s="18">
        <f>MIN(1,F3014/Config_Geracao!$E$4)*G3014</f>
        <v>0.3021</v>
      </c>
    </row>
    <row r="3015" ht="15.0" customHeight="1">
      <c r="A3015" s="43">
        <v>45783.5416666667</v>
      </c>
      <c r="B3015" s="44">
        <v>5.0</v>
      </c>
      <c r="C3015" s="44">
        <v>13.0</v>
      </c>
      <c r="D3015" s="44">
        <v>882.7</v>
      </c>
      <c r="E3015" s="44">
        <v>25.9</v>
      </c>
      <c r="F3015" s="44">
        <v>3.01</v>
      </c>
      <c r="G3015" s="44">
        <v>0.95</v>
      </c>
      <c r="H3015" s="18">
        <f>MIN(1,F3015/Config_Geracao!$E$4)*G3015</f>
        <v>0.28595</v>
      </c>
    </row>
    <row r="3016" ht="15.0" customHeight="1">
      <c r="A3016" s="43">
        <v>45783.5833333333</v>
      </c>
      <c r="B3016" s="44">
        <v>5.0</v>
      </c>
      <c r="C3016" s="44">
        <v>14.0</v>
      </c>
      <c r="D3016" s="44">
        <v>813.2</v>
      </c>
      <c r="E3016" s="44">
        <v>27.8</v>
      </c>
      <c r="F3016" s="44">
        <v>3.88</v>
      </c>
      <c r="G3016" s="44">
        <v>0.95</v>
      </c>
      <c r="H3016" s="18">
        <f>MIN(1,F3016/Config_Geracao!$E$4)*G3016</f>
        <v>0.3686</v>
      </c>
    </row>
    <row r="3017" ht="15.0" customHeight="1">
      <c r="A3017" s="43">
        <v>45783.625</v>
      </c>
      <c r="B3017" s="44">
        <v>5.0</v>
      </c>
      <c r="C3017" s="44">
        <v>15.0</v>
      </c>
      <c r="D3017" s="44">
        <v>704.9</v>
      </c>
      <c r="E3017" s="44">
        <v>26.8</v>
      </c>
      <c r="F3017" s="44">
        <v>4.02</v>
      </c>
      <c r="G3017" s="44">
        <v>0.95</v>
      </c>
      <c r="H3017" s="18">
        <f>MIN(1,F3017/Config_Geracao!$E$4)*G3017</f>
        <v>0.3819</v>
      </c>
    </row>
    <row r="3018" ht="15.0" customHeight="1">
      <c r="A3018" s="43">
        <v>45783.6666666667</v>
      </c>
      <c r="B3018" s="44">
        <v>5.0</v>
      </c>
      <c r="C3018" s="44">
        <v>16.0</v>
      </c>
      <c r="D3018" s="44">
        <v>559.3</v>
      </c>
      <c r="E3018" s="44">
        <v>25.0</v>
      </c>
      <c r="F3018" s="44">
        <v>2.04</v>
      </c>
      <c r="G3018" s="44">
        <v>0.95</v>
      </c>
      <c r="H3018" s="18">
        <f>MIN(1,F3018/Config_Geracao!$E$4)*G3018</f>
        <v>0.1938</v>
      </c>
    </row>
    <row r="3019" ht="15.0" customHeight="1">
      <c r="A3019" s="43">
        <v>45783.7083333333</v>
      </c>
      <c r="B3019" s="44">
        <v>5.0</v>
      </c>
      <c r="C3019" s="44">
        <v>17.0</v>
      </c>
      <c r="D3019" s="44">
        <v>373.5</v>
      </c>
      <c r="E3019" s="44">
        <v>21.9</v>
      </c>
      <c r="F3019" s="44">
        <v>2.45</v>
      </c>
      <c r="G3019" s="44">
        <v>0.95</v>
      </c>
      <c r="H3019" s="18">
        <f>MIN(1,F3019/Config_Geracao!$E$4)*G3019</f>
        <v>0.23275</v>
      </c>
    </row>
    <row r="3020" ht="15.0" customHeight="1">
      <c r="A3020" s="43">
        <v>45783.75</v>
      </c>
      <c r="B3020" s="44">
        <v>5.0</v>
      </c>
      <c r="C3020" s="44">
        <v>18.0</v>
      </c>
      <c r="D3020" s="44">
        <v>202.3</v>
      </c>
      <c r="E3020" s="44">
        <v>21.6</v>
      </c>
      <c r="F3020" s="44">
        <v>2.77</v>
      </c>
      <c r="G3020" s="44">
        <v>0.95</v>
      </c>
      <c r="H3020" s="18">
        <f>MIN(1,F3020/Config_Geracao!$E$4)*G3020</f>
        <v>0.26315</v>
      </c>
    </row>
    <row r="3021" ht="15.0" customHeight="1">
      <c r="A3021" s="43">
        <v>45783.7916666667</v>
      </c>
      <c r="B3021" s="44">
        <v>5.0</v>
      </c>
      <c r="C3021" s="44">
        <v>19.0</v>
      </c>
      <c r="D3021" s="44">
        <v>0.0</v>
      </c>
      <c r="E3021" s="44">
        <v>24.6</v>
      </c>
      <c r="F3021" s="44">
        <v>3.02</v>
      </c>
      <c r="G3021" s="44">
        <v>0.95</v>
      </c>
      <c r="H3021" s="18">
        <f>MIN(1,F3021/Config_Geracao!$E$4)*G3021</f>
        <v>0.2869</v>
      </c>
    </row>
    <row r="3022" ht="15.0" customHeight="1">
      <c r="A3022" s="43">
        <v>45783.8333333333</v>
      </c>
      <c r="B3022" s="44">
        <v>5.0</v>
      </c>
      <c r="C3022" s="44">
        <v>20.0</v>
      </c>
      <c r="D3022" s="44">
        <v>0.0</v>
      </c>
      <c r="E3022" s="44">
        <v>26.3</v>
      </c>
      <c r="F3022" s="44">
        <v>2.19</v>
      </c>
      <c r="G3022" s="44">
        <v>0.95</v>
      </c>
      <c r="H3022" s="18">
        <f>MIN(1,F3022/Config_Geracao!$E$4)*G3022</f>
        <v>0.20805</v>
      </c>
    </row>
    <row r="3023" ht="15.0" customHeight="1">
      <c r="A3023" s="43">
        <v>45783.875</v>
      </c>
      <c r="B3023" s="44">
        <v>5.0</v>
      </c>
      <c r="C3023" s="44">
        <v>21.0</v>
      </c>
      <c r="D3023" s="44">
        <v>0.0</v>
      </c>
      <c r="E3023" s="44">
        <v>22.7</v>
      </c>
      <c r="F3023" s="44">
        <v>3.82</v>
      </c>
      <c r="G3023" s="44">
        <v>0.95</v>
      </c>
      <c r="H3023" s="18">
        <f>MIN(1,F3023/Config_Geracao!$E$4)*G3023</f>
        <v>0.3629</v>
      </c>
    </row>
    <row r="3024" ht="15.0" customHeight="1">
      <c r="A3024" s="43">
        <v>45783.9166666667</v>
      </c>
      <c r="B3024" s="44">
        <v>5.0</v>
      </c>
      <c r="C3024" s="44">
        <v>22.0</v>
      </c>
      <c r="D3024" s="44">
        <v>0.0</v>
      </c>
      <c r="E3024" s="44">
        <v>24.6</v>
      </c>
      <c r="F3024" s="44">
        <v>5.63</v>
      </c>
      <c r="G3024" s="44">
        <v>0.95</v>
      </c>
      <c r="H3024" s="18">
        <f>MIN(1,F3024/Config_Geracao!$E$4)*G3024</f>
        <v>0.53485</v>
      </c>
    </row>
    <row r="3025" ht="15.0" customHeight="1">
      <c r="A3025" s="43">
        <v>45783.9583333333</v>
      </c>
      <c r="B3025" s="44">
        <v>5.0</v>
      </c>
      <c r="C3025" s="44">
        <v>23.0</v>
      </c>
      <c r="D3025" s="44">
        <v>0.0</v>
      </c>
      <c r="E3025" s="44">
        <v>25.5</v>
      </c>
      <c r="F3025" s="44">
        <v>3.52</v>
      </c>
      <c r="G3025" s="44">
        <v>0.95</v>
      </c>
      <c r="H3025" s="18">
        <f>MIN(1,F3025/Config_Geracao!$E$4)*G3025</f>
        <v>0.3344</v>
      </c>
    </row>
    <row r="3026" ht="15.0" customHeight="1">
      <c r="A3026" s="43">
        <v>45784.0</v>
      </c>
      <c r="B3026" s="44">
        <v>5.0</v>
      </c>
      <c r="C3026" s="44">
        <v>0.0</v>
      </c>
      <c r="D3026" s="44">
        <v>0.0</v>
      </c>
      <c r="E3026" s="44">
        <v>25.1</v>
      </c>
      <c r="F3026" s="44">
        <v>3.32</v>
      </c>
      <c r="G3026" s="44">
        <v>0.95</v>
      </c>
      <c r="H3026" s="18">
        <f>MIN(1,F3026/Config_Geracao!$E$4)*G3026</f>
        <v>0.3154</v>
      </c>
    </row>
    <row r="3027" ht="15.0" customHeight="1">
      <c r="A3027" s="43">
        <v>45784.0416666667</v>
      </c>
      <c r="B3027" s="44">
        <v>5.0</v>
      </c>
      <c r="C3027" s="44">
        <v>1.0</v>
      </c>
      <c r="D3027" s="44">
        <v>0.0</v>
      </c>
      <c r="E3027" s="44">
        <v>24.1</v>
      </c>
      <c r="F3027" s="44">
        <v>3.03</v>
      </c>
      <c r="G3027" s="44">
        <v>0.95</v>
      </c>
      <c r="H3027" s="18">
        <f>MIN(1,F3027/Config_Geracao!$E$4)*G3027</f>
        <v>0.28785</v>
      </c>
    </row>
    <row r="3028" ht="15.0" customHeight="1">
      <c r="A3028" s="43">
        <v>45784.0833333333</v>
      </c>
      <c r="B3028" s="44">
        <v>5.0</v>
      </c>
      <c r="C3028" s="44">
        <v>2.0</v>
      </c>
      <c r="D3028" s="44">
        <v>0.0</v>
      </c>
      <c r="E3028" s="44">
        <v>23.7</v>
      </c>
      <c r="F3028" s="44">
        <v>4.59</v>
      </c>
      <c r="G3028" s="44">
        <v>0.95</v>
      </c>
      <c r="H3028" s="18">
        <f>MIN(1,F3028/Config_Geracao!$E$4)*G3028</f>
        <v>0.43605</v>
      </c>
    </row>
    <row r="3029" ht="15.0" customHeight="1">
      <c r="A3029" s="43">
        <v>45784.125</v>
      </c>
      <c r="B3029" s="44">
        <v>5.0</v>
      </c>
      <c r="C3029" s="44">
        <v>3.0</v>
      </c>
      <c r="D3029" s="44">
        <v>0.0</v>
      </c>
      <c r="E3029" s="44">
        <v>25.3</v>
      </c>
      <c r="F3029" s="44">
        <v>3.34</v>
      </c>
      <c r="G3029" s="44">
        <v>0.95</v>
      </c>
      <c r="H3029" s="18">
        <f>MIN(1,F3029/Config_Geracao!$E$4)*G3029</f>
        <v>0.3173</v>
      </c>
    </row>
    <row r="3030" ht="15.0" customHeight="1">
      <c r="A3030" s="43">
        <v>45784.1666666667</v>
      </c>
      <c r="B3030" s="44">
        <v>5.0</v>
      </c>
      <c r="C3030" s="44">
        <v>4.0</v>
      </c>
      <c r="D3030" s="44">
        <v>0.0</v>
      </c>
      <c r="E3030" s="44">
        <v>25.3</v>
      </c>
      <c r="F3030" s="44">
        <v>3.94</v>
      </c>
      <c r="G3030" s="44">
        <v>0.95</v>
      </c>
      <c r="H3030" s="18">
        <f>MIN(1,F3030/Config_Geracao!$E$4)*G3030</f>
        <v>0.3743</v>
      </c>
    </row>
    <row r="3031" ht="15.0" customHeight="1">
      <c r="A3031" s="43">
        <v>45784.2083333333</v>
      </c>
      <c r="B3031" s="44">
        <v>5.0</v>
      </c>
      <c r="C3031" s="44">
        <v>5.0</v>
      </c>
      <c r="D3031" s="44">
        <v>0.0</v>
      </c>
      <c r="E3031" s="44">
        <v>21.4</v>
      </c>
      <c r="F3031" s="44">
        <v>4.98</v>
      </c>
      <c r="G3031" s="44">
        <v>0.95</v>
      </c>
      <c r="H3031" s="18">
        <f>MIN(1,F3031/Config_Geracao!$E$4)*G3031</f>
        <v>0.4731</v>
      </c>
    </row>
    <row r="3032" ht="15.0" customHeight="1">
      <c r="A3032" s="43">
        <v>45784.25</v>
      </c>
      <c r="B3032" s="44">
        <v>5.0</v>
      </c>
      <c r="C3032" s="44">
        <v>6.0</v>
      </c>
      <c r="D3032" s="44">
        <v>233.9</v>
      </c>
      <c r="E3032" s="44">
        <v>22.2</v>
      </c>
      <c r="F3032" s="44">
        <v>3.7</v>
      </c>
      <c r="G3032" s="44">
        <v>0.95</v>
      </c>
      <c r="H3032" s="18">
        <f>MIN(1,F3032/Config_Geracao!$E$4)*G3032</f>
        <v>0.3515</v>
      </c>
    </row>
    <row r="3033" ht="15.0" customHeight="1">
      <c r="A3033" s="43">
        <v>45784.2916666667</v>
      </c>
      <c r="B3033" s="44">
        <v>5.0</v>
      </c>
      <c r="C3033" s="44">
        <v>7.0</v>
      </c>
      <c r="D3033" s="44">
        <v>400.5</v>
      </c>
      <c r="E3033" s="44">
        <v>23.5</v>
      </c>
      <c r="F3033" s="44">
        <v>2.19</v>
      </c>
      <c r="G3033" s="44">
        <v>0.95</v>
      </c>
      <c r="H3033" s="18">
        <f>MIN(1,F3033/Config_Geracao!$E$4)*G3033</f>
        <v>0.20805</v>
      </c>
    </row>
    <row r="3034" ht="15.0" customHeight="1">
      <c r="A3034" s="43">
        <v>45784.3333333333</v>
      </c>
      <c r="B3034" s="44">
        <v>5.0</v>
      </c>
      <c r="C3034" s="44">
        <v>8.0</v>
      </c>
      <c r="D3034" s="44">
        <v>562.6</v>
      </c>
      <c r="E3034" s="44">
        <v>25.3</v>
      </c>
      <c r="F3034" s="44">
        <v>3.19</v>
      </c>
      <c r="G3034" s="44">
        <v>0.95</v>
      </c>
      <c r="H3034" s="18">
        <f>MIN(1,F3034/Config_Geracao!$E$4)*G3034</f>
        <v>0.30305</v>
      </c>
    </row>
    <row r="3035" ht="15.0" customHeight="1">
      <c r="A3035" s="43">
        <v>45784.375</v>
      </c>
      <c r="B3035" s="44">
        <v>5.0</v>
      </c>
      <c r="C3035" s="44">
        <v>9.0</v>
      </c>
      <c r="D3035" s="44">
        <v>702.3</v>
      </c>
      <c r="E3035" s="44">
        <v>24.7</v>
      </c>
      <c r="F3035" s="44">
        <v>2.11</v>
      </c>
      <c r="G3035" s="44">
        <v>0.95</v>
      </c>
      <c r="H3035" s="18">
        <f>MIN(1,F3035/Config_Geracao!$E$4)*G3035</f>
        <v>0.20045</v>
      </c>
    </row>
    <row r="3036" ht="15.0" customHeight="1">
      <c r="A3036" s="43">
        <v>45784.4166666667</v>
      </c>
      <c r="B3036" s="44">
        <v>5.0</v>
      </c>
      <c r="C3036" s="44">
        <v>10.0</v>
      </c>
      <c r="D3036" s="44">
        <v>801.7</v>
      </c>
      <c r="E3036" s="44">
        <v>26.5</v>
      </c>
      <c r="F3036" s="44">
        <v>2.23</v>
      </c>
      <c r="G3036" s="44">
        <v>0.95</v>
      </c>
      <c r="H3036" s="18">
        <f>MIN(1,F3036/Config_Geracao!$E$4)*G3036</f>
        <v>0.21185</v>
      </c>
    </row>
    <row r="3037" ht="15.0" customHeight="1">
      <c r="A3037" s="43">
        <v>45784.4583333333</v>
      </c>
      <c r="B3037" s="44">
        <v>5.0</v>
      </c>
      <c r="C3037" s="44">
        <v>11.0</v>
      </c>
      <c r="D3037" s="44">
        <v>837.4</v>
      </c>
      <c r="E3037" s="44">
        <v>28.9</v>
      </c>
      <c r="F3037" s="44">
        <v>3.01</v>
      </c>
      <c r="G3037" s="44">
        <v>0.95</v>
      </c>
      <c r="H3037" s="18">
        <f>MIN(1,F3037/Config_Geracao!$E$4)*G3037</f>
        <v>0.28595</v>
      </c>
    </row>
    <row r="3038" ht="15.0" customHeight="1">
      <c r="A3038" s="43">
        <v>45784.5</v>
      </c>
      <c r="B3038" s="44">
        <v>5.0</v>
      </c>
      <c r="C3038" s="44">
        <v>12.0</v>
      </c>
      <c r="D3038" s="44">
        <v>919.1</v>
      </c>
      <c r="E3038" s="44">
        <v>28.2</v>
      </c>
      <c r="F3038" s="44">
        <v>2.1</v>
      </c>
      <c r="G3038" s="44">
        <v>0.95</v>
      </c>
      <c r="H3038" s="18">
        <f>MIN(1,F3038/Config_Geracao!$E$4)*G3038</f>
        <v>0.1995</v>
      </c>
    </row>
    <row r="3039" ht="15.0" customHeight="1">
      <c r="A3039" s="43">
        <v>45784.5416666667</v>
      </c>
      <c r="B3039" s="44">
        <v>5.0</v>
      </c>
      <c r="C3039" s="44">
        <v>13.0</v>
      </c>
      <c r="D3039" s="44">
        <v>846.9</v>
      </c>
      <c r="E3039" s="44">
        <v>24.7</v>
      </c>
      <c r="F3039" s="44">
        <v>2.78</v>
      </c>
      <c r="G3039" s="44">
        <v>0.95</v>
      </c>
      <c r="H3039" s="18">
        <f>MIN(1,F3039/Config_Geracao!$E$4)*G3039</f>
        <v>0.2641</v>
      </c>
    </row>
    <row r="3040" ht="15.0" customHeight="1">
      <c r="A3040" s="43">
        <v>45784.5833333333</v>
      </c>
      <c r="B3040" s="44">
        <v>5.0</v>
      </c>
      <c r="C3040" s="44">
        <v>14.0</v>
      </c>
      <c r="D3040" s="44">
        <v>816.2</v>
      </c>
      <c r="E3040" s="44">
        <v>26.7</v>
      </c>
      <c r="F3040" s="44">
        <v>2.07</v>
      </c>
      <c r="G3040" s="44">
        <v>0.95</v>
      </c>
      <c r="H3040" s="18">
        <f>MIN(1,F3040/Config_Geracao!$E$4)*G3040</f>
        <v>0.19665</v>
      </c>
    </row>
    <row r="3041" ht="15.0" customHeight="1">
      <c r="A3041" s="43">
        <v>45784.625</v>
      </c>
      <c r="B3041" s="44">
        <v>5.0</v>
      </c>
      <c r="C3041" s="44">
        <v>15.0</v>
      </c>
      <c r="D3041" s="44">
        <v>706.1</v>
      </c>
      <c r="E3041" s="44">
        <v>28.9</v>
      </c>
      <c r="F3041" s="44">
        <v>2.23</v>
      </c>
      <c r="G3041" s="44">
        <v>0.95</v>
      </c>
      <c r="H3041" s="18">
        <f>MIN(1,F3041/Config_Geracao!$E$4)*G3041</f>
        <v>0.21185</v>
      </c>
    </row>
    <row r="3042" ht="15.0" customHeight="1">
      <c r="A3042" s="43">
        <v>45784.6666666667</v>
      </c>
      <c r="B3042" s="44">
        <v>5.0</v>
      </c>
      <c r="C3042" s="44">
        <v>16.0</v>
      </c>
      <c r="D3042" s="44">
        <v>572.4</v>
      </c>
      <c r="E3042" s="44">
        <v>22.9</v>
      </c>
      <c r="F3042" s="44">
        <v>3.06</v>
      </c>
      <c r="G3042" s="44">
        <v>0.95</v>
      </c>
      <c r="H3042" s="18">
        <f>MIN(1,F3042/Config_Geracao!$E$4)*G3042</f>
        <v>0.2907</v>
      </c>
    </row>
    <row r="3043" ht="15.0" customHeight="1">
      <c r="A3043" s="43">
        <v>45784.7083333333</v>
      </c>
      <c r="B3043" s="44">
        <v>5.0</v>
      </c>
      <c r="C3043" s="44">
        <v>17.0</v>
      </c>
      <c r="D3043" s="44">
        <v>425.8</v>
      </c>
      <c r="E3043" s="44">
        <v>22.4</v>
      </c>
      <c r="F3043" s="44">
        <v>2.1</v>
      </c>
      <c r="G3043" s="44">
        <v>0.95</v>
      </c>
      <c r="H3043" s="18">
        <f>MIN(1,F3043/Config_Geracao!$E$4)*G3043</f>
        <v>0.1995</v>
      </c>
    </row>
    <row r="3044" ht="15.0" customHeight="1">
      <c r="A3044" s="43">
        <v>45784.75</v>
      </c>
      <c r="B3044" s="44">
        <v>5.0</v>
      </c>
      <c r="C3044" s="44">
        <v>18.0</v>
      </c>
      <c r="D3044" s="44">
        <v>38.0</v>
      </c>
      <c r="E3044" s="44">
        <v>22.2</v>
      </c>
      <c r="F3044" s="44">
        <v>3.26</v>
      </c>
      <c r="G3044" s="44">
        <v>0.95</v>
      </c>
      <c r="H3044" s="18">
        <f>MIN(1,F3044/Config_Geracao!$E$4)*G3044</f>
        <v>0.3097</v>
      </c>
    </row>
    <row r="3045" ht="15.0" customHeight="1">
      <c r="A3045" s="43">
        <v>45784.7916666667</v>
      </c>
      <c r="B3045" s="44">
        <v>5.0</v>
      </c>
      <c r="C3045" s="44">
        <v>19.0</v>
      </c>
      <c r="D3045" s="44">
        <v>11.5</v>
      </c>
      <c r="E3045" s="44">
        <v>20.9</v>
      </c>
      <c r="F3045" s="44">
        <v>2.06</v>
      </c>
      <c r="G3045" s="44">
        <v>0.95</v>
      </c>
      <c r="H3045" s="18">
        <f>MIN(1,F3045/Config_Geracao!$E$4)*G3045</f>
        <v>0.1957</v>
      </c>
    </row>
    <row r="3046" ht="15.0" customHeight="1">
      <c r="A3046" s="43">
        <v>45784.8333333333</v>
      </c>
      <c r="B3046" s="44">
        <v>5.0</v>
      </c>
      <c r="C3046" s="44">
        <v>20.0</v>
      </c>
      <c r="D3046" s="44">
        <v>0.0</v>
      </c>
      <c r="E3046" s="44">
        <v>22.4</v>
      </c>
      <c r="F3046" s="44">
        <v>2.2</v>
      </c>
      <c r="G3046" s="44">
        <v>0.95</v>
      </c>
      <c r="H3046" s="18">
        <f>MIN(1,F3046/Config_Geracao!$E$4)*G3046</f>
        <v>0.209</v>
      </c>
    </row>
    <row r="3047" ht="15.0" customHeight="1">
      <c r="A3047" s="43">
        <v>45784.875</v>
      </c>
      <c r="B3047" s="44">
        <v>5.0</v>
      </c>
      <c r="C3047" s="44">
        <v>21.0</v>
      </c>
      <c r="D3047" s="44">
        <v>0.0</v>
      </c>
      <c r="E3047" s="44">
        <v>24.3</v>
      </c>
      <c r="F3047" s="44">
        <v>3.9</v>
      </c>
      <c r="G3047" s="44">
        <v>0.95</v>
      </c>
      <c r="H3047" s="18">
        <f>MIN(1,F3047/Config_Geracao!$E$4)*G3047</f>
        <v>0.3705</v>
      </c>
    </row>
    <row r="3048" ht="15.0" customHeight="1">
      <c r="A3048" s="43">
        <v>45784.9166666667</v>
      </c>
      <c r="B3048" s="44">
        <v>5.0</v>
      </c>
      <c r="C3048" s="44">
        <v>22.0</v>
      </c>
      <c r="D3048" s="44">
        <v>0.0</v>
      </c>
      <c r="E3048" s="44">
        <v>22.9</v>
      </c>
      <c r="F3048" s="44">
        <v>3.78</v>
      </c>
      <c r="G3048" s="44">
        <v>0.95</v>
      </c>
      <c r="H3048" s="18">
        <f>MIN(1,F3048/Config_Geracao!$E$4)*G3048</f>
        <v>0.3591</v>
      </c>
    </row>
    <row r="3049" ht="15.0" customHeight="1">
      <c r="A3049" s="43">
        <v>45784.9583333333</v>
      </c>
      <c r="B3049" s="44">
        <v>5.0</v>
      </c>
      <c r="C3049" s="44">
        <v>23.0</v>
      </c>
      <c r="D3049" s="44">
        <v>0.0</v>
      </c>
      <c r="E3049" s="44">
        <v>24.5</v>
      </c>
      <c r="F3049" s="44">
        <v>3.05</v>
      </c>
      <c r="G3049" s="44">
        <v>0.95</v>
      </c>
      <c r="H3049" s="18">
        <f>MIN(1,F3049/Config_Geracao!$E$4)*G3049</f>
        <v>0.28975</v>
      </c>
    </row>
    <row r="3050" ht="15.0" customHeight="1">
      <c r="A3050" s="43">
        <v>45785.0</v>
      </c>
      <c r="B3050" s="44">
        <v>5.0</v>
      </c>
      <c r="C3050" s="44">
        <v>0.0</v>
      </c>
      <c r="D3050" s="44">
        <v>0.0</v>
      </c>
      <c r="E3050" s="44">
        <v>24.0</v>
      </c>
      <c r="F3050" s="44">
        <v>3.5</v>
      </c>
      <c r="G3050" s="44">
        <v>0.95</v>
      </c>
      <c r="H3050" s="18">
        <f>MIN(1,F3050/Config_Geracao!$E$4)*G3050</f>
        <v>0.3325</v>
      </c>
    </row>
    <row r="3051" ht="15.0" customHeight="1">
      <c r="A3051" s="43">
        <v>45785.0416666667</v>
      </c>
      <c r="B3051" s="44">
        <v>5.0</v>
      </c>
      <c r="C3051" s="44">
        <v>1.0</v>
      </c>
      <c r="D3051" s="44">
        <v>0.0</v>
      </c>
      <c r="E3051" s="44">
        <v>25.3</v>
      </c>
      <c r="F3051" s="44">
        <v>4.18</v>
      </c>
      <c r="G3051" s="44">
        <v>0.95</v>
      </c>
      <c r="H3051" s="18">
        <f>MIN(1,F3051/Config_Geracao!$E$4)*G3051</f>
        <v>0.3971</v>
      </c>
    </row>
    <row r="3052" ht="15.0" customHeight="1">
      <c r="A3052" s="43">
        <v>45785.0833333333</v>
      </c>
      <c r="B3052" s="44">
        <v>5.0</v>
      </c>
      <c r="C3052" s="44">
        <v>2.0</v>
      </c>
      <c r="D3052" s="44">
        <v>0.0</v>
      </c>
      <c r="E3052" s="44">
        <v>22.6</v>
      </c>
      <c r="F3052" s="44">
        <v>3.76</v>
      </c>
      <c r="G3052" s="44">
        <v>0.95</v>
      </c>
      <c r="H3052" s="18">
        <f>MIN(1,F3052/Config_Geracao!$E$4)*G3052</f>
        <v>0.3572</v>
      </c>
    </row>
    <row r="3053" ht="15.0" customHeight="1">
      <c r="A3053" s="43">
        <v>45785.125</v>
      </c>
      <c r="B3053" s="44">
        <v>5.0</v>
      </c>
      <c r="C3053" s="44">
        <v>3.0</v>
      </c>
      <c r="D3053" s="44">
        <v>0.0</v>
      </c>
      <c r="E3053" s="44">
        <v>21.1</v>
      </c>
      <c r="F3053" s="44">
        <v>4.84</v>
      </c>
      <c r="G3053" s="44">
        <v>0.95</v>
      </c>
      <c r="H3053" s="18">
        <f>MIN(1,F3053/Config_Geracao!$E$4)*G3053</f>
        <v>0.4598</v>
      </c>
    </row>
    <row r="3054" ht="15.0" customHeight="1">
      <c r="A3054" s="43">
        <v>45785.1666666667</v>
      </c>
      <c r="B3054" s="44">
        <v>5.0</v>
      </c>
      <c r="C3054" s="44">
        <v>4.0</v>
      </c>
      <c r="D3054" s="44">
        <v>0.0</v>
      </c>
      <c r="E3054" s="44">
        <v>21.7</v>
      </c>
      <c r="F3054" s="44">
        <v>3.25</v>
      </c>
      <c r="G3054" s="44">
        <v>0.95</v>
      </c>
      <c r="H3054" s="18">
        <f>MIN(1,F3054/Config_Geracao!$E$4)*G3054</f>
        <v>0.30875</v>
      </c>
    </row>
    <row r="3055" ht="15.0" customHeight="1">
      <c r="A3055" s="43">
        <v>45785.2083333333</v>
      </c>
      <c r="B3055" s="44">
        <v>5.0</v>
      </c>
      <c r="C3055" s="44">
        <v>5.0</v>
      </c>
      <c r="D3055" s="44">
        <v>0.0</v>
      </c>
      <c r="E3055" s="44">
        <v>21.8</v>
      </c>
      <c r="F3055" s="44">
        <v>3.64</v>
      </c>
      <c r="G3055" s="44">
        <v>0.95</v>
      </c>
      <c r="H3055" s="18">
        <f>MIN(1,F3055/Config_Geracao!$E$4)*G3055</f>
        <v>0.3458</v>
      </c>
    </row>
    <row r="3056" ht="15.0" customHeight="1">
      <c r="A3056" s="43">
        <v>45785.25</v>
      </c>
      <c r="B3056" s="44">
        <v>5.0</v>
      </c>
      <c r="C3056" s="44">
        <v>6.0</v>
      </c>
      <c r="D3056" s="44">
        <v>134.3</v>
      </c>
      <c r="E3056" s="44">
        <v>21.9</v>
      </c>
      <c r="F3056" s="44">
        <v>2.7</v>
      </c>
      <c r="G3056" s="44">
        <v>0.95</v>
      </c>
      <c r="H3056" s="18">
        <f>MIN(1,F3056/Config_Geracao!$E$4)*G3056</f>
        <v>0.2565</v>
      </c>
    </row>
    <row r="3057" ht="15.0" customHeight="1">
      <c r="A3057" s="43">
        <v>45785.2916666667</v>
      </c>
      <c r="B3057" s="44">
        <v>5.0</v>
      </c>
      <c r="C3057" s="44">
        <v>7.0</v>
      </c>
      <c r="D3057" s="44">
        <v>377.9</v>
      </c>
      <c r="E3057" s="44">
        <v>23.3</v>
      </c>
      <c r="F3057" s="44">
        <v>2.84</v>
      </c>
      <c r="G3057" s="44">
        <v>0.95</v>
      </c>
      <c r="H3057" s="18">
        <f>MIN(1,F3057/Config_Geracao!$E$4)*G3057</f>
        <v>0.2698</v>
      </c>
    </row>
    <row r="3058" ht="15.0" customHeight="1">
      <c r="A3058" s="43">
        <v>45785.3333333333</v>
      </c>
      <c r="B3058" s="44">
        <v>5.0</v>
      </c>
      <c r="C3058" s="44">
        <v>8.0</v>
      </c>
      <c r="D3058" s="44">
        <v>561.2</v>
      </c>
      <c r="E3058" s="44">
        <v>25.3</v>
      </c>
      <c r="F3058" s="44">
        <v>2.42</v>
      </c>
      <c r="G3058" s="44">
        <v>0.95</v>
      </c>
      <c r="H3058" s="18">
        <f>MIN(1,F3058/Config_Geracao!$E$4)*G3058</f>
        <v>0.2299</v>
      </c>
    </row>
    <row r="3059" ht="15.0" customHeight="1">
      <c r="A3059" s="43">
        <v>45785.375</v>
      </c>
      <c r="B3059" s="44">
        <v>5.0</v>
      </c>
      <c r="C3059" s="44">
        <v>9.0</v>
      </c>
      <c r="D3059" s="44">
        <v>762.0</v>
      </c>
      <c r="E3059" s="44">
        <v>27.0</v>
      </c>
      <c r="F3059" s="44">
        <v>3.74</v>
      </c>
      <c r="G3059" s="44">
        <v>0.95</v>
      </c>
      <c r="H3059" s="18">
        <f>MIN(1,F3059/Config_Geracao!$E$4)*G3059</f>
        <v>0.3553</v>
      </c>
    </row>
    <row r="3060" ht="15.0" customHeight="1">
      <c r="A3060" s="43">
        <v>45785.4166666667</v>
      </c>
      <c r="B3060" s="44">
        <v>5.0</v>
      </c>
      <c r="C3060" s="44">
        <v>10.0</v>
      </c>
      <c r="D3060" s="44">
        <v>832.0</v>
      </c>
      <c r="E3060" s="44">
        <v>27.8</v>
      </c>
      <c r="F3060" s="44">
        <v>2.16</v>
      </c>
      <c r="G3060" s="44">
        <v>0.95</v>
      </c>
      <c r="H3060" s="18">
        <f>MIN(1,F3060/Config_Geracao!$E$4)*G3060</f>
        <v>0.2052</v>
      </c>
    </row>
    <row r="3061" ht="15.0" customHeight="1">
      <c r="A3061" s="43">
        <v>45785.4583333333</v>
      </c>
      <c r="B3061" s="44">
        <v>5.0</v>
      </c>
      <c r="C3061" s="44">
        <v>11.0</v>
      </c>
      <c r="D3061" s="44">
        <v>868.8</v>
      </c>
      <c r="E3061" s="44">
        <v>27.1</v>
      </c>
      <c r="F3061" s="44">
        <v>4.61</v>
      </c>
      <c r="G3061" s="44">
        <v>0.95</v>
      </c>
      <c r="H3061" s="18">
        <f>MIN(1,F3061/Config_Geracao!$E$4)*G3061</f>
        <v>0.43795</v>
      </c>
    </row>
    <row r="3062" ht="15.0" customHeight="1">
      <c r="A3062" s="43">
        <v>45785.5</v>
      </c>
      <c r="B3062" s="44">
        <v>5.0</v>
      </c>
      <c r="C3062" s="44">
        <v>12.0</v>
      </c>
      <c r="D3062" s="44">
        <v>444.0</v>
      </c>
      <c r="E3062" s="44">
        <v>26.1</v>
      </c>
      <c r="F3062" s="44">
        <v>3.83</v>
      </c>
      <c r="G3062" s="44">
        <v>0.95</v>
      </c>
      <c r="H3062" s="18">
        <f>MIN(1,F3062/Config_Geracao!$E$4)*G3062</f>
        <v>0.36385</v>
      </c>
    </row>
    <row r="3063" ht="15.0" customHeight="1">
      <c r="A3063" s="43">
        <v>45785.5416666667</v>
      </c>
      <c r="B3063" s="44">
        <v>5.0</v>
      </c>
      <c r="C3063" s="44">
        <v>13.0</v>
      </c>
      <c r="D3063" s="44">
        <v>874.6</v>
      </c>
      <c r="E3063" s="44">
        <v>29.2</v>
      </c>
      <c r="F3063" s="44">
        <v>2.27</v>
      </c>
      <c r="G3063" s="44">
        <v>0.95</v>
      </c>
      <c r="H3063" s="18">
        <f>MIN(1,F3063/Config_Geracao!$E$4)*G3063</f>
        <v>0.21565</v>
      </c>
    </row>
    <row r="3064" ht="15.0" customHeight="1">
      <c r="A3064" s="43">
        <v>45785.5833333333</v>
      </c>
      <c r="B3064" s="44">
        <v>5.0</v>
      </c>
      <c r="C3064" s="44">
        <v>14.0</v>
      </c>
      <c r="D3064" s="44">
        <v>804.5</v>
      </c>
      <c r="E3064" s="44">
        <v>26.4</v>
      </c>
      <c r="F3064" s="44">
        <v>2.05</v>
      </c>
      <c r="G3064" s="44">
        <v>0.95</v>
      </c>
      <c r="H3064" s="18">
        <f>MIN(1,F3064/Config_Geracao!$E$4)*G3064</f>
        <v>0.19475</v>
      </c>
    </row>
    <row r="3065" ht="15.0" customHeight="1">
      <c r="A3065" s="43">
        <v>45785.625</v>
      </c>
      <c r="B3065" s="44">
        <v>5.0</v>
      </c>
      <c r="C3065" s="44">
        <v>15.0</v>
      </c>
      <c r="D3065" s="44">
        <v>724.7</v>
      </c>
      <c r="E3065" s="44">
        <v>27.7</v>
      </c>
      <c r="F3065" s="44">
        <v>3.12</v>
      </c>
      <c r="G3065" s="44">
        <v>0.95</v>
      </c>
      <c r="H3065" s="18">
        <f>MIN(1,F3065/Config_Geracao!$E$4)*G3065</f>
        <v>0.2964</v>
      </c>
    </row>
    <row r="3066" ht="15.0" customHeight="1">
      <c r="A3066" s="43">
        <v>45785.6666666667</v>
      </c>
      <c r="B3066" s="44">
        <v>5.0</v>
      </c>
      <c r="C3066" s="44">
        <v>16.0</v>
      </c>
      <c r="D3066" s="44">
        <v>550.5</v>
      </c>
      <c r="E3066" s="44">
        <v>28.9</v>
      </c>
      <c r="F3066" s="44">
        <v>3.31</v>
      </c>
      <c r="G3066" s="44">
        <v>0.95</v>
      </c>
      <c r="H3066" s="18">
        <f>MIN(1,F3066/Config_Geracao!$E$4)*G3066</f>
        <v>0.31445</v>
      </c>
    </row>
    <row r="3067" ht="15.0" customHeight="1">
      <c r="A3067" s="43">
        <v>45785.7083333333</v>
      </c>
      <c r="B3067" s="44">
        <v>5.0</v>
      </c>
      <c r="C3067" s="44">
        <v>17.0</v>
      </c>
      <c r="D3067" s="44">
        <v>371.4</v>
      </c>
      <c r="E3067" s="44">
        <v>22.5</v>
      </c>
      <c r="F3067" s="44">
        <v>2.31</v>
      </c>
      <c r="G3067" s="44">
        <v>0.95</v>
      </c>
      <c r="H3067" s="18">
        <f>MIN(1,F3067/Config_Geracao!$E$4)*G3067</f>
        <v>0.21945</v>
      </c>
    </row>
    <row r="3068" ht="15.0" customHeight="1">
      <c r="A3068" s="43">
        <v>45785.75</v>
      </c>
      <c r="B3068" s="44">
        <v>5.0</v>
      </c>
      <c r="C3068" s="44">
        <v>18.0</v>
      </c>
      <c r="D3068" s="44">
        <v>89.1</v>
      </c>
      <c r="E3068" s="44">
        <v>23.7</v>
      </c>
      <c r="F3068" s="44">
        <v>3.1</v>
      </c>
      <c r="G3068" s="44">
        <v>0.95</v>
      </c>
      <c r="H3068" s="18">
        <f>MIN(1,F3068/Config_Geracao!$E$4)*G3068</f>
        <v>0.2945</v>
      </c>
    </row>
    <row r="3069" ht="15.0" customHeight="1">
      <c r="A3069" s="43">
        <v>45785.7916666667</v>
      </c>
      <c r="B3069" s="44">
        <v>5.0</v>
      </c>
      <c r="C3069" s="44">
        <v>19.0</v>
      </c>
      <c r="D3069" s="44">
        <v>0.0</v>
      </c>
      <c r="E3069" s="44">
        <v>23.1</v>
      </c>
      <c r="F3069" s="44">
        <v>2.4</v>
      </c>
      <c r="G3069" s="44">
        <v>0.95</v>
      </c>
      <c r="H3069" s="18">
        <f>MIN(1,F3069/Config_Geracao!$E$4)*G3069</f>
        <v>0.228</v>
      </c>
    </row>
    <row r="3070" ht="15.0" customHeight="1">
      <c r="A3070" s="43">
        <v>45785.8333333333</v>
      </c>
      <c r="B3070" s="44">
        <v>5.0</v>
      </c>
      <c r="C3070" s="44">
        <v>20.0</v>
      </c>
      <c r="D3070" s="44">
        <v>0.0</v>
      </c>
      <c r="E3070" s="44">
        <v>24.0</v>
      </c>
      <c r="F3070" s="44">
        <v>3.25</v>
      </c>
      <c r="G3070" s="44">
        <v>0.95</v>
      </c>
      <c r="H3070" s="18">
        <f>MIN(1,F3070/Config_Geracao!$E$4)*G3070</f>
        <v>0.30875</v>
      </c>
    </row>
    <row r="3071" ht="15.0" customHeight="1">
      <c r="A3071" s="43">
        <v>45785.875</v>
      </c>
      <c r="B3071" s="44">
        <v>5.0</v>
      </c>
      <c r="C3071" s="44">
        <v>21.0</v>
      </c>
      <c r="D3071" s="44">
        <v>0.0</v>
      </c>
      <c r="E3071" s="44">
        <v>22.4</v>
      </c>
      <c r="F3071" s="44">
        <v>3.38</v>
      </c>
      <c r="G3071" s="44">
        <v>0.95</v>
      </c>
      <c r="H3071" s="18">
        <f>MIN(1,F3071/Config_Geracao!$E$4)*G3071</f>
        <v>0.3211</v>
      </c>
    </row>
    <row r="3072" ht="15.0" customHeight="1">
      <c r="A3072" s="43">
        <v>45785.9166666667</v>
      </c>
      <c r="B3072" s="44">
        <v>5.0</v>
      </c>
      <c r="C3072" s="44">
        <v>22.0</v>
      </c>
      <c r="D3072" s="44">
        <v>0.0</v>
      </c>
      <c r="E3072" s="44">
        <v>27.4</v>
      </c>
      <c r="F3072" s="44">
        <v>3.55</v>
      </c>
      <c r="G3072" s="44">
        <v>0.95</v>
      </c>
      <c r="H3072" s="18">
        <f>MIN(1,F3072/Config_Geracao!$E$4)*G3072</f>
        <v>0.33725</v>
      </c>
    </row>
    <row r="3073" ht="15.0" customHeight="1">
      <c r="A3073" s="43">
        <v>45785.9583333333</v>
      </c>
      <c r="B3073" s="44">
        <v>5.0</v>
      </c>
      <c r="C3073" s="44">
        <v>23.0</v>
      </c>
      <c r="D3073" s="44">
        <v>0.0</v>
      </c>
      <c r="E3073" s="44">
        <v>25.5</v>
      </c>
      <c r="F3073" s="44">
        <v>4.92</v>
      </c>
      <c r="G3073" s="44">
        <v>0.95</v>
      </c>
      <c r="H3073" s="18">
        <f>MIN(1,F3073/Config_Geracao!$E$4)*G3073</f>
        <v>0.4674</v>
      </c>
    </row>
    <row r="3074" ht="15.0" customHeight="1">
      <c r="A3074" s="43">
        <v>45786.0</v>
      </c>
      <c r="B3074" s="44">
        <v>5.0</v>
      </c>
      <c r="C3074" s="44">
        <v>0.0</v>
      </c>
      <c r="D3074" s="44">
        <v>0.0</v>
      </c>
      <c r="E3074" s="44">
        <v>23.0</v>
      </c>
      <c r="F3074" s="44">
        <v>3.82</v>
      </c>
      <c r="G3074" s="44">
        <v>0.95</v>
      </c>
      <c r="H3074" s="18">
        <f>MIN(1,F3074/Config_Geracao!$E$4)*G3074</f>
        <v>0.3629</v>
      </c>
    </row>
    <row r="3075" ht="15.0" customHeight="1">
      <c r="A3075" s="43">
        <v>45786.0416666667</v>
      </c>
      <c r="B3075" s="44">
        <v>5.0</v>
      </c>
      <c r="C3075" s="44">
        <v>1.0</v>
      </c>
      <c r="D3075" s="44">
        <v>0.0</v>
      </c>
      <c r="E3075" s="44">
        <v>25.8</v>
      </c>
      <c r="F3075" s="44">
        <v>6.14</v>
      </c>
      <c r="G3075" s="44">
        <v>0.95</v>
      </c>
      <c r="H3075" s="18">
        <f>MIN(1,F3075/Config_Geracao!$E$4)*G3075</f>
        <v>0.5833</v>
      </c>
    </row>
    <row r="3076" ht="15.0" customHeight="1">
      <c r="A3076" s="43">
        <v>45786.0833333333</v>
      </c>
      <c r="B3076" s="44">
        <v>5.0</v>
      </c>
      <c r="C3076" s="44">
        <v>2.0</v>
      </c>
      <c r="D3076" s="44">
        <v>0.0</v>
      </c>
      <c r="E3076" s="44">
        <v>24.2</v>
      </c>
      <c r="F3076" s="44">
        <v>3.34</v>
      </c>
      <c r="G3076" s="44">
        <v>0.95</v>
      </c>
      <c r="H3076" s="18">
        <f>MIN(1,F3076/Config_Geracao!$E$4)*G3076</f>
        <v>0.3173</v>
      </c>
    </row>
    <row r="3077" ht="15.0" customHeight="1">
      <c r="A3077" s="43">
        <v>45786.125</v>
      </c>
      <c r="B3077" s="44">
        <v>5.0</v>
      </c>
      <c r="C3077" s="44">
        <v>3.0</v>
      </c>
      <c r="D3077" s="44">
        <v>0.0</v>
      </c>
      <c r="E3077" s="44">
        <v>25.6</v>
      </c>
      <c r="F3077" s="44">
        <v>3.27</v>
      </c>
      <c r="G3077" s="44">
        <v>0.95</v>
      </c>
      <c r="H3077" s="18">
        <f>MIN(1,F3077/Config_Geracao!$E$4)*G3077</f>
        <v>0.31065</v>
      </c>
    </row>
    <row r="3078" ht="15.0" customHeight="1">
      <c r="A3078" s="43">
        <v>45786.1666666667</v>
      </c>
      <c r="B3078" s="44">
        <v>5.0</v>
      </c>
      <c r="C3078" s="44">
        <v>4.0</v>
      </c>
      <c r="D3078" s="44">
        <v>0.0</v>
      </c>
      <c r="E3078" s="44">
        <v>22.0</v>
      </c>
      <c r="F3078" s="44">
        <v>3.8</v>
      </c>
      <c r="G3078" s="44">
        <v>0.95</v>
      </c>
      <c r="H3078" s="18">
        <f>MIN(1,F3078/Config_Geracao!$E$4)*G3078</f>
        <v>0.361</v>
      </c>
    </row>
    <row r="3079" ht="15.0" customHeight="1">
      <c r="A3079" s="43">
        <v>45786.2083333333</v>
      </c>
      <c r="B3079" s="44">
        <v>5.0</v>
      </c>
      <c r="C3079" s="44">
        <v>5.0</v>
      </c>
      <c r="D3079" s="44">
        <v>1.7</v>
      </c>
      <c r="E3079" s="44">
        <v>21.5</v>
      </c>
      <c r="F3079" s="44">
        <v>3.1</v>
      </c>
      <c r="G3079" s="44">
        <v>0.95</v>
      </c>
      <c r="H3079" s="18">
        <f>MIN(1,F3079/Config_Geracao!$E$4)*G3079</f>
        <v>0.2945</v>
      </c>
    </row>
    <row r="3080" ht="15.0" customHeight="1">
      <c r="A3080" s="43">
        <v>45786.25</v>
      </c>
      <c r="B3080" s="44">
        <v>5.0</v>
      </c>
      <c r="C3080" s="44">
        <v>6.0</v>
      </c>
      <c r="D3080" s="44">
        <v>226.3</v>
      </c>
      <c r="E3080" s="44">
        <v>23.9</v>
      </c>
      <c r="F3080" s="44">
        <v>2.96</v>
      </c>
      <c r="G3080" s="44">
        <v>0.95</v>
      </c>
      <c r="H3080" s="18">
        <f>MIN(1,F3080/Config_Geracao!$E$4)*G3080</f>
        <v>0.2812</v>
      </c>
    </row>
    <row r="3081" ht="15.0" customHeight="1">
      <c r="A3081" s="43">
        <v>45786.2916666667</v>
      </c>
      <c r="B3081" s="44">
        <v>5.0</v>
      </c>
      <c r="C3081" s="44">
        <v>7.0</v>
      </c>
      <c r="D3081" s="44">
        <v>393.2</v>
      </c>
      <c r="E3081" s="44">
        <v>20.6</v>
      </c>
      <c r="F3081" s="44">
        <v>2.62</v>
      </c>
      <c r="G3081" s="44">
        <v>0.95</v>
      </c>
      <c r="H3081" s="18">
        <f>MIN(1,F3081/Config_Geracao!$E$4)*G3081</f>
        <v>0.2489</v>
      </c>
    </row>
    <row r="3082" ht="15.0" customHeight="1">
      <c r="A3082" s="43">
        <v>45786.3333333333</v>
      </c>
      <c r="B3082" s="44">
        <v>5.0</v>
      </c>
      <c r="C3082" s="44">
        <v>8.0</v>
      </c>
      <c r="D3082" s="44">
        <v>563.7</v>
      </c>
      <c r="E3082" s="44">
        <v>23.6</v>
      </c>
      <c r="F3082" s="44">
        <v>2.22</v>
      </c>
      <c r="G3082" s="44">
        <v>0.95</v>
      </c>
      <c r="H3082" s="18">
        <f>MIN(1,F3082/Config_Geracao!$E$4)*G3082</f>
        <v>0.2109</v>
      </c>
    </row>
    <row r="3083" ht="15.0" customHeight="1">
      <c r="A3083" s="43">
        <v>45786.375</v>
      </c>
      <c r="B3083" s="44">
        <v>5.0</v>
      </c>
      <c r="C3083" s="44">
        <v>9.0</v>
      </c>
      <c r="D3083" s="44">
        <v>703.7</v>
      </c>
      <c r="E3083" s="44">
        <v>29.0</v>
      </c>
      <c r="F3083" s="44">
        <v>2.41</v>
      </c>
      <c r="G3083" s="44">
        <v>0.95</v>
      </c>
      <c r="H3083" s="18">
        <f>MIN(1,F3083/Config_Geracao!$E$4)*G3083</f>
        <v>0.22895</v>
      </c>
    </row>
    <row r="3084" ht="15.0" customHeight="1">
      <c r="A3084" s="43">
        <v>45786.4166666667</v>
      </c>
      <c r="B3084" s="44">
        <v>5.0</v>
      </c>
      <c r="C3084" s="44">
        <v>10.0</v>
      </c>
      <c r="D3084" s="44">
        <v>824.3</v>
      </c>
      <c r="E3084" s="44">
        <v>26.6</v>
      </c>
      <c r="F3084" s="44">
        <v>2.68</v>
      </c>
      <c r="G3084" s="44">
        <v>0.95</v>
      </c>
      <c r="H3084" s="18">
        <f>MIN(1,F3084/Config_Geracao!$E$4)*G3084</f>
        <v>0.2546</v>
      </c>
    </row>
    <row r="3085" ht="15.0" customHeight="1">
      <c r="A3085" s="43">
        <v>45786.4583333333</v>
      </c>
      <c r="B3085" s="44">
        <v>5.0</v>
      </c>
      <c r="C3085" s="44">
        <v>11.0</v>
      </c>
      <c r="D3085" s="44">
        <v>880.3</v>
      </c>
      <c r="E3085" s="44">
        <v>28.0</v>
      </c>
      <c r="F3085" s="44">
        <v>3.99</v>
      </c>
      <c r="G3085" s="44">
        <v>0.95</v>
      </c>
      <c r="H3085" s="18">
        <f>MIN(1,F3085/Config_Geracao!$E$4)*G3085</f>
        <v>0.37905</v>
      </c>
    </row>
    <row r="3086" ht="15.0" customHeight="1">
      <c r="A3086" s="43">
        <v>45786.5</v>
      </c>
      <c r="B3086" s="44">
        <v>5.0</v>
      </c>
      <c r="C3086" s="44">
        <v>12.0</v>
      </c>
      <c r="D3086" s="44">
        <v>860.6</v>
      </c>
      <c r="E3086" s="44">
        <v>27.3</v>
      </c>
      <c r="F3086" s="44">
        <v>2.5</v>
      </c>
      <c r="G3086" s="44">
        <v>0.95</v>
      </c>
      <c r="H3086" s="18">
        <f>MIN(1,F3086/Config_Geracao!$E$4)*G3086</f>
        <v>0.2375</v>
      </c>
    </row>
    <row r="3087" ht="15.0" customHeight="1">
      <c r="A3087" s="43">
        <v>45786.5416666667</v>
      </c>
      <c r="B3087" s="44">
        <v>5.0</v>
      </c>
      <c r="C3087" s="44">
        <v>13.0</v>
      </c>
      <c r="D3087" s="44">
        <v>893.7</v>
      </c>
      <c r="E3087" s="44">
        <v>27.7</v>
      </c>
      <c r="F3087" s="44">
        <v>3.14</v>
      </c>
      <c r="G3087" s="44">
        <v>0.95</v>
      </c>
      <c r="H3087" s="18">
        <f>MIN(1,F3087/Config_Geracao!$E$4)*G3087</f>
        <v>0.2983</v>
      </c>
    </row>
    <row r="3088" ht="15.0" customHeight="1">
      <c r="A3088" s="43">
        <v>45786.5833333333</v>
      </c>
      <c r="B3088" s="44">
        <v>5.0</v>
      </c>
      <c r="C3088" s="44">
        <v>14.0</v>
      </c>
      <c r="D3088" s="44">
        <v>806.9</v>
      </c>
      <c r="E3088" s="44">
        <v>25.1</v>
      </c>
      <c r="F3088" s="44">
        <v>2.56</v>
      </c>
      <c r="G3088" s="44">
        <v>0.95</v>
      </c>
      <c r="H3088" s="18">
        <f>MIN(1,F3088/Config_Geracao!$E$4)*G3088</f>
        <v>0.2432</v>
      </c>
    </row>
    <row r="3089" ht="15.0" customHeight="1">
      <c r="A3089" s="43">
        <v>45786.625</v>
      </c>
      <c r="B3089" s="44">
        <v>5.0</v>
      </c>
      <c r="C3089" s="44">
        <v>15.0</v>
      </c>
      <c r="D3089" s="44">
        <v>707.3</v>
      </c>
      <c r="E3089" s="44">
        <v>27.2</v>
      </c>
      <c r="F3089" s="44">
        <v>3.03</v>
      </c>
      <c r="G3089" s="44">
        <v>0.95</v>
      </c>
      <c r="H3089" s="18">
        <f>MIN(1,F3089/Config_Geracao!$E$4)*G3089</f>
        <v>0.28785</v>
      </c>
    </row>
    <row r="3090" ht="15.0" customHeight="1">
      <c r="A3090" s="43">
        <v>45786.6666666667</v>
      </c>
      <c r="B3090" s="44">
        <v>5.0</v>
      </c>
      <c r="C3090" s="44">
        <v>16.0</v>
      </c>
      <c r="D3090" s="44">
        <v>181.6</v>
      </c>
      <c r="E3090" s="44">
        <v>24.4</v>
      </c>
      <c r="F3090" s="44">
        <v>2.3</v>
      </c>
      <c r="G3090" s="44">
        <v>0.95</v>
      </c>
      <c r="H3090" s="18">
        <f>MIN(1,F3090/Config_Geracao!$E$4)*G3090</f>
        <v>0.2185</v>
      </c>
    </row>
    <row r="3091" ht="15.0" customHeight="1">
      <c r="A3091" s="43">
        <v>45786.7083333333</v>
      </c>
      <c r="B3091" s="44">
        <v>5.0</v>
      </c>
      <c r="C3091" s="44">
        <v>17.0</v>
      </c>
      <c r="D3091" s="44">
        <v>404.7</v>
      </c>
      <c r="E3091" s="44">
        <v>21.3</v>
      </c>
      <c r="F3091" s="44">
        <v>2.97</v>
      </c>
      <c r="G3091" s="44">
        <v>0.95</v>
      </c>
      <c r="H3091" s="18">
        <f>MIN(1,F3091/Config_Geracao!$E$4)*G3091</f>
        <v>0.28215</v>
      </c>
    </row>
    <row r="3092" ht="15.0" customHeight="1">
      <c r="A3092" s="43">
        <v>45786.75</v>
      </c>
      <c r="B3092" s="44">
        <v>5.0</v>
      </c>
      <c r="C3092" s="44">
        <v>18.0</v>
      </c>
      <c r="D3092" s="44">
        <v>179.6</v>
      </c>
      <c r="E3092" s="44">
        <v>21.8</v>
      </c>
      <c r="F3092" s="44">
        <v>3.92</v>
      </c>
      <c r="G3092" s="44">
        <v>0.95</v>
      </c>
      <c r="H3092" s="18">
        <f>MIN(1,F3092/Config_Geracao!$E$4)*G3092</f>
        <v>0.3724</v>
      </c>
    </row>
    <row r="3093" ht="15.0" customHeight="1">
      <c r="A3093" s="43">
        <v>45786.7916666667</v>
      </c>
      <c r="B3093" s="44">
        <v>5.0</v>
      </c>
      <c r="C3093" s="44">
        <v>19.0</v>
      </c>
      <c r="D3093" s="44">
        <v>27.3</v>
      </c>
      <c r="E3093" s="44">
        <v>21.6</v>
      </c>
      <c r="F3093" s="44">
        <v>2.84</v>
      </c>
      <c r="G3093" s="44">
        <v>0.95</v>
      </c>
      <c r="H3093" s="18">
        <f>MIN(1,F3093/Config_Geracao!$E$4)*G3093</f>
        <v>0.2698</v>
      </c>
    </row>
    <row r="3094" ht="15.0" customHeight="1">
      <c r="A3094" s="43">
        <v>45786.8333333333</v>
      </c>
      <c r="B3094" s="44">
        <v>5.0</v>
      </c>
      <c r="C3094" s="44">
        <v>20.0</v>
      </c>
      <c r="D3094" s="44">
        <v>0.0</v>
      </c>
      <c r="E3094" s="44">
        <v>26.8</v>
      </c>
      <c r="F3094" s="44">
        <v>4.3</v>
      </c>
      <c r="G3094" s="44">
        <v>0.95</v>
      </c>
      <c r="H3094" s="18">
        <f>MIN(1,F3094/Config_Geracao!$E$4)*G3094</f>
        <v>0.4085</v>
      </c>
    </row>
    <row r="3095" ht="15.0" customHeight="1">
      <c r="A3095" s="43">
        <v>45786.875</v>
      </c>
      <c r="B3095" s="44">
        <v>5.0</v>
      </c>
      <c r="C3095" s="44">
        <v>21.0</v>
      </c>
      <c r="D3095" s="44">
        <v>0.0</v>
      </c>
      <c r="E3095" s="44">
        <v>24.2</v>
      </c>
      <c r="F3095" s="44">
        <v>4.44</v>
      </c>
      <c r="G3095" s="44">
        <v>0.95</v>
      </c>
      <c r="H3095" s="18">
        <f>MIN(1,F3095/Config_Geracao!$E$4)*G3095</f>
        <v>0.4218</v>
      </c>
    </row>
    <row r="3096" ht="15.0" customHeight="1">
      <c r="A3096" s="43">
        <v>45786.9166666667</v>
      </c>
      <c r="B3096" s="44">
        <v>5.0</v>
      </c>
      <c r="C3096" s="44">
        <v>22.0</v>
      </c>
      <c r="D3096" s="44">
        <v>0.0</v>
      </c>
      <c r="E3096" s="44">
        <v>25.0</v>
      </c>
      <c r="F3096" s="44">
        <v>3.09</v>
      </c>
      <c r="G3096" s="44">
        <v>0.95</v>
      </c>
      <c r="H3096" s="18">
        <f>MIN(1,F3096/Config_Geracao!$E$4)*G3096</f>
        <v>0.29355</v>
      </c>
    </row>
    <row r="3097" ht="15.0" customHeight="1">
      <c r="A3097" s="43">
        <v>45786.9583333333</v>
      </c>
      <c r="B3097" s="44">
        <v>5.0</v>
      </c>
      <c r="C3097" s="44">
        <v>23.0</v>
      </c>
      <c r="D3097" s="44">
        <v>0.0</v>
      </c>
      <c r="E3097" s="44">
        <v>25.6</v>
      </c>
      <c r="F3097" s="44">
        <v>3.56</v>
      </c>
      <c r="G3097" s="44">
        <v>0.95</v>
      </c>
      <c r="H3097" s="18">
        <f>MIN(1,F3097/Config_Geracao!$E$4)*G3097</f>
        <v>0.3382</v>
      </c>
    </row>
    <row r="3098" ht="15.0" customHeight="1">
      <c r="A3098" s="43">
        <v>45787.0</v>
      </c>
      <c r="B3098" s="44">
        <v>5.0</v>
      </c>
      <c r="C3098" s="44">
        <v>0.0</v>
      </c>
      <c r="D3098" s="44">
        <v>0.0</v>
      </c>
      <c r="E3098" s="44">
        <v>23.9</v>
      </c>
      <c r="F3098" s="44">
        <v>3.59</v>
      </c>
      <c r="G3098" s="44">
        <v>0.95</v>
      </c>
      <c r="H3098" s="18">
        <f>MIN(1,F3098/Config_Geracao!$E$4)*G3098</f>
        <v>0.34105</v>
      </c>
    </row>
    <row r="3099" ht="15.0" customHeight="1">
      <c r="A3099" s="43">
        <v>45787.0416666667</v>
      </c>
      <c r="B3099" s="44">
        <v>5.0</v>
      </c>
      <c r="C3099" s="44">
        <v>1.0</v>
      </c>
      <c r="D3099" s="44">
        <v>0.0</v>
      </c>
      <c r="E3099" s="44">
        <v>26.2</v>
      </c>
      <c r="F3099" s="44">
        <v>3.2</v>
      </c>
      <c r="G3099" s="44">
        <v>0.95</v>
      </c>
      <c r="H3099" s="18">
        <f>MIN(1,F3099/Config_Geracao!$E$4)*G3099</f>
        <v>0.304</v>
      </c>
    </row>
    <row r="3100" ht="15.0" customHeight="1">
      <c r="A3100" s="43">
        <v>45787.0833333333</v>
      </c>
      <c r="B3100" s="44">
        <v>5.0</v>
      </c>
      <c r="C3100" s="44">
        <v>2.0</v>
      </c>
      <c r="D3100" s="44">
        <v>0.0</v>
      </c>
      <c r="E3100" s="44">
        <v>22.2</v>
      </c>
      <c r="F3100" s="44">
        <v>3.99</v>
      </c>
      <c r="G3100" s="44">
        <v>0.95</v>
      </c>
      <c r="H3100" s="18">
        <f>MIN(1,F3100/Config_Geracao!$E$4)*G3100</f>
        <v>0.37905</v>
      </c>
    </row>
    <row r="3101" ht="15.0" customHeight="1">
      <c r="A3101" s="43">
        <v>45787.125</v>
      </c>
      <c r="B3101" s="44">
        <v>5.0</v>
      </c>
      <c r="C3101" s="44">
        <v>3.0</v>
      </c>
      <c r="D3101" s="44">
        <v>0.0</v>
      </c>
      <c r="E3101" s="44">
        <v>22.4</v>
      </c>
      <c r="F3101" s="44">
        <v>5.2</v>
      </c>
      <c r="G3101" s="44">
        <v>0.95</v>
      </c>
      <c r="H3101" s="18">
        <f>MIN(1,F3101/Config_Geracao!$E$4)*G3101</f>
        <v>0.494</v>
      </c>
    </row>
    <row r="3102" ht="15.0" customHeight="1">
      <c r="A3102" s="43">
        <v>45787.1666666667</v>
      </c>
      <c r="B3102" s="44">
        <v>5.0</v>
      </c>
      <c r="C3102" s="44">
        <v>4.0</v>
      </c>
      <c r="D3102" s="44">
        <v>0.0</v>
      </c>
      <c r="E3102" s="44">
        <v>22.4</v>
      </c>
      <c r="F3102" s="44">
        <v>3.06</v>
      </c>
      <c r="G3102" s="44">
        <v>0.95</v>
      </c>
      <c r="H3102" s="18">
        <f>MIN(1,F3102/Config_Geracao!$E$4)*G3102</f>
        <v>0.2907</v>
      </c>
    </row>
    <row r="3103" ht="15.0" customHeight="1">
      <c r="A3103" s="43">
        <v>45787.2083333333</v>
      </c>
      <c r="B3103" s="44">
        <v>5.0</v>
      </c>
      <c r="C3103" s="44">
        <v>5.0</v>
      </c>
      <c r="D3103" s="44">
        <v>0.0</v>
      </c>
      <c r="E3103" s="44">
        <v>22.7</v>
      </c>
      <c r="F3103" s="44">
        <v>3.01</v>
      </c>
      <c r="G3103" s="44">
        <v>0.95</v>
      </c>
      <c r="H3103" s="18">
        <f>MIN(1,F3103/Config_Geracao!$E$4)*G3103</f>
        <v>0.28595</v>
      </c>
    </row>
    <row r="3104" ht="15.0" customHeight="1">
      <c r="A3104" s="43">
        <v>45787.25</v>
      </c>
      <c r="B3104" s="44">
        <v>5.0</v>
      </c>
      <c r="C3104" s="44">
        <v>6.0</v>
      </c>
      <c r="D3104" s="44">
        <v>190.5</v>
      </c>
      <c r="E3104" s="44">
        <v>18.7</v>
      </c>
      <c r="F3104" s="44">
        <v>2.31</v>
      </c>
      <c r="G3104" s="44">
        <v>0.95</v>
      </c>
      <c r="H3104" s="18">
        <f>MIN(1,F3104/Config_Geracao!$E$4)*G3104</f>
        <v>0.21945</v>
      </c>
    </row>
    <row r="3105" ht="15.0" customHeight="1">
      <c r="A3105" s="43">
        <v>45787.2916666667</v>
      </c>
      <c r="B3105" s="44">
        <v>5.0</v>
      </c>
      <c r="C3105" s="44">
        <v>7.0</v>
      </c>
      <c r="D3105" s="44">
        <v>388.3</v>
      </c>
      <c r="E3105" s="44">
        <v>23.8</v>
      </c>
      <c r="F3105" s="44">
        <v>3.83</v>
      </c>
      <c r="G3105" s="44">
        <v>0.95</v>
      </c>
      <c r="H3105" s="18">
        <f>MIN(1,F3105/Config_Geracao!$E$4)*G3105</f>
        <v>0.36385</v>
      </c>
    </row>
    <row r="3106" ht="15.0" customHeight="1">
      <c r="A3106" s="43">
        <v>45787.3333333333</v>
      </c>
      <c r="B3106" s="44">
        <v>5.0</v>
      </c>
      <c r="C3106" s="44">
        <v>8.0</v>
      </c>
      <c r="D3106" s="44">
        <v>330.9</v>
      </c>
      <c r="E3106" s="44">
        <v>26.3</v>
      </c>
      <c r="F3106" s="44">
        <v>2.08</v>
      </c>
      <c r="G3106" s="44">
        <v>0.95</v>
      </c>
      <c r="H3106" s="18">
        <f>MIN(1,F3106/Config_Geracao!$E$4)*G3106</f>
        <v>0.1976</v>
      </c>
    </row>
    <row r="3107" ht="15.0" customHeight="1">
      <c r="A3107" s="43">
        <v>45787.375</v>
      </c>
      <c r="B3107" s="44">
        <v>5.0</v>
      </c>
      <c r="C3107" s="44">
        <v>9.0</v>
      </c>
      <c r="D3107" s="44">
        <v>714.9</v>
      </c>
      <c r="E3107" s="44">
        <v>25.5</v>
      </c>
      <c r="F3107" s="44">
        <v>3.17</v>
      </c>
      <c r="G3107" s="44">
        <v>0.95</v>
      </c>
      <c r="H3107" s="18">
        <f>MIN(1,F3107/Config_Geracao!$E$4)*G3107</f>
        <v>0.30115</v>
      </c>
    </row>
    <row r="3108" ht="15.0" customHeight="1">
      <c r="A3108" s="43">
        <v>45787.4166666667</v>
      </c>
      <c r="B3108" s="44">
        <v>5.0</v>
      </c>
      <c r="C3108" s="44">
        <v>10.0</v>
      </c>
      <c r="D3108" s="44">
        <v>834.6</v>
      </c>
      <c r="E3108" s="44">
        <v>26.2</v>
      </c>
      <c r="F3108" s="44">
        <v>2.3</v>
      </c>
      <c r="G3108" s="44">
        <v>0.95</v>
      </c>
      <c r="H3108" s="18">
        <f>MIN(1,F3108/Config_Geracao!$E$4)*G3108</f>
        <v>0.2185</v>
      </c>
    </row>
    <row r="3109" ht="15.0" customHeight="1">
      <c r="A3109" s="43">
        <v>45787.4583333333</v>
      </c>
      <c r="B3109" s="44">
        <v>5.0</v>
      </c>
      <c r="C3109" s="44">
        <v>11.0</v>
      </c>
      <c r="D3109" s="44">
        <v>874.2</v>
      </c>
      <c r="E3109" s="44">
        <v>28.3</v>
      </c>
      <c r="F3109" s="44">
        <v>2.74</v>
      </c>
      <c r="G3109" s="44">
        <v>0.95</v>
      </c>
      <c r="H3109" s="18">
        <f>MIN(1,F3109/Config_Geracao!$E$4)*G3109</f>
        <v>0.2603</v>
      </c>
    </row>
    <row r="3110" ht="15.0" customHeight="1">
      <c r="A3110" s="43">
        <v>45787.5</v>
      </c>
      <c r="B3110" s="44">
        <v>5.0</v>
      </c>
      <c r="C3110" s="44">
        <v>12.0</v>
      </c>
      <c r="D3110" s="44">
        <v>922.7</v>
      </c>
      <c r="E3110" s="44">
        <v>27.0</v>
      </c>
      <c r="F3110" s="44">
        <v>3.93</v>
      </c>
      <c r="G3110" s="44">
        <v>0.95</v>
      </c>
      <c r="H3110" s="18">
        <f>MIN(1,F3110/Config_Geracao!$E$4)*G3110</f>
        <v>0.37335</v>
      </c>
    </row>
    <row r="3111" ht="15.0" customHeight="1">
      <c r="A3111" s="43">
        <v>45787.5416666667</v>
      </c>
      <c r="B3111" s="44">
        <v>5.0</v>
      </c>
      <c r="C3111" s="44">
        <v>13.0</v>
      </c>
      <c r="D3111" s="44">
        <v>884.1</v>
      </c>
      <c r="E3111" s="44">
        <v>28.1</v>
      </c>
      <c r="F3111" s="44">
        <v>3.41</v>
      </c>
      <c r="G3111" s="44">
        <v>0.95</v>
      </c>
      <c r="H3111" s="18">
        <f>MIN(1,F3111/Config_Geracao!$E$4)*G3111</f>
        <v>0.32395</v>
      </c>
    </row>
    <row r="3112" ht="15.0" customHeight="1">
      <c r="A3112" s="43">
        <v>45787.5833333333</v>
      </c>
      <c r="B3112" s="44">
        <v>5.0</v>
      </c>
      <c r="C3112" s="44">
        <v>14.0</v>
      </c>
      <c r="D3112" s="44">
        <v>836.5</v>
      </c>
      <c r="E3112" s="44">
        <v>24.4</v>
      </c>
      <c r="F3112" s="44">
        <v>3.78</v>
      </c>
      <c r="G3112" s="44">
        <v>0.95</v>
      </c>
      <c r="H3112" s="18">
        <f>MIN(1,F3112/Config_Geracao!$E$4)*G3112</f>
        <v>0.3591</v>
      </c>
    </row>
    <row r="3113" ht="15.0" customHeight="1">
      <c r="A3113" s="43">
        <v>45787.625</v>
      </c>
      <c r="B3113" s="44">
        <v>5.0</v>
      </c>
      <c r="C3113" s="44">
        <v>15.0</v>
      </c>
      <c r="D3113" s="44">
        <v>721.5</v>
      </c>
      <c r="E3113" s="44">
        <v>26.6</v>
      </c>
      <c r="F3113" s="44">
        <v>2.19</v>
      </c>
      <c r="G3113" s="44">
        <v>0.95</v>
      </c>
      <c r="H3113" s="18">
        <f>MIN(1,F3113/Config_Geracao!$E$4)*G3113</f>
        <v>0.20805</v>
      </c>
    </row>
    <row r="3114" ht="15.0" customHeight="1">
      <c r="A3114" s="43">
        <v>45787.6666666667</v>
      </c>
      <c r="B3114" s="44">
        <v>5.0</v>
      </c>
      <c r="C3114" s="44">
        <v>16.0</v>
      </c>
      <c r="D3114" s="44">
        <v>587.1</v>
      </c>
      <c r="E3114" s="44">
        <v>23.9</v>
      </c>
      <c r="F3114" s="44">
        <v>3.07</v>
      </c>
      <c r="G3114" s="44">
        <v>0.95</v>
      </c>
      <c r="H3114" s="18">
        <f>MIN(1,F3114/Config_Geracao!$E$4)*G3114</f>
        <v>0.29165</v>
      </c>
    </row>
    <row r="3115" ht="15.0" customHeight="1">
      <c r="A3115" s="43">
        <v>45787.7083333333</v>
      </c>
      <c r="B3115" s="44">
        <v>5.0</v>
      </c>
      <c r="C3115" s="44">
        <v>17.0</v>
      </c>
      <c r="D3115" s="44">
        <v>381.3</v>
      </c>
      <c r="E3115" s="44">
        <v>24.4</v>
      </c>
      <c r="F3115" s="44">
        <v>2.58</v>
      </c>
      <c r="G3115" s="44">
        <v>0.95</v>
      </c>
      <c r="H3115" s="18">
        <f>MIN(1,F3115/Config_Geracao!$E$4)*G3115</f>
        <v>0.2451</v>
      </c>
    </row>
    <row r="3116" ht="15.0" customHeight="1">
      <c r="A3116" s="43">
        <v>45787.75</v>
      </c>
      <c r="B3116" s="44">
        <v>5.0</v>
      </c>
      <c r="C3116" s="44">
        <v>18.0</v>
      </c>
      <c r="D3116" s="44">
        <v>184.4</v>
      </c>
      <c r="E3116" s="44">
        <v>20.2</v>
      </c>
      <c r="F3116" s="44">
        <v>2.64</v>
      </c>
      <c r="G3116" s="44">
        <v>0.95</v>
      </c>
      <c r="H3116" s="18">
        <f>MIN(1,F3116/Config_Geracao!$E$4)*G3116</f>
        <v>0.2508</v>
      </c>
    </row>
    <row r="3117" ht="15.0" customHeight="1">
      <c r="A3117" s="43">
        <v>45787.7916666667</v>
      </c>
      <c r="B3117" s="44">
        <v>5.0</v>
      </c>
      <c r="C3117" s="44">
        <v>19.0</v>
      </c>
      <c r="D3117" s="44">
        <v>0.0</v>
      </c>
      <c r="E3117" s="44">
        <v>25.5</v>
      </c>
      <c r="F3117" s="44">
        <v>4.0</v>
      </c>
      <c r="G3117" s="44">
        <v>0.95</v>
      </c>
      <c r="H3117" s="18">
        <f>MIN(1,F3117/Config_Geracao!$E$4)*G3117</f>
        <v>0.38</v>
      </c>
    </row>
    <row r="3118" ht="15.0" customHeight="1">
      <c r="A3118" s="43">
        <v>45787.8333333333</v>
      </c>
      <c r="B3118" s="44">
        <v>5.0</v>
      </c>
      <c r="C3118" s="44">
        <v>20.0</v>
      </c>
      <c r="D3118" s="44">
        <v>0.0</v>
      </c>
      <c r="E3118" s="44">
        <v>22.3</v>
      </c>
      <c r="F3118" s="44">
        <v>3.52</v>
      </c>
      <c r="G3118" s="44">
        <v>0.95</v>
      </c>
      <c r="H3118" s="18">
        <f>MIN(1,F3118/Config_Geracao!$E$4)*G3118</f>
        <v>0.3344</v>
      </c>
    </row>
    <row r="3119" ht="15.0" customHeight="1">
      <c r="A3119" s="43">
        <v>45787.875</v>
      </c>
      <c r="B3119" s="44">
        <v>5.0</v>
      </c>
      <c r="C3119" s="44">
        <v>21.0</v>
      </c>
      <c r="D3119" s="44">
        <v>0.0</v>
      </c>
      <c r="E3119" s="44">
        <v>24.5</v>
      </c>
      <c r="F3119" s="44">
        <v>7.77</v>
      </c>
      <c r="G3119" s="44">
        <v>0.95</v>
      </c>
      <c r="H3119" s="18">
        <f>MIN(1,F3119/Config_Geracao!$E$4)*G3119</f>
        <v>0.73815</v>
      </c>
    </row>
    <row r="3120" ht="15.0" customHeight="1">
      <c r="A3120" s="43">
        <v>45787.9166666667</v>
      </c>
      <c r="B3120" s="44">
        <v>5.0</v>
      </c>
      <c r="C3120" s="44">
        <v>22.0</v>
      </c>
      <c r="D3120" s="44">
        <v>0.0</v>
      </c>
      <c r="E3120" s="44">
        <v>27.5</v>
      </c>
      <c r="F3120" s="44">
        <v>3.27</v>
      </c>
      <c r="G3120" s="44">
        <v>0.95</v>
      </c>
      <c r="H3120" s="18">
        <f>MIN(1,F3120/Config_Geracao!$E$4)*G3120</f>
        <v>0.31065</v>
      </c>
    </row>
    <row r="3121" ht="15.0" customHeight="1">
      <c r="A3121" s="43">
        <v>45787.9583333333</v>
      </c>
      <c r="B3121" s="44">
        <v>5.0</v>
      </c>
      <c r="C3121" s="44">
        <v>23.0</v>
      </c>
      <c r="D3121" s="44">
        <v>0.0</v>
      </c>
      <c r="E3121" s="44">
        <v>25.4</v>
      </c>
      <c r="F3121" s="44">
        <v>3.58</v>
      </c>
      <c r="G3121" s="44">
        <v>0.95</v>
      </c>
      <c r="H3121" s="18">
        <f>MIN(1,F3121/Config_Geracao!$E$4)*G3121</f>
        <v>0.3401</v>
      </c>
    </row>
    <row r="3122" ht="15.0" customHeight="1">
      <c r="A3122" s="43">
        <v>45788.0</v>
      </c>
      <c r="B3122" s="44">
        <v>5.0</v>
      </c>
      <c r="C3122" s="44">
        <v>0.0</v>
      </c>
      <c r="D3122" s="44">
        <v>0.0</v>
      </c>
      <c r="E3122" s="44">
        <v>24.7</v>
      </c>
      <c r="F3122" s="44">
        <v>3.31</v>
      </c>
      <c r="G3122" s="44">
        <v>0.95</v>
      </c>
      <c r="H3122" s="18">
        <f>MIN(1,F3122/Config_Geracao!$E$4)*G3122</f>
        <v>0.31445</v>
      </c>
    </row>
    <row r="3123" ht="15.0" customHeight="1">
      <c r="A3123" s="43">
        <v>45788.0416666667</v>
      </c>
      <c r="B3123" s="44">
        <v>5.0</v>
      </c>
      <c r="C3123" s="44">
        <v>1.0</v>
      </c>
      <c r="D3123" s="44">
        <v>0.0</v>
      </c>
      <c r="E3123" s="44">
        <v>25.3</v>
      </c>
      <c r="F3123" s="44">
        <v>3.59</v>
      </c>
      <c r="G3123" s="44">
        <v>0.95</v>
      </c>
      <c r="H3123" s="18">
        <f>MIN(1,F3123/Config_Geracao!$E$4)*G3123</f>
        <v>0.34105</v>
      </c>
    </row>
    <row r="3124" ht="15.0" customHeight="1">
      <c r="A3124" s="43">
        <v>45788.0833333333</v>
      </c>
      <c r="B3124" s="44">
        <v>5.0</v>
      </c>
      <c r="C3124" s="44">
        <v>2.0</v>
      </c>
      <c r="D3124" s="44">
        <v>0.0</v>
      </c>
      <c r="E3124" s="44">
        <v>23.3</v>
      </c>
      <c r="F3124" s="44">
        <v>5.63</v>
      </c>
      <c r="G3124" s="44">
        <v>0.95</v>
      </c>
      <c r="H3124" s="18">
        <f>MIN(1,F3124/Config_Geracao!$E$4)*G3124</f>
        <v>0.53485</v>
      </c>
    </row>
    <row r="3125" ht="15.0" customHeight="1">
      <c r="A3125" s="43">
        <v>45788.125</v>
      </c>
      <c r="B3125" s="44">
        <v>5.0</v>
      </c>
      <c r="C3125" s="44">
        <v>3.0</v>
      </c>
      <c r="D3125" s="44">
        <v>0.0</v>
      </c>
      <c r="E3125" s="44">
        <v>26.3</v>
      </c>
      <c r="F3125" s="44">
        <v>3.1</v>
      </c>
      <c r="G3125" s="44">
        <v>0.95</v>
      </c>
      <c r="H3125" s="18">
        <f>MIN(1,F3125/Config_Geracao!$E$4)*G3125</f>
        <v>0.2945</v>
      </c>
    </row>
    <row r="3126" ht="15.0" customHeight="1">
      <c r="A3126" s="43">
        <v>45788.1666666667</v>
      </c>
      <c r="B3126" s="44">
        <v>5.0</v>
      </c>
      <c r="C3126" s="44">
        <v>4.0</v>
      </c>
      <c r="D3126" s="44">
        <v>0.0</v>
      </c>
      <c r="E3126" s="44">
        <v>25.7</v>
      </c>
      <c r="F3126" s="44">
        <v>3.26</v>
      </c>
      <c r="G3126" s="44">
        <v>0.95</v>
      </c>
      <c r="H3126" s="18">
        <f>MIN(1,F3126/Config_Geracao!$E$4)*G3126</f>
        <v>0.3097</v>
      </c>
    </row>
    <row r="3127" ht="15.0" customHeight="1">
      <c r="A3127" s="43">
        <v>45788.2083333333</v>
      </c>
      <c r="B3127" s="44">
        <v>5.0</v>
      </c>
      <c r="C3127" s="44">
        <v>5.0</v>
      </c>
      <c r="D3127" s="44">
        <v>0.0</v>
      </c>
      <c r="E3127" s="44">
        <v>22.9</v>
      </c>
      <c r="F3127" s="44">
        <v>4.59</v>
      </c>
      <c r="G3127" s="44">
        <v>0.95</v>
      </c>
      <c r="H3127" s="18">
        <f>MIN(1,F3127/Config_Geracao!$E$4)*G3127</f>
        <v>0.43605</v>
      </c>
    </row>
    <row r="3128" ht="15.0" customHeight="1">
      <c r="A3128" s="43">
        <v>45788.25</v>
      </c>
      <c r="B3128" s="44">
        <v>5.0</v>
      </c>
      <c r="C3128" s="44">
        <v>6.0</v>
      </c>
      <c r="D3128" s="44">
        <v>215.3</v>
      </c>
      <c r="E3128" s="44">
        <v>23.0</v>
      </c>
      <c r="F3128" s="44">
        <v>3.38</v>
      </c>
      <c r="G3128" s="44">
        <v>0.95</v>
      </c>
      <c r="H3128" s="18">
        <f>MIN(1,F3128/Config_Geracao!$E$4)*G3128</f>
        <v>0.3211</v>
      </c>
    </row>
    <row r="3129" ht="15.0" customHeight="1">
      <c r="A3129" s="43">
        <v>45788.2916666667</v>
      </c>
      <c r="B3129" s="44">
        <v>5.0</v>
      </c>
      <c r="C3129" s="44">
        <v>7.0</v>
      </c>
      <c r="D3129" s="44">
        <v>390.3</v>
      </c>
      <c r="E3129" s="44">
        <v>21.1</v>
      </c>
      <c r="F3129" s="44">
        <v>4.63</v>
      </c>
      <c r="G3129" s="44">
        <v>0.95</v>
      </c>
      <c r="H3129" s="18">
        <f>MIN(1,F3129/Config_Geracao!$E$4)*G3129</f>
        <v>0.43985</v>
      </c>
    </row>
    <row r="3130" ht="15.0" customHeight="1">
      <c r="A3130" s="43">
        <v>45788.3333333333</v>
      </c>
      <c r="B3130" s="44">
        <v>5.0</v>
      </c>
      <c r="C3130" s="44">
        <v>8.0</v>
      </c>
      <c r="D3130" s="44">
        <v>609.7</v>
      </c>
      <c r="E3130" s="44">
        <v>22.8</v>
      </c>
      <c r="F3130" s="44">
        <v>2.14</v>
      </c>
      <c r="G3130" s="44">
        <v>0.95</v>
      </c>
      <c r="H3130" s="18">
        <f>MIN(1,F3130/Config_Geracao!$E$4)*G3130</f>
        <v>0.2033</v>
      </c>
    </row>
    <row r="3131" ht="15.0" customHeight="1">
      <c r="A3131" s="43">
        <v>45788.375</v>
      </c>
      <c r="B3131" s="44">
        <v>5.0</v>
      </c>
      <c r="C3131" s="44">
        <v>9.0</v>
      </c>
      <c r="D3131" s="44">
        <v>693.4</v>
      </c>
      <c r="E3131" s="44">
        <v>26.5</v>
      </c>
      <c r="F3131" s="44">
        <v>2.33</v>
      </c>
      <c r="G3131" s="44">
        <v>0.95</v>
      </c>
      <c r="H3131" s="18">
        <f>MIN(1,F3131/Config_Geracao!$E$4)*G3131</f>
        <v>0.22135</v>
      </c>
    </row>
    <row r="3132" ht="15.0" customHeight="1">
      <c r="A3132" s="43">
        <v>45788.4166666667</v>
      </c>
      <c r="B3132" s="44">
        <v>5.0</v>
      </c>
      <c r="C3132" s="44">
        <v>10.0</v>
      </c>
      <c r="D3132" s="44">
        <v>815.0</v>
      </c>
      <c r="E3132" s="44">
        <v>26.9</v>
      </c>
      <c r="F3132" s="44">
        <v>2.5</v>
      </c>
      <c r="G3132" s="44">
        <v>0.95</v>
      </c>
      <c r="H3132" s="18">
        <f>MIN(1,F3132/Config_Geracao!$E$4)*G3132</f>
        <v>0.2375</v>
      </c>
    </row>
    <row r="3133" ht="15.0" customHeight="1">
      <c r="A3133" s="43">
        <v>45788.4583333333</v>
      </c>
      <c r="B3133" s="44">
        <v>5.0</v>
      </c>
      <c r="C3133" s="44">
        <v>11.0</v>
      </c>
      <c r="D3133" s="44">
        <v>893.0</v>
      </c>
      <c r="E3133" s="44">
        <v>26.8</v>
      </c>
      <c r="F3133" s="44">
        <v>3.61</v>
      </c>
      <c r="G3133" s="44">
        <v>0.95</v>
      </c>
      <c r="H3133" s="18">
        <f>MIN(1,F3133/Config_Geracao!$E$4)*G3133</f>
        <v>0.34295</v>
      </c>
    </row>
    <row r="3134" ht="15.0" customHeight="1">
      <c r="A3134" s="43">
        <v>45788.5</v>
      </c>
      <c r="B3134" s="44">
        <v>5.0</v>
      </c>
      <c r="C3134" s="44">
        <v>12.0</v>
      </c>
      <c r="D3134" s="44">
        <v>872.6</v>
      </c>
      <c r="E3134" s="44">
        <v>29.6</v>
      </c>
      <c r="F3134" s="44">
        <v>2.05</v>
      </c>
      <c r="G3134" s="44">
        <v>0.95</v>
      </c>
      <c r="H3134" s="18">
        <f>MIN(1,F3134/Config_Geracao!$E$4)*G3134</f>
        <v>0.19475</v>
      </c>
    </row>
    <row r="3135" ht="15.0" customHeight="1">
      <c r="A3135" s="43">
        <v>45788.5416666667</v>
      </c>
      <c r="B3135" s="44">
        <v>5.0</v>
      </c>
      <c r="C3135" s="44">
        <v>13.0</v>
      </c>
      <c r="D3135" s="44">
        <v>875.7</v>
      </c>
      <c r="E3135" s="44">
        <v>29.0</v>
      </c>
      <c r="F3135" s="44">
        <v>2.81</v>
      </c>
      <c r="G3135" s="44">
        <v>0.95</v>
      </c>
      <c r="H3135" s="18">
        <f>MIN(1,F3135/Config_Geracao!$E$4)*G3135</f>
        <v>0.26695</v>
      </c>
    </row>
    <row r="3136" ht="15.0" customHeight="1">
      <c r="A3136" s="43">
        <v>45788.5833333333</v>
      </c>
      <c r="B3136" s="44">
        <v>5.0</v>
      </c>
      <c r="C3136" s="44">
        <v>14.0</v>
      </c>
      <c r="D3136" s="44">
        <v>845.9</v>
      </c>
      <c r="E3136" s="44">
        <v>28.0</v>
      </c>
      <c r="F3136" s="44">
        <v>3.67</v>
      </c>
      <c r="G3136" s="44">
        <v>0.95</v>
      </c>
      <c r="H3136" s="18">
        <f>MIN(1,F3136/Config_Geracao!$E$4)*G3136</f>
        <v>0.34865</v>
      </c>
    </row>
    <row r="3137" ht="15.0" customHeight="1">
      <c r="A3137" s="43">
        <v>45788.625</v>
      </c>
      <c r="B3137" s="44">
        <v>5.0</v>
      </c>
      <c r="C3137" s="44">
        <v>15.0</v>
      </c>
      <c r="D3137" s="44">
        <v>662.0</v>
      </c>
      <c r="E3137" s="44">
        <v>24.4</v>
      </c>
      <c r="F3137" s="44">
        <v>3.42</v>
      </c>
      <c r="G3137" s="44">
        <v>0.95</v>
      </c>
      <c r="H3137" s="18">
        <f>MIN(1,F3137/Config_Geracao!$E$4)*G3137</f>
        <v>0.3249</v>
      </c>
    </row>
    <row r="3138" ht="15.0" customHeight="1">
      <c r="A3138" s="43">
        <v>45788.6666666667</v>
      </c>
      <c r="B3138" s="44">
        <v>5.0</v>
      </c>
      <c r="C3138" s="44">
        <v>16.0</v>
      </c>
      <c r="D3138" s="44">
        <v>240.4</v>
      </c>
      <c r="E3138" s="44">
        <v>24.7</v>
      </c>
      <c r="F3138" s="44">
        <v>2.92</v>
      </c>
      <c r="G3138" s="44">
        <v>0.95</v>
      </c>
      <c r="H3138" s="18">
        <f>MIN(1,F3138/Config_Geracao!$E$4)*G3138</f>
        <v>0.2774</v>
      </c>
    </row>
    <row r="3139" ht="15.0" customHeight="1">
      <c r="A3139" s="43">
        <v>45788.7083333333</v>
      </c>
      <c r="B3139" s="44">
        <v>5.0</v>
      </c>
      <c r="C3139" s="44">
        <v>17.0</v>
      </c>
      <c r="D3139" s="44">
        <v>379.4</v>
      </c>
      <c r="E3139" s="44">
        <v>21.4</v>
      </c>
      <c r="F3139" s="44">
        <v>2.61</v>
      </c>
      <c r="G3139" s="44">
        <v>0.95</v>
      </c>
      <c r="H3139" s="18">
        <f>MIN(1,F3139/Config_Geracao!$E$4)*G3139</f>
        <v>0.24795</v>
      </c>
    </row>
    <row r="3140" ht="15.0" customHeight="1">
      <c r="A3140" s="43">
        <v>45788.75</v>
      </c>
      <c r="B3140" s="44">
        <v>5.0</v>
      </c>
      <c r="C3140" s="44">
        <v>18.0</v>
      </c>
      <c r="D3140" s="44">
        <v>192.7</v>
      </c>
      <c r="E3140" s="44">
        <v>22.1</v>
      </c>
      <c r="F3140" s="44">
        <v>2.77</v>
      </c>
      <c r="G3140" s="44">
        <v>0.95</v>
      </c>
      <c r="H3140" s="18">
        <f>MIN(1,F3140/Config_Geracao!$E$4)*G3140</f>
        <v>0.26315</v>
      </c>
    </row>
    <row r="3141" ht="15.0" customHeight="1">
      <c r="A3141" s="43">
        <v>45788.7916666667</v>
      </c>
      <c r="B3141" s="44">
        <v>5.0</v>
      </c>
      <c r="C3141" s="44">
        <v>19.0</v>
      </c>
      <c r="D3141" s="44">
        <v>15.0</v>
      </c>
      <c r="E3141" s="44">
        <v>23.5</v>
      </c>
      <c r="F3141" s="44">
        <v>3.12</v>
      </c>
      <c r="G3141" s="44">
        <v>0.95</v>
      </c>
      <c r="H3141" s="18">
        <f>MIN(1,F3141/Config_Geracao!$E$4)*G3141</f>
        <v>0.2964</v>
      </c>
    </row>
    <row r="3142" ht="15.0" customHeight="1">
      <c r="A3142" s="43">
        <v>45788.8333333333</v>
      </c>
      <c r="B3142" s="44">
        <v>5.0</v>
      </c>
      <c r="C3142" s="44">
        <v>20.0</v>
      </c>
      <c r="D3142" s="44">
        <v>0.0</v>
      </c>
      <c r="E3142" s="44">
        <v>23.5</v>
      </c>
      <c r="F3142" s="44">
        <v>2.17</v>
      </c>
      <c r="G3142" s="44">
        <v>0.95</v>
      </c>
      <c r="H3142" s="18">
        <f>MIN(1,F3142/Config_Geracao!$E$4)*G3142</f>
        <v>0.20615</v>
      </c>
    </row>
    <row r="3143" ht="15.0" customHeight="1">
      <c r="A3143" s="43">
        <v>45788.875</v>
      </c>
      <c r="B3143" s="44">
        <v>5.0</v>
      </c>
      <c r="C3143" s="44">
        <v>21.0</v>
      </c>
      <c r="D3143" s="44">
        <v>0.0</v>
      </c>
      <c r="E3143" s="44">
        <v>23.7</v>
      </c>
      <c r="F3143" s="44">
        <v>4.46</v>
      </c>
      <c r="G3143" s="44">
        <v>0.95</v>
      </c>
      <c r="H3143" s="18">
        <f>MIN(1,F3143/Config_Geracao!$E$4)*G3143</f>
        <v>0.4237</v>
      </c>
    </row>
    <row r="3144" ht="15.0" customHeight="1">
      <c r="A3144" s="43">
        <v>45788.9166666667</v>
      </c>
      <c r="B3144" s="44">
        <v>5.0</v>
      </c>
      <c r="C3144" s="44">
        <v>22.0</v>
      </c>
      <c r="D3144" s="44">
        <v>0.0</v>
      </c>
      <c r="E3144" s="44">
        <v>24.0</v>
      </c>
      <c r="F3144" s="44">
        <v>3.35</v>
      </c>
      <c r="G3144" s="44">
        <v>0.95</v>
      </c>
      <c r="H3144" s="18">
        <f>MIN(1,F3144/Config_Geracao!$E$4)*G3144</f>
        <v>0.31825</v>
      </c>
    </row>
    <row r="3145" ht="15.0" customHeight="1">
      <c r="A3145" s="43">
        <v>45788.9583333333</v>
      </c>
      <c r="B3145" s="44">
        <v>5.0</v>
      </c>
      <c r="C3145" s="44">
        <v>23.0</v>
      </c>
      <c r="D3145" s="44">
        <v>0.0</v>
      </c>
      <c r="E3145" s="44">
        <v>23.7</v>
      </c>
      <c r="F3145" s="44">
        <v>3.55</v>
      </c>
      <c r="G3145" s="44">
        <v>0.95</v>
      </c>
      <c r="H3145" s="18">
        <f>MIN(1,F3145/Config_Geracao!$E$4)*G3145</f>
        <v>0.33725</v>
      </c>
    </row>
    <row r="3146" ht="15.0" customHeight="1">
      <c r="A3146" s="43">
        <v>45789.0</v>
      </c>
      <c r="B3146" s="44">
        <v>5.0</v>
      </c>
      <c r="C3146" s="44">
        <v>0.0</v>
      </c>
      <c r="D3146" s="44">
        <v>0.0</v>
      </c>
      <c r="E3146" s="44">
        <v>23.9</v>
      </c>
      <c r="F3146" s="44">
        <v>5.53</v>
      </c>
      <c r="G3146" s="44">
        <v>0.95</v>
      </c>
      <c r="H3146" s="18">
        <f>MIN(1,F3146/Config_Geracao!$E$4)*G3146</f>
        <v>0.52535</v>
      </c>
    </row>
    <row r="3147" ht="15.0" customHeight="1">
      <c r="A3147" s="43">
        <v>45789.0416666667</v>
      </c>
      <c r="B3147" s="44">
        <v>5.0</v>
      </c>
      <c r="C3147" s="44">
        <v>1.0</v>
      </c>
      <c r="D3147" s="44">
        <v>0.0</v>
      </c>
      <c r="E3147" s="44">
        <v>24.7</v>
      </c>
      <c r="F3147" s="44">
        <v>3.53</v>
      </c>
      <c r="G3147" s="44">
        <v>0.95</v>
      </c>
      <c r="H3147" s="18">
        <f>MIN(1,F3147/Config_Geracao!$E$4)*G3147</f>
        <v>0.33535</v>
      </c>
    </row>
    <row r="3148" ht="15.0" customHeight="1">
      <c r="A3148" s="43">
        <v>45789.0833333333</v>
      </c>
      <c r="B3148" s="44">
        <v>5.0</v>
      </c>
      <c r="C3148" s="44">
        <v>2.0</v>
      </c>
      <c r="D3148" s="44">
        <v>0.0</v>
      </c>
      <c r="E3148" s="44">
        <v>26.1</v>
      </c>
      <c r="F3148" s="44">
        <v>3.81</v>
      </c>
      <c r="G3148" s="44">
        <v>0.95</v>
      </c>
      <c r="H3148" s="18">
        <f>MIN(1,F3148/Config_Geracao!$E$4)*G3148</f>
        <v>0.36195</v>
      </c>
    </row>
    <row r="3149" ht="15.0" customHeight="1">
      <c r="A3149" s="43">
        <v>45789.125</v>
      </c>
      <c r="B3149" s="44">
        <v>5.0</v>
      </c>
      <c r="C3149" s="44">
        <v>3.0</v>
      </c>
      <c r="D3149" s="44">
        <v>0.0</v>
      </c>
      <c r="E3149" s="44">
        <v>23.9</v>
      </c>
      <c r="F3149" s="44">
        <v>3.68</v>
      </c>
      <c r="G3149" s="44">
        <v>0.95</v>
      </c>
      <c r="H3149" s="18">
        <f>MIN(1,F3149/Config_Geracao!$E$4)*G3149</f>
        <v>0.3496</v>
      </c>
    </row>
    <row r="3150" ht="15.0" customHeight="1">
      <c r="A3150" s="43">
        <v>45789.1666666667</v>
      </c>
      <c r="B3150" s="44">
        <v>5.0</v>
      </c>
      <c r="C3150" s="44">
        <v>4.0</v>
      </c>
      <c r="D3150" s="44">
        <v>0.0</v>
      </c>
      <c r="E3150" s="44">
        <v>21.4</v>
      </c>
      <c r="F3150" s="44">
        <v>3.02</v>
      </c>
      <c r="G3150" s="44">
        <v>0.95</v>
      </c>
      <c r="H3150" s="18">
        <f>MIN(1,F3150/Config_Geracao!$E$4)*G3150</f>
        <v>0.2869</v>
      </c>
    </row>
    <row r="3151" ht="15.0" customHeight="1">
      <c r="A3151" s="43">
        <v>45789.2083333333</v>
      </c>
      <c r="B3151" s="44">
        <v>5.0</v>
      </c>
      <c r="C3151" s="44">
        <v>5.0</v>
      </c>
      <c r="D3151" s="44">
        <v>0.0</v>
      </c>
      <c r="E3151" s="44">
        <v>23.9</v>
      </c>
      <c r="F3151" s="44">
        <v>3.55</v>
      </c>
      <c r="G3151" s="44">
        <v>0.95</v>
      </c>
      <c r="H3151" s="18">
        <f>MIN(1,F3151/Config_Geracao!$E$4)*G3151</f>
        <v>0.33725</v>
      </c>
    </row>
    <row r="3152" ht="15.0" customHeight="1">
      <c r="A3152" s="43">
        <v>45789.25</v>
      </c>
      <c r="B3152" s="44">
        <v>5.0</v>
      </c>
      <c r="C3152" s="44">
        <v>6.0</v>
      </c>
      <c r="D3152" s="44">
        <v>183.7</v>
      </c>
      <c r="E3152" s="44">
        <v>21.4</v>
      </c>
      <c r="F3152" s="44">
        <v>2.67</v>
      </c>
      <c r="G3152" s="44">
        <v>0.95</v>
      </c>
      <c r="H3152" s="18">
        <f>MIN(1,F3152/Config_Geracao!$E$4)*G3152</f>
        <v>0.25365</v>
      </c>
    </row>
    <row r="3153" ht="15.0" customHeight="1">
      <c r="A3153" s="43">
        <v>45789.2916666667</v>
      </c>
      <c r="B3153" s="44">
        <v>5.0</v>
      </c>
      <c r="C3153" s="44">
        <v>7.0</v>
      </c>
      <c r="D3153" s="44">
        <v>384.4</v>
      </c>
      <c r="E3153" s="44">
        <v>23.5</v>
      </c>
      <c r="F3153" s="44">
        <v>2.03</v>
      </c>
      <c r="G3153" s="44">
        <v>0.95</v>
      </c>
      <c r="H3153" s="18">
        <f>MIN(1,F3153/Config_Geracao!$E$4)*G3153</f>
        <v>0.19285</v>
      </c>
    </row>
    <row r="3154" ht="15.0" customHeight="1">
      <c r="A3154" s="43">
        <v>45789.3333333333</v>
      </c>
      <c r="B3154" s="44">
        <v>5.0</v>
      </c>
      <c r="C3154" s="44">
        <v>8.0</v>
      </c>
      <c r="D3154" s="44">
        <v>567.7</v>
      </c>
      <c r="E3154" s="44">
        <v>26.6</v>
      </c>
      <c r="F3154" s="44">
        <v>2.61</v>
      </c>
      <c r="G3154" s="44">
        <v>0.95</v>
      </c>
      <c r="H3154" s="18">
        <f>MIN(1,F3154/Config_Geracao!$E$4)*G3154</f>
        <v>0.24795</v>
      </c>
    </row>
    <row r="3155" ht="15.0" customHeight="1">
      <c r="A3155" s="43">
        <v>45789.375</v>
      </c>
      <c r="B3155" s="44">
        <v>5.0</v>
      </c>
      <c r="C3155" s="44">
        <v>9.0</v>
      </c>
      <c r="D3155" s="44">
        <v>728.7</v>
      </c>
      <c r="E3155" s="44">
        <v>28.1</v>
      </c>
      <c r="F3155" s="44">
        <v>3.88</v>
      </c>
      <c r="G3155" s="44">
        <v>0.95</v>
      </c>
      <c r="H3155" s="18">
        <f>MIN(1,F3155/Config_Geracao!$E$4)*G3155</f>
        <v>0.3686</v>
      </c>
    </row>
    <row r="3156" ht="15.0" customHeight="1">
      <c r="A3156" s="43">
        <v>45789.4166666667</v>
      </c>
      <c r="B3156" s="44">
        <v>5.0</v>
      </c>
      <c r="C3156" s="44">
        <v>10.0</v>
      </c>
      <c r="D3156" s="44">
        <v>842.0</v>
      </c>
      <c r="E3156" s="44">
        <v>28.6</v>
      </c>
      <c r="F3156" s="44">
        <v>2.72</v>
      </c>
      <c r="G3156" s="44">
        <v>0.95</v>
      </c>
      <c r="H3156" s="18">
        <f>MIN(1,F3156/Config_Geracao!$E$4)*G3156</f>
        <v>0.2584</v>
      </c>
    </row>
    <row r="3157" ht="15.0" customHeight="1">
      <c r="A3157" s="43">
        <v>45789.4583333333</v>
      </c>
      <c r="B3157" s="44">
        <v>5.0</v>
      </c>
      <c r="C3157" s="44">
        <v>11.0</v>
      </c>
      <c r="D3157" s="44">
        <v>917.6</v>
      </c>
      <c r="E3157" s="44">
        <v>29.0</v>
      </c>
      <c r="F3157" s="44">
        <v>2.95</v>
      </c>
      <c r="G3157" s="44">
        <v>0.95</v>
      </c>
      <c r="H3157" s="18">
        <f>MIN(1,F3157/Config_Geracao!$E$4)*G3157</f>
        <v>0.28025</v>
      </c>
    </row>
    <row r="3158" ht="15.0" customHeight="1">
      <c r="A3158" s="43">
        <v>45789.5</v>
      </c>
      <c r="B3158" s="44">
        <v>5.0</v>
      </c>
      <c r="C3158" s="44">
        <v>12.0</v>
      </c>
      <c r="D3158" s="44">
        <v>939.9</v>
      </c>
      <c r="E3158" s="44">
        <v>28.3</v>
      </c>
      <c r="F3158" s="44">
        <v>2.6</v>
      </c>
      <c r="G3158" s="44">
        <v>0.95</v>
      </c>
      <c r="H3158" s="18">
        <f>MIN(1,F3158/Config_Geracao!$E$4)*G3158</f>
        <v>0.247</v>
      </c>
    </row>
    <row r="3159" ht="15.0" customHeight="1">
      <c r="A3159" s="43">
        <v>45789.5416666667</v>
      </c>
      <c r="B3159" s="44">
        <v>5.0</v>
      </c>
      <c r="C3159" s="44">
        <v>13.0</v>
      </c>
      <c r="D3159" s="44">
        <v>918.6</v>
      </c>
      <c r="E3159" s="44">
        <v>29.8</v>
      </c>
      <c r="F3159" s="44">
        <v>5.58</v>
      </c>
      <c r="G3159" s="44">
        <v>0.95</v>
      </c>
      <c r="H3159" s="18">
        <f>MIN(1,F3159/Config_Geracao!$E$4)*G3159</f>
        <v>0.5301</v>
      </c>
    </row>
    <row r="3160" ht="15.0" customHeight="1">
      <c r="A3160" s="43">
        <v>45789.5833333333</v>
      </c>
      <c r="B3160" s="44">
        <v>5.0</v>
      </c>
      <c r="C3160" s="44">
        <v>14.0</v>
      </c>
      <c r="D3160" s="44">
        <v>796.0</v>
      </c>
      <c r="E3160" s="44">
        <v>28.4</v>
      </c>
      <c r="F3160" s="44">
        <v>2.94</v>
      </c>
      <c r="G3160" s="44">
        <v>0.95</v>
      </c>
      <c r="H3160" s="18">
        <f>MIN(1,F3160/Config_Geracao!$E$4)*G3160</f>
        <v>0.2793</v>
      </c>
    </row>
    <row r="3161" ht="15.0" customHeight="1">
      <c r="A3161" s="43">
        <v>45789.625</v>
      </c>
      <c r="B3161" s="44">
        <v>5.0</v>
      </c>
      <c r="C3161" s="44">
        <v>15.0</v>
      </c>
      <c r="D3161" s="44">
        <v>700.6</v>
      </c>
      <c r="E3161" s="44">
        <v>27.8</v>
      </c>
      <c r="F3161" s="44">
        <v>2.34</v>
      </c>
      <c r="G3161" s="44">
        <v>0.95</v>
      </c>
      <c r="H3161" s="18">
        <f>MIN(1,F3161/Config_Geracao!$E$4)*G3161</f>
        <v>0.2223</v>
      </c>
    </row>
    <row r="3162" ht="15.0" customHeight="1">
      <c r="A3162" s="43">
        <v>45789.6666666667</v>
      </c>
      <c r="B3162" s="44">
        <v>5.0</v>
      </c>
      <c r="C3162" s="44">
        <v>16.0</v>
      </c>
      <c r="D3162" s="44">
        <v>556.0</v>
      </c>
      <c r="E3162" s="44">
        <v>24.3</v>
      </c>
      <c r="F3162" s="44">
        <v>5.58</v>
      </c>
      <c r="G3162" s="44">
        <v>0.95</v>
      </c>
      <c r="H3162" s="18">
        <f>MIN(1,F3162/Config_Geracao!$E$4)*G3162</f>
        <v>0.5301</v>
      </c>
    </row>
    <row r="3163" ht="15.0" customHeight="1">
      <c r="A3163" s="43">
        <v>45789.7083333333</v>
      </c>
      <c r="B3163" s="44">
        <v>5.0</v>
      </c>
      <c r="C3163" s="44">
        <v>17.0</v>
      </c>
      <c r="D3163" s="44">
        <v>388.1</v>
      </c>
      <c r="E3163" s="44">
        <v>25.0</v>
      </c>
      <c r="F3163" s="44">
        <v>2.38</v>
      </c>
      <c r="G3163" s="44">
        <v>0.95</v>
      </c>
      <c r="H3163" s="18">
        <f>MIN(1,F3163/Config_Geracao!$E$4)*G3163</f>
        <v>0.2261</v>
      </c>
    </row>
    <row r="3164" ht="15.0" customHeight="1">
      <c r="A3164" s="43">
        <v>45789.75</v>
      </c>
      <c r="B3164" s="44">
        <v>5.0</v>
      </c>
      <c r="C3164" s="44">
        <v>18.0</v>
      </c>
      <c r="D3164" s="44">
        <v>201.1</v>
      </c>
      <c r="E3164" s="44">
        <v>23.8</v>
      </c>
      <c r="F3164" s="44">
        <v>3.56</v>
      </c>
      <c r="G3164" s="44">
        <v>0.95</v>
      </c>
      <c r="H3164" s="18">
        <f>MIN(1,F3164/Config_Geracao!$E$4)*G3164</f>
        <v>0.3382</v>
      </c>
    </row>
    <row r="3165" ht="15.0" customHeight="1">
      <c r="A3165" s="43">
        <v>45789.7916666667</v>
      </c>
      <c r="B3165" s="44">
        <v>5.0</v>
      </c>
      <c r="C3165" s="44">
        <v>19.0</v>
      </c>
      <c r="D3165" s="44">
        <v>0.0</v>
      </c>
      <c r="E3165" s="44">
        <v>25.0</v>
      </c>
      <c r="F3165" s="44">
        <v>2.04</v>
      </c>
      <c r="G3165" s="44">
        <v>0.95</v>
      </c>
      <c r="H3165" s="18">
        <f>MIN(1,F3165/Config_Geracao!$E$4)*G3165</f>
        <v>0.1938</v>
      </c>
    </row>
    <row r="3166" ht="15.0" customHeight="1">
      <c r="A3166" s="43">
        <v>45789.8333333333</v>
      </c>
      <c r="B3166" s="44">
        <v>5.0</v>
      </c>
      <c r="C3166" s="44">
        <v>20.0</v>
      </c>
      <c r="D3166" s="44">
        <v>0.0</v>
      </c>
      <c r="E3166" s="44">
        <v>22.5</v>
      </c>
      <c r="F3166" s="44">
        <v>3.0</v>
      </c>
      <c r="G3166" s="44">
        <v>0.95</v>
      </c>
      <c r="H3166" s="18">
        <f>MIN(1,F3166/Config_Geracao!$E$4)*G3166</f>
        <v>0.285</v>
      </c>
    </row>
    <row r="3167" ht="15.0" customHeight="1">
      <c r="A3167" s="43">
        <v>45789.875</v>
      </c>
      <c r="B3167" s="44">
        <v>5.0</v>
      </c>
      <c r="C3167" s="44">
        <v>21.0</v>
      </c>
      <c r="D3167" s="44">
        <v>0.0</v>
      </c>
      <c r="E3167" s="44">
        <v>24.9</v>
      </c>
      <c r="F3167" s="44">
        <v>3.09</v>
      </c>
      <c r="G3167" s="44">
        <v>0.95</v>
      </c>
      <c r="H3167" s="18">
        <f>MIN(1,F3167/Config_Geracao!$E$4)*G3167</f>
        <v>0.29355</v>
      </c>
    </row>
    <row r="3168" ht="15.0" customHeight="1">
      <c r="A3168" s="43">
        <v>45789.9166666667</v>
      </c>
      <c r="B3168" s="44">
        <v>5.0</v>
      </c>
      <c r="C3168" s="44">
        <v>22.0</v>
      </c>
      <c r="D3168" s="44">
        <v>0.0</v>
      </c>
      <c r="E3168" s="44">
        <v>24.4</v>
      </c>
      <c r="F3168" s="44">
        <v>3.26</v>
      </c>
      <c r="G3168" s="44">
        <v>0.95</v>
      </c>
      <c r="H3168" s="18">
        <f>MIN(1,F3168/Config_Geracao!$E$4)*G3168</f>
        <v>0.3097</v>
      </c>
    </row>
    <row r="3169" ht="15.0" customHeight="1">
      <c r="A3169" s="43">
        <v>45789.9583333333</v>
      </c>
      <c r="B3169" s="44">
        <v>5.0</v>
      </c>
      <c r="C3169" s="44">
        <v>23.0</v>
      </c>
      <c r="D3169" s="44">
        <v>0.0</v>
      </c>
      <c r="E3169" s="44">
        <v>25.2</v>
      </c>
      <c r="F3169" s="44">
        <v>3.14</v>
      </c>
      <c r="G3169" s="44">
        <v>0.95</v>
      </c>
      <c r="H3169" s="18">
        <f>MIN(1,F3169/Config_Geracao!$E$4)*G3169</f>
        <v>0.2983</v>
      </c>
    </row>
    <row r="3170" ht="15.0" customHeight="1">
      <c r="A3170" s="43">
        <v>45790.0</v>
      </c>
      <c r="B3170" s="44">
        <v>5.0</v>
      </c>
      <c r="C3170" s="44">
        <v>0.0</v>
      </c>
      <c r="D3170" s="44">
        <v>0.0</v>
      </c>
      <c r="E3170" s="44">
        <v>25.1</v>
      </c>
      <c r="F3170" s="44">
        <v>4.35</v>
      </c>
      <c r="G3170" s="44">
        <v>0.95</v>
      </c>
      <c r="H3170" s="18">
        <f>MIN(1,F3170/Config_Geracao!$E$4)*G3170</f>
        <v>0.41325</v>
      </c>
    </row>
    <row r="3171" ht="15.0" customHeight="1">
      <c r="A3171" s="43">
        <v>45790.0416666667</v>
      </c>
      <c r="B3171" s="44">
        <v>5.0</v>
      </c>
      <c r="C3171" s="44">
        <v>1.0</v>
      </c>
      <c r="D3171" s="44">
        <v>0.0</v>
      </c>
      <c r="E3171" s="44">
        <v>25.2</v>
      </c>
      <c r="F3171" s="44">
        <v>3.69</v>
      </c>
      <c r="G3171" s="44">
        <v>0.95</v>
      </c>
      <c r="H3171" s="18">
        <f>MIN(1,F3171/Config_Geracao!$E$4)*G3171</f>
        <v>0.35055</v>
      </c>
    </row>
    <row r="3172" ht="15.0" customHeight="1">
      <c r="A3172" s="43">
        <v>45790.0833333333</v>
      </c>
      <c r="B3172" s="44">
        <v>5.0</v>
      </c>
      <c r="C3172" s="44">
        <v>2.0</v>
      </c>
      <c r="D3172" s="44">
        <v>0.0</v>
      </c>
      <c r="E3172" s="44">
        <v>23.1</v>
      </c>
      <c r="F3172" s="44">
        <v>3.82</v>
      </c>
      <c r="G3172" s="44">
        <v>0.95</v>
      </c>
      <c r="H3172" s="18">
        <f>MIN(1,F3172/Config_Geracao!$E$4)*G3172</f>
        <v>0.3629</v>
      </c>
    </row>
    <row r="3173" ht="15.0" customHeight="1">
      <c r="A3173" s="43">
        <v>45790.125</v>
      </c>
      <c r="B3173" s="44">
        <v>5.0</v>
      </c>
      <c r="C3173" s="44">
        <v>3.0</v>
      </c>
      <c r="D3173" s="44">
        <v>0.0</v>
      </c>
      <c r="E3173" s="44">
        <v>24.0</v>
      </c>
      <c r="F3173" s="44">
        <v>3.28</v>
      </c>
      <c r="G3173" s="44">
        <v>0.95</v>
      </c>
      <c r="H3173" s="18">
        <f>MIN(1,F3173/Config_Geracao!$E$4)*G3173</f>
        <v>0.3116</v>
      </c>
    </row>
    <row r="3174" ht="15.0" customHeight="1">
      <c r="A3174" s="43">
        <v>45790.1666666667</v>
      </c>
      <c r="B3174" s="44">
        <v>5.0</v>
      </c>
      <c r="C3174" s="44">
        <v>4.0</v>
      </c>
      <c r="D3174" s="44">
        <v>0.0</v>
      </c>
      <c r="E3174" s="44">
        <v>21.8</v>
      </c>
      <c r="F3174" s="44">
        <v>4.54</v>
      </c>
      <c r="G3174" s="44">
        <v>0.95</v>
      </c>
      <c r="H3174" s="18">
        <f>MIN(1,F3174/Config_Geracao!$E$4)*G3174</f>
        <v>0.4313</v>
      </c>
    </row>
    <row r="3175" ht="15.0" customHeight="1">
      <c r="A3175" s="43">
        <v>45790.2083333333</v>
      </c>
      <c r="B3175" s="44">
        <v>5.0</v>
      </c>
      <c r="C3175" s="44">
        <v>5.0</v>
      </c>
      <c r="D3175" s="44">
        <v>0.0</v>
      </c>
      <c r="E3175" s="44">
        <v>23.2</v>
      </c>
      <c r="F3175" s="44">
        <v>4.55</v>
      </c>
      <c r="G3175" s="44">
        <v>0.95</v>
      </c>
      <c r="H3175" s="18">
        <f>MIN(1,F3175/Config_Geracao!$E$4)*G3175</f>
        <v>0.43225</v>
      </c>
    </row>
    <row r="3176" ht="15.0" customHeight="1">
      <c r="A3176" s="43">
        <v>45790.25</v>
      </c>
      <c r="B3176" s="44">
        <v>5.0</v>
      </c>
      <c r="C3176" s="44">
        <v>6.0</v>
      </c>
      <c r="D3176" s="44">
        <v>171.7</v>
      </c>
      <c r="E3176" s="44">
        <v>24.5</v>
      </c>
      <c r="F3176" s="44">
        <v>2.25</v>
      </c>
      <c r="G3176" s="44">
        <v>0.95</v>
      </c>
      <c r="H3176" s="18">
        <f>MIN(1,F3176/Config_Geracao!$E$4)*G3176</f>
        <v>0.21375</v>
      </c>
    </row>
    <row r="3177" ht="15.0" customHeight="1">
      <c r="A3177" s="43">
        <v>45790.2916666667</v>
      </c>
      <c r="B3177" s="44">
        <v>5.0</v>
      </c>
      <c r="C3177" s="44">
        <v>7.0</v>
      </c>
      <c r="D3177" s="44">
        <v>385.8</v>
      </c>
      <c r="E3177" s="44">
        <v>22.8</v>
      </c>
      <c r="F3177" s="44">
        <v>2.24</v>
      </c>
      <c r="G3177" s="44">
        <v>0.95</v>
      </c>
      <c r="H3177" s="18">
        <f>MIN(1,F3177/Config_Geracao!$E$4)*G3177</f>
        <v>0.2128</v>
      </c>
    </row>
    <row r="3178" ht="15.0" customHeight="1">
      <c r="A3178" s="43">
        <v>45790.3333333333</v>
      </c>
      <c r="B3178" s="44">
        <v>5.0</v>
      </c>
      <c r="C3178" s="44">
        <v>8.0</v>
      </c>
      <c r="D3178" s="44">
        <v>571.4</v>
      </c>
      <c r="E3178" s="44">
        <v>23.8</v>
      </c>
      <c r="F3178" s="44">
        <v>4.4</v>
      </c>
      <c r="G3178" s="44">
        <v>0.95</v>
      </c>
      <c r="H3178" s="18">
        <f>MIN(1,F3178/Config_Geracao!$E$4)*G3178</f>
        <v>0.418</v>
      </c>
    </row>
    <row r="3179" ht="15.0" customHeight="1">
      <c r="A3179" s="43">
        <v>45790.375</v>
      </c>
      <c r="B3179" s="44">
        <v>5.0</v>
      </c>
      <c r="C3179" s="44">
        <v>9.0</v>
      </c>
      <c r="D3179" s="44">
        <v>715.5</v>
      </c>
      <c r="E3179" s="44">
        <v>25.7</v>
      </c>
      <c r="F3179" s="44">
        <v>2.08</v>
      </c>
      <c r="G3179" s="44">
        <v>0.95</v>
      </c>
      <c r="H3179" s="18">
        <f>MIN(1,F3179/Config_Geracao!$E$4)*G3179</f>
        <v>0.1976</v>
      </c>
    </row>
    <row r="3180" ht="15.0" customHeight="1">
      <c r="A3180" s="43">
        <v>45790.4166666667</v>
      </c>
      <c r="B3180" s="44">
        <v>5.0</v>
      </c>
      <c r="C3180" s="44">
        <v>10.0</v>
      </c>
      <c r="D3180" s="44">
        <v>823.5</v>
      </c>
      <c r="E3180" s="44">
        <v>26.8</v>
      </c>
      <c r="F3180" s="44">
        <v>6.94</v>
      </c>
      <c r="G3180" s="44">
        <v>0.95</v>
      </c>
      <c r="H3180" s="18">
        <f>MIN(1,F3180/Config_Geracao!$E$4)*G3180</f>
        <v>0.6593</v>
      </c>
    </row>
    <row r="3181" ht="15.0" customHeight="1">
      <c r="A3181" s="43">
        <v>45790.4583333333</v>
      </c>
      <c r="B3181" s="44">
        <v>5.0</v>
      </c>
      <c r="C3181" s="44">
        <v>11.0</v>
      </c>
      <c r="D3181" s="44">
        <v>864.8</v>
      </c>
      <c r="E3181" s="44">
        <v>26.4</v>
      </c>
      <c r="F3181" s="44">
        <v>2.27</v>
      </c>
      <c r="G3181" s="44">
        <v>0.95</v>
      </c>
      <c r="H3181" s="18">
        <f>MIN(1,F3181/Config_Geracao!$E$4)*G3181</f>
        <v>0.21565</v>
      </c>
    </row>
    <row r="3182" ht="15.0" customHeight="1">
      <c r="A3182" s="43">
        <v>45790.5</v>
      </c>
      <c r="B3182" s="44">
        <v>5.0</v>
      </c>
      <c r="C3182" s="44">
        <v>12.0</v>
      </c>
      <c r="D3182" s="44">
        <v>883.2</v>
      </c>
      <c r="E3182" s="44">
        <v>29.5</v>
      </c>
      <c r="F3182" s="44">
        <v>2.2</v>
      </c>
      <c r="G3182" s="44">
        <v>0.95</v>
      </c>
      <c r="H3182" s="18">
        <f>MIN(1,F3182/Config_Geracao!$E$4)*G3182</f>
        <v>0.209</v>
      </c>
    </row>
    <row r="3183" ht="15.0" customHeight="1">
      <c r="A3183" s="43">
        <v>45790.5416666667</v>
      </c>
      <c r="B3183" s="44">
        <v>5.0</v>
      </c>
      <c r="C3183" s="44">
        <v>13.0</v>
      </c>
      <c r="D3183" s="44">
        <v>866.8</v>
      </c>
      <c r="E3183" s="44">
        <v>26.8</v>
      </c>
      <c r="F3183" s="44">
        <v>5.8</v>
      </c>
      <c r="G3183" s="44">
        <v>0.95</v>
      </c>
      <c r="H3183" s="18">
        <f>MIN(1,F3183/Config_Geracao!$E$4)*G3183</f>
        <v>0.551</v>
      </c>
    </row>
    <row r="3184" ht="15.0" customHeight="1">
      <c r="A3184" s="43">
        <v>45790.5833333333</v>
      </c>
      <c r="B3184" s="44">
        <v>5.0</v>
      </c>
      <c r="C3184" s="44">
        <v>14.0</v>
      </c>
      <c r="D3184" s="44">
        <v>810.3</v>
      </c>
      <c r="E3184" s="44">
        <v>27.5</v>
      </c>
      <c r="F3184" s="44">
        <v>3.42</v>
      </c>
      <c r="G3184" s="44">
        <v>0.95</v>
      </c>
      <c r="H3184" s="18">
        <f>MIN(1,F3184/Config_Geracao!$E$4)*G3184</f>
        <v>0.3249</v>
      </c>
    </row>
    <row r="3185" ht="15.0" customHeight="1">
      <c r="A3185" s="43">
        <v>45790.625</v>
      </c>
      <c r="B3185" s="44">
        <v>5.0</v>
      </c>
      <c r="C3185" s="44">
        <v>15.0</v>
      </c>
      <c r="D3185" s="44">
        <v>687.8</v>
      </c>
      <c r="E3185" s="44">
        <v>27.1</v>
      </c>
      <c r="F3185" s="44">
        <v>3.62</v>
      </c>
      <c r="G3185" s="44">
        <v>0.95</v>
      </c>
      <c r="H3185" s="18">
        <f>MIN(1,F3185/Config_Geracao!$E$4)*G3185</f>
        <v>0.3439</v>
      </c>
    </row>
    <row r="3186" ht="15.0" customHeight="1">
      <c r="A3186" s="43">
        <v>45790.6666666667</v>
      </c>
      <c r="B3186" s="44">
        <v>5.0</v>
      </c>
      <c r="C3186" s="44">
        <v>16.0</v>
      </c>
      <c r="D3186" s="44">
        <v>574.4</v>
      </c>
      <c r="E3186" s="44">
        <v>27.1</v>
      </c>
      <c r="F3186" s="44">
        <v>3.56</v>
      </c>
      <c r="G3186" s="44">
        <v>0.95</v>
      </c>
      <c r="H3186" s="18">
        <f>MIN(1,F3186/Config_Geracao!$E$4)*G3186</f>
        <v>0.3382</v>
      </c>
    </row>
    <row r="3187" ht="15.0" customHeight="1">
      <c r="A3187" s="43">
        <v>45790.7083333333</v>
      </c>
      <c r="B3187" s="44">
        <v>5.0</v>
      </c>
      <c r="C3187" s="44">
        <v>17.0</v>
      </c>
      <c r="D3187" s="44">
        <v>351.5</v>
      </c>
      <c r="E3187" s="44">
        <v>22.1</v>
      </c>
      <c r="F3187" s="44">
        <v>2.25</v>
      </c>
      <c r="G3187" s="44">
        <v>0.95</v>
      </c>
      <c r="H3187" s="18">
        <f>MIN(1,F3187/Config_Geracao!$E$4)*G3187</f>
        <v>0.21375</v>
      </c>
    </row>
    <row r="3188" ht="15.0" customHeight="1">
      <c r="A3188" s="43">
        <v>45790.75</v>
      </c>
      <c r="B3188" s="44">
        <v>5.0</v>
      </c>
      <c r="C3188" s="44">
        <v>18.0</v>
      </c>
      <c r="D3188" s="44">
        <v>182.4</v>
      </c>
      <c r="E3188" s="44">
        <v>23.3</v>
      </c>
      <c r="F3188" s="44">
        <v>2.29</v>
      </c>
      <c r="G3188" s="44">
        <v>0.95</v>
      </c>
      <c r="H3188" s="18">
        <f>MIN(1,F3188/Config_Geracao!$E$4)*G3188</f>
        <v>0.21755</v>
      </c>
    </row>
    <row r="3189" ht="15.0" customHeight="1">
      <c r="A3189" s="43">
        <v>45790.7916666667</v>
      </c>
      <c r="B3189" s="44">
        <v>5.0</v>
      </c>
      <c r="C3189" s="44">
        <v>19.0</v>
      </c>
      <c r="D3189" s="44">
        <v>21.6</v>
      </c>
      <c r="E3189" s="44">
        <v>23.5</v>
      </c>
      <c r="F3189" s="44">
        <v>3.91</v>
      </c>
      <c r="G3189" s="44">
        <v>0.95</v>
      </c>
      <c r="H3189" s="18">
        <f>MIN(1,F3189/Config_Geracao!$E$4)*G3189</f>
        <v>0.37145</v>
      </c>
    </row>
    <row r="3190" ht="15.0" customHeight="1">
      <c r="A3190" s="43">
        <v>45790.8333333333</v>
      </c>
      <c r="B3190" s="44">
        <v>5.0</v>
      </c>
      <c r="C3190" s="44">
        <v>20.0</v>
      </c>
      <c r="D3190" s="44">
        <v>0.0</v>
      </c>
      <c r="E3190" s="44">
        <v>24.0</v>
      </c>
      <c r="F3190" s="44">
        <v>5.35</v>
      </c>
      <c r="G3190" s="44">
        <v>0.95</v>
      </c>
      <c r="H3190" s="18">
        <f>MIN(1,F3190/Config_Geracao!$E$4)*G3190</f>
        <v>0.50825</v>
      </c>
    </row>
    <row r="3191" ht="15.0" customHeight="1">
      <c r="A3191" s="43">
        <v>45790.875</v>
      </c>
      <c r="B3191" s="44">
        <v>5.0</v>
      </c>
      <c r="C3191" s="44">
        <v>21.0</v>
      </c>
      <c r="D3191" s="44">
        <v>0.0</v>
      </c>
      <c r="E3191" s="44">
        <v>25.4</v>
      </c>
      <c r="F3191" s="44">
        <v>4.65</v>
      </c>
      <c r="G3191" s="44">
        <v>0.95</v>
      </c>
      <c r="H3191" s="18">
        <f>MIN(1,F3191/Config_Geracao!$E$4)*G3191</f>
        <v>0.44175</v>
      </c>
    </row>
    <row r="3192" ht="15.0" customHeight="1">
      <c r="A3192" s="43">
        <v>45790.9166666667</v>
      </c>
      <c r="B3192" s="44">
        <v>5.0</v>
      </c>
      <c r="C3192" s="44">
        <v>22.0</v>
      </c>
      <c r="D3192" s="44">
        <v>0.0</v>
      </c>
      <c r="E3192" s="44">
        <v>24.8</v>
      </c>
      <c r="F3192" s="44">
        <v>5.25</v>
      </c>
      <c r="G3192" s="44">
        <v>0.95</v>
      </c>
      <c r="H3192" s="18">
        <f>MIN(1,F3192/Config_Geracao!$E$4)*G3192</f>
        <v>0.49875</v>
      </c>
    </row>
    <row r="3193" ht="15.0" customHeight="1">
      <c r="A3193" s="43">
        <v>45790.9583333333</v>
      </c>
      <c r="B3193" s="44">
        <v>5.0</v>
      </c>
      <c r="C3193" s="44">
        <v>23.0</v>
      </c>
      <c r="D3193" s="44">
        <v>0.0</v>
      </c>
      <c r="E3193" s="44">
        <v>27.0</v>
      </c>
      <c r="F3193" s="44">
        <v>3.14</v>
      </c>
      <c r="G3193" s="44">
        <v>0.95</v>
      </c>
      <c r="H3193" s="18">
        <f>MIN(1,F3193/Config_Geracao!$E$4)*G3193</f>
        <v>0.2983</v>
      </c>
    </row>
    <row r="3194" ht="15.0" customHeight="1">
      <c r="A3194" s="43">
        <v>45791.0</v>
      </c>
      <c r="B3194" s="44">
        <v>5.0</v>
      </c>
      <c r="C3194" s="44">
        <v>0.0</v>
      </c>
      <c r="D3194" s="44">
        <v>0.0</v>
      </c>
      <c r="E3194" s="44">
        <v>24.8</v>
      </c>
      <c r="F3194" s="44">
        <v>3.5</v>
      </c>
      <c r="G3194" s="44">
        <v>0.95</v>
      </c>
      <c r="H3194" s="18">
        <f>MIN(1,F3194/Config_Geracao!$E$4)*G3194</f>
        <v>0.3325</v>
      </c>
    </row>
    <row r="3195" ht="15.0" customHeight="1">
      <c r="A3195" s="43">
        <v>45791.0416666667</v>
      </c>
      <c r="B3195" s="44">
        <v>5.0</v>
      </c>
      <c r="C3195" s="44">
        <v>1.0</v>
      </c>
      <c r="D3195" s="44">
        <v>0.0</v>
      </c>
      <c r="E3195" s="44">
        <v>23.5</v>
      </c>
      <c r="F3195" s="44">
        <v>3.13</v>
      </c>
      <c r="G3195" s="44">
        <v>0.95</v>
      </c>
      <c r="H3195" s="18">
        <f>MIN(1,F3195/Config_Geracao!$E$4)*G3195</f>
        <v>0.29735</v>
      </c>
    </row>
    <row r="3196" ht="15.0" customHeight="1">
      <c r="A3196" s="43">
        <v>45791.0833333333</v>
      </c>
      <c r="B3196" s="44">
        <v>5.0</v>
      </c>
      <c r="C3196" s="44">
        <v>2.0</v>
      </c>
      <c r="D3196" s="44">
        <v>0.0</v>
      </c>
      <c r="E3196" s="44">
        <v>23.1</v>
      </c>
      <c r="F3196" s="44">
        <v>4.64</v>
      </c>
      <c r="G3196" s="44">
        <v>0.95</v>
      </c>
      <c r="H3196" s="18">
        <f>MIN(1,F3196/Config_Geracao!$E$4)*G3196</f>
        <v>0.4408</v>
      </c>
    </row>
    <row r="3197" ht="15.0" customHeight="1">
      <c r="A3197" s="43">
        <v>45791.125</v>
      </c>
      <c r="B3197" s="44">
        <v>5.0</v>
      </c>
      <c r="C3197" s="44">
        <v>3.0</v>
      </c>
      <c r="D3197" s="44">
        <v>0.0</v>
      </c>
      <c r="E3197" s="44">
        <v>24.6</v>
      </c>
      <c r="F3197" s="44">
        <v>3.29</v>
      </c>
      <c r="G3197" s="44">
        <v>0.95</v>
      </c>
      <c r="H3197" s="18">
        <f>MIN(1,F3197/Config_Geracao!$E$4)*G3197</f>
        <v>0.31255</v>
      </c>
    </row>
    <row r="3198" ht="15.0" customHeight="1">
      <c r="A3198" s="43">
        <v>45791.1666666667</v>
      </c>
      <c r="B3198" s="44">
        <v>5.0</v>
      </c>
      <c r="C3198" s="44">
        <v>4.0</v>
      </c>
      <c r="D3198" s="44">
        <v>0.0</v>
      </c>
      <c r="E3198" s="44">
        <v>21.7</v>
      </c>
      <c r="F3198" s="44">
        <v>3.3</v>
      </c>
      <c r="G3198" s="44">
        <v>0.95</v>
      </c>
      <c r="H3198" s="18">
        <f>MIN(1,F3198/Config_Geracao!$E$4)*G3198</f>
        <v>0.3135</v>
      </c>
    </row>
    <row r="3199" ht="15.0" customHeight="1">
      <c r="A3199" s="43">
        <v>45791.2083333333</v>
      </c>
      <c r="B3199" s="44">
        <v>5.0</v>
      </c>
      <c r="C3199" s="44">
        <v>5.0</v>
      </c>
      <c r="D3199" s="44">
        <v>0.0</v>
      </c>
      <c r="E3199" s="44">
        <v>22.7</v>
      </c>
      <c r="F3199" s="44">
        <v>3.28</v>
      </c>
      <c r="G3199" s="44">
        <v>0.95</v>
      </c>
      <c r="H3199" s="18">
        <f>MIN(1,F3199/Config_Geracao!$E$4)*G3199</f>
        <v>0.3116</v>
      </c>
    </row>
    <row r="3200" ht="15.0" customHeight="1">
      <c r="A3200" s="43">
        <v>45791.25</v>
      </c>
      <c r="B3200" s="44">
        <v>5.0</v>
      </c>
      <c r="C3200" s="44">
        <v>6.0</v>
      </c>
      <c r="D3200" s="44">
        <v>171.5</v>
      </c>
      <c r="E3200" s="44">
        <v>22.8</v>
      </c>
      <c r="F3200" s="44">
        <v>2.67</v>
      </c>
      <c r="G3200" s="44">
        <v>0.95</v>
      </c>
      <c r="H3200" s="18">
        <f>MIN(1,F3200/Config_Geracao!$E$4)*G3200</f>
        <v>0.25365</v>
      </c>
    </row>
    <row r="3201" ht="15.0" customHeight="1">
      <c r="A3201" s="43">
        <v>45791.2916666667</v>
      </c>
      <c r="B3201" s="44">
        <v>5.0</v>
      </c>
      <c r="C3201" s="44">
        <v>7.0</v>
      </c>
      <c r="D3201" s="44">
        <v>219.0</v>
      </c>
      <c r="E3201" s="44">
        <v>22.5</v>
      </c>
      <c r="F3201" s="44">
        <v>2.15</v>
      </c>
      <c r="G3201" s="44">
        <v>0.95</v>
      </c>
      <c r="H3201" s="18">
        <f>MIN(1,F3201/Config_Geracao!$E$4)*G3201</f>
        <v>0.20425</v>
      </c>
    </row>
    <row r="3202" ht="15.0" customHeight="1">
      <c r="A3202" s="43">
        <v>45791.3333333333</v>
      </c>
      <c r="B3202" s="44">
        <v>5.0</v>
      </c>
      <c r="C3202" s="44">
        <v>8.0</v>
      </c>
      <c r="D3202" s="44">
        <v>593.6</v>
      </c>
      <c r="E3202" s="44">
        <v>23.0</v>
      </c>
      <c r="F3202" s="44">
        <v>5.3</v>
      </c>
      <c r="G3202" s="44">
        <v>0.95</v>
      </c>
      <c r="H3202" s="18">
        <f>MIN(1,F3202/Config_Geracao!$E$4)*G3202</f>
        <v>0.5035</v>
      </c>
    </row>
    <row r="3203" ht="15.0" customHeight="1">
      <c r="A3203" s="43">
        <v>45791.375</v>
      </c>
      <c r="B3203" s="44">
        <v>5.0</v>
      </c>
      <c r="C3203" s="44">
        <v>9.0</v>
      </c>
      <c r="D3203" s="44">
        <v>691.7</v>
      </c>
      <c r="E3203" s="44">
        <v>26.8</v>
      </c>
      <c r="F3203" s="44">
        <v>2.72</v>
      </c>
      <c r="G3203" s="44">
        <v>0.95</v>
      </c>
      <c r="H3203" s="18">
        <f>MIN(1,F3203/Config_Geracao!$E$4)*G3203</f>
        <v>0.2584</v>
      </c>
    </row>
    <row r="3204" ht="15.0" customHeight="1">
      <c r="A3204" s="43">
        <v>45791.4166666667</v>
      </c>
      <c r="B3204" s="44">
        <v>5.0</v>
      </c>
      <c r="C3204" s="44">
        <v>10.0</v>
      </c>
      <c r="D3204" s="44">
        <v>790.0</v>
      </c>
      <c r="E3204" s="44">
        <v>26.9</v>
      </c>
      <c r="F3204" s="44">
        <v>3.2</v>
      </c>
      <c r="G3204" s="44">
        <v>0.95</v>
      </c>
      <c r="H3204" s="18">
        <f>MIN(1,F3204/Config_Geracao!$E$4)*G3204</f>
        <v>0.304</v>
      </c>
    </row>
    <row r="3205" ht="15.0" customHeight="1">
      <c r="A3205" s="43">
        <v>45791.4583333333</v>
      </c>
      <c r="B3205" s="44">
        <v>5.0</v>
      </c>
      <c r="C3205" s="44">
        <v>11.0</v>
      </c>
      <c r="D3205" s="44">
        <v>882.4</v>
      </c>
      <c r="E3205" s="44">
        <v>27.9</v>
      </c>
      <c r="F3205" s="44">
        <v>2.1</v>
      </c>
      <c r="G3205" s="44">
        <v>0.95</v>
      </c>
      <c r="H3205" s="18">
        <f>MIN(1,F3205/Config_Geracao!$E$4)*G3205</f>
        <v>0.1995</v>
      </c>
    </row>
    <row r="3206" ht="15.0" customHeight="1">
      <c r="A3206" s="43">
        <v>45791.5</v>
      </c>
      <c r="B3206" s="44">
        <v>5.0</v>
      </c>
      <c r="C3206" s="44">
        <v>12.0</v>
      </c>
      <c r="D3206" s="44">
        <v>850.2</v>
      </c>
      <c r="E3206" s="44">
        <v>29.0</v>
      </c>
      <c r="F3206" s="44">
        <v>2.37</v>
      </c>
      <c r="G3206" s="44">
        <v>0.95</v>
      </c>
      <c r="H3206" s="18">
        <f>MIN(1,F3206/Config_Geracao!$E$4)*G3206</f>
        <v>0.22515</v>
      </c>
    </row>
    <row r="3207" ht="15.0" customHeight="1">
      <c r="A3207" s="43">
        <v>45791.5416666667</v>
      </c>
      <c r="B3207" s="44">
        <v>5.0</v>
      </c>
      <c r="C3207" s="44">
        <v>13.0</v>
      </c>
      <c r="D3207" s="44">
        <v>884.3</v>
      </c>
      <c r="E3207" s="44">
        <v>28.7</v>
      </c>
      <c r="F3207" s="44">
        <v>3.11</v>
      </c>
      <c r="G3207" s="44">
        <v>0.95</v>
      </c>
      <c r="H3207" s="18">
        <f>MIN(1,F3207/Config_Geracao!$E$4)*G3207</f>
        <v>0.29545</v>
      </c>
    </row>
    <row r="3208" ht="15.0" customHeight="1">
      <c r="A3208" s="43">
        <v>45791.5833333333</v>
      </c>
      <c r="B3208" s="44">
        <v>5.0</v>
      </c>
      <c r="C3208" s="44">
        <v>14.0</v>
      </c>
      <c r="D3208" s="44">
        <v>795.8</v>
      </c>
      <c r="E3208" s="44">
        <v>30.5</v>
      </c>
      <c r="F3208" s="44">
        <v>3.53</v>
      </c>
      <c r="G3208" s="44">
        <v>0.95</v>
      </c>
      <c r="H3208" s="18">
        <f>MIN(1,F3208/Config_Geracao!$E$4)*G3208</f>
        <v>0.33535</v>
      </c>
    </row>
    <row r="3209" ht="15.0" customHeight="1">
      <c r="A3209" s="43">
        <v>45791.625</v>
      </c>
      <c r="B3209" s="44">
        <v>5.0</v>
      </c>
      <c r="C3209" s="44">
        <v>15.0</v>
      </c>
      <c r="D3209" s="44">
        <v>698.8</v>
      </c>
      <c r="E3209" s="44">
        <v>27.7</v>
      </c>
      <c r="F3209" s="44">
        <v>2.07</v>
      </c>
      <c r="G3209" s="44">
        <v>0.95</v>
      </c>
      <c r="H3209" s="18">
        <f>MIN(1,F3209/Config_Geracao!$E$4)*G3209</f>
        <v>0.19665</v>
      </c>
    </row>
    <row r="3210" ht="15.0" customHeight="1">
      <c r="A3210" s="43">
        <v>45791.6666666667</v>
      </c>
      <c r="B3210" s="44">
        <v>5.0</v>
      </c>
      <c r="C3210" s="44">
        <v>16.0</v>
      </c>
      <c r="D3210" s="44">
        <v>568.1</v>
      </c>
      <c r="E3210" s="44">
        <v>25.2</v>
      </c>
      <c r="F3210" s="44">
        <v>2.66</v>
      </c>
      <c r="G3210" s="44">
        <v>0.95</v>
      </c>
      <c r="H3210" s="18">
        <f>MIN(1,F3210/Config_Geracao!$E$4)*G3210</f>
        <v>0.2527</v>
      </c>
    </row>
    <row r="3211" ht="15.0" customHeight="1">
      <c r="A3211" s="43">
        <v>45791.7083333333</v>
      </c>
      <c r="B3211" s="44">
        <v>5.0</v>
      </c>
      <c r="C3211" s="44">
        <v>17.0</v>
      </c>
      <c r="D3211" s="44">
        <v>385.0</v>
      </c>
      <c r="E3211" s="44">
        <v>22.9</v>
      </c>
      <c r="F3211" s="44">
        <v>4.51</v>
      </c>
      <c r="G3211" s="44">
        <v>0.95</v>
      </c>
      <c r="H3211" s="18">
        <f>MIN(1,F3211/Config_Geracao!$E$4)*G3211</f>
        <v>0.42845</v>
      </c>
    </row>
    <row r="3212" ht="15.0" customHeight="1">
      <c r="A3212" s="43">
        <v>45791.75</v>
      </c>
      <c r="B3212" s="44">
        <v>5.0</v>
      </c>
      <c r="C3212" s="44">
        <v>18.0</v>
      </c>
      <c r="D3212" s="44">
        <v>213.0</v>
      </c>
      <c r="E3212" s="44">
        <v>20.5</v>
      </c>
      <c r="F3212" s="44">
        <v>3.45</v>
      </c>
      <c r="G3212" s="44">
        <v>0.95</v>
      </c>
      <c r="H3212" s="18">
        <f>MIN(1,F3212/Config_Geracao!$E$4)*G3212</f>
        <v>0.32775</v>
      </c>
    </row>
    <row r="3213" ht="15.0" customHeight="1">
      <c r="A3213" s="43">
        <v>45791.7916666667</v>
      </c>
      <c r="B3213" s="44">
        <v>5.0</v>
      </c>
      <c r="C3213" s="44">
        <v>19.0</v>
      </c>
      <c r="D3213" s="44">
        <v>1.8</v>
      </c>
      <c r="E3213" s="44">
        <v>23.9</v>
      </c>
      <c r="F3213" s="44">
        <v>3.19</v>
      </c>
      <c r="G3213" s="44">
        <v>0.95</v>
      </c>
      <c r="H3213" s="18">
        <f>MIN(1,F3213/Config_Geracao!$E$4)*G3213</f>
        <v>0.30305</v>
      </c>
    </row>
    <row r="3214" ht="15.0" customHeight="1">
      <c r="A3214" s="43">
        <v>45791.8333333333</v>
      </c>
      <c r="B3214" s="44">
        <v>5.0</v>
      </c>
      <c r="C3214" s="44">
        <v>20.0</v>
      </c>
      <c r="D3214" s="44">
        <v>0.0</v>
      </c>
      <c r="E3214" s="44">
        <v>22.0</v>
      </c>
      <c r="F3214" s="44">
        <v>5.3</v>
      </c>
      <c r="G3214" s="44">
        <v>0.95</v>
      </c>
      <c r="H3214" s="18">
        <f>MIN(1,F3214/Config_Geracao!$E$4)*G3214</f>
        <v>0.5035</v>
      </c>
    </row>
    <row r="3215" ht="15.0" customHeight="1">
      <c r="A3215" s="43">
        <v>45791.875</v>
      </c>
      <c r="B3215" s="44">
        <v>5.0</v>
      </c>
      <c r="C3215" s="44">
        <v>21.0</v>
      </c>
      <c r="D3215" s="44">
        <v>0.0</v>
      </c>
      <c r="E3215" s="44">
        <v>24.5</v>
      </c>
      <c r="F3215" s="44">
        <v>3.13</v>
      </c>
      <c r="G3215" s="44">
        <v>0.95</v>
      </c>
      <c r="H3215" s="18">
        <f>MIN(1,F3215/Config_Geracao!$E$4)*G3215</f>
        <v>0.29735</v>
      </c>
    </row>
    <row r="3216" ht="15.0" customHeight="1">
      <c r="A3216" s="43">
        <v>45791.9166666667</v>
      </c>
      <c r="B3216" s="44">
        <v>5.0</v>
      </c>
      <c r="C3216" s="44">
        <v>22.0</v>
      </c>
      <c r="D3216" s="44">
        <v>0.0</v>
      </c>
      <c r="E3216" s="44">
        <v>25.7</v>
      </c>
      <c r="F3216" s="44">
        <v>3.96</v>
      </c>
      <c r="G3216" s="44">
        <v>0.95</v>
      </c>
      <c r="H3216" s="18">
        <f>MIN(1,F3216/Config_Geracao!$E$4)*G3216</f>
        <v>0.3762</v>
      </c>
    </row>
    <row r="3217" ht="15.0" customHeight="1">
      <c r="A3217" s="43">
        <v>45791.9583333333</v>
      </c>
      <c r="B3217" s="44">
        <v>5.0</v>
      </c>
      <c r="C3217" s="44">
        <v>23.0</v>
      </c>
      <c r="D3217" s="44">
        <v>0.0</v>
      </c>
      <c r="E3217" s="44">
        <v>24.0</v>
      </c>
      <c r="F3217" s="44">
        <v>4.82</v>
      </c>
      <c r="G3217" s="44">
        <v>0.95</v>
      </c>
      <c r="H3217" s="18">
        <f>MIN(1,F3217/Config_Geracao!$E$4)*G3217</f>
        <v>0.4579</v>
      </c>
    </row>
    <row r="3218" ht="15.0" customHeight="1">
      <c r="A3218" s="43">
        <v>45792.0</v>
      </c>
      <c r="B3218" s="44">
        <v>5.0</v>
      </c>
      <c r="C3218" s="44">
        <v>0.0</v>
      </c>
      <c r="D3218" s="44">
        <v>0.0</v>
      </c>
      <c r="E3218" s="44">
        <v>21.5</v>
      </c>
      <c r="F3218" s="44">
        <v>5.55</v>
      </c>
      <c r="G3218" s="44">
        <v>0.95</v>
      </c>
      <c r="H3218" s="18">
        <f>MIN(1,F3218/Config_Geracao!$E$4)*G3218</f>
        <v>0.52725</v>
      </c>
    </row>
    <row r="3219" ht="15.0" customHeight="1">
      <c r="A3219" s="43">
        <v>45792.0416666667</v>
      </c>
      <c r="B3219" s="44">
        <v>5.0</v>
      </c>
      <c r="C3219" s="44">
        <v>1.0</v>
      </c>
      <c r="D3219" s="44">
        <v>0.0</v>
      </c>
      <c r="E3219" s="44">
        <v>25.3</v>
      </c>
      <c r="F3219" s="44">
        <v>3.04</v>
      </c>
      <c r="G3219" s="44">
        <v>0.95</v>
      </c>
      <c r="H3219" s="18">
        <f>MIN(1,F3219/Config_Geracao!$E$4)*G3219</f>
        <v>0.2888</v>
      </c>
    </row>
    <row r="3220" ht="15.0" customHeight="1">
      <c r="A3220" s="43">
        <v>45792.0833333333</v>
      </c>
      <c r="B3220" s="44">
        <v>5.0</v>
      </c>
      <c r="C3220" s="44">
        <v>2.0</v>
      </c>
      <c r="D3220" s="44">
        <v>0.0</v>
      </c>
      <c r="E3220" s="44">
        <v>24.0</v>
      </c>
      <c r="F3220" s="44">
        <v>4.89</v>
      </c>
      <c r="G3220" s="44">
        <v>0.95</v>
      </c>
      <c r="H3220" s="18">
        <f>MIN(1,F3220/Config_Geracao!$E$4)*G3220</f>
        <v>0.46455</v>
      </c>
    </row>
    <row r="3221" ht="15.0" customHeight="1">
      <c r="A3221" s="43">
        <v>45792.125</v>
      </c>
      <c r="B3221" s="44">
        <v>5.0</v>
      </c>
      <c r="C3221" s="44">
        <v>3.0</v>
      </c>
      <c r="D3221" s="44">
        <v>0.0</v>
      </c>
      <c r="E3221" s="44">
        <v>24.9</v>
      </c>
      <c r="F3221" s="44">
        <v>3.15</v>
      </c>
      <c r="G3221" s="44">
        <v>0.95</v>
      </c>
      <c r="H3221" s="18">
        <f>MIN(1,F3221/Config_Geracao!$E$4)*G3221</f>
        <v>0.29925</v>
      </c>
    </row>
    <row r="3222" ht="15.0" customHeight="1">
      <c r="A3222" s="43">
        <v>45792.1666666667</v>
      </c>
      <c r="B3222" s="44">
        <v>5.0</v>
      </c>
      <c r="C3222" s="44">
        <v>4.0</v>
      </c>
      <c r="D3222" s="44">
        <v>0.0</v>
      </c>
      <c r="E3222" s="44">
        <v>24.9</v>
      </c>
      <c r="F3222" s="44">
        <v>3.64</v>
      </c>
      <c r="G3222" s="44">
        <v>0.95</v>
      </c>
      <c r="H3222" s="18">
        <f>MIN(1,F3222/Config_Geracao!$E$4)*G3222</f>
        <v>0.3458</v>
      </c>
    </row>
    <row r="3223" ht="15.0" customHeight="1">
      <c r="A3223" s="43">
        <v>45792.2083333333</v>
      </c>
      <c r="B3223" s="44">
        <v>5.0</v>
      </c>
      <c r="C3223" s="44">
        <v>5.0</v>
      </c>
      <c r="D3223" s="44">
        <v>3.9</v>
      </c>
      <c r="E3223" s="44">
        <v>23.2</v>
      </c>
      <c r="F3223" s="44">
        <v>3.59</v>
      </c>
      <c r="G3223" s="44">
        <v>0.95</v>
      </c>
      <c r="H3223" s="18">
        <f>MIN(1,F3223/Config_Geracao!$E$4)*G3223</f>
        <v>0.34105</v>
      </c>
    </row>
    <row r="3224" ht="15.0" customHeight="1">
      <c r="A3224" s="43">
        <v>45792.25</v>
      </c>
      <c r="B3224" s="44">
        <v>5.0</v>
      </c>
      <c r="C3224" s="44">
        <v>6.0</v>
      </c>
      <c r="D3224" s="44">
        <v>203.5</v>
      </c>
      <c r="E3224" s="44">
        <v>21.1</v>
      </c>
      <c r="F3224" s="44">
        <v>2.82</v>
      </c>
      <c r="G3224" s="44">
        <v>0.95</v>
      </c>
      <c r="H3224" s="18">
        <f>MIN(1,F3224/Config_Geracao!$E$4)*G3224</f>
        <v>0.2679</v>
      </c>
    </row>
    <row r="3225" ht="15.0" customHeight="1">
      <c r="A3225" s="43">
        <v>45792.2916666667</v>
      </c>
      <c r="B3225" s="44">
        <v>5.0</v>
      </c>
      <c r="C3225" s="44">
        <v>7.0</v>
      </c>
      <c r="D3225" s="44">
        <v>382.0</v>
      </c>
      <c r="E3225" s="44">
        <v>20.9</v>
      </c>
      <c r="F3225" s="44">
        <v>4.25</v>
      </c>
      <c r="G3225" s="44">
        <v>0.95</v>
      </c>
      <c r="H3225" s="18">
        <f>MIN(1,F3225/Config_Geracao!$E$4)*G3225</f>
        <v>0.40375</v>
      </c>
    </row>
    <row r="3226" ht="15.0" customHeight="1">
      <c r="A3226" s="43">
        <v>45792.3333333333</v>
      </c>
      <c r="B3226" s="44">
        <v>5.0</v>
      </c>
      <c r="C3226" s="44">
        <v>8.0</v>
      </c>
      <c r="D3226" s="44">
        <v>140.3</v>
      </c>
      <c r="E3226" s="44">
        <v>23.2</v>
      </c>
      <c r="F3226" s="44">
        <v>3.14</v>
      </c>
      <c r="G3226" s="44">
        <v>0.95</v>
      </c>
      <c r="H3226" s="18">
        <f>MIN(1,F3226/Config_Geracao!$E$4)*G3226</f>
        <v>0.2983</v>
      </c>
    </row>
    <row r="3227" ht="15.0" customHeight="1">
      <c r="A3227" s="43">
        <v>45792.375</v>
      </c>
      <c r="B3227" s="44">
        <v>5.0</v>
      </c>
      <c r="C3227" s="44">
        <v>9.0</v>
      </c>
      <c r="D3227" s="44">
        <v>712.3</v>
      </c>
      <c r="E3227" s="44">
        <v>25.5</v>
      </c>
      <c r="F3227" s="44">
        <v>2.24</v>
      </c>
      <c r="G3227" s="44">
        <v>0.95</v>
      </c>
      <c r="H3227" s="18">
        <f>MIN(1,F3227/Config_Geracao!$E$4)*G3227</f>
        <v>0.2128</v>
      </c>
    </row>
    <row r="3228" ht="15.0" customHeight="1">
      <c r="A3228" s="43">
        <v>45792.4166666667</v>
      </c>
      <c r="B3228" s="44">
        <v>5.0</v>
      </c>
      <c r="C3228" s="44">
        <v>10.0</v>
      </c>
      <c r="D3228" s="44">
        <v>805.6</v>
      </c>
      <c r="E3228" s="44">
        <v>27.0</v>
      </c>
      <c r="F3228" s="44">
        <v>2.76</v>
      </c>
      <c r="G3228" s="44">
        <v>0.95</v>
      </c>
      <c r="H3228" s="18">
        <f>MIN(1,F3228/Config_Geracao!$E$4)*G3228</f>
        <v>0.2622</v>
      </c>
    </row>
    <row r="3229" ht="15.0" customHeight="1">
      <c r="A3229" s="43">
        <v>45792.4583333333</v>
      </c>
      <c r="B3229" s="44">
        <v>5.0</v>
      </c>
      <c r="C3229" s="44">
        <v>11.0</v>
      </c>
      <c r="D3229" s="44">
        <v>861.9</v>
      </c>
      <c r="E3229" s="44">
        <v>27.1</v>
      </c>
      <c r="F3229" s="44">
        <v>2.51</v>
      </c>
      <c r="G3229" s="44">
        <v>0.95</v>
      </c>
      <c r="H3229" s="18">
        <f>MIN(1,F3229/Config_Geracao!$E$4)*G3229</f>
        <v>0.23845</v>
      </c>
    </row>
    <row r="3230" ht="15.0" customHeight="1">
      <c r="A3230" s="43">
        <v>45792.5</v>
      </c>
      <c r="B3230" s="44">
        <v>5.0</v>
      </c>
      <c r="C3230" s="44">
        <v>12.0</v>
      </c>
      <c r="D3230" s="44">
        <v>904.5</v>
      </c>
      <c r="E3230" s="44">
        <v>28.8</v>
      </c>
      <c r="F3230" s="44">
        <v>4.71</v>
      </c>
      <c r="G3230" s="44">
        <v>0.95</v>
      </c>
      <c r="H3230" s="18">
        <f>MIN(1,F3230/Config_Geracao!$E$4)*G3230</f>
        <v>0.44745</v>
      </c>
    </row>
    <row r="3231" ht="15.0" customHeight="1">
      <c r="A3231" s="43">
        <v>45792.5416666667</v>
      </c>
      <c r="B3231" s="44">
        <v>5.0</v>
      </c>
      <c r="C3231" s="44">
        <v>13.0</v>
      </c>
      <c r="D3231" s="44">
        <v>244.3</v>
      </c>
      <c r="E3231" s="44">
        <v>25.6</v>
      </c>
      <c r="F3231" s="44">
        <v>2.79</v>
      </c>
      <c r="G3231" s="44">
        <v>0.95</v>
      </c>
      <c r="H3231" s="18">
        <f>MIN(1,F3231/Config_Geracao!$E$4)*G3231</f>
        <v>0.26505</v>
      </c>
    </row>
    <row r="3232" ht="15.0" customHeight="1">
      <c r="A3232" s="43">
        <v>45792.5833333333</v>
      </c>
      <c r="B3232" s="44">
        <v>5.0</v>
      </c>
      <c r="C3232" s="44">
        <v>14.0</v>
      </c>
      <c r="D3232" s="44">
        <v>812.9</v>
      </c>
      <c r="E3232" s="44">
        <v>26.3</v>
      </c>
      <c r="F3232" s="44">
        <v>2.92</v>
      </c>
      <c r="G3232" s="44">
        <v>0.95</v>
      </c>
      <c r="H3232" s="18">
        <f>MIN(1,F3232/Config_Geracao!$E$4)*G3232</f>
        <v>0.2774</v>
      </c>
    </row>
    <row r="3233" ht="15.0" customHeight="1">
      <c r="A3233" s="43">
        <v>45792.625</v>
      </c>
      <c r="B3233" s="44">
        <v>5.0</v>
      </c>
      <c r="C3233" s="44">
        <v>15.0</v>
      </c>
      <c r="D3233" s="44">
        <v>715.1</v>
      </c>
      <c r="E3233" s="44">
        <v>25.9</v>
      </c>
      <c r="F3233" s="44">
        <v>3.85</v>
      </c>
      <c r="G3233" s="44">
        <v>0.95</v>
      </c>
      <c r="H3233" s="18">
        <f>MIN(1,F3233/Config_Geracao!$E$4)*G3233</f>
        <v>0.36575</v>
      </c>
    </row>
    <row r="3234" ht="15.0" customHeight="1">
      <c r="A3234" s="43">
        <v>45792.6666666667</v>
      </c>
      <c r="B3234" s="44">
        <v>5.0</v>
      </c>
      <c r="C3234" s="44">
        <v>16.0</v>
      </c>
      <c r="D3234" s="44">
        <v>557.5</v>
      </c>
      <c r="E3234" s="44">
        <v>24.8</v>
      </c>
      <c r="F3234" s="44">
        <v>2.01</v>
      </c>
      <c r="G3234" s="44">
        <v>0.95</v>
      </c>
      <c r="H3234" s="18">
        <f>MIN(1,F3234/Config_Geracao!$E$4)*G3234</f>
        <v>0.19095</v>
      </c>
    </row>
    <row r="3235" ht="15.0" customHeight="1">
      <c r="A3235" s="43">
        <v>45792.7083333333</v>
      </c>
      <c r="B3235" s="44">
        <v>5.0</v>
      </c>
      <c r="C3235" s="44">
        <v>17.0</v>
      </c>
      <c r="D3235" s="44">
        <v>399.2</v>
      </c>
      <c r="E3235" s="44">
        <v>21.7</v>
      </c>
      <c r="F3235" s="44">
        <v>2.45</v>
      </c>
      <c r="G3235" s="44">
        <v>0.95</v>
      </c>
      <c r="H3235" s="18">
        <f>MIN(1,F3235/Config_Geracao!$E$4)*G3235</f>
        <v>0.23275</v>
      </c>
    </row>
    <row r="3236" ht="15.0" customHeight="1">
      <c r="A3236" s="43">
        <v>45792.75</v>
      </c>
      <c r="B3236" s="44">
        <v>5.0</v>
      </c>
      <c r="C3236" s="44">
        <v>18.0</v>
      </c>
      <c r="D3236" s="44">
        <v>207.8</v>
      </c>
      <c r="E3236" s="44">
        <v>22.0</v>
      </c>
      <c r="F3236" s="44">
        <v>2.51</v>
      </c>
      <c r="G3236" s="44">
        <v>0.95</v>
      </c>
      <c r="H3236" s="18">
        <f>MIN(1,F3236/Config_Geracao!$E$4)*G3236</f>
        <v>0.23845</v>
      </c>
    </row>
    <row r="3237" ht="15.0" customHeight="1">
      <c r="A3237" s="43">
        <v>45792.7916666667</v>
      </c>
      <c r="B3237" s="44">
        <v>5.0</v>
      </c>
      <c r="C3237" s="44">
        <v>19.0</v>
      </c>
      <c r="D3237" s="44">
        <v>17.2</v>
      </c>
      <c r="E3237" s="44">
        <v>23.2</v>
      </c>
      <c r="F3237" s="44">
        <v>2.67</v>
      </c>
      <c r="G3237" s="44">
        <v>0.95</v>
      </c>
      <c r="H3237" s="18">
        <f>MIN(1,F3237/Config_Geracao!$E$4)*G3237</f>
        <v>0.25365</v>
      </c>
    </row>
    <row r="3238" ht="15.0" customHeight="1">
      <c r="A3238" s="43">
        <v>45792.8333333333</v>
      </c>
      <c r="B3238" s="44">
        <v>5.0</v>
      </c>
      <c r="C3238" s="44">
        <v>20.0</v>
      </c>
      <c r="D3238" s="44">
        <v>0.0</v>
      </c>
      <c r="E3238" s="44">
        <v>22.5</v>
      </c>
      <c r="F3238" s="44">
        <v>3.56</v>
      </c>
      <c r="G3238" s="44">
        <v>0.95</v>
      </c>
      <c r="H3238" s="18">
        <f>MIN(1,F3238/Config_Geracao!$E$4)*G3238</f>
        <v>0.3382</v>
      </c>
    </row>
    <row r="3239" ht="15.0" customHeight="1">
      <c r="A3239" s="43">
        <v>45792.875</v>
      </c>
      <c r="B3239" s="44">
        <v>5.0</v>
      </c>
      <c r="C3239" s="44">
        <v>21.0</v>
      </c>
      <c r="D3239" s="44">
        <v>0.0</v>
      </c>
      <c r="E3239" s="44">
        <v>23.8</v>
      </c>
      <c r="F3239" s="44">
        <v>3.91</v>
      </c>
      <c r="G3239" s="44">
        <v>0.95</v>
      </c>
      <c r="H3239" s="18">
        <f>MIN(1,F3239/Config_Geracao!$E$4)*G3239</f>
        <v>0.37145</v>
      </c>
    </row>
    <row r="3240" ht="15.0" customHeight="1">
      <c r="A3240" s="43">
        <v>45792.9166666667</v>
      </c>
      <c r="B3240" s="44">
        <v>5.0</v>
      </c>
      <c r="C3240" s="44">
        <v>22.0</v>
      </c>
      <c r="D3240" s="44">
        <v>0.0</v>
      </c>
      <c r="E3240" s="44">
        <v>25.7</v>
      </c>
      <c r="F3240" s="44">
        <v>3.69</v>
      </c>
      <c r="G3240" s="44">
        <v>0.95</v>
      </c>
      <c r="H3240" s="18">
        <f>MIN(1,F3240/Config_Geracao!$E$4)*G3240</f>
        <v>0.35055</v>
      </c>
    </row>
    <row r="3241" ht="15.0" customHeight="1">
      <c r="A3241" s="43">
        <v>45792.9583333333</v>
      </c>
      <c r="B3241" s="44">
        <v>5.0</v>
      </c>
      <c r="C3241" s="44">
        <v>23.0</v>
      </c>
      <c r="D3241" s="44">
        <v>0.0</v>
      </c>
      <c r="E3241" s="44">
        <v>24.6</v>
      </c>
      <c r="F3241" s="44">
        <v>4.48</v>
      </c>
      <c r="G3241" s="44">
        <v>0.95</v>
      </c>
      <c r="H3241" s="18">
        <f>MIN(1,F3241/Config_Geracao!$E$4)*G3241</f>
        <v>0.4256</v>
      </c>
    </row>
    <row r="3242" ht="15.0" customHeight="1">
      <c r="A3242" s="43">
        <v>45793.0</v>
      </c>
      <c r="B3242" s="44">
        <v>5.0</v>
      </c>
      <c r="C3242" s="44">
        <v>0.0</v>
      </c>
      <c r="D3242" s="44">
        <v>0.0</v>
      </c>
      <c r="E3242" s="44">
        <v>25.5</v>
      </c>
      <c r="F3242" s="44">
        <v>3.31</v>
      </c>
      <c r="G3242" s="44">
        <v>0.95</v>
      </c>
      <c r="H3242" s="18">
        <f>MIN(1,F3242/Config_Geracao!$E$4)*G3242</f>
        <v>0.31445</v>
      </c>
    </row>
    <row r="3243" ht="15.0" customHeight="1">
      <c r="A3243" s="43">
        <v>45793.0416666667</v>
      </c>
      <c r="B3243" s="44">
        <v>5.0</v>
      </c>
      <c r="C3243" s="44">
        <v>1.0</v>
      </c>
      <c r="D3243" s="44">
        <v>0.0</v>
      </c>
      <c r="E3243" s="44">
        <v>25.4</v>
      </c>
      <c r="F3243" s="44">
        <v>3.32</v>
      </c>
      <c r="G3243" s="44">
        <v>0.95</v>
      </c>
      <c r="H3243" s="18">
        <f>MIN(1,F3243/Config_Geracao!$E$4)*G3243</f>
        <v>0.3154</v>
      </c>
    </row>
    <row r="3244" ht="15.0" customHeight="1">
      <c r="A3244" s="43">
        <v>45793.0833333333</v>
      </c>
      <c r="B3244" s="44">
        <v>5.0</v>
      </c>
      <c r="C3244" s="44">
        <v>2.0</v>
      </c>
      <c r="D3244" s="44">
        <v>0.0</v>
      </c>
      <c r="E3244" s="44">
        <v>24.1</v>
      </c>
      <c r="F3244" s="44">
        <v>3.43</v>
      </c>
      <c r="G3244" s="44">
        <v>0.95</v>
      </c>
      <c r="H3244" s="18">
        <f>MIN(1,F3244/Config_Geracao!$E$4)*G3244</f>
        <v>0.32585</v>
      </c>
    </row>
    <row r="3245" ht="15.0" customHeight="1">
      <c r="A3245" s="43">
        <v>45793.125</v>
      </c>
      <c r="B3245" s="44">
        <v>5.0</v>
      </c>
      <c r="C3245" s="44">
        <v>3.0</v>
      </c>
      <c r="D3245" s="44">
        <v>0.0</v>
      </c>
      <c r="E3245" s="44">
        <v>24.7</v>
      </c>
      <c r="F3245" s="44">
        <v>3.43</v>
      </c>
      <c r="G3245" s="44">
        <v>0.95</v>
      </c>
      <c r="H3245" s="18">
        <f>MIN(1,F3245/Config_Geracao!$E$4)*G3245</f>
        <v>0.32585</v>
      </c>
    </row>
    <row r="3246" ht="15.0" customHeight="1">
      <c r="A3246" s="43">
        <v>45793.1666666667</v>
      </c>
      <c r="B3246" s="44">
        <v>5.0</v>
      </c>
      <c r="C3246" s="44">
        <v>4.0</v>
      </c>
      <c r="D3246" s="44">
        <v>0.0</v>
      </c>
      <c r="E3246" s="44">
        <v>21.4</v>
      </c>
      <c r="F3246" s="44">
        <v>4.07</v>
      </c>
      <c r="G3246" s="44">
        <v>0.95</v>
      </c>
      <c r="H3246" s="18">
        <f>MIN(1,F3246/Config_Geracao!$E$4)*G3246</f>
        <v>0.38665</v>
      </c>
    </row>
    <row r="3247" ht="15.0" customHeight="1">
      <c r="A3247" s="43">
        <v>45793.2083333333</v>
      </c>
      <c r="B3247" s="44">
        <v>5.0</v>
      </c>
      <c r="C3247" s="44">
        <v>5.0</v>
      </c>
      <c r="D3247" s="44">
        <v>0.0</v>
      </c>
      <c r="E3247" s="44">
        <v>21.5</v>
      </c>
      <c r="F3247" s="44">
        <v>4.69</v>
      </c>
      <c r="G3247" s="44">
        <v>0.95</v>
      </c>
      <c r="H3247" s="18">
        <f>MIN(1,F3247/Config_Geracao!$E$4)*G3247</f>
        <v>0.44555</v>
      </c>
    </row>
    <row r="3248" ht="15.0" customHeight="1">
      <c r="A3248" s="43">
        <v>45793.25</v>
      </c>
      <c r="B3248" s="44">
        <v>5.0</v>
      </c>
      <c r="C3248" s="44">
        <v>6.0</v>
      </c>
      <c r="D3248" s="44">
        <v>229.8</v>
      </c>
      <c r="E3248" s="44">
        <v>22.6</v>
      </c>
      <c r="F3248" s="44">
        <v>2.34</v>
      </c>
      <c r="G3248" s="44">
        <v>0.95</v>
      </c>
      <c r="H3248" s="18">
        <f>MIN(1,F3248/Config_Geracao!$E$4)*G3248</f>
        <v>0.2223</v>
      </c>
    </row>
    <row r="3249" ht="15.0" customHeight="1">
      <c r="A3249" s="43">
        <v>45793.2916666667</v>
      </c>
      <c r="B3249" s="44">
        <v>5.0</v>
      </c>
      <c r="C3249" s="44">
        <v>7.0</v>
      </c>
      <c r="D3249" s="44">
        <v>398.0</v>
      </c>
      <c r="E3249" s="44">
        <v>22.0</v>
      </c>
      <c r="F3249" s="44">
        <v>2.08</v>
      </c>
      <c r="G3249" s="44">
        <v>0.95</v>
      </c>
      <c r="H3249" s="18">
        <f>MIN(1,F3249/Config_Geracao!$E$4)*G3249</f>
        <v>0.1976</v>
      </c>
    </row>
    <row r="3250" ht="15.0" customHeight="1">
      <c r="A3250" s="43">
        <v>45793.3333333333</v>
      </c>
      <c r="B3250" s="44">
        <v>5.0</v>
      </c>
      <c r="C3250" s="44">
        <v>8.0</v>
      </c>
      <c r="D3250" s="44">
        <v>537.6</v>
      </c>
      <c r="E3250" s="44">
        <v>27.3</v>
      </c>
      <c r="F3250" s="44">
        <v>3.12</v>
      </c>
      <c r="G3250" s="44">
        <v>0.95</v>
      </c>
      <c r="H3250" s="18">
        <f>MIN(1,F3250/Config_Geracao!$E$4)*G3250</f>
        <v>0.2964</v>
      </c>
    </row>
    <row r="3251" ht="15.0" customHeight="1">
      <c r="A3251" s="43">
        <v>45793.375</v>
      </c>
      <c r="B3251" s="44">
        <v>5.0</v>
      </c>
      <c r="C3251" s="44">
        <v>9.0</v>
      </c>
      <c r="D3251" s="44">
        <v>703.1</v>
      </c>
      <c r="E3251" s="44">
        <v>28.1</v>
      </c>
      <c r="F3251" s="44">
        <v>3.73</v>
      </c>
      <c r="G3251" s="44">
        <v>0.95</v>
      </c>
      <c r="H3251" s="18">
        <f>MIN(1,F3251/Config_Geracao!$E$4)*G3251</f>
        <v>0.35435</v>
      </c>
    </row>
    <row r="3252" ht="15.0" customHeight="1">
      <c r="A3252" s="43">
        <v>45793.4166666667</v>
      </c>
      <c r="B3252" s="44">
        <v>5.0</v>
      </c>
      <c r="C3252" s="44">
        <v>10.0</v>
      </c>
      <c r="D3252" s="44">
        <v>751.9</v>
      </c>
      <c r="E3252" s="44">
        <v>29.6</v>
      </c>
      <c r="F3252" s="44">
        <v>3.41</v>
      </c>
      <c r="G3252" s="44">
        <v>0.95</v>
      </c>
      <c r="H3252" s="18">
        <f>MIN(1,F3252/Config_Geracao!$E$4)*G3252</f>
        <v>0.32395</v>
      </c>
    </row>
    <row r="3253" ht="15.0" customHeight="1">
      <c r="A3253" s="43">
        <v>45793.4583333333</v>
      </c>
      <c r="B3253" s="44">
        <v>5.0</v>
      </c>
      <c r="C3253" s="44">
        <v>11.0</v>
      </c>
      <c r="D3253" s="44">
        <v>898.3</v>
      </c>
      <c r="E3253" s="44">
        <v>26.9</v>
      </c>
      <c r="F3253" s="44">
        <v>2.24</v>
      </c>
      <c r="G3253" s="44">
        <v>0.95</v>
      </c>
      <c r="H3253" s="18">
        <f>MIN(1,F3253/Config_Geracao!$E$4)*G3253</f>
        <v>0.2128</v>
      </c>
    </row>
    <row r="3254" ht="15.0" customHeight="1">
      <c r="A3254" s="43">
        <v>45793.5</v>
      </c>
      <c r="B3254" s="44">
        <v>5.0</v>
      </c>
      <c r="C3254" s="44">
        <v>12.0</v>
      </c>
      <c r="D3254" s="44">
        <v>911.2</v>
      </c>
      <c r="E3254" s="44">
        <v>27.7</v>
      </c>
      <c r="F3254" s="44">
        <v>2.16</v>
      </c>
      <c r="G3254" s="44">
        <v>0.95</v>
      </c>
      <c r="H3254" s="18">
        <f>MIN(1,F3254/Config_Geracao!$E$4)*G3254</f>
        <v>0.2052</v>
      </c>
    </row>
    <row r="3255" ht="15.0" customHeight="1">
      <c r="A3255" s="43">
        <v>45793.5416666667</v>
      </c>
      <c r="B3255" s="44">
        <v>5.0</v>
      </c>
      <c r="C3255" s="44">
        <v>13.0</v>
      </c>
      <c r="D3255" s="44">
        <v>870.3</v>
      </c>
      <c r="E3255" s="44">
        <v>26.6</v>
      </c>
      <c r="F3255" s="44">
        <v>2.83</v>
      </c>
      <c r="G3255" s="44">
        <v>0.95</v>
      </c>
      <c r="H3255" s="18">
        <f>MIN(1,F3255/Config_Geracao!$E$4)*G3255</f>
        <v>0.26885</v>
      </c>
    </row>
    <row r="3256" ht="15.0" customHeight="1">
      <c r="A3256" s="43">
        <v>45793.5833333333</v>
      </c>
      <c r="B3256" s="44">
        <v>5.0</v>
      </c>
      <c r="C3256" s="44">
        <v>14.0</v>
      </c>
      <c r="D3256" s="44">
        <v>807.0</v>
      </c>
      <c r="E3256" s="44">
        <v>25.2</v>
      </c>
      <c r="F3256" s="44">
        <v>3.38</v>
      </c>
      <c r="G3256" s="44">
        <v>0.95</v>
      </c>
      <c r="H3256" s="18">
        <f>MIN(1,F3256/Config_Geracao!$E$4)*G3256</f>
        <v>0.3211</v>
      </c>
    </row>
    <row r="3257" ht="15.0" customHeight="1">
      <c r="A3257" s="43">
        <v>45793.625</v>
      </c>
      <c r="B3257" s="44">
        <v>5.0</v>
      </c>
      <c r="C3257" s="44">
        <v>15.0</v>
      </c>
      <c r="D3257" s="44">
        <v>715.4</v>
      </c>
      <c r="E3257" s="44">
        <v>26.3</v>
      </c>
      <c r="F3257" s="44">
        <v>2.5</v>
      </c>
      <c r="G3257" s="44">
        <v>0.95</v>
      </c>
      <c r="H3257" s="18">
        <f>MIN(1,F3257/Config_Geracao!$E$4)*G3257</f>
        <v>0.2375</v>
      </c>
    </row>
    <row r="3258" ht="15.0" customHeight="1">
      <c r="A3258" s="43">
        <v>45793.6666666667</v>
      </c>
      <c r="B3258" s="44">
        <v>5.0</v>
      </c>
      <c r="C3258" s="44">
        <v>16.0</v>
      </c>
      <c r="D3258" s="44">
        <v>583.0</v>
      </c>
      <c r="E3258" s="44">
        <v>26.5</v>
      </c>
      <c r="F3258" s="44">
        <v>2.83</v>
      </c>
      <c r="G3258" s="44">
        <v>0.95</v>
      </c>
      <c r="H3258" s="18">
        <f>MIN(1,F3258/Config_Geracao!$E$4)*G3258</f>
        <v>0.26885</v>
      </c>
    </row>
    <row r="3259" ht="15.0" customHeight="1">
      <c r="A3259" s="43">
        <v>45793.7083333333</v>
      </c>
      <c r="B3259" s="44">
        <v>5.0</v>
      </c>
      <c r="C3259" s="44">
        <v>17.0</v>
      </c>
      <c r="D3259" s="44">
        <v>396.8</v>
      </c>
      <c r="E3259" s="44">
        <v>24.5</v>
      </c>
      <c r="F3259" s="44">
        <v>3.33</v>
      </c>
      <c r="G3259" s="44">
        <v>0.95</v>
      </c>
      <c r="H3259" s="18">
        <f>MIN(1,F3259/Config_Geracao!$E$4)*G3259</f>
        <v>0.31635</v>
      </c>
    </row>
    <row r="3260" ht="15.0" customHeight="1">
      <c r="A3260" s="43">
        <v>45793.75</v>
      </c>
      <c r="B3260" s="44">
        <v>5.0</v>
      </c>
      <c r="C3260" s="44">
        <v>18.0</v>
      </c>
      <c r="D3260" s="44">
        <v>186.2</v>
      </c>
      <c r="E3260" s="44">
        <v>23.5</v>
      </c>
      <c r="F3260" s="44">
        <v>2.83</v>
      </c>
      <c r="G3260" s="44">
        <v>0.95</v>
      </c>
      <c r="H3260" s="18">
        <f>MIN(1,F3260/Config_Geracao!$E$4)*G3260</f>
        <v>0.26885</v>
      </c>
    </row>
    <row r="3261" ht="15.0" customHeight="1">
      <c r="A3261" s="43">
        <v>45793.7916666667</v>
      </c>
      <c r="B3261" s="44">
        <v>5.0</v>
      </c>
      <c r="C3261" s="44">
        <v>19.0</v>
      </c>
      <c r="D3261" s="44">
        <v>0.0</v>
      </c>
      <c r="E3261" s="44">
        <v>23.4</v>
      </c>
      <c r="F3261" s="44">
        <v>2.78</v>
      </c>
      <c r="G3261" s="44">
        <v>0.95</v>
      </c>
      <c r="H3261" s="18">
        <f>MIN(1,F3261/Config_Geracao!$E$4)*G3261</f>
        <v>0.2641</v>
      </c>
    </row>
    <row r="3262" ht="15.0" customHeight="1">
      <c r="A3262" s="43">
        <v>45793.8333333333</v>
      </c>
      <c r="B3262" s="44">
        <v>5.0</v>
      </c>
      <c r="C3262" s="44">
        <v>20.0</v>
      </c>
      <c r="D3262" s="44">
        <v>0.0</v>
      </c>
      <c r="E3262" s="44">
        <v>22.1</v>
      </c>
      <c r="F3262" s="44">
        <v>2.43</v>
      </c>
      <c r="G3262" s="44">
        <v>0.95</v>
      </c>
      <c r="H3262" s="18">
        <f>MIN(1,F3262/Config_Geracao!$E$4)*G3262</f>
        <v>0.23085</v>
      </c>
    </row>
    <row r="3263" ht="15.0" customHeight="1">
      <c r="A3263" s="43">
        <v>45793.875</v>
      </c>
      <c r="B3263" s="44">
        <v>5.0</v>
      </c>
      <c r="C3263" s="44">
        <v>21.0</v>
      </c>
      <c r="D3263" s="44">
        <v>0.0</v>
      </c>
      <c r="E3263" s="44">
        <v>22.3</v>
      </c>
      <c r="F3263" s="44">
        <v>3.07</v>
      </c>
      <c r="G3263" s="44">
        <v>0.95</v>
      </c>
      <c r="H3263" s="18">
        <f>MIN(1,F3263/Config_Geracao!$E$4)*G3263</f>
        <v>0.29165</v>
      </c>
    </row>
    <row r="3264" ht="15.0" customHeight="1">
      <c r="A3264" s="43">
        <v>45793.9166666667</v>
      </c>
      <c r="B3264" s="44">
        <v>5.0</v>
      </c>
      <c r="C3264" s="44">
        <v>22.0</v>
      </c>
      <c r="D3264" s="44">
        <v>0.0</v>
      </c>
      <c r="E3264" s="44">
        <v>22.8</v>
      </c>
      <c r="F3264" s="44">
        <v>4.04</v>
      </c>
      <c r="G3264" s="44">
        <v>0.95</v>
      </c>
      <c r="H3264" s="18">
        <f>MIN(1,F3264/Config_Geracao!$E$4)*G3264</f>
        <v>0.3838</v>
      </c>
    </row>
    <row r="3265" ht="15.0" customHeight="1">
      <c r="A3265" s="43">
        <v>45793.9583333333</v>
      </c>
      <c r="B3265" s="44">
        <v>5.0</v>
      </c>
      <c r="C3265" s="44">
        <v>23.0</v>
      </c>
      <c r="D3265" s="44">
        <v>0.0</v>
      </c>
      <c r="E3265" s="44">
        <v>27.1</v>
      </c>
      <c r="F3265" s="44">
        <v>3.44</v>
      </c>
      <c r="G3265" s="44">
        <v>0.95</v>
      </c>
      <c r="H3265" s="18">
        <f>MIN(1,F3265/Config_Geracao!$E$4)*G3265</f>
        <v>0.3268</v>
      </c>
    </row>
    <row r="3266" ht="15.0" customHeight="1">
      <c r="A3266" s="43">
        <v>45794.0</v>
      </c>
      <c r="B3266" s="44">
        <v>5.0</v>
      </c>
      <c r="C3266" s="44">
        <v>0.0</v>
      </c>
      <c r="D3266" s="44">
        <v>0.0</v>
      </c>
      <c r="E3266" s="44">
        <v>26.8</v>
      </c>
      <c r="F3266" s="44">
        <v>4.17</v>
      </c>
      <c r="G3266" s="44">
        <v>0.95</v>
      </c>
      <c r="H3266" s="18">
        <f>MIN(1,F3266/Config_Geracao!$E$4)*G3266</f>
        <v>0.39615</v>
      </c>
    </row>
    <row r="3267" ht="15.0" customHeight="1">
      <c r="A3267" s="43">
        <v>45794.0416666667</v>
      </c>
      <c r="B3267" s="44">
        <v>5.0</v>
      </c>
      <c r="C3267" s="44">
        <v>1.0</v>
      </c>
      <c r="D3267" s="44">
        <v>0.0</v>
      </c>
      <c r="E3267" s="44">
        <v>26.2</v>
      </c>
      <c r="F3267" s="44">
        <v>3.12</v>
      </c>
      <c r="G3267" s="44">
        <v>0.95</v>
      </c>
      <c r="H3267" s="18">
        <f>MIN(1,F3267/Config_Geracao!$E$4)*G3267</f>
        <v>0.2964</v>
      </c>
    </row>
    <row r="3268" ht="15.0" customHeight="1">
      <c r="A3268" s="43">
        <v>45794.0833333333</v>
      </c>
      <c r="B3268" s="44">
        <v>5.0</v>
      </c>
      <c r="C3268" s="44">
        <v>2.0</v>
      </c>
      <c r="D3268" s="44">
        <v>0.0</v>
      </c>
      <c r="E3268" s="44">
        <v>22.7</v>
      </c>
      <c r="F3268" s="44">
        <v>3.03</v>
      </c>
      <c r="G3268" s="44">
        <v>0.95</v>
      </c>
      <c r="H3268" s="18">
        <f>MIN(1,F3268/Config_Geracao!$E$4)*G3268</f>
        <v>0.28785</v>
      </c>
    </row>
    <row r="3269" ht="15.0" customHeight="1">
      <c r="A3269" s="43">
        <v>45794.125</v>
      </c>
      <c r="B3269" s="44">
        <v>5.0</v>
      </c>
      <c r="C3269" s="44">
        <v>3.0</v>
      </c>
      <c r="D3269" s="44">
        <v>0.0</v>
      </c>
      <c r="E3269" s="44">
        <v>25.5</v>
      </c>
      <c r="F3269" s="44">
        <v>3.54</v>
      </c>
      <c r="G3269" s="44">
        <v>0.95</v>
      </c>
      <c r="H3269" s="18">
        <f>MIN(1,F3269/Config_Geracao!$E$4)*G3269</f>
        <v>0.3363</v>
      </c>
    </row>
    <row r="3270" ht="15.0" customHeight="1">
      <c r="A3270" s="43">
        <v>45794.1666666667</v>
      </c>
      <c r="B3270" s="44">
        <v>5.0</v>
      </c>
      <c r="C3270" s="44">
        <v>4.0</v>
      </c>
      <c r="D3270" s="44">
        <v>0.0</v>
      </c>
      <c r="E3270" s="44">
        <v>21.7</v>
      </c>
      <c r="F3270" s="44">
        <v>4.22</v>
      </c>
      <c r="G3270" s="44">
        <v>0.95</v>
      </c>
      <c r="H3270" s="18">
        <f>MIN(1,F3270/Config_Geracao!$E$4)*G3270</f>
        <v>0.4009</v>
      </c>
    </row>
    <row r="3271" ht="15.0" customHeight="1">
      <c r="A3271" s="43">
        <v>45794.2083333333</v>
      </c>
      <c r="B3271" s="44">
        <v>5.0</v>
      </c>
      <c r="C3271" s="44">
        <v>5.0</v>
      </c>
      <c r="D3271" s="44">
        <v>0.0</v>
      </c>
      <c r="E3271" s="44">
        <v>23.0</v>
      </c>
      <c r="F3271" s="44">
        <v>3.84</v>
      </c>
      <c r="G3271" s="44">
        <v>0.95</v>
      </c>
      <c r="H3271" s="18">
        <f>MIN(1,F3271/Config_Geracao!$E$4)*G3271</f>
        <v>0.3648</v>
      </c>
    </row>
    <row r="3272" ht="15.0" customHeight="1">
      <c r="A3272" s="43">
        <v>45794.25</v>
      </c>
      <c r="B3272" s="44">
        <v>5.0</v>
      </c>
      <c r="C3272" s="44">
        <v>6.0</v>
      </c>
      <c r="D3272" s="44">
        <v>192.4</v>
      </c>
      <c r="E3272" s="44">
        <v>19.1</v>
      </c>
      <c r="F3272" s="44">
        <v>2.72</v>
      </c>
      <c r="G3272" s="44">
        <v>0.95</v>
      </c>
      <c r="H3272" s="18">
        <f>MIN(1,F3272/Config_Geracao!$E$4)*G3272</f>
        <v>0.2584</v>
      </c>
    </row>
    <row r="3273" ht="15.0" customHeight="1">
      <c r="A3273" s="43">
        <v>45794.2916666667</v>
      </c>
      <c r="B3273" s="44">
        <v>5.0</v>
      </c>
      <c r="C3273" s="44">
        <v>7.0</v>
      </c>
      <c r="D3273" s="44">
        <v>437.7</v>
      </c>
      <c r="E3273" s="44">
        <v>22.4</v>
      </c>
      <c r="F3273" s="44">
        <v>2.17</v>
      </c>
      <c r="G3273" s="44">
        <v>0.95</v>
      </c>
      <c r="H3273" s="18">
        <f>MIN(1,F3273/Config_Geracao!$E$4)*G3273</f>
        <v>0.20615</v>
      </c>
    </row>
    <row r="3274" ht="15.0" customHeight="1">
      <c r="A3274" s="43">
        <v>45794.3333333333</v>
      </c>
      <c r="B3274" s="44">
        <v>5.0</v>
      </c>
      <c r="C3274" s="44">
        <v>8.0</v>
      </c>
      <c r="D3274" s="44">
        <v>552.5</v>
      </c>
      <c r="E3274" s="44">
        <v>23.2</v>
      </c>
      <c r="F3274" s="44">
        <v>3.41</v>
      </c>
      <c r="G3274" s="44">
        <v>0.95</v>
      </c>
      <c r="H3274" s="18">
        <f>MIN(1,F3274/Config_Geracao!$E$4)*G3274</f>
        <v>0.32395</v>
      </c>
    </row>
    <row r="3275" ht="15.0" customHeight="1">
      <c r="A3275" s="43">
        <v>45794.375</v>
      </c>
      <c r="B3275" s="44">
        <v>5.0</v>
      </c>
      <c r="C3275" s="44">
        <v>9.0</v>
      </c>
      <c r="D3275" s="44">
        <v>697.2</v>
      </c>
      <c r="E3275" s="44">
        <v>27.8</v>
      </c>
      <c r="F3275" s="44">
        <v>2.02</v>
      </c>
      <c r="G3275" s="44">
        <v>0.95</v>
      </c>
      <c r="H3275" s="18">
        <f>MIN(1,F3275/Config_Geracao!$E$4)*G3275</f>
        <v>0.1919</v>
      </c>
    </row>
    <row r="3276" ht="15.0" customHeight="1">
      <c r="A3276" s="43">
        <v>45794.4166666667</v>
      </c>
      <c r="B3276" s="44">
        <v>5.0</v>
      </c>
      <c r="C3276" s="44">
        <v>10.0</v>
      </c>
      <c r="D3276" s="44">
        <v>536.1</v>
      </c>
      <c r="E3276" s="44">
        <v>26.7</v>
      </c>
      <c r="F3276" s="44">
        <v>2.69</v>
      </c>
      <c r="G3276" s="44">
        <v>0.95</v>
      </c>
      <c r="H3276" s="18">
        <f>MIN(1,F3276/Config_Geracao!$E$4)*G3276</f>
        <v>0.25555</v>
      </c>
    </row>
    <row r="3277" ht="15.0" customHeight="1">
      <c r="A3277" s="43">
        <v>45794.4583333333</v>
      </c>
      <c r="B3277" s="44">
        <v>5.0</v>
      </c>
      <c r="C3277" s="44">
        <v>11.0</v>
      </c>
      <c r="D3277" s="44">
        <v>881.0</v>
      </c>
      <c r="E3277" s="44">
        <v>27.6</v>
      </c>
      <c r="F3277" s="44">
        <v>2.43</v>
      </c>
      <c r="G3277" s="44">
        <v>0.95</v>
      </c>
      <c r="H3277" s="18">
        <f>MIN(1,F3277/Config_Geracao!$E$4)*G3277</f>
        <v>0.23085</v>
      </c>
    </row>
    <row r="3278" ht="15.0" customHeight="1">
      <c r="A3278" s="43">
        <v>45794.5</v>
      </c>
      <c r="B3278" s="44">
        <v>5.0</v>
      </c>
      <c r="C3278" s="44">
        <v>12.0</v>
      </c>
      <c r="D3278" s="44">
        <v>902.7</v>
      </c>
      <c r="E3278" s="44">
        <v>29.5</v>
      </c>
      <c r="F3278" s="44">
        <v>4.69</v>
      </c>
      <c r="G3278" s="44">
        <v>0.95</v>
      </c>
      <c r="H3278" s="18">
        <f>MIN(1,F3278/Config_Geracao!$E$4)*G3278</f>
        <v>0.44555</v>
      </c>
    </row>
    <row r="3279" ht="15.0" customHeight="1">
      <c r="A3279" s="43">
        <v>45794.5416666667</v>
      </c>
      <c r="B3279" s="44">
        <v>5.0</v>
      </c>
      <c r="C3279" s="44">
        <v>13.0</v>
      </c>
      <c r="D3279" s="44">
        <v>888.4</v>
      </c>
      <c r="E3279" s="44">
        <v>26.7</v>
      </c>
      <c r="F3279" s="44">
        <v>2.3</v>
      </c>
      <c r="G3279" s="44">
        <v>0.95</v>
      </c>
      <c r="H3279" s="18">
        <f>MIN(1,F3279/Config_Geracao!$E$4)*G3279</f>
        <v>0.2185</v>
      </c>
    </row>
    <row r="3280" ht="15.0" customHeight="1">
      <c r="A3280" s="43">
        <v>45794.5833333333</v>
      </c>
      <c r="B3280" s="44">
        <v>5.0</v>
      </c>
      <c r="C3280" s="44">
        <v>14.0</v>
      </c>
      <c r="D3280" s="44">
        <v>442.9</v>
      </c>
      <c r="E3280" s="44">
        <v>26.7</v>
      </c>
      <c r="F3280" s="44">
        <v>2.83</v>
      </c>
      <c r="G3280" s="44">
        <v>0.95</v>
      </c>
      <c r="H3280" s="18">
        <f>MIN(1,F3280/Config_Geracao!$E$4)*G3280</f>
        <v>0.26885</v>
      </c>
    </row>
    <row r="3281" ht="15.0" customHeight="1">
      <c r="A3281" s="43">
        <v>45794.625</v>
      </c>
      <c r="B3281" s="44">
        <v>5.0</v>
      </c>
      <c r="C3281" s="44">
        <v>15.0</v>
      </c>
      <c r="D3281" s="44">
        <v>720.6</v>
      </c>
      <c r="E3281" s="44">
        <v>24.5</v>
      </c>
      <c r="F3281" s="44">
        <v>2.06</v>
      </c>
      <c r="G3281" s="44">
        <v>0.95</v>
      </c>
      <c r="H3281" s="18">
        <f>MIN(1,F3281/Config_Geracao!$E$4)*G3281</f>
        <v>0.1957</v>
      </c>
    </row>
    <row r="3282" ht="15.0" customHeight="1">
      <c r="A3282" s="43">
        <v>45794.6666666667</v>
      </c>
      <c r="B3282" s="44">
        <v>5.0</v>
      </c>
      <c r="C3282" s="44">
        <v>16.0</v>
      </c>
      <c r="D3282" s="44">
        <v>598.3</v>
      </c>
      <c r="E3282" s="44">
        <v>25.7</v>
      </c>
      <c r="F3282" s="44">
        <v>3.29</v>
      </c>
      <c r="G3282" s="44">
        <v>0.95</v>
      </c>
      <c r="H3282" s="18">
        <f>MIN(1,F3282/Config_Geracao!$E$4)*G3282</f>
        <v>0.31255</v>
      </c>
    </row>
    <row r="3283" ht="15.0" customHeight="1">
      <c r="A3283" s="43">
        <v>45794.7083333333</v>
      </c>
      <c r="B3283" s="44">
        <v>5.0</v>
      </c>
      <c r="C3283" s="44">
        <v>17.0</v>
      </c>
      <c r="D3283" s="44">
        <v>378.7</v>
      </c>
      <c r="E3283" s="44">
        <v>24.0</v>
      </c>
      <c r="F3283" s="44">
        <v>3.67</v>
      </c>
      <c r="G3283" s="44">
        <v>0.95</v>
      </c>
      <c r="H3283" s="18">
        <f>MIN(1,F3283/Config_Geracao!$E$4)*G3283</f>
        <v>0.34865</v>
      </c>
    </row>
    <row r="3284" ht="15.0" customHeight="1">
      <c r="A3284" s="43">
        <v>45794.75</v>
      </c>
      <c r="B3284" s="44">
        <v>5.0</v>
      </c>
      <c r="C3284" s="44">
        <v>18.0</v>
      </c>
      <c r="D3284" s="44">
        <v>208.3</v>
      </c>
      <c r="E3284" s="44">
        <v>23.7</v>
      </c>
      <c r="F3284" s="44">
        <v>4.6</v>
      </c>
      <c r="G3284" s="44">
        <v>0.95</v>
      </c>
      <c r="H3284" s="18">
        <f>MIN(1,F3284/Config_Geracao!$E$4)*G3284</f>
        <v>0.437</v>
      </c>
    </row>
    <row r="3285" ht="15.0" customHeight="1">
      <c r="A3285" s="43">
        <v>45794.7916666667</v>
      </c>
      <c r="B3285" s="44">
        <v>5.0</v>
      </c>
      <c r="C3285" s="44">
        <v>19.0</v>
      </c>
      <c r="D3285" s="44">
        <v>0.0</v>
      </c>
      <c r="E3285" s="44">
        <v>22.3</v>
      </c>
      <c r="F3285" s="44">
        <v>2.13</v>
      </c>
      <c r="G3285" s="44">
        <v>0.95</v>
      </c>
      <c r="H3285" s="18">
        <f>MIN(1,F3285/Config_Geracao!$E$4)*G3285</f>
        <v>0.20235</v>
      </c>
    </row>
    <row r="3286" ht="15.0" customHeight="1">
      <c r="A3286" s="43">
        <v>45794.8333333333</v>
      </c>
      <c r="B3286" s="44">
        <v>5.0</v>
      </c>
      <c r="C3286" s="44">
        <v>20.0</v>
      </c>
      <c r="D3286" s="44">
        <v>0.0</v>
      </c>
      <c r="E3286" s="44">
        <v>24.9</v>
      </c>
      <c r="F3286" s="44">
        <v>2.08</v>
      </c>
      <c r="G3286" s="44">
        <v>0.95</v>
      </c>
      <c r="H3286" s="18">
        <f>MIN(1,F3286/Config_Geracao!$E$4)*G3286</f>
        <v>0.1976</v>
      </c>
    </row>
    <row r="3287" ht="15.0" customHeight="1">
      <c r="A3287" s="43">
        <v>45794.875</v>
      </c>
      <c r="B3287" s="44">
        <v>5.0</v>
      </c>
      <c r="C3287" s="44">
        <v>21.0</v>
      </c>
      <c r="D3287" s="44">
        <v>0.0</v>
      </c>
      <c r="E3287" s="44">
        <v>23.4</v>
      </c>
      <c r="F3287" s="44">
        <v>3.67</v>
      </c>
      <c r="G3287" s="44">
        <v>0.95</v>
      </c>
      <c r="H3287" s="18">
        <f>MIN(1,F3287/Config_Geracao!$E$4)*G3287</f>
        <v>0.34865</v>
      </c>
    </row>
    <row r="3288" ht="15.0" customHeight="1">
      <c r="A3288" s="43">
        <v>45794.9166666667</v>
      </c>
      <c r="B3288" s="44">
        <v>5.0</v>
      </c>
      <c r="C3288" s="44">
        <v>22.0</v>
      </c>
      <c r="D3288" s="44">
        <v>0.0</v>
      </c>
      <c r="E3288" s="44">
        <v>23.6</v>
      </c>
      <c r="F3288" s="44">
        <v>4.21</v>
      </c>
      <c r="G3288" s="44">
        <v>0.95</v>
      </c>
      <c r="H3288" s="18">
        <f>MIN(1,F3288/Config_Geracao!$E$4)*G3288</f>
        <v>0.39995</v>
      </c>
    </row>
    <row r="3289" ht="15.0" customHeight="1">
      <c r="A3289" s="43">
        <v>45794.9583333333</v>
      </c>
      <c r="B3289" s="44">
        <v>5.0</v>
      </c>
      <c r="C3289" s="44">
        <v>23.0</v>
      </c>
      <c r="D3289" s="44">
        <v>0.0</v>
      </c>
      <c r="E3289" s="44">
        <v>24.8</v>
      </c>
      <c r="F3289" s="44">
        <v>3.73</v>
      </c>
      <c r="G3289" s="44">
        <v>0.95</v>
      </c>
      <c r="H3289" s="18">
        <f>MIN(1,F3289/Config_Geracao!$E$4)*G3289</f>
        <v>0.35435</v>
      </c>
    </row>
    <row r="3290" ht="15.0" customHeight="1">
      <c r="A3290" s="43">
        <v>45795.0</v>
      </c>
      <c r="B3290" s="44">
        <v>5.0</v>
      </c>
      <c r="C3290" s="44">
        <v>0.0</v>
      </c>
      <c r="D3290" s="44">
        <v>0.0</v>
      </c>
      <c r="E3290" s="44">
        <v>25.4</v>
      </c>
      <c r="F3290" s="44">
        <v>3.74</v>
      </c>
      <c r="G3290" s="44">
        <v>0.95</v>
      </c>
      <c r="H3290" s="18">
        <f>MIN(1,F3290/Config_Geracao!$E$4)*G3290</f>
        <v>0.3553</v>
      </c>
    </row>
    <row r="3291" ht="15.0" customHeight="1">
      <c r="A3291" s="43">
        <v>45795.0416666667</v>
      </c>
      <c r="B3291" s="44">
        <v>5.0</v>
      </c>
      <c r="C3291" s="44">
        <v>1.0</v>
      </c>
      <c r="D3291" s="44">
        <v>0.0</v>
      </c>
      <c r="E3291" s="44">
        <v>26.8</v>
      </c>
      <c r="F3291" s="44">
        <v>3.01</v>
      </c>
      <c r="G3291" s="44">
        <v>0.95</v>
      </c>
      <c r="H3291" s="18">
        <f>MIN(1,F3291/Config_Geracao!$E$4)*G3291</f>
        <v>0.28595</v>
      </c>
    </row>
    <row r="3292" ht="15.0" customHeight="1">
      <c r="A3292" s="43">
        <v>45795.0833333333</v>
      </c>
      <c r="B3292" s="44">
        <v>5.0</v>
      </c>
      <c r="C3292" s="44">
        <v>2.0</v>
      </c>
      <c r="D3292" s="44">
        <v>0.0</v>
      </c>
      <c r="E3292" s="44">
        <v>28.9</v>
      </c>
      <c r="F3292" s="44">
        <v>3.0</v>
      </c>
      <c r="G3292" s="44">
        <v>0.95</v>
      </c>
      <c r="H3292" s="18">
        <f>MIN(1,F3292/Config_Geracao!$E$4)*G3292</f>
        <v>0.285</v>
      </c>
    </row>
    <row r="3293" ht="15.0" customHeight="1">
      <c r="A3293" s="43">
        <v>45795.125</v>
      </c>
      <c r="B3293" s="44">
        <v>5.0</v>
      </c>
      <c r="C3293" s="44">
        <v>3.0</v>
      </c>
      <c r="D3293" s="44">
        <v>0.0</v>
      </c>
      <c r="E3293" s="44">
        <v>22.7</v>
      </c>
      <c r="F3293" s="44">
        <v>5.25</v>
      </c>
      <c r="G3293" s="44">
        <v>0.95</v>
      </c>
      <c r="H3293" s="18">
        <f>MIN(1,F3293/Config_Geracao!$E$4)*G3293</f>
        <v>0.49875</v>
      </c>
    </row>
    <row r="3294" ht="15.0" customHeight="1">
      <c r="A3294" s="43">
        <v>45795.1666666667</v>
      </c>
      <c r="B3294" s="44">
        <v>5.0</v>
      </c>
      <c r="C3294" s="44">
        <v>4.0</v>
      </c>
      <c r="D3294" s="44">
        <v>0.0</v>
      </c>
      <c r="E3294" s="44">
        <v>24.5</v>
      </c>
      <c r="F3294" s="44">
        <v>5.64</v>
      </c>
      <c r="G3294" s="44">
        <v>0.95</v>
      </c>
      <c r="H3294" s="18">
        <f>MIN(1,F3294/Config_Geracao!$E$4)*G3294</f>
        <v>0.5358</v>
      </c>
    </row>
    <row r="3295" ht="15.0" customHeight="1">
      <c r="A3295" s="43">
        <v>45795.2083333333</v>
      </c>
      <c r="B3295" s="44">
        <v>5.0</v>
      </c>
      <c r="C3295" s="44">
        <v>5.0</v>
      </c>
      <c r="D3295" s="44">
        <v>1.5</v>
      </c>
      <c r="E3295" s="44">
        <v>20.1</v>
      </c>
      <c r="F3295" s="44">
        <v>3.19</v>
      </c>
      <c r="G3295" s="44">
        <v>0.95</v>
      </c>
      <c r="H3295" s="18">
        <f>MIN(1,F3295/Config_Geracao!$E$4)*G3295</f>
        <v>0.30305</v>
      </c>
    </row>
    <row r="3296" ht="15.0" customHeight="1">
      <c r="A3296" s="43">
        <v>45795.25</v>
      </c>
      <c r="B3296" s="44">
        <v>5.0</v>
      </c>
      <c r="C3296" s="44">
        <v>6.0</v>
      </c>
      <c r="D3296" s="44">
        <v>196.0</v>
      </c>
      <c r="E3296" s="44">
        <v>23.7</v>
      </c>
      <c r="F3296" s="44">
        <v>3.42</v>
      </c>
      <c r="G3296" s="44">
        <v>0.95</v>
      </c>
      <c r="H3296" s="18">
        <f>MIN(1,F3296/Config_Geracao!$E$4)*G3296</f>
        <v>0.3249</v>
      </c>
    </row>
    <row r="3297" ht="15.0" customHeight="1">
      <c r="A3297" s="43">
        <v>45795.2916666667</v>
      </c>
      <c r="B3297" s="44">
        <v>5.0</v>
      </c>
      <c r="C3297" s="44">
        <v>7.0</v>
      </c>
      <c r="D3297" s="44">
        <v>256.5</v>
      </c>
      <c r="E3297" s="44">
        <v>25.9</v>
      </c>
      <c r="F3297" s="44">
        <v>7.41</v>
      </c>
      <c r="G3297" s="44">
        <v>0.95</v>
      </c>
      <c r="H3297" s="18">
        <f>MIN(1,F3297/Config_Geracao!$E$4)*G3297</f>
        <v>0.70395</v>
      </c>
    </row>
    <row r="3298" ht="15.0" customHeight="1">
      <c r="A3298" s="43">
        <v>45795.3333333333</v>
      </c>
      <c r="B3298" s="44">
        <v>5.0</v>
      </c>
      <c r="C3298" s="44">
        <v>8.0</v>
      </c>
      <c r="D3298" s="44">
        <v>178.7</v>
      </c>
      <c r="E3298" s="44">
        <v>24.9</v>
      </c>
      <c r="F3298" s="44">
        <v>3.7</v>
      </c>
      <c r="G3298" s="44">
        <v>0.95</v>
      </c>
      <c r="H3298" s="18">
        <f>MIN(1,F3298/Config_Geracao!$E$4)*G3298</f>
        <v>0.3515</v>
      </c>
    </row>
    <row r="3299" ht="15.0" customHeight="1">
      <c r="A3299" s="43">
        <v>45795.375</v>
      </c>
      <c r="B3299" s="44">
        <v>5.0</v>
      </c>
      <c r="C3299" s="44">
        <v>9.0</v>
      </c>
      <c r="D3299" s="44">
        <v>701.0</v>
      </c>
      <c r="E3299" s="44">
        <v>25.0</v>
      </c>
      <c r="F3299" s="44">
        <v>3.76</v>
      </c>
      <c r="G3299" s="44">
        <v>0.95</v>
      </c>
      <c r="H3299" s="18">
        <f>MIN(1,F3299/Config_Geracao!$E$4)*G3299</f>
        <v>0.3572</v>
      </c>
    </row>
    <row r="3300" ht="15.0" customHeight="1">
      <c r="A3300" s="43">
        <v>45795.4166666667</v>
      </c>
      <c r="B3300" s="44">
        <v>5.0</v>
      </c>
      <c r="C3300" s="44">
        <v>10.0</v>
      </c>
      <c r="D3300" s="44">
        <v>793.7</v>
      </c>
      <c r="E3300" s="44">
        <v>28.2</v>
      </c>
      <c r="F3300" s="44">
        <v>4.97</v>
      </c>
      <c r="G3300" s="44">
        <v>0.95</v>
      </c>
      <c r="H3300" s="18">
        <f>MIN(1,F3300/Config_Geracao!$E$4)*G3300</f>
        <v>0.47215</v>
      </c>
    </row>
    <row r="3301" ht="15.0" customHeight="1">
      <c r="A3301" s="43">
        <v>45795.4583333333</v>
      </c>
      <c r="B3301" s="44">
        <v>5.0</v>
      </c>
      <c r="C3301" s="44">
        <v>11.0</v>
      </c>
      <c r="D3301" s="44">
        <v>220.1</v>
      </c>
      <c r="E3301" s="44">
        <v>24.9</v>
      </c>
      <c r="F3301" s="44">
        <v>2.55</v>
      </c>
      <c r="G3301" s="44">
        <v>0.95</v>
      </c>
      <c r="H3301" s="18">
        <f>MIN(1,F3301/Config_Geracao!$E$4)*G3301</f>
        <v>0.24225</v>
      </c>
    </row>
    <row r="3302" ht="15.0" customHeight="1">
      <c r="A3302" s="43">
        <v>45795.5</v>
      </c>
      <c r="B3302" s="44">
        <v>5.0</v>
      </c>
      <c r="C3302" s="44">
        <v>12.0</v>
      </c>
      <c r="D3302" s="44">
        <v>888.9</v>
      </c>
      <c r="E3302" s="44">
        <v>27.1</v>
      </c>
      <c r="F3302" s="44">
        <v>2.21</v>
      </c>
      <c r="G3302" s="44">
        <v>0.95</v>
      </c>
      <c r="H3302" s="18">
        <f>MIN(1,F3302/Config_Geracao!$E$4)*G3302</f>
        <v>0.20995</v>
      </c>
    </row>
    <row r="3303" ht="15.0" customHeight="1">
      <c r="A3303" s="43">
        <v>45795.5416666667</v>
      </c>
      <c r="B3303" s="44">
        <v>5.0</v>
      </c>
      <c r="C3303" s="44">
        <v>13.0</v>
      </c>
      <c r="D3303" s="44">
        <v>896.1</v>
      </c>
      <c r="E3303" s="44">
        <v>28.0</v>
      </c>
      <c r="F3303" s="44">
        <v>3.01</v>
      </c>
      <c r="G3303" s="44">
        <v>0.95</v>
      </c>
      <c r="H3303" s="18">
        <f>MIN(1,F3303/Config_Geracao!$E$4)*G3303</f>
        <v>0.28595</v>
      </c>
    </row>
    <row r="3304" ht="15.0" customHeight="1">
      <c r="A3304" s="43">
        <v>45795.5833333333</v>
      </c>
      <c r="B3304" s="44">
        <v>5.0</v>
      </c>
      <c r="C3304" s="44">
        <v>14.0</v>
      </c>
      <c r="D3304" s="44">
        <v>848.3</v>
      </c>
      <c r="E3304" s="44">
        <v>26.4</v>
      </c>
      <c r="F3304" s="44">
        <v>2.07</v>
      </c>
      <c r="G3304" s="44">
        <v>0.95</v>
      </c>
      <c r="H3304" s="18">
        <f>MIN(1,F3304/Config_Geracao!$E$4)*G3304</f>
        <v>0.19665</v>
      </c>
    </row>
    <row r="3305" ht="15.0" customHeight="1">
      <c r="A3305" s="43">
        <v>45795.625</v>
      </c>
      <c r="B3305" s="44">
        <v>5.0</v>
      </c>
      <c r="C3305" s="44">
        <v>15.0</v>
      </c>
      <c r="D3305" s="44">
        <v>719.6</v>
      </c>
      <c r="E3305" s="44">
        <v>25.1</v>
      </c>
      <c r="F3305" s="44">
        <v>2.01</v>
      </c>
      <c r="G3305" s="44">
        <v>0.95</v>
      </c>
      <c r="H3305" s="18">
        <f>MIN(1,F3305/Config_Geracao!$E$4)*G3305</f>
        <v>0.19095</v>
      </c>
    </row>
    <row r="3306" ht="15.0" customHeight="1">
      <c r="A3306" s="43">
        <v>45795.6666666667</v>
      </c>
      <c r="B3306" s="44">
        <v>5.0</v>
      </c>
      <c r="C3306" s="44">
        <v>16.0</v>
      </c>
      <c r="D3306" s="44">
        <v>575.3</v>
      </c>
      <c r="E3306" s="44">
        <v>26.2</v>
      </c>
      <c r="F3306" s="44">
        <v>3.68</v>
      </c>
      <c r="G3306" s="44">
        <v>0.95</v>
      </c>
      <c r="H3306" s="18">
        <f>MIN(1,F3306/Config_Geracao!$E$4)*G3306</f>
        <v>0.3496</v>
      </c>
    </row>
    <row r="3307" ht="15.0" customHeight="1">
      <c r="A3307" s="43">
        <v>45795.7083333333</v>
      </c>
      <c r="B3307" s="44">
        <v>5.0</v>
      </c>
      <c r="C3307" s="44">
        <v>17.0</v>
      </c>
      <c r="D3307" s="44">
        <v>159.3</v>
      </c>
      <c r="E3307" s="44">
        <v>24.3</v>
      </c>
      <c r="F3307" s="44">
        <v>3.05</v>
      </c>
      <c r="G3307" s="44">
        <v>0.95</v>
      </c>
      <c r="H3307" s="18">
        <f>MIN(1,F3307/Config_Geracao!$E$4)*G3307</f>
        <v>0.28975</v>
      </c>
    </row>
    <row r="3308" ht="15.0" customHeight="1">
      <c r="A3308" s="43">
        <v>45795.75</v>
      </c>
      <c r="B3308" s="44">
        <v>5.0</v>
      </c>
      <c r="C3308" s="44">
        <v>18.0</v>
      </c>
      <c r="D3308" s="44">
        <v>164.7</v>
      </c>
      <c r="E3308" s="44">
        <v>21.5</v>
      </c>
      <c r="F3308" s="44">
        <v>2.16</v>
      </c>
      <c r="G3308" s="44">
        <v>0.95</v>
      </c>
      <c r="H3308" s="18">
        <f>MIN(1,F3308/Config_Geracao!$E$4)*G3308</f>
        <v>0.2052</v>
      </c>
    </row>
    <row r="3309" ht="15.0" customHeight="1">
      <c r="A3309" s="43">
        <v>45795.7916666667</v>
      </c>
      <c r="B3309" s="44">
        <v>5.0</v>
      </c>
      <c r="C3309" s="44">
        <v>19.0</v>
      </c>
      <c r="D3309" s="44">
        <v>0.0</v>
      </c>
      <c r="E3309" s="44">
        <v>21.7</v>
      </c>
      <c r="F3309" s="44">
        <v>2.5</v>
      </c>
      <c r="G3309" s="44">
        <v>0.95</v>
      </c>
      <c r="H3309" s="18">
        <f>MIN(1,F3309/Config_Geracao!$E$4)*G3309</f>
        <v>0.2375</v>
      </c>
    </row>
    <row r="3310" ht="15.0" customHeight="1">
      <c r="A3310" s="43">
        <v>45795.8333333333</v>
      </c>
      <c r="B3310" s="44">
        <v>5.0</v>
      </c>
      <c r="C3310" s="44">
        <v>20.0</v>
      </c>
      <c r="D3310" s="44">
        <v>0.0</v>
      </c>
      <c r="E3310" s="44">
        <v>22.3</v>
      </c>
      <c r="F3310" s="44">
        <v>3.5</v>
      </c>
      <c r="G3310" s="44">
        <v>0.95</v>
      </c>
      <c r="H3310" s="18">
        <f>MIN(1,F3310/Config_Geracao!$E$4)*G3310</f>
        <v>0.3325</v>
      </c>
    </row>
    <row r="3311" ht="15.0" customHeight="1">
      <c r="A3311" s="43">
        <v>45795.875</v>
      </c>
      <c r="B3311" s="44">
        <v>5.0</v>
      </c>
      <c r="C3311" s="44">
        <v>21.0</v>
      </c>
      <c r="D3311" s="44">
        <v>0.0</v>
      </c>
      <c r="E3311" s="44">
        <v>27.0</v>
      </c>
      <c r="F3311" s="44">
        <v>4.27</v>
      </c>
      <c r="G3311" s="44">
        <v>0.95</v>
      </c>
      <c r="H3311" s="18">
        <f>MIN(1,F3311/Config_Geracao!$E$4)*G3311</f>
        <v>0.40565</v>
      </c>
    </row>
    <row r="3312" ht="15.0" customHeight="1">
      <c r="A3312" s="43">
        <v>45795.9166666667</v>
      </c>
      <c r="B3312" s="44">
        <v>5.0</v>
      </c>
      <c r="C3312" s="44">
        <v>22.0</v>
      </c>
      <c r="D3312" s="44">
        <v>0.0</v>
      </c>
      <c r="E3312" s="44">
        <v>26.4</v>
      </c>
      <c r="F3312" s="44">
        <v>7.34</v>
      </c>
      <c r="G3312" s="44">
        <v>0.95</v>
      </c>
      <c r="H3312" s="18">
        <f>MIN(1,F3312/Config_Geracao!$E$4)*G3312</f>
        <v>0.6973</v>
      </c>
    </row>
    <row r="3313" ht="15.0" customHeight="1">
      <c r="A3313" s="43">
        <v>45795.9583333333</v>
      </c>
      <c r="B3313" s="44">
        <v>5.0</v>
      </c>
      <c r="C3313" s="44">
        <v>23.0</v>
      </c>
      <c r="D3313" s="44">
        <v>0.0</v>
      </c>
      <c r="E3313" s="44">
        <v>27.6</v>
      </c>
      <c r="F3313" s="44">
        <v>5.18</v>
      </c>
      <c r="G3313" s="44">
        <v>0.95</v>
      </c>
      <c r="H3313" s="18">
        <f>MIN(1,F3313/Config_Geracao!$E$4)*G3313</f>
        <v>0.4921</v>
      </c>
    </row>
    <row r="3314" ht="15.0" customHeight="1">
      <c r="A3314" s="43">
        <v>45796.0</v>
      </c>
      <c r="B3314" s="44">
        <v>5.0</v>
      </c>
      <c r="C3314" s="44">
        <v>0.0</v>
      </c>
      <c r="D3314" s="44">
        <v>0.0</v>
      </c>
      <c r="E3314" s="44">
        <v>22.3</v>
      </c>
      <c r="F3314" s="44">
        <v>3.35</v>
      </c>
      <c r="G3314" s="44">
        <v>0.95</v>
      </c>
      <c r="H3314" s="18">
        <f>MIN(1,F3314/Config_Geracao!$E$4)*G3314</f>
        <v>0.31825</v>
      </c>
    </row>
    <row r="3315" ht="15.0" customHeight="1">
      <c r="A3315" s="43">
        <v>45796.0416666667</v>
      </c>
      <c r="B3315" s="44">
        <v>5.0</v>
      </c>
      <c r="C3315" s="44">
        <v>1.0</v>
      </c>
      <c r="D3315" s="44">
        <v>0.0</v>
      </c>
      <c r="E3315" s="44">
        <v>23.1</v>
      </c>
      <c r="F3315" s="44">
        <v>3.17</v>
      </c>
      <c r="G3315" s="44">
        <v>0.95</v>
      </c>
      <c r="H3315" s="18">
        <f>MIN(1,F3315/Config_Geracao!$E$4)*G3315</f>
        <v>0.30115</v>
      </c>
    </row>
    <row r="3316" ht="15.0" customHeight="1">
      <c r="A3316" s="43">
        <v>45796.0833333333</v>
      </c>
      <c r="B3316" s="44">
        <v>5.0</v>
      </c>
      <c r="C3316" s="44">
        <v>2.0</v>
      </c>
      <c r="D3316" s="44">
        <v>0.0</v>
      </c>
      <c r="E3316" s="44">
        <v>24.1</v>
      </c>
      <c r="F3316" s="44">
        <v>3.37</v>
      </c>
      <c r="G3316" s="44">
        <v>0.95</v>
      </c>
      <c r="H3316" s="18">
        <f>MIN(1,F3316/Config_Geracao!$E$4)*G3316</f>
        <v>0.32015</v>
      </c>
    </row>
    <row r="3317" ht="15.0" customHeight="1">
      <c r="A3317" s="43">
        <v>45796.125</v>
      </c>
      <c r="B3317" s="44">
        <v>5.0</v>
      </c>
      <c r="C3317" s="44">
        <v>3.0</v>
      </c>
      <c r="D3317" s="44">
        <v>0.0</v>
      </c>
      <c r="E3317" s="44">
        <v>23.5</v>
      </c>
      <c r="F3317" s="44">
        <v>6.26</v>
      </c>
      <c r="G3317" s="44">
        <v>0.95</v>
      </c>
      <c r="H3317" s="18">
        <f>MIN(1,F3317/Config_Geracao!$E$4)*G3317</f>
        <v>0.5947</v>
      </c>
    </row>
    <row r="3318" ht="15.0" customHeight="1">
      <c r="A3318" s="43">
        <v>45796.1666666667</v>
      </c>
      <c r="B3318" s="44">
        <v>5.0</v>
      </c>
      <c r="C3318" s="44">
        <v>4.0</v>
      </c>
      <c r="D3318" s="44">
        <v>0.0</v>
      </c>
      <c r="E3318" s="44">
        <v>23.8</v>
      </c>
      <c r="F3318" s="44">
        <v>3.47</v>
      </c>
      <c r="G3318" s="44">
        <v>0.95</v>
      </c>
      <c r="H3318" s="18">
        <f>MIN(1,F3318/Config_Geracao!$E$4)*G3318</f>
        <v>0.32965</v>
      </c>
    </row>
    <row r="3319" ht="15.0" customHeight="1">
      <c r="A3319" s="43">
        <v>45796.2083333333</v>
      </c>
      <c r="B3319" s="44">
        <v>5.0</v>
      </c>
      <c r="C3319" s="44">
        <v>5.0</v>
      </c>
      <c r="D3319" s="44">
        <v>0.7</v>
      </c>
      <c r="E3319" s="44">
        <v>22.3</v>
      </c>
      <c r="F3319" s="44">
        <v>5.9</v>
      </c>
      <c r="G3319" s="44">
        <v>0.95</v>
      </c>
      <c r="H3319" s="18">
        <f>MIN(1,F3319/Config_Geracao!$E$4)*G3319</f>
        <v>0.5605</v>
      </c>
    </row>
    <row r="3320" ht="15.0" customHeight="1">
      <c r="A3320" s="43">
        <v>45796.25</v>
      </c>
      <c r="B3320" s="44">
        <v>5.0</v>
      </c>
      <c r="C3320" s="44">
        <v>6.0</v>
      </c>
      <c r="D3320" s="44">
        <v>194.6</v>
      </c>
      <c r="E3320" s="44">
        <v>21.6</v>
      </c>
      <c r="F3320" s="44">
        <v>2.21</v>
      </c>
      <c r="G3320" s="44">
        <v>0.95</v>
      </c>
      <c r="H3320" s="18">
        <f>MIN(1,F3320/Config_Geracao!$E$4)*G3320</f>
        <v>0.20995</v>
      </c>
    </row>
    <row r="3321" ht="15.0" customHeight="1">
      <c r="A3321" s="43">
        <v>45796.2916666667</v>
      </c>
      <c r="B3321" s="44">
        <v>5.0</v>
      </c>
      <c r="C3321" s="44">
        <v>7.0</v>
      </c>
      <c r="D3321" s="44">
        <v>367.9</v>
      </c>
      <c r="E3321" s="44">
        <v>21.0</v>
      </c>
      <c r="F3321" s="44">
        <v>2.43</v>
      </c>
      <c r="G3321" s="44">
        <v>0.95</v>
      </c>
      <c r="H3321" s="18">
        <f>MIN(1,F3321/Config_Geracao!$E$4)*G3321</f>
        <v>0.23085</v>
      </c>
    </row>
    <row r="3322" ht="15.0" customHeight="1">
      <c r="A3322" s="43">
        <v>45796.3333333333</v>
      </c>
      <c r="B3322" s="44">
        <v>5.0</v>
      </c>
      <c r="C3322" s="44">
        <v>8.0</v>
      </c>
      <c r="D3322" s="44">
        <v>266.1</v>
      </c>
      <c r="E3322" s="44">
        <v>26.4</v>
      </c>
      <c r="F3322" s="44">
        <v>2.08</v>
      </c>
      <c r="G3322" s="44">
        <v>0.95</v>
      </c>
      <c r="H3322" s="18">
        <f>MIN(1,F3322/Config_Geracao!$E$4)*G3322</f>
        <v>0.1976</v>
      </c>
    </row>
    <row r="3323" ht="15.0" customHeight="1">
      <c r="A3323" s="43">
        <v>45796.375</v>
      </c>
      <c r="B3323" s="44">
        <v>5.0</v>
      </c>
      <c r="C3323" s="44">
        <v>9.0</v>
      </c>
      <c r="D3323" s="44">
        <v>711.8</v>
      </c>
      <c r="E3323" s="44">
        <v>26.9</v>
      </c>
      <c r="F3323" s="44">
        <v>3.23</v>
      </c>
      <c r="G3323" s="44">
        <v>0.95</v>
      </c>
      <c r="H3323" s="18">
        <f>MIN(1,F3323/Config_Geracao!$E$4)*G3323</f>
        <v>0.30685</v>
      </c>
    </row>
    <row r="3324" ht="15.0" customHeight="1">
      <c r="A3324" s="43">
        <v>45796.4166666667</v>
      </c>
      <c r="B3324" s="44">
        <v>5.0</v>
      </c>
      <c r="C3324" s="44">
        <v>10.0</v>
      </c>
      <c r="D3324" s="44">
        <v>817.1</v>
      </c>
      <c r="E3324" s="44">
        <v>27.9</v>
      </c>
      <c r="F3324" s="44">
        <v>2.36</v>
      </c>
      <c r="G3324" s="44">
        <v>0.95</v>
      </c>
      <c r="H3324" s="18">
        <f>MIN(1,F3324/Config_Geracao!$E$4)*G3324</f>
        <v>0.2242</v>
      </c>
    </row>
    <row r="3325" ht="15.0" customHeight="1">
      <c r="A3325" s="43">
        <v>45796.4583333333</v>
      </c>
      <c r="B3325" s="44">
        <v>5.0</v>
      </c>
      <c r="C3325" s="44">
        <v>11.0</v>
      </c>
      <c r="D3325" s="44">
        <v>222.0</v>
      </c>
      <c r="E3325" s="44">
        <v>25.3</v>
      </c>
      <c r="F3325" s="44">
        <v>2.16</v>
      </c>
      <c r="G3325" s="44">
        <v>0.95</v>
      </c>
      <c r="H3325" s="18">
        <f>MIN(1,F3325/Config_Geracao!$E$4)*G3325</f>
        <v>0.2052</v>
      </c>
    </row>
    <row r="3326" ht="15.0" customHeight="1">
      <c r="A3326" s="43">
        <v>45796.5</v>
      </c>
      <c r="B3326" s="44">
        <v>5.0</v>
      </c>
      <c r="C3326" s="44">
        <v>12.0</v>
      </c>
      <c r="D3326" s="44">
        <v>914.2</v>
      </c>
      <c r="E3326" s="44">
        <v>28.8</v>
      </c>
      <c r="F3326" s="44">
        <v>2.46</v>
      </c>
      <c r="G3326" s="44">
        <v>0.95</v>
      </c>
      <c r="H3326" s="18">
        <f>MIN(1,F3326/Config_Geracao!$E$4)*G3326</f>
        <v>0.2337</v>
      </c>
    </row>
    <row r="3327" ht="15.0" customHeight="1">
      <c r="A3327" s="43">
        <v>45796.5416666667</v>
      </c>
      <c r="B3327" s="44">
        <v>5.0</v>
      </c>
      <c r="C3327" s="44">
        <v>13.0</v>
      </c>
      <c r="D3327" s="44">
        <v>899.4</v>
      </c>
      <c r="E3327" s="44">
        <v>27.9</v>
      </c>
      <c r="F3327" s="44">
        <v>2.75</v>
      </c>
      <c r="G3327" s="44">
        <v>0.95</v>
      </c>
      <c r="H3327" s="18">
        <f>MIN(1,F3327/Config_Geracao!$E$4)*G3327</f>
        <v>0.26125</v>
      </c>
    </row>
    <row r="3328" ht="15.0" customHeight="1">
      <c r="A3328" s="43">
        <v>45796.5833333333</v>
      </c>
      <c r="B3328" s="44">
        <v>5.0</v>
      </c>
      <c r="C3328" s="44">
        <v>14.0</v>
      </c>
      <c r="D3328" s="44">
        <v>857.2</v>
      </c>
      <c r="E3328" s="44">
        <v>27.1</v>
      </c>
      <c r="F3328" s="44">
        <v>2.07</v>
      </c>
      <c r="G3328" s="44">
        <v>0.95</v>
      </c>
      <c r="H3328" s="18">
        <f>MIN(1,F3328/Config_Geracao!$E$4)*G3328</f>
        <v>0.19665</v>
      </c>
    </row>
    <row r="3329" ht="15.0" customHeight="1">
      <c r="A3329" s="43">
        <v>45796.625</v>
      </c>
      <c r="B3329" s="44">
        <v>5.0</v>
      </c>
      <c r="C3329" s="44">
        <v>15.0</v>
      </c>
      <c r="D3329" s="44">
        <v>693.3</v>
      </c>
      <c r="E3329" s="44">
        <v>28.1</v>
      </c>
      <c r="F3329" s="44">
        <v>2.58</v>
      </c>
      <c r="G3329" s="44">
        <v>0.95</v>
      </c>
      <c r="H3329" s="18">
        <f>MIN(1,F3329/Config_Geracao!$E$4)*G3329</f>
        <v>0.2451</v>
      </c>
    </row>
    <row r="3330" ht="15.0" customHeight="1">
      <c r="A3330" s="43">
        <v>45796.6666666667</v>
      </c>
      <c r="B3330" s="44">
        <v>5.0</v>
      </c>
      <c r="C3330" s="44">
        <v>16.0</v>
      </c>
      <c r="D3330" s="44">
        <v>570.2</v>
      </c>
      <c r="E3330" s="44">
        <v>23.0</v>
      </c>
      <c r="F3330" s="44">
        <v>2.95</v>
      </c>
      <c r="G3330" s="44">
        <v>0.95</v>
      </c>
      <c r="H3330" s="18">
        <f>MIN(1,F3330/Config_Geracao!$E$4)*G3330</f>
        <v>0.28025</v>
      </c>
    </row>
    <row r="3331" ht="15.0" customHeight="1">
      <c r="A3331" s="43">
        <v>45796.7083333333</v>
      </c>
      <c r="B3331" s="44">
        <v>5.0</v>
      </c>
      <c r="C3331" s="44">
        <v>17.0</v>
      </c>
      <c r="D3331" s="44">
        <v>401.3</v>
      </c>
      <c r="E3331" s="44">
        <v>24.1</v>
      </c>
      <c r="F3331" s="44">
        <v>2.22</v>
      </c>
      <c r="G3331" s="44">
        <v>0.95</v>
      </c>
      <c r="H3331" s="18">
        <f>MIN(1,F3331/Config_Geracao!$E$4)*G3331</f>
        <v>0.2109</v>
      </c>
    </row>
    <row r="3332" ht="15.0" customHeight="1">
      <c r="A3332" s="43">
        <v>45796.75</v>
      </c>
      <c r="B3332" s="44">
        <v>5.0</v>
      </c>
      <c r="C3332" s="44">
        <v>18.0</v>
      </c>
      <c r="D3332" s="44">
        <v>202.0</v>
      </c>
      <c r="E3332" s="44">
        <v>21.0</v>
      </c>
      <c r="F3332" s="44">
        <v>2.48</v>
      </c>
      <c r="G3332" s="44">
        <v>0.95</v>
      </c>
      <c r="H3332" s="18">
        <f>MIN(1,F3332/Config_Geracao!$E$4)*G3332</f>
        <v>0.2356</v>
      </c>
    </row>
    <row r="3333" ht="15.0" customHeight="1">
      <c r="A3333" s="43">
        <v>45796.7916666667</v>
      </c>
      <c r="B3333" s="44">
        <v>5.0</v>
      </c>
      <c r="C3333" s="44">
        <v>19.0</v>
      </c>
      <c r="D3333" s="44">
        <v>5.8</v>
      </c>
      <c r="E3333" s="44">
        <v>22.9</v>
      </c>
      <c r="F3333" s="44">
        <v>2.09</v>
      </c>
      <c r="G3333" s="44">
        <v>0.95</v>
      </c>
      <c r="H3333" s="18">
        <f>MIN(1,F3333/Config_Geracao!$E$4)*G3333</f>
        <v>0.19855</v>
      </c>
    </row>
    <row r="3334" ht="15.0" customHeight="1">
      <c r="A3334" s="43">
        <v>45796.8333333333</v>
      </c>
      <c r="B3334" s="44">
        <v>5.0</v>
      </c>
      <c r="C3334" s="44">
        <v>20.0</v>
      </c>
      <c r="D3334" s="44">
        <v>0.0</v>
      </c>
      <c r="E3334" s="44">
        <v>22.7</v>
      </c>
      <c r="F3334" s="44">
        <v>7.49</v>
      </c>
      <c r="G3334" s="44">
        <v>0.95</v>
      </c>
      <c r="H3334" s="18">
        <f>MIN(1,F3334/Config_Geracao!$E$4)*G3334</f>
        <v>0.71155</v>
      </c>
    </row>
    <row r="3335" ht="15.0" customHeight="1">
      <c r="A3335" s="43">
        <v>45796.875</v>
      </c>
      <c r="B3335" s="44">
        <v>5.0</v>
      </c>
      <c r="C3335" s="44">
        <v>21.0</v>
      </c>
      <c r="D3335" s="44">
        <v>0.0</v>
      </c>
      <c r="E3335" s="44">
        <v>26.1</v>
      </c>
      <c r="F3335" s="44">
        <v>3.58</v>
      </c>
      <c r="G3335" s="44">
        <v>0.95</v>
      </c>
      <c r="H3335" s="18">
        <f>MIN(1,F3335/Config_Geracao!$E$4)*G3335</f>
        <v>0.3401</v>
      </c>
    </row>
    <row r="3336" ht="15.0" customHeight="1">
      <c r="A3336" s="43">
        <v>45796.9166666667</v>
      </c>
      <c r="B3336" s="44">
        <v>5.0</v>
      </c>
      <c r="C3336" s="44">
        <v>22.0</v>
      </c>
      <c r="D3336" s="44">
        <v>0.0</v>
      </c>
      <c r="E3336" s="44">
        <v>23.3</v>
      </c>
      <c r="F3336" s="44">
        <v>4.06</v>
      </c>
      <c r="G3336" s="44">
        <v>0.95</v>
      </c>
      <c r="H3336" s="18">
        <f>MIN(1,F3336/Config_Geracao!$E$4)*G3336</f>
        <v>0.3857</v>
      </c>
    </row>
    <row r="3337" ht="15.0" customHeight="1">
      <c r="A3337" s="43">
        <v>45796.9583333333</v>
      </c>
      <c r="B3337" s="44">
        <v>5.0</v>
      </c>
      <c r="C3337" s="44">
        <v>23.0</v>
      </c>
      <c r="D3337" s="44">
        <v>0.0</v>
      </c>
      <c r="E3337" s="44">
        <v>23.0</v>
      </c>
      <c r="F3337" s="44">
        <v>3.55</v>
      </c>
      <c r="G3337" s="44">
        <v>0.95</v>
      </c>
      <c r="H3337" s="18">
        <f>MIN(1,F3337/Config_Geracao!$E$4)*G3337</f>
        <v>0.33725</v>
      </c>
    </row>
    <row r="3338" ht="15.0" customHeight="1">
      <c r="A3338" s="43">
        <v>45797.0</v>
      </c>
      <c r="B3338" s="44">
        <v>5.0</v>
      </c>
      <c r="C3338" s="44">
        <v>0.0</v>
      </c>
      <c r="D3338" s="44">
        <v>0.0</v>
      </c>
      <c r="E3338" s="44">
        <v>23.3</v>
      </c>
      <c r="F3338" s="44">
        <v>3.16</v>
      </c>
      <c r="G3338" s="44">
        <v>0.95</v>
      </c>
      <c r="H3338" s="18">
        <f>MIN(1,F3338/Config_Geracao!$E$4)*G3338</f>
        <v>0.3002</v>
      </c>
    </row>
    <row r="3339" ht="15.0" customHeight="1">
      <c r="A3339" s="43">
        <v>45797.0416666667</v>
      </c>
      <c r="B3339" s="44">
        <v>5.0</v>
      </c>
      <c r="C3339" s="44">
        <v>1.0</v>
      </c>
      <c r="D3339" s="44">
        <v>0.0</v>
      </c>
      <c r="E3339" s="44">
        <v>24.2</v>
      </c>
      <c r="F3339" s="44">
        <v>3.51</v>
      </c>
      <c r="G3339" s="44">
        <v>0.95</v>
      </c>
      <c r="H3339" s="18">
        <f>MIN(1,F3339/Config_Geracao!$E$4)*G3339</f>
        <v>0.33345</v>
      </c>
    </row>
    <row r="3340" ht="15.0" customHeight="1">
      <c r="A3340" s="43">
        <v>45797.0833333333</v>
      </c>
      <c r="B3340" s="44">
        <v>5.0</v>
      </c>
      <c r="C3340" s="44">
        <v>2.0</v>
      </c>
      <c r="D3340" s="44">
        <v>0.0</v>
      </c>
      <c r="E3340" s="44">
        <v>26.1</v>
      </c>
      <c r="F3340" s="44">
        <v>5.24</v>
      </c>
      <c r="G3340" s="44">
        <v>0.95</v>
      </c>
      <c r="H3340" s="18">
        <f>MIN(1,F3340/Config_Geracao!$E$4)*G3340</f>
        <v>0.4978</v>
      </c>
    </row>
    <row r="3341" ht="15.0" customHeight="1">
      <c r="A3341" s="43">
        <v>45797.125</v>
      </c>
      <c r="B3341" s="44">
        <v>5.0</v>
      </c>
      <c r="C3341" s="44">
        <v>3.0</v>
      </c>
      <c r="D3341" s="44">
        <v>0.0</v>
      </c>
      <c r="E3341" s="44">
        <v>28.8</v>
      </c>
      <c r="F3341" s="44">
        <v>6.13</v>
      </c>
      <c r="G3341" s="44">
        <v>0.95</v>
      </c>
      <c r="H3341" s="18">
        <f>MIN(1,F3341/Config_Geracao!$E$4)*G3341</f>
        <v>0.58235</v>
      </c>
    </row>
    <row r="3342" ht="15.0" customHeight="1">
      <c r="A3342" s="43">
        <v>45797.1666666667</v>
      </c>
      <c r="B3342" s="44">
        <v>5.0</v>
      </c>
      <c r="C3342" s="44">
        <v>4.0</v>
      </c>
      <c r="D3342" s="44">
        <v>0.0</v>
      </c>
      <c r="E3342" s="44">
        <v>23.1</v>
      </c>
      <c r="F3342" s="44">
        <v>5.18</v>
      </c>
      <c r="G3342" s="44">
        <v>0.95</v>
      </c>
      <c r="H3342" s="18">
        <f>MIN(1,F3342/Config_Geracao!$E$4)*G3342</f>
        <v>0.4921</v>
      </c>
    </row>
    <row r="3343" ht="15.0" customHeight="1">
      <c r="A3343" s="43">
        <v>45797.2083333333</v>
      </c>
      <c r="B3343" s="44">
        <v>5.0</v>
      </c>
      <c r="C3343" s="44">
        <v>5.0</v>
      </c>
      <c r="D3343" s="44">
        <v>0.0</v>
      </c>
      <c r="E3343" s="44">
        <v>23.2</v>
      </c>
      <c r="F3343" s="44">
        <v>3.46</v>
      </c>
      <c r="G3343" s="44">
        <v>0.95</v>
      </c>
      <c r="H3343" s="18">
        <f>MIN(1,F3343/Config_Geracao!$E$4)*G3343</f>
        <v>0.3287</v>
      </c>
    </row>
    <row r="3344" ht="15.0" customHeight="1">
      <c r="A3344" s="43">
        <v>45797.25</v>
      </c>
      <c r="B3344" s="44">
        <v>5.0</v>
      </c>
      <c r="C3344" s="44">
        <v>6.0</v>
      </c>
      <c r="D3344" s="44">
        <v>217.3</v>
      </c>
      <c r="E3344" s="44">
        <v>23.1</v>
      </c>
      <c r="F3344" s="44">
        <v>5.47</v>
      </c>
      <c r="G3344" s="44">
        <v>0.95</v>
      </c>
      <c r="H3344" s="18">
        <f>MIN(1,F3344/Config_Geracao!$E$4)*G3344</f>
        <v>0.51965</v>
      </c>
    </row>
    <row r="3345" ht="15.0" customHeight="1">
      <c r="A3345" s="43">
        <v>45797.2916666667</v>
      </c>
      <c r="B3345" s="44">
        <v>5.0</v>
      </c>
      <c r="C3345" s="44">
        <v>7.0</v>
      </c>
      <c r="D3345" s="44">
        <v>364.9</v>
      </c>
      <c r="E3345" s="44">
        <v>21.9</v>
      </c>
      <c r="F3345" s="44">
        <v>4.36</v>
      </c>
      <c r="G3345" s="44">
        <v>0.95</v>
      </c>
      <c r="H3345" s="18">
        <f>MIN(1,F3345/Config_Geracao!$E$4)*G3345</f>
        <v>0.4142</v>
      </c>
    </row>
    <row r="3346" ht="15.0" customHeight="1">
      <c r="A3346" s="43">
        <v>45797.3333333333</v>
      </c>
      <c r="B3346" s="44">
        <v>5.0</v>
      </c>
      <c r="C3346" s="44">
        <v>8.0</v>
      </c>
      <c r="D3346" s="44">
        <v>571.6</v>
      </c>
      <c r="E3346" s="44">
        <v>21.4</v>
      </c>
      <c r="F3346" s="44">
        <v>4.46</v>
      </c>
      <c r="G3346" s="44">
        <v>0.95</v>
      </c>
      <c r="H3346" s="18">
        <f>MIN(1,F3346/Config_Geracao!$E$4)*G3346</f>
        <v>0.4237</v>
      </c>
    </row>
    <row r="3347" ht="15.0" customHeight="1">
      <c r="A3347" s="43">
        <v>45797.375</v>
      </c>
      <c r="B3347" s="44">
        <v>5.0</v>
      </c>
      <c r="C3347" s="44">
        <v>9.0</v>
      </c>
      <c r="D3347" s="44">
        <v>698.1</v>
      </c>
      <c r="E3347" s="44">
        <v>26.3</v>
      </c>
      <c r="F3347" s="44">
        <v>2.53</v>
      </c>
      <c r="G3347" s="44">
        <v>0.95</v>
      </c>
      <c r="H3347" s="18">
        <f>MIN(1,F3347/Config_Geracao!$E$4)*G3347</f>
        <v>0.24035</v>
      </c>
    </row>
    <row r="3348" ht="15.0" customHeight="1">
      <c r="A3348" s="43">
        <v>45797.4166666667</v>
      </c>
      <c r="B3348" s="44">
        <v>5.0</v>
      </c>
      <c r="C3348" s="44">
        <v>10.0</v>
      </c>
      <c r="D3348" s="44">
        <v>390.5</v>
      </c>
      <c r="E3348" s="44">
        <v>25.6</v>
      </c>
      <c r="F3348" s="44">
        <v>4.04</v>
      </c>
      <c r="G3348" s="44">
        <v>0.95</v>
      </c>
      <c r="H3348" s="18">
        <f>MIN(1,F3348/Config_Geracao!$E$4)*G3348</f>
        <v>0.3838</v>
      </c>
    </row>
    <row r="3349" ht="15.0" customHeight="1">
      <c r="A3349" s="43">
        <v>45797.4583333333</v>
      </c>
      <c r="B3349" s="44">
        <v>5.0</v>
      </c>
      <c r="C3349" s="44">
        <v>11.0</v>
      </c>
      <c r="D3349" s="44">
        <v>881.1</v>
      </c>
      <c r="E3349" s="44">
        <v>27.2</v>
      </c>
      <c r="F3349" s="44">
        <v>2.5</v>
      </c>
      <c r="G3349" s="44">
        <v>0.95</v>
      </c>
      <c r="H3349" s="18">
        <f>MIN(1,F3349/Config_Geracao!$E$4)*G3349</f>
        <v>0.2375</v>
      </c>
    </row>
    <row r="3350" ht="15.0" customHeight="1">
      <c r="A3350" s="43">
        <v>45797.5</v>
      </c>
      <c r="B3350" s="44">
        <v>5.0</v>
      </c>
      <c r="C3350" s="44">
        <v>12.0</v>
      </c>
      <c r="D3350" s="44">
        <v>887.2</v>
      </c>
      <c r="E3350" s="44">
        <v>25.0</v>
      </c>
      <c r="F3350" s="44">
        <v>3.38</v>
      </c>
      <c r="G3350" s="44">
        <v>0.95</v>
      </c>
      <c r="H3350" s="18">
        <f>MIN(1,F3350/Config_Geracao!$E$4)*G3350</f>
        <v>0.3211</v>
      </c>
    </row>
    <row r="3351" ht="15.0" customHeight="1">
      <c r="A3351" s="43">
        <v>45797.5416666667</v>
      </c>
      <c r="B3351" s="44">
        <v>5.0</v>
      </c>
      <c r="C3351" s="44">
        <v>13.0</v>
      </c>
      <c r="D3351" s="44">
        <v>867.1</v>
      </c>
      <c r="E3351" s="44">
        <v>27.8</v>
      </c>
      <c r="F3351" s="44">
        <v>2.63</v>
      </c>
      <c r="G3351" s="44">
        <v>0.95</v>
      </c>
      <c r="H3351" s="18">
        <f>MIN(1,F3351/Config_Geracao!$E$4)*G3351</f>
        <v>0.24985</v>
      </c>
    </row>
    <row r="3352" ht="15.0" customHeight="1">
      <c r="A3352" s="43">
        <v>45797.5833333333</v>
      </c>
      <c r="B3352" s="44">
        <v>5.0</v>
      </c>
      <c r="C3352" s="44">
        <v>14.0</v>
      </c>
      <c r="D3352" s="44">
        <v>814.6</v>
      </c>
      <c r="E3352" s="44">
        <v>28.1</v>
      </c>
      <c r="F3352" s="44">
        <v>4.72</v>
      </c>
      <c r="G3352" s="44">
        <v>0.95</v>
      </c>
      <c r="H3352" s="18">
        <f>MIN(1,F3352/Config_Geracao!$E$4)*G3352</f>
        <v>0.4484</v>
      </c>
    </row>
    <row r="3353" ht="15.0" customHeight="1">
      <c r="A3353" s="43">
        <v>45797.625</v>
      </c>
      <c r="B3353" s="44">
        <v>5.0</v>
      </c>
      <c r="C3353" s="44">
        <v>15.0</v>
      </c>
      <c r="D3353" s="44">
        <v>692.8</v>
      </c>
      <c r="E3353" s="44">
        <v>24.2</v>
      </c>
      <c r="F3353" s="44">
        <v>2.19</v>
      </c>
      <c r="G3353" s="44">
        <v>0.95</v>
      </c>
      <c r="H3353" s="18">
        <f>MIN(1,F3353/Config_Geracao!$E$4)*G3353</f>
        <v>0.20805</v>
      </c>
    </row>
    <row r="3354" ht="15.0" customHeight="1">
      <c r="A3354" s="43">
        <v>45797.6666666667</v>
      </c>
      <c r="B3354" s="44">
        <v>5.0</v>
      </c>
      <c r="C3354" s="44">
        <v>16.0</v>
      </c>
      <c r="D3354" s="44">
        <v>559.5</v>
      </c>
      <c r="E3354" s="44">
        <v>25.8</v>
      </c>
      <c r="F3354" s="44">
        <v>3.54</v>
      </c>
      <c r="G3354" s="44">
        <v>0.95</v>
      </c>
      <c r="H3354" s="18">
        <f>MIN(1,F3354/Config_Geracao!$E$4)*G3354</f>
        <v>0.3363</v>
      </c>
    </row>
    <row r="3355" ht="15.0" customHeight="1">
      <c r="A3355" s="43">
        <v>45797.7083333333</v>
      </c>
      <c r="B3355" s="44">
        <v>5.0</v>
      </c>
      <c r="C3355" s="44">
        <v>17.0</v>
      </c>
      <c r="D3355" s="44">
        <v>390.1</v>
      </c>
      <c r="E3355" s="44">
        <v>21.3</v>
      </c>
      <c r="F3355" s="44">
        <v>2.43</v>
      </c>
      <c r="G3355" s="44">
        <v>0.95</v>
      </c>
      <c r="H3355" s="18">
        <f>MIN(1,F3355/Config_Geracao!$E$4)*G3355</f>
        <v>0.23085</v>
      </c>
    </row>
    <row r="3356" ht="15.0" customHeight="1">
      <c r="A3356" s="43">
        <v>45797.75</v>
      </c>
      <c r="B3356" s="44">
        <v>5.0</v>
      </c>
      <c r="C3356" s="44">
        <v>18.0</v>
      </c>
      <c r="D3356" s="44">
        <v>196.5</v>
      </c>
      <c r="E3356" s="44">
        <v>23.9</v>
      </c>
      <c r="F3356" s="44">
        <v>2.74</v>
      </c>
      <c r="G3356" s="44">
        <v>0.95</v>
      </c>
      <c r="H3356" s="18">
        <f>MIN(1,F3356/Config_Geracao!$E$4)*G3356</f>
        <v>0.2603</v>
      </c>
    </row>
    <row r="3357" ht="15.0" customHeight="1">
      <c r="A3357" s="43">
        <v>45797.7916666667</v>
      </c>
      <c r="B3357" s="44">
        <v>5.0</v>
      </c>
      <c r="C3357" s="44">
        <v>19.0</v>
      </c>
      <c r="D3357" s="44">
        <v>31.0</v>
      </c>
      <c r="E3357" s="44">
        <v>22.7</v>
      </c>
      <c r="F3357" s="44">
        <v>2.16</v>
      </c>
      <c r="G3357" s="44">
        <v>0.95</v>
      </c>
      <c r="H3357" s="18">
        <f>MIN(1,F3357/Config_Geracao!$E$4)*G3357</f>
        <v>0.2052</v>
      </c>
    </row>
    <row r="3358" ht="15.0" customHeight="1">
      <c r="A3358" s="43">
        <v>45797.8333333333</v>
      </c>
      <c r="B3358" s="44">
        <v>5.0</v>
      </c>
      <c r="C3358" s="44">
        <v>20.0</v>
      </c>
      <c r="D3358" s="44">
        <v>0.0</v>
      </c>
      <c r="E3358" s="44">
        <v>21.4</v>
      </c>
      <c r="F3358" s="44">
        <v>4.02</v>
      </c>
      <c r="G3358" s="44">
        <v>0.95</v>
      </c>
      <c r="H3358" s="18">
        <f>MIN(1,F3358/Config_Geracao!$E$4)*G3358</f>
        <v>0.3819</v>
      </c>
    </row>
    <row r="3359" ht="15.0" customHeight="1">
      <c r="A3359" s="43">
        <v>45797.875</v>
      </c>
      <c r="B3359" s="44">
        <v>5.0</v>
      </c>
      <c r="C3359" s="44">
        <v>21.0</v>
      </c>
      <c r="D3359" s="44">
        <v>0.0</v>
      </c>
      <c r="E3359" s="44">
        <v>25.0</v>
      </c>
      <c r="F3359" s="44">
        <v>3.4</v>
      </c>
      <c r="G3359" s="44">
        <v>0.95</v>
      </c>
      <c r="H3359" s="18">
        <f>MIN(1,F3359/Config_Geracao!$E$4)*G3359</f>
        <v>0.323</v>
      </c>
    </row>
    <row r="3360" ht="15.0" customHeight="1">
      <c r="A3360" s="43">
        <v>45797.9166666667</v>
      </c>
      <c r="B3360" s="44">
        <v>5.0</v>
      </c>
      <c r="C3360" s="44">
        <v>22.0</v>
      </c>
      <c r="D3360" s="44">
        <v>0.0</v>
      </c>
      <c r="E3360" s="44">
        <v>26.0</v>
      </c>
      <c r="F3360" s="44">
        <v>3.2</v>
      </c>
      <c r="G3360" s="44">
        <v>0.95</v>
      </c>
      <c r="H3360" s="18">
        <f>MIN(1,F3360/Config_Geracao!$E$4)*G3360</f>
        <v>0.304</v>
      </c>
    </row>
    <row r="3361" ht="15.0" customHeight="1">
      <c r="A3361" s="43">
        <v>45797.9583333333</v>
      </c>
      <c r="B3361" s="44">
        <v>5.0</v>
      </c>
      <c r="C3361" s="44">
        <v>23.0</v>
      </c>
      <c r="D3361" s="44">
        <v>0.0</v>
      </c>
      <c r="E3361" s="44">
        <v>22.4</v>
      </c>
      <c r="F3361" s="44">
        <v>3.34</v>
      </c>
      <c r="G3361" s="44">
        <v>0.95</v>
      </c>
      <c r="H3361" s="18">
        <f>MIN(1,F3361/Config_Geracao!$E$4)*G3361</f>
        <v>0.3173</v>
      </c>
    </row>
    <row r="3362" ht="15.0" customHeight="1">
      <c r="A3362" s="43">
        <v>45798.0</v>
      </c>
      <c r="B3362" s="44">
        <v>5.0</v>
      </c>
      <c r="C3362" s="44">
        <v>0.0</v>
      </c>
      <c r="D3362" s="44">
        <v>0.0</v>
      </c>
      <c r="E3362" s="44">
        <v>22.3</v>
      </c>
      <c r="F3362" s="44">
        <v>3.74</v>
      </c>
      <c r="G3362" s="44">
        <v>0.95</v>
      </c>
      <c r="H3362" s="18">
        <f>MIN(1,F3362/Config_Geracao!$E$4)*G3362</f>
        <v>0.3553</v>
      </c>
    </row>
    <row r="3363" ht="15.0" customHeight="1">
      <c r="A3363" s="43">
        <v>45798.0416666667</v>
      </c>
      <c r="B3363" s="44">
        <v>5.0</v>
      </c>
      <c r="C3363" s="44">
        <v>1.0</v>
      </c>
      <c r="D3363" s="44">
        <v>0.0</v>
      </c>
      <c r="E3363" s="44">
        <v>23.3</v>
      </c>
      <c r="F3363" s="44">
        <v>3.92</v>
      </c>
      <c r="G3363" s="44">
        <v>0.95</v>
      </c>
      <c r="H3363" s="18">
        <f>MIN(1,F3363/Config_Geracao!$E$4)*G3363</f>
        <v>0.3724</v>
      </c>
    </row>
    <row r="3364" ht="15.0" customHeight="1">
      <c r="A3364" s="43">
        <v>45798.0833333333</v>
      </c>
      <c r="B3364" s="44">
        <v>5.0</v>
      </c>
      <c r="C3364" s="44">
        <v>2.0</v>
      </c>
      <c r="D3364" s="44">
        <v>0.0</v>
      </c>
      <c r="E3364" s="44">
        <v>27.5</v>
      </c>
      <c r="F3364" s="44">
        <v>3.37</v>
      </c>
      <c r="G3364" s="44">
        <v>0.95</v>
      </c>
      <c r="H3364" s="18">
        <f>MIN(1,F3364/Config_Geracao!$E$4)*G3364</f>
        <v>0.32015</v>
      </c>
    </row>
    <row r="3365" ht="15.0" customHeight="1">
      <c r="A3365" s="43">
        <v>45798.125</v>
      </c>
      <c r="B3365" s="44">
        <v>5.0</v>
      </c>
      <c r="C3365" s="44">
        <v>3.0</v>
      </c>
      <c r="D3365" s="44">
        <v>0.0</v>
      </c>
      <c r="E3365" s="44">
        <v>25.4</v>
      </c>
      <c r="F3365" s="44">
        <v>3.14</v>
      </c>
      <c r="G3365" s="44">
        <v>0.95</v>
      </c>
      <c r="H3365" s="18">
        <f>MIN(1,F3365/Config_Geracao!$E$4)*G3365</f>
        <v>0.2983</v>
      </c>
    </row>
    <row r="3366" ht="15.0" customHeight="1">
      <c r="A3366" s="43">
        <v>45798.1666666667</v>
      </c>
      <c r="B3366" s="44">
        <v>5.0</v>
      </c>
      <c r="C3366" s="44">
        <v>4.0</v>
      </c>
      <c r="D3366" s="44">
        <v>0.0</v>
      </c>
      <c r="E3366" s="44">
        <v>24.4</v>
      </c>
      <c r="F3366" s="44">
        <v>3.3</v>
      </c>
      <c r="G3366" s="44">
        <v>0.95</v>
      </c>
      <c r="H3366" s="18">
        <f>MIN(1,F3366/Config_Geracao!$E$4)*G3366</f>
        <v>0.3135</v>
      </c>
    </row>
    <row r="3367" ht="15.0" customHeight="1">
      <c r="A3367" s="43">
        <v>45798.2083333333</v>
      </c>
      <c r="B3367" s="44">
        <v>5.0</v>
      </c>
      <c r="C3367" s="44">
        <v>5.0</v>
      </c>
      <c r="D3367" s="44">
        <v>8.8</v>
      </c>
      <c r="E3367" s="44">
        <v>25.9</v>
      </c>
      <c r="F3367" s="44">
        <v>3.04</v>
      </c>
      <c r="G3367" s="44">
        <v>0.95</v>
      </c>
      <c r="H3367" s="18">
        <f>MIN(1,F3367/Config_Geracao!$E$4)*G3367</f>
        <v>0.2888</v>
      </c>
    </row>
    <row r="3368" ht="15.0" customHeight="1">
      <c r="A3368" s="43">
        <v>45798.25</v>
      </c>
      <c r="B3368" s="44">
        <v>5.0</v>
      </c>
      <c r="C3368" s="44">
        <v>6.0</v>
      </c>
      <c r="D3368" s="44">
        <v>208.9</v>
      </c>
      <c r="E3368" s="44">
        <v>23.9</v>
      </c>
      <c r="F3368" s="44">
        <v>2.6</v>
      </c>
      <c r="G3368" s="44">
        <v>0.95</v>
      </c>
      <c r="H3368" s="18">
        <f>MIN(1,F3368/Config_Geracao!$E$4)*G3368</f>
        <v>0.247</v>
      </c>
    </row>
    <row r="3369" ht="15.0" customHeight="1">
      <c r="A3369" s="43">
        <v>45798.2916666667</v>
      </c>
      <c r="B3369" s="44">
        <v>5.0</v>
      </c>
      <c r="C3369" s="44">
        <v>7.0</v>
      </c>
      <c r="D3369" s="44">
        <v>78.5</v>
      </c>
      <c r="E3369" s="44">
        <v>23.9</v>
      </c>
      <c r="F3369" s="44">
        <v>2.53</v>
      </c>
      <c r="G3369" s="44">
        <v>0.95</v>
      </c>
      <c r="H3369" s="18">
        <f>MIN(1,F3369/Config_Geracao!$E$4)*G3369</f>
        <v>0.24035</v>
      </c>
    </row>
    <row r="3370" ht="15.0" customHeight="1">
      <c r="A3370" s="43">
        <v>45798.3333333333</v>
      </c>
      <c r="B3370" s="44">
        <v>5.0</v>
      </c>
      <c r="C3370" s="44">
        <v>8.0</v>
      </c>
      <c r="D3370" s="44">
        <v>568.6</v>
      </c>
      <c r="E3370" s="44">
        <v>26.8</v>
      </c>
      <c r="F3370" s="44">
        <v>2.42</v>
      </c>
      <c r="G3370" s="44">
        <v>0.95</v>
      </c>
      <c r="H3370" s="18">
        <f>MIN(1,F3370/Config_Geracao!$E$4)*G3370</f>
        <v>0.2299</v>
      </c>
    </row>
    <row r="3371" ht="15.0" customHeight="1">
      <c r="A3371" s="43">
        <v>45798.375</v>
      </c>
      <c r="B3371" s="44">
        <v>5.0</v>
      </c>
      <c r="C3371" s="44">
        <v>9.0</v>
      </c>
      <c r="D3371" s="44">
        <v>705.8</v>
      </c>
      <c r="E3371" s="44">
        <v>24.5</v>
      </c>
      <c r="F3371" s="44">
        <v>2.25</v>
      </c>
      <c r="G3371" s="44">
        <v>0.95</v>
      </c>
      <c r="H3371" s="18">
        <f>MIN(1,F3371/Config_Geracao!$E$4)*G3371</f>
        <v>0.21375</v>
      </c>
    </row>
    <row r="3372" ht="15.0" customHeight="1">
      <c r="A3372" s="43">
        <v>45798.4166666667</v>
      </c>
      <c r="B3372" s="44">
        <v>5.0</v>
      </c>
      <c r="C3372" s="44">
        <v>10.0</v>
      </c>
      <c r="D3372" s="44">
        <v>812.3</v>
      </c>
      <c r="E3372" s="44">
        <v>23.6</v>
      </c>
      <c r="F3372" s="44">
        <v>3.51</v>
      </c>
      <c r="G3372" s="44">
        <v>0.95</v>
      </c>
      <c r="H3372" s="18">
        <f>MIN(1,F3372/Config_Geracao!$E$4)*G3372</f>
        <v>0.33345</v>
      </c>
    </row>
    <row r="3373" ht="15.0" customHeight="1">
      <c r="A3373" s="43">
        <v>45798.4583333333</v>
      </c>
      <c r="B3373" s="44">
        <v>5.0</v>
      </c>
      <c r="C3373" s="44">
        <v>11.0</v>
      </c>
      <c r="D3373" s="44">
        <v>855.4</v>
      </c>
      <c r="E3373" s="44">
        <v>28.3</v>
      </c>
      <c r="F3373" s="44">
        <v>2.09</v>
      </c>
      <c r="G3373" s="44">
        <v>0.95</v>
      </c>
      <c r="H3373" s="18">
        <f>MIN(1,F3373/Config_Geracao!$E$4)*G3373</f>
        <v>0.19855</v>
      </c>
    </row>
    <row r="3374" ht="15.0" customHeight="1">
      <c r="A3374" s="43">
        <v>45798.5</v>
      </c>
      <c r="B3374" s="44">
        <v>5.0</v>
      </c>
      <c r="C3374" s="44">
        <v>12.0</v>
      </c>
      <c r="D3374" s="44">
        <v>875.4</v>
      </c>
      <c r="E3374" s="44">
        <v>28.3</v>
      </c>
      <c r="F3374" s="44">
        <v>2.66</v>
      </c>
      <c r="G3374" s="44">
        <v>0.95</v>
      </c>
      <c r="H3374" s="18">
        <f>MIN(1,F3374/Config_Geracao!$E$4)*G3374</f>
        <v>0.2527</v>
      </c>
    </row>
    <row r="3375" ht="15.0" customHeight="1">
      <c r="A3375" s="43">
        <v>45798.5416666667</v>
      </c>
      <c r="B3375" s="44">
        <v>5.0</v>
      </c>
      <c r="C3375" s="44">
        <v>13.0</v>
      </c>
      <c r="D3375" s="44">
        <v>903.4</v>
      </c>
      <c r="E3375" s="44">
        <v>27.3</v>
      </c>
      <c r="F3375" s="44">
        <v>2.32</v>
      </c>
      <c r="G3375" s="44">
        <v>0.95</v>
      </c>
      <c r="H3375" s="18">
        <f>MIN(1,F3375/Config_Geracao!$E$4)*G3375</f>
        <v>0.2204</v>
      </c>
    </row>
    <row r="3376" ht="15.0" customHeight="1">
      <c r="A3376" s="43">
        <v>45798.5833333333</v>
      </c>
      <c r="B3376" s="44">
        <v>5.0</v>
      </c>
      <c r="C3376" s="44">
        <v>14.0</v>
      </c>
      <c r="D3376" s="44">
        <v>806.6</v>
      </c>
      <c r="E3376" s="44">
        <v>28.1</v>
      </c>
      <c r="F3376" s="44">
        <v>2.72</v>
      </c>
      <c r="G3376" s="44">
        <v>0.95</v>
      </c>
      <c r="H3376" s="18">
        <f>MIN(1,F3376/Config_Geracao!$E$4)*G3376</f>
        <v>0.2584</v>
      </c>
    </row>
    <row r="3377" ht="15.0" customHeight="1">
      <c r="A3377" s="43">
        <v>45798.625</v>
      </c>
      <c r="B3377" s="44">
        <v>5.0</v>
      </c>
      <c r="C3377" s="44">
        <v>15.0</v>
      </c>
      <c r="D3377" s="44">
        <v>728.8</v>
      </c>
      <c r="E3377" s="44">
        <v>27.0</v>
      </c>
      <c r="F3377" s="44">
        <v>3.2</v>
      </c>
      <c r="G3377" s="44">
        <v>0.95</v>
      </c>
      <c r="H3377" s="18">
        <f>MIN(1,F3377/Config_Geracao!$E$4)*G3377</f>
        <v>0.304</v>
      </c>
    </row>
    <row r="3378" ht="15.0" customHeight="1">
      <c r="A3378" s="43">
        <v>45798.6666666667</v>
      </c>
      <c r="B3378" s="44">
        <v>5.0</v>
      </c>
      <c r="C3378" s="44">
        <v>16.0</v>
      </c>
      <c r="D3378" s="44">
        <v>579.3</v>
      </c>
      <c r="E3378" s="44">
        <v>24.0</v>
      </c>
      <c r="F3378" s="44">
        <v>3.5</v>
      </c>
      <c r="G3378" s="44">
        <v>0.95</v>
      </c>
      <c r="H3378" s="18">
        <f>MIN(1,F3378/Config_Geracao!$E$4)*G3378</f>
        <v>0.3325</v>
      </c>
    </row>
    <row r="3379" ht="15.0" customHeight="1">
      <c r="A3379" s="43">
        <v>45798.7083333333</v>
      </c>
      <c r="B3379" s="44">
        <v>5.0</v>
      </c>
      <c r="C3379" s="44">
        <v>17.0</v>
      </c>
      <c r="D3379" s="44">
        <v>362.6</v>
      </c>
      <c r="E3379" s="44">
        <v>21.7</v>
      </c>
      <c r="F3379" s="44">
        <v>4.2</v>
      </c>
      <c r="G3379" s="44">
        <v>0.95</v>
      </c>
      <c r="H3379" s="18">
        <f>MIN(1,F3379/Config_Geracao!$E$4)*G3379</f>
        <v>0.399</v>
      </c>
    </row>
    <row r="3380" ht="15.0" customHeight="1">
      <c r="A3380" s="43">
        <v>45798.75</v>
      </c>
      <c r="B3380" s="44">
        <v>5.0</v>
      </c>
      <c r="C3380" s="44">
        <v>18.0</v>
      </c>
      <c r="D3380" s="44">
        <v>171.2</v>
      </c>
      <c r="E3380" s="44">
        <v>20.2</v>
      </c>
      <c r="F3380" s="44">
        <v>3.07</v>
      </c>
      <c r="G3380" s="44">
        <v>0.95</v>
      </c>
      <c r="H3380" s="18">
        <f>MIN(1,F3380/Config_Geracao!$E$4)*G3380</f>
        <v>0.29165</v>
      </c>
    </row>
    <row r="3381" ht="15.0" customHeight="1">
      <c r="A3381" s="43">
        <v>45798.7916666667</v>
      </c>
      <c r="B3381" s="44">
        <v>5.0</v>
      </c>
      <c r="C3381" s="44">
        <v>19.0</v>
      </c>
      <c r="D3381" s="44">
        <v>0.0</v>
      </c>
      <c r="E3381" s="44">
        <v>21.8</v>
      </c>
      <c r="F3381" s="44">
        <v>3.18</v>
      </c>
      <c r="G3381" s="44">
        <v>0.95</v>
      </c>
      <c r="H3381" s="18">
        <f>MIN(1,F3381/Config_Geracao!$E$4)*G3381</f>
        <v>0.3021</v>
      </c>
    </row>
    <row r="3382" ht="15.0" customHeight="1">
      <c r="A3382" s="43">
        <v>45798.8333333333</v>
      </c>
      <c r="B3382" s="44">
        <v>5.0</v>
      </c>
      <c r="C3382" s="44">
        <v>20.0</v>
      </c>
      <c r="D3382" s="44">
        <v>0.0</v>
      </c>
      <c r="E3382" s="44">
        <v>24.4</v>
      </c>
      <c r="F3382" s="44">
        <v>2.92</v>
      </c>
      <c r="G3382" s="44">
        <v>0.95</v>
      </c>
      <c r="H3382" s="18">
        <f>MIN(1,F3382/Config_Geracao!$E$4)*G3382</f>
        <v>0.2774</v>
      </c>
    </row>
    <row r="3383" ht="15.0" customHeight="1">
      <c r="A3383" s="43">
        <v>45798.875</v>
      </c>
      <c r="B3383" s="44">
        <v>5.0</v>
      </c>
      <c r="C3383" s="44">
        <v>21.0</v>
      </c>
      <c r="D3383" s="44">
        <v>0.0</v>
      </c>
      <c r="E3383" s="44">
        <v>23.2</v>
      </c>
      <c r="F3383" s="44">
        <v>3.53</v>
      </c>
      <c r="G3383" s="44">
        <v>0.95</v>
      </c>
      <c r="H3383" s="18">
        <f>MIN(1,F3383/Config_Geracao!$E$4)*G3383</f>
        <v>0.33535</v>
      </c>
    </row>
    <row r="3384" ht="15.0" customHeight="1">
      <c r="A3384" s="43">
        <v>45798.9166666667</v>
      </c>
      <c r="B3384" s="44">
        <v>5.0</v>
      </c>
      <c r="C3384" s="44">
        <v>22.0</v>
      </c>
      <c r="D3384" s="44">
        <v>0.0</v>
      </c>
      <c r="E3384" s="44">
        <v>23.4</v>
      </c>
      <c r="F3384" s="44">
        <v>4.2</v>
      </c>
      <c r="G3384" s="44">
        <v>0.95</v>
      </c>
      <c r="H3384" s="18">
        <f>MIN(1,F3384/Config_Geracao!$E$4)*G3384</f>
        <v>0.399</v>
      </c>
    </row>
    <row r="3385" ht="15.0" customHeight="1">
      <c r="A3385" s="43">
        <v>45798.9583333333</v>
      </c>
      <c r="B3385" s="44">
        <v>5.0</v>
      </c>
      <c r="C3385" s="44">
        <v>23.0</v>
      </c>
      <c r="D3385" s="44">
        <v>0.0</v>
      </c>
      <c r="E3385" s="44">
        <v>25.7</v>
      </c>
      <c r="F3385" s="44">
        <v>4.46</v>
      </c>
      <c r="G3385" s="44">
        <v>0.95</v>
      </c>
      <c r="H3385" s="18">
        <f>MIN(1,F3385/Config_Geracao!$E$4)*G3385</f>
        <v>0.4237</v>
      </c>
    </row>
    <row r="3386" ht="15.0" customHeight="1">
      <c r="A3386" s="43">
        <v>45799.0</v>
      </c>
      <c r="B3386" s="44">
        <v>5.0</v>
      </c>
      <c r="C3386" s="44">
        <v>0.0</v>
      </c>
      <c r="D3386" s="44">
        <v>0.0</v>
      </c>
      <c r="E3386" s="44">
        <v>28.3</v>
      </c>
      <c r="F3386" s="44">
        <v>4.42</v>
      </c>
      <c r="G3386" s="44">
        <v>0.95</v>
      </c>
      <c r="H3386" s="18">
        <f>MIN(1,F3386/Config_Geracao!$E$4)*G3386</f>
        <v>0.4199</v>
      </c>
    </row>
    <row r="3387" ht="15.0" customHeight="1">
      <c r="A3387" s="43">
        <v>45799.0416666667</v>
      </c>
      <c r="B3387" s="44">
        <v>5.0</v>
      </c>
      <c r="C3387" s="44">
        <v>1.0</v>
      </c>
      <c r="D3387" s="44">
        <v>0.0</v>
      </c>
      <c r="E3387" s="44">
        <v>26.8</v>
      </c>
      <c r="F3387" s="44">
        <v>3.41</v>
      </c>
      <c r="G3387" s="44">
        <v>0.95</v>
      </c>
      <c r="H3387" s="18">
        <f>MIN(1,F3387/Config_Geracao!$E$4)*G3387</f>
        <v>0.32395</v>
      </c>
    </row>
    <row r="3388" ht="15.0" customHeight="1">
      <c r="A3388" s="43">
        <v>45799.0833333333</v>
      </c>
      <c r="B3388" s="44">
        <v>5.0</v>
      </c>
      <c r="C3388" s="44">
        <v>2.0</v>
      </c>
      <c r="D3388" s="44">
        <v>0.0</v>
      </c>
      <c r="E3388" s="44">
        <v>25.4</v>
      </c>
      <c r="F3388" s="44">
        <v>5.13</v>
      </c>
      <c r="G3388" s="44">
        <v>0.95</v>
      </c>
      <c r="H3388" s="18">
        <f>MIN(1,F3388/Config_Geracao!$E$4)*G3388</f>
        <v>0.48735</v>
      </c>
    </row>
    <row r="3389" ht="15.0" customHeight="1">
      <c r="A3389" s="43">
        <v>45799.125</v>
      </c>
      <c r="B3389" s="44">
        <v>5.0</v>
      </c>
      <c r="C3389" s="44">
        <v>3.0</v>
      </c>
      <c r="D3389" s="44">
        <v>0.0</v>
      </c>
      <c r="E3389" s="44">
        <v>25.9</v>
      </c>
      <c r="F3389" s="44">
        <v>3.79</v>
      </c>
      <c r="G3389" s="44">
        <v>0.95</v>
      </c>
      <c r="H3389" s="18">
        <f>MIN(1,F3389/Config_Geracao!$E$4)*G3389</f>
        <v>0.36005</v>
      </c>
    </row>
    <row r="3390" ht="15.0" customHeight="1">
      <c r="A3390" s="43">
        <v>45799.1666666667</v>
      </c>
      <c r="B3390" s="44">
        <v>5.0</v>
      </c>
      <c r="C3390" s="44">
        <v>4.0</v>
      </c>
      <c r="D3390" s="44">
        <v>0.0</v>
      </c>
      <c r="E3390" s="44">
        <v>24.1</v>
      </c>
      <c r="F3390" s="44">
        <v>3.25</v>
      </c>
      <c r="G3390" s="44">
        <v>0.95</v>
      </c>
      <c r="H3390" s="18">
        <f>MIN(1,F3390/Config_Geracao!$E$4)*G3390</f>
        <v>0.30875</v>
      </c>
    </row>
    <row r="3391" ht="15.0" customHeight="1">
      <c r="A3391" s="43">
        <v>45799.2083333333</v>
      </c>
      <c r="B3391" s="44">
        <v>5.0</v>
      </c>
      <c r="C3391" s="44">
        <v>5.0</v>
      </c>
      <c r="D3391" s="44">
        <v>0.0</v>
      </c>
      <c r="E3391" s="44">
        <v>25.6</v>
      </c>
      <c r="F3391" s="44">
        <v>4.81</v>
      </c>
      <c r="G3391" s="44">
        <v>0.95</v>
      </c>
      <c r="H3391" s="18">
        <f>MIN(1,F3391/Config_Geracao!$E$4)*G3391</f>
        <v>0.45695</v>
      </c>
    </row>
    <row r="3392" ht="15.0" customHeight="1">
      <c r="A3392" s="43">
        <v>45799.25</v>
      </c>
      <c r="B3392" s="44">
        <v>5.0</v>
      </c>
      <c r="C3392" s="44">
        <v>6.0</v>
      </c>
      <c r="D3392" s="44">
        <v>208.9</v>
      </c>
      <c r="E3392" s="44">
        <v>22.8</v>
      </c>
      <c r="F3392" s="44">
        <v>2.4</v>
      </c>
      <c r="G3392" s="44">
        <v>0.95</v>
      </c>
      <c r="H3392" s="18">
        <f>MIN(1,F3392/Config_Geracao!$E$4)*G3392</f>
        <v>0.228</v>
      </c>
    </row>
    <row r="3393" ht="15.0" customHeight="1">
      <c r="A3393" s="43">
        <v>45799.2916666667</v>
      </c>
      <c r="B3393" s="44">
        <v>5.0</v>
      </c>
      <c r="C3393" s="44">
        <v>7.0</v>
      </c>
      <c r="D3393" s="44">
        <v>367.3</v>
      </c>
      <c r="E3393" s="44">
        <v>23.7</v>
      </c>
      <c r="F3393" s="44">
        <v>2.81</v>
      </c>
      <c r="G3393" s="44">
        <v>0.95</v>
      </c>
      <c r="H3393" s="18">
        <f>MIN(1,F3393/Config_Geracao!$E$4)*G3393</f>
        <v>0.26695</v>
      </c>
    </row>
    <row r="3394" ht="15.0" customHeight="1">
      <c r="A3394" s="43">
        <v>45799.3333333333</v>
      </c>
      <c r="B3394" s="44">
        <v>5.0</v>
      </c>
      <c r="C3394" s="44">
        <v>8.0</v>
      </c>
      <c r="D3394" s="44">
        <v>582.5</v>
      </c>
      <c r="E3394" s="44">
        <v>25.0</v>
      </c>
      <c r="F3394" s="44">
        <v>2.11</v>
      </c>
      <c r="G3394" s="44">
        <v>0.95</v>
      </c>
      <c r="H3394" s="18">
        <f>MIN(1,F3394/Config_Geracao!$E$4)*G3394</f>
        <v>0.20045</v>
      </c>
    </row>
    <row r="3395" ht="15.0" customHeight="1">
      <c r="A3395" s="43">
        <v>45799.375</v>
      </c>
      <c r="B3395" s="44">
        <v>5.0</v>
      </c>
      <c r="C3395" s="44">
        <v>9.0</v>
      </c>
      <c r="D3395" s="44">
        <v>693.4</v>
      </c>
      <c r="E3395" s="44">
        <v>28.4</v>
      </c>
      <c r="F3395" s="44">
        <v>4.06</v>
      </c>
      <c r="G3395" s="44">
        <v>0.95</v>
      </c>
      <c r="H3395" s="18">
        <f>MIN(1,F3395/Config_Geracao!$E$4)*G3395</f>
        <v>0.3857</v>
      </c>
    </row>
    <row r="3396" ht="15.0" customHeight="1">
      <c r="A3396" s="43">
        <v>45799.4166666667</v>
      </c>
      <c r="B3396" s="44">
        <v>5.0</v>
      </c>
      <c r="C3396" s="44">
        <v>10.0</v>
      </c>
      <c r="D3396" s="44">
        <v>799.0</v>
      </c>
      <c r="E3396" s="44">
        <v>27.7</v>
      </c>
      <c r="F3396" s="44">
        <v>3.56</v>
      </c>
      <c r="G3396" s="44">
        <v>0.95</v>
      </c>
      <c r="H3396" s="18">
        <f>MIN(1,F3396/Config_Geracao!$E$4)*G3396</f>
        <v>0.3382</v>
      </c>
    </row>
    <row r="3397" ht="15.0" customHeight="1">
      <c r="A3397" s="43">
        <v>45799.4583333333</v>
      </c>
      <c r="B3397" s="44">
        <v>5.0</v>
      </c>
      <c r="C3397" s="44">
        <v>11.0</v>
      </c>
      <c r="D3397" s="44">
        <v>899.4</v>
      </c>
      <c r="E3397" s="44">
        <v>27.2</v>
      </c>
      <c r="F3397" s="44">
        <v>2.21</v>
      </c>
      <c r="G3397" s="44">
        <v>0.95</v>
      </c>
      <c r="H3397" s="18">
        <f>MIN(1,F3397/Config_Geracao!$E$4)*G3397</f>
        <v>0.20995</v>
      </c>
    </row>
    <row r="3398" ht="15.0" customHeight="1">
      <c r="A3398" s="43">
        <v>45799.5</v>
      </c>
      <c r="B3398" s="44">
        <v>5.0</v>
      </c>
      <c r="C3398" s="44">
        <v>12.0</v>
      </c>
      <c r="D3398" s="44">
        <v>887.9</v>
      </c>
      <c r="E3398" s="44">
        <v>26.6</v>
      </c>
      <c r="F3398" s="44">
        <v>2.14</v>
      </c>
      <c r="G3398" s="44">
        <v>0.95</v>
      </c>
      <c r="H3398" s="18">
        <f>MIN(1,F3398/Config_Geracao!$E$4)*G3398</f>
        <v>0.2033</v>
      </c>
    </row>
    <row r="3399" ht="15.0" customHeight="1">
      <c r="A3399" s="43">
        <v>45799.5416666667</v>
      </c>
      <c r="B3399" s="44">
        <v>5.0</v>
      </c>
      <c r="C3399" s="44">
        <v>13.0</v>
      </c>
      <c r="D3399" s="44">
        <v>877.9</v>
      </c>
      <c r="E3399" s="44">
        <v>27.4</v>
      </c>
      <c r="F3399" s="44">
        <v>2.85</v>
      </c>
      <c r="G3399" s="44">
        <v>0.95</v>
      </c>
      <c r="H3399" s="18">
        <f>MIN(1,F3399/Config_Geracao!$E$4)*G3399</f>
        <v>0.27075</v>
      </c>
    </row>
    <row r="3400" ht="15.0" customHeight="1">
      <c r="A3400" s="43">
        <v>45799.5833333333</v>
      </c>
      <c r="B3400" s="44">
        <v>5.0</v>
      </c>
      <c r="C3400" s="44">
        <v>14.0</v>
      </c>
      <c r="D3400" s="44">
        <v>778.1</v>
      </c>
      <c r="E3400" s="44">
        <v>31.0</v>
      </c>
      <c r="F3400" s="44">
        <v>2.31</v>
      </c>
      <c r="G3400" s="44">
        <v>0.95</v>
      </c>
      <c r="H3400" s="18">
        <f>MIN(1,F3400/Config_Geracao!$E$4)*G3400</f>
        <v>0.21945</v>
      </c>
    </row>
    <row r="3401" ht="15.0" customHeight="1">
      <c r="A3401" s="43">
        <v>45799.625</v>
      </c>
      <c r="B3401" s="44">
        <v>5.0</v>
      </c>
      <c r="C3401" s="44">
        <v>15.0</v>
      </c>
      <c r="D3401" s="44">
        <v>350.2</v>
      </c>
      <c r="E3401" s="44">
        <v>25.3</v>
      </c>
      <c r="F3401" s="44">
        <v>2.37</v>
      </c>
      <c r="G3401" s="44">
        <v>0.95</v>
      </c>
      <c r="H3401" s="18">
        <f>MIN(1,F3401/Config_Geracao!$E$4)*G3401</f>
        <v>0.22515</v>
      </c>
    </row>
    <row r="3402" ht="15.0" customHeight="1">
      <c r="A3402" s="43">
        <v>45799.6666666667</v>
      </c>
      <c r="B3402" s="44">
        <v>5.0</v>
      </c>
      <c r="C3402" s="44">
        <v>16.0</v>
      </c>
      <c r="D3402" s="44">
        <v>550.3</v>
      </c>
      <c r="E3402" s="44">
        <v>23.4</v>
      </c>
      <c r="F3402" s="44">
        <v>2.95</v>
      </c>
      <c r="G3402" s="44">
        <v>0.95</v>
      </c>
      <c r="H3402" s="18">
        <f>MIN(1,F3402/Config_Geracao!$E$4)*G3402</f>
        <v>0.28025</v>
      </c>
    </row>
    <row r="3403" ht="15.0" customHeight="1">
      <c r="A3403" s="43">
        <v>45799.7083333333</v>
      </c>
      <c r="B3403" s="44">
        <v>5.0</v>
      </c>
      <c r="C3403" s="44">
        <v>17.0</v>
      </c>
      <c r="D3403" s="44">
        <v>210.2</v>
      </c>
      <c r="E3403" s="44">
        <v>23.3</v>
      </c>
      <c r="F3403" s="44">
        <v>3.91</v>
      </c>
      <c r="G3403" s="44">
        <v>0.95</v>
      </c>
      <c r="H3403" s="18">
        <f>MIN(1,F3403/Config_Geracao!$E$4)*G3403</f>
        <v>0.37145</v>
      </c>
    </row>
    <row r="3404" ht="15.0" customHeight="1">
      <c r="A3404" s="43">
        <v>45799.75</v>
      </c>
      <c r="B3404" s="44">
        <v>5.0</v>
      </c>
      <c r="C3404" s="44">
        <v>18.0</v>
      </c>
      <c r="D3404" s="44">
        <v>209.8</v>
      </c>
      <c r="E3404" s="44">
        <v>20.6</v>
      </c>
      <c r="F3404" s="44">
        <v>2.78</v>
      </c>
      <c r="G3404" s="44">
        <v>0.95</v>
      </c>
      <c r="H3404" s="18">
        <f>MIN(1,F3404/Config_Geracao!$E$4)*G3404</f>
        <v>0.2641</v>
      </c>
    </row>
    <row r="3405" ht="15.0" customHeight="1">
      <c r="A3405" s="43">
        <v>45799.7916666667</v>
      </c>
      <c r="B3405" s="44">
        <v>5.0</v>
      </c>
      <c r="C3405" s="44">
        <v>19.0</v>
      </c>
      <c r="D3405" s="44">
        <v>16.1</v>
      </c>
      <c r="E3405" s="44">
        <v>22.3</v>
      </c>
      <c r="F3405" s="44">
        <v>2.9</v>
      </c>
      <c r="G3405" s="44">
        <v>0.95</v>
      </c>
      <c r="H3405" s="18">
        <f>MIN(1,F3405/Config_Geracao!$E$4)*G3405</f>
        <v>0.2755</v>
      </c>
    </row>
    <row r="3406" ht="15.0" customHeight="1">
      <c r="A3406" s="43">
        <v>45799.8333333333</v>
      </c>
      <c r="B3406" s="44">
        <v>5.0</v>
      </c>
      <c r="C3406" s="44">
        <v>20.0</v>
      </c>
      <c r="D3406" s="44">
        <v>0.0</v>
      </c>
      <c r="E3406" s="44">
        <v>23.0</v>
      </c>
      <c r="F3406" s="44">
        <v>2.12</v>
      </c>
      <c r="G3406" s="44">
        <v>0.95</v>
      </c>
      <c r="H3406" s="18">
        <f>MIN(1,F3406/Config_Geracao!$E$4)*G3406</f>
        <v>0.2014</v>
      </c>
    </row>
    <row r="3407" ht="15.0" customHeight="1">
      <c r="A3407" s="43">
        <v>45799.875</v>
      </c>
      <c r="B3407" s="44">
        <v>5.0</v>
      </c>
      <c r="C3407" s="44">
        <v>21.0</v>
      </c>
      <c r="D3407" s="44">
        <v>0.0</v>
      </c>
      <c r="E3407" s="44">
        <v>26.1</v>
      </c>
      <c r="F3407" s="44">
        <v>3.57</v>
      </c>
      <c r="G3407" s="44">
        <v>0.95</v>
      </c>
      <c r="H3407" s="18">
        <f>MIN(1,F3407/Config_Geracao!$E$4)*G3407</f>
        <v>0.33915</v>
      </c>
    </row>
    <row r="3408" ht="15.0" customHeight="1">
      <c r="A3408" s="43">
        <v>45799.9166666667</v>
      </c>
      <c r="B3408" s="44">
        <v>5.0</v>
      </c>
      <c r="C3408" s="44">
        <v>22.0</v>
      </c>
      <c r="D3408" s="44">
        <v>0.0</v>
      </c>
      <c r="E3408" s="44">
        <v>27.9</v>
      </c>
      <c r="F3408" s="44">
        <v>3.11</v>
      </c>
      <c r="G3408" s="44">
        <v>0.95</v>
      </c>
      <c r="H3408" s="18">
        <f>MIN(1,F3408/Config_Geracao!$E$4)*G3408</f>
        <v>0.29545</v>
      </c>
    </row>
    <row r="3409" ht="15.0" customHeight="1">
      <c r="A3409" s="43">
        <v>45799.9583333333</v>
      </c>
      <c r="B3409" s="44">
        <v>5.0</v>
      </c>
      <c r="C3409" s="44">
        <v>23.0</v>
      </c>
      <c r="D3409" s="44">
        <v>0.0</v>
      </c>
      <c r="E3409" s="44">
        <v>22.2</v>
      </c>
      <c r="F3409" s="44">
        <v>7.76</v>
      </c>
      <c r="G3409" s="44">
        <v>0.95</v>
      </c>
      <c r="H3409" s="18">
        <f>MIN(1,F3409/Config_Geracao!$E$4)*G3409</f>
        <v>0.7372</v>
      </c>
    </row>
    <row r="3410" ht="15.0" customHeight="1">
      <c r="A3410" s="43">
        <v>45800.0</v>
      </c>
      <c r="B3410" s="44">
        <v>5.0</v>
      </c>
      <c r="C3410" s="44">
        <v>0.0</v>
      </c>
      <c r="D3410" s="44">
        <v>0.0</v>
      </c>
      <c r="E3410" s="44">
        <v>23.9</v>
      </c>
      <c r="F3410" s="44">
        <v>3.75</v>
      </c>
      <c r="G3410" s="44">
        <v>0.95</v>
      </c>
      <c r="H3410" s="18">
        <f>MIN(1,F3410/Config_Geracao!$E$4)*G3410</f>
        <v>0.35625</v>
      </c>
    </row>
    <row r="3411" ht="15.0" customHeight="1">
      <c r="A3411" s="43">
        <v>45800.0416666667</v>
      </c>
      <c r="B3411" s="44">
        <v>5.0</v>
      </c>
      <c r="C3411" s="44">
        <v>1.0</v>
      </c>
      <c r="D3411" s="44">
        <v>0.0</v>
      </c>
      <c r="E3411" s="44">
        <v>24.0</v>
      </c>
      <c r="F3411" s="44">
        <v>3.77</v>
      </c>
      <c r="G3411" s="44">
        <v>0.95</v>
      </c>
      <c r="H3411" s="18">
        <f>MIN(1,F3411/Config_Geracao!$E$4)*G3411</f>
        <v>0.35815</v>
      </c>
    </row>
    <row r="3412" ht="15.0" customHeight="1">
      <c r="A3412" s="43">
        <v>45800.0833333333</v>
      </c>
      <c r="B3412" s="44">
        <v>5.0</v>
      </c>
      <c r="C3412" s="44">
        <v>2.0</v>
      </c>
      <c r="D3412" s="44">
        <v>0.0</v>
      </c>
      <c r="E3412" s="44">
        <v>26.8</v>
      </c>
      <c r="F3412" s="44">
        <v>3.73</v>
      </c>
      <c r="G3412" s="44">
        <v>0.95</v>
      </c>
      <c r="H3412" s="18">
        <f>MIN(1,F3412/Config_Geracao!$E$4)*G3412</f>
        <v>0.35435</v>
      </c>
    </row>
    <row r="3413" ht="15.0" customHeight="1">
      <c r="A3413" s="43">
        <v>45800.125</v>
      </c>
      <c r="B3413" s="44">
        <v>5.0</v>
      </c>
      <c r="C3413" s="44">
        <v>3.0</v>
      </c>
      <c r="D3413" s="44">
        <v>0.0</v>
      </c>
      <c r="E3413" s="44">
        <v>23.6</v>
      </c>
      <c r="F3413" s="44">
        <v>3.94</v>
      </c>
      <c r="G3413" s="44">
        <v>0.95</v>
      </c>
      <c r="H3413" s="18">
        <f>MIN(1,F3413/Config_Geracao!$E$4)*G3413</f>
        <v>0.3743</v>
      </c>
    </row>
    <row r="3414" ht="15.0" customHeight="1">
      <c r="A3414" s="43">
        <v>45800.1666666667</v>
      </c>
      <c r="B3414" s="44">
        <v>5.0</v>
      </c>
      <c r="C3414" s="44">
        <v>4.0</v>
      </c>
      <c r="D3414" s="44">
        <v>0.0</v>
      </c>
      <c r="E3414" s="44">
        <v>25.0</v>
      </c>
      <c r="F3414" s="44">
        <v>3.02</v>
      </c>
      <c r="G3414" s="44">
        <v>0.95</v>
      </c>
      <c r="H3414" s="18">
        <f>MIN(1,F3414/Config_Geracao!$E$4)*G3414</f>
        <v>0.2869</v>
      </c>
    </row>
    <row r="3415" ht="15.0" customHeight="1">
      <c r="A3415" s="43">
        <v>45800.2083333333</v>
      </c>
      <c r="B3415" s="44">
        <v>5.0</v>
      </c>
      <c r="C3415" s="44">
        <v>5.0</v>
      </c>
      <c r="D3415" s="44">
        <v>3.6</v>
      </c>
      <c r="E3415" s="44">
        <v>21.9</v>
      </c>
      <c r="F3415" s="44">
        <v>6.99</v>
      </c>
      <c r="G3415" s="44">
        <v>0.95</v>
      </c>
      <c r="H3415" s="18">
        <f>MIN(1,F3415/Config_Geracao!$E$4)*G3415</f>
        <v>0.66405</v>
      </c>
    </row>
    <row r="3416" ht="15.0" customHeight="1">
      <c r="A3416" s="43">
        <v>45800.25</v>
      </c>
      <c r="B3416" s="44">
        <v>5.0</v>
      </c>
      <c r="C3416" s="44">
        <v>6.0</v>
      </c>
      <c r="D3416" s="44">
        <v>158.3</v>
      </c>
      <c r="E3416" s="44">
        <v>24.3</v>
      </c>
      <c r="F3416" s="44">
        <v>3.81</v>
      </c>
      <c r="G3416" s="44">
        <v>0.95</v>
      </c>
      <c r="H3416" s="18">
        <f>MIN(1,F3416/Config_Geracao!$E$4)*G3416</f>
        <v>0.36195</v>
      </c>
    </row>
    <row r="3417" ht="15.0" customHeight="1">
      <c r="A3417" s="43">
        <v>45800.2916666667</v>
      </c>
      <c r="B3417" s="44">
        <v>5.0</v>
      </c>
      <c r="C3417" s="44">
        <v>7.0</v>
      </c>
      <c r="D3417" s="44">
        <v>331.2</v>
      </c>
      <c r="E3417" s="44">
        <v>23.5</v>
      </c>
      <c r="F3417" s="44">
        <v>3.96</v>
      </c>
      <c r="G3417" s="44">
        <v>0.95</v>
      </c>
      <c r="H3417" s="18">
        <f>MIN(1,F3417/Config_Geracao!$E$4)*G3417</f>
        <v>0.3762</v>
      </c>
    </row>
    <row r="3418" ht="15.0" customHeight="1">
      <c r="A3418" s="43">
        <v>45800.3333333333</v>
      </c>
      <c r="B3418" s="44">
        <v>5.0</v>
      </c>
      <c r="C3418" s="44">
        <v>8.0</v>
      </c>
      <c r="D3418" s="44">
        <v>553.8</v>
      </c>
      <c r="E3418" s="44">
        <v>25.3</v>
      </c>
      <c r="F3418" s="44">
        <v>2.59</v>
      </c>
      <c r="G3418" s="44">
        <v>0.95</v>
      </c>
      <c r="H3418" s="18">
        <f>MIN(1,F3418/Config_Geracao!$E$4)*G3418</f>
        <v>0.24605</v>
      </c>
    </row>
    <row r="3419" ht="15.0" customHeight="1">
      <c r="A3419" s="43">
        <v>45800.375</v>
      </c>
      <c r="B3419" s="44">
        <v>5.0</v>
      </c>
      <c r="C3419" s="44">
        <v>9.0</v>
      </c>
      <c r="D3419" s="44">
        <v>723.4</v>
      </c>
      <c r="E3419" s="44">
        <v>24.9</v>
      </c>
      <c r="F3419" s="44">
        <v>4.6</v>
      </c>
      <c r="G3419" s="44">
        <v>0.95</v>
      </c>
      <c r="H3419" s="18">
        <f>MIN(1,F3419/Config_Geracao!$E$4)*G3419</f>
        <v>0.437</v>
      </c>
    </row>
    <row r="3420" ht="15.0" customHeight="1">
      <c r="A3420" s="43">
        <v>45800.4166666667</v>
      </c>
      <c r="B3420" s="44">
        <v>5.0</v>
      </c>
      <c r="C3420" s="44">
        <v>10.0</v>
      </c>
      <c r="D3420" s="44">
        <v>812.5</v>
      </c>
      <c r="E3420" s="44">
        <v>29.4</v>
      </c>
      <c r="F3420" s="44">
        <v>2.24</v>
      </c>
      <c r="G3420" s="44">
        <v>0.95</v>
      </c>
      <c r="H3420" s="18">
        <f>MIN(1,F3420/Config_Geracao!$E$4)*G3420</f>
        <v>0.2128</v>
      </c>
    </row>
    <row r="3421" ht="15.0" customHeight="1">
      <c r="A3421" s="43">
        <v>45800.4583333333</v>
      </c>
      <c r="B3421" s="44">
        <v>5.0</v>
      </c>
      <c r="C3421" s="44">
        <v>11.0</v>
      </c>
      <c r="D3421" s="44">
        <v>899.3</v>
      </c>
      <c r="E3421" s="44">
        <v>27.2</v>
      </c>
      <c r="F3421" s="44">
        <v>3.31</v>
      </c>
      <c r="G3421" s="44">
        <v>0.95</v>
      </c>
      <c r="H3421" s="18">
        <f>MIN(1,F3421/Config_Geracao!$E$4)*G3421</f>
        <v>0.31445</v>
      </c>
    </row>
    <row r="3422" ht="15.0" customHeight="1">
      <c r="A3422" s="43">
        <v>45800.5</v>
      </c>
      <c r="B3422" s="44">
        <v>5.0</v>
      </c>
      <c r="C3422" s="44">
        <v>12.0</v>
      </c>
      <c r="D3422" s="44">
        <v>875.0</v>
      </c>
      <c r="E3422" s="44">
        <v>28.2</v>
      </c>
      <c r="F3422" s="44">
        <v>2.34</v>
      </c>
      <c r="G3422" s="44">
        <v>0.95</v>
      </c>
      <c r="H3422" s="18">
        <f>MIN(1,F3422/Config_Geracao!$E$4)*G3422</f>
        <v>0.2223</v>
      </c>
    </row>
    <row r="3423" ht="15.0" customHeight="1">
      <c r="A3423" s="43">
        <v>45800.5416666667</v>
      </c>
      <c r="B3423" s="44">
        <v>5.0</v>
      </c>
      <c r="C3423" s="44">
        <v>13.0</v>
      </c>
      <c r="D3423" s="44">
        <v>862.4</v>
      </c>
      <c r="E3423" s="44">
        <v>28.3</v>
      </c>
      <c r="F3423" s="44">
        <v>2.27</v>
      </c>
      <c r="G3423" s="44">
        <v>0.95</v>
      </c>
      <c r="H3423" s="18">
        <f>MIN(1,F3423/Config_Geracao!$E$4)*G3423</f>
        <v>0.21565</v>
      </c>
    </row>
    <row r="3424" ht="15.0" customHeight="1">
      <c r="A3424" s="43">
        <v>45800.5833333333</v>
      </c>
      <c r="B3424" s="44">
        <v>5.0</v>
      </c>
      <c r="C3424" s="44">
        <v>14.0</v>
      </c>
      <c r="D3424" s="44">
        <v>735.7</v>
      </c>
      <c r="E3424" s="44">
        <v>24.1</v>
      </c>
      <c r="F3424" s="44">
        <v>2.02</v>
      </c>
      <c r="G3424" s="44">
        <v>0.95</v>
      </c>
      <c r="H3424" s="18">
        <f>MIN(1,F3424/Config_Geracao!$E$4)*G3424</f>
        <v>0.1919</v>
      </c>
    </row>
    <row r="3425" ht="15.0" customHeight="1">
      <c r="A3425" s="43">
        <v>45800.625</v>
      </c>
      <c r="B3425" s="44">
        <v>5.0</v>
      </c>
      <c r="C3425" s="44">
        <v>15.0</v>
      </c>
      <c r="D3425" s="44">
        <v>687.6</v>
      </c>
      <c r="E3425" s="44">
        <v>25.1</v>
      </c>
      <c r="F3425" s="44">
        <v>2.14</v>
      </c>
      <c r="G3425" s="44">
        <v>0.95</v>
      </c>
      <c r="H3425" s="18">
        <f>MIN(1,F3425/Config_Geracao!$E$4)*G3425</f>
        <v>0.2033</v>
      </c>
    </row>
    <row r="3426" ht="15.0" customHeight="1">
      <c r="A3426" s="43">
        <v>45800.6666666667</v>
      </c>
      <c r="B3426" s="44">
        <v>5.0</v>
      </c>
      <c r="C3426" s="44">
        <v>16.0</v>
      </c>
      <c r="D3426" s="44">
        <v>530.8</v>
      </c>
      <c r="E3426" s="44">
        <v>26.8</v>
      </c>
      <c r="F3426" s="44">
        <v>2.6</v>
      </c>
      <c r="G3426" s="44">
        <v>0.95</v>
      </c>
      <c r="H3426" s="18">
        <f>MIN(1,F3426/Config_Geracao!$E$4)*G3426</f>
        <v>0.247</v>
      </c>
    </row>
    <row r="3427" ht="15.0" customHeight="1">
      <c r="A3427" s="43">
        <v>45800.7083333333</v>
      </c>
      <c r="B3427" s="44">
        <v>5.0</v>
      </c>
      <c r="C3427" s="44">
        <v>17.0</v>
      </c>
      <c r="D3427" s="44">
        <v>400.6</v>
      </c>
      <c r="E3427" s="44">
        <v>26.2</v>
      </c>
      <c r="F3427" s="44">
        <v>2.57</v>
      </c>
      <c r="G3427" s="44">
        <v>0.95</v>
      </c>
      <c r="H3427" s="18">
        <f>MIN(1,F3427/Config_Geracao!$E$4)*G3427</f>
        <v>0.24415</v>
      </c>
    </row>
    <row r="3428" ht="15.0" customHeight="1">
      <c r="A3428" s="43">
        <v>45800.75</v>
      </c>
      <c r="B3428" s="44">
        <v>5.0</v>
      </c>
      <c r="C3428" s="44">
        <v>18.0</v>
      </c>
      <c r="D3428" s="44">
        <v>187.8</v>
      </c>
      <c r="E3428" s="44">
        <v>21.2</v>
      </c>
      <c r="F3428" s="44">
        <v>2.25</v>
      </c>
      <c r="G3428" s="44">
        <v>0.95</v>
      </c>
      <c r="H3428" s="18">
        <f>MIN(1,F3428/Config_Geracao!$E$4)*G3428</f>
        <v>0.21375</v>
      </c>
    </row>
    <row r="3429" ht="15.0" customHeight="1">
      <c r="A3429" s="43">
        <v>45800.7916666667</v>
      </c>
      <c r="B3429" s="44">
        <v>5.0</v>
      </c>
      <c r="C3429" s="44">
        <v>19.0</v>
      </c>
      <c r="D3429" s="44">
        <v>0.0</v>
      </c>
      <c r="E3429" s="44">
        <v>24.8</v>
      </c>
      <c r="F3429" s="44">
        <v>3.54</v>
      </c>
      <c r="G3429" s="44">
        <v>0.95</v>
      </c>
      <c r="H3429" s="18">
        <f>MIN(1,F3429/Config_Geracao!$E$4)*G3429</f>
        <v>0.3363</v>
      </c>
    </row>
    <row r="3430" ht="15.0" customHeight="1">
      <c r="A3430" s="43">
        <v>45800.8333333333</v>
      </c>
      <c r="B3430" s="44">
        <v>5.0</v>
      </c>
      <c r="C3430" s="44">
        <v>20.0</v>
      </c>
      <c r="D3430" s="44">
        <v>0.0</v>
      </c>
      <c r="E3430" s="44">
        <v>24.0</v>
      </c>
      <c r="F3430" s="44">
        <v>2.45</v>
      </c>
      <c r="G3430" s="44">
        <v>0.95</v>
      </c>
      <c r="H3430" s="18">
        <f>MIN(1,F3430/Config_Geracao!$E$4)*G3430</f>
        <v>0.23275</v>
      </c>
    </row>
    <row r="3431" ht="15.0" customHeight="1">
      <c r="A3431" s="43">
        <v>45800.875</v>
      </c>
      <c r="B3431" s="44">
        <v>5.0</v>
      </c>
      <c r="C3431" s="44">
        <v>21.0</v>
      </c>
      <c r="D3431" s="44">
        <v>0.0</v>
      </c>
      <c r="E3431" s="44">
        <v>24.2</v>
      </c>
      <c r="F3431" s="44">
        <v>3.51</v>
      </c>
      <c r="G3431" s="44">
        <v>0.95</v>
      </c>
      <c r="H3431" s="18">
        <f>MIN(1,F3431/Config_Geracao!$E$4)*G3431</f>
        <v>0.33345</v>
      </c>
    </row>
    <row r="3432" ht="15.0" customHeight="1">
      <c r="A3432" s="43">
        <v>45800.9166666667</v>
      </c>
      <c r="B3432" s="44">
        <v>5.0</v>
      </c>
      <c r="C3432" s="44">
        <v>22.0</v>
      </c>
      <c r="D3432" s="44">
        <v>0.0</v>
      </c>
      <c r="E3432" s="44">
        <v>24.8</v>
      </c>
      <c r="F3432" s="44">
        <v>4.81</v>
      </c>
      <c r="G3432" s="44">
        <v>0.95</v>
      </c>
      <c r="H3432" s="18">
        <f>MIN(1,F3432/Config_Geracao!$E$4)*G3432</f>
        <v>0.45695</v>
      </c>
    </row>
    <row r="3433" ht="15.0" customHeight="1">
      <c r="A3433" s="43">
        <v>45800.9583333333</v>
      </c>
      <c r="B3433" s="44">
        <v>5.0</v>
      </c>
      <c r="C3433" s="44">
        <v>23.0</v>
      </c>
      <c r="D3433" s="44">
        <v>0.0</v>
      </c>
      <c r="E3433" s="44">
        <v>26.3</v>
      </c>
      <c r="F3433" s="44">
        <v>3.22</v>
      </c>
      <c r="G3433" s="44">
        <v>0.95</v>
      </c>
      <c r="H3433" s="18">
        <f>MIN(1,F3433/Config_Geracao!$E$4)*G3433</f>
        <v>0.3059</v>
      </c>
    </row>
    <row r="3434" ht="15.0" customHeight="1">
      <c r="A3434" s="43">
        <v>45801.0</v>
      </c>
      <c r="B3434" s="44">
        <v>5.0</v>
      </c>
      <c r="C3434" s="44">
        <v>0.0</v>
      </c>
      <c r="D3434" s="44">
        <v>0.0</v>
      </c>
      <c r="E3434" s="44">
        <v>26.3</v>
      </c>
      <c r="F3434" s="44">
        <v>3.63</v>
      </c>
      <c r="G3434" s="44">
        <v>0.95</v>
      </c>
      <c r="H3434" s="18">
        <f>MIN(1,F3434/Config_Geracao!$E$4)*G3434</f>
        <v>0.34485</v>
      </c>
    </row>
    <row r="3435" ht="15.0" customHeight="1">
      <c r="A3435" s="43">
        <v>45801.0416666667</v>
      </c>
      <c r="B3435" s="44">
        <v>5.0</v>
      </c>
      <c r="C3435" s="44">
        <v>1.0</v>
      </c>
      <c r="D3435" s="44">
        <v>0.0</v>
      </c>
      <c r="E3435" s="44">
        <v>24.9</v>
      </c>
      <c r="F3435" s="44">
        <v>4.15</v>
      </c>
      <c r="G3435" s="44">
        <v>0.95</v>
      </c>
      <c r="H3435" s="18">
        <f>MIN(1,F3435/Config_Geracao!$E$4)*G3435</f>
        <v>0.39425</v>
      </c>
    </row>
    <row r="3436" ht="15.0" customHeight="1">
      <c r="A3436" s="43">
        <v>45801.0833333333</v>
      </c>
      <c r="B3436" s="44">
        <v>5.0</v>
      </c>
      <c r="C3436" s="44">
        <v>2.0</v>
      </c>
      <c r="D3436" s="44">
        <v>0.0</v>
      </c>
      <c r="E3436" s="44">
        <v>26.3</v>
      </c>
      <c r="F3436" s="44">
        <v>3.89</v>
      </c>
      <c r="G3436" s="44">
        <v>0.95</v>
      </c>
      <c r="H3436" s="18">
        <f>MIN(1,F3436/Config_Geracao!$E$4)*G3436</f>
        <v>0.36955</v>
      </c>
    </row>
    <row r="3437" ht="15.0" customHeight="1">
      <c r="A3437" s="43">
        <v>45801.125</v>
      </c>
      <c r="B3437" s="44">
        <v>5.0</v>
      </c>
      <c r="C3437" s="44">
        <v>3.0</v>
      </c>
      <c r="D3437" s="44">
        <v>0.0</v>
      </c>
      <c r="E3437" s="44">
        <v>23.4</v>
      </c>
      <c r="F3437" s="44">
        <v>3.86</v>
      </c>
      <c r="G3437" s="44">
        <v>0.95</v>
      </c>
      <c r="H3437" s="18">
        <f>MIN(1,F3437/Config_Geracao!$E$4)*G3437</f>
        <v>0.3667</v>
      </c>
    </row>
    <row r="3438" ht="15.0" customHeight="1">
      <c r="A3438" s="43">
        <v>45801.1666666667</v>
      </c>
      <c r="B3438" s="44">
        <v>5.0</v>
      </c>
      <c r="C3438" s="44">
        <v>4.0</v>
      </c>
      <c r="D3438" s="44">
        <v>0.0</v>
      </c>
      <c r="E3438" s="44">
        <v>24.7</v>
      </c>
      <c r="F3438" s="44">
        <v>3.13</v>
      </c>
      <c r="G3438" s="44">
        <v>0.95</v>
      </c>
      <c r="H3438" s="18">
        <f>MIN(1,F3438/Config_Geracao!$E$4)*G3438</f>
        <v>0.29735</v>
      </c>
    </row>
    <row r="3439" ht="15.0" customHeight="1">
      <c r="A3439" s="43">
        <v>45801.2083333333</v>
      </c>
      <c r="B3439" s="44">
        <v>5.0</v>
      </c>
      <c r="C3439" s="44">
        <v>5.0</v>
      </c>
      <c r="D3439" s="44">
        <v>2.1</v>
      </c>
      <c r="E3439" s="44">
        <v>22.4</v>
      </c>
      <c r="F3439" s="44">
        <v>3.54</v>
      </c>
      <c r="G3439" s="44">
        <v>0.95</v>
      </c>
      <c r="H3439" s="18">
        <f>MIN(1,F3439/Config_Geracao!$E$4)*G3439</f>
        <v>0.3363</v>
      </c>
    </row>
    <row r="3440" ht="15.0" customHeight="1">
      <c r="A3440" s="43">
        <v>45801.25</v>
      </c>
      <c r="B3440" s="44">
        <v>5.0</v>
      </c>
      <c r="C3440" s="44">
        <v>6.0</v>
      </c>
      <c r="D3440" s="44">
        <v>91.0</v>
      </c>
      <c r="E3440" s="44">
        <v>20.0</v>
      </c>
      <c r="F3440" s="44">
        <v>2.49</v>
      </c>
      <c r="G3440" s="44">
        <v>0.95</v>
      </c>
      <c r="H3440" s="18">
        <f>MIN(1,F3440/Config_Geracao!$E$4)*G3440</f>
        <v>0.23655</v>
      </c>
    </row>
    <row r="3441" ht="15.0" customHeight="1">
      <c r="A3441" s="43">
        <v>45801.2916666667</v>
      </c>
      <c r="B3441" s="44">
        <v>5.0</v>
      </c>
      <c r="C3441" s="44">
        <v>7.0</v>
      </c>
      <c r="D3441" s="44">
        <v>384.7</v>
      </c>
      <c r="E3441" s="44">
        <v>23.7</v>
      </c>
      <c r="F3441" s="44">
        <v>4.67</v>
      </c>
      <c r="G3441" s="44">
        <v>0.95</v>
      </c>
      <c r="H3441" s="18">
        <f>MIN(1,F3441/Config_Geracao!$E$4)*G3441</f>
        <v>0.44365</v>
      </c>
    </row>
    <row r="3442" ht="15.0" customHeight="1">
      <c r="A3442" s="43">
        <v>45801.3333333333</v>
      </c>
      <c r="B3442" s="44">
        <v>5.0</v>
      </c>
      <c r="C3442" s="44">
        <v>8.0</v>
      </c>
      <c r="D3442" s="44">
        <v>551.1</v>
      </c>
      <c r="E3442" s="44">
        <v>25.8</v>
      </c>
      <c r="F3442" s="44">
        <v>2.87</v>
      </c>
      <c r="G3442" s="44">
        <v>0.95</v>
      </c>
      <c r="H3442" s="18">
        <f>MIN(1,F3442/Config_Geracao!$E$4)*G3442</f>
        <v>0.27265</v>
      </c>
    </row>
    <row r="3443" ht="15.0" customHeight="1">
      <c r="A3443" s="43">
        <v>45801.375</v>
      </c>
      <c r="B3443" s="44">
        <v>5.0</v>
      </c>
      <c r="C3443" s="44">
        <v>9.0</v>
      </c>
      <c r="D3443" s="44">
        <v>700.6</v>
      </c>
      <c r="E3443" s="44">
        <v>27.7</v>
      </c>
      <c r="F3443" s="44">
        <v>2.08</v>
      </c>
      <c r="G3443" s="44">
        <v>0.95</v>
      </c>
      <c r="H3443" s="18">
        <f>MIN(1,F3443/Config_Geracao!$E$4)*G3443</f>
        <v>0.1976</v>
      </c>
    </row>
    <row r="3444" ht="15.0" customHeight="1">
      <c r="A3444" s="43">
        <v>45801.4166666667</v>
      </c>
      <c r="B3444" s="44">
        <v>5.0</v>
      </c>
      <c r="C3444" s="44">
        <v>10.0</v>
      </c>
      <c r="D3444" s="44">
        <v>804.1</v>
      </c>
      <c r="E3444" s="44">
        <v>30.1</v>
      </c>
      <c r="F3444" s="44">
        <v>2.1</v>
      </c>
      <c r="G3444" s="44">
        <v>0.95</v>
      </c>
      <c r="H3444" s="18">
        <f>MIN(1,F3444/Config_Geracao!$E$4)*G3444</f>
        <v>0.1995</v>
      </c>
    </row>
    <row r="3445" ht="15.0" customHeight="1">
      <c r="A3445" s="43">
        <v>45801.4583333333</v>
      </c>
      <c r="B3445" s="44">
        <v>5.0</v>
      </c>
      <c r="C3445" s="44">
        <v>11.0</v>
      </c>
      <c r="D3445" s="44">
        <v>878.7</v>
      </c>
      <c r="E3445" s="44">
        <v>26.7</v>
      </c>
      <c r="F3445" s="44">
        <v>2.17</v>
      </c>
      <c r="G3445" s="44">
        <v>0.95</v>
      </c>
      <c r="H3445" s="18">
        <f>MIN(1,F3445/Config_Geracao!$E$4)*G3445</f>
        <v>0.20615</v>
      </c>
    </row>
    <row r="3446" ht="15.0" customHeight="1">
      <c r="A3446" s="43">
        <v>45801.5</v>
      </c>
      <c r="B3446" s="44">
        <v>5.0</v>
      </c>
      <c r="C3446" s="44">
        <v>12.0</v>
      </c>
      <c r="D3446" s="44">
        <v>437.4</v>
      </c>
      <c r="E3446" s="44">
        <v>27.8</v>
      </c>
      <c r="F3446" s="44">
        <v>2.08</v>
      </c>
      <c r="G3446" s="44">
        <v>0.95</v>
      </c>
      <c r="H3446" s="18">
        <f>MIN(1,F3446/Config_Geracao!$E$4)*G3446</f>
        <v>0.1976</v>
      </c>
    </row>
    <row r="3447" ht="15.0" customHeight="1">
      <c r="A3447" s="43">
        <v>45801.5416666667</v>
      </c>
      <c r="B3447" s="44">
        <v>5.0</v>
      </c>
      <c r="C3447" s="44">
        <v>13.0</v>
      </c>
      <c r="D3447" s="44">
        <v>873.3</v>
      </c>
      <c r="E3447" s="44">
        <v>29.8</v>
      </c>
      <c r="F3447" s="44">
        <v>2.71</v>
      </c>
      <c r="G3447" s="44">
        <v>0.95</v>
      </c>
      <c r="H3447" s="18">
        <f>MIN(1,F3447/Config_Geracao!$E$4)*G3447</f>
        <v>0.25745</v>
      </c>
    </row>
    <row r="3448" ht="15.0" customHeight="1">
      <c r="A3448" s="43">
        <v>45801.5833333333</v>
      </c>
      <c r="B3448" s="44">
        <v>5.0</v>
      </c>
      <c r="C3448" s="44">
        <v>14.0</v>
      </c>
      <c r="D3448" s="44">
        <v>545.5</v>
      </c>
      <c r="E3448" s="44">
        <v>24.7</v>
      </c>
      <c r="F3448" s="44">
        <v>3.35</v>
      </c>
      <c r="G3448" s="44">
        <v>0.95</v>
      </c>
      <c r="H3448" s="18">
        <f>MIN(1,F3448/Config_Geracao!$E$4)*G3448</f>
        <v>0.31825</v>
      </c>
    </row>
    <row r="3449" ht="15.0" customHeight="1">
      <c r="A3449" s="43">
        <v>45801.625</v>
      </c>
      <c r="B3449" s="44">
        <v>5.0</v>
      </c>
      <c r="C3449" s="44">
        <v>15.0</v>
      </c>
      <c r="D3449" s="44">
        <v>709.1</v>
      </c>
      <c r="E3449" s="44">
        <v>25.7</v>
      </c>
      <c r="F3449" s="44">
        <v>2.45</v>
      </c>
      <c r="G3449" s="44">
        <v>0.95</v>
      </c>
      <c r="H3449" s="18">
        <f>MIN(1,F3449/Config_Geracao!$E$4)*G3449</f>
        <v>0.23275</v>
      </c>
    </row>
    <row r="3450" ht="15.0" customHeight="1">
      <c r="A3450" s="43">
        <v>45801.6666666667</v>
      </c>
      <c r="B3450" s="44">
        <v>5.0</v>
      </c>
      <c r="C3450" s="44">
        <v>16.0</v>
      </c>
      <c r="D3450" s="44">
        <v>569.4</v>
      </c>
      <c r="E3450" s="44">
        <v>25.4</v>
      </c>
      <c r="F3450" s="44">
        <v>4.54</v>
      </c>
      <c r="G3450" s="44">
        <v>0.95</v>
      </c>
      <c r="H3450" s="18">
        <f>MIN(1,F3450/Config_Geracao!$E$4)*G3450</f>
        <v>0.4313</v>
      </c>
    </row>
    <row r="3451" ht="15.0" customHeight="1">
      <c r="A3451" s="43">
        <v>45801.7083333333</v>
      </c>
      <c r="B3451" s="44">
        <v>5.0</v>
      </c>
      <c r="C3451" s="44">
        <v>17.0</v>
      </c>
      <c r="D3451" s="44">
        <v>394.1</v>
      </c>
      <c r="E3451" s="44">
        <v>23.4</v>
      </c>
      <c r="F3451" s="44">
        <v>2.61</v>
      </c>
      <c r="G3451" s="44">
        <v>0.95</v>
      </c>
      <c r="H3451" s="18">
        <f>MIN(1,F3451/Config_Geracao!$E$4)*G3451</f>
        <v>0.24795</v>
      </c>
    </row>
    <row r="3452" ht="15.0" customHeight="1">
      <c r="A3452" s="43">
        <v>45801.75</v>
      </c>
      <c r="B3452" s="44">
        <v>5.0</v>
      </c>
      <c r="C3452" s="44">
        <v>18.0</v>
      </c>
      <c r="D3452" s="44">
        <v>97.0</v>
      </c>
      <c r="E3452" s="44">
        <v>20.4</v>
      </c>
      <c r="F3452" s="44">
        <v>2.82</v>
      </c>
      <c r="G3452" s="44">
        <v>0.95</v>
      </c>
      <c r="H3452" s="18">
        <f>MIN(1,F3452/Config_Geracao!$E$4)*G3452</f>
        <v>0.2679</v>
      </c>
    </row>
    <row r="3453" ht="15.0" customHeight="1">
      <c r="A3453" s="43">
        <v>45801.7916666667</v>
      </c>
      <c r="B3453" s="44">
        <v>5.0</v>
      </c>
      <c r="C3453" s="44">
        <v>19.0</v>
      </c>
      <c r="D3453" s="44">
        <v>0.0</v>
      </c>
      <c r="E3453" s="44">
        <v>24.3</v>
      </c>
      <c r="F3453" s="44">
        <v>3.43</v>
      </c>
      <c r="G3453" s="44">
        <v>0.95</v>
      </c>
      <c r="H3453" s="18">
        <f>MIN(1,F3453/Config_Geracao!$E$4)*G3453</f>
        <v>0.32585</v>
      </c>
    </row>
    <row r="3454" ht="15.0" customHeight="1">
      <c r="A3454" s="43">
        <v>45801.8333333333</v>
      </c>
      <c r="B3454" s="44">
        <v>5.0</v>
      </c>
      <c r="C3454" s="44">
        <v>20.0</v>
      </c>
      <c r="D3454" s="44">
        <v>0.0</v>
      </c>
      <c r="E3454" s="44">
        <v>21.4</v>
      </c>
      <c r="F3454" s="44">
        <v>2.13</v>
      </c>
      <c r="G3454" s="44">
        <v>0.95</v>
      </c>
      <c r="H3454" s="18">
        <f>MIN(1,F3454/Config_Geracao!$E$4)*G3454</f>
        <v>0.20235</v>
      </c>
    </row>
    <row r="3455" ht="15.0" customHeight="1">
      <c r="A3455" s="43">
        <v>45801.875</v>
      </c>
      <c r="B3455" s="44">
        <v>5.0</v>
      </c>
      <c r="C3455" s="44">
        <v>21.0</v>
      </c>
      <c r="D3455" s="44">
        <v>0.0</v>
      </c>
      <c r="E3455" s="44">
        <v>24.0</v>
      </c>
      <c r="F3455" s="44">
        <v>3.42</v>
      </c>
      <c r="G3455" s="44">
        <v>0.95</v>
      </c>
      <c r="H3455" s="18">
        <f>MIN(1,F3455/Config_Geracao!$E$4)*G3455</f>
        <v>0.3249</v>
      </c>
    </row>
    <row r="3456" ht="15.0" customHeight="1">
      <c r="A3456" s="43">
        <v>45801.9166666667</v>
      </c>
      <c r="B3456" s="44">
        <v>5.0</v>
      </c>
      <c r="C3456" s="44">
        <v>22.0</v>
      </c>
      <c r="D3456" s="44">
        <v>0.0</v>
      </c>
      <c r="E3456" s="44">
        <v>24.5</v>
      </c>
      <c r="F3456" s="44">
        <v>3.6</v>
      </c>
      <c r="G3456" s="44">
        <v>0.95</v>
      </c>
      <c r="H3456" s="18">
        <f>MIN(1,F3456/Config_Geracao!$E$4)*G3456</f>
        <v>0.342</v>
      </c>
    </row>
    <row r="3457" ht="15.0" customHeight="1">
      <c r="A3457" s="43">
        <v>45801.9583333333</v>
      </c>
      <c r="B3457" s="44">
        <v>5.0</v>
      </c>
      <c r="C3457" s="44">
        <v>23.0</v>
      </c>
      <c r="D3457" s="44">
        <v>0.0</v>
      </c>
      <c r="E3457" s="44">
        <v>24.0</v>
      </c>
      <c r="F3457" s="44">
        <v>3.36</v>
      </c>
      <c r="G3457" s="44">
        <v>0.95</v>
      </c>
      <c r="H3457" s="18">
        <f>MIN(1,F3457/Config_Geracao!$E$4)*G3457</f>
        <v>0.3192</v>
      </c>
    </row>
    <row r="3458" ht="15.0" customHeight="1">
      <c r="A3458" s="43">
        <v>45802.0</v>
      </c>
      <c r="B3458" s="44">
        <v>5.0</v>
      </c>
      <c r="C3458" s="44">
        <v>0.0</v>
      </c>
      <c r="D3458" s="44">
        <v>0.0</v>
      </c>
      <c r="E3458" s="44">
        <v>23.3</v>
      </c>
      <c r="F3458" s="44">
        <v>4.53</v>
      </c>
      <c r="G3458" s="44">
        <v>0.95</v>
      </c>
      <c r="H3458" s="18">
        <f>MIN(1,F3458/Config_Geracao!$E$4)*G3458</f>
        <v>0.43035</v>
      </c>
    </row>
    <row r="3459" ht="15.0" customHeight="1">
      <c r="A3459" s="43">
        <v>45802.0416666667</v>
      </c>
      <c r="B3459" s="44">
        <v>5.0</v>
      </c>
      <c r="C3459" s="44">
        <v>1.0</v>
      </c>
      <c r="D3459" s="44">
        <v>0.0</v>
      </c>
      <c r="E3459" s="44">
        <v>25.2</v>
      </c>
      <c r="F3459" s="44">
        <v>3.4</v>
      </c>
      <c r="G3459" s="44">
        <v>0.95</v>
      </c>
      <c r="H3459" s="18">
        <f>MIN(1,F3459/Config_Geracao!$E$4)*G3459</f>
        <v>0.323</v>
      </c>
    </row>
    <row r="3460" ht="15.0" customHeight="1">
      <c r="A3460" s="43">
        <v>45802.0833333333</v>
      </c>
      <c r="B3460" s="44">
        <v>5.0</v>
      </c>
      <c r="C3460" s="44">
        <v>2.0</v>
      </c>
      <c r="D3460" s="44">
        <v>0.0</v>
      </c>
      <c r="E3460" s="44">
        <v>27.0</v>
      </c>
      <c r="F3460" s="44">
        <v>5.2</v>
      </c>
      <c r="G3460" s="44">
        <v>0.95</v>
      </c>
      <c r="H3460" s="18">
        <f>MIN(1,F3460/Config_Geracao!$E$4)*G3460</f>
        <v>0.494</v>
      </c>
    </row>
    <row r="3461" ht="15.0" customHeight="1">
      <c r="A3461" s="43">
        <v>45802.125</v>
      </c>
      <c r="B3461" s="44">
        <v>5.0</v>
      </c>
      <c r="C3461" s="44">
        <v>3.0</v>
      </c>
      <c r="D3461" s="44">
        <v>0.0</v>
      </c>
      <c r="E3461" s="44">
        <v>25.1</v>
      </c>
      <c r="F3461" s="44">
        <v>4.81</v>
      </c>
      <c r="G3461" s="44">
        <v>0.95</v>
      </c>
      <c r="H3461" s="18">
        <f>MIN(1,F3461/Config_Geracao!$E$4)*G3461</f>
        <v>0.45695</v>
      </c>
    </row>
    <row r="3462" ht="15.0" customHeight="1">
      <c r="A3462" s="43">
        <v>45802.1666666667</v>
      </c>
      <c r="B3462" s="44">
        <v>5.0</v>
      </c>
      <c r="C3462" s="44">
        <v>4.0</v>
      </c>
      <c r="D3462" s="44">
        <v>0.0</v>
      </c>
      <c r="E3462" s="44">
        <v>21.2</v>
      </c>
      <c r="F3462" s="44">
        <v>3.7</v>
      </c>
      <c r="G3462" s="44">
        <v>0.95</v>
      </c>
      <c r="H3462" s="18">
        <f>MIN(1,F3462/Config_Geracao!$E$4)*G3462</f>
        <v>0.3515</v>
      </c>
    </row>
    <row r="3463" ht="15.0" customHeight="1">
      <c r="A3463" s="43">
        <v>45802.2083333333</v>
      </c>
      <c r="B3463" s="44">
        <v>5.0</v>
      </c>
      <c r="C3463" s="44">
        <v>5.0</v>
      </c>
      <c r="D3463" s="44">
        <v>30.1</v>
      </c>
      <c r="E3463" s="44">
        <v>22.4</v>
      </c>
      <c r="F3463" s="44">
        <v>4.5</v>
      </c>
      <c r="G3463" s="44">
        <v>0.95</v>
      </c>
      <c r="H3463" s="18">
        <f>MIN(1,F3463/Config_Geracao!$E$4)*G3463</f>
        <v>0.4275</v>
      </c>
    </row>
    <row r="3464" ht="15.0" customHeight="1">
      <c r="A3464" s="43">
        <v>45802.25</v>
      </c>
      <c r="B3464" s="44">
        <v>5.0</v>
      </c>
      <c r="C3464" s="44">
        <v>6.0</v>
      </c>
      <c r="D3464" s="44">
        <v>183.4</v>
      </c>
      <c r="E3464" s="44">
        <v>24.6</v>
      </c>
      <c r="F3464" s="44">
        <v>10.54</v>
      </c>
      <c r="G3464" s="44">
        <v>0.95</v>
      </c>
      <c r="H3464" s="18">
        <f>MIN(1,F3464/Config_Geracao!$E$4)*G3464</f>
        <v>0.95</v>
      </c>
    </row>
    <row r="3465" ht="15.0" customHeight="1">
      <c r="A3465" s="43">
        <v>45802.2916666667</v>
      </c>
      <c r="B3465" s="44">
        <v>5.0</v>
      </c>
      <c r="C3465" s="44">
        <v>7.0</v>
      </c>
      <c r="D3465" s="44">
        <v>360.7</v>
      </c>
      <c r="E3465" s="44">
        <v>26.1</v>
      </c>
      <c r="F3465" s="44">
        <v>2.23</v>
      </c>
      <c r="G3465" s="44">
        <v>0.95</v>
      </c>
      <c r="H3465" s="18">
        <f>MIN(1,F3465/Config_Geracao!$E$4)*G3465</f>
        <v>0.21185</v>
      </c>
    </row>
    <row r="3466" ht="15.0" customHeight="1">
      <c r="A3466" s="43">
        <v>45802.3333333333</v>
      </c>
      <c r="B3466" s="44">
        <v>5.0</v>
      </c>
      <c r="C3466" s="44">
        <v>8.0</v>
      </c>
      <c r="D3466" s="44">
        <v>605.2</v>
      </c>
      <c r="E3466" s="44">
        <v>23.8</v>
      </c>
      <c r="F3466" s="44">
        <v>6.65</v>
      </c>
      <c r="G3466" s="44">
        <v>0.95</v>
      </c>
      <c r="H3466" s="18">
        <f>MIN(1,F3466/Config_Geracao!$E$4)*G3466</f>
        <v>0.63175</v>
      </c>
    </row>
    <row r="3467" ht="15.0" customHeight="1">
      <c r="A3467" s="43">
        <v>45802.375</v>
      </c>
      <c r="B3467" s="44">
        <v>5.0</v>
      </c>
      <c r="C3467" s="44">
        <v>9.0</v>
      </c>
      <c r="D3467" s="44">
        <v>678.6</v>
      </c>
      <c r="E3467" s="44">
        <v>28.4</v>
      </c>
      <c r="F3467" s="44">
        <v>3.47</v>
      </c>
      <c r="G3467" s="44">
        <v>0.95</v>
      </c>
      <c r="H3467" s="18">
        <f>MIN(1,F3467/Config_Geracao!$E$4)*G3467</f>
        <v>0.32965</v>
      </c>
    </row>
    <row r="3468" ht="15.0" customHeight="1">
      <c r="A3468" s="43">
        <v>45802.4166666667</v>
      </c>
      <c r="B3468" s="44">
        <v>5.0</v>
      </c>
      <c r="C3468" s="44">
        <v>10.0</v>
      </c>
      <c r="D3468" s="44">
        <v>806.3</v>
      </c>
      <c r="E3468" s="44">
        <v>27.4</v>
      </c>
      <c r="F3468" s="44">
        <v>2.27</v>
      </c>
      <c r="G3468" s="44">
        <v>0.95</v>
      </c>
      <c r="H3468" s="18">
        <f>MIN(1,F3468/Config_Geracao!$E$4)*G3468</f>
        <v>0.21565</v>
      </c>
    </row>
    <row r="3469" ht="15.0" customHeight="1">
      <c r="A3469" s="43">
        <v>45802.4583333333</v>
      </c>
      <c r="B3469" s="44">
        <v>5.0</v>
      </c>
      <c r="C3469" s="44">
        <v>11.0</v>
      </c>
      <c r="D3469" s="44">
        <v>890.7</v>
      </c>
      <c r="E3469" s="44">
        <v>26.2</v>
      </c>
      <c r="F3469" s="44">
        <v>2.05</v>
      </c>
      <c r="G3469" s="44">
        <v>0.95</v>
      </c>
      <c r="H3469" s="18">
        <f>MIN(1,F3469/Config_Geracao!$E$4)*G3469</f>
        <v>0.19475</v>
      </c>
    </row>
    <row r="3470" ht="15.0" customHeight="1">
      <c r="A3470" s="43">
        <v>45802.5</v>
      </c>
      <c r="B3470" s="44">
        <v>5.0</v>
      </c>
      <c r="C3470" s="44">
        <v>12.0</v>
      </c>
      <c r="D3470" s="44">
        <v>909.9</v>
      </c>
      <c r="E3470" s="44">
        <v>30.5</v>
      </c>
      <c r="F3470" s="44">
        <v>2.83</v>
      </c>
      <c r="G3470" s="44">
        <v>0.95</v>
      </c>
      <c r="H3470" s="18">
        <f>MIN(1,F3470/Config_Geracao!$E$4)*G3470</f>
        <v>0.26885</v>
      </c>
    </row>
    <row r="3471" ht="15.0" customHeight="1">
      <c r="A3471" s="43">
        <v>45802.5416666667</v>
      </c>
      <c r="B3471" s="44">
        <v>5.0</v>
      </c>
      <c r="C3471" s="44">
        <v>13.0</v>
      </c>
      <c r="D3471" s="44">
        <v>532.7</v>
      </c>
      <c r="E3471" s="44">
        <v>26.7</v>
      </c>
      <c r="F3471" s="44">
        <v>2.83</v>
      </c>
      <c r="G3471" s="44">
        <v>0.95</v>
      </c>
      <c r="H3471" s="18">
        <f>MIN(1,F3471/Config_Geracao!$E$4)*G3471</f>
        <v>0.26885</v>
      </c>
    </row>
    <row r="3472" ht="15.0" customHeight="1">
      <c r="A3472" s="43">
        <v>45802.5833333333</v>
      </c>
      <c r="B3472" s="44">
        <v>5.0</v>
      </c>
      <c r="C3472" s="44">
        <v>14.0</v>
      </c>
      <c r="D3472" s="44">
        <v>794.3</v>
      </c>
      <c r="E3472" s="44">
        <v>27.2</v>
      </c>
      <c r="F3472" s="44">
        <v>4.02</v>
      </c>
      <c r="G3472" s="44">
        <v>0.95</v>
      </c>
      <c r="H3472" s="18">
        <f>MIN(1,F3472/Config_Geracao!$E$4)*G3472</f>
        <v>0.3819</v>
      </c>
    </row>
    <row r="3473" ht="15.0" customHeight="1">
      <c r="A3473" s="43">
        <v>45802.625</v>
      </c>
      <c r="B3473" s="44">
        <v>5.0</v>
      </c>
      <c r="C3473" s="44">
        <v>15.0</v>
      </c>
      <c r="D3473" s="44">
        <v>710.5</v>
      </c>
      <c r="E3473" s="44">
        <v>24.9</v>
      </c>
      <c r="F3473" s="44">
        <v>3.17</v>
      </c>
      <c r="G3473" s="44">
        <v>0.95</v>
      </c>
      <c r="H3473" s="18">
        <f>MIN(1,F3473/Config_Geracao!$E$4)*G3473</f>
        <v>0.30115</v>
      </c>
    </row>
    <row r="3474" ht="15.0" customHeight="1">
      <c r="A3474" s="43">
        <v>45802.6666666667</v>
      </c>
      <c r="B3474" s="44">
        <v>5.0</v>
      </c>
      <c r="C3474" s="44">
        <v>16.0</v>
      </c>
      <c r="D3474" s="44">
        <v>573.4</v>
      </c>
      <c r="E3474" s="44">
        <v>25.1</v>
      </c>
      <c r="F3474" s="44">
        <v>2.11</v>
      </c>
      <c r="G3474" s="44">
        <v>0.95</v>
      </c>
      <c r="H3474" s="18">
        <f>MIN(1,F3474/Config_Geracao!$E$4)*G3474</f>
        <v>0.20045</v>
      </c>
    </row>
    <row r="3475" ht="15.0" customHeight="1">
      <c r="A3475" s="43">
        <v>45802.7083333333</v>
      </c>
      <c r="B3475" s="44">
        <v>5.0</v>
      </c>
      <c r="C3475" s="44">
        <v>17.0</v>
      </c>
      <c r="D3475" s="44">
        <v>388.3</v>
      </c>
      <c r="E3475" s="44">
        <v>23.3</v>
      </c>
      <c r="F3475" s="44">
        <v>2.46</v>
      </c>
      <c r="G3475" s="44">
        <v>0.95</v>
      </c>
      <c r="H3475" s="18">
        <f>MIN(1,F3475/Config_Geracao!$E$4)*G3475</f>
        <v>0.2337</v>
      </c>
    </row>
    <row r="3476" ht="15.0" customHeight="1">
      <c r="A3476" s="43">
        <v>45802.75</v>
      </c>
      <c r="B3476" s="44">
        <v>5.0</v>
      </c>
      <c r="C3476" s="44">
        <v>18.0</v>
      </c>
      <c r="D3476" s="44">
        <v>243.4</v>
      </c>
      <c r="E3476" s="44">
        <v>23.8</v>
      </c>
      <c r="F3476" s="44">
        <v>2.48</v>
      </c>
      <c r="G3476" s="44">
        <v>0.95</v>
      </c>
      <c r="H3476" s="18">
        <f>MIN(1,F3476/Config_Geracao!$E$4)*G3476</f>
        <v>0.2356</v>
      </c>
    </row>
    <row r="3477" ht="15.0" customHeight="1">
      <c r="A3477" s="43">
        <v>45802.7916666667</v>
      </c>
      <c r="B3477" s="44">
        <v>5.0</v>
      </c>
      <c r="C3477" s="44">
        <v>19.0</v>
      </c>
      <c r="D3477" s="44">
        <v>8.7</v>
      </c>
      <c r="E3477" s="44">
        <v>24.2</v>
      </c>
      <c r="F3477" s="44">
        <v>2.02</v>
      </c>
      <c r="G3477" s="44">
        <v>0.95</v>
      </c>
      <c r="H3477" s="18">
        <f>MIN(1,F3477/Config_Geracao!$E$4)*G3477</f>
        <v>0.1919</v>
      </c>
    </row>
    <row r="3478" ht="15.0" customHeight="1">
      <c r="A3478" s="43">
        <v>45802.8333333333</v>
      </c>
      <c r="B3478" s="44">
        <v>5.0</v>
      </c>
      <c r="C3478" s="44">
        <v>20.0</v>
      </c>
      <c r="D3478" s="44">
        <v>0.0</v>
      </c>
      <c r="E3478" s="44">
        <v>19.9</v>
      </c>
      <c r="F3478" s="44">
        <v>2.17</v>
      </c>
      <c r="G3478" s="44">
        <v>0.95</v>
      </c>
      <c r="H3478" s="18">
        <f>MIN(1,F3478/Config_Geracao!$E$4)*G3478</f>
        <v>0.20615</v>
      </c>
    </row>
    <row r="3479" ht="15.0" customHeight="1">
      <c r="A3479" s="43">
        <v>45802.875</v>
      </c>
      <c r="B3479" s="44">
        <v>5.0</v>
      </c>
      <c r="C3479" s="44">
        <v>21.0</v>
      </c>
      <c r="D3479" s="44">
        <v>0.0</v>
      </c>
      <c r="E3479" s="44">
        <v>26.2</v>
      </c>
      <c r="F3479" s="44">
        <v>3.87</v>
      </c>
      <c r="G3479" s="44">
        <v>0.95</v>
      </c>
      <c r="H3479" s="18">
        <f>MIN(1,F3479/Config_Geracao!$E$4)*G3479</f>
        <v>0.36765</v>
      </c>
    </row>
    <row r="3480" ht="15.0" customHeight="1">
      <c r="A3480" s="43">
        <v>45802.9166666667</v>
      </c>
      <c r="B3480" s="44">
        <v>5.0</v>
      </c>
      <c r="C3480" s="44">
        <v>22.0</v>
      </c>
      <c r="D3480" s="44">
        <v>0.0</v>
      </c>
      <c r="E3480" s="44">
        <v>25.9</v>
      </c>
      <c r="F3480" s="44">
        <v>3.15</v>
      </c>
      <c r="G3480" s="44">
        <v>0.95</v>
      </c>
      <c r="H3480" s="18">
        <f>MIN(1,F3480/Config_Geracao!$E$4)*G3480</f>
        <v>0.29925</v>
      </c>
    </row>
    <row r="3481" ht="15.0" customHeight="1">
      <c r="A3481" s="43">
        <v>45802.9583333333</v>
      </c>
      <c r="B3481" s="44">
        <v>5.0</v>
      </c>
      <c r="C3481" s="44">
        <v>23.0</v>
      </c>
      <c r="D3481" s="44">
        <v>0.0</v>
      </c>
      <c r="E3481" s="44">
        <v>21.9</v>
      </c>
      <c r="F3481" s="44">
        <v>3.68</v>
      </c>
      <c r="G3481" s="44">
        <v>0.95</v>
      </c>
      <c r="H3481" s="18">
        <f>MIN(1,F3481/Config_Geracao!$E$4)*G3481</f>
        <v>0.3496</v>
      </c>
    </row>
    <row r="3482" ht="15.0" customHeight="1">
      <c r="A3482" s="43">
        <v>45803.0</v>
      </c>
      <c r="B3482" s="44">
        <v>5.0</v>
      </c>
      <c r="C3482" s="44">
        <v>0.0</v>
      </c>
      <c r="D3482" s="44">
        <v>0.0</v>
      </c>
      <c r="E3482" s="44">
        <v>23.9</v>
      </c>
      <c r="F3482" s="44">
        <v>5.04</v>
      </c>
      <c r="G3482" s="44">
        <v>0.95</v>
      </c>
      <c r="H3482" s="18">
        <f>MIN(1,F3482/Config_Geracao!$E$4)*G3482</f>
        <v>0.4788</v>
      </c>
    </row>
    <row r="3483" ht="15.0" customHeight="1">
      <c r="A3483" s="43">
        <v>45803.0416666667</v>
      </c>
      <c r="B3483" s="44">
        <v>5.0</v>
      </c>
      <c r="C3483" s="44">
        <v>1.0</v>
      </c>
      <c r="D3483" s="44">
        <v>0.0</v>
      </c>
      <c r="E3483" s="44">
        <v>24.8</v>
      </c>
      <c r="F3483" s="44">
        <v>5.21</v>
      </c>
      <c r="G3483" s="44">
        <v>0.95</v>
      </c>
      <c r="H3483" s="18">
        <f>MIN(1,F3483/Config_Geracao!$E$4)*G3483</f>
        <v>0.49495</v>
      </c>
    </row>
    <row r="3484" ht="15.0" customHeight="1">
      <c r="A3484" s="43">
        <v>45803.0833333333</v>
      </c>
      <c r="B3484" s="44">
        <v>5.0</v>
      </c>
      <c r="C3484" s="44">
        <v>2.0</v>
      </c>
      <c r="D3484" s="44">
        <v>0.0</v>
      </c>
      <c r="E3484" s="44">
        <v>24.7</v>
      </c>
      <c r="F3484" s="44">
        <v>3.64</v>
      </c>
      <c r="G3484" s="44">
        <v>0.95</v>
      </c>
      <c r="H3484" s="18">
        <f>MIN(1,F3484/Config_Geracao!$E$4)*G3484</f>
        <v>0.3458</v>
      </c>
    </row>
    <row r="3485" ht="15.0" customHeight="1">
      <c r="A3485" s="43">
        <v>45803.125</v>
      </c>
      <c r="B3485" s="44">
        <v>5.0</v>
      </c>
      <c r="C3485" s="44">
        <v>3.0</v>
      </c>
      <c r="D3485" s="44">
        <v>0.0</v>
      </c>
      <c r="E3485" s="44">
        <v>23.2</v>
      </c>
      <c r="F3485" s="44">
        <v>4.11</v>
      </c>
      <c r="G3485" s="44">
        <v>0.95</v>
      </c>
      <c r="H3485" s="18">
        <f>MIN(1,F3485/Config_Geracao!$E$4)*G3485</f>
        <v>0.39045</v>
      </c>
    </row>
    <row r="3486" ht="15.0" customHeight="1">
      <c r="A3486" s="43">
        <v>45803.1666666667</v>
      </c>
      <c r="B3486" s="44">
        <v>5.0</v>
      </c>
      <c r="C3486" s="44">
        <v>4.0</v>
      </c>
      <c r="D3486" s="44">
        <v>0.0</v>
      </c>
      <c r="E3486" s="44">
        <v>24.1</v>
      </c>
      <c r="F3486" s="44">
        <v>3.27</v>
      </c>
      <c r="G3486" s="44">
        <v>0.95</v>
      </c>
      <c r="H3486" s="18">
        <f>MIN(1,F3486/Config_Geracao!$E$4)*G3486</f>
        <v>0.31065</v>
      </c>
    </row>
    <row r="3487" ht="15.0" customHeight="1">
      <c r="A3487" s="43">
        <v>45803.2083333333</v>
      </c>
      <c r="B3487" s="44">
        <v>5.0</v>
      </c>
      <c r="C3487" s="44">
        <v>5.0</v>
      </c>
      <c r="D3487" s="44">
        <v>0.0</v>
      </c>
      <c r="E3487" s="44">
        <v>22.4</v>
      </c>
      <c r="F3487" s="44">
        <v>4.18</v>
      </c>
      <c r="G3487" s="44">
        <v>0.95</v>
      </c>
      <c r="H3487" s="18">
        <f>MIN(1,F3487/Config_Geracao!$E$4)*G3487</f>
        <v>0.3971</v>
      </c>
    </row>
    <row r="3488" ht="15.0" customHeight="1">
      <c r="A3488" s="43">
        <v>45803.25</v>
      </c>
      <c r="B3488" s="44">
        <v>5.0</v>
      </c>
      <c r="C3488" s="44">
        <v>6.0</v>
      </c>
      <c r="D3488" s="44">
        <v>71.7</v>
      </c>
      <c r="E3488" s="44">
        <v>22.1</v>
      </c>
      <c r="F3488" s="44">
        <v>4.69</v>
      </c>
      <c r="G3488" s="44">
        <v>0.95</v>
      </c>
      <c r="H3488" s="18">
        <f>MIN(1,F3488/Config_Geracao!$E$4)*G3488</f>
        <v>0.44555</v>
      </c>
    </row>
    <row r="3489" ht="15.0" customHeight="1">
      <c r="A3489" s="43">
        <v>45803.2916666667</v>
      </c>
      <c r="B3489" s="44">
        <v>5.0</v>
      </c>
      <c r="C3489" s="44">
        <v>7.0</v>
      </c>
      <c r="D3489" s="44">
        <v>378.5</v>
      </c>
      <c r="E3489" s="44">
        <v>23.2</v>
      </c>
      <c r="F3489" s="44">
        <v>2.5</v>
      </c>
      <c r="G3489" s="44">
        <v>0.95</v>
      </c>
      <c r="H3489" s="18">
        <f>MIN(1,F3489/Config_Geracao!$E$4)*G3489</f>
        <v>0.2375</v>
      </c>
    </row>
    <row r="3490" ht="15.0" customHeight="1">
      <c r="A3490" s="43">
        <v>45803.3333333333</v>
      </c>
      <c r="B3490" s="44">
        <v>5.0</v>
      </c>
      <c r="C3490" s="44">
        <v>8.0</v>
      </c>
      <c r="D3490" s="44">
        <v>542.9</v>
      </c>
      <c r="E3490" s="44">
        <v>24.6</v>
      </c>
      <c r="F3490" s="44">
        <v>2.28</v>
      </c>
      <c r="G3490" s="44">
        <v>0.95</v>
      </c>
      <c r="H3490" s="18">
        <f>MIN(1,F3490/Config_Geracao!$E$4)*G3490</f>
        <v>0.2166</v>
      </c>
    </row>
    <row r="3491" ht="15.0" customHeight="1">
      <c r="A3491" s="43">
        <v>45803.375</v>
      </c>
      <c r="B3491" s="44">
        <v>5.0</v>
      </c>
      <c r="C3491" s="44">
        <v>9.0</v>
      </c>
      <c r="D3491" s="44">
        <v>213.8</v>
      </c>
      <c r="E3491" s="44">
        <v>24.7</v>
      </c>
      <c r="F3491" s="44">
        <v>2.42</v>
      </c>
      <c r="G3491" s="44">
        <v>0.95</v>
      </c>
      <c r="H3491" s="18">
        <f>MIN(1,F3491/Config_Geracao!$E$4)*G3491</f>
        <v>0.2299</v>
      </c>
    </row>
    <row r="3492" ht="15.0" customHeight="1">
      <c r="A3492" s="43">
        <v>45803.4166666667</v>
      </c>
      <c r="B3492" s="44">
        <v>5.0</v>
      </c>
      <c r="C3492" s="44">
        <v>10.0</v>
      </c>
      <c r="D3492" s="44">
        <v>765.5</v>
      </c>
      <c r="E3492" s="44">
        <v>25.7</v>
      </c>
      <c r="F3492" s="44">
        <v>2.9</v>
      </c>
      <c r="G3492" s="44">
        <v>0.95</v>
      </c>
      <c r="H3492" s="18">
        <f>MIN(1,F3492/Config_Geracao!$E$4)*G3492</f>
        <v>0.2755</v>
      </c>
    </row>
    <row r="3493" ht="15.0" customHeight="1">
      <c r="A3493" s="43">
        <v>45803.4583333333</v>
      </c>
      <c r="B3493" s="44">
        <v>5.0</v>
      </c>
      <c r="C3493" s="44">
        <v>11.0</v>
      </c>
      <c r="D3493" s="44">
        <v>915.7</v>
      </c>
      <c r="E3493" s="44">
        <v>28.8</v>
      </c>
      <c r="F3493" s="44">
        <v>2.03</v>
      </c>
      <c r="G3493" s="44">
        <v>0.95</v>
      </c>
      <c r="H3493" s="18">
        <f>MIN(1,F3493/Config_Geracao!$E$4)*G3493</f>
        <v>0.19285</v>
      </c>
    </row>
    <row r="3494" ht="15.0" customHeight="1">
      <c r="A3494" s="43">
        <v>45803.5</v>
      </c>
      <c r="B3494" s="44">
        <v>5.0</v>
      </c>
      <c r="C3494" s="44">
        <v>12.0</v>
      </c>
      <c r="D3494" s="44">
        <v>905.1</v>
      </c>
      <c r="E3494" s="44">
        <v>26.0</v>
      </c>
      <c r="F3494" s="44">
        <v>4.01</v>
      </c>
      <c r="G3494" s="44">
        <v>0.95</v>
      </c>
      <c r="H3494" s="18">
        <f>MIN(1,F3494/Config_Geracao!$E$4)*G3494</f>
        <v>0.38095</v>
      </c>
    </row>
    <row r="3495" ht="15.0" customHeight="1">
      <c r="A3495" s="43">
        <v>45803.5416666667</v>
      </c>
      <c r="B3495" s="44">
        <v>5.0</v>
      </c>
      <c r="C3495" s="44">
        <v>13.0</v>
      </c>
      <c r="D3495" s="44">
        <v>912.1</v>
      </c>
      <c r="E3495" s="44">
        <v>25.3</v>
      </c>
      <c r="F3495" s="44">
        <v>2.16</v>
      </c>
      <c r="G3495" s="44">
        <v>0.95</v>
      </c>
      <c r="H3495" s="18">
        <f>MIN(1,F3495/Config_Geracao!$E$4)*G3495</f>
        <v>0.2052</v>
      </c>
    </row>
    <row r="3496" ht="15.0" customHeight="1">
      <c r="A3496" s="43">
        <v>45803.5833333333</v>
      </c>
      <c r="B3496" s="44">
        <v>5.0</v>
      </c>
      <c r="C3496" s="44">
        <v>14.0</v>
      </c>
      <c r="D3496" s="44">
        <v>822.4</v>
      </c>
      <c r="E3496" s="44">
        <v>26.5</v>
      </c>
      <c r="F3496" s="44">
        <v>3.11</v>
      </c>
      <c r="G3496" s="44">
        <v>0.95</v>
      </c>
      <c r="H3496" s="18">
        <f>MIN(1,F3496/Config_Geracao!$E$4)*G3496</f>
        <v>0.29545</v>
      </c>
    </row>
    <row r="3497" ht="15.0" customHeight="1">
      <c r="A3497" s="43">
        <v>45803.625</v>
      </c>
      <c r="B3497" s="44">
        <v>5.0</v>
      </c>
      <c r="C3497" s="44">
        <v>15.0</v>
      </c>
      <c r="D3497" s="44">
        <v>731.4</v>
      </c>
      <c r="E3497" s="44">
        <v>29.2</v>
      </c>
      <c r="F3497" s="44">
        <v>2.04</v>
      </c>
      <c r="G3497" s="44">
        <v>0.95</v>
      </c>
      <c r="H3497" s="18">
        <f>MIN(1,F3497/Config_Geracao!$E$4)*G3497</f>
        <v>0.1938</v>
      </c>
    </row>
    <row r="3498" ht="15.0" customHeight="1">
      <c r="A3498" s="43">
        <v>45803.6666666667</v>
      </c>
      <c r="B3498" s="44">
        <v>5.0</v>
      </c>
      <c r="C3498" s="44">
        <v>16.0</v>
      </c>
      <c r="D3498" s="44">
        <v>548.9</v>
      </c>
      <c r="E3498" s="44">
        <v>23.8</v>
      </c>
      <c r="F3498" s="44">
        <v>3.02</v>
      </c>
      <c r="G3498" s="44">
        <v>0.95</v>
      </c>
      <c r="H3498" s="18">
        <f>MIN(1,F3498/Config_Geracao!$E$4)*G3498</f>
        <v>0.2869</v>
      </c>
    </row>
    <row r="3499" ht="15.0" customHeight="1">
      <c r="A3499" s="43">
        <v>45803.7083333333</v>
      </c>
      <c r="B3499" s="44">
        <v>5.0</v>
      </c>
      <c r="C3499" s="44">
        <v>17.0</v>
      </c>
      <c r="D3499" s="44">
        <v>365.4</v>
      </c>
      <c r="E3499" s="44">
        <v>22.3</v>
      </c>
      <c r="F3499" s="44">
        <v>6.19</v>
      </c>
      <c r="G3499" s="44">
        <v>0.95</v>
      </c>
      <c r="H3499" s="18">
        <f>MIN(1,F3499/Config_Geracao!$E$4)*G3499</f>
        <v>0.58805</v>
      </c>
    </row>
    <row r="3500" ht="15.0" customHeight="1">
      <c r="A3500" s="43">
        <v>45803.75</v>
      </c>
      <c r="B3500" s="44">
        <v>5.0</v>
      </c>
      <c r="C3500" s="44">
        <v>18.0</v>
      </c>
      <c r="D3500" s="44">
        <v>192.8</v>
      </c>
      <c r="E3500" s="44">
        <v>22.4</v>
      </c>
      <c r="F3500" s="44">
        <v>2.03</v>
      </c>
      <c r="G3500" s="44">
        <v>0.95</v>
      </c>
      <c r="H3500" s="18">
        <f>MIN(1,F3500/Config_Geracao!$E$4)*G3500</f>
        <v>0.19285</v>
      </c>
    </row>
    <row r="3501" ht="15.0" customHeight="1">
      <c r="A3501" s="43">
        <v>45803.7916666667</v>
      </c>
      <c r="B3501" s="44">
        <v>5.0</v>
      </c>
      <c r="C3501" s="44">
        <v>19.0</v>
      </c>
      <c r="D3501" s="44">
        <v>11.4</v>
      </c>
      <c r="E3501" s="44">
        <v>24.1</v>
      </c>
      <c r="F3501" s="44">
        <v>6.0</v>
      </c>
      <c r="G3501" s="44">
        <v>0.95</v>
      </c>
      <c r="H3501" s="18">
        <f>MIN(1,F3501/Config_Geracao!$E$4)*G3501</f>
        <v>0.57</v>
      </c>
    </row>
    <row r="3502" ht="15.0" customHeight="1">
      <c r="A3502" s="43">
        <v>45803.8333333333</v>
      </c>
      <c r="B3502" s="44">
        <v>5.0</v>
      </c>
      <c r="C3502" s="44">
        <v>20.0</v>
      </c>
      <c r="D3502" s="44">
        <v>0.0</v>
      </c>
      <c r="E3502" s="44">
        <v>22.5</v>
      </c>
      <c r="F3502" s="44">
        <v>3.2</v>
      </c>
      <c r="G3502" s="44">
        <v>0.95</v>
      </c>
      <c r="H3502" s="18">
        <f>MIN(1,F3502/Config_Geracao!$E$4)*G3502</f>
        <v>0.304</v>
      </c>
    </row>
    <row r="3503" ht="15.0" customHeight="1">
      <c r="A3503" s="43">
        <v>45803.875</v>
      </c>
      <c r="B3503" s="44">
        <v>5.0</v>
      </c>
      <c r="C3503" s="44">
        <v>21.0</v>
      </c>
      <c r="D3503" s="44">
        <v>0.0</v>
      </c>
      <c r="E3503" s="44">
        <v>26.6</v>
      </c>
      <c r="F3503" s="44">
        <v>10.52</v>
      </c>
      <c r="G3503" s="44">
        <v>0.95</v>
      </c>
      <c r="H3503" s="18">
        <f>MIN(1,F3503/Config_Geracao!$E$4)*G3503</f>
        <v>0.95</v>
      </c>
    </row>
    <row r="3504" ht="15.0" customHeight="1">
      <c r="A3504" s="43">
        <v>45803.9166666667</v>
      </c>
      <c r="B3504" s="44">
        <v>5.0</v>
      </c>
      <c r="C3504" s="44">
        <v>22.0</v>
      </c>
      <c r="D3504" s="44">
        <v>0.0</v>
      </c>
      <c r="E3504" s="44">
        <v>26.1</v>
      </c>
      <c r="F3504" s="44">
        <v>5.79</v>
      </c>
      <c r="G3504" s="44">
        <v>0.95</v>
      </c>
      <c r="H3504" s="18">
        <f>MIN(1,F3504/Config_Geracao!$E$4)*G3504</f>
        <v>0.55005</v>
      </c>
    </row>
    <row r="3505" ht="15.0" customHeight="1">
      <c r="A3505" s="43">
        <v>45803.9583333333</v>
      </c>
      <c r="B3505" s="44">
        <v>5.0</v>
      </c>
      <c r="C3505" s="44">
        <v>23.0</v>
      </c>
      <c r="D3505" s="44">
        <v>0.0</v>
      </c>
      <c r="E3505" s="44">
        <v>26.1</v>
      </c>
      <c r="F3505" s="44">
        <v>3.12</v>
      </c>
      <c r="G3505" s="44">
        <v>0.95</v>
      </c>
      <c r="H3505" s="18">
        <f>MIN(1,F3505/Config_Geracao!$E$4)*G3505</f>
        <v>0.2964</v>
      </c>
    </row>
    <row r="3506" ht="15.0" customHeight="1">
      <c r="A3506" s="43">
        <v>45804.0</v>
      </c>
      <c r="B3506" s="44">
        <v>5.0</v>
      </c>
      <c r="C3506" s="44">
        <v>0.0</v>
      </c>
      <c r="D3506" s="44">
        <v>0.0</v>
      </c>
      <c r="E3506" s="44">
        <v>26.2</v>
      </c>
      <c r="F3506" s="44">
        <v>6.09</v>
      </c>
      <c r="G3506" s="44">
        <v>0.95</v>
      </c>
      <c r="H3506" s="18">
        <f>MIN(1,F3506/Config_Geracao!$E$4)*G3506</f>
        <v>0.57855</v>
      </c>
    </row>
    <row r="3507" ht="15.0" customHeight="1">
      <c r="A3507" s="43">
        <v>45804.0416666667</v>
      </c>
      <c r="B3507" s="44">
        <v>5.0</v>
      </c>
      <c r="C3507" s="44">
        <v>1.0</v>
      </c>
      <c r="D3507" s="44">
        <v>0.0</v>
      </c>
      <c r="E3507" s="44">
        <v>25.6</v>
      </c>
      <c r="F3507" s="44">
        <v>3.24</v>
      </c>
      <c r="G3507" s="44">
        <v>0.95</v>
      </c>
      <c r="H3507" s="18">
        <f>MIN(1,F3507/Config_Geracao!$E$4)*G3507</f>
        <v>0.3078</v>
      </c>
    </row>
    <row r="3508" ht="15.0" customHeight="1">
      <c r="A3508" s="43">
        <v>45804.0833333333</v>
      </c>
      <c r="B3508" s="44">
        <v>5.0</v>
      </c>
      <c r="C3508" s="44">
        <v>2.0</v>
      </c>
      <c r="D3508" s="44">
        <v>0.0</v>
      </c>
      <c r="E3508" s="44">
        <v>27.6</v>
      </c>
      <c r="F3508" s="44">
        <v>3.28</v>
      </c>
      <c r="G3508" s="44">
        <v>0.95</v>
      </c>
      <c r="H3508" s="18">
        <f>MIN(1,F3508/Config_Geracao!$E$4)*G3508</f>
        <v>0.3116</v>
      </c>
    </row>
    <row r="3509" ht="15.0" customHeight="1">
      <c r="A3509" s="43">
        <v>45804.125</v>
      </c>
      <c r="B3509" s="44">
        <v>5.0</v>
      </c>
      <c r="C3509" s="44">
        <v>3.0</v>
      </c>
      <c r="D3509" s="44">
        <v>0.0</v>
      </c>
      <c r="E3509" s="44">
        <v>24.2</v>
      </c>
      <c r="F3509" s="44">
        <v>3.92</v>
      </c>
      <c r="G3509" s="44">
        <v>0.95</v>
      </c>
      <c r="H3509" s="18">
        <f>MIN(1,F3509/Config_Geracao!$E$4)*G3509</f>
        <v>0.3724</v>
      </c>
    </row>
    <row r="3510" ht="15.0" customHeight="1">
      <c r="A3510" s="43">
        <v>45804.1666666667</v>
      </c>
      <c r="B3510" s="44">
        <v>5.0</v>
      </c>
      <c r="C3510" s="44">
        <v>4.0</v>
      </c>
      <c r="D3510" s="44">
        <v>0.0</v>
      </c>
      <c r="E3510" s="44">
        <v>22.3</v>
      </c>
      <c r="F3510" s="44">
        <v>3.58</v>
      </c>
      <c r="G3510" s="44">
        <v>0.95</v>
      </c>
      <c r="H3510" s="18">
        <f>MIN(1,F3510/Config_Geracao!$E$4)*G3510</f>
        <v>0.3401</v>
      </c>
    </row>
    <row r="3511" ht="15.0" customHeight="1">
      <c r="A3511" s="43">
        <v>45804.2083333333</v>
      </c>
      <c r="B3511" s="44">
        <v>5.0</v>
      </c>
      <c r="C3511" s="44">
        <v>5.0</v>
      </c>
      <c r="D3511" s="44">
        <v>0.0</v>
      </c>
      <c r="E3511" s="44">
        <v>19.9</v>
      </c>
      <c r="F3511" s="44">
        <v>3.17</v>
      </c>
      <c r="G3511" s="44">
        <v>0.95</v>
      </c>
      <c r="H3511" s="18">
        <f>MIN(1,F3511/Config_Geracao!$E$4)*G3511</f>
        <v>0.30115</v>
      </c>
    </row>
    <row r="3512" ht="15.0" customHeight="1">
      <c r="A3512" s="43">
        <v>45804.25</v>
      </c>
      <c r="B3512" s="44">
        <v>5.0</v>
      </c>
      <c r="C3512" s="44">
        <v>6.0</v>
      </c>
      <c r="D3512" s="44">
        <v>119.3</v>
      </c>
      <c r="E3512" s="44">
        <v>24.1</v>
      </c>
      <c r="F3512" s="44">
        <v>2.19</v>
      </c>
      <c r="G3512" s="44">
        <v>0.95</v>
      </c>
      <c r="H3512" s="18">
        <f>MIN(1,F3512/Config_Geracao!$E$4)*G3512</f>
        <v>0.20805</v>
      </c>
    </row>
    <row r="3513" ht="15.0" customHeight="1">
      <c r="A3513" s="43">
        <v>45804.2916666667</v>
      </c>
      <c r="B3513" s="44">
        <v>5.0</v>
      </c>
      <c r="C3513" s="44">
        <v>7.0</v>
      </c>
      <c r="D3513" s="44">
        <v>135.0</v>
      </c>
      <c r="E3513" s="44">
        <v>23.9</v>
      </c>
      <c r="F3513" s="44">
        <v>3.25</v>
      </c>
      <c r="G3513" s="44">
        <v>0.95</v>
      </c>
      <c r="H3513" s="18">
        <f>MIN(1,F3513/Config_Geracao!$E$4)*G3513</f>
        <v>0.30875</v>
      </c>
    </row>
    <row r="3514" ht="15.0" customHeight="1">
      <c r="A3514" s="43">
        <v>45804.3333333333</v>
      </c>
      <c r="B3514" s="44">
        <v>5.0</v>
      </c>
      <c r="C3514" s="44">
        <v>8.0</v>
      </c>
      <c r="D3514" s="44">
        <v>559.1</v>
      </c>
      <c r="E3514" s="44">
        <v>23.8</v>
      </c>
      <c r="F3514" s="44">
        <v>2.13</v>
      </c>
      <c r="G3514" s="44">
        <v>0.95</v>
      </c>
      <c r="H3514" s="18">
        <f>MIN(1,F3514/Config_Geracao!$E$4)*G3514</f>
        <v>0.20235</v>
      </c>
    </row>
    <row r="3515" ht="15.0" customHeight="1">
      <c r="A3515" s="43">
        <v>45804.375</v>
      </c>
      <c r="B3515" s="44">
        <v>5.0</v>
      </c>
      <c r="C3515" s="44">
        <v>9.0</v>
      </c>
      <c r="D3515" s="44">
        <v>704.6</v>
      </c>
      <c r="E3515" s="44">
        <v>25.8</v>
      </c>
      <c r="F3515" s="44">
        <v>3.12</v>
      </c>
      <c r="G3515" s="44">
        <v>0.95</v>
      </c>
      <c r="H3515" s="18">
        <f>MIN(1,F3515/Config_Geracao!$E$4)*G3515</f>
        <v>0.2964</v>
      </c>
    </row>
    <row r="3516" ht="15.0" customHeight="1">
      <c r="A3516" s="43">
        <v>45804.4166666667</v>
      </c>
      <c r="B3516" s="44">
        <v>5.0</v>
      </c>
      <c r="C3516" s="44">
        <v>10.0</v>
      </c>
      <c r="D3516" s="44">
        <v>811.0</v>
      </c>
      <c r="E3516" s="44">
        <v>27.6</v>
      </c>
      <c r="F3516" s="44">
        <v>5.87</v>
      </c>
      <c r="G3516" s="44">
        <v>0.95</v>
      </c>
      <c r="H3516" s="18">
        <f>MIN(1,F3516/Config_Geracao!$E$4)*G3516</f>
        <v>0.55765</v>
      </c>
    </row>
    <row r="3517" ht="15.0" customHeight="1">
      <c r="A3517" s="43">
        <v>45804.4583333333</v>
      </c>
      <c r="B3517" s="44">
        <v>5.0</v>
      </c>
      <c r="C3517" s="44">
        <v>11.0</v>
      </c>
      <c r="D3517" s="44">
        <v>460.6</v>
      </c>
      <c r="E3517" s="44">
        <v>26.6</v>
      </c>
      <c r="F3517" s="44">
        <v>2.48</v>
      </c>
      <c r="G3517" s="44">
        <v>0.95</v>
      </c>
      <c r="H3517" s="18">
        <f>MIN(1,F3517/Config_Geracao!$E$4)*G3517</f>
        <v>0.2356</v>
      </c>
    </row>
    <row r="3518" ht="15.0" customHeight="1">
      <c r="A3518" s="43">
        <v>45804.5</v>
      </c>
      <c r="B3518" s="44">
        <v>5.0</v>
      </c>
      <c r="C3518" s="44">
        <v>12.0</v>
      </c>
      <c r="D3518" s="44">
        <v>883.6</v>
      </c>
      <c r="E3518" s="44">
        <v>28.3</v>
      </c>
      <c r="F3518" s="44">
        <v>3.01</v>
      </c>
      <c r="G3518" s="44">
        <v>0.95</v>
      </c>
      <c r="H3518" s="18">
        <f>MIN(1,F3518/Config_Geracao!$E$4)*G3518</f>
        <v>0.28595</v>
      </c>
    </row>
    <row r="3519" ht="15.0" customHeight="1">
      <c r="A3519" s="43">
        <v>45804.5416666667</v>
      </c>
      <c r="B3519" s="44">
        <v>5.0</v>
      </c>
      <c r="C3519" s="44">
        <v>13.0</v>
      </c>
      <c r="D3519" s="44">
        <v>849.2</v>
      </c>
      <c r="E3519" s="44">
        <v>27.7</v>
      </c>
      <c r="F3519" s="44">
        <v>2.51</v>
      </c>
      <c r="G3519" s="44">
        <v>0.95</v>
      </c>
      <c r="H3519" s="18">
        <f>MIN(1,F3519/Config_Geracao!$E$4)*G3519</f>
        <v>0.23845</v>
      </c>
    </row>
    <row r="3520" ht="15.0" customHeight="1">
      <c r="A3520" s="43">
        <v>45804.5833333333</v>
      </c>
      <c r="B3520" s="44">
        <v>5.0</v>
      </c>
      <c r="C3520" s="44">
        <v>14.0</v>
      </c>
      <c r="D3520" s="44">
        <v>783.1</v>
      </c>
      <c r="E3520" s="44">
        <v>27.3</v>
      </c>
      <c r="F3520" s="44">
        <v>3.95</v>
      </c>
      <c r="G3520" s="44">
        <v>0.95</v>
      </c>
      <c r="H3520" s="18">
        <f>MIN(1,F3520/Config_Geracao!$E$4)*G3520</f>
        <v>0.37525</v>
      </c>
    </row>
    <row r="3521" ht="15.0" customHeight="1">
      <c r="A3521" s="43">
        <v>45804.625</v>
      </c>
      <c r="B3521" s="44">
        <v>5.0</v>
      </c>
      <c r="C3521" s="44">
        <v>15.0</v>
      </c>
      <c r="D3521" s="44">
        <v>325.1</v>
      </c>
      <c r="E3521" s="44">
        <v>27.9</v>
      </c>
      <c r="F3521" s="44">
        <v>2.1</v>
      </c>
      <c r="G3521" s="44">
        <v>0.95</v>
      </c>
      <c r="H3521" s="18">
        <f>MIN(1,F3521/Config_Geracao!$E$4)*G3521</f>
        <v>0.1995</v>
      </c>
    </row>
    <row r="3522" ht="15.0" customHeight="1">
      <c r="A3522" s="43">
        <v>45804.6666666667</v>
      </c>
      <c r="B3522" s="44">
        <v>5.0</v>
      </c>
      <c r="C3522" s="44">
        <v>16.0</v>
      </c>
      <c r="D3522" s="44">
        <v>563.6</v>
      </c>
      <c r="E3522" s="44">
        <v>24.4</v>
      </c>
      <c r="F3522" s="44">
        <v>3.77</v>
      </c>
      <c r="G3522" s="44">
        <v>0.95</v>
      </c>
      <c r="H3522" s="18">
        <f>MIN(1,F3522/Config_Geracao!$E$4)*G3522</f>
        <v>0.35815</v>
      </c>
    </row>
    <row r="3523" ht="15.0" customHeight="1">
      <c r="A3523" s="43">
        <v>45804.7083333333</v>
      </c>
      <c r="B3523" s="44">
        <v>5.0</v>
      </c>
      <c r="C3523" s="44">
        <v>17.0</v>
      </c>
      <c r="D3523" s="44">
        <v>371.6</v>
      </c>
      <c r="E3523" s="44">
        <v>24.6</v>
      </c>
      <c r="F3523" s="44">
        <v>2.62</v>
      </c>
      <c r="G3523" s="44">
        <v>0.95</v>
      </c>
      <c r="H3523" s="18">
        <f>MIN(1,F3523/Config_Geracao!$E$4)*G3523</f>
        <v>0.2489</v>
      </c>
    </row>
    <row r="3524" ht="15.0" customHeight="1">
      <c r="A3524" s="43">
        <v>45804.75</v>
      </c>
      <c r="B3524" s="44">
        <v>5.0</v>
      </c>
      <c r="C3524" s="44">
        <v>18.0</v>
      </c>
      <c r="D3524" s="44">
        <v>98.5</v>
      </c>
      <c r="E3524" s="44">
        <v>23.8</v>
      </c>
      <c r="F3524" s="44">
        <v>2.58</v>
      </c>
      <c r="G3524" s="44">
        <v>0.95</v>
      </c>
      <c r="H3524" s="18">
        <f>MIN(1,F3524/Config_Geracao!$E$4)*G3524</f>
        <v>0.2451</v>
      </c>
    </row>
    <row r="3525" ht="15.0" customHeight="1">
      <c r="A3525" s="43">
        <v>45804.7916666667</v>
      </c>
      <c r="B3525" s="44">
        <v>5.0</v>
      </c>
      <c r="C3525" s="44">
        <v>19.0</v>
      </c>
      <c r="D3525" s="44">
        <v>0.0</v>
      </c>
      <c r="E3525" s="44">
        <v>20.4</v>
      </c>
      <c r="F3525" s="44">
        <v>5.09</v>
      </c>
      <c r="G3525" s="44">
        <v>0.95</v>
      </c>
      <c r="H3525" s="18">
        <f>MIN(1,F3525/Config_Geracao!$E$4)*G3525</f>
        <v>0.48355</v>
      </c>
    </row>
    <row r="3526" ht="15.0" customHeight="1">
      <c r="A3526" s="43">
        <v>45804.8333333333</v>
      </c>
      <c r="B3526" s="44">
        <v>5.0</v>
      </c>
      <c r="C3526" s="44">
        <v>20.0</v>
      </c>
      <c r="D3526" s="44">
        <v>0.0</v>
      </c>
      <c r="E3526" s="44">
        <v>27.4</v>
      </c>
      <c r="F3526" s="44">
        <v>2.17</v>
      </c>
      <c r="G3526" s="44">
        <v>0.95</v>
      </c>
      <c r="H3526" s="18">
        <f>MIN(1,F3526/Config_Geracao!$E$4)*G3526</f>
        <v>0.20615</v>
      </c>
    </row>
    <row r="3527" ht="15.0" customHeight="1">
      <c r="A3527" s="43">
        <v>45804.875</v>
      </c>
      <c r="B3527" s="44">
        <v>5.0</v>
      </c>
      <c r="C3527" s="44">
        <v>21.0</v>
      </c>
      <c r="D3527" s="44">
        <v>0.0</v>
      </c>
      <c r="E3527" s="44">
        <v>24.9</v>
      </c>
      <c r="F3527" s="44">
        <v>3.3</v>
      </c>
      <c r="G3527" s="44">
        <v>0.95</v>
      </c>
      <c r="H3527" s="18">
        <f>MIN(1,F3527/Config_Geracao!$E$4)*G3527</f>
        <v>0.3135</v>
      </c>
    </row>
    <row r="3528" ht="15.0" customHeight="1">
      <c r="A3528" s="43">
        <v>45804.9166666667</v>
      </c>
      <c r="B3528" s="44">
        <v>5.0</v>
      </c>
      <c r="C3528" s="44">
        <v>22.0</v>
      </c>
      <c r="D3528" s="44">
        <v>0.0</v>
      </c>
      <c r="E3528" s="44">
        <v>23.8</v>
      </c>
      <c r="F3528" s="44">
        <v>4.61</v>
      </c>
      <c r="G3528" s="44">
        <v>0.95</v>
      </c>
      <c r="H3528" s="18">
        <f>MIN(1,F3528/Config_Geracao!$E$4)*G3528</f>
        <v>0.43795</v>
      </c>
    </row>
    <row r="3529" ht="15.0" customHeight="1">
      <c r="A3529" s="43">
        <v>45804.9583333333</v>
      </c>
      <c r="B3529" s="44">
        <v>5.0</v>
      </c>
      <c r="C3529" s="44">
        <v>23.0</v>
      </c>
      <c r="D3529" s="44">
        <v>0.0</v>
      </c>
      <c r="E3529" s="44">
        <v>22.8</v>
      </c>
      <c r="F3529" s="44">
        <v>4.42</v>
      </c>
      <c r="G3529" s="44">
        <v>0.95</v>
      </c>
      <c r="H3529" s="18">
        <f>MIN(1,F3529/Config_Geracao!$E$4)*G3529</f>
        <v>0.4199</v>
      </c>
    </row>
    <row r="3530" ht="15.0" customHeight="1">
      <c r="A3530" s="43">
        <v>45805.0</v>
      </c>
      <c r="B3530" s="44">
        <v>5.0</v>
      </c>
      <c r="C3530" s="44">
        <v>0.0</v>
      </c>
      <c r="D3530" s="44">
        <v>0.0</v>
      </c>
      <c r="E3530" s="44">
        <v>25.1</v>
      </c>
      <c r="F3530" s="44">
        <v>4.02</v>
      </c>
      <c r="G3530" s="44">
        <v>0.95</v>
      </c>
      <c r="H3530" s="18">
        <f>MIN(1,F3530/Config_Geracao!$E$4)*G3530</f>
        <v>0.3819</v>
      </c>
    </row>
    <row r="3531" ht="15.0" customHeight="1">
      <c r="A3531" s="43">
        <v>45805.0416666667</v>
      </c>
      <c r="B3531" s="44">
        <v>5.0</v>
      </c>
      <c r="C3531" s="44">
        <v>1.0</v>
      </c>
      <c r="D3531" s="44">
        <v>0.0</v>
      </c>
      <c r="E3531" s="44">
        <v>25.6</v>
      </c>
      <c r="F3531" s="44">
        <v>4.03</v>
      </c>
      <c r="G3531" s="44">
        <v>0.95</v>
      </c>
      <c r="H3531" s="18">
        <f>MIN(1,F3531/Config_Geracao!$E$4)*G3531</f>
        <v>0.38285</v>
      </c>
    </row>
    <row r="3532" ht="15.0" customHeight="1">
      <c r="A3532" s="43">
        <v>45805.0833333333</v>
      </c>
      <c r="B3532" s="44">
        <v>5.0</v>
      </c>
      <c r="C3532" s="44">
        <v>2.0</v>
      </c>
      <c r="D3532" s="44">
        <v>0.0</v>
      </c>
      <c r="E3532" s="44">
        <v>23.8</v>
      </c>
      <c r="F3532" s="44">
        <v>4.11</v>
      </c>
      <c r="G3532" s="44">
        <v>0.95</v>
      </c>
      <c r="H3532" s="18">
        <f>MIN(1,F3532/Config_Geracao!$E$4)*G3532</f>
        <v>0.39045</v>
      </c>
    </row>
    <row r="3533" ht="15.0" customHeight="1">
      <c r="A3533" s="43">
        <v>45805.125</v>
      </c>
      <c r="B3533" s="44">
        <v>5.0</v>
      </c>
      <c r="C3533" s="44">
        <v>3.0</v>
      </c>
      <c r="D3533" s="44">
        <v>0.0</v>
      </c>
      <c r="E3533" s="44">
        <v>24.5</v>
      </c>
      <c r="F3533" s="44">
        <v>3.63</v>
      </c>
      <c r="G3533" s="44">
        <v>0.95</v>
      </c>
      <c r="H3533" s="18">
        <f>MIN(1,F3533/Config_Geracao!$E$4)*G3533</f>
        <v>0.34485</v>
      </c>
    </row>
    <row r="3534" ht="15.0" customHeight="1">
      <c r="A3534" s="43">
        <v>45805.1666666667</v>
      </c>
      <c r="B3534" s="44">
        <v>5.0</v>
      </c>
      <c r="C3534" s="44">
        <v>4.0</v>
      </c>
      <c r="D3534" s="44">
        <v>0.0</v>
      </c>
      <c r="E3534" s="44">
        <v>25.3</v>
      </c>
      <c r="F3534" s="44">
        <v>4.01</v>
      </c>
      <c r="G3534" s="44">
        <v>0.95</v>
      </c>
      <c r="H3534" s="18">
        <f>MIN(1,F3534/Config_Geracao!$E$4)*G3534</f>
        <v>0.38095</v>
      </c>
    </row>
    <row r="3535" ht="15.0" customHeight="1">
      <c r="A3535" s="43">
        <v>45805.2083333333</v>
      </c>
      <c r="B3535" s="44">
        <v>5.0</v>
      </c>
      <c r="C3535" s="44">
        <v>5.0</v>
      </c>
      <c r="D3535" s="44">
        <v>0.0</v>
      </c>
      <c r="E3535" s="44">
        <v>23.7</v>
      </c>
      <c r="F3535" s="44">
        <v>3.08</v>
      </c>
      <c r="G3535" s="44">
        <v>0.95</v>
      </c>
      <c r="H3535" s="18">
        <f>MIN(1,F3535/Config_Geracao!$E$4)*G3535</f>
        <v>0.2926</v>
      </c>
    </row>
    <row r="3536" ht="15.0" customHeight="1">
      <c r="A3536" s="43">
        <v>45805.25</v>
      </c>
      <c r="B3536" s="44">
        <v>5.0</v>
      </c>
      <c r="C3536" s="44">
        <v>6.0</v>
      </c>
      <c r="D3536" s="44">
        <v>105.4</v>
      </c>
      <c r="E3536" s="44">
        <v>20.9</v>
      </c>
      <c r="F3536" s="44">
        <v>2.47</v>
      </c>
      <c r="G3536" s="44">
        <v>0.95</v>
      </c>
      <c r="H3536" s="18">
        <f>MIN(1,F3536/Config_Geracao!$E$4)*G3536</f>
        <v>0.23465</v>
      </c>
    </row>
    <row r="3537" ht="15.0" customHeight="1">
      <c r="A3537" s="43">
        <v>45805.2916666667</v>
      </c>
      <c r="B3537" s="44">
        <v>5.0</v>
      </c>
      <c r="C3537" s="44">
        <v>7.0</v>
      </c>
      <c r="D3537" s="44">
        <v>364.6</v>
      </c>
      <c r="E3537" s="44">
        <v>25.6</v>
      </c>
      <c r="F3537" s="44">
        <v>5.32</v>
      </c>
      <c r="G3537" s="44">
        <v>0.95</v>
      </c>
      <c r="H3537" s="18">
        <f>MIN(1,F3537/Config_Geracao!$E$4)*G3537</f>
        <v>0.5054</v>
      </c>
    </row>
    <row r="3538" ht="15.0" customHeight="1">
      <c r="A3538" s="43">
        <v>45805.3333333333</v>
      </c>
      <c r="B3538" s="44">
        <v>5.0</v>
      </c>
      <c r="C3538" s="44">
        <v>8.0</v>
      </c>
      <c r="D3538" s="44">
        <v>559.2</v>
      </c>
      <c r="E3538" s="44">
        <v>26.2</v>
      </c>
      <c r="F3538" s="44">
        <v>2.77</v>
      </c>
      <c r="G3538" s="44">
        <v>0.95</v>
      </c>
      <c r="H3538" s="18">
        <f>MIN(1,F3538/Config_Geracao!$E$4)*G3538</f>
        <v>0.26315</v>
      </c>
    </row>
    <row r="3539" ht="15.0" customHeight="1">
      <c r="A3539" s="43">
        <v>45805.375</v>
      </c>
      <c r="B3539" s="44">
        <v>5.0</v>
      </c>
      <c r="C3539" s="44">
        <v>9.0</v>
      </c>
      <c r="D3539" s="44">
        <v>710.2</v>
      </c>
      <c r="E3539" s="44">
        <v>27.1</v>
      </c>
      <c r="F3539" s="44">
        <v>8.16</v>
      </c>
      <c r="G3539" s="44">
        <v>0.95</v>
      </c>
      <c r="H3539" s="18">
        <f>MIN(1,F3539/Config_Geracao!$E$4)*G3539</f>
        <v>0.7752</v>
      </c>
    </row>
    <row r="3540" ht="15.0" customHeight="1">
      <c r="A3540" s="43">
        <v>45805.4166666667</v>
      </c>
      <c r="B3540" s="44">
        <v>5.0</v>
      </c>
      <c r="C3540" s="44">
        <v>10.0</v>
      </c>
      <c r="D3540" s="44">
        <v>832.4</v>
      </c>
      <c r="E3540" s="44">
        <v>28.9</v>
      </c>
      <c r="F3540" s="44">
        <v>2.39</v>
      </c>
      <c r="G3540" s="44">
        <v>0.95</v>
      </c>
      <c r="H3540" s="18">
        <f>MIN(1,F3540/Config_Geracao!$E$4)*G3540</f>
        <v>0.22705</v>
      </c>
    </row>
    <row r="3541" ht="15.0" customHeight="1">
      <c r="A3541" s="43">
        <v>45805.4583333333</v>
      </c>
      <c r="B3541" s="44">
        <v>5.0</v>
      </c>
      <c r="C3541" s="44">
        <v>11.0</v>
      </c>
      <c r="D3541" s="44">
        <v>888.8</v>
      </c>
      <c r="E3541" s="44">
        <v>25.9</v>
      </c>
      <c r="F3541" s="44">
        <v>2.5</v>
      </c>
      <c r="G3541" s="44">
        <v>0.95</v>
      </c>
      <c r="H3541" s="18">
        <f>MIN(1,F3541/Config_Geracao!$E$4)*G3541</f>
        <v>0.2375</v>
      </c>
    </row>
    <row r="3542" ht="15.0" customHeight="1">
      <c r="A3542" s="43">
        <v>45805.5</v>
      </c>
      <c r="B3542" s="44">
        <v>5.0</v>
      </c>
      <c r="C3542" s="44">
        <v>12.0</v>
      </c>
      <c r="D3542" s="44">
        <v>888.5</v>
      </c>
      <c r="E3542" s="44">
        <v>26.0</v>
      </c>
      <c r="F3542" s="44">
        <v>3.06</v>
      </c>
      <c r="G3542" s="44">
        <v>0.95</v>
      </c>
      <c r="H3542" s="18">
        <f>MIN(1,F3542/Config_Geracao!$E$4)*G3542</f>
        <v>0.2907</v>
      </c>
    </row>
    <row r="3543" ht="15.0" customHeight="1">
      <c r="A3543" s="43">
        <v>45805.5416666667</v>
      </c>
      <c r="B3543" s="44">
        <v>5.0</v>
      </c>
      <c r="C3543" s="44">
        <v>13.0</v>
      </c>
      <c r="D3543" s="44">
        <v>332.4</v>
      </c>
      <c r="E3543" s="44">
        <v>28.5</v>
      </c>
      <c r="F3543" s="44">
        <v>2.01</v>
      </c>
      <c r="G3543" s="44">
        <v>0.95</v>
      </c>
      <c r="H3543" s="18">
        <f>MIN(1,F3543/Config_Geracao!$E$4)*G3543</f>
        <v>0.19095</v>
      </c>
    </row>
    <row r="3544" ht="15.0" customHeight="1">
      <c r="A3544" s="43">
        <v>45805.5833333333</v>
      </c>
      <c r="B3544" s="44">
        <v>5.0</v>
      </c>
      <c r="C3544" s="44">
        <v>14.0</v>
      </c>
      <c r="D3544" s="44">
        <v>820.8</v>
      </c>
      <c r="E3544" s="44">
        <v>29.4</v>
      </c>
      <c r="F3544" s="44">
        <v>3.53</v>
      </c>
      <c r="G3544" s="44">
        <v>0.95</v>
      </c>
      <c r="H3544" s="18">
        <f>MIN(1,F3544/Config_Geracao!$E$4)*G3544</f>
        <v>0.33535</v>
      </c>
    </row>
    <row r="3545" ht="15.0" customHeight="1">
      <c r="A3545" s="43">
        <v>45805.625</v>
      </c>
      <c r="B3545" s="44">
        <v>5.0</v>
      </c>
      <c r="C3545" s="44">
        <v>15.0</v>
      </c>
      <c r="D3545" s="44">
        <v>698.8</v>
      </c>
      <c r="E3545" s="44">
        <v>26.8</v>
      </c>
      <c r="F3545" s="44">
        <v>2.81</v>
      </c>
      <c r="G3545" s="44">
        <v>0.95</v>
      </c>
      <c r="H3545" s="18">
        <f>MIN(1,F3545/Config_Geracao!$E$4)*G3545</f>
        <v>0.26695</v>
      </c>
    </row>
    <row r="3546" ht="15.0" customHeight="1">
      <c r="A3546" s="43">
        <v>45805.6666666667</v>
      </c>
      <c r="B3546" s="44">
        <v>5.0</v>
      </c>
      <c r="C3546" s="44">
        <v>16.0</v>
      </c>
      <c r="D3546" s="44">
        <v>560.9</v>
      </c>
      <c r="E3546" s="44">
        <v>25.7</v>
      </c>
      <c r="F3546" s="44">
        <v>2.06</v>
      </c>
      <c r="G3546" s="44">
        <v>0.95</v>
      </c>
      <c r="H3546" s="18">
        <f>MIN(1,F3546/Config_Geracao!$E$4)*G3546</f>
        <v>0.1957</v>
      </c>
    </row>
    <row r="3547" ht="15.0" customHeight="1">
      <c r="A3547" s="43">
        <v>45805.7083333333</v>
      </c>
      <c r="B3547" s="44">
        <v>5.0</v>
      </c>
      <c r="C3547" s="44">
        <v>17.0</v>
      </c>
      <c r="D3547" s="44">
        <v>395.3</v>
      </c>
      <c r="E3547" s="44">
        <v>26.4</v>
      </c>
      <c r="F3547" s="44">
        <v>3.8</v>
      </c>
      <c r="G3547" s="44">
        <v>0.95</v>
      </c>
      <c r="H3547" s="18">
        <f>MIN(1,F3547/Config_Geracao!$E$4)*G3547</f>
        <v>0.361</v>
      </c>
    </row>
    <row r="3548" ht="15.0" customHeight="1">
      <c r="A3548" s="43">
        <v>45805.75</v>
      </c>
      <c r="B3548" s="44">
        <v>5.0</v>
      </c>
      <c r="C3548" s="44">
        <v>18.0</v>
      </c>
      <c r="D3548" s="44">
        <v>97.2</v>
      </c>
      <c r="E3548" s="44">
        <v>21.9</v>
      </c>
      <c r="F3548" s="44">
        <v>3.22</v>
      </c>
      <c r="G3548" s="44">
        <v>0.95</v>
      </c>
      <c r="H3548" s="18">
        <f>MIN(1,F3548/Config_Geracao!$E$4)*G3548</f>
        <v>0.3059</v>
      </c>
    </row>
    <row r="3549" ht="15.0" customHeight="1">
      <c r="A3549" s="43">
        <v>45805.7916666667</v>
      </c>
      <c r="B3549" s="44">
        <v>5.0</v>
      </c>
      <c r="C3549" s="44">
        <v>19.0</v>
      </c>
      <c r="D3549" s="44">
        <v>0.0</v>
      </c>
      <c r="E3549" s="44">
        <v>24.5</v>
      </c>
      <c r="F3549" s="44">
        <v>2.83</v>
      </c>
      <c r="G3549" s="44">
        <v>0.95</v>
      </c>
      <c r="H3549" s="18">
        <f>MIN(1,F3549/Config_Geracao!$E$4)*G3549</f>
        <v>0.26885</v>
      </c>
    </row>
    <row r="3550" ht="15.0" customHeight="1">
      <c r="A3550" s="43">
        <v>45805.8333333333</v>
      </c>
      <c r="B3550" s="44">
        <v>5.0</v>
      </c>
      <c r="C3550" s="44">
        <v>20.0</v>
      </c>
      <c r="D3550" s="44">
        <v>0.0</v>
      </c>
      <c r="E3550" s="44">
        <v>24.4</v>
      </c>
      <c r="F3550" s="44">
        <v>2.01</v>
      </c>
      <c r="G3550" s="44">
        <v>0.95</v>
      </c>
      <c r="H3550" s="18">
        <f>MIN(1,F3550/Config_Geracao!$E$4)*G3550</f>
        <v>0.19095</v>
      </c>
    </row>
    <row r="3551" ht="15.0" customHeight="1">
      <c r="A3551" s="43">
        <v>45805.875</v>
      </c>
      <c r="B3551" s="44">
        <v>5.0</v>
      </c>
      <c r="C3551" s="44">
        <v>21.0</v>
      </c>
      <c r="D3551" s="44">
        <v>0.0</v>
      </c>
      <c r="E3551" s="44">
        <v>22.2</v>
      </c>
      <c r="F3551" s="44">
        <v>3.67</v>
      </c>
      <c r="G3551" s="44">
        <v>0.95</v>
      </c>
      <c r="H3551" s="18">
        <f>MIN(1,F3551/Config_Geracao!$E$4)*G3551</f>
        <v>0.34865</v>
      </c>
    </row>
    <row r="3552" ht="15.0" customHeight="1">
      <c r="A3552" s="43">
        <v>45805.9166666667</v>
      </c>
      <c r="B3552" s="44">
        <v>5.0</v>
      </c>
      <c r="C3552" s="44">
        <v>22.0</v>
      </c>
      <c r="D3552" s="44">
        <v>0.0</v>
      </c>
      <c r="E3552" s="44">
        <v>25.6</v>
      </c>
      <c r="F3552" s="44">
        <v>3.48</v>
      </c>
      <c r="G3552" s="44">
        <v>0.95</v>
      </c>
      <c r="H3552" s="18">
        <f>MIN(1,F3552/Config_Geracao!$E$4)*G3552</f>
        <v>0.3306</v>
      </c>
    </row>
    <row r="3553" ht="15.0" customHeight="1">
      <c r="A3553" s="43">
        <v>45805.9583333333</v>
      </c>
      <c r="B3553" s="44">
        <v>5.0</v>
      </c>
      <c r="C3553" s="44">
        <v>23.0</v>
      </c>
      <c r="D3553" s="44">
        <v>0.0</v>
      </c>
      <c r="E3553" s="44">
        <v>25.2</v>
      </c>
      <c r="F3553" s="44">
        <v>4.45</v>
      </c>
      <c r="G3553" s="44">
        <v>0.95</v>
      </c>
      <c r="H3553" s="18">
        <f>MIN(1,F3553/Config_Geracao!$E$4)*G3553</f>
        <v>0.42275</v>
      </c>
    </row>
    <row r="3554" ht="15.0" customHeight="1">
      <c r="A3554" s="43">
        <v>45806.0</v>
      </c>
      <c r="B3554" s="44">
        <v>5.0</v>
      </c>
      <c r="C3554" s="44">
        <v>0.0</v>
      </c>
      <c r="D3554" s="44">
        <v>0.0</v>
      </c>
      <c r="E3554" s="44">
        <v>26.1</v>
      </c>
      <c r="F3554" s="44">
        <v>3.51</v>
      </c>
      <c r="G3554" s="44">
        <v>0.95</v>
      </c>
      <c r="H3554" s="18">
        <f>MIN(1,F3554/Config_Geracao!$E$4)*G3554</f>
        <v>0.33345</v>
      </c>
    </row>
    <row r="3555" ht="15.0" customHeight="1">
      <c r="A3555" s="43">
        <v>45806.0416666667</v>
      </c>
      <c r="B3555" s="44">
        <v>5.0</v>
      </c>
      <c r="C3555" s="44">
        <v>1.0</v>
      </c>
      <c r="D3555" s="44">
        <v>0.0</v>
      </c>
      <c r="E3555" s="44">
        <v>25.1</v>
      </c>
      <c r="F3555" s="44">
        <v>3.38</v>
      </c>
      <c r="G3555" s="44">
        <v>0.95</v>
      </c>
      <c r="H3555" s="18">
        <f>MIN(1,F3555/Config_Geracao!$E$4)*G3555</f>
        <v>0.3211</v>
      </c>
    </row>
    <row r="3556" ht="15.0" customHeight="1">
      <c r="A3556" s="43">
        <v>45806.0833333333</v>
      </c>
      <c r="B3556" s="44">
        <v>5.0</v>
      </c>
      <c r="C3556" s="44">
        <v>2.0</v>
      </c>
      <c r="D3556" s="44">
        <v>0.0</v>
      </c>
      <c r="E3556" s="44">
        <v>24.4</v>
      </c>
      <c r="F3556" s="44">
        <v>3.0</v>
      </c>
      <c r="G3556" s="44">
        <v>0.95</v>
      </c>
      <c r="H3556" s="18">
        <f>MIN(1,F3556/Config_Geracao!$E$4)*G3556</f>
        <v>0.285</v>
      </c>
    </row>
    <row r="3557" ht="15.0" customHeight="1">
      <c r="A3557" s="43">
        <v>45806.125</v>
      </c>
      <c r="B3557" s="44">
        <v>5.0</v>
      </c>
      <c r="C3557" s="44">
        <v>3.0</v>
      </c>
      <c r="D3557" s="44">
        <v>0.0</v>
      </c>
      <c r="E3557" s="44">
        <v>25.8</v>
      </c>
      <c r="F3557" s="44">
        <v>3.51</v>
      </c>
      <c r="G3557" s="44">
        <v>0.95</v>
      </c>
      <c r="H3557" s="18">
        <f>MIN(1,F3557/Config_Geracao!$E$4)*G3557</f>
        <v>0.33345</v>
      </c>
    </row>
    <row r="3558" ht="15.0" customHeight="1">
      <c r="A3558" s="43">
        <v>45806.1666666667</v>
      </c>
      <c r="B3558" s="44">
        <v>5.0</v>
      </c>
      <c r="C3558" s="44">
        <v>4.0</v>
      </c>
      <c r="D3558" s="44">
        <v>0.0</v>
      </c>
      <c r="E3558" s="44">
        <v>24.2</v>
      </c>
      <c r="F3558" s="44">
        <v>4.14</v>
      </c>
      <c r="G3558" s="44">
        <v>0.95</v>
      </c>
      <c r="H3558" s="18">
        <f>MIN(1,F3558/Config_Geracao!$E$4)*G3558</f>
        <v>0.3933</v>
      </c>
    </row>
    <row r="3559" ht="15.0" customHeight="1">
      <c r="A3559" s="43">
        <v>45806.2083333333</v>
      </c>
      <c r="B3559" s="44">
        <v>5.0</v>
      </c>
      <c r="C3559" s="44">
        <v>5.0</v>
      </c>
      <c r="D3559" s="44">
        <v>0.0</v>
      </c>
      <c r="E3559" s="44">
        <v>24.2</v>
      </c>
      <c r="F3559" s="44">
        <v>4.27</v>
      </c>
      <c r="G3559" s="44">
        <v>0.95</v>
      </c>
      <c r="H3559" s="18">
        <f>MIN(1,F3559/Config_Geracao!$E$4)*G3559</f>
        <v>0.40565</v>
      </c>
    </row>
    <row r="3560" ht="15.0" customHeight="1">
      <c r="A3560" s="43">
        <v>45806.25</v>
      </c>
      <c r="B3560" s="44">
        <v>5.0</v>
      </c>
      <c r="C3560" s="44">
        <v>6.0</v>
      </c>
      <c r="D3560" s="44">
        <v>209.1</v>
      </c>
      <c r="E3560" s="44">
        <v>21.5</v>
      </c>
      <c r="F3560" s="44">
        <v>2.01</v>
      </c>
      <c r="G3560" s="44">
        <v>0.95</v>
      </c>
      <c r="H3560" s="18">
        <f>MIN(1,F3560/Config_Geracao!$E$4)*G3560</f>
        <v>0.19095</v>
      </c>
    </row>
    <row r="3561" ht="15.0" customHeight="1">
      <c r="A3561" s="43">
        <v>45806.2916666667</v>
      </c>
      <c r="B3561" s="44">
        <v>5.0</v>
      </c>
      <c r="C3561" s="44">
        <v>7.0</v>
      </c>
      <c r="D3561" s="44">
        <v>404.9</v>
      </c>
      <c r="E3561" s="44">
        <v>21.8</v>
      </c>
      <c r="F3561" s="44">
        <v>2.29</v>
      </c>
      <c r="G3561" s="44">
        <v>0.95</v>
      </c>
      <c r="H3561" s="18">
        <f>MIN(1,F3561/Config_Geracao!$E$4)*G3561</f>
        <v>0.21755</v>
      </c>
    </row>
    <row r="3562" ht="15.0" customHeight="1">
      <c r="A3562" s="43">
        <v>45806.3333333333</v>
      </c>
      <c r="B3562" s="44">
        <v>5.0</v>
      </c>
      <c r="C3562" s="44">
        <v>8.0</v>
      </c>
      <c r="D3562" s="44">
        <v>575.0</v>
      </c>
      <c r="E3562" s="44">
        <v>25.4</v>
      </c>
      <c r="F3562" s="44">
        <v>2.34</v>
      </c>
      <c r="G3562" s="44">
        <v>0.95</v>
      </c>
      <c r="H3562" s="18">
        <f>MIN(1,F3562/Config_Geracao!$E$4)*G3562</f>
        <v>0.2223</v>
      </c>
    </row>
    <row r="3563" ht="15.0" customHeight="1">
      <c r="A3563" s="43">
        <v>45806.375</v>
      </c>
      <c r="B3563" s="44">
        <v>5.0</v>
      </c>
      <c r="C3563" s="44">
        <v>9.0</v>
      </c>
      <c r="D3563" s="44">
        <v>697.5</v>
      </c>
      <c r="E3563" s="44">
        <v>23.4</v>
      </c>
      <c r="F3563" s="44">
        <v>3.62</v>
      </c>
      <c r="G3563" s="44">
        <v>0.95</v>
      </c>
      <c r="H3563" s="18">
        <f>MIN(1,F3563/Config_Geracao!$E$4)*G3563</f>
        <v>0.3439</v>
      </c>
    </row>
    <row r="3564" ht="15.0" customHeight="1">
      <c r="A3564" s="43">
        <v>45806.4166666667</v>
      </c>
      <c r="B3564" s="44">
        <v>5.0</v>
      </c>
      <c r="C3564" s="44">
        <v>10.0</v>
      </c>
      <c r="D3564" s="44">
        <v>790.3</v>
      </c>
      <c r="E3564" s="44">
        <v>25.6</v>
      </c>
      <c r="F3564" s="44">
        <v>3.86</v>
      </c>
      <c r="G3564" s="44">
        <v>0.95</v>
      </c>
      <c r="H3564" s="18">
        <f>MIN(1,F3564/Config_Geracao!$E$4)*G3564</f>
        <v>0.3667</v>
      </c>
    </row>
    <row r="3565" ht="15.0" customHeight="1">
      <c r="A3565" s="43">
        <v>45806.4583333333</v>
      </c>
      <c r="B3565" s="44">
        <v>5.0</v>
      </c>
      <c r="C3565" s="44">
        <v>11.0</v>
      </c>
      <c r="D3565" s="44">
        <v>884.8</v>
      </c>
      <c r="E3565" s="44">
        <v>29.1</v>
      </c>
      <c r="F3565" s="44">
        <v>2.33</v>
      </c>
      <c r="G3565" s="44">
        <v>0.95</v>
      </c>
      <c r="H3565" s="18">
        <f>MIN(1,F3565/Config_Geracao!$E$4)*G3565</f>
        <v>0.22135</v>
      </c>
    </row>
    <row r="3566" ht="15.0" customHeight="1">
      <c r="A3566" s="43">
        <v>45806.5</v>
      </c>
      <c r="B3566" s="44">
        <v>5.0</v>
      </c>
      <c r="C3566" s="44">
        <v>12.0</v>
      </c>
      <c r="D3566" s="44">
        <v>882.0</v>
      </c>
      <c r="E3566" s="44">
        <v>28.6</v>
      </c>
      <c r="F3566" s="44">
        <v>4.15</v>
      </c>
      <c r="G3566" s="44">
        <v>0.95</v>
      </c>
      <c r="H3566" s="18">
        <f>MIN(1,F3566/Config_Geracao!$E$4)*G3566</f>
        <v>0.39425</v>
      </c>
    </row>
    <row r="3567" ht="15.0" customHeight="1">
      <c r="A3567" s="43">
        <v>45806.5416666667</v>
      </c>
      <c r="B3567" s="44">
        <v>5.0</v>
      </c>
      <c r="C3567" s="44">
        <v>13.0</v>
      </c>
      <c r="D3567" s="44">
        <v>909.5</v>
      </c>
      <c r="E3567" s="44">
        <v>26.9</v>
      </c>
      <c r="F3567" s="44">
        <v>2.51</v>
      </c>
      <c r="G3567" s="44">
        <v>0.95</v>
      </c>
      <c r="H3567" s="18">
        <f>MIN(1,F3567/Config_Geracao!$E$4)*G3567</f>
        <v>0.23845</v>
      </c>
    </row>
    <row r="3568" ht="15.0" customHeight="1">
      <c r="A3568" s="43">
        <v>45806.5833333333</v>
      </c>
      <c r="B3568" s="44">
        <v>5.0</v>
      </c>
      <c r="C3568" s="44">
        <v>14.0</v>
      </c>
      <c r="D3568" s="44">
        <v>820.0</v>
      </c>
      <c r="E3568" s="44">
        <v>29.0</v>
      </c>
      <c r="F3568" s="44">
        <v>2.24</v>
      </c>
      <c r="G3568" s="44">
        <v>0.95</v>
      </c>
      <c r="H3568" s="18">
        <f>MIN(1,F3568/Config_Geracao!$E$4)*G3568</f>
        <v>0.2128</v>
      </c>
    </row>
    <row r="3569" ht="15.0" customHeight="1">
      <c r="A3569" s="43">
        <v>45806.625</v>
      </c>
      <c r="B3569" s="44">
        <v>5.0</v>
      </c>
      <c r="C3569" s="44">
        <v>15.0</v>
      </c>
      <c r="D3569" s="44">
        <v>681.2</v>
      </c>
      <c r="E3569" s="44">
        <v>29.3</v>
      </c>
      <c r="F3569" s="44">
        <v>2.07</v>
      </c>
      <c r="G3569" s="44">
        <v>0.95</v>
      </c>
      <c r="H3569" s="18">
        <f>MIN(1,F3569/Config_Geracao!$E$4)*G3569</f>
        <v>0.19665</v>
      </c>
    </row>
    <row r="3570" ht="15.0" customHeight="1">
      <c r="A3570" s="43">
        <v>45806.6666666667</v>
      </c>
      <c r="B3570" s="44">
        <v>5.0</v>
      </c>
      <c r="C3570" s="44">
        <v>16.0</v>
      </c>
      <c r="D3570" s="44">
        <v>584.6</v>
      </c>
      <c r="E3570" s="44">
        <v>25.4</v>
      </c>
      <c r="F3570" s="44">
        <v>2.91</v>
      </c>
      <c r="G3570" s="44">
        <v>0.95</v>
      </c>
      <c r="H3570" s="18">
        <f>MIN(1,F3570/Config_Geracao!$E$4)*G3570</f>
        <v>0.27645</v>
      </c>
    </row>
    <row r="3571" ht="15.0" customHeight="1">
      <c r="A3571" s="43">
        <v>45806.7083333333</v>
      </c>
      <c r="B3571" s="44">
        <v>5.0</v>
      </c>
      <c r="C3571" s="44">
        <v>17.0</v>
      </c>
      <c r="D3571" s="44">
        <v>391.6</v>
      </c>
      <c r="E3571" s="44">
        <v>23.6</v>
      </c>
      <c r="F3571" s="44">
        <v>2.91</v>
      </c>
      <c r="G3571" s="44">
        <v>0.95</v>
      </c>
      <c r="H3571" s="18">
        <f>MIN(1,F3571/Config_Geracao!$E$4)*G3571</f>
        <v>0.27645</v>
      </c>
    </row>
    <row r="3572" ht="15.0" customHeight="1">
      <c r="A3572" s="43">
        <v>45806.75</v>
      </c>
      <c r="B3572" s="44">
        <v>5.0</v>
      </c>
      <c r="C3572" s="44">
        <v>18.0</v>
      </c>
      <c r="D3572" s="44">
        <v>175.7</v>
      </c>
      <c r="E3572" s="44">
        <v>19.1</v>
      </c>
      <c r="F3572" s="44">
        <v>2.58</v>
      </c>
      <c r="G3572" s="44">
        <v>0.95</v>
      </c>
      <c r="H3572" s="18">
        <f>MIN(1,F3572/Config_Geracao!$E$4)*G3572</f>
        <v>0.2451</v>
      </c>
    </row>
    <row r="3573" ht="15.0" customHeight="1">
      <c r="A3573" s="43">
        <v>45806.7916666667</v>
      </c>
      <c r="B3573" s="44">
        <v>5.0</v>
      </c>
      <c r="C3573" s="44">
        <v>19.0</v>
      </c>
      <c r="D3573" s="44">
        <v>0.0</v>
      </c>
      <c r="E3573" s="44">
        <v>20.7</v>
      </c>
      <c r="F3573" s="44">
        <v>2.65</v>
      </c>
      <c r="G3573" s="44">
        <v>0.95</v>
      </c>
      <c r="H3573" s="18">
        <f>MIN(1,F3573/Config_Geracao!$E$4)*G3573</f>
        <v>0.25175</v>
      </c>
    </row>
    <row r="3574" ht="15.0" customHeight="1">
      <c r="A3574" s="43">
        <v>45806.8333333333</v>
      </c>
      <c r="B3574" s="44">
        <v>5.0</v>
      </c>
      <c r="C3574" s="44">
        <v>20.0</v>
      </c>
      <c r="D3574" s="44">
        <v>0.0</v>
      </c>
      <c r="E3574" s="44">
        <v>23.5</v>
      </c>
      <c r="F3574" s="44">
        <v>4.01</v>
      </c>
      <c r="G3574" s="44">
        <v>0.95</v>
      </c>
      <c r="H3574" s="18">
        <f>MIN(1,F3574/Config_Geracao!$E$4)*G3574</f>
        <v>0.38095</v>
      </c>
    </row>
    <row r="3575" ht="15.0" customHeight="1">
      <c r="A3575" s="43">
        <v>45806.875</v>
      </c>
      <c r="B3575" s="44">
        <v>5.0</v>
      </c>
      <c r="C3575" s="44">
        <v>21.0</v>
      </c>
      <c r="D3575" s="44">
        <v>0.0</v>
      </c>
      <c r="E3575" s="44">
        <v>22.2</v>
      </c>
      <c r="F3575" s="44">
        <v>4.7</v>
      </c>
      <c r="G3575" s="44">
        <v>0.95</v>
      </c>
      <c r="H3575" s="18">
        <f>MIN(1,F3575/Config_Geracao!$E$4)*G3575</f>
        <v>0.4465</v>
      </c>
    </row>
    <row r="3576" ht="15.0" customHeight="1">
      <c r="A3576" s="43">
        <v>45806.9166666667</v>
      </c>
      <c r="B3576" s="44">
        <v>5.0</v>
      </c>
      <c r="C3576" s="44">
        <v>22.0</v>
      </c>
      <c r="D3576" s="44">
        <v>0.0</v>
      </c>
      <c r="E3576" s="44">
        <v>24.9</v>
      </c>
      <c r="F3576" s="44">
        <v>3.46</v>
      </c>
      <c r="G3576" s="44">
        <v>0.95</v>
      </c>
      <c r="H3576" s="18">
        <f>MIN(1,F3576/Config_Geracao!$E$4)*G3576</f>
        <v>0.3287</v>
      </c>
    </row>
    <row r="3577" ht="15.0" customHeight="1">
      <c r="A3577" s="43">
        <v>45806.9583333333</v>
      </c>
      <c r="B3577" s="44">
        <v>5.0</v>
      </c>
      <c r="C3577" s="44">
        <v>23.0</v>
      </c>
      <c r="D3577" s="44">
        <v>0.0</v>
      </c>
      <c r="E3577" s="44">
        <v>26.2</v>
      </c>
      <c r="F3577" s="44">
        <v>4.02</v>
      </c>
      <c r="G3577" s="44">
        <v>0.95</v>
      </c>
      <c r="H3577" s="18">
        <f>MIN(1,F3577/Config_Geracao!$E$4)*G3577</f>
        <v>0.3819</v>
      </c>
    </row>
    <row r="3578" ht="15.0" customHeight="1">
      <c r="A3578" s="43">
        <v>45807.0</v>
      </c>
      <c r="B3578" s="44">
        <v>5.0</v>
      </c>
      <c r="C3578" s="44">
        <v>0.0</v>
      </c>
      <c r="D3578" s="44">
        <v>0.0</v>
      </c>
      <c r="E3578" s="44">
        <v>24.2</v>
      </c>
      <c r="F3578" s="44">
        <v>5.29</v>
      </c>
      <c r="G3578" s="44">
        <v>0.95</v>
      </c>
      <c r="H3578" s="18">
        <f>MIN(1,F3578/Config_Geracao!$E$4)*G3578</f>
        <v>0.50255</v>
      </c>
    </row>
    <row r="3579" ht="15.0" customHeight="1">
      <c r="A3579" s="43">
        <v>45807.0416666667</v>
      </c>
      <c r="B3579" s="44">
        <v>5.0</v>
      </c>
      <c r="C3579" s="44">
        <v>1.0</v>
      </c>
      <c r="D3579" s="44">
        <v>0.0</v>
      </c>
      <c r="E3579" s="44">
        <v>26.9</v>
      </c>
      <c r="F3579" s="44">
        <v>4.81</v>
      </c>
      <c r="G3579" s="44">
        <v>0.95</v>
      </c>
      <c r="H3579" s="18">
        <f>MIN(1,F3579/Config_Geracao!$E$4)*G3579</f>
        <v>0.45695</v>
      </c>
    </row>
    <row r="3580" ht="15.0" customHeight="1">
      <c r="A3580" s="43">
        <v>45807.0833333333</v>
      </c>
      <c r="B3580" s="44">
        <v>5.0</v>
      </c>
      <c r="C3580" s="44">
        <v>2.0</v>
      </c>
      <c r="D3580" s="44">
        <v>0.0</v>
      </c>
      <c r="E3580" s="44">
        <v>25.7</v>
      </c>
      <c r="F3580" s="44">
        <v>3.06</v>
      </c>
      <c r="G3580" s="44">
        <v>0.95</v>
      </c>
      <c r="H3580" s="18">
        <f>MIN(1,F3580/Config_Geracao!$E$4)*G3580</f>
        <v>0.2907</v>
      </c>
    </row>
    <row r="3581" ht="15.0" customHeight="1">
      <c r="A3581" s="43">
        <v>45807.125</v>
      </c>
      <c r="B3581" s="44">
        <v>5.0</v>
      </c>
      <c r="C3581" s="44">
        <v>3.0</v>
      </c>
      <c r="D3581" s="44">
        <v>0.0</v>
      </c>
      <c r="E3581" s="44">
        <v>24.9</v>
      </c>
      <c r="F3581" s="44">
        <v>3.07</v>
      </c>
      <c r="G3581" s="44">
        <v>0.95</v>
      </c>
      <c r="H3581" s="18">
        <f>MIN(1,F3581/Config_Geracao!$E$4)*G3581</f>
        <v>0.29165</v>
      </c>
    </row>
    <row r="3582" ht="15.0" customHeight="1">
      <c r="A3582" s="43">
        <v>45807.1666666667</v>
      </c>
      <c r="B3582" s="44">
        <v>5.0</v>
      </c>
      <c r="C3582" s="44">
        <v>4.0</v>
      </c>
      <c r="D3582" s="44">
        <v>0.0</v>
      </c>
      <c r="E3582" s="44">
        <v>25.5</v>
      </c>
      <c r="F3582" s="44">
        <v>3.71</v>
      </c>
      <c r="G3582" s="44">
        <v>0.95</v>
      </c>
      <c r="H3582" s="18">
        <f>MIN(1,F3582/Config_Geracao!$E$4)*G3582</f>
        <v>0.35245</v>
      </c>
    </row>
    <row r="3583" ht="15.0" customHeight="1">
      <c r="A3583" s="43">
        <v>45807.2083333333</v>
      </c>
      <c r="B3583" s="44">
        <v>5.0</v>
      </c>
      <c r="C3583" s="44">
        <v>5.0</v>
      </c>
      <c r="D3583" s="44">
        <v>12.1</v>
      </c>
      <c r="E3583" s="44">
        <v>22.9</v>
      </c>
      <c r="F3583" s="44">
        <v>3.2</v>
      </c>
      <c r="G3583" s="44">
        <v>0.95</v>
      </c>
      <c r="H3583" s="18">
        <f>MIN(1,F3583/Config_Geracao!$E$4)*G3583</f>
        <v>0.304</v>
      </c>
    </row>
    <row r="3584" ht="15.0" customHeight="1">
      <c r="A3584" s="43">
        <v>45807.25</v>
      </c>
      <c r="B3584" s="44">
        <v>5.0</v>
      </c>
      <c r="C3584" s="44">
        <v>6.0</v>
      </c>
      <c r="D3584" s="44">
        <v>229.9</v>
      </c>
      <c r="E3584" s="44">
        <v>23.1</v>
      </c>
      <c r="F3584" s="44">
        <v>3.28</v>
      </c>
      <c r="G3584" s="44">
        <v>0.95</v>
      </c>
      <c r="H3584" s="18">
        <f>MIN(1,F3584/Config_Geracao!$E$4)*G3584</f>
        <v>0.3116</v>
      </c>
    </row>
    <row r="3585" ht="15.0" customHeight="1">
      <c r="A3585" s="43">
        <v>45807.2916666667</v>
      </c>
      <c r="B3585" s="44">
        <v>5.0</v>
      </c>
      <c r="C3585" s="44">
        <v>7.0</v>
      </c>
      <c r="D3585" s="44">
        <v>386.0</v>
      </c>
      <c r="E3585" s="44">
        <v>22.6</v>
      </c>
      <c r="F3585" s="44">
        <v>3.16</v>
      </c>
      <c r="G3585" s="44">
        <v>0.95</v>
      </c>
      <c r="H3585" s="18">
        <f>MIN(1,F3585/Config_Geracao!$E$4)*G3585</f>
        <v>0.3002</v>
      </c>
    </row>
    <row r="3586" ht="15.0" customHeight="1">
      <c r="A3586" s="43">
        <v>45807.3333333333</v>
      </c>
      <c r="B3586" s="44">
        <v>5.0</v>
      </c>
      <c r="C3586" s="44">
        <v>8.0</v>
      </c>
      <c r="D3586" s="44">
        <v>517.9</v>
      </c>
      <c r="E3586" s="44">
        <v>26.8</v>
      </c>
      <c r="F3586" s="44">
        <v>2.49</v>
      </c>
      <c r="G3586" s="44">
        <v>0.95</v>
      </c>
      <c r="H3586" s="18">
        <f>MIN(1,F3586/Config_Geracao!$E$4)*G3586</f>
        <v>0.23655</v>
      </c>
    </row>
    <row r="3587" ht="15.0" customHeight="1">
      <c r="A3587" s="43">
        <v>45807.375</v>
      </c>
      <c r="B3587" s="44">
        <v>5.0</v>
      </c>
      <c r="C3587" s="44">
        <v>9.0</v>
      </c>
      <c r="D3587" s="44">
        <v>683.2</v>
      </c>
      <c r="E3587" s="44">
        <v>28.4</v>
      </c>
      <c r="F3587" s="44">
        <v>4.79</v>
      </c>
      <c r="G3587" s="44">
        <v>0.95</v>
      </c>
      <c r="H3587" s="18">
        <f>MIN(1,F3587/Config_Geracao!$E$4)*G3587</f>
        <v>0.45505</v>
      </c>
    </row>
    <row r="3588" ht="15.0" customHeight="1">
      <c r="A3588" s="43">
        <v>45807.4166666667</v>
      </c>
      <c r="B3588" s="44">
        <v>5.0</v>
      </c>
      <c r="C3588" s="44">
        <v>10.0</v>
      </c>
      <c r="D3588" s="44">
        <v>798.7</v>
      </c>
      <c r="E3588" s="44">
        <v>29.2</v>
      </c>
      <c r="F3588" s="44">
        <v>2.65</v>
      </c>
      <c r="G3588" s="44">
        <v>0.95</v>
      </c>
      <c r="H3588" s="18">
        <f>MIN(1,F3588/Config_Geracao!$E$4)*G3588</f>
        <v>0.25175</v>
      </c>
    </row>
    <row r="3589" ht="15.0" customHeight="1">
      <c r="A3589" s="43">
        <v>45807.4583333333</v>
      </c>
      <c r="B3589" s="44">
        <v>5.0</v>
      </c>
      <c r="C3589" s="44">
        <v>11.0</v>
      </c>
      <c r="D3589" s="44">
        <v>883.6</v>
      </c>
      <c r="E3589" s="44">
        <v>28.1</v>
      </c>
      <c r="F3589" s="44">
        <v>3.29</v>
      </c>
      <c r="G3589" s="44">
        <v>0.95</v>
      </c>
      <c r="H3589" s="18">
        <f>MIN(1,F3589/Config_Geracao!$E$4)*G3589</f>
        <v>0.31255</v>
      </c>
    </row>
    <row r="3590" ht="15.0" customHeight="1">
      <c r="A3590" s="43">
        <v>45807.5</v>
      </c>
      <c r="B3590" s="44">
        <v>5.0</v>
      </c>
      <c r="C3590" s="44">
        <v>12.0</v>
      </c>
      <c r="D3590" s="44">
        <v>896.9</v>
      </c>
      <c r="E3590" s="44">
        <v>27.2</v>
      </c>
      <c r="F3590" s="44">
        <v>2.62</v>
      </c>
      <c r="G3590" s="44">
        <v>0.95</v>
      </c>
      <c r="H3590" s="18">
        <f>MIN(1,F3590/Config_Geracao!$E$4)*G3590</f>
        <v>0.2489</v>
      </c>
    </row>
    <row r="3591" ht="15.0" customHeight="1">
      <c r="A3591" s="43">
        <v>45807.5416666667</v>
      </c>
      <c r="B3591" s="44">
        <v>5.0</v>
      </c>
      <c r="C3591" s="44">
        <v>13.0</v>
      </c>
      <c r="D3591" s="44">
        <v>879.8</v>
      </c>
      <c r="E3591" s="44">
        <v>29.6</v>
      </c>
      <c r="F3591" s="44">
        <v>2.14</v>
      </c>
      <c r="G3591" s="44">
        <v>0.95</v>
      </c>
      <c r="H3591" s="18">
        <f>MIN(1,F3591/Config_Geracao!$E$4)*G3591</f>
        <v>0.2033</v>
      </c>
    </row>
    <row r="3592" ht="15.0" customHeight="1">
      <c r="A3592" s="43">
        <v>45807.5833333333</v>
      </c>
      <c r="B3592" s="44">
        <v>5.0</v>
      </c>
      <c r="C3592" s="44">
        <v>14.0</v>
      </c>
      <c r="D3592" s="44">
        <v>842.1</v>
      </c>
      <c r="E3592" s="44">
        <v>31.6</v>
      </c>
      <c r="F3592" s="44">
        <v>2.09</v>
      </c>
      <c r="G3592" s="44">
        <v>0.95</v>
      </c>
      <c r="H3592" s="18">
        <f>MIN(1,F3592/Config_Geracao!$E$4)*G3592</f>
        <v>0.19855</v>
      </c>
    </row>
    <row r="3593" ht="15.0" customHeight="1">
      <c r="A3593" s="43">
        <v>45807.625</v>
      </c>
      <c r="B3593" s="44">
        <v>5.0</v>
      </c>
      <c r="C3593" s="44">
        <v>15.0</v>
      </c>
      <c r="D3593" s="44">
        <v>698.7</v>
      </c>
      <c r="E3593" s="44">
        <v>25.6</v>
      </c>
      <c r="F3593" s="44">
        <v>4.33</v>
      </c>
      <c r="G3593" s="44">
        <v>0.95</v>
      </c>
      <c r="H3593" s="18">
        <f>MIN(1,F3593/Config_Geracao!$E$4)*G3593</f>
        <v>0.41135</v>
      </c>
    </row>
    <row r="3594" ht="15.0" customHeight="1">
      <c r="A3594" s="43">
        <v>45807.6666666667</v>
      </c>
      <c r="B3594" s="44">
        <v>5.0</v>
      </c>
      <c r="C3594" s="44">
        <v>16.0</v>
      </c>
      <c r="D3594" s="44">
        <v>608.5</v>
      </c>
      <c r="E3594" s="44">
        <v>26.3</v>
      </c>
      <c r="F3594" s="44">
        <v>2.54</v>
      </c>
      <c r="G3594" s="44">
        <v>0.95</v>
      </c>
      <c r="H3594" s="18">
        <f>MIN(1,F3594/Config_Geracao!$E$4)*G3594</f>
        <v>0.2413</v>
      </c>
    </row>
    <row r="3595" ht="15.0" customHeight="1">
      <c r="A3595" s="43">
        <v>45807.7083333333</v>
      </c>
      <c r="B3595" s="44">
        <v>5.0</v>
      </c>
      <c r="C3595" s="44">
        <v>17.0</v>
      </c>
      <c r="D3595" s="44">
        <v>407.7</v>
      </c>
      <c r="E3595" s="44">
        <v>24.8</v>
      </c>
      <c r="F3595" s="44">
        <v>3.11</v>
      </c>
      <c r="G3595" s="44">
        <v>0.95</v>
      </c>
      <c r="H3595" s="18">
        <f>MIN(1,F3595/Config_Geracao!$E$4)*G3595</f>
        <v>0.29545</v>
      </c>
    </row>
    <row r="3596" ht="15.0" customHeight="1">
      <c r="A3596" s="43">
        <v>45807.75</v>
      </c>
      <c r="B3596" s="44">
        <v>5.0</v>
      </c>
      <c r="C3596" s="44">
        <v>18.0</v>
      </c>
      <c r="D3596" s="44">
        <v>161.3</v>
      </c>
      <c r="E3596" s="44">
        <v>21.9</v>
      </c>
      <c r="F3596" s="44">
        <v>2.11</v>
      </c>
      <c r="G3596" s="44">
        <v>0.95</v>
      </c>
      <c r="H3596" s="18">
        <f>MIN(1,F3596/Config_Geracao!$E$4)*G3596</f>
        <v>0.20045</v>
      </c>
    </row>
    <row r="3597" ht="15.0" customHeight="1">
      <c r="A3597" s="43">
        <v>45807.7916666667</v>
      </c>
      <c r="B3597" s="44">
        <v>5.0</v>
      </c>
      <c r="C3597" s="44">
        <v>19.0</v>
      </c>
      <c r="D3597" s="44">
        <v>1.2</v>
      </c>
      <c r="E3597" s="44">
        <v>24.1</v>
      </c>
      <c r="F3597" s="44">
        <v>2.25</v>
      </c>
      <c r="G3597" s="44">
        <v>0.95</v>
      </c>
      <c r="H3597" s="18">
        <f>MIN(1,F3597/Config_Geracao!$E$4)*G3597</f>
        <v>0.21375</v>
      </c>
    </row>
    <row r="3598" ht="15.0" customHeight="1">
      <c r="A3598" s="43">
        <v>45807.8333333333</v>
      </c>
      <c r="B3598" s="44">
        <v>5.0</v>
      </c>
      <c r="C3598" s="44">
        <v>20.0</v>
      </c>
      <c r="D3598" s="44">
        <v>0.0</v>
      </c>
      <c r="E3598" s="44">
        <v>22.6</v>
      </c>
      <c r="F3598" s="44">
        <v>2.31</v>
      </c>
      <c r="G3598" s="44">
        <v>0.95</v>
      </c>
      <c r="H3598" s="18">
        <f>MIN(1,F3598/Config_Geracao!$E$4)*G3598</f>
        <v>0.21945</v>
      </c>
    </row>
    <row r="3599" ht="15.0" customHeight="1">
      <c r="A3599" s="43">
        <v>45807.875</v>
      </c>
      <c r="B3599" s="44">
        <v>5.0</v>
      </c>
      <c r="C3599" s="44">
        <v>21.0</v>
      </c>
      <c r="D3599" s="44">
        <v>0.0</v>
      </c>
      <c r="E3599" s="44">
        <v>25.1</v>
      </c>
      <c r="F3599" s="44">
        <v>3.27</v>
      </c>
      <c r="G3599" s="44">
        <v>0.95</v>
      </c>
      <c r="H3599" s="18">
        <f>MIN(1,F3599/Config_Geracao!$E$4)*G3599</f>
        <v>0.31065</v>
      </c>
    </row>
    <row r="3600" ht="15.0" customHeight="1">
      <c r="A3600" s="43">
        <v>45807.9166666667</v>
      </c>
      <c r="B3600" s="44">
        <v>5.0</v>
      </c>
      <c r="C3600" s="44">
        <v>22.0</v>
      </c>
      <c r="D3600" s="44">
        <v>0.0</v>
      </c>
      <c r="E3600" s="44">
        <v>21.6</v>
      </c>
      <c r="F3600" s="44">
        <v>3.17</v>
      </c>
      <c r="G3600" s="44">
        <v>0.95</v>
      </c>
      <c r="H3600" s="18">
        <f>MIN(1,F3600/Config_Geracao!$E$4)*G3600</f>
        <v>0.30115</v>
      </c>
    </row>
    <row r="3601" ht="15.0" customHeight="1">
      <c r="A3601" s="43">
        <v>45807.9583333333</v>
      </c>
      <c r="B3601" s="44">
        <v>5.0</v>
      </c>
      <c r="C3601" s="44">
        <v>23.0</v>
      </c>
      <c r="D3601" s="44">
        <v>0.0</v>
      </c>
      <c r="E3601" s="44">
        <v>25.2</v>
      </c>
      <c r="F3601" s="44">
        <v>3.6</v>
      </c>
      <c r="G3601" s="44">
        <v>0.95</v>
      </c>
      <c r="H3601" s="18">
        <f>MIN(1,F3601/Config_Geracao!$E$4)*G3601</f>
        <v>0.342</v>
      </c>
    </row>
    <row r="3602" ht="15.0" customHeight="1">
      <c r="A3602" s="43">
        <v>45808.0</v>
      </c>
      <c r="B3602" s="44">
        <v>5.0</v>
      </c>
      <c r="C3602" s="44">
        <v>0.0</v>
      </c>
      <c r="D3602" s="44">
        <v>0.0</v>
      </c>
      <c r="E3602" s="44">
        <v>25.3</v>
      </c>
      <c r="F3602" s="44">
        <v>5.11</v>
      </c>
      <c r="G3602" s="44">
        <v>0.95</v>
      </c>
      <c r="H3602" s="18">
        <f>MIN(1,F3602/Config_Geracao!$E$4)*G3602</f>
        <v>0.48545</v>
      </c>
    </row>
    <row r="3603" ht="15.0" customHeight="1">
      <c r="A3603" s="43">
        <v>45808.0416666667</v>
      </c>
      <c r="B3603" s="44">
        <v>5.0</v>
      </c>
      <c r="C3603" s="44">
        <v>1.0</v>
      </c>
      <c r="D3603" s="44">
        <v>0.0</v>
      </c>
      <c r="E3603" s="44">
        <v>26.4</v>
      </c>
      <c r="F3603" s="44">
        <v>3.22</v>
      </c>
      <c r="G3603" s="44">
        <v>0.95</v>
      </c>
      <c r="H3603" s="18">
        <f>MIN(1,F3603/Config_Geracao!$E$4)*G3603</f>
        <v>0.3059</v>
      </c>
    </row>
    <row r="3604" ht="15.0" customHeight="1">
      <c r="A3604" s="43">
        <v>45808.0833333333</v>
      </c>
      <c r="B3604" s="44">
        <v>5.0</v>
      </c>
      <c r="C3604" s="44">
        <v>2.0</v>
      </c>
      <c r="D3604" s="44">
        <v>0.0</v>
      </c>
      <c r="E3604" s="44">
        <v>25.0</v>
      </c>
      <c r="F3604" s="44">
        <v>3.62</v>
      </c>
      <c r="G3604" s="44">
        <v>0.95</v>
      </c>
      <c r="H3604" s="18">
        <f>MIN(1,F3604/Config_Geracao!$E$4)*G3604</f>
        <v>0.3439</v>
      </c>
    </row>
    <row r="3605" ht="15.0" customHeight="1">
      <c r="A3605" s="43">
        <v>45808.125</v>
      </c>
      <c r="B3605" s="44">
        <v>5.0</v>
      </c>
      <c r="C3605" s="44">
        <v>3.0</v>
      </c>
      <c r="D3605" s="44">
        <v>0.0</v>
      </c>
      <c r="E3605" s="44">
        <v>22.3</v>
      </c>
      <c r="F3605" s="44">
        <v>4.08</v>
      </c>
      <c r="G3605" s="44">
        <v>0.95</v>
      </c>
      <c r="H3605" s="18">
        <f>MIN(1,F3605/Config_Geracao!$E$4)*G3605</f>
        <v>0.3876</v>
      </c>
    </row>
    <row r="3606" ht="15.0" customHeight="1">
      <c r="A3606" s="43">
        <v>45808.1666666667</v>
      </c>
      <c r="B3606" s="44">
        <v>5.0</v>
      </c>
      <c r="C3606" s="44">
        <v>4.0</v>
      </c>
      <c r="D3606" s="44">
        <v>0.0</v>
      </c>
      <c r="E3606" s="44">
        <v>24.5</v>
      </c>
      <c r="F3606" s="44">
        <v>5.85</v>
      </c>
      <c r="G3606" s="44">
        <v>0.95</v>
      </c>
      <c r="H3606" s="18">
        <f>MIN(1,F3606/Config_Geracao!$E$4)*G3606</f>
        <v>0.55575</v>
      </c>
    </row>
    <row r="3607" ht="15.0" customHeight="1">
      <c r="A3607" s="43">
        <v>45808.2083333333</v>
      </c>
      <c r="B3607" s="44">
        <v>5.0</v>
      </c>
      <c r="C3607" s="44">
        <v>5.0</v>
      </c>
      <c r="D3607" s="44">
        <v>15.4</v>
      </c>
      <c r="E3607" s="44">
        <v>21.3</v>
      </c>
      <c r="F3607" s="44">
        <v>3.34</v>
      </c>
      <c r="G3607" s="44">
        <v>0.95</v>
      </c>
      <c r="H3607" s="18">
        <f>MIN(1,F3607/Config_Geracao!$E$4)*G3607</f>
        <v>0.3173</v>
      </c>
    </row>
    <row r="3608" ht="15.0" customHeight="1">
      <c r="A3608" s="43">
        <v>45808.25</v>
      </c>
      <c r="B3608" s="44">
        <v>5.0</v>
      </c>
      <c r="C3608" s="44">
        <v>6.0</v>
      </c>
      <c r="D3608" s="44">
        <v>202.8</v>
      </c>
      <c r="E3608" s="44">
        <v>23.7</v>
      </c>
      <c r="F3608" s="44">
        <v>3.23</v>
      </c>
      <c r="G3608" s="44">
        <v>0.95</v>
      </c>
      <c r="H3608" s="18">
        <f>MIN(1,F3608/Config_Geracao!$E$4)*G3608</f>
        <v>0.30685</v>
      </c>
    </row>
    <row r="3609" ht="15.0" customHeight="1">
      <c r="A3609" s="43">
        <v>45808.2916666667</v>
      </c>
      <c r="B3609" s="44">
        <v>5.0</v>
      </c>
      <c r="C3609" s="44">
        <v>7.0</v>
      </c>
      <c r="D3609" s="44">
        <v>422.5</v>
      </c>
      <c r="E3609" s="44">
        <v>22.5</v>
      </c>
      <c r="F3609" s="44">
        <v>3.85</v>
      </c>
      <c r="G3609" s="44">
        <v>0.95</v>
      </c>
      <c r="H3609" s="18">
        <f>MIN(1,F3609/Config_Geracao!$E$4)*G3609</f>
        <v>0.36575</v>
      </c>
    </row>
    <row r="3610" ht="15.0" customHeight="1">
      <c r="A3610" s="43">
        <v>45808.3333333333</v>
      </c>
      <c r="B3610" s="44">
        <v>5.0</v>
      </c>
      <c r="C3610" s="44">
        <v>8.0</v>
      </c>
      <c r="D3610" s="44">
        <v>553.2</v>
      </c>
      <c r="E3610" s="44">
        <v>25.3</v>
      </c>
      <c r="F3610" s="44">
        <v>2.9</v>
      </c>
      <c r="G3610" s="44">
        <v>0.95</v>
      </c>
      <c r="H3610" s="18">
        <f>MIN(1,F3610/Config_Geracao!$E$4)*G3610</f>
        <v>0.2755</v>
      </c>
    </row>
    <row r="3611" ht="15.0" customHeight="1">
      <c r="A3611" s="43">
        <v>45808.375</v>
      </c>
      <c r="B3611" s="44">
        <v>5.0</v>
      </c>
      <c r="C3611" s="44">
        <v>9.0</v>
      </c>
      <c r="D3611" s="44">
        <v>702.1</v>
      </c>
      <c r="E3611" s="44">
        <v>27.2</v>
      </c>
      <c r="F3611" s="44">
        <v>3.16</v>
      </c>
      <c r="G3611" s="44">
        <v>0.95</v>
      </c>
      <c r="H3611" s="18">
        <f>MIN(1,F3611/Config_Geracao!$E$4)*G3611</f>
        <v>0.3002</v>
      </c>
    </row>
    <row r="3612" ht="15.0" customHeight="1">
      <c r="A3612" s="43">
        <v>45808.4166666667</v>
      </c>
      <c r="B3612" s="44">
        <v>5.0</v>
      </c>
      <c r="C3612" s="44">
        <v>10.0</v>
      </c>
      <c r="D3612" s="44">
        <v>797.8</v>
      </c>
      <c r="E3612" s="44">
        <v>29.6</v>
      </c>
      <c r="F3612" s="44">
        <v>2.31</v>
      </c>
      <c r="G3612" s="44">
        <v>0.95</v>
      </c>
      <c r="H3612" s="18">
        <f>MIN(1,F3612/Config_Geracao!$E$4)*G3612</f>
        <v>0.21945</v>
      </c>
    </row>
    <row r="3613" ht="15.0" customHeight="1">
      <c r="A3613" s="43">
        <v>45808.4583333333</v>
      </c>
      <c r="B3613" s="44">
        <v>5.0</v>
      </c>
      <c r="C3613" s="44">
        <v>11.0</v>
      </c>
      <c r="D3613" s="44">
        <v>886.3</v>
      </c>
      <c r="E3613" s="44">
        <v>28.5</v>
      </c>
      <c r="F3613" s="44">
        <v>3.21</v>
      </c>
      <c r="G3613" s="44">
        <v>0.95</v>
      </c>
      <c r="H3613" s="18">
        <f>MIN(1,F3613/Config_Geracao!$E$4)*G3613</f>
        <v>0.30495</v>
      </c>
    </row>
    <row r="3614" ht="15.0" customHeight="1">
      <c r="A3614" s="43">
        <v>45808.5</v>
      </c>
      <c r="B3614" s="44">
        <v>5.0</v>
      </c>
      <c r="C3614" s="44">
        <v>12.0</v>
      </c>
      <c r="D3614" s="44">
        <v>862.4</v>
      </c>
      <c r="E3614" s="44">
        <v>29.8</v>
      </c>
      <c r="F3614" s="44">
        <v>3.64</v>
      </c>
      <c r="G3614" s="44">
        <v>0.95</v>
      </c>
      <c r="H3614" s="18">
        <f>MIN(1,F3614/Config_Geracao!$E$4)*G3614</f>
        <v>0.3458</v>
      </c>
    </row>
    <row r="3615" ht="15.0" customHeight="1">
      <c r="A3615" s="43">
        <v>45808.5416666667</v>
      </c>
      <c r="B3615" s="44">
        <v>5.0</v>
      </c>
      <c r="C3615" s="44">
        <v>13.0</v>
      </c>
      <c r="D3615" s="44">
        <v>872.5</v>
      </c>
      <c r="E3615" s="44">
        <v>29.3</v>
      </c>
      <c r="F3615" s="44">
        <v>4.09</v>
      </c>
      <c r="G3615" s="44">
        <v>0.95</v>
      </c>
      <c r="H3615" s="18">
        <f>MIN(1,F3615/Config_Geracao!$E$4)*G3615</f>
        <v>0.38855</v>
      </c>
    </row>
    <row r="3616" ht="15.0" customHeight="1">
      <c r="A3616" s="43">
        <v>45808.5833333333</v>
      </c>
      <c r="B3616" s="44">
        <v>5.0</v>
      </c>
      <c r="C3616" s="44">
        <v>14.0</v>
      </c>
      <c r="D3616" s="44">
        <v>778.9</v>
      </c>
      <c r="E3616" s="44">
        <v>25.4</v>
      </c>
      <c r="F3616" s="44">
        <v>5.8</v>
      </c>
      <c r="G3616" s="44">
        <v>0.95</v>
      </c>
      <c r="H3616" s="18">
        <f>MIN(1,F3616/Config_Geracao!$E$4)*G3616</f>
        <v>0.551</v>
      </c>
    </row>
    <row r="3617" ht="15.0" customHeight="1">
      <c r="A3617" s="43">
        <v>45808.625</v>
      </c>
      <c r="B3617" s="44">
        <v>5.0</v>
      </c>
      <c r="C3617" s="44">
        <v>15.0</v>
      </c>
      <c r="D3617" s="44">
        <v>655.0</v>
      </c>
      <c r="E3617" s="44">
        <v>26.3</v>
      </c>
      <c r="F3617" s="44">
        <v>2.1</v>
      </c>
      <c r="G3617" s="44">
        <v>0.95</v>
      </c>
      <c r="H3617" s="18">
        <f>MIN(1,F3617/Config_Geracao!$E$4)*G3617</f>
        <v>0.1995</v>
      </c>
    </row>
    <row r="3618" ht="15.0" customHeight="1">
      <c r="A3618" s="43">
        <v>45808.6666666667</v>
      </c>
      <c r="B3618" s="44">
        <v>5.0</v>
      </c>
      <c r="C3618" s="44">
        <v>16.0</v>
      </c>
      <c r="D3618" s="44">
        <v>552.8</v>
      </c>
      <c r="E3618" s="44">
        <v>21.5</v>
      </c>
      <c r="F3618" s="44">
        <v>4.28</v>
      </c>
      <c r="G3618" s="44">
        <v>0.95</v>
      </c>
      <c r="H3618" s="18">
        <f>MIN(1,F3618/Config_Geracao!$E$4)*G3618</f>
        <v>0.4066</v>
      </c>
    </row>
    <row r="3619" ht="15.0" customHeight="1">
      <c r="A3619" s="43">
        <v>45808.7083333333</v>
      </c>
      <c r="B3619" s="44">
        <v>5.0</v>
      </c>
      <c r="C3619" s="44">
        <v>17.0</v>
      </c>
      <c r="D3619" s="44">
        <v>364.2</v>
      </c>
      <c r="E3619" s="44">
        <v>22.8</v>
      </c>
      <c r="F3619" s="44">
        <v>2.15</v>
      </c>
      <c r="G3619" s="44">
        <v>0.95</v>
      </c>
      <c r="H3619" s="18">
        <f>MIN(1,F3619/Config_Geracao!$E$4)*G3619</f>
        <v>0.20425</v>
      </c>
    </row>
    <row r="3620" ht="15.0" customHeight="1">
      <c r="A3620" s="43">
        <v>45808.75</v>
      </c>
      <c r="B3620" s="44">
        <v>5.0</v>
      </c>
      <c r="C3620" s="44">
        <v>18.0</v>
      </c>
      <c r="D3620" s="44">
        <v>126.6</v>
      </c>
      <c r="E3620" s="44">
        <v>20.9</v>
      </c>
      <c r="F3620" s="44">
        <v>3.31</v>
      </c>
      <c r="G3620" s="44">
        <v>0.95</v>
      </c>
      <c r="H3620" s="18">
        <f>MIN(1,F3620/Config_Geracao!$E$4)*G3620</f>
        <v>0.31445</v>
      </c>
    </row>
    <row r="3621" ht="15.0" customHeight="1">
      <c r="A3621" s="43">
        <v>45808.7916666667</v>
      </c>
      <c r="B3621" s="44">
        <v>5.0</v>
      </c>
      <c r="C3621" s="44">
        <v>19.0</v>
      </c>
      <c r="D3621" s="44">
        <v>15.4</v>
      </c>
      <c r="E3621" s="44">
        <v>20.6</v>
      </c>
      <c r="F3621" s="44">
        <v>2.12</v>
      </c>
      <c r="G3621" s="44">
        <v>0.95</v>
      </c>
      <c r="H3621" s="18">
        <f>MIN(1,F3621/Config_Geracao!$E$4)*G3621</f>
        <v>0.2014</v>
      </c>
    </row>
    <row r="3622" ht="15.0" customHeight="1">
      <c r="A3622" s="43">
        <v>45808.8333333333</v>
      </c>
      <c r="B3622" s="44">
        <v>5.0</v>
      </c>
      <c r="C3622" s="44">
        <v>20.0</v>
      </c>
      <c r="D3622" s="44">
        <v>0.0</v>
      </c>
      <c r="E3622" s="44">
        <v>22.1</v>
      </c>
      <c r="F3622" s="44">
        <v>2.67</v>
      </c>
      <c r="G3622" s="44">
        <v>0.95</v>
      </c>
      <c r="H3622" s="18">
        <f>MIN(1,F3622/Config_Geracao!$E$4)*G3622</f>
        <v>0.25365</v>
      </c>
    </row>
    <row r="3623" ht="15.0" customHeight="1">
      <c r="A3623" s="43">
        <v>45808.875</v>
      </c>
      <c r="B3623" s="44">
        <v>5.0</v>
      </c>
      <c r="C3623" s="44">
        <v>21.0</v>
      </c>
      <c r="D3623" s="44">
        <v>0.0</v>
      </c>
      <c r="E3623" s="44">
        <v>26.4</v>
      </c>
      <c r="F3623" s="44">
        <v>4.7</v>
      </c>
      <c r="G3623" s="44">
        <v>0.95</v>
      </c>
      <c r="H3623" s="18">
        <f>MIN(1,F3623/Config_Geracao!$E$4)*G3623</f>
        <v>0.4465</v>
      </c>
    </row>
    <row r="3624" ht="15.0" customHeight="1">
      <c r="A3624" s="43">
        <v>45808.9166666667</v>
      </c>
      <c r="B3624" s="44">
        <v>5.0</v>
      </c>
      <c r="C3624" s="44">
        <v>22.0</v>
      </c>
      <c r="D3624" s="44">
        <v>0.0</v>
      </c>
      <c r="E3624" s="44">
        <v>23.2</v>
      </c>
      <c r="F3624" s="44">
        <v>3.79</v>
      </c>
      <c r="G3624" s="44">
        <v>0.95</v>
      </c>
      <c r="H3624" s="18">
        <f>MIN(1,F3624/Config_Geracao!$E$4)*G3624</f>
        <v>0.36005</v>
      </c>
    </row>
    <row r="3625" ht="15.0" customHeight="1">
      <c r="A3625" s="43">
        <v>45808.9583333333</v>
      </c>
      <c r="B3625" s="44">
        <v>5.0</v>
      </c>
      <c r="C3625" s="44">
        <v>23.0</v>
      </c>
      <c r="D3625" s="44">
        <v>0.0</v>
      </c>
      <c r="E3625" s="44">
        <v>25.0</v>
      </c>
      <c r="F3625" s="44">
        <v>3.06</v>
      </c>
      <c r="G3625" s="44">
        <v>0.95</v>
      </c>
      <c r="H3625" s="18">
        <f>MIN(1,F3625/Config_Geracao!$E$4)*G3625</f>
        <v>0.2907</v>
      </c>
    </row>
    <row r="3626" ht="15.0" customHeight="1">
      <c r="A3626" s="43">
        <v>45809.0</v>
      </c>
      <c r="B3626" s="44">
        <v>6.0</v>
      </c>
      <c r="C3626" s="44">
        <v>0.0</v>
      </c>
      <c r="D3626" s="44">
        <v>0.0</v>
      </c>
      <c r="E3626" s="44">
        <v>22.5</v>
      </c>
      <c r="F3626" s="44">
        <v>4.32</v>
      </c>
      <c r="G3626" s="44">
        <v>0.95</v>
      </c>
      <c r="H3626" s="18">
        <f>MIN(1,F3626/Config_Geracao!$E$4)*G3626</f>
        <v>0.4104</v>
      </c>
    </row>
    <row r="3627" ht="15.0" customHeight="1">
      <c r="A3627" s="43">
        <v>45809.0416666667</v>
      </c>
      <c r="B3627" s="44">
        <v>6.0</v>
      </c>
      <c r="C3627" s="44">
        <v>1.0</v>
      </c>
      <c r="D3627" s="44">
        <v>0.0</v>
      </c>
      <c r="E3627" s="44">
        <v>21.4</v>
      </c>
      <c r="F3627" s="44">
        <v>5.07</v>
      </c>
      <c r="G3627" s="44">
        <v>0.95</v>
      </c>
      <c r="H3627" s="18">
        <f>MIN(1,F3627/Config_Geracao!$E$4)*G3627</f>
        <v>0.48165</v>
      </c>
    </row>
    <row r="3628" ht="15.0" customHeight="1">
      <c r="A3628" s="43">
        <v>45809.0833333333</v>
      </c>
      <c r="B3628" s="44">
        <v>6.0</v>
      </c>
      <c r="C3628" s="44">
        <v>2.0</v>
      </c>
      <c r="D3628" s="44">
        <v>0.0</v>
      </c>
      <c r="E3628" s="44">
        <v>23.5</v>
      </c>
      <c r="F3628" s="44">
        <v>5.78</v>
      </c>
      <c r="G3628" s="44">
        <v>0.95</v>
      </c>
      <c r="H3628" s="18">
        <f>MIN(1,F3628/Config_Geracao!$E$4)*G3628</f>
        <v>0.5491</v>
      </c>
    </row>
    <row r="3629" ht="15.0" customHeight="1">
      <c r="A3629" s="43">
        <v>45809.125</v>
      </c>
      <c r="B3629" s="44">
        <v>6.0</v>
      </c>
      <c r="C3629" s="44">
        <v>3.0</v>
      </c>
      <c r="D3629" s="44">
        <v>0.0</v>
      </c>
      <c r="E3629" s="44">
        <v>21.2</v>
      </c>
      <c r="F3629" s="44">
        <v>4.24</v>
      </c>
      <c r="G3629" s="44">
        <v>0.95</v>
      </c>
      <c r="H3629" s="18">
        <f>MIN(1,F3629/Config_Geracao!$E$4)*G3629</f>
        <v>0.4028</v>
      </c>
    </row>
    <row r="3630" ht="15.0" customHeight="1">
      <c r="A3630" s="43">
        <v>45809.1666666667</v>
      </c>
      <c r="B3630" s="44">
        <v>6.0</v>
      </c>
      <c r="C3630" s="44">
        <v>4.0</v>
      </c>
      <c r="D3630" s="44">
        <v>0.0</v>
      </c>
      <c r="E3630" s="44">
        <v>22.9</v>
      </c>
      <c r="F3630" s="44">
        <v>5.82</v>
      </c>
      <c r="G3630" s="44">
        <v>0.95</v>
      </c>
      <c r="H3630" s="18">
        <f>MIN(1,F3630/Config_Geracao!$E$4)*G3630</f>
        <v>0.5529</v>
      </c>
    </row>
    <row r="3631" ht="15.0" customHeight="1">
      <c r="A3631" s="43">
        <v>45809.2083333333</v>
      </c>
      <c r="B3631" s="44">
        <v>6.0</v>
      </c>
      <c r="C3631" s="44">
        <v>5.0</v>
      </c>
      <c r="D3631" s="44">
        <v>15.7</v>
      </c>
      <c r="E3631" s="44">
        <v>21.9</v>
      </c>
      <c r="F3631" s="44">
        <v>4.92</v>
      </c>
      <c r="G3631" s="44">
        <v>0.95</v>
      </c>
      <c r="H3631" s="18">
        <f>MIN(1,F3631/Config_Geracao!$E$4)*G3631</f>
        <v>0.4674</v>
      </c>
    </row>
    <row r="3632" ht="15.0" customHeight="1">
      <c r="A3632" s="43">
        <v>45809.25</v>
      </c>
      <c r="B3632" s="44">
        <v>6.0</v>
      </c>
      <c r="C3632" s="44">
        <v>6.0</v>
      </c>
      <c r="D3632" s="44">
        <v>195.0</v>
      </c>
      <c r="E3632" s="44">
        <v>19.7</v>
      </c>
      <c r="F3632" s="44">
        <v>2.44</v>
      </c>
      <c r="G3632" s="44">
        <v>0.95</v>
      </c>
      <c r="H3632" s="18">
        <f>MIN(1,F3632/Config_Geracao!$E$4)*G3632</f>
        <v>0.2318</v>
      </c>
    </row>
    <row r="3633" ht="15.0" customHeight="1">
      <c r="A3633" s="43">
        <v>45809.2916666667</v>
      </c>
      <c r="B3633" s="44">
        <v>6.0</v>
      </c>
      <c r="C3633" s="44">
        <v>7.0</v>
      </c>
      <c r="D3633" s="44">
        <v>364.2</v>
      </c>
      <c r="E3633" s="44">
        <v>20.9</v>
      </c>
      <c r="F3633" s="44">
        <v>2.97</v>
      </c>
      <c r="G3633" s="44">
        <v>0.95</v>
      </c>
      <c r="H3633" s="18">
        <f>MIN(1,F3633/Config_Geracao!$E$4)*G3633</f>
        <v>0.28215</v>
      </c>
    </row>
    <row r="3634" ht="15.0" customHeight="1">
      <c r="A3634" s="43">
        <v>45809.3333333333</v>
      </c>
      <c r="B3634" s="44">
        <v>6.0</v>
      </c>
      <c r="C3634" s="44">
        <v>8.0</v>
      </c>
      <c r="D3634" s="44">
        <v>528.4</v>
      </c>
      <c r="E3634" s="44">
        <v>26.6</v>
      </c>
      <c r="F3634" s="44">
        <v>2.59</v>
      </c>
      <c r="G3634" s="44">
        <v>0.95</v>
      </c>
      <c r="H3634" s="18">
        <f>MIN(1,F3634/Config_Geracao!$E$4)*G3634</f>
        <v>0.24605</v>
      </c>
    </row>
    <row r="3635" ht="15.0" customHeight="1">
      <c r="A3635" s="43">
        <v>45809.375</v>
      </c>
      <c r="B3635" s="44">
        <v>6.0</v>
      </c>
      <c r="C3635" s="44">
        <v>9.0</v>
      </c>
      <c r="D3635" s="44">
        <v>626.2</v>
      </c>
      <c r="E3635" s="44">
        <v>21.9</v>
      </c>
      <c r="F3635" s="44">
        <v>2.29</v>
      </c>
      <c r="G3635" s="44">
        <v>0.95</v>
      </c>
      <c r="H3635" s="18">
        <f>MIN(1,F3635/Config_Geracao!$E$4)*G3635</f>
        <v>0.21755</v>
      </c>
    </row>
    <row r="3636" ht="15.0" customHeight="1">
      <c r="A3636" s="43">
        <v>45809.4166666667</v>
      </c>
      <c r="B3636" s="44">
        <v>6.0</v>
      </c>
      <c r="C3636" s="44">
        <v>10.0</v>
      </c>
      <c r="D3636" s="44">
        <v>792.5</v>
      </c>
      <c r="E3636" s="44">
        <v>24.0</v>
      </c>
      <c r="F3636" s="44">
        <v>2.75</v>
      </c>
      <c r="G3636" s="44">
        <v>0.95</v>
      </c>
      <c r="H3636" s="18">
        <f>MIN(1,F3636/Config_Geracao!$E$4)*G3636</f>
        <v>0.26125</v>
      </c>
    </row>
    <row r="3637" ht="15.0" customHeight="1">
      <c r="A3637" s="43">
        <v>45809.4583333333</v>
      </c>
      <c r="B3637" s="44">
        <v>6.0</v>
      </c>
      <c r="C3637" s="44">
        <v>11.0</v>
      </c>
      <c r="D3637" s="44">
        <v>261.5</v>
      </c>
      <c r="E3637" s="44">
        <v>24.8</v>
      </c>
      <c r="F3637" s="44">
        <v>3.52</v>
      </c>
      <c r="G3637" s="44">
        <v>0.95</v>
      </c>
      <c r="H3637" s="18">
        <f>MIN(1,F3637/Config_Geracao!$E$4)*G3637</f>
        <v>0.3344</v>
      </c>
    </row>
    <row r="3638" ht="15.0" customHeight="1">
      <c r="A3638" s="43">
        <v>45809.5</v>
      </c>
      <c r="B3638" s="44">
        <v>6.0</v>
      </c>
      <c r="C3638" s="44">
        <v>12.0</v>
      </c>
      <c r="D3638" s="44">
        <v>865.1</v>
      </c>
      <c r="E3638" s="44">
        <v>27.0</v>
      </c>
      <c r="F3638" s="44">
        <v>4.8</v>
      </c>
      <c r="G3638" s="44">
        <v>0.95</v>
      </c>
      <c r="H3638" s="18">
        <f>MIN(1,F3638/Config_Geracao!$E$4)*G3638</f>
        <v>0.456</v>
      </c>
    </row>
    <row r="3639" ht="15.0" customHeight="1">
      <c r="A3639" s="43">
        <v>45809.5416666667</v>
      </c>
      <c r="B3639" s="44">
        <v>6.0</v>
      </c>
      <c r="C3639" s="44">
        <v>13.0</v>
      </c>
      <c r="D3639" s="44">
        <v>802.1</v>
      </c>
      <c r="E3639" s="44">
        <v>24.7</v>
      </c>
      <c r="F3639" s="44">
        <v>3.63</v>
      </c>
      <c r="G3639" s="44">
        <v>0.95</v>
      </c>
      <c r="H3639" s="18">
        <f>MIN(1,F3639/Config_Geracao!$E$4)*G3639</f>
        <v>0.34485</v>
      </c>
    </row>
    <row r="3640" ht="15.0" customHeight="1">
      <c r="A3640" s="43">
        <v>45809.5833333333</v>
      </c>
      <c r="B3640" s="44">
        <v>6.0</v>
      </c>
      <c r="C3640" s="44">
        <v>14.0</v>
      </c>
      <c r="D3640" s="44">
        <v>797.6</v>
      </c>
      <c r="E3640" s="44">
        <v>24.1</v>
      </c>
      <c r="F3640" s="44">
        <v>4.74</v>
      </c>
      <c r="G3640" s="44">
        <v>0.95</v>
      </c>
      <c r="H3640" s="18">
        <f>MIN(1,F3640/Config_Geracao!$E$4)*G3640</f>
        <v>0.4503</v>
      </c>
    </row>
    <row r="3641" ht="15.0" customHeight="1">
      <c r="A3641" s="43">
        <v>45809.625</v>
      </c>
      <c r="B3641" s="44">
        <v>6.0</v>
      </c>
      <c r="C3641" s="44">
        <v>15.0</v>
      </c>
      <c r="D3641" s="44">
        <v>676.9</v>
      </c>
      <c r="E3641" s="44">
        <v>26.1</v>
      </c>
      <c r="F3641" s="44">
        <v>2.3</v>
      </c>
      <c r="G3641" s="44">
        <v>0.95</v>
      </c>
      <c r="H3641" s="18">
        <f>MIN(1,F3641/Config_Geracao!$E$4)*G3641</f>
        <v>0.2185</v>
      </c>
    </row>
    <row r="3642" ht="15.0" customHeight="1">
      <c r="A3642" s="43">
        <v>45809.6666666667</v>
      </c>
      <c r="B3642" s="44">
        <v>6.0</v>
      </c>
      <c r="C3642" s="44">
        <v>16.0</v>
      </c>
      <c r="D3642" s="44">
        <v>386.6</v>
      </c>
      <c r="E3642" s="44">
        <v>22.7</v>
      </c>
      <c r="F3642" s="44">
        <v>2.62</v>
      </c>
      <c r="G3642" s="44">
        <v>0.95</v>
      </c>
      <c r="H3642" s="18">
        <f>MIN(1,F3642/Config_Geracao!$E$4)*G3642</f>
        <v>0.2489</v>
      </c>
    </row>
    <row r="3643" ht="15.0" customHeight="1">
      <c r="A3643" s="43">
        <v>45809.7083333333</v>
      </c>
      <c r="B3643" s="44">
        <v>6.0</v>
      </c>
      <c r="C3643" s="44">
        <v>17.0</v>
      </c>
      <c r="D3643" s="44">
        <v>378.2</v>
      </c>
      <c r="E3643" s="44">
        <v>23.0</v>
      </c>
      <c r="F3643" s="44">
        <v>2.55</v>
      </c>
      <c r="G3643" s="44">
        <v>0.95</v>
      </c>
      <c r="H3643" s="18">
        <f>MIN(1,F3643/Config_Geracao!$E$4)*G3643</f>
        <v>0.24225</v>
      </c>
    </row>
    <row r="3644" ht="15.0" customHeight="1">
      <c r="A3644" s="43">
        <v>45809.75</v>
      </c>
      <c r="B3644" s="44">
        <v>6.0</v>
      </c>
      <c r="C3644" s="44">
        <v>18.0</v>
      </c>
      <c r="D3644" s="44">
        <v>182.7</v>
      </c>
      <c r="E3644" s="44">
        <v>19.1</v>
      </c>
      <c r="F3644" s="44">
        <v>3.04</v>
      </c>
      <c r="G3644" s="44">
        <v>0.95</v>
      </c>
      <c r="H3644" s="18">
        <f>MIN(1,F3644/Config_Geracao!$E$4)*G3644</f>
        <v>0.2888</v>
      </c>
    </row>
    <row r="3645" ht="15.0" customHeight="1">
      <c r="A3645" s="43">
        <v>45809.7916666667</v>
      </c>
      <c r="B3645" s="44">
        <v>6.0</v>
      </c>
      <c r="C3645" s="44">
        <v>19.0</v>
      </c>
      <c r="D3645" s="44">
        <v>9.3</v>
      </c>
      <c r="E3645" s="44">
        <v>19.1</v>
      </c>
      <c r="F3645" s="44">
        <v>3.2</v>
      </c>
      <c r="G3645" s="44">
        <v>0.95</v>
      </c>
      <c r="H3645" s="18">
        <f>MIN(1,F3645/Config_Geracao!$E$4)*G3645</f>
        <v>0.304</v>
      </c>
    </row>
    <row r="3646" ht="15.0" customHeight="1">
      <c r="A3646" s="43">
        <v>45809.8333333333</v>
      </c>
      <c r="B3646" s="44">
        <v>6.0</v>
      </c>
      <c r="C3646" s="44">
        <v>20.0</v>
      </c>
      <c r="D3646" s="44">
        <v>0.0</v>
      </c>
      <c r="E3646" s="44">
        <v>19.1</v>
      </c>
      <c r="F3646" s="44">
        <v>2.7</v>
      </c>
      <c r="G3646" s="44">
        <v>0.95</v>
      </c>
      <c r="H3646" s="18">
        <f>MIN(1,F3646/Config_Geracao!$E$4)*G3646</f>
        <v>0.2565</v>
      </c>
    </row>
    <row r="3647" ht="15.0" customHeight="1">
      <c r="A3647" s="43">
        <v>45809.875</v>
      </c>
      <c r="B3647" s="44">
        <v>6.0</v>
      </c>
      <c r="C3647" s="44">
        <v>21.0</v>
      </c>
      <c r="D3647" s="44">
        <v>0.0</v>
      </c>
      <c r="E3647" s="44">
        <v>22.6</v>
      </c>
      <c r="F3647" s="44">
        <v>3.46</v>
      </c>
      <c r="G3647" s="44">
        <v>0.95</v>
      </c>
      <c r="H3647" s="18">
        <f>MIN(1,F3647/Config_Geracao!$E$4)*G3647</f>
        <v>0.3287</v>
      </c>
    </row>
    <row r="3648" ht="15.0" customHeight="1">
      <c r="A3648" s="43">
        <v>45809.9166666667</v>
      </c>
      <c r="B3648" s="44">
        <v>6.0</v>
      </c>
      <c r="C3648" s="44">
        <v>22.0</v>
      </c>
      <c r="D3648" s="44">
        <v>0.0</v>
      </c>
      <c r="E3648" s="44">
        <v>23.1</v>
      </c>
      <c r="F3648" s="44">
        <v>7.26</v>
      </c>
      <c r="G3648" s="44">
        <v>0.95</v>
      </c>
      <c r="H3648" s="18">
        <f>MIN(1,F3648/Config_Geracao!$E$4)*G3648</f>
        <v>0.6897</v>
      </c>
    </row>
    <row r="3649" ht="15.0" customHeight="1">
      <c r="A3649" s="43">
        <v>45809.9583333333</v>
      </c>
      <c r="B3649" s="44">
        <v>6.0</v>
      </c>
      <c r="C3649" s="44">
        <v>23.0</v>
      </c>
      <c r="D3649" s="44">
        <v>0.0</v>
      </c>
      <c r="E3649" s="44">
        <v>22.6</v>
      </c>
      <c r="F3649" s="44">
        <v>4.4</v>
      </c>
      <c r="G3649" s="44">
        <v>0.95</v>
      </c>
      <c r="H3649" s="18">
        <f>MIN(1,F3649/Config_Geracao!$E$4)*G3649</f>
        <v>0.418</v>
      </c>
    </row>
    <row r="3650" ht="15.0" customHeight="1">
      <c r="A3650" s="43">
        <v>45810.0</v>
      </c>
      <c r="B3650" s="44">
        <v>6.0</v>
      </c>
      <c r="C3650" s="44">
        <v>0.0</v>
      </c>
      <c r="D3650" s="44">
        <v>0.0</v>
      </c>
      <c r="E3650" s="44">
        <v>23.3</v>
      </c>
      <c r="F3650" s="44">
        <v>3.39</v>
      </c>
      <c r="G3650" s="44">
        <v>0.95</v>
      </c>
      <c r="H3650" s="18">
        <f>MIN(1,F3650/Config_Geracao!$E$4)*G3650</f>
        <v>0.32205</v>
      </c>
    </row>
    <row r="3651" ht="15.0" customHeight="1">
      <c r="A3651" s="43">
        <v>45810.0416666667</v>
      </c>
      <c r="B3651" s="44">
        <v>6.0</v>
      </c>
      <c r="C3651" s="44">
        <v>1.0</v>
      </c>
      <c r="D3651" s="44">
        <v>0.0</v>
      </c>
      <c r="E3651" s="44">
        <v>23.9</v>
      </c>
      <c r="F3651" s="44">
        <v>9.09</v>
      </c>
      <c r="G3651" s="44">
        <v>0.95</v>
      </c>
      <c r="H3651" s="18">
        <f>MIN(1,F3651/Config_Geracao!$E$4)*G3651</f>
        <v>0.86355</v>
      </c>
    </row>
    <row r="3652" ht="15.0" customHeight="1">
      <c r="A3652" s="43">
        <v>45810.0833333333</v>
      </c>
      <c r="B3652" s="44">
        <v>6.0</v>
      </c>
      <c r="C3652" s="44">
        <v>2.0</v>
      </c>
      <c r="D3652" s="44">
        <v>0.0</v>
      </c>
      <c r="E3652" s="44">
        <v>23.0</v>
      </c>
      <c r="F3652" s="44">
        <v>3.65</v>
      </c>
      <c r="G3652" s="44">
        <v>0.95</v>
      </c>
      <c r="H3652" s="18">
        <f>MIN(1,F3652/Config_Geracao!$E$4)*G3652</f>
        <v>0.34675</v>
      </c>
    </row>
    <row r="3653" ht="15.0" customHeight="1">
      <c r="A3653" s="43">
        <v>45810.125</v>
      </c>
      <c r="B3653" s="44">
        <v>6.0</v>
      </c>
      <c r="C3653" s="44">
        <v>3.0</v>
      </c>
      <c r="D3653" s="44">
        <v>0.0</v>
      </c>
      <c r="E3653" s="44">
        <v>21.2</v>
      </c>
      <c r="F3653" s="44">
        <v>3.86</v>
      </c>
      <c r="G3653" s="44">
        <v>0.95</v>
      </c>
      <c r="H3653" s="18">
        <f>MIN(1,F3653/Config_Geracao!$E$4)*G3653</f>
        <v>0.3667</v>
      </c>
    </row>
    <row r="3654" ht="15.0" customHeight="1">
      <c r="A3654" s="43">
        <v>45810.1666666667</v>
      </c>
      <c r="B3654" s="44">
        <v>6.0</v>
      </c>
      <c r="C3654" s="44">
        <v>4.0</v>
      </c>
      <c r="D3654" s="44">
        <v>0.0</v>
      </c>
      <c r="E3654" s="44">
        <v>20.2</v>
      </c>
      <c r="F3654" s="44">
        <v>3.65</v>
      </c>
      <c r="G3654" s="44">
        <v>0.95</v>
      </c>
      <c r="H3654" s="18">
        <f>MIN(1,F3654/Config_Geracao!$E$4)*G3654</f>
        <v>0.34675</v>
      </c>
    </row>
    <row r="3655" ht="15.0" customHeight="1">
      <c r="A3655" s="43">
        <v>45810.2083333333</v>
      </c>
      <c r="B3655" s="44">
        <v>6.0</v>
      </c>
      <c r="C3655" s="44">
        <v>5.0</v>
      </c>
      <c r="D3655" s="44">
        <v>39.2</v>
      </c>
      <c r="E3655" s="44">
        <v>18.7</v>
      </c>
      <c r="F3655" s="44">
        <v>5.03</v>
      </c>
      <c r="G3655" s="44">
        <v>0.95</v>
      </c>
      <c r="H3655" s="18">
        <f>MIN(1,F3655/Config_Geracao!$E$4)*G3655</f>
        <v>0.47785</v>
      </c>
    </row>
    <row r="3656" ht="15.0" customHeight="1">
      <c r="A3656" s="43">
        <v>45810.25</v>
      </c>
      <c r="B3656" s="44">
        <v>6.0</v>
      </c>
      <c r="C3656" s="44">
        <v>6.0</v>
      </c>
      <c r="D3656" s="44">
        <v>185.3</v>
      </c>
      <c r="E3656" s="44">
        <v>21.3</v>
      </c>
      <c r="F3656" s="44">
        <v>2.38</v>
      </c>
      <c r="G3656" s="44">
        <v>0.95</v>
      </c>
      <c r="H3656" s="18">
        <f>MIN(1,F3656/Config_Geracao!$E$4)*G3656</f>
        <v>0.2261</v>
      </c>
    </row>
    <row r="3657" ht="15.0" customHeight="1">
      <c r="A3657" s="43">
        <v>45810.2916666667</v>
      </c>
      <c r="B3657" s="44">
        <v>6.0</v>
      </c>
      <c r="C3657" s="44">
        <v>7.0</v>
      </c>
      <c r="D3657" s="44">
        <v>362.6</v>
      </c>
      <c r="E3657" s="44">
        <v>22.3</v>
      </c>
      <c r="F3657" s="44">
        <v>2.84</v>
      </c>
      <c r="G3657" s="44">
        <v>0.95</v>
      </c>
      <c r="H3657" s="18">
        <f>MIN(1,F3657/Config_Geracao!$E$4)*G3657</f>
        <v>0.2698</v>
      </c>
    </row>
    <row r="3658" ht="15.0" customHeight="1">
      <c r="A3658" s="43">
        <v>45810.3333333333</v>
      </c>
      <c r="B3658" s="44">
        <v>6.0</v>
      </c>
      <c r="C3658" s="44">
        <v>8.0</v>
      </c>
      <c r="D3658" s="44">
        <v>496.6</v>
      </c>
      <c r="E3658" s="44">
        <v>23.4</v>
      </c>
      <c r="F3658" s="44">
        <v>4.41</v>
      </c>
      <c r="G3658" s="44">
        <v>0.95</v>
      </c>
      <c r="H3658" s="18">
        <f>MIN(1,F3658/Config_Geracao!$E$4)*G3658</f>
        <v>0.41895</v>
      </c>
    </row>
    <row r="3659" ht="15.0" customHeight="1">
      <c r="A3659" s="43">
        <v>45810.375</v>
      </c>
      <c r="B3659" s="44">
        <v>6.0</v>
      </c>
      <c r="C3659" s="44">
        <v>9.0</v>
      </c>
      <c r="D3659" s="44">
        <v>658.8</v>
      </c>
      <c r="E3659" s="44">
        <v>24.4</v>
      </c>
      <c r="F3659" s="44">
        <v>3.5</v>
      </c>
      <c r="G3659" s="44">
        <v>0.95</v>
      </c>
      <c r="H3659" s="18">
        <f>MIN(1,F3659/Config_Geracao!$E$4)*G3659</f>
        <v>0.3325</v>
      </c>
    </row>
    <row r="3660" ht="15.0" customHeight="1">
      <c r="A3660" s="43">
        <v>45810.4166666667</v>
      </c>
      <c r="B3660" s="44">
        <v>6.0</v>
      </c>
      <c r="C3660" s="44">
        <v>10.0</v>
      </c>
      <c r="D3660" s="44">
        <v>754.5</v>
      </c>
      <c r="E3660" s="44">
        <v>25.7</v>
      </c>
      <c r="F3660" s="44">
        <v>2.31</v>
      </c>
      <c r="G3660" s="44">
        <v>0.95</v>
      </c>
      <c r="H3660" s="18">
        <f>MIN(1,F3660/Config_Geracao!$E$4)*G3660</f>
        <v>0.21945</v>
      </c>
    </row>
    <row r="3661" ht="15.0" customHeight="1">
      <c r="A3661" s="43">
        <v>45810.4583333333</v>
      </c>
      <c r="B3661" s="44">
        <v>6.0</v>
      </c>
      <c r="C3661" s="44">
        <v>11.0</v>
      </c>
      <c r="D3661" s="44">
        <v>831.8</v>
      </c>
      <c r="E3661" s="44">
        <v>26.3</v>
      </c>
      <c r="F3661" s="44">
        <v>3.09</v>
      </c>
      <c r="G3661" s="44">
        <v>0.95</v>
      </c>
      <c r="H3661" s="18">
        <f>MIN(1,F3661/Config_Geracao!$E$4)*G3661</f>
        <v>0.29355</v>
      </c>
    </row>
    <row r="3662" ht="15.0" customHeight="1">
      <c r="A3662" s="43">
        <v>45810.5</v>
      </c>
      <c r="B3662" s="44">
        <v>6.0</v>
      </c>
      <c r="C3662" s="44">
        <v>12.0</v>
      </c>
      <c r="D3662" s="44">
        <v>486.6</v>
      </c>
      <c r="E3662" s="44">
        <v>26.8</v>
      </c>
      <c r="F3662" s="44">
        <v>2.54</v>
      </c>
      <c r="G3662" s="44">
        <v>0.95</v>
      </c>
      <c r="H3662" s="18">
        <f>MIN(1,F3662/Config_Geracao!$E$4)*G3662</f>
        <v>0.2413</v>
      </c>
    </row>
    <row r="3663" ht="15.0" customHeight="1">
      <c r="A3663" s="43">
        <v>45810.5416666667</v>
      </c>
      <c r="B3663" s="44">
        <v>6.0</v>
      </c>
      <c r="C3663" s="44">
        <v>13.0</v>
      </c>
      <c r="D3663" s="44">
        <v>241.7</v>
      </c>
      <c r="E3663" s="44">
        <v>25.1</v>
      </c>
      <c r="F3663" s="44">
        <v>2.38</v>
      </c>
      <c r="G3663" s="44">
        <v>0.95</v>
      </c>
      <c r="H3663" s="18">
        <f>MIN(1,F3663/Config_Geracao!$E$4)*G3663</f>
        <v>0.2261</v>
      </c>
    </row>
    <row r="3664" ht="15.0" customHeight="1">
      <c r="A3664" s="43">
        <v>45810.5833333333</v>
      </c>
      <c r="B3664" s="44">
        <v>6.0</v>
      </c>
      <c r="C3664" s="44">
        <v>14.0</v>
      </c>
      <c r="D3664" s="44">
        <v>729.2</v>
      </c>
      <c r="E3664" s="44">
        <v>25.2</v>
      </c>
      <c r="F3664" s="44">
        <v>5.08</v>
      </c>
      <c r="G3664" s="44">
        <v>0.95</v>
      </c>
      <c r="H3664" s="18">
        <f>MIN(1,F3664/Config_Geracao!$E$4)*G3664</f>
        <v>0.4826</v>
      </c>
    </row>
    <row r="3665" ht="15.0" customHeight="1">
      <c r="A3665" s="43">
        <v>45810.625</v>
      </c>
      <c r="B3665" s="44">
        <v>6.0</v>
      </c>
      <c r="C3665" s="44">
        <v>15.0</v>
      </c>
      <c r="D3665" s="44">
        <v>683.3</v>
      </c>
      <c r="E3665" s="44">
        <v>24.0</v>
      </c>
      <c r="F3665" s="44">
        <v>2.7</v>
      </c>
      <c r="G3665" s="44">
        <v>0.95</v>
      </c>
      <c r="H3665" s="18">
        <f>MIN(1,F3665/Config_Geracao!$E$4)*G3665</f>
        <v>0.2565</v>
      </c>
    </row>
    <row r="3666" ht="15.0" customHeight="1">
      <c r="A3666" s="43">
        <v>45810.6666666667</v>
      </c>
      <c r="B3666" s="44">
        <v>6.0</v>
      </c>
      <c r="C3666" s="44">
        <v>16.0</v>
      </c>
      <c r="D3666" s="44">
        <v>224.3</v>
      </c>
      <c r="E3666" s="44">
        <v>24.4</v>
      </c>
      <c r="F3666" s="44">
        <v>2.4</v>
      </c>
      <c r="G3666" s="44">
        <v>0.95</v>
      </c>
      <c r="H3666" s="18">
        <f>MIN(1,F3666/Config_Geracao!$E$4)*G3666</f>
        <v>0.228</v>
      </c>
    </row>
    <row r="3667" ht="15.0" customHeight="1">
      <c r="A3667" s="43">
        <v>45810.7083333333</v>
      </c>
      <c r="B3667" s="44">
        <v>6.0</v>
      </c>
      <c r="C3667" s="44">
        <v>17.0</v>
      </c>
      <c r="D3667" s="44">
        <v>383.7</v>
      </c>
      <c r="E3667" s="44">
        <v>20.1</v>
      </c>
      <c r="F3667" s="44">
        <v>4.59</v>
      </c>
      <c r="G3667" s="44">
        <v>0.95</v>
      </c>
      <c r="H3667" s="18">
        <f>MIN(1,F3667/Config_Geracao!$E$4)*G3667</f>
        <v>0.43605</v>
      </c>
    </row>
    <row r="3668" ht="15.0" customHeight="1">
      <c r="A3668" s="43">
        <v>45810.75</v>
      </c>
      <c r="B3668" s="44">
        <v>6.0</v>
      </c>
      <c r="C3668" s="44">
        <v>18.0</v>
      </c>
      <c r="D3668" s="44">
        <v>198.2</v>
      </c>
      <c r="E3668" s="44">
        <v>19.8</v>
      </c>
      <c r="F3668" s="44">
        <v>2.26</v>
      </c>
      <c r="G3668" s="44">
        <v>0.95</v>
      </c>
      <c r="H3668" s="18">
        <f>MIN(1,F3668/Config_Geracao!$E$4)*G3668</f>
        <v>0.2147</v>
      </c>
    </row>
    <row r="3669" ht="15.0" customHeight="1">
      <c r="A3669" s="43">
        <v>45810.7916666667</v>
      </c>
      <c r="B3669" s="44">
        <v>6.0</v>
      </c>
      <c r="C3669" s="44">
        <v>19.0</v>
      </c>
      <c r="D3669" s="44">
        <v>23.4</v>
      </c>
      <c r="E3669" s="44">
        <v>20.8</v>
      </c>
      <c r="F3669" s="44">
        <v>2.54</v>
      </c>
      <c r="G3669" s="44">
        <v>0.95</v>
      </c>
      <c r="H3669" s="18">
        <f>MIN(1,F3669/Config_Geracao!$E$4)*G3669</f>
        <v>0.2413</v>
      </c>
    </row>
    <row r="3670" ht="15.0" customHeight="1">
      <c r="A3670" s="43">
        <v>45810.8333333333</v>
      </c>
      <c r="B3670" s="44">
        <v>6.0</v>
      </c>
      <c r="C3670" s="44">
        <v>20.0</v>
      </c>
      <c r="D3670" s="44">
        <v>0.0</v>
      </c>
      <c r="E3670" s="44">
        <v>21.8</v>
      </c>
      <c r="F3670" s="44">
        <v>3.07</v>
      </c>
      <c r="G3670" s="44">
        <v>0.95</v>
      </c>
      <c r="H3670" s="18">
        <f>MIN(1,F3670/Config_Geracao!$E$4)*G3670</f>
        <v>0.29165</v>
      </c>
    </row>
    <row r="3671" ht="15.0" customHeight="1">
      <c r="A3671" s="43">
        <v>45810.875</v>
      </c>
      <c r="B3671" s="44">
        <v>6.0</v>
      </c>
      <c r="C3671" s="44">
        <v>21.0</v>
      </c>
      <c r="D3671" s="44">
        <v>0.0</v>
      </c>
      <c r="E3671" s="44">
        <v>20.2</v>
      </c>
      <c r="F3671" s="44">
        <v>3.4</v>
      </c>
      <c r="G3671" s="44">
        <v>0.95</v>
      </c>
      <c r="H3671" s="18">
        <f>MIN(1,F3671/Config_Geracao!$E$4)*G3671</f>
        <v>0.323</v>
      </c>
    </row>
    <row r="3672" ht="15.0" customHeight="1">
      <c r="A3672" s="43">
        <v>45810.9166666667</v>
      </c>
      <c r="B3672" s="44">
        <v>6.0</v>
      </c>
      <c r="C3672" s="44">
        <v>22.0</v>
      </c>
      <c r="D3672" s="44">
        <v>0.0</v>
      </c>
      <c r="E3672" s="44">
        <v>20.8</v>
      </c>
      <c r="F3672" s="44">
        <v>4.41</v>
      </c>
      <c r="G3672" s="44">
        <v>0.95</v>
      </c>
      <c r="H3672" s="18">
        <f>MIN(1,F3672/Config_Geracao!$E$4)*G3672</f>
        <v>0.41895</v>
      </c>
    </row>
    <row r="3673" ht="15.0" customHeight="1">
      <c r="A3673" s="43">
        <v>45810.9583333333</v>
      </c>
      <c r="B3673" s="44">
        <v>6.0</v>
      </c>
      <c r="C3673" s="44">
        <v>23.0</v>
      </c>
      <c r="D3673" s="44">
        <v>0.0</v>
      </c>
      <c r="E3673" s="44">
        <v>19.5</v>
      </c>
      <c r="F3673" s="44">
        <v>5.74</v>
      </c>
      <c r="G3673" s="44">
        <v>0.95</v>
      </c>
      <c r="H3673" s="18">
        <f>MIN(1,F3673/Config_Geracao!$E$4)*G3673</f>
        <v>0.5453</v>
      </c>
    </row>
    <row r="3674" ht="15.0" customHeight="1">
      <c r="A3674" s="43">
        <v>45811.0</v>
      </c>
      <c r="B3674" s="44">
        <v>6.0</v>
      </c>
      <c r="C3674" s="44">
        <v>0.0</v>
      </c>
      <c r="D3674" s="44">
        <v>0.0</v>
      </c>
      <c r="E3674" s="44">
        <v>25.9</v>
      </c>
      <c r="F3674" s="44">
        <v>3.54</v>
      </c>
      <c r="G3674" s="44">
        <v>0.95</v>
      </c>
      <c r="H3674" s="18">
        <f>MIN(1,F3674/Config_Geracao!$E$4)*G3674</f>
        <v>0.3363</v>
      </c>
    </row>
    <row r="3675" ht="15.0" customHeight="1">
      <c r="A3675" s="43">
        <v>45811.0416666667</v>
      </c>
      <c r="B3675" s="44">
        <v>6.0</v>
      </c>
      <c r="C3675" s="44">
        <v>1.0</v>
      </c>
      <c r="D3675" s="44">
        <v>0.0</v>
      </c>
      <c r="E3675" s="44">
        <v>19.9</v>
      </c>
      <c r="F3675" s="44">
        <v>3.56</v>
      </c>
      <c r="G3675" s="44">
        <v>0.95</v>
      </c>
      <c r="H3675" s="18">
        <f>MIN(1,F3675/Config_Geracao!$E$4)*G3675</f>
        <v>0.3382</v>
      </c>
    </row>
    <row r="3676" ht="15.0" customHeight="1">
      <c r="A3676" s="43">
        <v>45811.0833333333</v>
      </c>
      <c r="B3676" s="44">
        <v>6.0</v>
      </c>
      <c r="C3676" s="44">
        <v>2.0</v>
      </c>
      <c r="D3676" s="44">
        <v>0.0</v>
      </c>
      <c r="E3676" s="44">
        <v>22.6</v>
      </c>
      <c r="F3676" s="44">
        <v>4.75</v>
      </c>
      <c r="G3676" s="44">
        <v>0.95</v>
      </c>
      <c r="H3676" s="18">
        <f>MIN(1,F3676/Config_Geracao!$E$4)*G3676</f>
        <v>0.45125</v>
      </c>
    </row>
    <row r="3677" ht="15.0" customHeight="1">
      <c r="A3677" s="43">
        <v>45811.125</v>
      </c>
      <c r="B3677" s="44">
        <v>6.0</v>
      </c>
      <c r="C3677" s="44">
        <v>3.0</v>
      </c>
      <c r="D3677" s="44">
        <v>0.0</v>
      </c>
      <c r="E3677" s="44">
        <v>23.1</v>
      </c>
      <c r="F3677" s="44">
        <v>3.79</v>
      </c>
      <c r="G3677" s="44">
        <v>0.95</v>
      </c>
      <c r="H3677" s="18">
        <f>MIN(1,F3677/Config_Geracao!$E$4)*G3677</f>
        <v>0.36005</v>
      </c>
    </row>
    <row r="3678" ht="15.0" customHeight="1">
      <c r="A3678" s="43">
        <v>45811.1666666667</v>
      </c>
      <c r="B3678" s="44">
        <v>6.0</v>
      </c>
      <c r="C3678" s="44">
        <v>4.0</v>
      </c>
      <c r="D3678" s="44">
        <v>0.0</v>
      </c>
      <c r="E3678" s="44">
        <v>20.0</v>
      </c>
      <c r="F3678" s="44">
        <v>4.08</v>
      </c>
      <c r="G3678" s="44">
        <v>0.95</v>
      </c>
      <c r="H3678" s="18">
        <f>MIN(1,F3678/Config_Geracao!$E$4)*G3678</f>
        <v>0.3876</v>
      </c>
    </row>
    <row r="3679" ht="15.0" customHeight="1">
      <c r="A3679" s="43">
        <v>45811.2083333333</v>
      </c>
      <c r="B3679" s="44">
        <v>6.0</v>
      </c>
      <c r="C3679" s="44">
        <v>5.0</v>
      </c>
      <c r="D3679" s="44">
        <v>23.5</v>
      </c>
      <c r="E3679" s="44">
        <v>20.8</v>
      </c>
      <c r="F3679" s="44">
        <v>4.25</v>
      </c>
      <c r="G3679" s="44">
        <v>0.95</v>
      </c>
      <c r="H3679" s="18">
        <f>MIN(1,F3679/Config_Geracao!$E$4)*G3679</f>
        <v>0.40375</v>
      </c>
    </row>
    <row r="3680" ht="15.0" customHeight="1">
      <c r="A3680" s="43">
        <v>45811.25</v>
      </c>
      <c r="B3680" s="44">
        <v>6.0</v>
      </c>
      <c r="C3680" s="44">
        <v>6.0</v>
      </c>
      <c r="D3680" s="44">
        <v>203.2</v>
      </c>
      <c r="E3680" s="44">
        <v>20.5</v>
      </c>
      <c r="F3680" s="44">
        <v>2.28</v>
      </c>
      <c r="G3680" s="44">
        <v>0.95</v>
      </c>
      <c r="H3680" s="18">
        <f>MIN(1,F3680/Config_Geracao!$E$4)*G3680</f>
        <v>0.2166</v>
      </c>
    </row>
    <row r="3681" ht="15.0" customHeight="1">
      <c r="A3681" s="43">
        <v>45811.2916666667</v>
      </c>
      <c r="B3681" s="44">
        <v>6.0</v>
      </c>
      <c r="C3681" s="44">
        <v>7.0</v>
      </c>
      <c r="D3681" s="44">
        <v>182.8</v>
      </c>
      <c r="E3681" s="44">
        <v>20.2</v>
      </c>
      <c r="F3681" s="44">
        <v>2.49</v>
      </c>
      <c r="G3681" s="44">
        <v>0.95</v>
      </c>
      <c r="H3681" s="18">
        <f>MIN(1,F3681/Config_Geracao!$E$4)*G3681</f>
        <v>0.23655</v>
      </c>
    </row>
    <row r="3682" ht="15.0" customHeight="1">
      <c r="A3682" s="43">
        <v>45811.3333333333</v>
      </c>
      <c r="B3682" s="44">
        <v>6.0</v>
      </c>
      <c r="C3682" s="44">
        <v>8.0</v>
      </c>
      <c r="D3682" s="44">
        <v>517.0</v>
      </c>
      <c r="E3682" s="44">
        <v>21.9</v>
      </c>
      <c r="F3682" s="44">
        <v>4.94</v>
      </c>
      <c r="G3682" s="44">
        <v>0.95</v>
      </c>
      <c r="H3682" s="18">
        <f>MIN(1,F3682/Config_Geracao!$E$4)*G3682</f>
        <v>0.4693</v>
      </c>
    </row>
    <row r="3683" ht="15.0" customHeight="1">
      <c r="A3683" s="43">
        <v>45811.375</v>
      </c>
      <c r="B3683" s="44">
        <v>6.0</v>
      </c>
      <c r="C3683" s="44">
        <v>9.0</v>
      </c>
      <c r="D3683" s="44">
        <v>633.9</v>
      </c>
      <c r="E3683" s="44">
        <v>23.4</v>
      </c>
      <c r="F3683" s="44">
        <v>3.1</v>
      </c>
      <c r="G3683" s="44">
        <v>0.95</v>
      </c>
      <c r="H3683" s="18">
        <f>MIN(1,F3683/Config_Geracao!$E$4)*G3683</f>
        <v>0.2945</v>
      </c>
    </row>
    <row r="3684" ht="15.0" customHeight="1">
      <c r="A3684" s="43">
        <v>45811.4166666667</v>
      </c>
      <c r="B3684" s="44">
        <v>6.0</v>
      </c>
      <c r="C3684" s="44">
        <v>10.0</v>
      </c>
      <c r="D3684" s="44">
        <v>757.1</v>
      </c>
      <c r="E3684" s="44">
        <v>23.0</v>
      </c>
      <c r="F3684" s="44">
        <v>2.25</v>
      </c>
      <c r="G3684" s="44">
        <v>0.95</v>
      </c>
      <c r="H3684" s="18">
        <f>MIN(1,F3684/Config_Geracao!$E$4)*G3684</f>
        <v>0.21375</v>
      </c>
    </row>
    <row r="3685" ht="15.0" customHeight="1">
      <c r="A3685" s="43">
        <v>45811.4583333333</v>
      </c>
      <c r="B3685" s="44">
        <v>6.0</v>
      </c>
      <c r="C3685" s="44">
        <v>11.0</v>
      </c>
      <c r="D3685" s="44">
        <v>820.6</v>
      </c>
      <c r="E3685" s="44">
        <v>27.1</v>
      </c>
      <c r="F3685" s="44">
        <v>2.7</v>
      </c>
      <c r="G3685" s="44">
        <v>0.95</v>
      </c>
      <c r="H3685" s="18">
        <f>MIN(1,F3685/Config_Geracao!$E$4)*G3685</f>
        <v>0.2565</v>
      </c>
    </row>
    <row r="3686" ht="15.0" customHeight="1">
      <c r="A3686" s="43">
        <v>45811.5</v>
      </c>
      <c r="B3686" s="44">
        <v>6.0</v>
      </c>
      <c r="C3686" s="44">
        <v>12.0</v>
      </c>
      <c r="D3686" s="44">
        <v>447.7</v>
      </c>
      <c r="E3686" s="44">
        <v>25.9</v>
      </c>
      <c r="F3686" s="44">
        <v>2.7</v>
      </c>
      <c r="G3686" s="44">
        <v>0.95</v>
      </c>
      <c r="H3686" s="18">
        <f>MIN(1,F3686/Config_Geracao!$E$4)*G3686</f>
        <v>0.2565</v>
      </c>
    </row>
    <row r="3687" ht="15.0" customHeight="1">
      <c r="A3687" s="43">
        <v>45811.5416666667</v>
      </c>
      <c r="B3687" s="44">
        <v>6.0</v>
      </c>
      <c r="C3687" s="44">
        <v>13.0</v>
      </c>
      <c r="D3687" s="44">
        <v>825.2</v>
      </c>
      <c r="E3687" s="44">
        <v>27.3</v>
      </c>
      <c r="F3687" s="44">
        <v>2.56</v>
      </c>
      <c r="G3687" s="44">
        <v>0.95</v>
      </c>
      <c r="H3687" s="18">
        <f>MIN(1,F3687/Config_Geracao!$E$4)*G3687</f>
        <v>0.2432</v>
      </c>
    </row>
    <row r="3688" ht="15.0" customHeight="1">
      <c r="A3688" s="43">
        <v>45811.5833333333</v>
      </c>
      <c r="B3688" s="44">
        <v>6.0</v>
      </c>
      <c r="C3688" s="44">
        <v>14.0</v>
      </c>
      <c r="D3688" s="44">
        <v>772.2</v>
      </c>
      <c r="E3688" s="44">
        <v>22.7</v>
      </c>
      <c r="F3688" s="44">
        <v>2.51</v>
      </c>
      <c r="G3688" s="44">
        <v>0.95</v>
      </c>
      <c r="H3688" s="18">
        <f>MIN(1,F3688/Config_Geracao!$E$4)*G3688</f>
        <v>0.23845</v>
      </c>
    </row>
    <row r="3689" ht="15.0" customHeight="1">
      <c r="A3689" s="43">
        <v>45811.625</v>
      </c>
      <c r="B3689" s="44">
        <v>6.0</v>
      </c>
      <c r="C3689" s="44">
        <v>15.0</v>
      </c>
      <c r="D3689" s="44">
        <v>657.9</v>
      </c>
      <c r="E3689" s="44">
        <v>23.1</v>
      </c>
      <c r="F3689" s="44">
        <v>2.62</v>
      </c>
      <c r="G3689" s="44">
        <v>0.95</v>
      </c>
      <c r="H3689" s="18">
        <f>MIN(1,F3689/Config_Geracao!$E$4)*G3689</f>
        <v>0.2489</v>
      </c>
    </row>
    <row r="3690" ht="15.0" customHeight="1">
      <c r="A3690" s="43">
        <v>45811.6666666667</v>
      </c>
      <c r="B3690" s="44">
        <v>6.0</v>
      </c>
      <c r="C3690" s="44">
        <v>16.0</v>
      </c>
      <c r="D3690" s="44">
        <v>528.0</v>
      </c>
      <c r="E3690" s="44">
        <v>25.4</v>
      </c>
      <c r="F3690" s="44">
        <v>3.01</v>
      </c>
      <c r="G3690" s="44">
        <v>0.95</v>
      </c>
      <c r="H3690" s="18">
        <f>MIN(1,F3690/Config_Geracao!$E$4)*G3690</f>
        <v>0.28595</v>
      </c>
    </row>
    <row r="3691" ht="15.0" customHeight="1">
      <c r="A3691" s="43">
        <v>45811.7083333333</v>
      </c>
      <c r="B3691" s="44">
        <v>6.0</v>
      </c>
      <c r="C3691" s="44">
        <v>17.0</v>
      </c>
      <c r="D3691" s="44">
        <v>162.7</v>
      </c>
      <c r="E3691" s="44">
        <v>23.6</v>
      </c>
      <c r="F3691" s="44">
        <v>2.55</v>
      </c>
      <c r="G3691" s="44">
        <v>0.95</v>
      </c>
      <c r="H3691" s="18">
        <f>MIN(1,F3691/Config_Geracao!$E$4)*G3691</f>
        <v>0.24225</v>
      </c>
    </row>
    <row r="3692" ht="15.0" customHeight="1">
      <c r="A3692" s="43">
        <v>45811.75</v>
      </c>
      <c r="B3692" s="44">
        <v>6.0</v>
      </c>
      <c r="C3692" s="44">
        <v>18.0</v>
      </c>
      <c r="D3692" s="44">
        <v>172.7</v>
      </c>
      <c r="E3692" s="44">
        <v>24.5</v>
      </c>
      <c r="F3692" s="44">
        <v>2.72</v>
      </c>
      <c r="G3692" s="44">
        <v>0.95</v>
      </c>
      <c r="H3692" s="18">
        <f>MIN(1,F3692/Config_Geracao!$E$4)*G3692</f>
        <v>0.2584</v>
      </c>
    </row>
    <row r="3693" ht="15.0" customHeight="1">
      <c r="A3693" s="43">
        <v>45811.7916666667</v>
      </c>
      <c r="B3693" s="44">
        <v>6.0</v>
      </c>
      <c r="C3693" s="44">
        <v>19.0</v>
      </c>
      <c r="D3693" s="44">
        <v>38.1</v>
      </c>
      <c r="E3693" s="44">
        <v>20.9</v>
      </c>
      <c r="F3693" s="44">
        <v>4.18</v>
      </c>
      <c r="G3693" s="44">
        <v>0.95</v>
      </c>
      <c r="H3693" s="18">
        <f>MIN(1,F3693/Config_Geracao!$E$4)*G3693</f>
        <v>0.3971</v>
      </c>
    </row>
    <row r="3694" ht="15.0" customHeight="1">
      <c r="A3694" s="43">
        <v>45811.8333333333</v>
      </c>
      <c r="B3694" s="44">
        <v>6.0</v>
      </c>
      <c r="C3694" s="44">
        <v>20.0</v>
      </c>
      <c r="D3694" s="44">
        <v>0.0</v>
      </c>
      <c r="E3694" s="44">
        <v>23.4</v>
      </c>
      <c r="F3694" s="44">
        <v>2.44</v>
      </c>
      <c r="G3694" s="44">
        <v>0.95</v>
      </c>
      <c r="H3694" s="18">
        <f>MIN(1,F3694/Config_Geracao!$E$4)*G3694</f>
        <v>0.2318</v>
      </c>
    </row>
    <row r="3695" ht="15.0" customHeight="1">
      <c r="A3695" s="43">
        <v>45811.875</v>
      </c>
      <c r="B3695" s="44">
        <v>6.0</v>
      </c>
      <c r="C3695" s="44">
        <v>21.0</v>
      </c>
      <c r="D3695" s="44">
        <v>0.0</v>
      </c>
      <c r="E3695" s="44">
        <v>21.9</v>
      </c>
      <c r="F3695" s="44">
        <v>3.53</v>
      </c>
      <c r="G3695" s="44">
        <v>0.95</v>
      </c>
      <c r="H3695" s="18">
        <f>MIN(1,F3695/Config_Geracao!$E$4)*G3695</f>
        <v>0.33535</v>
      </c>
    </row>
    <row r="3696" ht="15.0" customHeight="1">
      <c r="A3696" s="43">
        <v>45811.9166666667</v>
      </c>
      <c r="B3696" s="44">
        <v>6.0</v>
      </c>
      <c r="C3696" s="44">
        <v>22.0</v>
      </c>
      <c r="D3696" s="44">
        <v>0.0</v>
      </c>
      <c r="E3696" s="44">
        <v>23.9</v>
      </c>
      <c r="F3696" s="44">
        <v>5.59</v>
      </c>
      <c r="G3696" s="44">
        <v>0.95</v>
      </c>
      <c r="H3696" s="18">
        <f>MIN(1,F3696/Config_Geracao!$E$4)*G3696</f>
        <v>0.53105</v>
      </c>
    </row>
    <row r="3697" ht="15.0" customHeight="1">
      <c r="A3697" s="43">
        <v>45811.9583333333</v>
      </c>
      <c r="B3697" s="44">
        <v>6.0</v>
      </c>
      <c r="C3697" s="44">
        <v>23.0</v>
      </c>
      <c r="D3697" s="44">
        <v>0.0</v>
      </c>
      <c r="E3697" s="44">
        <v>23.4</v>
      </c>
      <c r="F3697" s="44">
        <v>4.39</v>
      </c>
      <c r="G3697" s="44">
        <v>0.95</v>
      </c>
      <c r="H3697" s="18">
        <f>MIN(1,F3697/Config_Geracao!$E$4)*G3697</f>
        <v>0.41705</v>
      </c>
    </row>
    <row r="3698" ht="15.0" customHeight="1">
      <c r="A3698" s="43">
        <v>45812.0</v>
      </c>
      <c r="B3698" s="44">
        <v>6.0</v>
      </c>
      <c r="C3698" s="44">
        <v>0.0</v>
      </c>
      <c r="D3698" s="44">
        <v>0.0</v>
      </c>
      <c r="E3698" s="44">
        <v>19.9</v>
      </c>
      <c r="F3698" s="44">
        <v>7.27</v>
      </c>
      <c r="G3698" s="44">
        <v>0.95</v>
      </c>
      <c r="H3698" s="18">
        <f>MIN(1,F3698/Config_Geracao!$E$4)*G3698</f>
        <v>0.69065</v>
      </c>
    </row>
    <row r="3699" ht="15.0" customHeight="1">
      <c r="A3699" s="43">
        <v>45812.0416666667</v>
      </c>
      <c r="B3699" s="44">
        <v>6.0</v>
      </c>
      <c r="C3699" s="44">
        <v>1.0</v>
      </c>
      <c r="D3699" s="44">
        <v>0.0</v>
      </c>
      <c r="E3699" s="44">
        <v>23.4</v>
      </c>
      <c r="F3699" s="44">
        <v>3.75</v>
      </c>
      <c r="G3699" s="44">
        <v>0.95</v>
      </c>
      <c r="H3699" s="18">
        <f>MIN(1,F3699/Config_Geracao!$E$4)*G3699</f>
        <v>0.35625</v>
      </c>
    </row>
    <row r="3700" ht="15.0" customHeight="1">
      <c r="A3700" s="43">
        <v>45812.0833333333</v>
      </c>
      <c r="B3700" s="44">
        <v>6.0</v>
      </c>
      <c r="C3700" s="44">
        <v>2.0</v>
      </c>
      <c r="D3700" s="44">
        <v>0.0</v>
      </c>
      <c r="E3700" s="44">
        <v>22.9</v>
      </c>
      <c r="F3700" s="44">
        <v>4.3</v>
      </c>
      <c r="G3700" s="44">
        <v>0.95</v>
      </c>
      <c r="H3700" s="18">
        <f>MIN(1,F3700/Config_Geracao!$E$4)*G3700</f>
        <v>0.4085</v>
      </c>
    </row>
    <row r="3701" ht="15.0" customHeight="1">
      <c r="A3701" s="43">
        <v>45812.125</v>
      </c>
      <c r="B3701" s="44">
        <v>6.0</v>
      </c>
      <c r="C3701" s="44">
        <v>3.0</v>
      </c>
      <c r="D3701" s="44">
        <v>0.0</v>
      </c>
      <c r="E3701" s="44">
        <v>24.6</v>
      </c>
      <c r="F3701" s="44">
        <v>3.86</v>
      </c>
      <c r="G3701" s="44">
        <v>0.95</v>
      </c>
      <c r="H3701" s="18">
        <f>MIN(1,F3701/Config_Geracao!$E$4)*G3701</f>
        <v>0.3667</v>
      </c>
    </row>
    <row r="3702" ht="15.0" customHeight="1">
      <c r="A3702" s="43">
        <v>45812.1666666667</v>
      </c>
      <c r="B3702" s="44">
        <v>6.0</v>
      </c>
      <c r="C3702" s="44">
        <v>4.0</v>
      </c>
      <c r="D3702" s="44">
        <v>0.0</v>
      </c>
      <c r="E3702" s="44">
        <v>21.6</v>
      </c>
      <c r="F3702" s="44">
        <v>6.14</v>
      </c>
      <c r="G3702" s="44">
        <v>0.95</v>
      </c>
      <c r="H3702" s="18">
        <f>MIN(1,F3702/Config_Geracao!$E$4)*G3702</f>
        <v>0.5833</v>
      </c>
    </row>
    <row r="3703" ht="15.0" customHeight="1">
      <c r="A3703" s="43">
        <v>45812.2083333333</v>
      </c>
      <c r="B3703" s="44">
        <v>6.0</v>
      </c>
      <c r="C3703" s="44">
        <v>5.0</v>
      </c>
      <c r="D3703" s="44">
        <v>9.8</v>
      </c>
      <c r="E3703" s="44">
        <v>22.2</v>
      </c>
      <c r="F3703" s="44">
        <v>5.71</v>
      </c>
      <c r="G3703" s="44">
        <v>0.95</v>
      </c>
      <c r="H3703" s="18">
        <f>MIN(1,F3703/Config_Geracao!$E$4)*G3703</f>
        <v>0.54245</v>
      </c>
    </row>
    <row r="3704" ht="15.0" customHeight="1">
      <c r="A3704" s="43">
        <v>45812.25</v>
      </c>
      <c r="B3704" s="44">
        <v>6.0</v>
      </c>
      <c r="C3704" s="44">
        <v>6.0</v>
      </c>
      <c r="D3704" s="44">
        <v>149.6</v>
      </c>
      <c r="E3704" s="44">
        <v>19.3</v>
      </c>
      <c r="F3704" s="44">
        <v>5.91</v>
      </c>
      <c r="G3704" s="44">
        <v>0.95</v>
      </c>
      <c r="H3704" s="18">
        <f>MIN(1,F3704/Config_Geracao!$E$4)*G3704</f>
        <v>0.56145</v>
      </c>
    </row>
    <row r="3705" ht="15.0" customHeight="1">
      <c r="A3705" s="43">
        <v>45812.2916666667</v>
      </c>
      <c r="B3705" s="44">
        <v>6.0</v>
      </c>
      <c r="C3705" s="44">
        <v>7.0</v>
      </c>
      <c r="D3705" s="44">
        <v>368.2</v>
      </c>
      <c r="E3705" s="44">
        <v>21.6</v>
      </c>
      <c r="F3705" s="44">
        <v>2.72</v>
      </c>
      <c r="G3705" s="44">
        <v>0.95</v>
      </c>
      <c r="H3705" s="18">
        <f>MIN(1,F3705/Config_Geracao!$E$4)*G3705</f>
        <v>0.2584</v>
      </c>
    </row>
    <row r="3706" ht="15.0" customHeight="1">
      <c r="A3706" s="43">
        <v>45812.3333333333</v>
      </c>
      <c r="B3706" s="44">
        <v>6.0</v>
      </c>
      <c r="C3706" s="44">
        <v>8.0</v>
      </c>
      <c r="D3706" s="44">
        <v>267.8</v>
      </c>
      <c r="E3706" s="44">
        <v>23.3</v>
      </c>
      <c r="F3706" s="44">
        <v>6.61</v>
      </c>
      <c r="G3706" s="44">
        <v>0.95</v>
      </c>
      <c r="H3706" s="18">
        <f>MIN(1,F3706/Config_Geracao!$E$4)*G3706</f>
        <v>0.62795</v>
      </c>
    </row>
    <row r="3707" ht="15.0" customHeight="1">
      <c r="A3707" s="43">
        <v>45812.375</v>
      </c>
      <c r="B3707" s="44">
        <v>6.0</v>
      </c>
      <c r="C3707" s="44">
        <v>9.0</v>
      </c>
      <c r="D3707" s="44">
        <v>635.9</v>
      </c>
      <c r="E3707" s="44">
        <v>24.2</v>
      </c>
      <c r="F3707" s="44">
        <v>3.43</v>
      </c>
      <c r="G3707" s="44">
        <v>0.95</v>
      </c>
      <c r="H3707" s="18">
        <f>MIN(1,F3707/Config_Geracao!$E$4)*G3707</f>
        <v>0.32585</v>
      </c>
    </row>
    <row r="3708" ht="15.0" customHeight="1">
      <c r="A3708" s="43">
        <v>45812.4166666667</v>
      </c>
      <c r="B3708" s="44">
        <v>6.0</v>
      </c>
      <c r="C3708" s="44">
        <v>10.0</v>
      </c>
      <c r="D3708" s="44">
        <v>776.0</v>
      </c>
      <c r="E3708" s="44">
        <v>25.2</v>
      </c>
      <c r="F3708" s="44">
        <v>3.45</v>
      </c>
      <c r="G3708" s="44">
        <v>0.95</v>
      </c>
      <c r="H3708" s="18">
        <f>MIN(1,F3708/Config_Geracao!$E$4)*G3708</f>
        <v>0.32775</v>
      </c>
    </row>
    <row r="3709" ht="15.0" customHeight="1">
      <c r="A3709" s="43">
        <v>45812.4583333333</v>
      </c>
      <c r="B3709" s="44">
        <v>6.0</v>
      </c>
      <c r="C3709" s="44">
        <v>11.0</v>
      </c>
      <c r="D3709" s="44">
        <v>856.4</v>
      </c>
      <c r="E3709" s="44">
        <v>25.6</v>
      </c>
      <c r="F3709" s="44">
        <v>2.48</v>
      </c>
      <c r="G3709" s="44">
        <v>0.95</v>
      </c>
      <c r="H3709" s="18">
        <f>MIN(1,F3709/Config_Geracao!$E$4)*G3709</f>
        <v>0.2356</v>
      </c>
    </row>
    <row r="3710" ht="15.0" customHeight="1">
      <c r="A3710" s="43">
        <v>45812.5</v>
      </c>
      <c r="B3710" s="44">
        <v>6.0</v>
      </c>
      <c r="C3710" s="44">
        <v>12.0</v>
      </c>
      <c r="D3710" s="44">
        <v>871.1</v>
      </c>
      <c r="E3710" s="44">
        <v>26.5</v>
      </c>
      <c r="F3710" s="44">
        <v>2.72</v>
      </c>
      <c r="G3710" s="44">
        <v>0.95</v>
      </c>
      <c r="H3710" s="18">
        <f>MIN(1,F3710/Config_Geracao!$E$4)*G3710</f>
        <v>0.2584</v>
      </c>
    </row>
    <row r="3711" ht="15.0" customHeight="1">
      <c r="A3711" s="43">
        <v>45812.5416666667</v>
      </c>
      <c r="B3711" s="44">
        <v>6.0</v>
      </c>
      <c r="C3711" s="44">
        <v>13.0</v>
      </c>
      <c r="D3711" s="44">
        <v>860.9</v>
      </c>
      <c r="E3711" s="44">
        <v>24.5</v>
      </c>
      <c r="F3711" s="44">
        <v>4.5</v>
      </c>
      <c r="G3711" s="44">
        <v>0.95</v>
      </c>
      <c r="H3711" s="18">
        <f>MIN(1,F3711/Config_Geracao!$E$4)*G3711</f>
        <v>0.4275</v>
      </c>
    </row>
    <row r="3712" ht="15.0" customHeight="1">
      <c r="A3712" s="43">
        <v>45812.5833333333</v>
      </c>
      <c r="B3712" s="44">
        <v>6.0</v>
      </c>
      <c r="C3712" s="44">
        <v>14.0</v>
      </c>
      <c r="D3712" s="44">
        <v>200.6</v>
      </c>
      <c r="E3712" s="44">
        <v>27.2</v>
      </c>
      <c r="F3712" s="44">
        <v>4.79</v>
      </c>
      <c r="G3712" s="44">
        <v>0.95</v>
      </c>
      <c r="H3712" s="18">
        <f>MIN(1,F3712/Config_Geracao!$E$4)*G3712</f>
        <v>0.45505</v>
      </c>
    </row>
    <row r="3713" ht="15.0" customHeight="1">
      <c r="A3713" s="43">
        <v>45812.625</v>
      </c>
      <c r="B3713" s="44">
        <v>6.0</v>
      </c>
      <c r="C3713" s="44">
        <v>15.0</v>
      </c>
      <c r="D3713" s="44">
        <v>637.2</v>
      </c>
      <c r="E3713" s="44">
        <v>25.4</v>
      </c>
      <c r="F3713" s="44">
        <v>2.99</v>
      </c>
      <c r="G3713" s="44">
        <v>0.95</v>
      </c>
      <c r="H3713" s="18">
        <f>MIN(1,F3713/Config_Geracao!$E$4)*G3713</f>
        <v>0.28405</v>
      </c>
    </row>
    <row r="3714" ht="15.0" customHeight="1">
      <c r="A3714" s="43">
        <v>45812.6666666667</v>
      </c>
      <c r="B3714" s="44">
        <v>6.0</v>
      </c>
      <c r="C3714" s="44">
        <v>16.0</v>
      </c>
      <c r="D3714" s="44">
        <v>545.7</v>
      </c>
      <c r="E3714" s="44">
        <v>23.7</v>
      </c>
      <c r="F3714" s="44">
        <v>2.68</v>
      </c>
      <c r="G3714" s="44">
        <v>0.95</v>
      </c>
      <c r="H3714" s="18">
        <f>MIN(1,F3714/Config_Geracao!$E$4)*G3714</f>
        <v>0.2546</v>
      </c>
    </row>
    <row r="3715" ht="15.0" customHeight="1">
      <c r="A3715" s="43">
        <v>45812.7083333333</v>
      </c>
      <c r="B3715" s="44">
        <v>6.0</v>
      </c>
      <c r="C3715" s="44">
        <v>17.0</v>
      </c>
      <c r="D3715" s="44">
        <v>381.1</v>
      </c>
      <c r="E3715" s="44">
        <v>21.5</v>
      </c>
      <c r="F3715" s="44">
        <v>2.38</v>
      </c>
      <c r="G3715" s="44">
        <v>0.95</v>
      </c>
      <c r="H3715" s="18">
        <f>MIN(1,F3715/Config_Geracao!$E$4)*G3715</f>
        <v>0.2261</v>
      </c>
    </row>
    <row r="3716" ht="15.0" customHeight="1">
      <c r="A3716" s="43">
        <v>45812.75</v>
      </c>
      <c r="B3716" s="44">
        <v>6.0</v>
      </c>
      <c r="C3716" s="44">
        <v>18.0</v>
      </c>
      <c r="D3716" s="44">
        <v>185.3</v>
      </c>
      <c r="E3716" s="44">
        <v>20.2</v>
      </c>
      <c r="F3716" s="44">
        <v>2.32</v>
      </c>
      <c r="G3716" s="44">
        <v>0.95</v>
      </c>
      <c r="H3716" s="18">
        <f>MIN(1,F3716/Config_Geracao!$E$4)*G3716</f>
        <v>0.2204</v>
      </c>
    </row>
    <row r="3717" ht="15.0" customHeight="1">
      <c r="A3717" s="43">
        <v>45812.7916666667</v>
      </c>
      <c r="B3717" s="44">
        <v>6.0</v>
      </c>
      <c r="C3717" s="44">
        <v>19.0</v>
      </c>
      <c r="D3717" s="44">
        <v>0.0</v>
      </c>
      <c r="E3717" s="44">
        <v>20.6</v>
      </c>
      <c r="F3717" s="44">
        <v>3.09</v>
      </c>
      <c r="G3717" s="44">
        <v>0.95</v>
      </c>
      <c r="H3717" s="18">
        <f>MIN(1,F3717/Config_Geracao!$E$4)*G3717</f>
        <v>0.29355</v>
      </c>
    </row>
    <row r="3718" ht="15.0" customHeight="1">
      <c r="A3718" s="43">
        <v>45812.8333333333</v>
      </c>
      <c r="B3718" s="44">
        <v>6.0</v>
      </c>
      <c r="C3718" s="44">
        <v>20.0</v>
      </c>
      <c r="D3718" s="44">
        <v>0.0</v>
      </c>
      <c r="E3718" s="44">
        <v>21.2</v>
      </c>
      <c r="F3718" s="44">
        <v>5.58</v>
      </c>
      <c r="G3718" s="44">
        <v>0.95</v>
      </c>
      <c r="H3718" s="18">
        <f>MIN(1,F3718/Config_Geracao!$E$4)*G3718</f>
        <v>0.5301</v>
      </c>
    </row>
    <row r="3719" ht="15.0" customHeight="1">
      <c r="A3719" s="43">
        <v>45812.875</v>
      </c>
      <c r="B3719" s="44">
        <v>6.0</v>
      </c>
      <c r="C3719" s="44">
        <v>21.0</v>
      </c>
      <c r="D3719" s="44">
        <v>0.0</v>
      </c>
      <c r="E3719" s="44">
        <v>21.3</v>
      </c>
      <c r="F3719" s="44">
        <v>3.44</v>
      </c>
      <c r="G3719" s="44">
        <v>0.95</v>
      </c>
      <c r="H3719" s="18">
        <f>MIN(1,F3719/Config_Geracao!$E$4)*G3719</f>
        <v>0.3268</v>
      </c>
    </row>
    <row r="3720" ht="15.0" customHeight="1">
      <c r="A3720" s="43">
        <v>45812.9166666667</v>
      </c>
      <c r="B3720" s="44">
        <v>6.0</v>
      </c>
      <c r="C3720" s="44">
        <v>22.0</v>
      </c>
      <c r="D3720" s="44">
        <v>0.0</v>
      </c>
      <c r="E3720" s="44">
        <v>21.5</v>
      </c>
      <c r="F3720" s="44">
        <v>4.87</v>
      </c>
      <c r="G3720" s="44">
        <v>0.95</v>
      </c>
      <c r="H3720" s="18">
        <f>MIN(1,F3720/Config_Geracao!$E$4)*G3720</f>
        <v>0.46265</v>
      </c>
    </row>
    <row r="3721" ht="15.0" customHeight="1">
      <c r="A3721" s="43">
        <v>45812.9583333333</v>
      </c>
      <c r="B3721" s="44">
        <v>6.0</v>
      </c>
      <c r="C3721" s="44">
        <v>23.0</v>
      </c>
      <c r="D3721" s="44">
        <v>0.0</v>
      </c>
      <c r="E3721" s="44">
        <v>23.0</v>
      </c>
      <c r="F3721" s="44">
        <v>3.64</v>
      </c>
      <c r="G3721" s="44">
        <v>0.95</v>
      </c>
      <c r="H3721" s="18">
        <f>MIN(1,F3721/Config_Geracao!$E$4)*G3721</f>
        <v>0.3458</v>
      </c>
    </row>
    <row r="3722" ht="15.0" customHeight="1">
      <c r="A3722" s="43">
        <v>45813.0</v>
      </c>
      <c r="B3722" s="44">
        <v>6.0</v>
      </c>
      <c r="C3722" s="44">
        <v>0.0</v>
      </c>
      <c r="D3722" s="44">
        <v>0.0</v>
      </c>
      <c r="E3722" s="44">
        <v>21.9</v>
      </c>
      <c r="F3722" s="44">
        <v>3.64</v>
      </c>
      <c r="G3722" s="44">
        <v>0.95</v>
      </c>
      <c r="H3722" s="18">
        <f>MIN(1,F3722/Config_Geracao!$E$4)*G3722</f>
        <v>0.3458</v>
      </c>
    </row>
    <row r="3723" ht="15.0" customHeight="1">
      <c r="A3723" s="43">
        <v>45813.0416666667</v>
      </c>
      <c r="B3723" s="44">
        <v>6.0</v>
      </c>
      <c r="C3723" s="44">
        <v>1.0</v>
      </c>
      <c r="D3723" s="44">
        <v>0.0</v>
      </c>
      <c r="E3723" s="44">
        <v>23.3</v>
      </c>
      <c r="F3723" s="44">
        <v>5.41</v>
      </c>
      <c r="G3723" s="44">
        <v>0.95</v>
      </c>
      <c r="H3723" s="18">
        <f>MIN(1,F3723/Config_Geracao!$E$4)*G3723</f>
        <v>0.51395</v>
      </c>
    </row>
    <row r="3724" ht="15.0" customHeight="1">
      <c r="A3724" s="43">
        <v>45813.0833333333</v>
      </c>
      <c r="B3724" s="44">
        <v>6.0</v>
      </c>
      <c r="C3724" s="44">
        <v>2.0</v>
      </c>
      <c r="D3724" s="44">
        <v>0.0</v>
      </c>
      <c r="E3724" s="44">
        <v>24.4</v>
      </c>
      <c r="F3724" s="44">
        <v>4.4</v>
      </c>
      <c r="G3724" s="44">
        <v>0.95</v>
      </c>
      <c r="H3724" s="18">
        <f>MIN(1,F3724/Config_Geracao!$E$4)*G3724</f>
        <v>0.418</v>
      </c>
    </row>
    <row r="3725" ht="15.0" customHeight="1">
      <c r="A3725" s="43">
        <v>45813.125</v>
      </c>
      <c r="B3725" s="44">
        <v>6.0</v>
      </c>
      <c r="C3725" s="44">
        <v>3.0</v>
      </c>
      <c r="D3725" s="44">
        <v>0.0</v>
      </c>
      <c r="E3725" s="44">
        <v>22.0</v>
      </c>
      <c r="F3725" s="44">
        <v>4.26</v>
      </c>
      <c r="G3725" s="44">
        <v>0.95</v>
      </c>
      <c r="H3725" s="18">
        <f>MIN(1,F3725/Config_Geracao!$E$4)*G3725</f>
        <v>0.4047</v>
      </c>
    </row>
    <row r="3726" ht="15.0" customHeight="1">
      <c r="A3726" s="43">
        <v>45813.1666666667</v>
      </c>
      <c r="B3726" s="44">
        <v>6.0</v>
      </c>
      <c r="C3726" s="44">
        <v>4.0</v>
      </c>
      <c r="D3726" s="44">
        <v>0.0</v>
      </c>
      <c r="E3726" s="44">
        <v>21.7</v>
      </c>
      <c r="F3726" s="44">
        <v>4.53</v>
      </c>
      <c r="G3726" s="44">
        <v>0.95</v>
      </c>
      <c r="H3726" s="18">
        <f>MIN(1,F3726/Config_Geracao!$E$4)*G3726</f>
        <v>0.43035</v>
      </c>
    </row>
    <row r="3727" ht="15.0" customHeight="1">
      <c r="A3727" s="43">
        <v>45813.2083333333</v>
      </c>
      <c r="B3727" s="44">
        <v>6.0</v>
      </c>
      <c r="C3727" s="44">
        <v>5.0</v>
      </c>
      <c r="D3727" s="44">
        <v>0.0</v>
      </c>
      <c r="E3727" s="44">
        <v>21.4</v>
      </c>
      <c r="F3727" s="44">
        <v>3.86</v>
      </c>
      <c r="G3727" s="44">
        <v>0.95</v>
      </c>
      <c r="H3727" s="18">
        <f>MIN(1,F3727/Config_Geracao!$E$4)*G3727</f>
        <v>0.3667</v>
      </c>
    </row>
    <row r="3728" ht="15.0" customHeight="1">
      <c r="A3728" s="43">
        <v>45813.25</v>
      </c>
      <c r="B3728" s="44">
        <v>6.0</v>
      </c>
      <c r="C3728" s="44">
        <v>6.0</v>
      </c>
      <c r="D3728" s="44">
        <v>181.0</v>
      </c>
      <c r="E3728" s="44">
        <v>20.2</v>
      </c>
      <c r="F3728" s="44">
        <v>3.02</v>
      </c>
      <c r="G3728" s="44">
        <v>0.95</v>
      </c>
      <c r="H3728" s="18">
        <f>MIN(1,F3728/Config_Geracao!$E$4)*G3728</f>
        <v>0.2869</v>
      </c>
    </row>
    <row r="3729" ht="15.0" customHeight="1">
      <c r="A3729" s="43">
        <v>45813.2916666667</v>
      </c>
      <c r="B3729" s="44">
        <v>6.0</v>
      </c>
      <c r="C3729" s="44">
        <v>7.0</v>
      </c>
      <c r="D3729" s="44">
        <v>108.0</v>
      </c>
      <c r="E3729" s="44">
        <v>18.5</v>
      </c>
      <c r="F3729" s="44">
        <v>3.84</v>
      </c>
      <c r="G3729" s="44">
        <v>0.95</v>
      </c>
      <c r="H3729" s="18">
        <f>MIN(1,F3729/Config_Geracao!$E$4)*G3729</f>
        <v>0.3648</v>
      </c>
    </row>
    <row r="3730" ht="15.0" customHeight="1">
      <c r="A3730" s="43">
        <v>45813.3333333333</v>
      </c>
      <c r="B3730" s="44">
        <v>6.0</v>
      </c>
      <c r="C3730" s="44">
        <v>8.0</v>
      </c>
      <c r="D3730" s="44">
        <v>301.2</v>
      </c>
      <c r="E3730" s="44">
        <v>22.2</v>
      </c>
      <c r="F3730" s="44">
        <v>2.65</v>
      </c>
      <c r="G3730" s="44">
        <v>0.95</v>
      </c>
      <c r="H3730" s="18">
        <f>MIN(1,F3730/Config_Geracao!$E$4)*G3730</f>
        <v>0.25175</v>
      </c>
    </row>
    <row r="3731" ht="15.0" customHeight="1">
      <c r="A3731" s="43">
        <v>45813.375</v>
      </c>
      <c r="B3731" s="44">
        <v>6.0</v>
      </c>
      <c r="C3731" s="44">
        <v>9.0</v>
      </c>
      <c r="D3731" s="44">
        <v>638.9</v>
      </c>
      <c r="E3731" s="44">
        <v>22.7</v>
      </c>
      <c r="F3731" s="44">
        <v>2.51</v>
      </c>
      <c r="G3731" s="44">
        <v>0.95</v>
      </c>
      <c r="H3731" s="18">
        <f>MIN(1,F3731/Config_Geracao!$E$4)*G3731</f>
        <v>0.23845</v>
      </c>
    </row>
    <row r="3732" ht="15.0" customHeight="1">
      <c r="A3732" s="43">
        <v>45813.4166666667</v>
      </c>
      <c r="B3732" s="44">
        <v>6.0</v>
      </c>
      <c r="C3732" s="44">
        <v>10.0</v>
      </c>
      <c r="D3732" s="44">
        <v>753.4</v>
      </c>
      <c r="E3732" s="44">
        <v>23.2</v>
      </c>
      <c r="F3732" s="44">
        <v>2.95</v>
      </c>
      <c r="G3732" s="44">
        <v>0.95</v>
      </c>
      <c r="H3732" s="18">
        <f>MIN(1,F3732/Config_Geracao!$E$4)*G3732</f>
        <v>0.28025</v>
      </c>
    </row>
    <row r="3733" ht="15.0" customHeight="1">
      <c r="A3733" s="43">
        <v>45813.4583333333</v>
      </c>
      <c r="B3733" s="44">
        <v>6.0</v>
      </c>
      <c r="C3733" s="44">
        <v>11.0</v>
      </c>
      <c r="D3733" s="44">
        <v>844.1</v>
      </c>
      <c r="E3733" s="44">
        <v>25.5</v>
      </c>
      <c r="F3733" s="44">
        <v>2.82</v>
      </c>
      <c r="G3733" s="44">
        <v>0.95</v>
      </c>
      <c r="H3733" s="18">
        <f>MIN(1,F3733/Config_Geracao!$E$4)*G3733</f>
        <v>0.2679</v>
      </c>
    </row>
    <row r="3734" ht="15.0" customHeight="1">
      <c r="A3734" s="43">
        <v>45813.5</v>
      </c>
      <c r="B3734" s="44">
        <v>6.0</v>
      </c>
      <c r="C3734" s="44">
        <v>12.0</v>
      </c>
      <c r="D3734" s="44">
        <v>847.7</v>
      </c>
      <c r="E3734" s="44">
        <v>23.8</v>
      </c>
      <c r="F3734" s="44">
        <v>2.8</v>
      </c>
      <c r="G3734" s="44">
        <v>0.95</v>
      </c>
      <c r="H3734" s="18">
        <f>MIN(1,F3734/Config_Geracao!$E$4)*G3734</f>
        <v>0.266</v>
      </c>
    </row>
    <row r="3735" ht="15.0" customHeight="1">
      <c r="A3735" s="43">
        <v>45813.5416666667</v>
      </c>
      <c r="B3735" s="44">
        <v>6.0</v>
      </c>
      <c r="C3735" s="44">
        <v>13.0</v>
      </c>
      <c r="D3735" s="44">
        <v>826.2</v>
      </c>
      <c r="E3735" s="44">
        <v>24.3</v>
      </c>
      <c r="F3735" s="44">
        <v>2.45</v>
      </c>
      <c r="G3735" s="44">
        <v>0.95</v>
      </c>
      <c r="H3735" s="18">
        <f>MIN(1,F3735/Config_Geracao!$E$4)*G3735</f>
        <v>0.23275</v>
      </c>
    </row>
    <row r="3736" ht="15.0" customHeight="1">
      <c r="A3736" s="43">
        <v>45813.5833333333</v>
      </c>
      <c r="B3736" s="44">
        <v>6.0</v>
      </c>
      <c r="C3736" s="44">
        <v>14.0</v>
      </c>
      <c r="D3736" s="44">
        <v>746.6</v>
      </c>
      <c r="E3736" s="44">
        <v>25.1</v>
      </c>
      <c r="F3736" s="44">
        <v>3.78</v>
      </c>
      <c r="G3736" s="44">
        <v>0.95</v>
      </c>
      <c r="H3736" s="18">
        <f>MIN(1,F3736/Config_Geracao!$E$4)*G3736</f>
        <v>0.3591</v>
      </c>
    </row>
    <row r="3737" ht="15.0" customHeight="1">
      <c r="A3737" s="43">
        <v>45813.625</v>
      </c>
      <c r="B3737" s="44">
        <v>6.0</v>
      </c>
      <c r="C3737" s="44">
        <v>15.0</v>
      </c>
      <c r="D3737" s="44">
        <v>704.2</v>
      </c>
      <c r="E3737" s="44">
        <v>26.9</v>
      </c>
      <c r="F3737" s="44">
        <v>2.59</v>
      </c>
      <c r="G3737" s="44">
        <v>0.95</v>
      </c>
      <c r="H3737" s="18">
        <f>MIN(1,F3737/Config_Geracao!$E$4)*G3737</f>
        <v>0.24605</v>
      </c>
    </row>
    <row r="3738" ht="15.0" customHeight="1">
      <c r="A3738" s="43">
        <v>45813.6666666667</v>
      </c>
      <c r="B3738" s="44">
        <v>6.0</v>
      </c>
      <c r="C3738" s="44">
        <v>16.0</v>
      </c>
      <c r="D3738" s="44">
        <v>521.9</v>
      </c>
      <c r="E3738" s="44">
        <v>22.7</v>
      </c>
      <c r="F3738" s="44">
        <v>2.53</v>
      </c>
      <c r="G3738" s="44">
        <v>0.95</v>
      </c>
      <c r="H3738" s="18">
        <f>MIN(1,F3738/Config_Geracao!$E$4)*G3738</f>
        <v>0.24035</v>
      </c>
    </row>
    <row r="3739" ht="15.0" customHeight="1">
      <c r="A3739" s="43">
        <v>45813.7083333333</v>
      </c>
      <c r="B3739" s="44">
        <v>6.0</v>
      </c>
      <c r="C3739" s="44">
        <v>17.0</v>
      </c>
      <c r="D3739" s="44">
        <v>400.9</v>
      </c>
      <c r="E3739" s="44">
        <v>23.8</v>
      </c>
      <c r="F3739" s="44">
        <v>2.73</v>
      </c>
      <c r="G3739" s="44">
        <v>0.95</v>
      </c>
      <c r="H3739" s="18">
        <f>MIN(1,F3739/Config_Geracao!$E$4)*G3739</f>
        <v>0.25935</v>
      </c>
    </row>
    <row r="3740" ht="15.0" customHeight="1">
      <c r="A3740" s="43">
        <v>45813.75</v>
      </c>
      <c r="B3740" s="44">
        <v>6.0</v>
      </c>
      <c r="C3740" s="44">
        <v>18.0</v>
      </c>
      <c r="D3740" s="44">
        <v>195.3</v>
      </c>
      <c r="E3740" s="44">
        <v>20.0</v>
      </c>
      <c r="F3740" s="44">
        <v>2.82</v>
      </c>
      <c r="G3740" s="44">
        <v>0.95</v>
      </c>
      <c r="H3740" s="18">
        <f>MIN(1,F3740/Config_Geracao!$E$4)*G3740</f>
        <v>0.2679</v>
      </c>
    </row>
    <row r="3741" ht="15.0" customHeight="1">
      <c r="A3741" s="43">
        <v>45813.7916666667</v>
      </c>
      <c r="B3741" s="44">
        <v>6.0</v>
      </c>
      <c r="C3741" s="44">
        <v>19.0</v>
      </c>
      <c r="D3741" s="44">
        <v>18.9</v>
      </c>
      <c r="E3741" s="44">
        <v>21.4</v>
      </c>
      <c r="F3741" s="44">
        <v>5.1</v>
      </c>
      <c r="G3741" s="44">
        <v>0.95</v>
      </c>
      <c r="H3741" s="18">
        <f>MIN(1,F3741/Config_Geracao!$E$4)*G3741</f>
        <v>0.4845</v>
      </c>
    </row>
    <row r="3742" ht="15.0" customHeight="1">
      <c r="A3742" s="43">
        <v>45813.8333333333</v>
      </c>
      <c r="B3742" s="44">
        <v>6.0</v>
      </c>
      <c r="C3742" s="44">
        <v>20.0</v>
      </c>
      <c r="D3742" s="44">
        <v>0.0</v>
      </c>
      <c r="E3742" s="44">
        <v>19.4</v>
      </c>
      <c r="F3742" s="44">
        <v>3.07</v>
      </c>
      <c r="G3742" s="44">
        <v>0.95</v>
      </c>
      <c r="H3742" s="18">
        <f>MIN(1,F3742/Config_Geracao!$E$4)*G3742</f>
        <v>0.29165</v>
      </c>
    </row>
    <row r="3743" ht="15.0" customHeight="1">
      <c r="A3743" s="43">
        <v>45813.875</v>
      </c>
      <c r="B3743" s="44">
        <v>6.0</v>
      </c>
      <c r="C3743" s="44">
        <v>21.0</v>
      </c>
      <c r="D3743" s="44">
        <v>0.0</v>
      </c>
      <c r="E3743" s="44">
        <v>25.4</v>
      </c>
      <c r="F3743" s="44">
        <v>3.53</v>
      </c>
      <c r="G3743" s="44">
        <v>0.95</v>
      </c>
      <c r="H3743" s="18">
        <f>MIN(1,F3743/Config_Geracao!$E$4)*G3743</f>
        <v>0.33535</v>
      </c>
    </row>
    <row r="3744" ht="15.0" customHeight="1">
      <c r="A3744" s="43">
        <v>45813.9166666667</v>
      </c>
      <c r="B3744" s="44">
        <v>6.0</v>
      </c>
      <c r="C3744" s="44">
        <v>22.0</v>
      </c>
      <c r="D3744" s="44">
        <v>0.0</v>
      </c>
      <c r="E3744" s="44">
        <v>20.0</v>
      </c>
      <c r="F3744" s="44">
        <v>3.51</v>
      </c>
      <c r="G3744" s="44">
        <v>0.95</v>
      </c>
      <c r="H3744" s="18">
        <f>MIN(1,F3744/Config_Geracao!$E$4)*G3744</f>
        <v>0.33345</v>
      </c>
    </row>
    <row r="3745" ht="15.0" customHeight="1">
      <c r="A3745" s="43">
        <v>45813.9583333333</v>
      </c>
      <c r="B3745" s="44">
        <v>6.0</v>
      </c>
      <c r="C3745" s="44">
        <v>23.0</v>
      </c>
      <c r="D3745" s="44">
        <v>0.0</v>
      </c>
      <c r="E3745" s="44">
        <v>22.3</v>
      </c>
      <c r="F3745" s="44">
        <v>4.51</v>
      </c>
      <c r="G3745" s="44">
        <v>0.95</v>
      </c>
      <c r="H3745" s="18">
        <f>MIN(1,F3745/Config_Geracao!$E$4)*G3745</f>
        <v>0.42845</v>
      </c>
    </row>
    <row r="3746" ht="15.0" customHeight="1">
      <c r="A3746" s="43">
        <v>45814.0</v>
      </c>
      <c r="B3746" s="44">
        <v>6.0</v>
      </c>
      <c r="C3746" s="44">
        <v>0.0</v>
      </c>
      <c r="D3746" s="44">
        <v>0.0</v>
      </c>
      <c r="E3746" s="44">
        <v>23.9</v>
      </c>
      <c r="F3746" s="44">
        <v>4.47</v>
      </c>
      <c r="G3746" s="44">
        <v>0.95</v>
      </c>
      <c r="H3746" s="18">
        <f>MIN(1,F3746/Config_Geracao!$E$4)*G3746</f>
        <v>0.42465</v>
      </c>
    </row>
    <row r="3747" ht="15.0" customHeight="1">
      <c r="A3747" s="43">
        <v>45814.0416666667</v>
      </c>
      <c r="B3747" s="44">
        <v>6.0</v>
      </c>
      <c r="C3747" s="44">
        <v>1.0</v>
      </c>
      <c r="D3747" s="44">
        <v>0.0</v>
      </c>
      <c r="E3747" s="44">
        <v>22.5</v>
      </c>
      <c r="F3747" s="44">
        <v>4.4</v>
      </c>
      <c r="G3747" s="44">
        <v>0.95</v>
      </c>
      <c r="H3747" s="18">
        <f>MIN(1,F3747/Config_Geracao!$E$4)*G3747</f>
        <v>0.418</v>
      </c>
    </row>
    <row r="3748" ht="15.0" customHeight="1">
      <c r="A3748" s="43">
        <v>45814.0833333333</v>
      </c>
      <c r="B3748" s="44">
        <v>6.0</v>
      </c>
      <c r="C3748" s="44">
        <v>2.0</v>
      </c>
      <c r="D3748" s="44">
        <v>0.0</v>
      </c>
      <c r="E3748" s="44">
        <v>21.7</v>
      </c>
      <c r="F3748" s="44">
        <v>6.05</v>
      </c>
      <c r="G3748" s="44">
        <v>0.95</v>
      </c>
      <c r="H3748" s="18">
        <f>MIN(1,F3748/Config_Geracao!$E$4)*G3748</f>
        <v>0.57475</v>
      </c>
    </row>
    <row r="3749" ht="15.0" customHeight="1">
      <c r="A3749" s="43">
        <v>45814.125</v>
      </c>
      <c r="B3749" s="44">
        <v>6.0</v>
      </c>
      <c r="C3749" s="44">
        <v>3.0</v>
      </c>
      <c r="D3749" s="44">
        <v>0.0</v>
      </c>
      <c r="E3749" s="44">
        <v>22.2</v>
      </c>
      <c r="F3749" s="44">
        <v>4.35</v>
      </c>
      <c r="G3749" s="44">
        <v>0.95</v>
      </c>
      <c r="H3749" s="18">
        <f>MIN(1,F3749/Config_Geracao!$E$4)*G3749</f>
        <v>0.41325</v>
      </c>
    </row>
    <row r="3750" ht="15.0" customHeight="1">
      <c r="A3750" s="43">
        <v>45814.1666666667</v>
      </c>
      <c r="B3750" s="44">
        <v>6.0</v>
      </c>
      <c r="C3750" s="44">
        <v>4.0</v>
      </c>
      <c r="D3750" s="44">
        <v>0.0</v>
      </c>
      <c r="E3750" s="44">
        <v>21.5</v>
      </c>
      <c r="F3750" s="44">
        <v>4.6</v>
      </c>
      <c r="G3750" s="44">
        <v>0.95</v>
      </c>
      <c r="H3750" s="18">
        <f>MIN(1,F3750/Config_Geracao!$E$4)*G3750</f>
        <v>0.437</v>
      </c>
    </row>
    <row r="3751" ht="15.0" customHeight="1">
      <c r="A3751" s="43">
        <v>45814.2083333333</v>
      </c>
      <c r="B3751" s="44">
        <v>6.0</v>
      </c>
      <c r="C3751" s="44">
        <v>5.0</v>
      </c>
      <c r="D3751" s="44">
        <v>3.8</v>
      </c>
      <c r="E3751" s="44">
        <v>21.9</v>
      </c>
      <c r="F3751" s="44">
        <v>4.83</v>
      </c>
      <c r="G3751" s="44">
        <v>0.95</v>
      </c>
      <c r="H3751" s="18">
        <f>MIN(1,F3751/Config_Geracao!$E$4)*G3751</f>
        <v>0.45885</v>
      </c>
    </row>
    <row r="3752" ht="15.0" customHeight="1">
      <c r="A3752" s="43">
        <v>45814.25</v>
      </c>
      <c r="B3752" s="44">
        <v>6.0</v>
      </c>
      <c r="C3752" s="44">
        <v>6.0</v>
      </c>
      <c r="D3752" s="44">
        <v>203.3</v>
      </c>
      <c r="E3752" s="44">
        <v>19.8</v>
      </c>
      <c r="F3752" s="44">
        <v>3.41</v>
      </c>
      <c r="G3752" s="44">
        <v>0.95</v>
      </c>
      <c r="H3752" s="18">
        <f>MIN(1,F3752/Config_Geracao!$E$4)*G3752</f>
        <v>0.32395</v>
      </c>
    </row>
    <row r="3753" ht="15.0" customHeight="1">
      <c r="A3753" s="43">
        <v>45814.2916666667</v>
      </c>
      <c r="B3753" s="44">
        <v>6.0</v>
      </c>
      <c r="C3753" s="44">
        <v>7.0</v>
      </c>
      <c r="D3753" s="44">
        <v>375.2</v>
      </c>
      <c r="E3753" s="44">
        <v>21.5</v>
      </c>
      <c r="F3753" s="44">
        <v>2.8</v>
      </c>
      <c r="G3753" s="44">
        <v>0.95</v>
      </c>
      <c r="H3753" s="18">
        <f>MIN(1,F3753/Config_Geracao!$E$4)*G3753</f>
        <v>0.266</v>
      </c>
    </row>
    <row r="3754" ht="15.0" customHeight="1">
      <c r="A3754" s="43">
        <v>45814.3333333333</v>
      </c>
      <c r="B3754" s="44">
        <v>6.0</v>
      </c>
      <c r="C3754" s="44">
        <v>8.0</v>
      </c>
      <c r="D3754" s="44">
        <v>510.9</v>
      </c>
      <c r="E3754" s="44">
        <v>23.6</v>
      </c>
      <c r="F3754" s="44">
        <v>6.18</v>
      </c>
      <c r="G3754" s="44">
        <v>0.95</v>
      </c>
      <c r="H3754" s="18">
        <f>MIN(1,F3754/Config_Geracao!$E$4)*G3754</f>
        <v>0.5871</v>
      </c>
    </row>
    <row r="3755" ht="15.0" customHeight="1">
      <c r="A3755" s="43">
        <v>45814.375</v>
      </c>
      <c r="B3755" s="44">
        <v>6.0</v>
      </c>
      <c r="C3755" s="44">
        <v>9.0</v>
      </c>
      <c r="D3755" s="44">
        <v>650.9</v>
      </c>
      <c r="E3755" s="44">
        <v>22.1</v>
      </c>
      <c r="F3755" s="44">
        <v>2.97</v>
      </c>
      <c r="G3755" s="44">
        <v>0.95</v>
      </c>
      <c r="H3755" s="18">
        <f>MIN(1,F3755/Config_Geracao!$E$4)*G3755</f>
        <v>0.28215</v>
      </c>
    </row>
    <row r="3756" ht="15.0" customHeight="1">
      <c r="A3756" s="43">
        <v>45814.4166666667</v>
      </c>
      <c r="B3756" s="44">
        <v>6.0</v>
      </c>
      <c r="C3756" s="44">
        <v>10.0</v>
      </c>
      <c r="D3756" s="44">
        <v>151.7</v>
      </c>
      <c r="E3756" s="44">
        <v>23.7</v>
      </c>
      <c r="F3756" s="44">
        <v>3.49</v>
      </c>
      <c r="G3756" s="44">
        <v>0.95</v>
      </c>
      <c r="H3756" s="18">
        <f>MIN(1,F3756/Config_Geracao!$E$4)*G3756</f>
        <v>0.33155</v>
      </c>
    </row>
    <row r="3757" ht="15.0" customHeight="1">
      <c r="A3757" s="43">
        <v>45814.4583333333</v>
      </c>
      <c r="B3757" s="44">
        <v>6.0</v>
      </c>
      <c r="C3757" s="44">
        <v>11.0</v>
      </c>
      <c r="D3757" s="44">
        <v>848.2</v>
      </c>
      <c r="E3757" s="44">
        <v>25.7</v>
      </c>
      <c r="F3757" s="44">
        <v>3.57</v>
      </c>
      <c r="G3757" s="44">
        <v>0.95</v>
      </c>
      <c r="H3757" s="18">
        <f>MIN(1,F3757/Config_Geracao!$E$4)*G3757</f>
        <v>0.33915</v>
      </c>
    </row>
    <row r="3758" ht="15.0" customHeight="1">
      <c r="A3758" s="43">
        <v>45814.5</v>
      </c>
      <c r="B3758" s="44">
        <v>6.0</v>
      </c>
      <c r="C3758" s="44">
        <v>12.0</v>
      </c>
      <c r="D3758" s="44">
        <v>864.9</v>
      </c>
      <c r="E3758" s="44">
        <v>24.6</v>
      </c>
      <c r="F3758" s="44">
        <v>3.02</v>
      </c>
      <c r="G3758" s="44">
        <v>0.95</v>
      </c>
      <c r="H3758" s="18">
        <f>MIN(1,F3758/Config_Geracao!$E$4)*G3758</f>
        <v>0.2869</v>
      </c>
    </row>
    <row r="3759" ht="15.0" customHeight="1">
      <c r="A3759" s="43">
        <v>45814.5416666667</v>
      </c>
      <c r="B3759" s="44">
        <v>6.0</v>
      </c>
      <c r="C3759" s="44">
        <v>13.0</v>
      </c>
      <c r="D3759" s="44">
        <v>816.0</v>
      </c>
      <c r="E3759" s="44">
        <v>27.6</v>
      </c>
      <c r="F3759" s="44">
        <v>2.29</v>
      </c>
      <c r="G3759" s="44">
        <v>0.95</v>
      </c>
      <c r="H3759" s="18">
        <f>MIN(1,F3759/Config_Geracao!$E$4)*G3759</f>
        <v>0.21755</v>
      </c>
    </row>
    <row r="3760" ht="15.0" customHeight="1">
      <c r="A3760" s="43">
        <v>45814.5833333333</v>
      </c>
      <c r="B3760" s="44">
        <v>6.0</v>
      </c>
      <c r="C3760" s="44">
        <v>14.0</v>
      </c>
      <c r="D3760" s="44">
        <v>787.7</v>
      </c>
      <c r="E3760" s="44">
        <v>24.9</v>
      </c>
      <c r="F3760" s="44">
        <v>2.29</v>
      </c>
      <c r="G3760" s="44">
        <v>0.95</v>
      </c>
      <c r="H3760" s="18">
        <f>MIN(1,F3760/Config_Geracao!$E$4)*G3760</f>
        <v>0.21755</v>
      </c>
    </row>
    <row r="3761" ht="15.0" customHeight="1">
      <c r="A3761" s="43">
        <v>45814.625</v>
      </c>
      <c r="B3761" s="44">
        <v>6.0</v>
      </c>
      <c r="C3761" s="44">
        <v>15.0</v>
      </c>
      <c r="D3761" s="44">
        <v>658.1</v>
      </c>
      <c r="E3761" s="44">
        <v>23.5</v>
      </c>
      <c r="F3761" s="44">
        <v>3.79</v>
      </c>
      <c r="G3761" s="44">
        <v>0.95</v>
      </c>
      <c r="H3761" s="18">
        <f>MIN(1,F3761/Config_Geracao!$E$4)*G3761</f>
        <v>0.36005</v>
      </c>
    </row>
    <row r="3762" ht="15.0" customHeight="1">
      <c r="A3762" s="43">
        <v>45814.6666666667</v>
      </c>
      <c r="B3762" s="44">
        <v>6.0</v>
      </c>
      <c r="C3762" s="44">
        <v>16.0</v>
      </c>
      <c r="D3762" s="44">
        <v>564.2</v>
      </c>
      <c r="E3762" s="44">
        <v>23.8</v>
      </c>
      <c r="F3762" s="44">
        <v>5.36</v>
      </c>
      <c r="G3762" s="44">
        <v>0.95</v>
      </c>
      <c r="H3762" s="18">
        <f>MIN(1,F3762/Config_Geracao!$E$4)*G3762</f>
        <v>0.5092</v>
      </c>
    </row>
    <row r="3763" ht="15.0" customHeight="1">
      <c r="A3763" s="43">
        <v>45814.7083333333</v>
      </c>
      <c r="B3763" s="44">
        <v>6.0</v>
      </c>
      <c r="C3763" s="44">
        <v>17.0</v>
      </c>
      <c r="D3763" s="44">
        <v>356.5</v>
      </c>
      <c r="E3763" s="44">
        <v>19.9</v>
      </c>
      <c r="F3763" s="44">
        <v>3.57</v>
      </c>
      <c r="G3763" s="44">
        <v>0.95</v>
      </c>
      <c r="H3763" s="18">
        <f>MIN(1,F3763/Config_Geracao!$E$4)*G3763</f>
        <v>0.33915</v>
      </c>
    </row>
    <row r="3764" ht="15.0" customHeight="1">
      <c r="A3764" s="43">
        <v>45814.75</v>
      </c>
      <c r="B3764" s="44">
        <v>6.0</v>
      </c>
      <c r="C3764" s="44">
        <v>18.0</v>
      </c>
      <c r="D3764" s="44">
        <v>158.3</v>
      </c>
      <c r="E3764" s="44">
        <v>19.2</v>
      </c>
      <c r="F3764" s="44">
        <v>2.48</v>
      </c>
      <c r="G3764" s="44">
        <v>0.95</v>
      </c>
      <c r="H3764" s="18">
        <f>MIN(1,F3764/Config_Geracao!$E$4)*G3764</f>
        <v>0.2356</v>
      </c>
    </row>
    <row r="3765" ht="15.0" customHeight="1">
      <c r="A3765" s="43">
        <v>45814.7916666667</v>
      </c>
      <c r="B3765" s="44">
        <v>6.0</v>
      </c>
      <c r="C3765" s="44">
        <v>19.0</v>
      </c>
      <c r="D3765" s="44">
        <v>9.6</v>
      </c>
      <c r="E3765" s="44">
        <v>18.7</v>
      </c>
      <c r="F3765" s="44">
        <v>3.81</v>
      </c>
      <c r="G3765" s="44">
        <v>0.95</v>
      </c>
      <c r="H3765" s="18">
        <f>MIN(1,F3765/Config_Geracao!$E$4)*G3765</f>
        <v>0.36195</v>
      </c>
    </row>
    <row r="3766" ht="15.0" customHeight="1">
      <c r="A3766" s="43">
        <v>45814.8333333333</v>
      </c>
      <c r="B3766" s="44">
        <v>6.0</v>
      </c>
      <c r="C3766" s="44">
        <v>20.0</v>
      </c>
      <c r="D3766" s="44">
        <v>0.0</v>
      </c>
      <c r="E3766" s="44">
        <v>22.9</v>
      </c>
      <c r="F3766" s="44">
        <v>3.89</v>
      </c>
      <c r="G3766" s="44">
        <v>0.95</v>
      </c>
      <c r="H3766" s="18">
        <f>MIN(1,F3766/Config_Geracao!$E$4)*G3766</f>
        <v>0.36955</v>
      </c>
    </row>
    <row r="3767" ht="15.0" customHeight="1">
      <c r="A3767" s="43">
        <v>45814.875</v>
      </c>
      <c r="B3767" s="44">
        <v>6.0</v>
      </c>
      <c r="C3767" s="44">
        <v>21.0</v>
      </c>
      <c r="D3767" s="44">
        <v>0.0</v>
      </c>
      <c r="E3767" s="44">
        <v>20.1</v>
      </c>
      <c r="F3767" s="44">
        <v>4.4</v>
      </c>
      <c r="G3767" s="44">
        <v>0.95</v>
      </c>
      <c r="H3767" s="18">
        <f>MIN(1,F3767/Config_Geracao!$E$4)*G3767</f>
        <v>0.418</v>
      </c>
    </row>
    <row r="3768" ht="15.0" customHeight="1">
      <c r="A3768" s="43">
        <v>45814.9166666667</v>
      </c>
      <c r="B3768" s="44">
        <v>6.0</v>
      </c>
      <c r="C3768" s="44">
        <v>22.0</v>
      </c>
      <c r="D3768" s="44">
        <v>0.0</v>
      </c>
      <c r="E3768" s="44">
        <v>22.4</v>
      </c>
      <c r="F3768" s="44">
        <v>8.29</v>
      </c>
      <c r="G3768" s="44">
        <v>0.95</v>
      </c>
      <c r="H3768" s="18">
        <f>MIN(1,F3768/Config_Geracao!$E$4)*G3768</f>
        <v>0.78755</v>
      </c>
    </row>
    <row r="3769" ht="15.0" customHeight="1">
      <c r="A3769" s="43">
        <v>45814.9583333333</v>
      </c>
      <c r="B3769" s="44">
        <v>6.0</v>
      </c>
      <c r="C3769" s="44">
        <v>23.0</v>
      </c>
      <c r="D3769" s="44">
        <v>0.0</v>
      </c>
      <c r="E3769" s="44">
        <v>22.3</v>
      </c>
      <c r="F3769" s="44">
        <v>3.38</v>
      </c>
      <c r="G3769" s="44">
        <v>0.95</v>
      </c>
      <c r="H3769" s="18">
        <f>MIN(1,F3769/Config_Geracao!$E$4)*G3769</f>
        <v>0.3211</v>
      </c>
    </row>
    <row r="3770" ht="15.0" customHeight="1">
      <c r="A3770" s="43">
        <v>45815.0</v>
      </c>
      <c r="B3770" s="44">
        <v>6.0</v>
      </c>
      <c r="C3770" s="44">
        <v>0.0</v>
      </c>
      <c r="D3770" s="44">
        <v>0.0</v>
      </c>
      <c r="E3770" s="44">
        <v>23.2</v>
      </c>
      <c r="F3770" s="44">
        <v>3.75</v>
      </c>
      <c r="G3770" s="44">
        <v>0.95</v>
      </c>
      <c r="H3770" s="18">
        <f>MIN(1,F3770/Config_Geracao!$E$4)*G3770</f>
        <v>0.35625</v>
      </c>
    </row>
    <row r="3771" ht="15.0" customHeight="1">
      <c r="A3771" s="43">
        <v>45815.0416666667</v>
      </c>
      <c r="B3771" s="44">
        <v>6.0</v>
      </c>
      <c r="C3771" s="44">
        <v>1.0</v>
      </c>
      <c r="D3771" s="44">
        <v>0.0</v>
      </c>
      <c r="E3771" s="44">
        <v>23.7</v>
      </c>
      <c r="F3771" s="44">
        <v>5.22</v>
      </c>
      <c r="G3771" s="44">
        <v>0.95</v>
      </c>
      <c r="H3771" s="18">
        <f>MIN(1,F3771/Config_Geracao!$E$4)*G3771</f>
        <v>0.4959</v>
      </c>
    </row>
    <row r="3772" ht="15.0" customHeight="1">
      <c r="A3772" s="43">
        <v>45815.0833333333</v>
      </c>
      <c r="B3772" s="44">
        <v>6.0</v>
      </c>
      <c r="C3772" s="44">
        <v>2.0</v>
      </c>
      <c r="D3772" s="44">
        <v>0.0</v>
      </c>
      <c r="E3772" s="44">
        <v>21.8</v>
      </c>
      <c r="F3772" s="44">
        <v>3.66</v>
      </c>
      <c r="G3772" s="44">
        <v>0.95</v>
      </c>
      <c r="H3772" s="18">
        <f>MIN(1,F3772/Config_Geracao!$E$4)*G3772</f>
        <v>0.3477</v>
      </c>
    </row>
    <row r="3773" ht="15.0" customHeight="1">
      <c r="A3773" s="43">
        <v>45815.125</v>
      </c>
      <c r="B3773" s="44">
        <v>6.0</v>
      </c>
      <c r="C3773" s="44">
        <v>3.0</v>
      </c>
      <c r="D3773" s="44">
        <v>0.0</v>
      </c>
      <c r="E3773" s="44">
        <v>20.4</v>
      </c>
      <c r="F3773" s="44">
        <v>5.75</v>
      </c>
      <c r="G3773" s="44">
        <v>0.95</v>
      </c>
      <c r="H3773" s="18">
        <f>MIN(1,F3773/Config_Geracao!$E$4)*G3773</f>
        <v>0.54625</v>
      </c>
    </row>
    <row r="3774" ht="15.0" customHeight="1">
      <c r="A3774" s="43">
        <v>45815.1666666667</v>
      </c>
      <c r="B3774" s="44">
        <v>6.0</v>
      </c>
      <c r="C3774" s="44">
        <v>4.0</v>
      </c>
      <c r="D3774" s="44">
        <v>0.0</v>
      </c>
      <c r="E3774" s="44">
        <v>20.4</v>
      </c>
      <c r="F3774" s="44">
        <v>4.06</v>
      </c>
      <c r="G3774" s="44">
        <v>0.95</v>
      </c>
      <c r="H3774" s="18">
        <f>MIN(1,F3774/Config_Geracao!$E$4)*G3774</f>
        <v>0.3857</v>
      </c>
    </row>
    <row r="3775" ht="15.0" customHeight="1">
      <c r="A3775" s="43">
        <v>45815.2083333333</v>
      </c>
      <c r="B3775" s="44">
        <v>6.0</v>
      </c>
      <c r="C3775" s="44">
        <v>5.0</v>
      </c>
      <c r="D3775" s="44">
        <v>0.0</v>
      </c>
      <c r="E3775" s="44">
        <v>23.1</v>
      </c>
      <c r="F3775" s="44">
        <v>3.78</v>
      </c>
      <c r="G3775" s="44">
        <v>0.95</v>
      </c>
      <c r="H3775" s="18">
        <f>MIN(1,F3775/Config_Geracao!$E$4)*G3775</f>
        <v>0.3591</v>
      </c>
    </row>
    <row r="3776" ht="15.0" customHeight="1">
      <c r="A3776" s="43">
        <v>45815.25</v>
      </c>
      <c r="B3776" s="44">
        <v>6.0</v>
      </c>
      <c r="C3776" s="44">
        <v>6.0</v>
      </c>
      <c r="D3776" s="44">
        <v>173.5</v>
      </c>
      <c r="E3776" s="44">
        <v>19.3</v>
      </c>
      <c r="F3776" s="44">
        <v>2.7</v>
      </c>
      <c r="G3776" s="44">
        <v>0.95</v>
      </c>
      <c r="H3776" s="18">
        <f>MIN(1,F3776/Config_Geracao!$E$4)*G3776</f>
        <v>0.2565</v>
      </c>
    </row>
    <row r="3777" ht="15.0" customHeight="1">
      <c r="A3777" s="43">
        <v>45815.2916666667</v>
      </c>
      <c r="B3777" s="44">
        <v>6.0</v>
      </c>
      <c r="C3777" s="44">
        <v>7.0</v>
      </c>
      <c r="D3777" s="44">
        <v>354.3</v>
      </c>
      <c r="E3777" s="44">
        <v>20.6</v>
      </c>
      <c r="F3777" s="44">
        <v>2.94</v>
      </c>
      <c r="G3777" s="44">
        <v>0.95</v>
      </c>
      <c r="H3777" s="18">
        <f>MIN(1,F3777/Config_Geracao!$E$4)*G3777</f>
        <v>0.2793</v>
      </c>
    </row>
    <row r="3778" ht="15.0" customHeight="1">
      <c r="A3778" s="43">
        <v>45815.3333333333</v>
      </c>
      <c r="B3778" s="44">
        <v>6.0</v>
      </c>
      <c r="C3778" s="44">
        <v>8.0</v>
      </c>
      <c r="D3778" s="44">
        <v>540.6</v>
      </c>
      <c r="E3778" s="44">
        <v>20.8</v>
      </c>
      <c r="F3778" s="44">
        <v>4.39</v>
      </c>
      <c r="G3778" s="44">
        <v>0.95</v>
      </c>
      <c r="H3778" s="18">
        <f>MIN(1,F3778/Config_Geracao!$E$4)*G3778</f>
        <v>0.41705</v>
      </c>
    </row>
    <row r="3779" ht="15.0" customHeight="1">
      <c r="A3779" s="43">
        <v>45815.375</v>
      </c>
      <c r="B3779" s="44">
        <v>6.0</v>
      </c>
      <c r="C3779" s="44">
        <v>9.0</v>
      </c>
      <c r="D3779" s="44">
        <v>669.4</v>
      </c>
      <c r="E3779" s="44">
        <v>24.5</v>
      </c>
      <c r="F3779" s="44">
        <v>2.51</v>
      </c>
      <c r="G3779" s="44">
        <v>0.95</v>
      </c>
      <c r="H3779" s="18">
        <f>MIN(1,F3779/Config_Geracao!$E$4)*G3779</f>
        <v>0.23845</v>
      </c>
    </row>
    <row r="3780" ht="15.0" customHeight="1">
      <c r="A3780" s="43">
        <v>45815.4166666667</v>
      </c>
      <c r="B3780" s="44">
        <v>6.0</v>
      </c>
      <c r="C3780" s="44">
        <v>10.0</v>
      </c>
      <c r="D3780" s="44">
        <v>772.4</v>
      </c>
      <c r="E3780" s="44">
        <v>25.4</v>
      </c>
      <c r="F3780" s="44">
        <v>2.45</v>
      </c>
      <c r="G3780" s="44">
        <v>0.95</v>
      </c>
      <c r="H3780" s="18">
        <f>MIN(1,F3780/Config_Geracao!$E$4)*G3780</f>
        <v>0.23275</v>
      </c>
    </row>
    <row r="3781" ht="15.0" customHeight="1">
      <c r="A3781" s="43">
        <v>45815.4583333333</v>
      </c>
      <c r="B3781" s="44">
        <v>6.0</v>
      </c>
      <c r="C3781" s="44">
        <v>11.0</v>
      </c>
      <c r="D3781" s="44">
        <v>832.8</v>
      </c>
      <c r="E3781" s="44">
        <v>26.7</v>
      </c>
      <c r="F3781" s="44">
        <v>5.76</v>
      </c>
      <c r="G3781" s="44">
        <v>0.95</v>
      </c>
      <c r="H3781" s="18">
        <f>MIN(1,F3781/Config_Geracao!$E$4)*G3781</f>
        <v>0.5472</v>
      </c>
    </row>
    <row r="3782" ht="15.0" customHeight="1">
      <c r="A3782" s="43">
        <v>45815.5</v>
      </c>
      <c r="B3782" s="44">
        <v>6.0</v>
      </c>
      <c r="C3782" s="44">
        <v>12.0</v>
      </c>
      <c r="D3782" s="44">
        <v>805.7</v>
      </c>
      <c r="E3782" s="44">
        <v>27.2</v>
      </c>
      <c r="F3782" s="44">
        <v>2.24</v>
      </c>
      <c r="G3782" s="44">
        <v>0.95</v>
      </c>
      <c r="H3782" s="18">
        <f>MIN(1,F3782/Config_Geracao!$E$4)*G3782</f>
        <v>0.2128</v>
      </c>
    </row>
    <row r="3783" ht="15.0" customHeight="1">
      <c r="A3783" s="43">
        <v>45815.5416666667</v>
      </c>
      <c r="B3783" s="44">
        <v>6.0</v>
      </c>
      <c r="C3783" s="44">
        <v>13.0</v>
      </c>
      <c r="D3783" s="44">
        <v>813.1</v>
      </c>
      <c r="E3783" s="44">
        <v>27.7</v>
      </c>
      <c r="F3783" s="44">
        <v>2.98</v>
      </c>
      <c r="G3783" s="44">
        <v>0.95</v>
      </c>
      <c r="H3783" s="18">
        <f>MIN(1,F3783/Config_Geracao!$E$4)*G3783</f>
        <v>0.2831</v>
      </c>
    </row>
    <row r="3784" ht="15.0" customHeight="1">
      <c r="A3784" s="43">
        <v>45815.5833333333</v>
      </c>
      <c r="B3784" s="44">
        <v>6.0</v>
      </c>
      <c r="C3784" s="44">
        <v>14.0</v>
      </c>
      <c r="D3784" s="44">
        <v>745.3</v>
      </c>
      <c r="E3784" s="44">
        <v>25.5</v>
      </c>
      <c r="F3784" s="44">
        <v>2.32</v>
      </c>
      <c r="G3784" s="44">
        <v>0.95</v>
      </c>
      <c r="H3784" s="18">
        <f>MIN(1,F3784/Config_Geracao!$E$4)*G3784</f>
        <v>0.2204</v>
      </c>
    </row>
    <row r="3785" ht="15.0" customHeight="1">
      <c r="A3785" s="43">
        <v>45815.625</v>
      </c>
      <c r="B3785" s="44">
        <v>6.0</v>
      </c>
      <c r="C3785" s="44">
        <v>15.0</v>
      </c>
      <c r="D3785" s="44">
        <v>664.9</v>
      </c>
      <c r="E3785" s="44">
        <v>25.1</v>
      </c>
      <c r="F3785" s="44">
        <v>6.32</v>
      </c>
      <c r="G3785" s="44">
        <v>0.95</v>
      </c>
      <c r="H3785" s="18">
        <f>MIN(1,F3785/Config_Geracao!$E$4)*G3785</f>
        <v>0.6004</v>
      </c>
    </row>
    <row r="3786" ht="15.0" customHeight="1">
      <c r="A3786" s="43">
        <v>45815.6666666667</v>
      </c>
      <c r="B3786" s="44">
        <v>6.0</v>
      </c>
      <c r="C3786" s="44">
        <v>16.0</v>
      </c>
      <c r="D3786" s="44">
        <v>236.0</v>
      </c>
      <c r="E3786" s="44">
        <v>22.4</v>
      </c>
      <c r="F3786" s="44">
        <v>2.69</v>
      </c>
      <c r="G3786" s="44">
        <v>0.95</v>
      </c>
      <c r="H3786" s="18">
        <f>MIN(1,F3786/Config_Geracao!$E$4)*G3786</f>
        <v>0.25555</v>
      </c>
    </row>
    <row r="3787" ht="15.0" customHeight="1">
      <c r="A3787" s="43">
        <v>45815.7083333333</v>
      </c>
      <c r="B3787" s="44">
        <v>6.0</v>
      </c>
      <c r="C3787" s="44">
        <v>17.0</v>
      </c>
      <c r="D3787" s="44">
        <v>367.2</v>
      </c>
      <c r="E3787" s="44">
        <v>21.5</v>
      </c>
      <c r="F3787" s="44">
        <v>2.73</v>
      </c>
      <c r="G3787" s="44">
        <v>0.95</v>
      </c>
      <c r="H3787" s="18">
        <f>MIN(1,F3787/Config_Geracao!$E$4)*G3787</f>
        <v>0.25935</v>
      </c>
    </row>
    <row r="3788" ht="15.0" customHeight="1">
      <c r="A3788" s="43">
        <v>45815.75</v>
      </c>
      <c r="B3788" s="44">
        <v>6.0</v>
      </c>
      <c r="C3788" s="44">
        <v>18.0</v>
      </c>
      <c r="D3788" s="44">
        <v>176.1</v>
      </c>
      <c r="E3788" s="44">
        <v>19.8</v>
      </c>
      <c r="F3788" s="44">
        <v>3.13</v>
      </c>
      <c r="G3788" s="44">
        <v>0.95</v>
      </c>
      <c r="H3788" s="18">
        <f>MIN(1,F3788/Config_Geracao!$E$4)*G3788</f>
        <v>0.29735</v>
      </c>
    </row>
    <row r="3789" ht="15.0" customHeight="1">
      <c r="A3789" s="43">
        <v>45815.7916666667</v>
      </c>
      <c r="B3789" s="44">
        <v>6.0</v>
      </c>
      <c r="C3789" s="44">
        <v>19.0</v>
      </c>
      <c r="D3789" s="44">
        <v>0.0</v>
      </c>
      <c r="E3789" s="44">
        <v>20.5</v>
      </c>
      <c r="F3789" s="44">
        <v>2.47</v>
      </c>
      <c r="G3789" s="44">
        <v>0.95</v>
      </c>
      <c r="H3789" s="18">
        <f>MIN(1,F3789/Config_Geracao!$E$4)*G3789</f>
        <v>0.23465</v>
      </c>
    </row>
    <row r="3790" ht="15.0" customHeight="1">
      <c r="A3790" s="43">
        <v>45815.8333333333</v>
      </c>
      <c r="B3790" s="44">
        <v>6.0</v>
      </c>
      <c r="C3790" s="44">
        <v>20.0</v>
      </c>
      <c r="D3790" s="44">
        <v>0.0</v>
      </c>
      <c r="E3790" s="44">
        <v>21.4</v>
      </c>
      <c r="F3790" s="44">
        <v>2.99</v>
      </c>
      <c r="G3790" s="44">
        <v>0.95</v>
      </c>
      <c r="H3790" s="18">
        <f>MIN(1,F3790/Config_Geracao!$E$4)*G3790</f>
        <v>0.28405</v>
      </c>
    </row>
    <row r="3791" ht="15.0" customHeight="1">
      <c r="A3791" s="43">
        <v>45815.875</v>
      </c>
      <c r="B3791" s="44">
        <v>6.0</v>
      </c>
      <c r="C3791" s="44">
        <v>21.0</v>
      </c>
      <c r="D3791" s="44">
        <v>0.0</v>
      </c>
      <c r="E3791" s="44">
        <v>20.3</v>
      </c>
      <c r="F3791" s="44">
        <v>6.33</v>
      </c>
      <c r="G3791" s="44">
        <v>0.95</v>
      </c>
      <c r="H3791" s="18">
        <f>MIN(1,F3791/Config_Geracao!$E$4)*G3791</f>
        <v>0.60135</v>
      </c>
    </row>
    <row r="3792" ht="15.0" customHeight="1">
      <c r="A3792" s="43">
        <v>45815.9166666667</v>
      </c>
      <c r="B3792" s="44">
        <v>6.0</v>
      </c>
      <c r="C3792" s="44">
        <v>22.0</v>
      </c>
      <c r="D3792" s="44">
        <v>0.0</v>
      </c>
      <c r="E3792" s="44">
        <v>22.8</v>
      </c>
      <c r="F3792" s="44">
        <v>4.11</v>
      </c>
      <c r="G3792" s="44">
        <v>0.95</v>
      </c>
      <c r="H3792" s="18">
        <f>MIN(1,F3792/Config_Geracao!$E$4)*G3792</f>
        <v>0.39045</v>
      </c>
    </row>
    <row r="3793" ht="15.0" customHeight="1">
      <c r="A3793" s="43">
        <v>45815.9583333333</v>
      </c>
      <c r="B3793" s="44">
        <v>6.0</v>
      </c>
      <c r="C3793" s="44">
        <v>23.0</v>
      </c>
      <c r="D3793" s="44">
        <v>0.0</v>
      </c>
      <c r="E3793" s="44">
        <v>21.8</v>
      </c>
      <c r="F3793" s="44">
        <v>4.09</v>
      </c>
      <c r="G3793" s="44">
        <v>0.95</v>
      </c>
      <c r="H3793" s="18">
        <f>MIN(1,F3793/Config_Geracao!$E$4)*G3793</f>
        <v>0.38855</v>
      </c>
    </row>
    <row r="3794" ht="15.0" customHeight="1">
      <c r="A3794" s="43">
        <v>45816.0</v>
      </c>
      <c r="B3794" s="44">
        <v>6.0</v>
      </c>
      <c r="C3794" s="44">
        <v>0.0</v>
      </c>
      <c r="D3794" s="44">
        <v>0.0</v>
      </c>
      <c r="E3794" s="44">
        <v>22.6</v>
      </c>
      <c r="F3794" s="44">
        <v>3.4</v>
      </c>
      <c r="G3794" s="44">
        <v>0.95</v>
      </c>
      <c r="H3794" s="18">
        <f>MIN(1,F3794/Config_Geracao!$E$4)*G3794</f>
        <v>0.323</v>
      </c>
    </row>
    <row r="3795" ht="15.0" customHeight="1">
      <c r="A3795" s="43">
        <v>45816.0416666667</v>
      </c>
      <c r="B3795" s="44">
        <v>6.0</v>
      </c>
      <c r="C3795" s="44">
        <v>1.0</v>
      </c>
      <c r="D3795" s="44">
        <v>0.0</v>
      </c>
      <c r="E3795" s="44">
        <v>23.4</v>
      </c>
      <c r="F3795" s="44">
        <v>4.48</v>
      </c>
      <c r="G3795" s="44">
        <v>0.95</v>
      </c>
      <c r="H3795" s="18">
        <f>MIN(1,F3795/Config_Geracao!$E$4)*G3795</f>
        <v>0.4256</v>
      </c>
    </row>
    <row r="3796" ht="15.0" customHeight="1">
      <c r="A3796" s="43">
        <v>45816.0833333333</v>
      </c>
      <c r="B3796" s="44">
        <v>6.0</v>
      </c>
      <c r="C3796" s="44">
        <v>2.0</v>
      </c>
      <c r="D3796" s="44">
        <v>0.0</v>
      </c>
      <c r="E3796" s="44">
        <v>21.3</v>
      </c>
      <c r="F3796" s="44">
        <v>4.32</v>
      </c>
      <c r="G3796" s="44">
        <v>0.95</v>
      </c>
      <c r="H3796" s="18">
        <f>MIN(1,F3796/Config_Geracao!$E$4)*G3796</f>
        <v>0.4104</v>
      </c>
    </row>
    <row r="3797" ht="15.0" customHeight="1">
      <c r="A3797" s="43">
        <v>45816.125</v>
      </c>
      <c r="B3797" s="44">
        <v>6.0</v>
      </c>
      <c r="C3797" s="44">
        <v>3.0</v>
      </c>
      <c r="D3797" s="44">
        <v>0.0</v>
      </c>
      <c r="E3797" s="44">
        <v>20.5</v>
      </c>
      <c r="F3797" s="44">
        <v>3.55</v>
      </c>
      <c r="G3797" s="44">
        <v>0.95</v>
      </c>
      <c r="H3797" s="18">
        <f>MIN(1,F3797/Config_Geracao!$E$4)*G3797</f>
        <v>0.33725</v>
      </c>
    </row>
    <row r="3798" ht="15.0" customHeight="1">
      <c r="A3798" s="43">
        <v>45816.1666666667</v>
      </c>
      <c r="B3798" s="44">
        <v>6.0</v>
      </c>
      <c r="C3798" s="44">
        <v>4.0</v>
      </c>
      <c r="D3798" s="44">
        <v>0.0</v>
      </c>
      <c r="E3798" s="44">
        <v>20.7</v>
      </c>
      <c r="F3798" s="44">
        <v>3.97</v>
      </c>
      <c r="G3798" s="44">
        <v>0.95</v>
      </c>
      <c r="H3798" s="18">
        <f>MIN(1,F3798/Config_Geracao!$E$4)*G3798</f>
        <v>0.37715</v>
      </c>
    </row>
    <row r="3799" ht="15.0" customHeight="1">
      <c r="A3799" s="43">
        <v>45816.2083333333</v>
      </c>
      <c r="B3799" s="44">
        <v>6.0</v>
      </c>
      <c r="C3799" s="44">
        <v>5.0</v>
      </c>
      <c r="D3799" s="44">
        <v>0.0</v>
      </c>
      <c r="E3799" s="44">
        <v>20.9</v>
      </c>
      <c r="F3799" s="44">
        <v>4.95</v>
      </c>
      <c r="G3799" s="44">
        <v>0.95</v>
      </c>
      <c r="H3799" s="18">
        <f>MIN(1,F3799/Config_Geracao!$E$4)*G3799</f>
        <v>0.47025</v>
      </c>
    </row>
    <row r="3800" ht="15.0" customHeight="1">
      <c r="A3800" s="43">
        <v>45816.25</v>
      </c>
      <c r="B3800" s="44">
        <v>6.0</v>
      </c>
      <c r="C3800" s="44">
        <v>6.0</v>
      </c>
      <c r="D3800" s="44">
        <v>200.7</v>
      </c>
      <c r="E3800" s="44">
        <v>18.9</v>
      </c>
      <c r="F3800" s="44">
        <v>2.93</v>
      </c>
      <c r="G3800" s="44">
        <v>0.95</v>
      </c>
      <c r="H3800" s="18">
        <f>MIN(1,F3800/Config_Geracao!$E$4)*G3800</f>
        <v>0.27835</v>
      </c>
    </row>
    <row r="3801" ht="15.0" customHeight="1">
      <c r="A3801" s="43">
        <v>45816.2916666667</v>
      </c>
      <c r="B3801" s="44">
        <v>6.0</v>
      </c>
      <c r="C3801" s="44">
        <v>7.0</v>
      </c>
      <c r="D3801" s="44">
        <v>356.3</v>
      </c>
      <c r="E3801" s="44">
        <v>23.5</v>
      </c>
      <c r="F3801" s="44">
        <v>3.75</v>
      </c>
      <c r="G3801" s="44">
        <v>0.95</v>
      </c>
      <c r="H3801" s="18">
        <f>MIN(1,F3801/Config_Geracao!$E$4)*G3801</f>
        <v>0.35625</v>
      </c>
    </row>
    <row r="3802" ht="15.0" customHeight="1">
      <c r="A3802" s="43">
        <v>45816.3333333333</v>
      </c>
      <c r="B3802" s="44">
        <v>6.0</v>
      </c>
      <c r="C3802" s="44">
        <v>8.0</v>
      </c>
      <c r="D3802" s="44">
        <v>549.2</v>
      </c>
      <c r="E3802" s="44">
        <v>23.1</v>
      </c>
      <c r="F3802" s="44">
        <v>3.54</v>
      </c>
      <c r="G3802" s="44">
        <v>0.95</v>
      </c>
      <c r="H3802" s="18">
        <f>MIN(1,F3802/Config_Geracao!$E$4)*G3802</f>
        <v>0.3363</v>
      </c>
    </row>
    <row r="3803" ht="15.0" customHeight="1">
      <c r="A3803" s="43">
        <v>45816.375</v>
      </c>
      <c r="B3803" s="44">
        <v>6.0</v>
      </c>
      <c r="C3803" s="44">
        <v>9.0</v>
      </c>
      <c r="D3803" s="44">
        <v>672.4</v>
      </c>
      <c r="E3803" s="44">
        <v>23.0</v>
      </c>
      <c r="F3803" s="44">
        <v>3.49</v>
      </c>
      <c r="G3803" s="44">
        <v>0.95</v>
      </c>
      <c r="H3803" s="18">
        <f>MIN(1,F3803/Config_Geracao!$E$4)*G3803</f>
        <v>0.33155</v>
      </c>
    </row>
    <row r="3804" ht="15.0" customHeight="1">
      <c r="A3804" s="43">
        <v>45816.4166666667</v>
      </c>
      <c r="B3804" s="44">
        <v>6.0</v>
      </c>
      <c r="C3804" s="44">
        <v>10.0</v>
      </c>
      <c r="D3804" s="44">
        <v>749.5</v>
      </c>
      <c r="E3804" s="44">
        <v>26.2</v>
      </c>
      <c r="F3804" s="44">
        <v>2.83</v>
      </c>
      <c r="G3804" s="44">
        <v>0.95</v>
      </c>
      <c r="H3804" s="18">
        <f>MIN(1,F3804/Config_Geracao!$E$4)*G3804</f>
        <v>0.26885</v>
      </c>
    </row>
    <row r="3805" ht="15.0" customHeight="1">
      <c r="A3805" s="43">
        <v>45816.4583333333</v>
      </c>
      <c r="B3805" s="44">
        <v>6.0</v>
      </c>
      <c r="C3805" s="44">
        <v>11.0</v>
      </c>
      <c r="D3805" s="44">
        <v>798.1</v>
      </c>
      <c r="E3805" s="44">
        <v>27.1</v>
      </c>
      <c r="F3805" s="44">
        <v>2.54</v>
      </c>
      <c r="G3805" s="44">
        <v>0.95</v>
      </c>
      <c r="H3805" s="18">
        <f>MIN(1,F3805/Config_Geracao!$E$4)*G3805</f>
        <v>0.2413</v>
      </c>
    </row>
    <row r="3806" ht="15.0" customHeight="1">
      <c r="A3806" s="43">
        <v>45816.5</v>
      </c>
      <c r="B3806" s="44">
        <v>6.0</v>
      </c>
      <c r="C3806" s="44">
        <v>12.0</v>
      </c>
      <c r="D3806" s="44">
        <v>862.4</v>
      </c>
      <c r="E3806" s="44">
        <v>27.6</v>
      </c>
      <c r="F3806" s="44">
        <v>3.39</v>
      </c>
      <c r="G3806" s="44">
        <v>0.95</v>
      </c>
      <c r="H3806" s="18">
        <f>MIN(1,F3806/Config_Geracao!$E$4)*G3806</f>
        <v>0.32205</v>
      </c>
    </row>
    <row r="3807" ht="15.0" customHeight="1">
      <c r="A3807" s="43">
        <v>45816.5416666667</v>
      </c>
      <c r="B3807" s="44">
        <v>6.0</v>
      </c>
      <c r="C3807" s="44">
        <v>13.0</v>
      </c>
      <c r="D3807" s="44">
        <v>849.6</v>
      </c>
      <c r="E3807" s="44">
        <v>24.8</v>
      </c>
      <c r="F3807" s="44">
        <v>3.42</v>
      </c>
      <c r="G3807" s="44">
        <v>0.95</v>
      </c>
      <c r="H3807" s="18">
        <f>MIN(1,F3807/Config_Geracao!$E$4)*G3807</f>
        <v>0.3249</v>
      </c>
    </row>
    <row r="3808" ht="15.0" customHeight="1">
      <c r="A3808" s="43">
        <v>45816.5833333333</v>
      </c>
      <c r="B3808" s="44">
        <v>6.0</v>
      </c>
      <c r="C3808" s="44">
        <v>14.0</v>
      </c>
      <c r="D3808" s="44">
        <v>167.4</v>
      </c>
      <c r="E3808" s="44">
        <v>25.6</v>
      </c>
      <c r="F3808" s="44">
        <v>4.61</v>
      </c>
      <c r="G3808" s="44">
        <v>0.95</v>
      </c>
      <c r="H3808" s="18">
        <f>MIN(1,F3808/Config_Geracao!$E$4)*G3808</f>
        <v>0.43795</v>
      </c>
    </row>
    <row r="3809" ht="15.0" customHeight="1">
      <c r="A3809" s="43">
        <v>45816.625</v>
      </c>
      <c r="B3809" s="44">
        <v>6.0</v>
      </c>
      <c r="C3809" s="44">
        <v>15.0</v>
      </c>
      <c r="D3809" s="44">
        <v>669.4</v>
      </c>
      <c r="E3809" s="44">
        <v>23.0</v>
      </c>
      <c r="F3809" s="44">
        <v>3.36</v>
      </c>
      <c r="G3809" s="44">
        <v>0.95</v>
      </c>
      <c r="H3809" s="18">
        <f>MIN(1,F3809/Config_Geracao!$E$4)*G3809</f>
        <v>0.3192</v>
      </c>
    </row>
    <row r="3810" ht="15.0" customHeight="1">
      <c r="A3810" s="43">
        <v>45816.6666666667</v>
      </c>
      <c r="B3810" s="44">
        <v>6.0</v>
      </c>
      <c r="C3810" s="44">
        <v>16.0</v>
      </c>
      <c r="D3810" s="44">
        <v>165.2</v>
      </c>
      <c r="E3810" s="44">
        <v>23.8</v>
      </c>
      <c r="F3810" s="44">
        <v>2.49</v>
      </c>
      <c r="G3810" s="44">
        <v>0.95</v>
      </c>
      <c r="H3810" s="18">
        <f>MIN(1,F3810/Config_Geracao!$E$4)*G3810</f>
        <v>0.23655</v>
      </c>
    </row>
    <row r="3811" ht="15.0" customHeight="1">
      <c r="A3811" s="43">
        <v>45816.7083333333</v>
      </c>
      <c r="B3811" s="44">
        <v>6.0</v>
      </c>
      <c r="C3811" s="44">
        <v>17.0</v>
      </c>
      <c r="D3811" s="44">
        <v>151.8</v>
      </c>
      <c r="E3811" s="44">
        <v>22.3</v>
      </c>
      <c r="F3811" s="44">
        <v>2.51</v>
      </c>
      <c r="G3811" s="44">
        <v>0.95</v>
      </c>
      <c r="H3811" s="18">
        <f>MIN(1,F3811/Config_Geracao!$E$4)*G3811</f>
        <v>0.23845</v>
      </c>
    </row>
    <row r="3812" ht="15.0" customHeight="1">
      <c r="A3812" s="43">
        <v>45816.75</v>
      </c>
      <c r="B3812" s="44">
        <v>6.0</v>
      </c>
      <c r="C3812" s="44">
        <v>18.0</v>
      </c>
      <c r="D3812" s="44">
        <v>173.8</v>
      </c>
      <c r="E3812" s="44">
        <v>18.8</v>
      </c>
      <c r="F3812" s="44">
        <v>3.93</v>
      </c>
      <c r="G3812" s="44">
        <v>0.95</v>
      </c>
      <c r="H3812" s="18">
        <f>MIN(1,F3812/Config_Geracao!$E$4)*G3812</f>
        <v>0.37335</v>
      </c>
    </row>
    <row r="3813" ht="15.0" customHeight="1">
      <c r="A3813" s="43">
        <v>45816.7916666667</v>
      </c>
      <c r="B3813" s="44">
        <v>6.0</v>
      </c>
      <c r="C3813" s="44">
        <v>19.0</v>
      </c>
      <c r="D3813" s="44">
        <v>0.0</v>
      </c>
      <c r="E3813" s="44">
        <v>19.6</v>
      </c>
      <c r="F3813" s="44">
        <v>3.02</v>
      </c>
      <c r="G3813" s="44">
        <v>0.95</v>
      </c>
      <c r="H3813" s="18">
        <f>MIN(1,F3813/Config_Geracao!$E$4)*G3813</f>
        <v>0.2869</v>
      </c>
    </row>
    <row r="3814" ht="15.0" customHeight="1">
      <c r="A3814" s="43">
        <v>45816.8333333333</v>
      </c>
      <c r="B3814" s="44">
        <v>6.0</v>
      </c>
      <c r="C3814" s="44">
        <v>20.0</v>
      </c>
      <c r="D3814" s="44">
        <v>0.0</v>
      </c>
      <c r="E3814" s="44">
        <v>18.8</v>
      </c>
      <c r="F3814" s="44">
        <v>2.71</v>
      </c>
      <c r="G3814" s="44">
        <v>0.95</v>
      </c>
      <c r="H3814" s="18">
        <f>MIN(1,F3814/Config_Geracao!$E$4)*G3814</f>
        <v>0.25745</v>
      </c>
    </row>
    <row r="3815" ht="15.0" customHeight="1">
      <c r="A3815" s="43">
        <v>45816.875</v>
      </c>
      <c r="B3815" s="44">
        <v>6.0</v>
      </c>
      <c r="C3815" s="44">
        <v>21.0</v>
      </c>
      <c r="D3815" s="44">
        <v>0.0</v>
      </c>
      <c r="E3815" s="44">
        <v>19.2</v>
      </c>
      <c r="F3815" s="44">
        <v>4.4</v>
      </c>
      <c r="G3815" s="44">
        <v>0.95</v>
      </c>
      <c r="H3815" s="18">
        <f>MIN(1,F3815/Config_Geracao!$E$4)*G3815</f>
        <v>0.418</v>
      </c>
    </row>
    <row r="3816" ht="15.0" customHeight="1">
      <c r="A3816" s="43">
        <v>45816.9166666667</v>
      </c>
      <c r="B3816" s="44">
        <v>6.0</v>
      </c>
      <c r="C3816" s="44">
        <v>22.0</v>
      </c>
      <c r="D3816" s="44">
        <v>0.0</v>
      </c>
      <c r="E3816" s="44">
        <v>20.9</v>
      </c>
      <c r="F3816" s="44">
        <v>6.75</v>
      </c>
      <c r="G3816" s="44">
        <v>0.95</v>
      </c>
      <c r="H3816" s="18">
        <f>MIN(1,F3816/Config_Geracao!$E$4)*G3816</f>
        <v>0.64125</v>
      </c>
    </row>
    <row r="3817" ht="15.0" customHeight="1">
      <c r="A3817" s="43">
        <v>45816.9583333333</v>
      </c>
      <c r="B3817" s="44">
        <v>6.0</v>
      </c>
      <c r="C3817" s="44">
        <v>23.0</v>
      </c>
      <c r="D3817" s="44">
        <v>0.0</v>
      </c>
      <c r="E3817" s="44">
        <v>23.4</v>
      </c>
      <c r="F3817" s="44">
        <v>3.72</v>
      </c>
      <c r="G3817" s="44">
        <v>0.95</v>
      </c>
      <c r="H3817" s="18">
        <f>MIN(1,F3817/Config_Geracao!$E$4)*G3817</f>
        <v>0.3534</v>
      </c>
    </row>
    <row r="3818" ht="15.0" customHeight="1">
      <c r="A3818" s="43">
        <v>45817.0</v>
      </c>
      <c r="B3818" s="44">
        <v>6.0</v>
      </c>
      <c r="C3818" s="44">
        <v>0.0</v>
      </c>
      <c r="D3818" s="44">
        <v>0.0</v>
      </c>
      <c r="E3818" s="44">
        <v>23.0</v>
      </c>
      <c r="F3818" s="44">
        <v>3.39</v>
      </c>
      <c r="G3818" s="44">
        <v>0.95</v>
      </c>
      <c r="H3818" s="18">
        <f>MIN(1,F3818/Config_Geracao!$E$4)*G3818</f>
        <v>0.32205</v>
      </c>
    </row>
    <row r="3819" ht="15.0" customHeight="1">
      <c r="A3819" s="43">
        <v>45817.0416666667</v>
      </c>
      <c r="B3819" s="44">
        <v>6.0</v>
      </c>
      <c r="C3819" s="44">
        <v>1.0</v>
      </c>
      <c r="D3819" s="44">
        <v>0.0</v>
      </c>
      <c r="E3819" s="44">
        <v>22.4</v>
      </c>
      <c r="F3819" s="44">
        <v>3.74</v>
      </c>
      <c r="G3819" s="44">
        <v>0.95</v>
      </c>
      <c r="H3819" s="18">
        <f>MIN(1,F3819/Config_Geracao!$E$4)*G3819</f>
        <v>0.3553</v>
      </c>
    </row>
    <row r="3820" ht="15.0" customHeight="1">
      <c r="A3820" s="43">
        <v>45817.0833333333</v>
      </c>
      <c r="B3820" s="44">
        <v>6.0</v>
      </c>
      <c r="C3820" s="44">
        <v>2.0</v>
      </c>
      <c r="D3820" s="44">
        <v>0.0</v>
      </c>
      <c r="E3820" s="44">
        <v>20.9</v>
      </c>
      <c r="F3820" s="44">
        <v>3.46</v>
      </c>
      <c r="G3820" s="44">
        <v>0.95</v>
      </c>
      <c r="H3820" s="18">
        <f>MIN(1,F3820/Config_Geracao!$E$4)*G3820</f>
        <v>0.3287</v>
      </c>
    </row>
    <row r="3821" ht="15.0" customHeight="1">
      <c r="A3821" s="43">
        <v>45817.125</v>
      </c>
      <c r="B3821" s="44">
        <v>6.0</v>
      </c>
      <c r="C3821" s="44">
        <v>3.0</v>
      </c>
      <c r="D3821" s="44">
        <v>0.0</v>
      </c>
      <c r="E3821" s="44">
        <v>19.3</v>
      </c>
      <c r="F3821" s="44">
        <v>3.49</v>
      </c>
      <c r="G3821" s="44">
        <v>0.95</v>
      </c>
      <c r="H3821" s="18">
        <f>MIN(1,F3821/Config_Geracao!$E$4)*G3821</f>
        <v>0.33155</v>
      </c>
    </row>
    <row r="3822" ht="15.0" customHeight="1">
      <c r="A3822" s="43">
        <v>45817.1666666667</v>
      </c>
      <c r="B3822" s="44">
        <v>6.0</v>
      </c>
      <c r="C3822" s="44">
        <v>4.0</v>
      </c>
      <c r="D3822" s="44">
        <v>0.0</v>
      </c>
      <c r="E3822" s="44">
        <v>20.3</v>
      </c>
      <c r="F3822" s="44">
        <v>3.71</v>
      </c>
      <c r="G3822" s="44">
        <v>0.95</v>
      </c>
      <c r="H3822" s="18">
        <f>MIN(1,F3822/Config_Geracao!$E$4)*G3822</f>
        <v>0.35245</v>
      </c>
    </row>
    <row r="3823" ht="15.0" customHeight="1">
      <c r="A3823" s="43">
        <v>45817.2083333333</v>
      </c>
      <c r="B3823" s="44">
        <v>6.0</v>
      </c>
      <c r="C3823" s="44">
        <v>5.0</v>
      </c>
      <c r="D3823" s="44">
        <v>15.8</v>
      </c>
      <c r="E3823" s="44">
        <v>23.0</v>
      </c>
      <c r="F3823" s="44">
        <v>3.92</v>
      </c>
      <c r="G3823" s="44">
        <v>0.95</v>
      </c>
      <c r="H3823" s="18">
        <f>MIN(1,F3823/Config_Geracao!$E$4)*G3823</f>
        <v>0.3724</v>
      </c>
    </row>
    <row r="3824" ht="15.0" customHeight="1">
      <c r="A3824" s="43">
        <v>45817.25</v>
      </c>
      <c r="B3824" s="44">
        <v>6.0</v>
      </c>
      <c r="C3824" s="44">
        <v>6.0</v>
      </c>
      <c r="D3824" s="44">
        <v>154.3</v>
      </c>
      <c r="E3824" s="44">
        <v>21.6</v>
      </c>
      <c r="F3824" s="44">
        <v>2.48</v>
      </c>
      <c r="G3824" s="44">
        <v>0.95</v>
      </c>
      <c r="H3824" s="18">
        <f>MIN(1,F3824/Config_Geracao!$E$4)*G3824</f>
        <v>0.2356</v>
      </c>
    </row>
    <row r="3825" ht="15.0" customHeight="1">
      <c r="A3825" s="43">
        <v>45817.2916666667</v>
      </c>
      <c r="B3825" s="44">
        <v>6.0</v>
      </c>
      <c r="C3825" s="44">
        <v>7.0</v>
      </c>
      <c r="D3825" s="44">
        <v>409.7</v>
      </c>
      <c r="E3825" s="44">
        <v>20.1</v>
      </c>
      <c r="F3825" s="44">
        <v>2.91</v>
      </c>
      <c r="G3825" s="44">
        <v>0.95</v>
      </c>
      <c r="H3825" s="18">
        <f>MIN(1,F3825/Config_Geracao!$E$4)*G3825</f>
        <v>0.27645</v>
      </c>
    </row>
    <row r="3826" ht="15.0" customHeight="1">
      <c r="A3826" s="43">
        <v>45817.3333333333</v>
      </c>
      <c r="B3826" s="44">
        <v>6.0</v>
      </c>
      <c r="C3826" s="44">
        <v>8.0</v>
      </c>
      <c r="D3826" s="44">
        <v>546.1</v>
      </c>
      <c r="E3826" s="44">
        <v>22.9</v>
      </c>
      <c r="F3826" s="44">
        <v>3.51</v>
      </c>
      <c r="G3826" s="44">
        <v>0.95</v>
      </c>
      <c r="H3826" s="18">
        <f>MIN(1,F3826/Config_Geracao!$E$4)*G3826</f>
        <v>0.33345</v>
      </c>
    </row>
    <row r="3827" ht="15.0" customHeight="1">
      <c r="A3827" s="43">
        <v>45817.375</v>
      </c>
      <c r="B3827" s="44">
        <v>6.0</v>
      </c>
      <c r="C3827" s="44">
        <v>9.0</v>
      </c>
      <c r="D3827" s="44">
        <v>675.2</v>
      </c>
      <c r="E3827" s="44">
        <v>24.9</v>
      </c>
      <c r="F3827" s="44">
        <v>3.03</v>
      </c>
      <c r="G3827" s="44">
        <v>0.95</v>
      </c>
      <c r="H3827" s="18">
        <f>MIN(1,F3827/Config_Geracao!$E$4)*G3827</f>
        <v>0.28785</v>
      </c>
    </row>
    <row r="3828" ht="15.0" customHeight="1">
      <c r="A3828" s="43">
        <v>45817.4166666667</v>
      </c>
      <c r="B3828" s="44">
        <v>6.0</v>
      </c>
      <c r="C3828" s="44">
        <v>10.0</v>
      </c>
      <c r="D3828" s="44">
        <v>803.1</v>
      </c>
      <c r="E3828" s="44">
        <v>24.3</v>
      </c>
      <c r="F3828" s="44">
        <v>2.35</v>
      </c>
      <c r="G3828" s="44">
        <v>0.95</v>
      </c>
      <c r="H3828" s="18">
        <f>MIN(1,F3828/Config_Geracao!$E$4)*G3828</f>
        <v>0.22325</v>
      </c>
    </row>
    <row r="3829" ht="15.0" customHeight="1">
      <c r="A3829" s="43">
        <v>45817.4583333333</v>
      </c>
      <c r="B3829" s="44">
        <v>6.0</v>
      </c>
      <c r="C3829" s="44">
        <v>11.0</v>
      </c>
      <c r="D3829" s="44">
        <v>799.7</v>
      </c>
      <c r="E3829" s="44">
        <v>27.4</v>
      </c>
      <c r="F3829" s="44">
        <v>2.42</v>
      </c>
      <c r="G3829" s="44">
        <v>0.95</v>
      </c>
      <c r="H3829" s="18">
        <f>MIN(1,F3829/Config_Geracao!$E$4)*G3829</f>
        <v>0.2299</v>
      </c>
    </row>
    <row r="3830" ht="15.0" customHeight="1">
      <c r="A3830" s="43">
        <v>45817.5</v>
      </c>
      <c r="B3830" s="44">
        <v>6.0</v>
      </c>
      <c r="C3830" s="44">
        <v>12.0</v>
      </c>
      <c r="D3830" s="44">
        <v>823.2</v>
      </c>
      <c r="E3830" s="44">
        <v>28.3</v>
      </c>
      <c r="F3830" s="44">
        <v>3.19</v>
      </c>
      <c r="G3830" s="44">
        <v>0.95</v>
      </c>
      <c r="H3830" s="18">
        <f>MIN(1,F3830/Config_Geracao!$E$4)*G3830</f>
        <v>0.30305</v>
      </c>
    </row>
    <row r="3831" ht="15.0" customHeight="1">
      <c r="A3831" s="43">
        <v>45817.5416666667</v>
      </c>
      <c r="B3831" s="44">
        <v>6.0</v>
      </c>
      <c r="C3831" s="44">
        <v>13.0</v>
      </c>
      <c r="D3831" s="44">
        <v>860.2</v>
      </c>
      <c r="E3831" s="44">
        <v>25.3</v>
      </c>
      <c r="F3831" s="44">
        <v>3.03</v>
      </c>
      <c r="G3831" s="44">
        <v>0.95</v>
      </c>
      <c r="H3831" s="18">
        <f>MIN(1,F3831/Config_Geracao!$E$4)*G3831</f>
        <v>0.28785</v>
      </c>
    </row>
    <row r="3832" ht="15.0" customHeight="1">
      <c r="A3832" s="43">
        <v>45817.5833333333</v>
      </c>
      <c r="B3832" s="44">
        <v>6.0</v>
      </c>
      <c r="C3832" s="44">
        <v>14.0</v>
      </c>
      <c r="D3832" s="44">
        <v>747.9</v>
      </c>
      <c r="E3832" s="44">
        <v>25.2</v>
      </c>
      <c r="F3832" s="44">
        <v>2.41</v>
      </c>
      <c r="G3832" s="44">
        <v>0.95</v>
      </c>
      <c r="H3832" s="18">
        <f>MIN(1,F3832/Config_Geracao!$E$4)*G3832</f>
        <v>0.22895</v>
      </c>
    </row>
    <row r="3833" ht="15.0" customHeight="1">
      <c r="A3833" s="43">
        <v>45817.625</v>
      </c>
      <c r="B3833" s="44">
        <v>6.0</v>
      </c>
      <c r="C3833" s="44">
        <v>15.0</v>
      </c>
      <c r="D3833" s="44">
        <v>688.4</v>
      </c>
      <c r="E3833" s="44">
        <v>22.1</v>
      </c>
      <c r="F3833" s="44">
        <v>3.0</v>
      </c>
      <c r="G3833" s="44">
        <v>0.95</v>
      </c>
      <c r="H3833" s="18">
        <f>MIN(1,F3833/Config_Geracao!$E$4)*G3833</f>
        <v>0.285</v>
      </c>
    </row>
    <row r="3834" ht="15.0" customHeight="1">
      <c r="A3834" s="43">
        <v>45817.6666666667</v>
      </c>
      <c r="B3834" s="44">
        <v>6.0</v>
      </c>
      <c r="C3834" s="44">
        <v>16.0</v>
      </c>
      <c r="D3834" s="44">
        <v>531.3</v>
      </c>
      <c r="E3834" s="44">
        <v>25.5</v>
      </c>
      <c r="F3834" s="44">
        <v>4.57</v>
      </c>
      <c r="G3834" s="44">
        <v>0.95</v>
      </c>
      <c r="H3834" s="18">
        <f>MIN(1,F3834/Config_Geracao!$E$4)*G3834</f>
        <v>0.43415</v>
      </c>
    </row>
    <row r="3835" ht="15.0" customHeight="1">
      <c r="A3835" s="43">
        <v>45817.7083333333</v>
      </c>
      <c r="B3835" s="44">
        <v>6.0</v>
      </c>
      <c r="C3835" s="44">
        <v>17.0</v>
      </c>
      <c r="D3835" s="44">
        <v>348.0</v>
      </c>
      <c r="E3835" s="44">
        <v>19.8</v>
      </c>
      <c r="F3835" s="44">
        <v>2.44</v>
      </c>
      <c r="G3835" s="44">
        <v>0.95</v>
      </c>
      <c r="H3835" s="18">
        <f>MIN(1,F3835/Config_Geracao!$E$4)*G3835</f>
        <v>0.2318</v>
      </c>
    </row>
    <row r="3836" ht="15.0" customHeight="1">
      <c r="A3836" s="43">
        <v>45817.75</v>
      </c>
      <c r="B3836" s="44">
        <v>6.0</v>
      </c>
      <c r="C3836" s="44">
        <v>18.0</v>
      </c>
      <c r="D3836" s="44">
        <v>203.1</v>
      </c>
      <c r="E3836" s="44">
        <v>20.7</v>
      </c>
      <c r="F3836" s="44">
        <v>2.29</v>
      </c>
      <c r="G3836" s="44">
        <v>0.95</v>
      </c>
      <c r="H3836" s="18">
        <f>MIN(1,F3836/Config_Geracao!$E$4)*G3836</f>
        <v>0.21755</v>
      </c>
    </row>
    <row r="3837" ht="15.0" customHeight="1">
      <c r="A3837" s="43">
        <v>45817.7916666667</v>
      </c>
      <c r="B3837" s="44">
        <v>6.0</v>
      </c>
      <c r="C3837" s="44">
        <v>19.0</v>
      </c>
      <c r="D3837" s="44">
        <v>40.0</v>
      </c>
      <c r="E3837" s="44">
        <v>21.5</v>
      </c>
      <c r="F3837" s="44">
        <v>3.94</v>
      </c>
      <c r="G3837" s="44">
        <v>0.95</v>
      </c>
      <c r="H3837" s="18">
        <f>MIN(1,F3837/Config_Geracao!$E$4)*G3837</f>
        <v>0.3743</v>
      </c>
    </row>
    <row r="3838" ht="15.0" customHeight="1">
      <c r="A3838" s="43">
        <v>45817.8333333333</v>
      </c>
      <c r="B3838" s="44">
        <v>6.0</v>
      </c>
      <c r="C3838" s="44">
        <v>20.0</v>
      </c>
      <c r="D3838" s="44">
        <v>0.0</v>
      </c>
      <c r="E3838" s="44">
        <v>23.0</v>
      </c>
      <c r="F3838" s="44">
        <v>2.42</v>
      </c>
      <c r="G3838" s="44">
        <v>0.95</v>
      </c>
      <c r="H3838" s="18">
        <f>MIN(1,F3838/Config_Geracao!$E$4)*G3838</f>
        <v>0.2299</v>
      </c>
    </row>
    <row r="3839" ht="15.0" customHeight="1">
      <c r="A3839" s="43">
        <v>45817.875</v>
      </c>
      <c r="B3839" s="44">
        <v>6.0</v>
      </c>
      <c r="C3839" s="44">
        <v>21.0</v>
      </c>
      <c r="D3839" s="44">
        <v>0.0</v>
      </c>
      <c r="E3839" s="44">
        <v>21.6</v>
      </c>
      <c r="F3839" s="44">
        <v>3.68</v>
      </c>
      <c r="G3839" s="44">
        <v>0.95</v>
      </c>
      <c r="H3839" s="18">
        <f>MIN(1,F3839/Config_Geracao!$E$4)*G3839</f>
        <v>0.3496</v>
      </c>
    </row>
    <row r="3840" ht="15.0" customHeight="1">
      <c r="A3840" s="43">
        <v>45817.9166666667</v>
      </c>
      <c r="B3840" s="44">
        <v>6.0</v>
      </c>
      <c r="C3840" s="44">
        <v>22.0</v>
      </c>
      <c r="D3840" s="44">
        <v>0.0</v>
      </c>
      <c r="E3840" s="44">
        <v>22.4</v>
      </c>
      <c r="F3840" s="44">
        <v>3.84</v>
      </c>
      <c r="G3840" s="44">
        <v>0.95</v>
      </c>
      <c r="H3840" s="18">
        <f>MIN(1,F3840/Config_Geracao!$E$4)*G3840</f>
        <v>0.3648</v>
      </c>
    </row>
    <row r="3841" ht="15.0" customHeight="1">
      <c r="A3841" s="43">
        <v>45817.9583333333</v>
      </c>
      <c r="B3841" s="44">
        <v>6.0</v>
      </c>
      <c r="C3841" s="44">
        <v>23.0</v>
      </c>
      <c r="D3841" s="44">
        <v>0.0</v>
      </c>
      <c r="E3841" s="44">
        <v>22.3</v>
      </c>
      <c r="F3841" s="44">
        <v>5.0</v>
      </c>
      <c r="G3841" s="44">
        <v>0.95</v>
      </c>
      <c r="H3841" s="18">
        <f>MIN(1,F3841/Config_Geracao!$E$4)*G3841</f>
        <v>0.475</v>
      </c>
    </row>
    <row r="3842" ht="15.0" customHeight="1">
      <c r="A3842" s="43">
        <v>45818.0</v>
      </c>
      <c r="B3842" s="44">
        <v>6.0</v>
      </c>
      <c r="C3842" s="44">
        <v>0.0</v>
      </c>
      <c r="D3842" s="44">
        <v>0.0</v>
      </c>
      <c r="E3842" s="44">
        <v>21.8</v>
      </c>
      <c r="F3842" s="44">
        <v>4.42</v>
      </c>
      <c r="G3842" s="44">
        <v>0.95</v>
      </c>
      <c r="H3842" s="18">
        <f>MIN(1,F3842/Config_Geracao!$E$4)*G3842</f>
        <v>0.4199</v>
      </c>
    </row>
    <row r="3843" ht="15.0" customHeight="1">
      <c r="A3843" s="43">
        <v>45818.0416666667</v>
      </c>
      <c r="B3843" s="44">
        <v>6.0</v>
      </c>
      <c r="C3843" s="44">
        <v>1.0</v>
      </c>
      <c r="D3843" s="44">
        <v>0.0</v>
      </c>
      <c r="E3843" s="44">
        <v>25.8</v>
      </c>
      <c r="F3843" s="44">
        <v>3.41</v>
      </c>
      <c r="G3843" s="44">
        <v>0.95</v>
      </c>
      <c r="H3843" s="18">
        <f>MIN(1,F3843/Config_Geracao!$E$4)*G3843</f>
        <v>0.32395</v>
      </c>
    </row>
    <row r="3844" ht="15.0" customHeight="1">
      <c r="A3844" s="43">
        <v>45818.0833333333</v>
      </c>
      <c r="B3844" s="44">
        <v>6.0</v>
      </c>
      <c r="C3844" s="44">
        <v>2.0</v>
      </c>
      <c r="D3844" s="44">
        <v>0.0</v>
      </c>
      <c r="E3844" s="44">
        <v>23.3</v>
      </c>
      <c r="F3844" s="44">
        <v>4.39</v>
      </c>
      <c r="G3844" s="44">
        <v>0.95</v>
      </c>
      <c r="H3844" s="18">
        <f>MIN(1,F3844/Config_Geracao!$E$4)*G3844</f>
        <v>0.41705</v>
      </c>
    </row>
    <row r="3845" ht="15.0" customHeight="1">
      <c r="A3845" s="43">
        <v>45818.125</v>
      </c>
      <c r="B3845" s="44">
        <v>6.0</v>
      </c>
      <c r="C3845" s="44">
        <v>3.0</v>
      </c>
      <c r="D3845" s="44">
        <v>0.0</v>
      </c>
      <c r="E3845" s="44">
        <v>20.4</v>
      </c>
      <c r="F3845" s="44">
        <v>4.85</v>
      </c>
      <c r="G3845" s="44">
        <v>0.95</v>
      </c>
      <c r="H3845" s="18">
        <f>MIN(1,F3845/Config_Geracao!$E$4)*G3845</f>
        <v>0.46075</v>
      </c>
    </row>
    <row r="3846" ht="15.0" customHeight="1">
      <c r="A3846" s="43">
        <v>45818.1666666667</v>
      </c>
      <c r="B3846" s="44">
        <v>6.0</v>
      </c>
      <c r="C3846" s="44">
        <v>4.0</v>
      </c>
      <c r="D3846" s="44">
        <v>0.0</v>
      </c>
      <c r="E3846" s="44">
        <v>23.8</v>
      </c>
      <c r="F3846" s="44">
        <v>4.51</v>
      </c>
      <c r="G3846" s="44">
        <v>0.95</v>
      </c>
      <c r="H3846" s="18">
        <f>MIN(1,F3846/Config_Geracao!$E$4)*G3846</f>
        <v>0.42845</v>
      </c>
    </row>
    <row r="3847" ht="15.0" customHeight="1">
      <c r="A3847" s="43">
        <v>45818.2083333333</v>
      </c>
      <c r="B3847" s="44">
        <v>6.0</v>
      </c>
      <c r="C3847" s="44">
        <v>5.0</v>
      </c>
      <c r="D3847" s="44">
        <v>0.0</v>
      </c>
      <c r="E3847" s="44">
        <v>24.0</v>
      </c>
      <c r="F3847" s="44">
        <v>9.97</v>
      </c>
      <c r="G3847" s="44">
        <v>0.95</v>
      </c>
      <c r="H3847" s="18">
        <f>MIN(1,F3847/Config_Geracao!$E$4)*G3847</f>
        <v>0.94715</v>
      </c>
    </row>
    <row r="3848" ht="15.0" customHeight="1">
      <c r="A3848" s="43">
        <v>45818.25</v>
      </c>
      <c r="B3848" s="44">
        <v>6.0</v>
      </c>
      <c r="C3848" s="44">
        <v>6.0</v>
      </c>
      <c r="D3848" s="44">
        <v>211.2</v>
      </c>
      <c r="E3848" s="44">
        <v>20.5</v>
      </c>
      <c r="F3848" s="44">
        <v>2.5</v>
      </c>
      <c r="G3848" s="44">
        <v>0.95</v>
      </c>
      <c r="H3848" s="18">
        <f>MIN(1,F3848/Config_Geracao!$E$4)*G3848</f>
        <v>0.2375</v>
      </c>
    </row>
    <row r="3849" ht="15.0" customHeight="1">
      <c r="A3849" s="43">
        <v>45818.2916666667</v>
      </c>
      <c r="B3849" s="44">
        <v>6.0</v>
      </c>
      <c r="C3849" s="44">
        <v>7.0</v>
      </c>
      <c r="D3849" s="44">
        <v>110.0</v>
      </c>
      <c r="E3849" s="44">
        <v>20.0</v>
      </c>
      <c r="F3849" s="44">
        <v>2.63</v>
      </c>
      <c r="G3849" s="44">
        <v>0.95</v>
      </c>
      <c r="H3849" s="18">
        <f>MIN(1,F3849/Config_Geracao!$E$4)*G3849</f>
        <v>0.24985</v>
      </c>
    </row>
    <row r="3850" ht="15.0" customHeight="1">
      <c r="A3850" s="43">
        <v>45818.3333333333</v>
      </c>
      <c r="B3850" s="44">
        <v>6.0</v>
      </c>
      <c r="C3850" s="44">
        <v>8.0</v>
      </c>
      <c r="D3850" s="44">
        <v>108.5</v>
      </c>
      <c r="E3850" s="44">
        <v>24.9</v>
      </c>
      <c r="F3850" s="44">
        <v>2.79</v>
      </c>
      <c r="G3850" s="44">
        <v>0.95</v>
      </c>
      <c r="H3850" s="18">
        <f>MIN(1,F3850/Config_Geracao!$E$4)*G3850</f>
        <v>0.26505</v>
      </c>
    </row>
    <row r="3851" ht="15.0" customHeight="1">
      <c r="A3851" s="43">
        <v>45818.375</v>
      </c>
      <c r="B3851" s="44">
        <v>6.0</v>
      </c>
      <c r="C3851" s="44">
        <v>9.0</v>
      </c>
      <c r="D3851" s="44">
        <v>671.1</v>
      </c>
      <c r="E3851" s="44">
        <v>23.8</v>
      </c>
      <c r="F3851" s="44">
        <v>3.56</v>
      </c>
      <c r="G3851" s="44">
        <v>0.95</v>
      </c>
      <c r="H3851" s="18">
        <f>MIN(1,F3851/Config_Geracao!$E$4)*G3851</f>
        <v>0.3382</v>
      </c>
    </row>
    <row r="3852" ht="15.0" customHeight="1">
      <c r="A3852" s="43">
        <v>45818.4166666667</v>
      </c>
      <c r="B3852" s="44">
        <v>6.0</v>
      </c>
      <c r="C3852" s="44">
        <v>10.0</v>
      </c>
      <c r="D3852" s="44">
        <v>820.7</v>
      </c>
      <c r="E3852" s="44">
        <v>25.7</v>
      </c>
      <c r="F3852" s="44">
        <v>2.91</v>
      </c>
      <c r="G3852" s="44">
        <v>0.95</v>
      </c>
      <c r="H3852" s="18">
        <f>MIN(1,F3852/Config_Geracao!$E$4)*G3852</f>
        <v>0.27645</v>
      </c>
    </row>
    <row r="3853" ht="15.0" customHeight="1">
      <c r="A3853" s="43">
        <v>45818.4583333333</v>
      </c>
      <c r="B3853" s="44">
        <v>6.0</v>
      </c>
      <c r="C3853" s="44">
        <v>11.0</v>
      </c>
      <c r="D3853" s="44">
        <v>395.1</v>
      </c>
      <c r="E3853" s="44">
        <v>27.7</v>
      </c>
      <c r="F3853" s="44">
        <v>2.32</v>
      </c>
      <c r="G3853" s="44">
        <v>0.95</v>
      </c>
      <c r="H3853" s="18">
        <f>MIN(1,F3853/Config_Geracao!$E$4)*G3853</f>
        <v>0.2204</v>
      </c>
    </row>
    <row r="3854" ht="15.0" customHeight="1">
      <c r="A3854" s="43">
        <v>45818.5</v>
      </c>
      <c r="B3854" s="44">
        <v>6.0</v>
      </c>
      <c r="C3854" s="44">
        <v>12.0</v>
      </c>
      <c r="D3854" s="44">
        <v>851.2</v>
      </c>
      <c r="E3854" s="44">
        <v>24.0</v>
      </c>
      <c r="F3854" s="44">
        <v>4.11</v>
      </c>
      <c r="G3854" s="44">
        <v>0.95</v>
      </c>
      <c r="H3854" s="18">
        <f>MIN(1,F3854/Config_Geracao!$E$4)*G3854</f>
        <v>0.39045</v>
      </c>
    </row>
    <row r="3855" ht="15.0" customHeight="1">
      <c r="A3855" s="43">
        <v>45818.5416666667</v>
      </c>
      <c r="B3855" s="44">
        <v>6.0</v>
      </c>
      <c r="C3855" s="44">
        <v>13.0</v>
      </c>
      <c r="D3855" s="44">
        <v>847.5</v>
      </c>
      <c r="E3855" s="44">
        <v>24.4</v>
      </c>
      <c r="F3855" s="44">
        <v>2.63</v>
      </c>
      <c r="G3855" s="44">
        <v>0.95</v>
      </c>
      <c r="H3855" s="18">
        <f>MIN(1,F3855/Config_Geracao!$E$4)*G3855</f>
        <v>0.24985</v>
      </c>
    </row>
    <row r="3856" ht="15.0" customHeight="1">
      <c r="A3856" s="43">
        <v>45818.5833333333</v>
      </c>
      <c r="B3856" s="44">
        <v>6.0</v>
      </c>
      <c r="C3856" s="44">
        <v>14.0</v>
      </c>
      <c r="D3856" s="44">
        <v>520.7</v>
      </c>
      <c r="E3856" s="44">
        <v>26.1</v>
      </c>
      <c r="F3856" s="44">
        <v>4.29</v>
      </c>
      <c r="G3856" s="44">
        <v>0.95</v>
      </c>
      <c r="H3856" s="18">
        <f>MIN(1,F3856/Config_Geracao!$E$4)*G3856</f>
        <v>0.40755</v>
      </c>
    </row>
    <row r="3857" ht="15.0" customHeight="1">
      <c r="A3857" s="43">
        <v>45818.625</v>
      </c>
      <c r="B3857" s="44">
        <v>6.0</v>
      </c>
      <c r="C3857" s="44">
        <v>15.0</v>
      </c>
      <c r="D3857" s="44">
        <v>661.7</v>
      </c>
      <c r="E3857" s="44">
        <v>22.4</v>
      </c>
      <c r="F3857" s="44">
        <v>2.41</v>
      </c>
      <c r="G3857" s="44">
        <v>0.95</v>
      </c>
      <c r="H3857" s="18">
        <f>MIN(1,F3857/Config_Geracao!$E$4)*G3857</f>
        <v>0.22895</v>
      </c>
    </row>
    <row r="3858" ht="15.0" customHeight="1">
      <c r="A3858" s="43">
        <v>45818.6666666667</v>
      </c>
      <c r="B3858" s="44">
        <v>6.0</v>
      </c>
      <c r="C3858" s="44">
        <v>16.0</v>
      </c>
      <c r="D3858" s="44">
        <v>543.1</v>
      </c>
      <c r="E3858" s="44">
        <v>21.6</v>
      </c>
      <c r="F3858" s="44">
        <v>3.13</v>
      </c>
      <c r="G3858" s="44">
        <v>0.95</v>
      </c>
      <c r="H3858" s="18">
        <f>MIN(1,F3858/Config_Geracao!$E$4)*G3858</f>
        <v>0.29735</v>
      </c>
    </row>
    <row r="3859" ht="15.0" customHeight="1">
      <c r="A3859" s="43">
        <v>45818.7083333333</v>
      </c>
      <c r="B3859" s="44">
        <v>6.0</v>
      </c>
      <c r="C3859" s="44">
        <v>17.0</v>
      </c>
      <c r="D3859" s="44">
        <v>394.9</v>
      </c>
      <c r="E3859" s="44">
        <v>22.5</v>
      </c>
      <c r="F3859" s="44">
        <v>2.79</v>
      </c>
      <c r="G3859" s="44">
        <v>0.95</v>
      </c>
      <c r="H3859" s="18">
        <f>MIN(1,F3859/Config_Geracao!$E$4)*G3859</f>
        <v>0.26505</v>
      </c>
    </row>
    <row r="3860" ht="15.0" customHeight="1">
      <c r="A3860" s="43">
        <v>45818.75</v>
      </c>
      <c r="B3860" s="44">
        <v>6.0</v>
      </c>
      <c r="C3860" s="44">
        <v>18.0</v>
      </c>
      <c r="D3860" s="44">
        <v>217.3</v>
      </c>
      <c r="E3860" s="44">
        <v>19.9</v>
      </c>
      <c r="F3860" s="44">
        <v>4.91</v>
      </c>
      <c r="G3860" s="44">
        <v>0.95</v>
      </c>
      <c r="H3860" s="18">
        <f>MIN(1,F3860/Config_Geracao!$E$4)*G3860</f>
        <v>0.46645</v>
      </c>
    </row>
    <row r="3861" ht="15.0" customHeight="1">
      <c r="A3861" s="43">
        <v>45818.7916666667</v>
      </c>
      <c r="B3861" s="44">
        <v>6.0</v>
      </c>
      <c r="C3861" s="44">
        <v>19.0</v>
      </c>
      <c r="D3861" s="44">
        <v>0.0</v>
      </c>
      <c r="E3861" s="44">
        <v>20.3</v>
      </c>
      <c r="F3861" s="44">
        <v>2.52</v>
      </c>
      <c r="G3861" s="44">
        <v>0.95</v>
      </c>
      <c r="H3861" s="18">
        <f>MIN(1,F3861/Config_Geracao!$E$4)*G3861</f>
        <v>0.2394</v>
      </c>
    </row>
    <row r="3862" ht="15.0" customHeight="1">
      <c r="A3862" s="43">
        <v>45818.8333333333</v>
      </c>
      <c r="B3862" s="44">
        <v>6.0</v>
      </c>
      <c r="C3862" s="44">
        <v>20.0</v>
      </c>
      <c r="D3862" s="44">
        <v>0.0</v>
      </c>
      <c r="E3862" s="44">
        <v>22.3</v>
      </c>
      <c r="F3862" s="44">
        <v>2.59</v>
      </c>
      <c r="G3862" s="44">
        <v>0.95</v>
      </c>
      <c r="H3862" s="18">
        <f>MIN(1,F3862/Config_Geracao!$E$4)*G3862</f>
        <v>0.24605</v>
      </c>
    </row>
    <row r="3863" ht="15.0" customHeight="1">
      <c r="A3863" s="43">
        <v>45818.875</v>
      </c>
      <c r="B3863" s="44">
        <v>6.0</v>
      </c>
      <c r="C3863" s="44">
        <v>21.0</v>
      </c>
      <c r="D3863" s="44">
        <v>0.0</v>
      </c>
      <c r="E3863" s="44">
        <v>24.1</v>
      </c>
      <c r="F3863" s="44">
        <v>4.04</v>
      </c>
      <c r="G3863" s="44">
        <v>0.95</v>
      </c>
      <c r="H3863" s="18">
        <f>MIN(1,F3863/Config_Geracao!$E$4)*G3863</f>
        <v>0.3838</v>
      </c>
    </row>
    <row r="3864" ht="15.0" customHeight="1">
      <c r="A3864" s="43">
        <v>45818.9166666667</v>
      </c>
      <c r="B3864" s="44">
        <v>6.0</v>
      </c>
      <c r="C3864" s="44">
        <v>22.0</v>
      </c>
      <c r="D3864" s="44">
        <v>0.0</v>
      </c>
      <c r="E3864" s="44">
        <v>26.0</v>
      </c>
      <c r="F3864" s="44">
        <v>4.62</v>
      </c>
      <c r="G3864" s="44">
        <v>0.95</v>
      </c>
      <c r="H3864" s="18">
        <f>MIN(1,F3864/Config_Geracao!$E$4)*G3864</f>
        <v>0.4389</v>
      </c>
    </row>
    <row r="3865" ht="15.0" customHeight="1">
      <c r="A3865" s="43">
        <v>45818.9583333333</v>
      </c>
      <c r="B3865" s="44">
        <v>6.0</v>
      </c>
      <c r="C3865" s="44">
        <v>23.0</v>
      </c>
      <c r="D3865" s="44">
        <v>0.0</v>
      </c>
      <c r="E3865" s="44">
        <v>24.5</v>
      </c>
      <c r="F3865" s="44">
        <v>3.55</v>
      </c>
      <c r="G3865" s="44">
        <v>0.95</v>
      </c>
      <c r="H3865" s="18">
        <f>MIN(1,F3865/Config_Geracao!$E$4)*G3865</f>
        <v>0.33725</v>
      </c>
    </row>
    <row r="3866" ht="15.0" customHeight="1">
      <c r="A3866" s="43">
        <v>45819.0</v>
      </c>
      <c r="B3866" s="44">
        <v>6.0</v>
      </c>
      <c r="C3866" s="44">
        <v>0.0</v>
      </c>
      <c r="D3866" s="44">
        <v>0.0</v>
      </c>
      <c r="E3866" s="44">
        <v>22.0</v>
      </c>
      <c r="F3866" s="44">
        <v>4.89</v>
      </c>
      <c r="G3866" s="44">
        <v>0.95</v>
      </c>
      <c r="H3866" s="18">
        <f>MIN(1,F3866/Config_Geracao!$E$4)*G3866</f>
        <v>0.46455</v>
      </c>
    </row>
    <row r="3867" ht="15.0" customHeight="1">
      <c r="A3867" s="43">
        <v>45819.0416666667</v>
      </c>
      <c r="B3867" s="44">
        <v>6.0</v>
      </c>
      <c r="C3867" s="44">
        <v>1.0</v>
      </c>
      <c r="D3867" s="44">
        <v>0.0</v>
      </c>
      <c r="E3867" s="44">
        <v>24.8</v>
      </c>
      <c r="F3867" s="44">
        <v>4.02</v>
      </c>
      <c r="G3867" s="44">
        <v>0.95</v>
      </c>
      <c r="H3867" s="18">
        <f>MIN(1,F3867/Config_Geracao!$E$4)*G3867</f>
        <v>0.3819</v>
      </c>
    </row>
    <row r="3868" ht="15.0" customHeight="1">
      <c r="A3868" s="43">
        <v>45819.0833333333</v>
      </c>
      <c r="B3868" s="44">
        <v>6.0</v>
      </c>
      <c r="C3868" s="44">
        <v>2.0</v>
      </c>
      <c r="D3868" s="44">
        <v>0.0</v>
      </c>
      <c r="E3868" s="44">
        <v>24.3</v>
      </c>
      <c r="F3868" s="44">
        <v>4.46</v>
      </c>
      <c r="G3868" s="44">
        <v>0.95</v>
      </c>
      <c r="H3868" s="18">
        <f>MIN(1,F3868/Config_Geracao!$E$4)*G3868</f>
        <v>0.4237</v>
      </c>
    </row>
    <row r="3869" ht="15.0" customHeight="1">
      <c r="A3869" s="43">
        <v>45819.125</v>
      </c>
      <c r="B3869" s="44">
        <v>6.0</v>
      </c>
      <c r="C3869" s="44">
        <v>3.0</v>
      </c>
      <c r="D3869" s="44">
        <v>0.0</v>
      </c>
      <c r="E3869" s="44">
        <v>24.5</v>
      </c>
      <c r="F3869" s="44">
        <v>3.44</v>
      </c>
      <c r="G3869" s="44">
        <v>0.95</v>
      </c>
      <c r="H3869" s="18">
        <f>MIN(1,F3869/Config_Geracao!$E$4)*G3869</f>
        <v>0.3268</v>
      </c>
    </row>
    <row r="3870" ht="15.0" customHeight="1">
      <c r="A3870" s="43">
        <v>45819.1666666667</v>
      </c>
      <c r="B3870" s="44">
        <v>6.0</v>
      </c>
      <c r="C3870" s="44">
        <v>4.0</v>
      </c>
      <c r="D3870" s="44">
        <v>0.0</v>
      </c>
      <c r="E3870" s="44">
        <v>22.3</v>
      </c>
      <c r="F3870" s="44">
        <v>5.9</v>
      </c>
      <c r="G3870" s="44">
        <v>0.95</v>
      </c>
      <c r="H3870" s="18">
        <f>MIN(1,F3870/Config_Geracao!$E$4)*G3870</f>
        <v>0.5605</v>
      </c>
    </row>
    <row r="3871" ht="15.0" customHeight="1">
      <c r="A3871" s="43">
        <v>45819.2083333333</v>
      </c>
      <c r="B3871" s="44">
        <v>6.0</v>
      </c>
      <c r="C3871" s="44">
        <v>5.0</v>
      </c>
      <c r="D3871" s="44">
        <v>34.0</v>
      </c>
      <c r="E3871" s="44">
        <v>20.6</v>
      </c>
      <c r="F3871" s="44">
        <v>3.76</v>
      </c>
      <c r="G3871" s="44">
        <v>0.95</v>
      </c>
      <c r="H3871" s="18">
        <f>MIN(1,F3871/Config_Geracao!$E$4)*G3871</f>
        <v>0.3572</v>
      </c>
    </row>
    <row r="3872" ht="15.0" customHeight="1">
      <c r="A3872" s="43">
        <v>45819.25</v>
      </c>
      <c r="B3872" s="44">
        <v>6.0</v>
      </c>
      <c r="C3872" s="44">
        <v>6.0</v>
      </c>
      <c r="D3872" s="44">
        <v>171.8</v>
      </c>
      <c r="E3872" s="44">
        <v>18.8</v>
      </c>
      <c r="F3872" s="44">
        <v>2.59</v>
      </c>
      <c r="G3872" s="44">
        <v>0.95</v>
      </c>
      <c r="H3872" s="18">
        <f>MIN(1,F3872/Config_Geracao!$E$4)*G3872</f>
        <v>0.24605</v>
      </c>
    </row>
    <row r="3873" ht="15.0" customHeight="1">
      <c r="A3873" s="43">
        <v>45819.2916666667</v>
      </c>
      <c r="B3873" s="44">
        <v>6.0</v>
      </c>
      <c r="C3873" s="44">
        <v>7.0</v>
      </c>
      <c r="D3873" s="44">
        <v>397.2</v>
      </c>
      <c r="E3873" s="44">
        <v>19.3</v>
      </c>
      <c r="F3873" s="44">
        <v>3.68</v>
      </c>
      <c r="G3873" s="44">
        <v>0.95</v>
      </c>
      <c r="H3873" s="18">
        <f>MIN(1,F3873/Config_Geracao!$E$4)*G3873</f>
        <v>0.3496</v>
      </c>
    </row>
    <row r="3874" ht="15.0" customHeight="1">
      <c r="A3874" s="43">
        <v>45819.3333333333</v>
      </c>
      <c r="B3874" s="44">
        <v>6.0</v>
      </c>
      <c r="C3874" s="44">
        <v>8.0</v>
      </c>
      <c r="D3874" s="44">
        <v>533.3</v>
      </c>
      <c r="E3874" s="44">
        <v>25.2</v>
      </c>
      <c r="F3874" s="44">
        <v>3.1</v>
      </c>
      <c r="G3874" s="44">
        <v>0.95</v>
      </c>
      <c r="H3874" s="18">
        <f>MIN(1,F3874/Config_Geracao!$E$4)*G3874</f>
        <v>0.2945</v>
      </c>
    </row>
    <row r="3875" ht="15.0" customHeight="1">
      <c r="A3875" s="43">
        <v>45819.375</v>
      </c>
      <c r="B3875" s="44">
        <v>6.0</v>
      </c>
      <c r="C3875" s="44">
        <v>9.0</v>
      </c>
      <c r="D3875" s="44">
        <v>399.4</v>
      </c>
      <c r="E3875" s="44">
        <v>24.8</v>
      </c>
      <c r="F3875" s="44">
        <v>4.73</v>
      </c>
      <c r="G3875" s="44">
        <v>0.95</v>
      </c>
      <c r="H3875" s="18">
        <f>MIN(1,F3875/Config_Geracao!$E$4)*G3875</f>
        <v>0.44935</v>
      </c>
    </row>
    <row r="3876" ht="15.0" customHeight="1">
      <c r="A3876" s="43">
        <v>45819.4166666667</v>
      </c>
      <c r="B3876" s="44">
        <v>6.0</v>
      </c>
      <c r="C3876" s="44">
        <v>10.0</v>
      </c>
      <c r="D3876" s="44">
        <v>768.7</v>
      </c>
      <c r="E3876" s="44">
        <v>27.1</v>
      </c>
      <c r="F3876" s="44">
        <v>2.97</v>
      </c>
      <c r="G3876" s="44">
        <v>0.95</v>
      </c>
      <c r="H3876" s="18">
        <f>MIN(1,F3876/Config_Geracao!$E$4)*G3876</f>
        <v>0.28215</v>
      </c>
    </row>
    <row r="3877" ht="15.0" customHeight="1">
      <c r="A3877" s="43">
        <v>45819.4583333333</v>
      </c>
      <c r="B3877" s="44">
        <v>6.0</v>
      </c>
      <c r="C3877" s="44">
        <v>11.0</v>
      </c>
      <c r="D3877" s="44">
        <v>826.8</v>
      </c>
      <c r="E3877" s="44">
        <v>26.0</v>
      </c>
      <c r="F3877" s="44">
        <v>2.98</v>
      </c>
      <c r="G3877" s="44">
        <v>0.95</v>
      </c>
      <c r="H3877" s="18">
        <f>MIN(1,F3877/Config_Geracao!$E$4)*G3877</f>
        <v>0.2831</v>
      </c>
    </row>
    <row r="3878" ht="15.0" customHeight="1">
      <c r="A3878" s="43">
        <v>45819.5</v>
      </c>
      <c r="B3878" s="44">
        <v>6.0</v>
      </c>
      <c r="C3878" s="44">
        <v>12.0</v>
      </c>
      <c r="D3878" s="44">
        <v>838.9</v>
      </c>
      <c r="E3878" s="44">
        <v>26.8</v>
      </c>
      <c r="F3878" s="44">
        <v>3.89</v>
      </c>
      <c r="G3878" s="44">
        <v>0.95</v>
      </c>
      <c r="H3878" s="18">
        <f>MIN(1,F3878/Config_Geracao!$E$4)*G3878</f>
        <v>0.36955</v>
      </c>
    </row>
    <row r="3879" ht="15.0" customHeight="1">
      <c r="A3879" s="43">
        <v>45819.5416666667</v>
      </c>
      <c r="B3879" s="44">
        <v>6.0</v>
      </c>
      <c r="C3879" s="44">
        <v>13.0</v>
      </c>
      <c r="D3879" s="44">
        <v>868.3</v>
      </c>
      <c r="E3879" s="44">
        <v>25.4</v>
      </c>
      <c r="F3879" s="44">
        <v>3.24</v>
      </c>
      <c r="G3879" s="44">
        <v>0.95</v>
      </c>
      <c r="H3879" s="18">
        <f>MIN(1,F3879/Config_Geracao!$E$4)*G3879</f>
        <v>0.3078</v>
      </c>
    </row>
    <row r="3880" ht="15.0" customHeight="1">
      <c r="A3880" s="43">
        <v>45819.5833333333</v>
      </c>
      <c r="B3880" s="44">
        <v>6.0</v>
      </c>
      <c r="C3880" s="44">
        <v>14.0</v>
      </c>
      <c r="D3880" s="44">
        <v>786.7</v>
      </c>
      <c r="E3880" s="44">
        <v>30.3</v>
      </c>
      <c r="F3880" s="44">
        <v>2.3</v>
      </c>
      <c r="G3880" s="44">
        <v>0.95</v>
      </c>
      <c r="H3880" s="18">
        <f>MIN(1,F3880/Config_Geracao!$E$4)*G3880</f>
        <v>0.2185</v>
      </c>
    </row>
    <row r="3881" ht="15.0" customHeight="1">
      <c r="A3881" s="43">
        <v>45819.625</v>
      </c>
      <c r="B3881" s="44">
        <v>6.0</v>
      </c>
      <c r="C3881" s="44">
        <v>15.0</v>
      </c>
      <c r="D3881" s="44">
        <v>692.6</v>
      </c>
      <c r="E3881" s="44">
        <v>24.4</v>
      </c>
      <c r="F3881" s="44">
        <v>2.48</v>
      </c>
      <c r="G3881" s="44">
        <v>0.95</v>
      </c>
      <c r="H3881" s="18">
        <f>MIN(1,F3881/Config_Geracao!$E$4)*G3881</f>
        <v>0.2356</v>
      </c>
    </row>
    <row r="3882" ht="15.0" customHeight="1">
      <c r="A3882" s="43">
        <v>45819.6666666667</v>
      </c>
      <c r="B3882" s="44">
        <v>6.0</v>
      </c>
      <c r="C3882" s="44">
        <v>16.0</v>
      </c>
      <c r="D3882" s="44">
        <v>537.6</v>
      </c>
      <c r="E3882" s="44">
        <v>25.3</v>
      </c>
      <c r="F3882" s="44">
        <v>4.18</v>
      </c>
      <c r="G3882" s="44">
        <v>0.95</v>
      </c>
      <c r="H3882" s="18">
        <f>MIN(1,F3882/Config_Geracao!$E$4)*G3882</f>
        <v>0.3971</v>
      </c>
    </row>
    <row r="3883" ht="15.0" customHeight="1">
      <c r="A3883" s="43">
        <v>45819.7083333333</v>
      </c>
      <c r="B3883" s="44">
        <v>6.0</v>
      </c>
      <c r="C3883" s="44">
        <v>17.0</v>
      </c>
      <c r="D3883" s="44">
        <v>376.3</v>
      </c>
      <c r="E3883" s="44">
        <v>24.1</v>
      </c>
      <c r="F3883" s="44">
        <v>2.73</v>
      </c>
      <c r="G3883" s="44">
        <v>0.95</v>
      </c>
      <c r="H3883" s="18">
        <f>MIN(1,F3883/Config_Geracao!$E$4)*G3883</f>
        <v>0.25935</v>
      </c>
    </row>
    <row r="3884" ht="15.0" customHeight="1">
      <c r="A3884" s="43">
        <v>45819.75</v>
      </c>
      <c r="B3884" s="44">
        <v>6.0</v>
      </c>
      <c r="C3884" s="44">
        <v>18.0</v>
      </c>
      <c r="D3884" s="44">
        <v>154.5</v>
      </c>
      <c r="E3884" s="44">
        <v>18.8</v>
      </c>
      <c r="F3884" s="44">
        <v>2.73</v>
      </c>
      <c r="G3884" s="44">
        <v>0.95</v>
      </c>
      <c r="H3884" s="18">
        <f>MIN(1,F3884/Config_Geracao!$E$4)*G3884</f>
        <v>0.25935</v>
      </c>
    </row>
    <row r="3885" ht="15.0" customHeight="1">
      <c r="A3885" s="43">
        <v>45819.7916666667</v>
      </c>
      <c r="B3885" s="44">
        <v>6.0</v>
      </c>
      <c r="C3885" s="44">
        <v>19.0</v>
      </c>
      <c r="D3885" s="44">
        <v>0.0</v>
      </c>
      <c r="E3885" s="44">
        <v>19.1</v>
      </c>
      <c r="F3885" s="44">
        <v>3.13</v>
      </c>
      <c r="G3885" s="44">
        <v>0.95</v>
      </c>
      <c r="H3885" s="18">
        <f>MIN(1,F3885/Config_Geracao!$E$4)*G3885</f>
        <v>0.29735</v>
      </c>
    </row>
    <row r="3886" ht="15.0" customHeight="1">
      <c r="A3886" s="43">
        <v>45819.8333333333</v>
      </c>
      <c r="B3886" s="44">
        <v>6.0</v>
      </c>
      <c r="C3886" s="44">
        <v>20.0</v>
      </c>
      <c r="D3886" s="44">
        <v>0.0</v>
      </c>
      <c r="E3886" s="44">
        <v>23.4</v>
      </c>
      <c r="F3886" s="44">
        <v>4.35</v>
      </c>
      <c r="G3886" s="44">
        <v>0.95</v>
      </c>
      <c r="H3886" s="18">
        <f>MIN(1,F3886/Config_Geracao!$E$4)*G3886</f>
        <v>0.41325</v>
      </c>
    </row>
    <row r="3887" ht="15.0" customHeight="1">
      <c r="A3887" s="43">
        <v>45819.875</v>
      </c>
      <c r="B3887" s="44">
        <v>6.0</v>
      </c>
      <c r="C3887" s="44">
        <v>21.0</v>
      </c>
      <c r="D3887" s="44">
        <v>0.0</v>
      </c>
      <c r="E3887" s="44">
        <v>19.8</v>
      </c>
      <c r="F3887" s="44">
        <v>6.47</v>
      </c>
      <c r="G3887" s="44">
        <v>0.95</v>
      </c>
      <c r="H3887" s="18">
        <f>MIN(1,F3887/Config_Geracao!$E$4)*G3887</f>
        <v>0.61465</v>
      </c>
    </row>
    <row r="3888" ht="15.0" customHeight="1">
      <c r="A3888" s="43">
        <v>45819.9166666667</v>
      </c>
      <c r="B3888" s="44">
        <v>6.0</v>
      </c>
      <c r="C3888" s="44">
        <v>22.0</v>
      </c>
      <c r="D3888" s="44">
        <v>0.0</v>
      </c>
      <c r="E3888" s="44">
        <v>21.8</v>
      </c>
      <c r="F3888" s="44">
        <v>6.84</v>
      </c>
      <c r="G3888" s="44">
        <v>0.95</v>
      </c>
      <c r="H3888" s="18">
        <f>MIN(1,F3888/Config_Geracao!$E$4)*G3888</f>
        <v>0.6498</v>
      </c>
    </row>
    <row r="3889" ht="15.0" customHeight="1">
      <c r="A3889" s="43">
        <v>45819.9583333333</v>
      </c>
      <c r="B3889" s="44">
        <v>6.0</v>
      </c>
      <c r="C3889" s="44">
        <v>23.0</v>
      </c>
      <c r="D3889" s="44">
        <v>0.0</v>
      </c>
      <c r="E3889" s="44">
        <v>23.0</v>
      </c>
      <c r="F3889" s="44">
        <v>4.58</v>
      </c>
      <c r="G3889" s="44">
        <v>0.95</v>
      </c>
      <c r="H3889" s="18">
        <f>MIN(1,F3889/Config_Geracao!$E$4)*G3889</f>
        <v>0.4351</v>
      </c>
    </row>
    <row r="3890" ht="15.0" customHeight="1">
      <c r="A3890" s="43">
        <v>45820.0</v>
      </c>
      <c r="B3890" s="44">
        <v>6.0</v>
      </c>
      <c r="C3890" s="44">
        <v>0.0</v>
      </c>
      <c r="D3890" s="44">
        <v>0.0</v>
      </c>
      <c r="E3890" s="44">
        <v>21.6</v>
      </c>
      <c r="F3890" s="44">
        <v>3.51</v>
      </c>
      <c r="G3890" s="44">
        <v>0.95</v>
      </c>
      <c r="H3890" s="18">
        <f>MIN(1,F3890/Config_Geracao!$E$4)*G3890</f>
        <v>0.33345</v>
      </c>
    </row>
    <row r="3891" ht="15.0" customHeight="1">
      <c r="A3891" s="43">
        <v>45820.0416666667</v>
      </c>
      <c r="B3891" s="44">
        <v>6.0</v>
      </c>
      <c r="C3891" s="44">
        <v>1.0</v>
      </c>
      <c r="D3891" s="44">
        <v>0.0</v>
      </c>
      <c r="E3891" s="44">
        <v>22.3</v>
      </c>
      <c r="F3891" s="44">
        <v>3.54</v>
      </c>
      <c r="G3891" s="44">
        <v>0.95</v>
      </c>
      <c r="H3891" s="18">
        <f>MIN(1,F3891/Config_Geracao!$E$4)*G3891</f>
        <v>0.3363</v>
      </c>
    </row>
    <row r="3892" ht="15.0" customHeight="1">
      <c r="A3892" s="43">
        <v>45820.0833333333</v>
      </c>
      <c r="B3892" s="44">
        <v>6.0</v>
      </c>
      <c r="C3892" s="44">
        <v>2.0</v>
      </c>
      <c r="D3892" s="44">
        <v>0.0</v>
      </c>
      <c r="E3892" s="44">
        <v>25.4</v>
      </c>
      <c r="F3892" s="44">
        <v>5.12</v>
      </c>
      <c r="G3892" s="44">
        <v>0.95</v>
      </c>
      <c r="H3892" s="18">
        <f>MIN(1,F3892/Config_Geracao!$E$4)*G3892</f>
        <v>0.4864</v>
      </c>
    </row>
    <row r="3893" ht="15.0" customHeight="1">
      <c r="A3893" s="43">
        <v>45820.125</v>
      </c>
      <c r="B3893" s="44">
        <v>6.0</v>
      </c>
      <c r="C3893" s="44">
        <v>3.0</v>
      </c>
      <c r="D3893" s="44">
        <v>0.0</v>
      </c>
      <c r="E3893" s="44">
        <v>22.7</v>
      </c>
      <c r="F3893" s="44">
        <v>4.93</v>
      </c>
      <c r="G3893" s="44">
        <v>0.95</v>
      </c>
      <c r="H3893" s="18">
        <f>MIN(1,F3893/Config_Geracao!$E$4)*G3893</f>
        <v>0.46835</v>
      </c>
    </row>
    <row r="3894" ht="15.0" customHeight="1">
      <c r="A3894" s="43">
        <v>45820.1666666667</v>
      </c>
      <c r="B3894" s="44">
        <v>6.0</v>
      </c>
      <c r="C3894" s="44">
        <v>4.0</v>
      </c>
      <c r="D3894" s="44">
        <v>0.0</v>
      </c>
      <c r="E3894" s="44">
        <v>22.4</v>
      </c>
      <c r="F3894" s="44">
        <v>4.64</v>
      </c>
      <c r="G3894" s="44">
        <v>0.95</v>
      </c>
      <c r="H3894" s="18">
        <f>MIN(1,F3894/Config_Geracao!$E$4)*G3894</f>
        <v>0.4408</v>
      </c>
    </row>
    <row r="3895" ht="15.0" customHeight="1">
      <c r="A3895" s="43">
        <v>45820.2083333333</v>
      </c>
      <c r="B3895" s="44">
        <v>6.0</v>
      </c>
      <c r="C3895" s="44">
        <v>5.0</v>
      </c>
      <c r="D3895" s="44">
        <v>0.0</v>
      </c>
      <c r="E3895" s="44">
        <v>21.7</v>
      </c>
      <c r="F3895" s="44">
        <v>3.83</v>
      </c>
      <c r="G3895" s="44">
        <v>0.95</v>
      </c>
      <c r="H3895" s="18">
        <f>MIN(1,F3895/Config_Geracao!$E$4)*G3895</f>
        <v>0.36385</v>
      </c>
    </row>
    <row r="3896" ht="15.0" customHeight="1">
      <c r="A3896" s="43">
        <v>45820.25</v>
      </c>
      <c r="B3896" s="44">
        <v>6.0</v>
      </c>
      <c r="C3896" s="44">
        <v>6.0</v>
      </c>
      <c r="D3896" s="44">
        <v>194.8</v>
      </c>
      <c r="E3896" s="44">
        <v>19.3</v>
      </c>
      <c r="F3896" s="44">
        <v>2.98</v>
      </c>
      <c r="G3896" s="44">
        <v>0.95</v>
      </c>
      <c r="H3896" s="18">
        <f>MIN(1,F3896/Config_Geracao!$E$4)*G3896</f>
        <v>0.2831</v>
      </c>
    </row>
    <row r="3897" ht="15.0" customHeight="1">
      <c r="A3897" s="43">
        <v>45820.2916666667</v>
      </c>
      <c r="B3897" s="44">
        <v>6.0</v>
      </c>
      <c r="C3897" s="44">
        <v>7.0</v>
      </c>
      <c r="D3897" s="44">
        <v>365.2</v>
      </c>
      <c r="E3897" s="44">
        <v>19.4</v>
      </c>
      <c r="F3897" s="44">
        <v>2.37</v>
      </c>
      <c r="G3897" s="44">
        <v>0.95</v>
      </c>
      <c r="H3897" s="18">
        <f>MIN(1,F3897/Config_Geracao!$E$4)*G3897</f>
        <v>0.22515</v>
      </c>
    </row>
    <row r="3898" ht="15.0" customHeight="1">
      <c r="A3898" s="43">
        <v>45820.3333333333</v>
      </c>
      <c r="B3898" s="44">
        <v>6.0</v>
      </c>
      <c r="C3898" s="44">
        <v>8.0</v>
      </c>
      <c r="D3898" s="44">
        <v>532.6</v>
      </c>
      <c r="E3898" s="44">
        <v>22.4</v>
      </c>
      <c r="F3898" s="44">
        <v>2.35</v>
      </c>
      <c r="G3898" s="44">
        <v>0.95</v>
      </c>
      <c r="H3898" s="18">
        <f>MIN(1,F3898/Config_Geracao!$E$4)*G3898</f>
        <v>0.22325</v>
      </c>
    </row>
    <row r="3899" ht="15.0" customHeight="1">
      <c r="A3899" s="43">
        <v>45820.375</v>
      </c>
      <c r="B3899" s="44">
        <v>6.0</v>
      </c>
      <c r="C3899" s="44">
        <v>9.0</v>
      </c>
      <c r="D3899" s="44">
        <v>666.2</v>
      </c>
      <c r="E3899" s="44">
        <v>24.3</v>
      </c>
      <c r="F3899" s="44">
        <v>4.06</v>
      </c>
      <c r="G3899" s="44">
        <v>0.95</v>
      </c>
      <c r="H3899" s="18">
        <f>MIN(1,F3899/Config_Geracao!$E$4)*G3899</f>
        <v>0.3857</v>
      </c>
    </row>
    <row r="3900" ht="15.0" customHeight="1">
      <c r="A3900" s="43">
        <v>45820.4166666667</v>
      </c>
      <c r="B3900" s="44">
        <v>6.0</v>
      </c>
      <c r="C3900" s="44">
        <v>10.0</v>
      </c>
      <c r="D3900" s="44">
        <v>757.2</v>
      </c>
      <c r="E3900" s="44">
        <v>27.8</v>
      </c>
      <c r="F3900" s="44">
        <v>2.28</v>
      </c>
      <c r="G3900" s="44">
        <v>0.95</v>
      </c>
      <c r="H3900" s="18">
        <f>MIN(1,F3900/Config_Geracao!$E$4)*G3900</f>
        <v>0.2166</v>
      </c>
    </row>
    <row r="3901" ht="15.0" customHeight="1">
      <c r="A3901" s="43">
        <v>45820.4583333333</v>
      </c>
      <c r="B3901" s="44">
        <v>6.0</v>
      </c>
      <c r="C3901" s="44">
        <v>11.0</v>
      </c>
      <c r="D3901" s="44">
        <v>847.0</v>
      </c>
      <c r="E3901" s="44">
        <v>26.2</v>
      </c>
      <c r="F3901" s="44">
        <v>3.61</v>
      </c>
      <c r="G3901" s="44">
        <v>0.95</v>
      </c>
      <c r="H3901" s="18">
        <f>MIN(1,F3901/Config_Geracao!$E$4)*G3901</f>
        <v>0.34295</v>
      </c>
    </row>
    <row r="3902" ht="15.0" customHeight="1">
      <c r="A3902" s="43">
        <v>45820.5</v>
      </c>
      <c r="B3902" s="44">
        <v>6.0</v>
      </c>
      <c r="C3902" s="44">
        <v>12.0</v>
      </c>
      <c r="D3902" s="44">
        <v>856.3</v>
      </c>
      <c r="E3902" s="44">
        <v>26.9</v>
      </c>
      <c r="F3902" s="44">
        <v>2.64</v>
      </c>
      <c r="G3902" s="44">
        <v>0.95</v>
      </c>
      <c r="H3902" s="18">
        <f>MIN(1,F3902/Config_Geracao!$E$4)*G3902</f>
        <v>0.2508</v>
      </c>
    </row>
    <row r="3903" ht="15.0" customHeight="1">
      <c r="A3903" s="43">
        <v>45820.5416666667</v>
      </c>
      <c r="B3903" s="44">
        <v>6.0</v>
      </c>
      <c r="C3903" s="44">
        <v>13.0</v>
      </c>
      <c r="D3903" s="44">
        <v>850.1</v>
      </c>
      <c r="E3903" s="44">
        <v>25.8</v>
      </c>
      <c r="F3903" s="44">
        <v>7.34</v>
      </c>
      <c r="G3903" s="44">
        <v>0.95</v>
      </c>
      <c r="H3903" s="18">
        <f>MIN(1,F3903/Config_Geracao!$E$4)*G3903</f>
        <v>0.6973</v>
      </c>
    </row>
    <row r="3904" ht="15.0" customHeight="1">
      <c r="A3904" s="43">
        <v>45820.5833333333</v>
      </c>
      <c r="B3904" s="44">
        <v>6.0</v>
      </c>
      <c r="C3904" s="44">
        <v>14.0</v>
      </c>
      <c r="D3904" s="44">
        <v>767.1</v>
      </c>
      <c r="E3904" s="44">
        <v>24.4</v>
      </c>
      <c r="F3904" s="44">
        <v>2.83</v>
      </c>
      <c r="G3904" s="44">
        <v>0.95</v>
      </c>
      <c r="H3904" s="18">
        <f>MIN(1,F3904/Config_Geracao!$E$4)*G3904</f>
        <v>0.26885</v>
      </c>
    </row>
    <row r="3905" ht="15.0" customHeight="1">
      <c r="A3905" s="43">
        <v>45820.625</v>
      </c>
      <c r="B3905" s="44">
        <v>6.0</v>
      </c>
      <c r="C3905" s="44">
        <v>15.0</v>
      </c>
      <c r="D3905" s="44">
        <v>681.1</v>
      </c>
      <c r="E3905" s="44">
        <v>21.3</v>
      </c>
      <c r="F3905" s="44">
        <v>3.24</v>
      </c>
      <c r="G3905" s="44">
        <v>0.95</v>
      </c>
      <c r="H3905" s="18">
        <f>MIN(1,F3905/Config_Geracao!$E$4)*G3905</f>
        <v>0.3078</v>
      </c>
    </row>
    <row r="3906" ht="15.0" customHeight="1">
      <c r="A3906" s="43">
        <v>45820.6666666667</v>
      </c>
      <c r="B3906" s="44">
        <v>6.0</v>
      </c>
      <c r="C3906" s="44">
        <v>16.0</v>
      </c>
      <c r="D3906" s="44">
        <v>507.7</v>
      </c>
      <c r="E3906" s="44">
        <v>24.0</v>
      </c>
      <c r="F3906" s="44">
        <v>3.35</v>
      </c>
      <c r="G3906" s="44">
        <v>0.95</v>
      </c>
      <c r="H3906" s="18">
        <f>MIN(1,F3906/Config_Geracao!$E$4)*G3906</f>
        <v>0.31825</v>
      </c>
    </row>
    <row r="3907" ht="15.0" customHeight="1">
      <c r="A3907" s="43">
        <v>45820.7083333333</v>
      </c>
      <c r="B3907" s="44">
        <v>6.0</v>
      </c>
      <c r="C3907" s="44">
        <v>17.0</v>
      </c>
      <c r="D3907" s="44">
        <v>346.6</v>
      </c>
      <c r="E3907" s="44">
        <v>21.7</v>
      </c>
      <c r="F3907" s="44">
        <v>3.21</v>
      </c>
      <c r="G3907" s="44">
        <v>0.95</v>
      </c>
      <c r="H3907" s="18">
        <f>MIN(1,F3907/Config_Geracao!$E$4)*G3907</f>
        <v>0.30495</v>
      </c>
    </row>
    <row r="3908" ht="15.0" customHeight="1">
      <c r="A3908" s="43">
        <v>45820.75</v>
      </c>
      <c r="B3908" s="44">
        <v>6.0</v>
      </c>
      <c r="C3908" s="44">
        <v>18.0</v>
      </c>
      <c r="D3908" s="44">
        <v>115.0</v>
      </c>
      <c r="E3908" s="44">
        <v>18.9</v>
      </c>
      <c r="F3908" s="44">
        <v>2.94</v>
      </c>
      <c r="G3908" s="44">
        <v>0.95</v>
      </c>
      <c r="H3908" s="18">
        <f>MIN(1,F3908/Config_Geracao!$E$4)*G3908</f>
        <v>0.2793</v>
      </c>
    </row>
    <row r="3909" ht="15.0" customHeight="1">
      <c r="A3909" s="43">
        <v>45820.7916666667</v>
      </c>
      <c r="B3909" s="44">
        <v>6.0</v>
      </c>
      <c r="C3909" s="44">
        <v>19.0</v>
      </c>
      <c r="D3909" s="44">
        <v>0.0</v>
      </c>
      <c r="E3909" s="44">
        <v>22.3</v>
      </c>
      <c r="F3909" s="44">
        <v>2.8</v>
      </c>
      <c r="G3909" s="44">
        <v>0.95</v>
      </c>
      <c r="H3909" s="18">
        <f>MIN(1,F3909/Config_Geracao!$E$4)*G3909</f>
        <v>0.266</v>
      </c>
    </row>
    <row r="3910" ht="15.0" customHeight="1">
      <c r="A3910" s="43">
        <v>45820.8333333333</v>
      </c>
      <c r="B3910" s="44">
        <v>6.0</v>
      </c>
      <c r="C3910" s="44">
        <v>20.0</v>
      </c>
      <c r="D3910" s="44">
        <v>0.0</v>
      </c>
      <c r="E3910" s="44">
        <v>25.0</v>
      </c>
      <c r="F3910" s="44">
        <v>5.84</v>
      </c>
      <c r="G3910" s="44">
        <v>0.95</v>
      </c>
      <c r="H3910" s="18">
        <f>MIN(1,F3910/Config_Geracao!$E$4)*G3910</f>
        <v>0.5548</v>
      </c>
    </row>
    <row r="3911" ht="15.0" customHeight="1">
      <c r="A3911" s="43">
        <v>45820.875</v>
      </c>
      <c r="B3911" s="44">
        <v>6.0</v>
      </c>
      <c r="C3911" s="44">
        <v>21.0</v>
      </c>
      <c r="D3911" s="44">
        <v>0.0</v>
      </c>
      <c r="E3911" s="44">
        <v>19.7</v>
      </c>
      <c r="F3911" s="44">
        <v>3.62</v>
      </c>
      <c r="G3911" s="44">
        <v>0.95</v>
      </c>
      <c r="H3911" s="18">
        <f>MIN(1,F3911/Config_Geracao!$E$4)*G3911</f>
        <v>0.3439</v>
      </c>
    </row>
    <row r="3912" ht="15.0" customHeight="1">
      <c r="A3912" s="43">
        <v>45820.9166666667</v>
      </c>
      <c r="B3912" s="44">
        <v>6.0</v>
      </c>
      <c r="C3912" s="44">
        <v>22.0</v>
      </c>
      <c r="D3912" s="44">
        <v>0.0</v>
      </c>
      <c r="E3912" s="44">
        <v>23.2</v>
      </c>
      <c r="F3912" s="44">
        <v>4.31</v>
      </c>
      <c r="G3912" s="44">
        <v>0.95</v>
      </c>
      <c r="H3912" s="18">
        <f>MIN(1,F3912/Config_Geracao!$E$4)*G3912</f>
        <v>0.40945</v>
      </c>
    </row>
    <row r="3913" ht="15.0" customHeight="1">
      <c r="A3913" s="43">
        <v>45820.9583333333</v>
      </c>
      <c r="B3913" s="44">
        <v>6.0</v>
      </c>
      <c r="C3913" s="44">
        <v>23.0</v>
      </c>
      <c r="D3913" s="44">
        <v>0.0</v>
      </c>
      <c r="E3913" s="44">
        <v>22.5</v>
      </c>
      <c r="F3913" s="44">
        <v>5.13</v>
      </c>
      <c r="G3913" s="44">
        <v>0.95</v>
      </c>
      <c r="H3913" s="18">
        <f>MIN(1,F3913/Config_Geracao!$E$4)*G3913</f>
        <v>0.48735</v>
      </c>
    </row>
    <row r="3914" ht="15.0" customHeight="1">
      <c r="A3914" s="43">
        <v>45821.0</v>
      </c>
      <c r="B3914" s="44">
        <v>6.0</v>
      </c>
      <c r="C3914" s="44">
        <v>0.0</v>
      </c>
      <c r="D3914" s="44">
        <v>0.0</v>
      </c>
      <c r="E3914" s="44">
        <v>23.0</v>
      </c>
      <c r="F3914" s="44">
        <v>4.58</v>
      </c>
      <c r="G3914" s="44">
        <v>0.95</v>
      </c>
      <c r="H3914" s="18">
        <f>MIN(1,F3914/Config_Geracao!$E$4)*G3914</f>
        <v>0.4351</v>
      </c>
    </row>
    <row r="3915" ht="15.0" customHeight="1">
      <c r="A3915" s="43">
        <v>45821.0416666667</v>
      </c>
      <c r="B3915" s="44">
        <v>6.0</v>
      </c>
      <c r="C3915" s="44">
        <v>1.0</v>
      </c>
      <c r="D3915" s="44">
        <v>0.0</v>
      </c>
      <c r="E3915" s="44">
        <v>22.1</v>
      </c>
      <c r="F3915" s="44">
        <v>3.81</v>
      </c>
      <c r="G3915" s="44">
        <v>0.95</v>
      </c>
      <c r="H3915" s="18">
        <f>MIN(1,F3915/Config_Geracao!$E$4)*G3915</f>
        <v>0.36195</v>
      </c>
    </row>
    <row r="3916" ht="15.0" customHeight="1">
      <c r="A3916" s="43">
        <v>45821.0833333333</v>
      </c>
      <c r="B3916" s="44">
        <v>6.0</v>
      </c>
      <c r="C3916" s="44">
        <v>2.0</v>
      </c>
      <c r="D3916" s="44">
        <v>0.0</v>
      </c>
      <c r="E3916" s="44">
        <v>22.9</v>
      </c>
      <c r="F3916" s="44">
        <v>6.1</v>
      </c>
      <c r="G3916" s="44">
        <v>0.95</v>
      </c>
      <c r="H3916" s="18">
        <f>MIN(1,F3916/Config_Geracao!$E$4)*G3916</f>
        <v>0.5795</v>
      </c>
    </row>
    <row r="3917" ht="15.0" customHeight="1">
      <c r="A3917" s="43">
        <v>45821.125</v>
      </c>
      <c r="B3917" s="44">
        <v>6.0</v>
      </c>
      <c r="C3917" s="44">
        <v>3.0</v>
      </c>
      <c r="D3917" s="44">
        <v>0.0</v>
      </c>
      <c r="E3917" s="44">
        <v>21.5</v>
      </c>
      <c r="F3917" s="44">
        <v>3.53</v>
      </c>
      <c r="G3917" s="44">
        <v>0.95</v>
      </c>
      <c r="H3917" s="18">
        <f>MIN(1,F3917/Config_Geracao!$E$4)*G3917</f>
        <v>0.33535</v>
      </c>
    </row>
    <row r="3918" ht="15.0" customHeight="1">
      <c r="A3918" s="43">
        <v>45821.1666666667</v>
      </c>
      <c r="B3918" s="44">
        <v>6.0</v>
      </c>
      <c r="C3918" s="44">
        <v>4.0</v>
      </c>
      <c r="D3918" s="44">
        <v>0.0</v>
      </c>
      <c r="E3918" s="44">
        <v>22.6</v>
      </c>
      <c r="F3918" s="44">
        <v>3.96</v>
      </c>
      <c r="G3918" s="44">
        <v>0.95</v>
      </c>
      <c r="H3918" s="18">
        <f>MIN(1,F3918/Config_Geracao!$E$4)*G3918</f>
        <v>0.3762</v>
      </c>
    </row>
    <row r="3919" ht="15.0" customHeight="1">
      <c r="A3919" s="43">
        <v>45821.2083333333</v>
      </c>
      <c r="B3919" s="44">
        <v>6.0</v>
      </c>
      <c r="C3919" s="44">
        <v>5.0</v>
      </c>
      <c r="D3919" s="44">
        <v>0.0</v>
      </c>
      <c r="E3919" s="44">
        <v>21.3</v>
      </c>
      <c r="F3919" s="44">
        <v>3.42</v>
      </c>
      <c r="G3919" s="44">
        <v>0.95</v>
      </c>
      <c r="H3919" s="18">
        <f>MIN(1,F3919/Config_Geracao!$E$4)*G3919</f>
        <v>0.3249</v>
      </c>
    </row>
    <row r="3920" ht="15.0" customHeight="1">
      <c r="A3920" s="43">
        <v>45821.25</v>
      </c>
      <c r="B3920" s="44">
        <v>6.0</v>
      </c>
      <c r="C3920" s="44">
        <v>6.0</v>
      </c>
      <c r="D3920" s="44">
        <v>191.8</v>
      </c>
      <c r="E3920" s="44">
        <v>20.5</v>
      </c>
      <c r="F3920" s="44">
        <v>5.08</v>
      </c>
      <c r="G3920" s="44">
        <v>0.95</v>
      </c>
      <c r="H3920" s="18">
        <f>MIN(1,F3920/Config_Geracao!$E$4)*G3920</f>
        <v>0.4826</v>
      </c>
    </row>
    <row r="3921" ht="15.0" customHeight="1">
      <c r="A3921" s="43">
        <v>45821.2916666667</v>
      </c>
      <c r="B3921" s="44">
        <v>6.0</v>
      </c>
      <c r="C3921" s="44">
        <v>7.0</v>
      </c>
      <c r="D3921" s="44">
        <v>310.0</v>
      </c>
      <c r="E3921" s="44">
        <v>20.5</v>
      </c>
      <c r="F3921" s="44">
        <v>2.64</v>
      </c>
      <c r="G3921" s="44">
        <v>0.95</v>
      </c>
      <c r="H3921" s="18">
        <f>MIN(1,F3921/Config_Geracao!$E$4)*G3921</f>
        <v>0.2508</v>
      </c>
    </row>
    <row r="3922" ht="15.0" customHeight="1">
      <c r="A3922" s="43">
        <v>45821.3333333333</v>
      </c>
      <c r="B3922" s="44">
        <v>6.0</v>
      </c>
      <c r="C3922" s="44">
        <v>8.0</v>
      </c>
      <c r="D3922" s="44">
        <v>510.5</v>
      </c>
      <c r="E3922" s="44">
        <v>23.7</v>
      </c>
      <c r="F3922" s="44">
        <v>3.57</v>
      </c>
      <c r="G3922" s="44">
        <v>0.95</v>
      </c>
      <c r="H3922" s="18">
        <f>MIN(1,F3922/Config_Geracao!$E$4)*G3922</f>
        <v>0.33915</v>
      </c>
    </row>
    <row r="3923" ht="15.0" customHeight="1">
      <c r="A3923" s="43">
        <v>45821.375</v>
      </c>
      <c r="B3923" s="44">
        <v>6.0</v>
      </c>
      <c r="C3923" s="44">
        <v>9.0</v>
      </c>
      <c r="D3923" s="44">
        <v>661.0</v>
      </c>
      <c r="E3923" s="44">
        <v>24.1</v>
      </c>
      <c r="F3923" s="44">
        <v>3.83</v>
      </c>
      <c r="G3923" s="44">
        <v>0.95</v>
      </c>
      <c r="H3923" s="18">
        <f>MIN(1,F3923/Config_Geracao!$E$4)*G3923</f>
        <v>0.36385</v>
      </c>
    </row>
    <row r="3924" ht="15.0" customHeight="1">
      <c r="A3924" s="43">
        <v>45821.4166666667</v>
      </c>
      <c r="B3924" s="44">
        <v>6.0</v>
      </c>
      <c r="C3924" s="44">
        <v>10.0</v>
      </c>
      <c r="D3924" s="44">
        <v>762.3</v>
      </c>
      <c r="E3924" s="44">
        <v>23.3</v>
      </c>
      <c r="F3924" s="44">
        <v>2.52</v>
      </c>
      <c r="G3924" s="44">
        <v>0.95</v>
      </c>
      <c r="H3924" s="18">
        <f>MIN(1,F3924/Config_Geracao!$E$4)*G3924</f>
        <v>0.2394</v>
      </c>
    </row>
    <row r="3925" ht="15.0" customHeight="1">
      <c r="A3925" s="43">
        <v>45821.4583333333</v>
      </c>
      <c r="B3925" s="44">
        <v>6.0</v>
      </c>
      <c r="C3925" s="44">
        <v>11.0</v>
      </c>
      <c r="D3925" s="44">
        <v>863.9</v>
      </c>
      <c r="E3925" s="44">
        <v>26.0</v>
      </c>
      <c r="F3925" s="44">
        <v>2.28</v>
      </c>
      <c r="G3925" s="44">
        <v>0.95</v>
      </c>
      <c r="H3925" s="18">
        <f>MIN(1,F3925/Config_Geracao!$E$4)*G3925</f>
        <v>0.2166</v>
      </c>
    </row>
    <row r="3926" ht="15.0" customHeight="1">
      <c r="A3926" s="43">
        <v>45821.5</v>
      </c>
      <c r="B3926" s="44">
        <v>6.0</v>
      </c>
      <c r="C3926" s="44">
        <v>12.0</v>
      </c>
      <c r="D3926" s="44">
        <v>846.2</v>
      </c>
      <c r="E3926" s="44">
        <v>25.8</v>
      </c>
      <c r="F3926" s="44">
        <v>4.28</v>
      </c>
      <c r="G3926" s="44">
        <v>0.95</v>
      </c>
      <c r="H3926" s="18">
        <f>MIN(1,F3926/Config_Geracao!$E$4)*G3926</f>
        <v>0.4066</v>
      </c>
    </row>
    <row r="3927" ht="15.0" customHeight="1">
      <c r="A3927" s="43">
        <v>45821.5416666667</v>
      </c>
      <c r="B3927" s="44">
        <v>6.0</v>
      </c>
      <c r="C3927" s="44">
        <v>13.0</v>
      </c>
      <c r="D3927" s="44">
        <v>835.9</v>
      </c>
      <c r="E3927" s="44">
        <v>25.6</v>
      </c>
      <c r="F3927" s="44">
        <v>2.33</v>
      </c>
      <c r="G3927" s="44">
        <v>0.95</v>
      </c>
      <c r="H3927" s="18">
        <f>MIN(1,F3927/Config_Geracao!$E$4)*G3927</f>
        <v>0.22135</v>
      </c>
    </row>
    <row r="3928" ht="15.0" customHeight="1">
      <c r="A3928" s="43">
        <v>45821.5833333333</v>
      </c>
      <c r="B3928" s="44">
        <v>6.0</v>
      </c>
      <c r="C3928" s="44">
        <v>14.0</v>
      </c>
      <c r="D3928" s="44">
        <v>765.3</v>
      </c>
      <c r="E3928" s="44">
        <v>25.8</v>
      </c>
      <c r="F3928" s="44">
        <v>2.42</v>
      </c>
      <c r="G3928" s="44">
        <v>0.95</v>
      </c>
      <c r="H3928" s="18">
        <f>MIN(1,F3928/Config_Geracao!$E$4)*G3928</f>
        <v>0.2299</v>
      </c>
    </row>
    <row r="3929" ht="15.0" customHeight="1">
      <c r="A3929" s="43">
        <v>45821.625</v>
      </c>
      <c r="B3929" s="44">
        <v>6.0</v>
      </c>
      <c r="C3929" s="44">
        <v>15.0</v>
      </c>
      <c r="D3929" s="44">
        <v>668.6</v>
      </c>
      <c r="E3929" s="44">
        <v>25.4</v>
      </c>
      <c r="F3929" s="44">
        <v>3.69</v>
      </c>
      <c r="G3929" s="44">
        <v>0.95</v>
      </c>
      <c r="H3929" s="18">
        <f>MIN(1,F3929/Config_Geracao!$E$4)*G3929</f>
        <v>0.35055</v>
      </c>
    </row>
    <row r="3930" ht="15.0" customHeight="1">
      <c r="A3930" s="43">
        <v>45821.6666666667</v>
      </c>
      <c r="B3930" s="44">
        <v>6.0</v>
      </c>
      <c r="C3930" s="44">
        <v>16.0</v>
      </c>
      <c r="D3930" s="44">
        <v>540.5</v>
      </c>
      <c r="E3930" s="44">
        <v>24.4</v>
      </c>
      <c r="F3930" s="44">
        <v>3.0</v>
      </c>
      <c r="G3930" s="44">
        <v>0.95</v>
      </c>
      <c r="H3930" s="18">
        <f>MIN(1,F3930/Config_Geracao!$E$4)*G3930</f>
        <v>0.285</v>
      </c>
    </row>
    <row r="3931" ht="15.0" customHeight="1">
      <c r="A3931" s="43">
        <v>45821.7083333333</v>
      </c>
      <c r="B3931" s="44">
        <v>6.0</v>
      </c>
      <c r="C3931" s="44">
        <v>17.0</v>
      </c>
      <c r="D3931" s="44">
        <v>331.5</v>
      </c>
      <c r="E3931" s="44">
        <v>21.2</v>
      </c>
      <c r="F3931" s="44">
        <v>3.86</v>
      </c>
      <c r="G3931" s="44">
        <v>0.95</v>
      </c>
      <c r="H3931" s="18">
        <f>MIN(1,F3931/Config_Geracao!$E$4)*G3931</f>
        <v>0.3667</v>
      </c>
    </row>
    <row r="3932" ht="15.0" customHeight="1">
      <c r="A3932" s="43">
        <v>45821.75</v>
      </c>
      <c r="B3932" s="44">
        <v>6.0</v>
      </c>
      <c r="C3932" s="44">
        <v>18.0</v>
      </c>
      <c r="D3932" s="44">
        <v>198.2</v>
      </c>
      <c r="E3932" s="44">
        <v>18.5</v>
      </c>
      <c r="F3932" s="44">
        <v>2.52</v>
      </c>
      <c r="G3932" s="44">
        <v>0.95</v>
      </c>
      <c r="H3932" s="18">
        <f>MIN(1,F3932/Config_Geracao!$E$4)*G3932</f>
        <v>0.2394</v>
      </c>
    </row>
    <row r="3933" ht="15.0" customHeight="1">
      <c r="A3933" s="43">
        <v>45821.7916666667</v>
      </c>
      <c r="B3933" s="44">
        <v>6.0</v>
      </c>
      <c r="C3933" s="44">
        <v>19.0</v>
      </c>
      <c r="D3933" s="44">
        <v>22.7</v>
      </c>
      <c r="E3933" s="44">
        <v>21.7</v>
      </c>
      <c r="F3933" s="44">
        <v>2.68</v>
      </c>
      <c r="G3933" s="44">
        <v>0.95</v>
      </c>
      <c r="H3933" s="18">
        <f>MIN(1,F3933/Config_Geracao!$E$4)*G3933</f>
        <v>0.2546</v>
      </c>
    </row>
    <row r="3934" ht="15.0" customHeight="1">
      <c r="A3934" s="43">
        <v>45821.8333333333</v>
      </c>
      <c r="B3934" s="44">
        <v>6.0</v>
      </c>
      <c r="C3934" s="44">
        <v>20.0</v>
      </c>
      <c r="D3934" s="44">
        <v>0.0</v>
      </c>
      <c r="E3934" s="44">
        <v>19.9</v>
      </c>
      <c r="F3934" s="44">
        <v>4.45</v>
      </c>
      <c r="G3934" s="44">
        <v>0.95</v>
      </c>
      <c r="H3934" s="18">
        <f>MIN(1,F3934/Config_Geracao!$E$4)*G3934</f>
        <v>0.42275</v>
      </c>
    </row>
    <row r="3935" ht="15.0" customHeight="1">
      <c r="A3935" s="43">
        <v>45821.875</v>
      </c>
      <c r="B3935" s="44">
        <v>6.0</v>
      </c>
      <c r="C3935" s="44">
        <v>21.0</v>
      </c>
      <c r="D3935" s="44">
        <v>0.0</v>
      </c>
      <c r="E3935" s="44">
        <v>20.7</v>
      </c>
      <c r="F3935" s="44">
        <v>6.77</v>
      </c>
      <c r="G3935" s="44">
        <v>0.95</v>
      </c>
      <c r="H3935" s="18">
        <f>MIN(1,F3935/Config_Geracao!$E$4)*G3935</f>
        <v>0.64315</v>
      </c>
    </row>
    <row r="3936" ht="15.0" customHeight="1">
      <c r="A3936" s="43">
        <v>45821.9166666667</v>
      </c>
      <c r="B3936" s="44">
        <v>6.0</v>
      </c>
      <c r="C3936" s="44">
        <v>22.0</v>
      </c>
      <c r="D3936" s="44">
        <v>0.0</v>
      </c>
      <c r="E3936" s="44">
        <v>22.5</v>
      </c>
      <c r="F3936" s="44">
        <v>4.15</v>
      </c>
      <c r="G3936" s="44">
        <v>0.95</v>
      </c>
      <c r="H3936" s="18">
        <f>MIN(1,F3936/Config_Geracao!$E$4)*G3936</f>
        <v>0.39425</v>
      </c>
    </row>
    <row r="3937" ht="15.0" customHeight="1">
      <c r="A3937" s="43">
        <v>45821.9583333333</v>
      </c>
      <c r="B3937" s="44">
        <v>6.0</v>
      </c>
      <c r="C3937" s="44">
        <v>23.0</v>
      </c>
      <c r="D3937" s="44">
        <v>0.0</v>
      </c>
      <c r="E3937" s="44">
        <v>21.7</v>
      </c>
      <c r="F3937" s="44">
        <v>3.46</v>
      </c>
      <c r="G3937" s="44">
        <v>0.95</v>
      </c>
      <c r="H3937" s="18">
        <f>MIN(1,F3937/Config_Geracao!$E$4)*G3937</f>
        <v>0.3287</v>
      </c>
    </row>
    <row r="3938" ht="15.0" customHeight="1">
      <c r="A3938" s="43">
        <v>45822.0</v>
      </c>
      <c r="B3938" s="44">
        <v>6.0</v>
      </c>
      <c r="C3938" s="44">
        <v>0.0</v>
      </c>
      <c r="D3938" s="44">
        <v>0.0</v>
      </c>
      <c r="E3938" s="44">
        <v>20.7</v>
      </c>
      <c r="F3938" s="44">
        <v>4.13</v>
      </c>
      <c r="G3938" s="44">
        <v>0.95</v>
      </c>
      <c r="H3938" s="18">
        <f>MIN(1,F3938/Config_Geracao!$E$4)*G3938</f>
        <v>0.39235</v>
      </c>
    </row>
    <row r="3939" ht="15.0" customHeight="1">
      <c r="A3939" s="43">
        <v>45822.0416666667</v>
      </c>
      <c r="B3939" s="44">
        <v>6.0</v>
      </c>
      <c r="C3939" s="44">
        <v>1.0</v>
      </c>
      <c r="D3939" s="44">
        <v>0.0</v>
      </c>
      <c r="E3939" s="44">
        <v>21.4</v>
      </c>
      <c r="F3939" s="44">
        <v>4.44</v>
      </c>
      <c r="G3939" s="44">
        <v>0.95</v>
      </c>
      <c r="H3939" s="18">
        <f>MIN(1,F3939/Config_Geracao!$E$4)*G3939</f>
        <v>0.4218</v>
      </c>
    </row>
    <row r="3940" ht="15.0" customHeight="1">
      <c r="A3940" s="43">
        <v>45822.0833333333</v>
      </c>
      <c r="B3940" s="44">
        <v>6.0</v>
      </c>
      <c r="C3940" s="44">
        <v>2.0</v>
      </c>
      <c r="D3940" s="44">
        <v>0.0</v>
      </c>
      <c r="E3940" s="44">
        <v>21.5</v>
      </c>
      <c r="F3940" s="44">
        <v>5.04</v>
      </c>
      <c r="G3940" s="44">
        <v>0.95</v>
      </c>
      <c r="H3940" s="18">
        <f>MIN(1,F3940/Config_Geracao!$E$4)*G3940</f>
        <v>0.4788</v>
      </c>
    </row>
    <row r="3941" ht="15.0" customHeight="1">
      <c r="A3941" s="43">
        <v>45822.125</v>
      </c>
      <c r="B3941" s="44">
        <v>6.0</v>
      </c>
      <c r="C3941" s="44">
        <v>3.0</v>
      </c>
      <c r="D3941" s="44">
        <v>0.0</v>
      </c>
      <c r="E3941" s="44">
        <v>22.7</v>
      </c>
      <c r="F3941" s="44">
        <v>4.49</v>
      </c>
      <c r="G3941" s="44">
        <v>0.95</v>
      </c>
      <c r="H3941" s="18">
        <f>MIN(1,F3941/Config_Geracao!$E$4)*G3941</f>
        <v>0.42655</v>
      </c>
    </row>
    <row r="3942" ht="15.0" customHeight="1">
      <c r="A3942" s="43">
        <v>45822.1666666667</v>
      </c>
      <c r="B3942" s="44">
        <v>6.0</v>
      </c>
      <c r="C3942" s="44">
        <v>4.0</v>
      </c>
      <c r="D3942" s="44">
        <v>0.0</v>
      </c>
      <c r="E3942" s="44">
        <v>21.3</v>
      </c>
      <c r="F3942" s="44">
        <v>5.6</v>
      </c>
      <c r="G3942" s="44">
        <v>0.95</v>
      </c>
      <c r="H3942" s="18">
        <f>MIN(1,F3942/Config_Geracao!$E$4)*G3942</f>
        <v>0.532</v>
      </c>
    </row>
    <row r="3943" ht="15.0" customHeight="1">
      <c r="A3943" s="43">
        <v>45822.2083333333</v>
      </c>
      <c r="B3943" s="44">
        <v>6.0</v>
      </c>
      <c r="C3943" s="44">
        <v>5.0</v>
      </c>
      <c r="D3943" s="44">
        <v>19.5</v>
      </c>
      <c r="E3943" s="44">
        <v>21.7</v>
      </c>
      <c r="F3943" s="44">
        <v>4.62</v>
      </c>
      <c r="G3943" s="44">
        <v>0.95</v>
      </c>
      <c r="H3943" s="18">
        <f>MIN(1,F3943/Config_Geracao!$E$4)*G3943</f>
        <v>0.4389</v>
      </c>
    </row>
    <row r="3944" ht="15.0" customHeight="1">
      <c r="A3944" s="43">
        <v>45822.25</v>
      </c>
      <c r="B3944" s="44">
        <v>6.0</v>
      </c>
      <c r="C3944" s="44">
        <v>6.0</v>
      </c>
      <c r="D3944" s="44">
        <v>185.7</v>
      </c>
      <c r="E3944" s="44">
        <v>18.6</v>
      </c>
      <c r="F3944" s="44">
        <v>2.58</v>
      </c>
      <c r="G3944" s="44">
        <v>0.95</v>
      </c>
      <c r="H3944" s="18">
        <f>MIN(1,F3944/Config_Geracao!$E$4)*G3944</f>
        <v>0.2451</v>
      </c>
    </row>
    <row r="3945" ht="15.0" customHeight="1">
      <c r="A3945" s="43">
        <v>45822.2916666667</v>
      </c>
      <c r="B3945" s="44">
        <v>6.0</v>
      </c>
      <c r="C3945" s="44">
        <v>7.0</v>
      </c>
      <c r="D3945" s="44">
        <v>374.0</v>
      </c>
      <c r="E3945" s="44">
        <v>22.0</v>
      </c>
      <c r="F3945" s="44">
        <v>3.56</v>
      </c>
      <c r="G3945" s="44">
        <v>0.95</v>
      </c>
      <c r="H3945" s="18">
        <f>MIN(1,F3945/Config_Geracao!$E$4)*G3945</f>
        <v>0.3382</v>
      </c>
    </row>
    <row r="3946" ht="15.0" customHeight="1">
      <c r="A3946" s="43">
        <v>45822.3333333333</v>
      </c>
      <c r="B3946" s="44">
        <v>6.0</v>
      </c>
      <c r="C3946" s="44">
        <v>8.0</v>
      </c>
      <c r="D3946" s="44">
        <v>519.2</v>
      </c>
      <c r="E3946" s="44">
        <v>22.4</v>
      </c>
      <c r="F3946" s="44">
        <v>3.8</v>
      </c>
      <c r="G3946" s="44">
        <v>0.95</v>
      </c>
      <c r="H3946" s="18">
        <f>MIN(1,F3946/Config_Geracao!$E$4)*G3946</f>
        <v>0.361</v>
      </c>
    </row>
    <row r="3947" ht="15.0" customHeight="1">
      <c r="A3947" s="43">
        <v>45822.375</v>
      </c>
      <c r="B3947" s="44">
        <v>6.0</v>
      </c>
      <c r="C3947" s="44">
        <v>9.0</v>
      </c>
      <c r="D3947" s="44">
        <v>664.0</v>
      </c>
      <c r="E3947" s="44">
        <v>25.1</v>
      </c>
      <c r="F3947" s="44">
        <v>2.63</v>
      </c>
      <c r="G3947" s="44">
        <v>0.95</v>
      </c>
      <c r="H3947" s="18">
        <f>MIN(1,F3947/Config_Geracao!$E$4)*G3947</f>
        <v>0.24985</v>
      </c>
    </row>
    <row r="3948" ht="15.0" customHeight="1">
      <c r="A3948" s="43">
        <v>45822.4166666667</v>
      </c>
      <c r="B3948" s="44">
        <v>6.0</v>
      </c>
      <c r="C3948" s="44">
        <v>10.0</v>
      </c>
      <c r="D3948" s="44">
        <v>787.5</v>
      </c>
      <c r="E3948" s="44">
        <v>26.6</v>
      </c>
      <c r="F3948" s="44">
        <v>2.9</v>
      </c>
      <c r="G3948" s="44">
        <v>0.95</v>
      </c>
      <c r="H3948" s="18">
        <f>MIN(1,F3948/Config_Geracao!$E$4)*G3948</f>
        <v>0.2755</v>
      </c>
    </row>
    <row r="3949" ht="15.0" customHeight="1">
      <c r="A3949" s="43">
        <v>45822.4583333333</v>
      </c>
      <c r="B3949" s="44">
        <v>6.0</v>
      </c>
      <c r="C3949" s="44">
        <v>11.0</v>
      </c>
      <c r="D3949" s="44">
        <v>820.0</v>
      </c>
      <c r="E3949" s="44">
        <v>26.2</v>
      </c>
      <c r="F3949" s="44">
        <v>2.98</v>
      </c>
      <c r="G3949" s="44">
        <v>0.95</v>
      </c>
      <c r="H3949" s="18">
        <f>MIN(1,F3949/Config_Geracao!$E$4)*G3949</f>
        <v>0.2831</v>
      </c>
    </row>
    <row r="3950" ht="15.0" customHeight="1">
      <c r="A3950" s="43">
        <v>45822.5</v>
      </c>
      <c r="B3950" s="44">
        <v>6.0</v>
      </c>
      <c r="C3950" s="44">
        <v>12.0</v>
      </c>
      <c r="D3950" s="44">
        <v>902.3</v>
      </c>
      <c r="E3950" s="44">
        <v>26.2</v>
      </c>
      <c r="F3950" s="44">
        <v>3.09</v>
      </c>
      <c r="G3950" s="44">
        <v>0.95</v>
      </c>
      <c r="H3950" s="18">
        <f>MIN(1,F3950/Config_Geracao!$E$4)*G3950</f>
        <v>0.29355</v>
      </c>
    </row>
    <row r="3951" ht="15.0" customHeight="1">
      <c r="A3951" s="43">
        <v>45822.5416666667</v>
      </c>
      <c r="B3951" s="44">
        <v>6.0</v>
      </c>
      <c r="C3951" s="44">
        <v>13.0</v>
      </c>
      <c r="D3951" s="44">
        <v>812.4</v>
      </c>
      <c r="E3951" s="44">
        <v>26.1</v>
      </c>
      <c r="F3951" s="44">
        <v>2.34</v>
      </c>
      <c r="G3951" s="44">
        <v>0.95</v>
      </c>
      <c r="H3951" s="18">
        <f>MIN(1,F3951/Config_Geracao!$E$4)*G3951</f>
        <v>0.2223</v>
      </c>
    </row>
    <row r="3952" ht="15.0" customHeight="1">
      <c r="A3952" s="43">
        <v>45822.5833333333</v>
      </c>
      <c r="B3952" s="44">
        <v>6.0</v>
      </c>
      <c r="C3952" s="44">
        <v>14.0</v>
      </c>
      <c r="D3952" s="44">
        <v>744.3</v>
      </c>
      <c r="E3952" s="44">
        <v>23.9</v>
      </c>
      <c r="F3952" s="44">
        <v>2.87</v>
      </c>
      <c r="G3952" s="44">
        <v>0.95</v>
      </c>
      <c r="H3952" s="18">
        <f>MIN(1,F3952/Config_Geracao!$E$4)*G3952</f>
        <v>0.27265</v>
      </c>
    </row>
    <row r="3953" ht="15.0" customHeight="1">
      <c r="A3953" s="43">
        <v>45822.625</v>
      </c>
      <c r="B3953" s="44">
        <v>6.0</v>
      </c>
      <c r="C3953" s="44">
        <v>15.0</v>
      </c>
      <c r="D3953" s="44">
        <v>665.1</v>
      </c>
      <c r="E3953" s="44">
        <v>25.3</v>
      </c>
      <c r="F3953" s="44">
        <v>2.27</v>
      </c>
      <c r="G3953" s="44">
        <v>0.95</v>
      </c>
      <c r="H3953" s="18">
        <f>MIN(1,F3953/Config_Geracao!$E$4)*G3953</f>
        <v>0.21565</v>
      </c>
    </row>
    <row r="3954" ht="15.0" customHeight="1">
      <c r="A3954" s="43">
        <v>45822.6666666667</v>
      </c>
      <c r="B3954" s="44">
        <v>6.0</v>
      </c>
      <c r="C3954" s="44">
        <v>16.0</v>
      </c>
      <c r="D3954" s="44">
        <v>536.2</v>
      </c>
      <c r="E3954" s="44">
        <v>23.9</v>
      </c>
      <c r="F3954" s="44">
        <v>3.62</v>
      </c>
      <c r="G3954" s="44">
        <v>0.95</v>
      </c>
      <c r="H3954" s="18">
        <f>MIN(1,F3954/Config_Geracao!$E$4)*G3954</f>
        <v>0.3439</v>
      </c>
    </row>
    <row r="3955" ht="15.0" customHeight="1">
      <c r="A3955" s="43">
        <v>45822.7083333333</v>
      </c>
      <c r="B3955" s="44">
        <v>6.0</v>
      </c>
      <c r="C3955" s="44">
        <v>17.0</v>
      </c>
      <c r="D3955" s="44">
        <v>370.0</v>
      </c>
      <c r="E3955" s="44">
        <v>24.7</v>
      </c>
      <c r="F3955" s="44">
        <v>2.63</v>
      </c>
      <c r="G3955" s="44">
        <v>0.95</v>
      </c>
      <c r="H3955" s="18">
        <f>MIN(1,F3955/Config_Geracao!$E$4)*G3955</f>
        <v>0.24985</v>
      </c>
    </row>
    <row r="3956" ht="15.0" customHeight="1">
      <c r="A3956" s="43">
        <v>45822.75</v>
      </c>
      <c r="B3956" s="44">
        <v>6.0</v>
      </c>
      <c r="C3956" s="44">
        <v>18.0</v>
      </c>
      <c r="D3956" s="44">
        <v>209.1</v>
      </c>
      <c r="E3956" s="44">
        <v>19.5</v>
      </c>
      <c r="F3956" s="44">
        <v>3.58</v>
      </c>
      <c r="G3956" s="44">
        <v>0.95</v>
      </c>
      <c r="H3956" s="18">
        <f>MIN(1,F3956/Config_Geracao!$E$4)*G3956</f>
        <v>0.3401</v>
      </c>
    </row>
    <row r="3957" ht="15.0" customHeight="1">
      <c r="A3957" s="43">
        <v>45822.7916666667</v>
      </c>
      <c r="B3957" s="44">
        <v>6.0</v>
      </c>
      <c r="C3957" s="44">
        <v>19.0</v>
      </c>
      <c r="D3957" s="44">
        <v>0.0</v>
      </c>
      <c r="E3957" s="44">
        <v>19.6</v>
      </c>
      <c r="F3957" s="44">
        <v>4.59</v>
      </c>
      <c r="G3957" s="44">
        <v>0.95</v>
      </c>
      <c r="H3957" s="18">
        <f>MIN(1,F3957/Config_Geracao!$E$4)*G3957</f>
        <v>0.43605</v>
      </c>
    </row>
    <row r="3958" ht="15.0" customHeight="1">
      <c r="A3958" s="43">
        <v>45822.8333333333</v>
      </c>
      <c r="B3958" s="44">
        <v>6.0</v>
      </c>
      <c r="C3958" s="44">
        <v>20.0</v>
      </c>
      <c r="D3958" s="44">
        <v>0.0</v>
      </c>
      <c r="E3958" s="44">
        <v>21.9</v>
      </c>
      <c r="F3958" s="44">
        <v>3.08</v>
      </c>
      <c r="G3958" s="44">
        <v>0.95</v>
      </c>
      <c r="H3958" s="18">
        <f>MIN(1,F3958/Config_Geracao!$E$4)*G3958</f>
        <v>0.2926</v>
      </c>
    </row>
    <row r="3959" ht="15.0" customHeight="1">
      <c r="A3959" s="43">
        <v>45822.875</v>
      </c>
      <c r="B3959" s="44">
        <v>6.0</v>
      </c>
      <c r="C3959" s="44">
        <v>21.0</v>
      </c>
      <c r="D3959" s="44">
        <v>0.0</v>
      </c>
      <c r="E3959" s="44">
        <v>23.1</v>
      </c>
      <c r="F3959" s="44">
        <v>3.66</v>
      </c>
      <c r="G3959" s="44">
        <v>0.95</v>
      </c>
      <c r="H3959" s="18">
        <f>MIN(1,F3959/Config_Geracao!$E$4)*G3959</f>
        <v>0.3477</v>
      </c>
    </row>
    <row r="3960" ht="15.0" customHeight="1">
      <c r="A3960" s="43">
        <v>45822.9166666667</v>
      </c>
      <c r="B3960" s="44">
        <v>6.0</v>
      </c>
      <c r="C3960" s="44">
        <v>22.0</v>
      </c>
      <c r="D3960" s="44">
        <v>0.0</v>
      </c>
      <c r="E3960" s="44">
        <v>23.5</v>
      </c>
      <c r="F3960" s="44">
        <v>4.11</v>
      </c>
      <c r="G3960" s="44">
        <v>0.95</v>
      </c>
      <c r="H3960" s="18">
        <f>MIN(1,F3960/Config_Geracao!$E$4)*G3960</f>
        <v>0.39045</v>
      </c>
    </row>
    <row r="3961" ht="15.0" customHeight="1">
      <c r="A3961" s="43">
        <v>45822.9583333333</v>
      </c>
      <c r="B3961" s="44">
        <v>6.0</v>
      </c>
      <c r="C3961" s="44">
        <v>23.0</v>
      </c>
      <c r="D3961" s="44">
        <v>0.0</v>
      </c>
      <c r="E3961" s="44">
        <v>23.1</v>
      </c>
      <c r="F3961" s="44">
        <v>3.72</v>
      </c>
      <c r="G3961" s="44">
        <v>0.95</v>
      </c>
      <c r="H3961" s="18">
        <f>MIN(1,F3961/Config_Geracao!$E$4)*G3961</f>
        <v>0.3534</v>
      </c>
    </row>
    <row r="3962" ht="15.0" customHeight="1">
      <c r="A3962" s="43">
        <v>45823.0</v>
      </c>
      <c r="B3962" s="44">
        <v>6.0</v>
      </c>
      <c r="C3962" s="44">
        <v>0.0</v>
      </c>
      <c r="D3962" s="44">
        <v>0.0</v>
      </c>
      <c r="E3962" s="44">
        <v>23.1</v>
      </c>
      <c r="F3962" s="44">
        <v>5.34</v>
      </c>
      <c r="G3962" s="44">
        <v>0.95</v>
      </c>
      <c r="H3962" s="18">
        <f>MIN(1,F3962/Config_Geracao!$E$4)*G3962</f>
        <v>0.5073</v>
      </c>
    </row>
    <row r="3963" ht="15.0" customHeight="1">
      <c r="A3963" s="43">
        <v>45823.0416666667</v>
      </c>
      <c r="B3963" s="44">
        <v>6.0</v>
      </c>
      <c r="C3963" s="44">
        <v>1.0</v>
      </c>
      <c r="D3963" s="44">
        <v>0.0</v>
      </c>
      <c r="E3963" s="44">
        <v>23.0</v>
      </c>
      <c r="F3963" s="44">
        <v>3.62</v>
      </c>
      <c r="G3963" s="44">
        <v>0.95</v>
      </c>
      <c r="H3963" s="18">
        <f>MIN(1,F3963/Config_Geracao!$E$4)*G3963</f>
        <v>0.3439</v>
      </c>
    </row>
    <row r="3964" ht="15.0" customHeight="1">
      <c r="A3964" s="43">
        <v>45823.0833333333</v>
      </c>
      <c r="B3964" s="44">
        <v>6.0</v>
      </c>
      <c r="C3964" s="44">
        <v>2.0</v>
      </c>
      <c r="D3964" s="44">
        <v>0.0</v>
      </c>
      <c r="E3964" s="44">
        <v>22.7</v>
      </c>
      <c r="F3964" s="44">
        <v>3.77</v>
      </c>
      <c r="G3964" s="44">
        <v>0.95</v>
      </c>
      <c r="H3964" s="18">
        <f>MIN(1,F3964/Config_Geracao!$E$4)*G3964</f>
        <v>0.35815</v>
      </c>
    </row>
    <row r="3965" ht="15.0" customHeight="1">
      <c r="A3965" s="43">
        <v>45823.125</v>
      </c>
      <c r="B3965" s="44">
        <v>6.0</v>
      </c>
      <c r="C3965" s="44">
        <v>3.0</v>
      </c>
      <c r="D3965" s="44">
        <v>0.0</v>
      </c>
      <c r="E3965" s="44">
        <v>22.7</v>
      </c>
      <c r="F3965" s="44">
        <v>3.79</v>
      </c>
      <c r="G3965" s="44">
        <v>0.95</v>
      </c>
      <c r="H3965" s="18">
        <f>MIN(1,F3965/Config_Geracao!$E$4)*G3965</f>
        <v>0.36005</v>
      </c>
    </row>
    <row r="3966" ht="15.0" customHeight="1">
      <c r="A3966" s="43">
        <v>45823.1666666667</v>
      </c>
      <c r="B3966" s="44">
        <v>6.0</v>
      </c>
      <c r="C3966" s="44">
        <v>4.0</v>
      </c>
      <c r="D3966" s="44">
        <v>0.0</v>
      </c>
      <c r="E3966" s="44">
        <v>23.0</v>
      </c>
      <c r="F3966" s="44">
        <v>3.44</v>
      </c>
      <c r="G3966" s="44">
        <v>0.95</v>
      </c>
      <c r="H3966" s="18">
        <f>MIN(1,F3966/Config_Geracao!$E$4)*G3966</f>
        <v>0.3268</v>
      </c>
    </row>
    <row r="3967" ht="15.0" customHeight="1">
      <c r="A3967" s="43">
        <v>45823.2083333333</v>
      </c>
      <c r="B3967" s="44">
        <v>6.0</v>
      </c>
      <c r="C3967" s="44">
        <v>5.0</v>
      </c>
      <c r="D3967" s="44">
        <v>4.6</v>
      </c>
      <c r="E3967" s="44">
        <v>21.4</v>
      </c>
      <c r="F3967" s="44">
        <v>5.12</v>
      </c>
      <c r="G3967" s="44">
        <v>0.95</v>
      </c>
      <c r="H3967" s="18">
        <f>MIN(1,F3967/Config_Geracao!$E$4)*G3967</f>
        <v>0.4864</v>
      </c>
    </row>
    <row r="3968" ht="15.0" customHeight="1">
      <c r="A3968" s="43">
        <v>45823.25</v>
      </c>
      <c r="B3968" s="44">
        <v>6.0</v>
      </c>
      <c r="C3968" s="44">
        <v>6.0</v>
      </c>
      <c r="D3968" s="44">
        <v>206.8</v>
      </c>
      <c r="E3968" s="44">
        <v>19.8</v>
      </c>
      <c r="F3968" s="44">
        <v>3.29</v>
      </c>
      <c r="G3968" s="44">
        <v>0.95</v>
      </c>
      <c r="H3968" s="18">
        <f>MIN(1,F3968/Config_Geracao!$E$4)*G3968</f>
        <v>0.31255</v>
      </c>
    </row>
    <row r="3969" ht="15.0" customHeight="1">
      <c r="A3969" s="43">
        <v>45823.2916666667</v>
      </c>
      <c r="B3969" s="44">
        <v>6.0</v>
      </c>
      <c r="C3969" s="44">
        <v>7.0</v>
      </c>
      <c r="D3969" s="44">
        <v>376.3</v>
      </c>
      <c r="E3969" s="44">
        <v>18.8</v>
      </c>
      <c r="F3969" s="44">
        <v>2.56</v>
      </c>
      <c r="G3969" s="44">
        <v>0.95</v>
      </c>
      <c r="H3969" s="18">
        <f>MIN(1,F3969/Config_Geracao!$E$4)*G3969</f>
        <v>0.2432</v>
      </c>
    </row>
    <row r="3970" ht="15.0" customHeight="1">
      <c r="A3970" s="43">
        <v>45823.3333333333</v>
      </c>
      <c r="B3970" s="44">
        <v>6.0</v>
      </c>
      <c r="C3970" s="44">
        <v>8.0</v>
      </c>
      <c r="D3970" s="44">
        <v>539.0</v>
      </c>
      <c r="E3970" s="44">
        <v>22.3</v>
      </c>
      <c r="F3970" s="44">
        <v>2.9</v>
      </c>
      <c r="G3970" s="44">
        <v>0.95</v>
      </c>
      <c r="H3970" s="18">
        <f>MIN(1,F3970/Config_Geracao!$E$4)*G3970</f>
        <v>0.2755</v>
      </c>
    </row>
    <row r="3971" ht="15.0" customHeight="1">
      <c r="A3971" s="43">
        <v>45823.375</v>
      </c>
      <c r="B3971" s="44">
        <v>6.0</v>
      </c>
      <c r="C3971" s="44">
        <v>9.0</v>
      </c>
      <c r="D3971" s="44">
        <v>647.0</v>
      </c>
      <c r="E3971" s="44">
        <v>21.7</v>
      </c>
      <c r="F3971" s="44">
        <v>3.89</v>
      </c>
      <c r="G3971" s="44">
        <v>0.95</v>
      </c>
      <c r="H3971" s="18">
        <f>MIN(1,F3971/Config_Geracao!$E$4)*G3971</f>
        <v>0.36955</v>
      </c>
    </row>
    <row r="3972" ht="15.0" customHeight="1">
      <c r="A3972" s="43">
        <v>45823.4166666667</v>
      </c>
      <c r="B3972" s="44">
        <v>6.0</v>
      </c>
      <c r="C3972" s="44">
        <v>10.0</v>
      </c>
      <c r="D3972" s="44">
        <v>738.2</v>
      </c>
      <c r="E3972" s="44">
        <v>26.1</v>
      </c>
      <c r="F3972" s="44">
        <v>6.68</v>
      </c>
      <c r="G3972" s="44">
        <v>0.95</v>
      </c>
      <c r="H3972" s="18">
        <f>MIN(1,F3972/Config_Geracao!$E$4)*G3972</f>
        <v>0.6346</v>
      </c>
    </row>
    <row r="3973" ht="15.0" customHeight="1">
      <c r="A3973" s="43">
        <v>45823.4583333333</v>
      </c>
      <c r="B3973" s="44">
        <v>6.0</v>
      </c>
      <c r="C3973" s="44">
        <v>11.0</v>
      </c>
      <c r="D3973" s="44">
        <v>847.7</v>
      </c>
      <c r="E3973" s="44">
        <v>26.7</v>
      </c>
      <c r="F3973" s="44">
        <v>3.52</v>
      </c>
      <c r="G3973" s="44">
        <v>0.95</v>
      </c>
      <c r="H3973" s="18">
        <f>MIN(1,F3973/Config_Geracao!$E$4)*G3973</f>
        <v>0.3344</v>
      </c>
    </row>
    <row r="3974" ht="15.0" customHeight="1">
      <c r="A3974" s="43">
        <v>45823.5</v>
      </c>
      <c r="B3974" s="44">
        <v>6.0</v>
      </c>
      <c r="C3974" s="44">
        <v>12.0</v>
      </c>
      <c r="D3974" s="44">
        <v>884.2</v>
      </c>
      <c r="E3974" s="44">
        <v>27.8</v>
      </c>
      <c r="F3974" s="44">
        <v>4.13</v>
      </c>
      <c r="G3974" s="44">
        <v>0.95</v>
      </c>
      <c r="H3974" s="18">
        <f>MIN(1,F3974/Config_Geracao!$E$4)*G3974</f>
        <v>0.39235</v>
      </c>
    </row>
    <row r="3975" ht="15.0" customHeight="1">
      <c r="A3975" s="43">
        <v>45823.5416666667</v>
      </c>
      <c r="B3975" s="44">
        <v>6.0</v>
      </c>
      <c r="C3975" s="44">
        <v>13.0</v>
      </c>
      <c r="D3975" s="44">
        <v>816.0</v>
      </c>
      <c r="E3975" s="44">
        <v>23.8</v>
      </c>
      <c r="F3975" s="44">
        <v>2.4</v>
      </c>
      <c r="G3975" s="44">
        <v>0.95</v>
      </c>
      <c r="H3975" s="18">
        <f>MIN(1,F3975/Config_Geracao!$E$4)*G3975</f>
        <v>0.228</v>
      </c>
    </row>
    <row r="3976" ht="15.0" customHeight="1">
      <c r="A3976" s="43">
        <v>45823.5833333333</v>
      </c>
      <c r="B3976" s="44">
        <v>6.0</v>
      </c>
      <c r="C3976" s="44">
        <v>14.0</v>
      </c>
      <c r="D3976" s="44">
        <v>752.9</v>
      </c>
      <c r="E3976" s="44">
        <v>26.9</v>
      </c>
      <c r="F3976" s="44">
        <v>4.02</v>
      </c>
      <c r="G3976" s="44">
        <v>0.95</v>
      </c>
      <c r="H3976" s="18">
        <f>MIN(1,F3976/Config_Geracao!$E$4)*G3976</f>
        <v>0.3819</v>
      </c>
    </row>
    <row r="3977" ht="15.0" customHeight="1">
      <c r="A3977" s="43">
        <v>45823.625</v>
      </c>
      <c r="B3977" s="44">
        <v>6.0</v>
      </c>
      <c r="C3977" s="44">
        <v>15.0</v>
      </c>
      <c r="D3977" s="44">
        <v>673.1</v>
      </c>
      <c r="E3977" s="44">
        <v>21.5</v>
      </c>
      <c r="F3977" s="44">
        <v>3.25</v>
      </c>
      <c r="G3977" s="44">
        <v>0.95</v>
      </c>
      <c r="H3977" s="18">
        <f>MIN(1,F3977/Config_Geracao!$E$4)*G3977</f>
        <v>0.30875</v>
      </c>
    </row>
    <row r="3978" ht="15.0" customHeight="1">
      <c r="A3978" s="43">
        <v>45823.6666666667</v>
      </c>
      <c r="B3978" s="44">
        <v>6.0</v>
      </c>
      <c r="C3978" s="44">
        <v>16.0</v>
      </c>
      <c r="D3978" s="44">
        <v>519.5</v>
      </c>
      <c r="E3978" s="44">
        <v>24.1</v>
      </c>
      <c r="F3978" s="44">
        <v>2.8</v>
      </c>
      <c r="G3978" s="44">
        <v>0.95</v>
      </c>
      <c r="H3978" s="18">
        <f>MIN(1,F3978/Config_Geracao!$E$4)*G3978</f>
        <v>0.266</v>
      </c>
    </row>
    <row r="3979" ht="15.0" customHeight="1">
      <c r="A3979" s="43">
        <v>45823.7083333333</v>
      </c>
      <c r="B3979" s="44">
        <v>6.0</v>
      </c>
      <c r="C3979" s="44">
        <v>17.0</v>
      </c>
      <c r="D3979" s="44">
        <v>357.6</v>
      </c>
      <c r="E3979" s="44">
        <v>24.0</v>
      </c>
      <c r="F3979" s="44">
        <v>2.61</v>
      </c>
      <c r="G3979" s="44">
        <v>0.95</v>
      </c>
      <c r="H3979" s="18">
        <f>MIN(1,F3979/Config_Geracao!$E$4)*G3979</f>
        <v>0.24795</v>
      </c>
    </row>
    <row r="3980" ht="15.0" customHeight="1">
      <c r="A3980" s="43">
        <v>45823.75</v>
      </c>
      <c r="B3980" s="44">
        <v>6.0</v>
      </c>
      <c r="C3980" s="44">
        <v>18.0</v>
      </c>
      <c r="D3980" s="44">
        <v>190.2</v>
      </c>
      <c r="E3980" s="44">
        <v>20.3</v>
      </c>
      <c r="F3980" s="44">
        <v>2.86</v>
      </c>
      <c r="G3980" s="44">
        <v>0.95</v>
      </c>
      <c r="H3980" s="18">
        <f>MIN(1,F3980/Config_Geracao!$E$4)*G3980</f>
        <v>0.2717</v>
      </c>
    </row>
    <row r="3981" ht="15.0" customHeight="1">
      <c r="A3981" s="43">
        <v>45823.7916666667</v>
      </c>
      <c r="B3981" s="44">
        <v>6.0</v>
      </c>
      <c r="C3981" s="44">
        <v>19.0</v>
      </c>
      <c r="D3981" s="44">
        <v>0.0</v>
      </c>
      <c r="E3981" s="44">
        <v>18.7</v>
      </c>
      <c r="F3981" s="44">
        <v>7.04</v>
      </c>
      <c r="G3981" s="44">
        <v>0.95</v>
      </c>
      <c r="H3981" s="18">
        <f>MIN(1,F3981/Config_Geracao!$E$4)*G3981</f>
        <v>0.6688</v>
      </c>
    </row>
    <row r="3982" ht="15.0" customHeight="1">
      <c r="A3982" s="43">
        <v>45823.8333333333</v>
      </c>
      <c r="B3982" s="44">
        <v>6.0</v>
      </c>
      <c r="C3982" s="44">
        <v>20.0</v>
      </c>
      <c r="D3982" s="44">
        <v>0.0</v>
      </c>
      <c r="E3982" s="44">
        <v>22.4</v>
      </c>
      <c r="F3982" s="44">
        <v>2.67</v>
      </c>
      <c r="G3982" s="44">
        <v>0.95</v>
      </c>
      <c r="H3982" s="18">
        <f>MIN(1,F3982/Config_Geracao!$E$4)*G3982</f>
        <v>0.25365</v>
      </c>
    </row>
    <row r="3983" ht="15.0" customHeight="1">
      <c r="A3983" s="43">
        <v>45823.875</v>
      </c>
      <c r="B3983" s="44">
        <v>6.0</v>
      </c>
      <c r="C3983" s="44">
        <v>21.0</v>
      </c>
      <c r="D3983" s="44">
        <v>0.0</v>
      </c>
      <c r="E3983" s="44">
        <v>20.8</v>
      </c>
      <c r="F3983" s="44">
        <v>3.97</v>
      </c>
      <c r="G3983" s="44">
        <v>0.95</v>
      </c>
      <c r="H3983" s="18">
        <f>MIN(1,F3983/Config_Geracao!$E$4)*G3983</f>
        <v>0.37715</v>
      </c>
    </row>
    <row r="3984" ht="15.0" customHeight="1">
      <c r="A3984" s="43">
        <v>45823.9166666667</v>
      </c>
      <c r="B3984" s="44">
        <v>6.0</v>
      </c>
      <c r="C3984" s="44">
        <v>22.0</v>
      </c>
      <c r="D3984" s="44">
        <v>0.0</v>
      </c>
      <c r="E3984" s="44">
        <v>22.2</v>
      </c>
      <c r="F3984" s="44">
        <v>3.47</v>
      </c>
      <c r="G3984" s="44">
        <v>0.95</v>
      </c>
      <c r="H3984" s="18">
        <f>MIN(1,F3984/Config_Geracao!$E$4)*G3984</f>
        <v>0.32965</v>
      </c>
    </row>
    <row r="3985" ht="15.0" customHeight="1">
      <c r="A3985" s="43">
        <v>45823.9583333333</v>
      </c>
      <c r="B3985" s="44">
        <v>6.0</v>
      </c>
      <c r="C3985" s="44">
        <v>23.0</v>
      </c>
      <c r="D3985" s="44">
        <v>0.0</v>
      </c>
      <c r="E3985" s="44">
        <v>21.3</v>
      </c>
      <c r="F3985" s="44">
        <v>4.12</v>
      </c>
      <c r="G3985" s="44">
        <v>0.95</v>
      </c>
      <c r="H3985" s="18">
        <f>MIN(1,F3985/Config_Geracao!$E$4)*G3985</f>
        <v>0.3914</v>
      </c>
    </row>
    <row r="3986" ht="15.0" customHeight="1">
      <c r="A3986" s="43">
        <v>45824.0</v>
      </c>
      <c r="B3986" s="44">
        <v>6.0</v>
      </c>
      <c r="C3986" s="44">
        <v>0.0</v>
      </c>
      <c r="D3986" s="44">
        <v>0.0</v>
      </c>
      <c r="E3986" s="44">
        <v>23.2</v>
      </c>
      <c r="F3986" s="44">
        <v>4.2</v>
      </c>
      <c r="G3986" s="44">
        <v>0.95</v>
      </c>
      <c r="H3986" s="18">
        <f>MIN(1,F3986/Config_Geracao!$E$4)*G3986</f>
        <v>0.399</v>
      </c>
    </row>
    <row r="3987" ht="15.0" customHeight="1">
      <c r="A3987" s="43">
        <v>45824.0416666667</v>
      </c>
      <c r="B3987" s="44">
        <v>6.0</v>
      </c>
      <c r="C3987" s="44">
        <v>1.0</v>
      </c>
      <c r="D3987" s="44">
        <v>0.0</v>
      </c>
      <c r="E3987" s="44">
        <v>22.7</v>
      </c>
      <c r="F3987" s="44">
        <v>4.65</v>
      </c>
      <c r="G3987" s="44">
        <v>0.95</v>
      </c>
      <c r="H3987" s="18">
        <f>MIN(1,F3987/Config_Geracao!$E$4)*G3987</f>
        <v>0.44175</v>
      </c>
    </row>
    <row r="3988" ht="15.0" customHeight="1">
      <c r="A3988" s="43">
        <v>45824.0833333333</v>
      </c>
      <c r="B3988" s="44">
        <v>6.0</v>
      </c>
      <c r="C3988" s="44">
        <v>2.0</v>
      </c>
      <c r="D3988" s="44">
        <v>0.0</v>
      </c>
      <c r="E3988" s="44">
        <v>19.8</v>
      </c>
      <c r="F3988" s="44">
        <v>3.46</v>
      </c>
      <c r="G3988" s="44">
        <v>0.95</v>
      </c>
      <c r="H3988" s="18">
        <f>MIN(1,F3988/Config_Geracao!$E$4)*G3988</f>
        <v>0.3287</v>
      </c>
    </row>
    <row r="3989" ht="15.0" customHeight="1">
      <c r="A3989" s="43">
        <v>45824.125</v>
      </c>
      <c r="B3989" s="44">
        <v>6.0</v>
      </c>
      <c r="C3989" s="44">
        <v>3.0</v>
      </c>
      <c r="D3989" s="44">
        <v>0.0</v>
      </c>
      <c r="E3989" s="44">
        <v>20.2</v>
      </c>
      <c r="F3989" s="44">
        <v>4.1</v>
      </c>
      <c r="G3989" s="44">
        <v>0.95</v>
      </c>
      <c r="H3989" s="18">
        <f>MIN(1,F3989/Config_Geracao!$E$4)*G3989</f>
        <v>0.3895</v>
      </c>
    </row>
    <row r="3990" ht="15.0" customHeight="1">
      <c r="A3990" s="43">
        <v>45824.1666666667</v>
      </c>
      <c r="B3990" s="44">
        <v>6.0</v>
      </c>
      <c r="C3990" s="44">
        <v>4.0</v>
      </c>
      <c r="D3990" s="44">
        <v>0.0</v>
      </c>
      <c r="E3990" s="44">
        <v>17.0</v>
      </c>
      <c r="F3990" s="44">
        <v>4.71</v>
      </c>
      <c r="G3990" s="44">
        <v>0.95</v>
      </c>
      <c r="H3990" s="18">
        <f>MIN(1,F3990/Config_Geracao!$E$4)*G3990</f>
        <v>0.44745</v>
      </c>
    </row>
    <row r="3991" ht="15.0" customHeight="1">
      <c r="A3991" s="43">
        <v>45824.2083333333</v>
      </c>
      <c r="B3991" s="44">
        <v>6.0</v>
      </c>
      <c r="C3991" s="44">
        <v>5.0</v>
      </c>
      <c r="D3991" s="44">
        <v>27.0</v>
      </c>
      <c r="E3991" s="44">
        <v>21.3</v>
      </c>
      <c r="F3991" s="44">
        <v>3.44</v>
      </c>
      <c r="G3991" s="44">
        <v>0.95</v>
      </c>
      <c r="H3991" s="18">
        <f>MIN(1,F3991/Config_Geracao!$E$4)*G3991</f>
        <v>0.3268</v>
      </c>
    </row>
    <row r="3992" ht="15.0" customHeight="1">
      <c r="A3992" s="43">
        <v>45824.25</v>
      </c>
      <c r="B3992" s="44">
        <v>6.0</v>
      </c>
      <c r="C3992" s="44">
        <v>6.0</v>
      </c>
      <c r="D3992" s="44">
        <v>169.0</v>
      </c>
      <c r="E3992" s="44">
        <v>17.6</v>
      </c>
      <c r="F3992" s="44">
        <v>2.27</v>
      </c>
      <c r="G3992" s="44">
        <v>0.95</v>
      </c>
      <c r="H3992" s="18">
        <f>MIN(1,F3992/Config_Geracao!$E$4)*G3992</f>
        <v>0.21565</v>
      </c>
    </row>
    <row r="3993" ht="15.0" customHeight="1">
      <c r="A3993" s="43">
        <v>45824.2916666667</v>
      </c>
      <c r="B3993" s="44">
        <v>6.0</v>
      </c>
      <c r="C3993" s="44">
        <v>7.0</v>
      </c>
      <c r="D3993" s="44">
        <v>393.4</v>
      </c>
      <c r="E3993" s="44">
        <v>22.1</v>
      </c>
      <c r="F3993" s="44">
        <v>2.39</v>
      </c>
      <c r="G3993" s="44">
        <v>0.95</v>
      </c>
      <c r="H3993" s="18">
        <f>MIN(1,F3993/Config_Geracao!$E$4)*G3993</f>
        <v>0.22705</v>
      </c>
    </row>
    <row r="3994" ht="15.0" customHeight="1">
      <c r="A3994" s="43">
        <v>45824.3333333333</v>
      </c>
      <c r="B3994" s="44">
        <v>6.0</v>
      </c>
      <c r="C3994" s="44">
        <v>8.0</v>
      </c>
      <c r="D3994" s="44">
        <v>531.5</v>
      </c>
      <c r="E3994" s="44">
        <v>21.7</v>
      </c>
      <c r="F3994" s="44">
        <v>3.11</v>
      </c>
      <c r="G3994" s="44">
        <v>0.95</v>
      </c>
      <c r="H3994" s="18">
        <f>MIN(1,F3994/Config_Geracao!$E$4)*G3994</f>
        <v>0.29545</v>
      </c>
    </row>
    <row r="3995" ht="15.0" customHeight="1">
      <c r="A3995" s="43">
        <v>45824.375</v>
      </c>
      <c r="B3995" s="44">
        <v>6.0</v>
      </c>
      <c r="C3995" s="44">
        <v>9.0</v>
      </c>
      <c r="D3995" s="44">
        <v>665.7</v>
      </c>
      <c r="E3995" s="44">
        <v>25.4</v>
      </c>
      <c r="F3995" s="44">
        <v>3.33</v>
      </c>
      <c r="G3995" s="44">
        <v>0.95</v>
      </c>
      <c r="H3995" s="18">
        <f>MIN(1,F3995/Config_Geracao!$E$4)*G3995</f>
        <v>0.31635</v>
      </c>
    </row>
    <row r="3996" ht="15.0" customHeight="1">
      <c r="A3996" s="43">
        <v>45824.4166666667</v>
      </c>
      <c r="B3996" s="44">
        <v>6.0</v>
      </c>
      <c r="C3996" s="44">
        <v>10.0</v>
      </c>
      <c r="D3996" s="44">
        <v>780.6</v>
      </c>
      <c r="E3996" s="44">
        <v>25.3</v>
      </c>
      <c r="F3996" s="44">
        <v>2.61</v>
      </c>
      <c r="G3996" s="44">
        <v>0.95</v>
      </c>
      <c r="H3996" s="18">
        <f>MIN(1,F3996/Config_Geracao!$E$4)*G3996</f>
        <v>0.24795</v>
      </c>
    </row>
    <row r="3997" ht="15.0" customHeight="1">
      <c r="A3997" s="43">
        <v>45824.4583333333</v>
      </c>
      <c r="B3997" s="44">
        <v>6.0</v>
      </c>
      <c r="C3997" s="44">
        <v>11.0</v>
      </c>
      <c r="D3997" s="44">
        <v>812.3</v>
      </c>
      <c r="E3997" s="44">
        <v>26.7</v>
      </c>
      <c r="F3997" s="44">
        <v>5.61</v>
      </c>
      <c r="G3997" s="44">
        <v>0.95</v>
      </c>
      <c r="H3997" s="18">
        <f>MIN(1,F3997/Config_Geracao!$E$4)*G3997</f>
        <v>0.53295</v>
      </c>
    </row>
    <row r="3998" ht="15.0" customHeight="1">
      <c r="A3998" s="43">
        <v>45824.5</v>
      </c>
      <c r="B3998" s="44">
        <v>6.0</v>
      </c>
      <c r="C3998" s="44">
        <v>12.0</v>
      </c>
      <c r="D3998" s="44">
        <v>860.6</v>
      </c>
      <c r="E3998" s="44">
        <v>23.2</v>
      </c>
      <c r="F3998" s="44">
        <v>3.07</v>
      </c>
      <c r="G3998" s="44">
        <v>0.95</v>
      </c>
      <c r="H3998" s="18">
        <f>MIN(1,F3998/Config_Geracao!$E$4)*G3998</f>
        <v>0.29165</v>
      </c>
    </row>
    <row r="3999" ht="15.0" customHeight="1">
      <c r="A3999" s="43">
        <v>45824.5416666667</v>
      </c>
      <c r="B3999" s="44">
        <v>6.0</v>
      </c>
      <c r="C3999" s="44">
        <v>13.0</v>
      </c>
      <c r="D3999" s="44">
        <v>812.3</v>
      </c>
      <c r="E3999" s="44">
        <v>27.0</v>
      </c>
      <c r="F3999" s="44">
        <v>2.73</v>
      </c>
      <c r="G3999" s="44">
        <v>0.95</v>
      </c>
      <c r="H3999" s="18">
        <f>MIN(1,F3999/Config_Geracao!$E$4)*G3999</f>
        <v>0.25935</v>
      </c>
    </row>
    <row r="4000" ht="15.0" customHeight="1">
      <c r="A4000" s="43">
        <v>45824.5833333333</v>
      </c>
      <c r="B4000" s="44">
        <v>6.0</v>
      </c>
      <c r="C4000" s="44">
        <v>14.0</v>
      </c>
      <c r="D4000" s="44">
        <v>781.6</v>
      </c>
      <c r="E4000" s="44">
        <v>25.9</v>
      </c>
      <c r="F4000" s="44">
        <v>2.62</v>
      </c>
      <c r="G4000" s="44">
        <v>0.95</v>
      </c>
      <c r="H4000" s="18">
        <f>MIN(1,F4000/Config_Geracao!$E$4)*G4000</f>
        <v>0.2489</v>
      </c>
    </row>
    <row r="4001" ht="15.0" customHeight="1">
      <c r="A4001" s="43">
        <v>45824.625</v>
      </c>
      <c r="B4001" s="44">
        <v>6.0</v>
      </c>
      <c r="C4001" s="44">
        <v>15.0</v>
      </c>
      <c r="D4001" s="44">
        <v>628.8</v>
      </c>
      <c r="E4001" s="44">
        <v>24.4</v>
      </c>
      <c r="F4001" s="44">
        <v>2.69</v>
      </c>
      <c r="G4001" s="44">
        <v>0.95</v>
      </c>
      <c r="H4001" s="18">
        <f>MIN(1,F4001/Config_Geracao!$E$4)*G4001</f>
        <v>0.25555</v>
      </c>
    </row>
    <row r="4002" ht="15.0" customHeight="1">
      <c r="A4002" s="43">
        <v>45824.6666666667</v>
      </c>
      <c r="B4002" s="44">
        <v>6.0</v>
      </c>
      <c r="C4002" s="44">
        <v>16.0</v>
      </c>
      <c r="D4002" s="44">
        <v>553.1</v>
      </c>
      <c r="E4002" s="44">
        <v>25.5</v>
      </c>
      <c r="F4002" s="44">
        <v>2.37</v>
      </c>
      <c r="G4002" s="44">
        <v>0.95</v>
      </c>
      <c r="H4002" s="18">
        <f>MIN(1,F4002/Config_Geracao!$E$4)*G4002</f>
        <v>0.22515</v>
      </c>
    </row>
    <row r="4003" ht="15.0" customHeight="1">
      <c r="A4003" s="43">
        <v>45824.7083333333</v>
      </c>
      <c r="B4003" s="44">
        <v>6.0</v>
      </c>
      <c r="C4003" s="44">
        <v>17.0</v>
      </c>
      <c r="D4003" s="44">
        <v>370.9</v>
      </c>
      <c r="E4003" s="44">
        <v>19.7</v>
      </c>
      <c r="F4003" s="44">
        <v>3.82</v>
      </c>
      <c r="G4003" s="44">
        <v>0.95</v>
      </c>
      <c r="H4003" s="18">
        <f>MIN(1,F4003/Config_Geracao!$E$4)*G4003</f>
        <v>0.3629</v>
      </c>
    </row>
    <row r="4004" ht="15.0" customHeight="1">
      <c r="A4004" s="43">
        <v>45824.75</v>
      </c>
      <c r="B4004" s="44">
        <v>6.0</v>
      </c>
      <c r="C4004" s="44">
        <v>18.0</v>
      </c>
      <c r="D4004" s="44">
        <v>156.9</v>
      </c>
      <c r="E4004" s="44">
        <v>18.0</v>
      </c>
      <c r="F4004" s="44">
        <v>3.51</v>
      </c>
      <c r="G4004" s="44">
        <v>0.95</v>
      </c>
      <c r="H4004" s="18">
        <f>MIN(1,F4004/Config_Geracao!$E$4)*G4004</f>
        <v>0.33345</v>
      </c>
    </row>
    <row r="4005" ht="15.0" customHeight="1">
      <c r="A4005" s="43">
        <v>45824.7916666667</v>
      </c>
      <c r="B4005" s="44">
        <v>6.0</v>
      </c>
      <c r="C4005" s="44">
        <v>19.0</v>
      </c>
      <c r="D4005" s="44">
        <v>12.2</v>
      </c>
      <c r="E4005" s="44">
        <v>19.9</v>
      </c>
      <c r="F4005" s="44">
        <v>4.39</v>
      </c>
      <c r="G4005" s="44">
        <v>0.95</v>
      </c>
      <c r="H4005" s="18">
        <f>MIN(1,F4005/Config_Geracao!$E$4)*G4005</f>
        <v>0.41705</v>
      </c>
    </row>
    <row r="4006" ht="15.0" customHeight="1">
      <c r="A4006" s="43">
        <v>45824.8333333333</v>
      </c>
      <c r="B4006" s="44">
        <v>6.0</v>
      </c>
      <c r="C4006" s="44">
        <v>20.0</v>
      </c>
      <c r="D4006" s="44">
        <v>0.0</v>
      </c>
      <c r="E4006" s="44">
        <v>22.6</v>
      </c>
      <c r="F4006" s="44">
        <v>3.06</v>
      </c>
      <c r="G4006" s="44">
        <v>0.95</v>
      </c>
      <c r="H4006" s="18">
        <f>MIN(1,F4006/Config_Geracao!$E$4)*G4006</f>
        <v>0.2907</v>
      </c>
    </row>
    <row r="4007" ht="15.0" customHeight="1">
      <c r="A4007" s="43">
        <v>45824.875</v>
      </c>
      <c r="B4007" s="44">
        <v>6.0</v>
      </c>
      <c r="C4007" s="44">
        <v>21.0</v>
      </c>
      <c r="D4007" s="44">
        <v>0.0</v>
      </c>
      <c r="E4007" s="44">
        <v>23.6</v>
      </c>
      <c r="F4007" s="44">
        <v>5.06</v>
      </c>
      <c r="G4007" s="44">
        <v>0.95</v>
      </c>
      <c r="H4007" s="18">
        <f>MIN(1,F4007/Config_Geracao!$E$4)*G4007</f>
        <v>0.4807</v>
      </c>
    </row>
    <row r="4008" ht="15.0" customHeight="1">
      <c r="A4008" s="43">
        <v>45824.9166666667</v>
      </c>
      <c r="B4008" s="44">
        <v>6.0</v>
      </c>
      <c r="C4008" s="44">
        <v>22.0</v>
      </c>
      <c r="D4008" s="44">
        <v>0.0</v>
      </c>
      <c r="E4008" s="44">
        <v>23.0</v>
      </c>
      <c r="F4008" s="44">
        <v>4.28</v>
      </c>
      <c r="G4008" s="44">
        <v>0.95</v>
      </c>
      <c r="H4008" s="18">
        <f>MIN(1,F4008/Config_Geracao!$E$4)*G4008</f>
        <v>0.4066</v>
      </c>
    </row>
    <row r="4009" ht="15.0" customHeight="1">
      <c r="A4009" s="43">
        <v>45824.9583333333</v>
      </c>
      <c r="B4009" s="44">
        <v>6.0</v>
      </c>
      <c r="C4009" s="44">
        <v>23.0</v>
      </c>
      <c r="D4009" s="44">
        <v>0.0</v>
      </c>
      <c r="E4009" s="44">
        <v>22.3</v>
      </c>
      <c r="F4009" s="44">
        <v>4.15</v>
      </c>
      <c r="G4009" s="44">
        <v>0.95</v>
      </c>
      <c r="H4009" s="18">
        <f>MIN(1,F4009/Config_Geracao!$E$4)*G4009</f>
        <v>0.39425</v>
      </c>
    </row>
    <row r="4010" ht="15.0" customHeight="1">
      <c r="A4010" s="43">
        <v>45825.0</v>
      </c>
      <c r="B4010" s="44">
        <v>6.0</v>
      </c>
      <c r="C4010" s="44">
        <v>0.0</v>
      </c>
      <c r="D4010" s="44">
        <v>0.0</v>
      </c>
      <c r="E4010" s="44">
        <v>25.3</v>
      </c>
      <c r="F4010" s="44">
        <v>3.42</v>
      </c>
      <c r="G4010" s="44">
        <v>0.95</v>
      </c>
      <c r="H4010" s="18">
        <f>MIN(1,F4010/Config_Geracao!$E$4)*G4010</f>
        <v>0.3249</v>
      </c>
    </row>
    <row r="4011" ht="15.0" customHeight="1">
      <c r="A4011" s="43">
        <v>45825.0416666667</v>
      </c>
      <c r="B4011" s="44">
        <v>6.0</v>
      </c>
      <c r="C4011" s="44">
        <v>1.0</v>
      </c>
      <c r="D4011" s="44">
        <v>0.0</v>
      </c>
      <c r="E4011" s="44">
        <v>23.8</v>
      </c>
      <c r="F4011" s="44">
        <v>4.26</v>
      </c>
      <c r="G4011" s="44">
        <v>0.95</v>
      </c>
      <c r="H4011" s="18">
        <f>MIN(1,F4011/Config_Geracao!$E$4)*G4011</f>
        <v>0.4047</v>
      </c>
    </row>
    <row r="4012" ht="15.0" customHeight="1">
      <c r="A4012" s="43">
        <v>45825.0833333333</v>
      </c>
      <c r="B4012" s="44">
        <v>6.0</v>
      </c>
      <c r="C4012" s="44">
        <v>2.0</v>
      </c>
      <c r="D4012" s="44">
        <v>0.0</v>
      </c>
      <c r="E4012" s="44">
        <v>20.2</v>
      </c>
      <c r="F4012" s="44">
        <v>4.86</v>
      </c>
      <c r="G4012" s="44">
        <v>0.95</v>
      </c>
      <c r="H4012" s="18">
        <f>MIN(1,F4012/Config_Geracao!$E$4)*G4012</f>
        <v>0.4617</v>
      </c>
    </row>
    <row r="4013" ht="15.0" customHeight="1">
      <c r="A4013" s="43">
        <v>45825.125</v>
      </c>
      <c r="B4013" s="44">
        <v>6.0</v>
      </c>
      <c r="C4013" s="44">
        <v>3.0</v>
      </c>
      <c r="D4013" s="44">
        <v>0.0</v>
      </c>
      <c r="E4013" s="44">
        <v>27.1</v>
      </c>
      <c r="F4013" s="44">
        <v>4.65</v>
      </c>
      <c r="G4013" s="44">
        <v>0.95</v>
      </c>
      <c r="H4013" s="18">
        <f>MIN(1,F4013/Config_Geracao!$E$4)*G4013</f>
        <v>0.44175</v>
      </c>
    </row>
    <row r="4014" ht="15.0" customHeight="1">
      <c r="A4014" s="43">
        <v>45825.1666666667</v>
      </c>
      <c r="B4014" s="44">
        <v>6.0</v>
      </c>
      <c r="C4014" s="44">
        <v>4.0</v>
      </c>
      <c r="D4014" s="44">
        <v>0.0</v>
      </c>
      <c r="E4014" s="44">
        <v>24.6</v>
      </c>
      <c r="F4014" s="44">
        <v>4.05</v>
      </c>
      <c r="G4014" s="44">
        <v>0.95</v>
      </c>
      <c r="H4014" s="18">
        <f>MIN(1,F4014/Config_Geracao!$E$4)*G4014</f>
        <v>0.38475</v>
      </c>
    </row>
    <row r="4015" ht="15.0" customHeight="1">
      <c r="A4015" s="43">
        <v>45825.2083333333</v>
      </c>
      <c r="B4015" s="44">
        <v>6.0</v>
      </c>
      <c r="C4015" s="44">
        <v>5.0</v>
      </c>
      <c r="D4015" s="44">
        <v>0.0</v>
      </c>
      <c r="E4015" s="44">
        <v>18.6</v>
      </c>
      <c r="F4015" s="44">
        <v>3.36</v>
      </c>
      <c r="G4015" s="44">
        <v>0.95</v>
      </c>
      <c r="H4015" s="18">
        <f>MIN(1,F4015/Config_Geracao!$E$4)*G4015</f>
        <v>0.3192</v>
      </c>
    </row>
    <row r="4016" ht="15.0" customHeight="1">
      <c r="A4016" s="43">
        <v>45825.25</v>
      </c>
      <c r="B4016" s="44">
        <v>6.0</v>
      </c>
      <c r="C4016" s="44">
        <v>6.0</v>
      </c>
      <c r="D4016" s="44">
        <v>217.3</v>
      </c>
      <c r="E4016" s="44">
        <v>20.0</v>
      </c>
      <c r="F4016" s="44">
        <v>3.04</v>
      </c>
      <c r="G4016" s="44">
        <v>0.95</v>
      </c>
      <c r="H4016" s="18">
        <f>MIN(1,F4016/Config_Geracao!$E$4)*G4016</f>
        <v>0.2888</v>
      </c>
    </row>
    <row r="4017" ht="15.0" customHeight="1">
      <c r="A4017" s="43">
        <v>45825.2916666667</v>
      </c>
      <c r="B4017" s="44">
        <v>6.0</v>
      </c>
      <c r="C4017" s="44">
        <v>7.0</v>
      </c>
      <c r="D4017" s="44">
        <v>387.3</v>
      </c>
      <c r="E4017" s="44">
        <v>20.2</v>
      </c>
      <c r="F4017" s="44">
        <v>3.18</v>
      </c>
      <c r="G4017" s="44">
        <v>0.95</v>
      </c>
      <c r="H4017" s="18">
        <f>MIN(1,F4017/Config_Geracao!$E$4)*G4017</f>
        <v>0.3021</v>
      </c>
    </row>
    <row r="4018" ht="15.0" customHeight="1">
      <c r="A4018" s="43">
        <v>45825.3333333333</v>
      </c>
      <c r="B4018" s="44">
        <v>6.0</v>
      </c>
      <c r="C4018" s="44">
        <v>8.0</v>
      </c>
      <c r="D4018" s="44">
        <v>548.1</v>
      </c>
      <c r="E4018" s="44">
        <v>24.6</v>
      </c>
      <c r="F4018" s="44">
        <v>3.81</v>
      </c>
      <c r="G4018" s="44">
        <v>0.95</v>
      </c>
      <c r="H4018" s="18">
        <f>MIN(1,F4018/Config_Geracao!$E$4)*G4018</f>
        <v>0.36195</v>
      </c>
    </row>
    <row r="4019" ht="15.0" customHeight="1">
      <c r="A4019" s="43">
        <v>45825.375</v>
      </c>
      <c r="B4019" s="44">
        <v>6.0</v>
      </c>
      <c r="C4019" s="44">
        <v>9.0</v>
      </c>
      <c r="D4019" s="44">
        <v>649.9</v>
      </c>
      <c r="E4019" s="44">
        <v>27.2</v>
      </c>
      <c r="F4019" s="44">
        <v>3.44</v>
      </c>
      <c r="G4019" s="44">
        <v>0.95</v>
      </c>
      <c r="H4019" s="18">
        <f>MIN(1,F4019/Config_Geracao!$E$4)*G4019</f>
        <v>0.3268</v>
      </c>
    </row>
    <row r="4020" ht="15.0" customHeight="1">
      <c r="A4020" s="43">
        <v>45825.4166666667</v>
      </c>
      <c r="B4020" s="44">
        <v>6.0</v>
      </c>
      <c r="C4020" s="44">
        <v>10.0</v>
      </c>
      <c r="D4020" s="44">
        <v>780.1</v>
      </c>
      <c r="E4020" s="44">
        <v>26.6</v>
      </c>
      <c r="F4020" s="44">
        <v>3.31</v>
      </c>
      <c r="G4020" s="44">
        <v>0.95</v>
      </c>
      <c r="H4020" s="18">
        <f>MIN(1,F4020/Config_Geracao!$E$4)*G4020</f>
        <v>0.31445</v>
      </c>
    </row>
    <row r="4021" ht="15.0" customHeight="1">
      <c r="A4021" s="43">
        <v>45825.4583333333</v>
      </c>
      <c r="B4021" s="44">
        <v>6.0</v>
      </c>
      <c r="C4021" s="44">
        <v>11.0</v>
      </c>
      <c r="D4021" s="44">
        <v>798.3</v>
      </c>
      <c r="E4021" s="44">
        <v>24.7</v>
      </c>
      <c r="F4021" s="44">
        <v>2.5</v>
      </c>
      <c r="G4021" s="44">
        <v>0.95</v>
      </c>
      <c r="H4021" s="18">
        <f>MIN(1,F4021/Config_Geracao!$E$4)*G4021</f>
        <v>0.2375</v>
      </c>
    </row>
    <row r="4022" ht="15.0" customHeight="1">
      <c r="A4022" s="43">
        <v>45825.5</v>
      </c>
      <c r="B4022" s="44">
        <v>6.0</v>
      </c>
      <c r="C4022" s="44">
        <v>12.0</v>
      </c>
      <c r="D4022" s="44">
        <v>820.5</v>
      </c>
      <c r="E4022" s="44">
        <v>26.5</v>
      </c>
      <c r="F4022" s="44">
        <v>4.74</v>
      </c>
      <c r="G4022" s="44">
        <v>0.95</v>
      </c>
      <c r="H4022" s="18">
        <f>MIN(1,F4022/Config_Geracao!$E$4)*G4022</f>
        <v>0.4503</v>
      </c>
    </row>
    <row r="4023" ht="15.0" customHeight="1">
      <c r="A4023" s="43">
        <v>45825.5416666667</v>
      </c>
      <c r="B4023" s="44">
        <v>6.0</v>
      </c>
      <c r="C4023" s="44">
        <v>13.0</v>
      </c>
      <c r="D4023" s="44">
        <v>815.7</v>
      </c>
      <c r="E4023" s="44">
        <v>24.9</v>
      </c>
      <c r="F4023" s="44">
        <v>2.63</v>
      </c>
      <c r="G4023" s="44">
        <v>0.95</v>
      </c>
      <c r="H4023" s="18">
        <f>MIN(1,F4023/Config_Geracao!$E$4)*G4023</f>
        <v>0.24985</v>
      </c>
    </row>
    <row r="4024" ht="15.0" customHeight="1">
      <c r="A4024" s="43">
        <v>45825.5833333333</v>
      </c>
      <c r="B4024" s="44">
        <v>6.0</v>
      </c>
      <c r="C4024" s="44">
        <v>14.0</v>
      </c>
      <c r="D4024" s="44">
        <v>291.0</v>
      </c>
      <c r="E4024" s="44">
        <v>24.3</v>
      </c>
      <c r="F4024" s="44">
        <v>2.68</v>
      </c>
      <c r="G4024" s="44">
        <v>0.95</v>
      </c>
      <c r="H4024" s="18">
        <f>MIN(1,F4024/Config_Geracao!$E$4)*G4024</f>
        <v>0.2546</v>
      </c>
    </row>
    <row r="4025" ht="15.0" customHeight="1">
      <c r="A4025" s="43">
        <v>45825.625</v>
      </c>
      <c r="B4025" s="44">
        <v>6.0</v>
      </c>
      <c r="C4025" s="44">
        <v>15.0</v>
      </c>
      <c r="D4025" s="44">
        <v>680.7</v>
      </c>
      <c r="E4025" s="44">
        <v>22.8</v>
      </c>
      <c r="F4025" s="44">
        <v>3.65</v>
      </c>
      <c r="G4025" s="44">
        <v>0.95</v>
      </c>
      <c r="H4025" s="18">
        <f>MIN(1,F4025/Config_Geracao!$E$4)*G4025</f>
        <v>0.34675</v>
      </c>
    </row>
    <row r="4026" ht="15.0" customHeight="1">
      <c r="A4026" s="43">
        <v>45825.6666666667</v>
      </c>
      <c r="B4026" s="44">
        <v>6.0</v>
      </c>
      <c r="C4026" s="44">
        <v>16.0</v>
      </c>
      <c r="D4026" s="44">
        <v>554.2</v>
      </c>
      <c r="E4026" s="44">
        <v>22.0</v>
      </c>
      <c r="F4026" s="44">
        <v>3.21</v>
      </c>
      <c r="G4026" s="44">
        <v>0.95</v>
      </c>
      <c r="H4026" s="18">
        <f>MIN(1,F4026/Config_Geracao!$E$4)*G4026</f>
        <v>0.30495</v>
      </c>
    </row>
    <row r="4027" ht="15.0" customHeight="1">
      <c r="A4027" s="43">
        <v>45825.7083333333</v>
      </c>
      <c r="B4027" s="44">
        <v>6.0</v>
      </c>
      <c r="C4027" s="44">
        <v>17.0</v>
      </c>
      <c r="D4027" s="44">
        <v>384.2</v>
      </c>
      <c r="E4027" s="44">
        <v>20.3</v>
      </c>
      <c r="F4027" s="44">
        <v>4.25</v>
      </c>
      <c r="G4027" s="44">
        <v>0.95</v>
      </c>
      <c r="H4027" s="18">
        <f>MIN(1,F4027/Config_Geracao!$E$4)*G4027</f>
        <v>0.40375</v>
      </c>
    </row>
    <row r="4028" ht="15.0" customHeight="1">
      <c r="A4028" s="43">
        <v>45825.75</v>
      </c>
      <c r="B4028" s="44">
        <v>6.0</v>
      </c>
      <c r="C4028" s="44">
        <v>18.0</v>
      </c>
      <c r="D4028" s="44">
        <v>194.6</v>
      </c>
      <c r="E4028" s="44">
        <v>19.9</v>
      </c>
      <c r="F4028" s="44">
        <v>2.72</v>
      </c>
      <c r="G4028" s="44">
        <v>0.95</v>
      </c>
      <c r="H4028" s="18">
        <f>MIN(1,F4028/Config_Geracao!$E$4)*G4028</f>
        <v>0.2584</v>
      </c>
    </row>
    <row r="4029" ht="15.0" customHeight="1">
      <c r="A4029" s="43">
        <v>45825.7916666667</v>
      </c>
      <c r="B4029" s="44">
        <v>6.0</v>
      </c>
      <c r="C4029" s="44">
        <v>19.0</v>
      </c>
      <c r="D4029" s="44">
        <v>15.1</v>
      </c>
      <c r="E4029" s="44">
        <v>21.9</v>
      </c>
      <c r="F4029" s="44">
        <v>3.35</v>
      </c>
      <c r="G4029" s="44">
        <v>0.95</v>
      </c>
      <c r="H4029" s="18">
        <f>MIN(1,F4029/Config_Geracao!$E$4)*G4029</f>
        <v>0.31825</v>
      </c>
    </row>
    <row r="4030" ht="15.0" customHeight="1">
      <c r="A4030" s="43">
        <v>45825.8333333333</v>
      </c>
      <c r="B4030" s="44">
        <v>6.0</v>
      </c>
      <c r="C4030" s="44">
        <v>20.0</v>
      </c>
      <c r="D4030" s="44">
        <v>0.0</v>
      </c>
      <c r="E4030" s="44">
        <v>21.4</v>
      </c>
      <c r="F4030" s="44">
        <v>2.36</v>
      </c>
      <c r="G4030" s="44">
        <v>0.95</v>
      </c>
      <c r="H4030" s="18">
        <f>MIN(1,F4030/Config_Geracao!$E$4)*G4030</f>
        <v>0.2242</v>
      </c>
    </row>
    <row r="4031" ht="15.0" customHeight="1">
      <c r="A4031" s="43">
        <v>45825.875</v>
      </c>
      <c r="B4031" s="44">
        <v>6.0</v>
      </c>
      <c r="C4031" s="44">
        <v>21.0</v>
      </c>
      <c r="D4031" s="44">
        <v>0.0</v>
      </c>
      <c r="E4031" s="44">
        <v>19.3</v>
      </c>
      <c r="F4031" s="44">
        <v>4.0</v>
      </c>
      <c r="G4031" s="44">
        <v>0.95</v>
      </c>
      <c r="H4031" s="18">
        <f>MIN(1,F4031/Config_Geracao!$E$4)*G4031</f>
        <v>0.38</v>
      </c>
    </row>
    <row r="4032" ht="15.0" customHeight="1">
      <c r="A4032" s="43">
        <v>45825.9166666667</v>
      </c>
      <c r="B4032" s="44">
        <v>6.0</v>
      </c>
      <c r="C4032" s="44">
        <v>22.0</v>
      </c>
      <c r="D4032" s="44">
        <v>0.0</v>
      </c>
      <c r="E4032" s="44">
        <v>21.5</v>
      </c>
      <c r="F4032" s="44">
        <v>3.54</v>
      </c>
      <c r="G4032" s="44">
        <v>0.95</v>
      </c>
      <c r="H4032" s="18">
        <f>MIN(1,F4032/Config_Geracao!$E$4)*G4032</f>
        <v>0.3363</v>
      </c>
    </row>
    <row r="4033" ht="15.0" customHeight="1">
      <c r="A4033" s="43">
        <v>45825.9583333333</v>
      </c>
      <c r="B4033" s="44">
        <v>6.0</v>
      </c>
      <c r="C4033" s="44">
        <v>23.0</v>
      </c>
      <c r="D4033" s="44">
        <v>0.0</v>
      </c>
      <c r="E4033" s="44">
        <v>21.0</v>
      </c>
      <c r="F4033" s="44">
        <v>3.62</v>
      </c>
      <c r="G4033" s="44">
        <v>0.95</v>
      </c>
      <c r="H4033" s="18">
        <f>MIN(1,F4033/Config_Geracao!$E$4)*G4033</f>
        <v>0.3439</v>
      </c>
    </row>
    <row r="4034" ht="15.0" customHeight="1">
      <c r="A4034" s="43">
        <v>45826.0</v>
      </c>
      <c r="B4034" s="44">
        <v>6.0</v>
      </c>
      <c r="C4034" s="44">
        <v>0.0</v>
      </c>
      <c r="D4034" s="44">
        <v>0.0</v>
      </c>
      <c r="E4034" s="44">
        <v>19.4</v>
      </c>
      <c r="F4034" s="44">
        <v>4.13</v>
      </c>
      <c r="G4034" s="44">
        <v>0.95</v>
      </c>
      <c r="H4034" s="18">
        <f>MIN(1,F4034/Config_Geracao!$E$4)*G4034</f>
        <v>0.39235</v>
      </c>
    </row>
    <row r="4035" ht="15.0" customHeight="1">
      <c r="A4035" s="43">
        <v>45826.0416666667</v>
      </c>
      <c r="B4035" s="44">
        <v>6.0</v>
      </c>
      <c r="C4035" s="44">
        <v>1.0</v>
      </c>
      <c r="D4035" s="44">
        <v>0.0</v>
      </c>
      <c r="E4035" s="44">
        <v>23.9</v>
      </c>
      <c r="F4035" s="44">
        <v>4.35</v>
      </c>
      <c r="G4035" s="44">
        <v>0.95</v>
      </c>
      <c r="H4035" s="18">
        <f>MIN(1,F4035/Config_Geracao!$E$4)*G4035</f>
        <v>0.41325</v>
      </c>
    </row>
    <row r="4036" ht="15.0" customHeight="1">
      <c r="A4036" s="43">
        <v>45826.0833333333</v>
      </c>
      <c r="B4036" s="44">
        <v>6.0</v>
      </c>
      <c r="C4036" s="44">
        <v>2.0</v>
      </c>
      <c r="D4036" s="44">
        <v>0.0</v>
      </c>
      <c r="E4036" s="44">
        <v>22.3</v>
      </c>
      <c r="F4036" s="44">
        <v>3.52</v>
      </c>
      <c r="G4036" s="44">
        <v>0.95</v>
      </c>
      <c r="H4036" s="18">
        <f>MIN(1,F4036/Config_Geracao!$E$4)*G4036</f>
        <v>0.3344</v>
      </c>
    </row>
    <row r="4037" ht="15.0" customHeight="1">
      <c r="A4037" s="43">
        <v>45826.125</v>
      </c>
      <c r="B4037" s="44">
        <v>6.0</v>
      </c>
      <c r="C4037" s="44">
        <v>3.0</v>
      </c>
      <c r="D4037" s="44">
        <v>0.0</v>
      </c>
      <c r="E4037" s="44">
        <v>22.0</v>
      </c>
      <c r="F4037" s="44">
        <v>3.39</v>
      </c>
      <c r="G4037" s="44">
        <v>0.95</v>
      </c>
      <c r="H4037" s="18">
        <f>MIN(1,F4037/Config_Geracao!$E$4)*G4037</f>
        <v>0.32205</v>
      </c>
    </row>
    <row r="4038" ht="15.0" customHeight="1">
      <c r="A4038" s="43">
        <v>45826.1666666667</v>
      </c>
      <c r="B4038" s="44">
        <v>6.0</v>
      </c>
      <c r="C4038" s="44">
        <v>4.0</v>
      </c>
      <c r="D4038" s="44">
        <v>0.0</v>
      </c>
      <c r="E4038" s="44">
        <v>20.9</v>
      </c>
      <c r="F4038" s="44">
        <v>3.45</v>
      </c>
      <c r="G4038" s="44">
        <v>0.95</v>
      </c>
      <c r="H4038" s="18">
        <f>MIN(1,F4038/Config_Geracao!$E$4)*G4038</f>
        <v>0.32775</v>
      </c>
    </row>
    <row r="4039" ht="15.0" customHeight="1">
      <c r="A4039" s="43">
        <v>45826.2083333333</v>
      </c>
      <c r="B4039" s="44">
        <v>6.0</v>
      </c>
      <c r="C4039" s="44">
        <v>5.0</v>
      </c>
      <c r="D4039" s="44">
        <v>1.8</v>
      </c>
      <c r="E4039" s="44">
        <v>19.0</v>
      </c>
      <c r="F4039" s="44">
        <v>6.08</v>
      </c>
      <c r="G4039" s="44">
        <v>0.95</v>
      </c>
      <c r="H4039" s="18">
        <f>MIN(1,F4039/Config_Geracao!$E$4)*G4039</f>
        <v>0.5776</v>
      </c>
    </row>
    <row r="4040" ht="15.0" customHeight="1">
      <c r="A4040" s="43">
        <v>45826.25</v>
      </c>
      <c r="B4040" s="44">
        <v>6.0</v>
      </c>
      <c r="C4040" s="44">
        <v>6.0</v>
      </c>
      <c r="D4040" s="44">
        <v>230.2</v>
      </c>
      <c r="E4040" s="44">
        <v>19.5</v>
      </c>
      <c r="F4040" s="44">
        <v>2.39</v>
      </c>
      <c r="G4040" s="44">
        <v>0.95</v>
      </c>
      <c r="H4040" s="18">
        <f>MIN(1,F4040/Config_Geracao!$E$4)*G4040</f>
        <v>0.22705</v>
      </c>
    </row>
    <row r="4041" ht="15.0" customHeight="1">
      <c r="A4041" s="43">
        <v>45826.2916666667</v>
      </c>
      <c r="B4041" s="44">
        <v>6.0</v>
      </c>
      <c r="C4041" s="44">
        <v>7.0</v>
      </c>
      <c r="D4041" s="44">
        <v>363.8</v>
      </c>
      <c r="E4041" s="44">
        <v>22.0</v>
      </c>
      <c r="F4041" s="44">
        <v>2.41</v>
      </c>
      <c r="G4041" s="44">
        <v>0.95</v>
      </c>
      <c r="H4041" s="18">
        <f>MIN(1,F4041/Config_Geracao!$E$4)*G4041</f>
        <v>0.22895</v>
      </c>
    </row>
    <row r="4042" ht="15.0" customHeight="1">
      <c r="A4042" s="43">
        <v>45826.3333333333</v>
      </c>
      <c r="B4042" s="44">
        <v>6.0</v>
      </c>
      <c r="C4042" s="44">
        <v>8.0</v>
      </c>
      <c r="D4042" s="44">
        <v>529.0</v>
      </c>
      <c r="E4042" s="44">
        <v>23.5</v>
      </c>
      <c r="F4042" s="44">
        <v>5.17</v>
      </c>
      <c r="G4042" s="44">
        <v>0.95</v>
      </c>
      <c r="H4042" s="18">
        <f>MIN(1,F4042/Config_Geracao!$E$4)*G4042</f>
        <v>0.49115</v>
      </c>
    </row>
    <row r="4043" ht="15.0" customHeight="1">
      <c r="A4043" s="43">
        <v>45826.375</v>
      </c>
      <c r="B4043" s="44">
        <v>6.0</v>
      </c>
      <c r="C4043" s="44">
        <v>9.0</v>
      </c>
      <c r="D4043" s="44">
        <v>625.0</v>
      </c>
      <c r="E4043" s="44">
        <v>22.7</v>
      </c>
      <c r="F4043" s="44">
        <v>2.5</v>
      </c>
      <c r="G4043" s="44">
        <v>0.95</v>
      </c>
      <c r="H4043" s="18">
        <f>MIN(1,F4043/Config_Geracao!$E$4)*G4043</f>
        <v>0.2375</v>
      </c>
    </row>
    <row r="4044" ht="15.0" customHeight="1">
      <c r="A4044" s="43">
        <v>45826.4166666667</v>
      </c>
      <c r="B4044" s="44">
        <v>6.0</v>
      </c>
      <c r="C4044" s="44">
        <v>10.0</v>
      </c>
      <c r="D4044" s="44">
        <v>759.3</v>
      </c>
      <c r="E4044" s="44">
        <v>28.7</v>
      </c>
      <c r="F4044" s="44">
        <v>2.79</v>
      </c>
      <c r="G4044" s="44">
        <v>0.95</v>
      </c>
      <c r="H4044" s="18">
        <f>MIN(1,F4044/Config_Geracao!$E$4)*G4044</f>
        <v>0.26505</v>
      </c>
    </row>
    <row r="4045" ht="15.0" customHeight="1">
      <c r="A4045" s="43">
        <v>45826.4583333333</v>
      </c>
      <c r="B4045" s="44">
        <v>6.0</v>
      </c>
      <c r="C4045" s="44">
        <v>11.0</v>
      </c>
      <c r="D4045" s="44">
        <v>156.9</v>
      </c>
      <c r="E4045" s="44">
        <v>27.7</v>
      </c>
      <c r="F4045" s="44">
        <v>2.63</v>
      </c>
      <c r="G4045" s="44">
        <v>0.95</v>
      </c>
      <c r="H4045" s="18">
        <f>MIN(1,F4045/Config_Geracao!$E$4)*G4045</f>
        <v>0.24985</v>
      </c>
    </row>
    <row r="4046" ht="15.0" customHeight="1">
      <c r="A4046" s="43">
        <v>45826.5</v>
      </c>
      <c r="B4046" s="44">
        <v>6.0</v>
      </c>
      <c r="C4046" s="44">
        <v>12.0</v>
      </c>
      <c r="D4046" s="44">
        <v>838.0</v>
      </c>
      <c r="E4046" s="44">
        <v>27.2</v>
      </c>
      <c r="F4046" s="44">
        <v>3.41</v>
      </c>
      <c r="G4046" s="44">
        <v>0.95</v>
      </c>
      <c r="H4046" s="18">
        <f>MIN(1,F4046/Config_Geracao!$E$4)*G4046</f>
        <v>0.32395</v>
      </c>
    </row>
    <row r="4047" ht="15.0" customHeight="1">
      <c r="A4047" s="43">
        <v>45826.5416666667</v>
      </c>
      <c r="B4047" s="44">
        <v>6.0</v>
      </c>
      <c r="C4047" s="44">
        <v>13.0</v>
      </c>
      <c r="D4047" s="44">
        <v>822.8</v>
      </c>
      <c r="E4047" s="44">
        <v>26.3</v>
      </c>
      <c r="F4047" s="44">
        <v>2.4</v>
      </c>
      <c r="G4047" s="44">
        <v>0.95</v>
      </c>
      <c r="H4047" s="18">
        <f>MIN(1,F4047/Config_Geracao!$E$4)*G4047</f>
        <v>0.228</v>
      </c>
    </row>
    <row r="4048" ht="15.0" customHeight="1">
      <c r="A4048" s="43">
        <v>45826.5833333333</v>
      </c>
      <c r="B4048" s="44">
        <v>6.0</v>
      </c>
      <c r="C4048" s="44">
        <v>14.0</v>
      </c>
      <c r="D4048" s="44">
        <v>778.5</v>
      </c>
      <c r="E4048" s="44">
        <v>27.4</v>
      </c>
      <c r="F4048" s="44">
        <v>4.14</v>
      </c>
      <c r="G4048" s="44">
        <v>0.95</v>
      </c>
      <c r="H4048" s="18">
        <f>MIN(1,F4048/Config_Geracao!$E$4)*G4048</f>
        <v>0.3933</v>
      </c>
    </row>
    <row r="4049" ht="15.0" customHeight="1">
      <c r="A4049" s="43">
        <v>45826.625</v>
      </c>
      <c r="B4049" s="44">
        <v>6.0</v>
      </c>
      <c r="C4049" s="44">
        <v>15.0</v>
      </c>
      <c r="D4049" s="44">
        <v>612.4</v>
      </c>
      <c r="E4049" s="44">
        <v>20.1</v>
      </c>
      <c r="F4049" s="44">
        <v>3.17</v>
      </c>
      <c r="G4049" s="44">
        <v>0.95</v>
      </c>
      <c r="H4049" s="18">
        <f>MIN(1,F4049/Config_Geracao!$E$4)*G4049</f>
        <v>0.30115</v>
      </c>
    </row>
    <row r="4050" ht="15.0" customHeight="1">
      <c r="A4050" s="43">
        <v>45826.6666666667</v>
      </c>
      <c r="B4050" s="44">
        <v>6.0</v>
      </c>
      <c r="C4050" s="44">
        <v>16.0</v>
      </c>
      <c r="D4050" s="44">
        <v>571.4</v>
      </c>
      <c r="E4050" s="44">
        <v>21.8</v>
      </c>
      <c r="F4050" s="44">
        <v>4.77</v>
      </c>
      <c r="G4050" s="44">
        <v>0.95</v>
      </c>
      <c r="H4050" s="18">
        <f>MIN(1,F4050/Config_Geracao!$E$4)*G4050</f>
        <v>0.45315</v>
      </c>
    </row>
    <row r="4051" ht="15.0" customHeight="1">
      <c r="A4051" s="43">
        <v>45826.7083333333</v>
      </c>
      <c r="B4051" s="44">
        <v>6.0</v>
      </c>
      <c r="C4051" s="44">
        <v>17.0</v>
      </c>
      <c r="D4051" s="44">
        <v>127.3</v>
      </c>
      <c r="E4051" s="44">
        <v>21.6</v>
      </c>
      <c r="F4051" s="44">
        <v>3.42</v>
      </c>
      <c r="G4051" s="44">
        <v>0.95</v>
      </c>
      <c r="H4051" s="18">
        <f>MIN(1,F4051/Config_Geracao!$E$4)*G4051</f>
        <v>0.3249</v>
      </c>
    </row>
    <row r="4052" ht="15.0" customHeight="1">
      <c r="A4052" s="43">
        <v>45826.75</v>
      </c>
      <c r="B4052" s="44">
        <v>6.0</v>
      </c>
      <c r="C4052" s="44">
        <v>18.0</v>
      </c>
      <c r="D4052" s="44">
        <v>229.4</v>
      </c>
      <c r="E4052" s="44">
        <v>19.6</v>
      </c>
      <c r="F4052" s="44">
        <v>2.32</v>
      </c>
      <c r="G4052" s="44">
        <v>0.95</v>
      </c>
      <c r="H4052" s="18">
        <f>MIN(1,F4052/Config_Geracao!$E$4)*G4052</f>
        <v>0.2204</v>
      </c>
    </row>
    <row r="4053" ht="15.0" customHeight="1">
      <c r="A4053" s="43">
        <v>45826.7916666667</v>
      </c>
      <c r="B4053" s="44">
        <v>6.0</v>
      </c>
      <c r="C4053" s="44">
        <v>19.0</v>
      </c>
      <c r="D4053" s="44">
        <v>0.0</v>
      </c>
      <c r="E4053" s="44">
        <v>21.9</v>
      </c>
      <c r="F4053" s="44">
        <v>2.89</v>
      </c>
      <c r="G4053" s="44">
        <v>0.95</v>
      </c>
      <c r="H4053" s="18">
        <f>MIN(1,F4053/Config_Geracao!$E$4)*G4053</f>
        <v>0.27455</v>
      </c>
    </row>
    <row r="4054" ht="15.0" customHeight="1">
      <c r="A4054" s="43">
        <v>45826.8333333333</v>
      </c>
      <c r="B4054" s="44">
        <v>6.0</v>
      </c>
      <c r="C4054" s="44">
        <v>20.0</v>
      </c>
      <c r="D4054" s="44">
        <v>0.0</v>
      </c>
      <c r="E4054" s="44">
        <v>21.6</v>
      </c>
      <c r="F4054" s="44">
        <v>3.06</v>
      </c>
      <c r="G4054" s="44">
        <v>0.95</v>
      </c>
      <c r="H4054" s="18">
        <f>MIN(1,F4054/Config_Geracao!$E$4)*G4054</f>
        <v>0.2907</v>
      </c>
    </row>
    <row r="4055" ht="15.0" customHeight="1">
      <c r="A4055" s="43">
        <v>45826.875</v>
      </c>
      <c r="B4055" s="44">
        <v>6.0</v>
      </c>
      <c r="C4055" s="44">
        <v>21.0</v>
      </c>
      <c r="D4055" s="44">
        <v>0.0</v>
      </c>
      <c r="E4055" s="44">
        <v>19.8</v>
      </c>
      <c r="F4055" s="44">
        <v>5.18</v>
      </c>
      <c r="G4055" s="44">
        <v>0.95</v>
      </c>
      <c r="H4055" s="18">
        <f>MIN(1,F4055/Config_Geracao!$E$4)*G4055</f>
        <v>0.4921</v>
      </c>
    </row>
    <row r="4056" ht="15.0" customHeight="1">
      <c r="A4056" s="43">
        <v>45826.9166666667</v>
      </c>
      <c r="B4056" s="44">
        <v>6.0</v>
      </c>
      <c r="C4056" s="44">
        <v>22.0</v>
      </c>
      <c r="D4056" s="44">
        <v>0.0</v>
      </c>
      <c r="E4056" s="44">
        <v>25.1</v>
      </c>
      <c r="F4056" s="44">
        <v>3.56</v>
      </c>
      <c r="G4056" s="44">
        <v>0.95</v>
      </c>
      <c r="H4056" s="18">
        <f>MIN(1,F4056/Config_Geracao!$E$4)*G4056</f>
        <v>0.3382</v>
      </c>
    </row>
    <row r="4057" ht="15.0" customHeight="1">
      <c r="A4057" s="43">
        <v>45826.9583333333</v>
      </c>
      <c r="B4057" s="44">
        <v>6.0</v>
      </c>
      <c r="C4057" s="44">
        <v>23.0</v>
      </c>
      <c r="D4057" s="44">
        <v>0.0</v>
      </c>
      <c r="E4057" s="44">
        <v>25.5</v>
      </c>
      <c r="F4057" s="44">
        <v>5.7</v>
      </c>
      <c r="G4057" s="44">
        <v>0.95</v>
      </c>
      <c r="H4057" s="18">
        <f>MIN(1,F4057/Config_Geracao!$E$4)*G4057</f>
        <v>0.5415</v>
      </c>
    </row>
    <row r="4058" ht="15.0" customHeight="1">
      <c r="A4058" s="43">
        <v>45827.0</v>
      </c>
      <c r="B4058" s="44">
        <v>6.0</v>
      </c>
      <c r="C4058" s="44">
        <v>0.0</v>
      </c>
      <c r="D4058" s="44">
        <v>0.0</v>
      </c>
      <c r="E4058" s="44">
        <v>23.6</v>
      </c>
      <c r="F4058" s="44">
        <v>5.51</v>
      </c>
      <c r="G4058" s="44">
        <v>0.95</v>
      </c>
      <c r="H4058" s="18">
        <f>MIN(1,F4058/Config_Geracao!$E$4)*G4058</f>
        <v>0.52345</v>
      </c>
    </row>
    <row r="4059" ht="15.0" customHeight="1">
      <c r="A4059" s="43">
        <v>45827.0416666667</v>
      </c>
      <c r="B4059" s="44">
        <v>6.0</v>
      </c>
      <c r="C4059" s="44">
        <v>1.0</v>
      </c>
      <c r="D4059" s="44">
        <v>0.0</v>
      </c>
      <c r="E4059" s="44">
        <v>26.2</v>
      </c>
      <c r="F4059" s="44">
        <v>3.86</v>
      </c>
      <c r="G4059" s="44">
        <v>0.95</v>
      </c>
      <c r="H4059" s="18">
        <f>MIN(1,F4059/Config_Geracao!$E$4)*G4059</f>
        <v>0.3667</v>
      </c>
    </row>
    <row r="4060" ht="15.0" customHeight="1">
      <c r="A4060" s="43">
        <v>45827.0833333333</v>
      </c>
      <c r="B4060" s="44">
        <v>6.0</v>
      </c>
      <c r="C4060" s="44">
        <v>2.0</v>
      </c>
      <c r="D4060" s="44">
        <v>0.0</v>
      </c>
      <c r="E4060" s="44">
        <v>22.8</v>
      </c>
      <c r="F4060" s="44">
        <v>3.99</v>
      </c>
      <c r="G4060" s="44">
        <v>0.95</v>
      </c>
      <c r="H4060" s="18">
        <f>MIN(1,F4060/Config_Geracao!$E$4)*G4060</f>
        <v>0.37905</v>
      </c>
    </row>
    <row r="4061" ht="15.0" customHeight="1">
      <c r="A4061" s="43">
        <v>45827.125</v>
      </c>
      <c r="B4061" s="44">
        <v>6.0</v>
      </c>
      <c r="C4061" s="44">
        <v>3.0</v>
      </c>
      <c r="D4061" s="44">
        <v>0.0</v>
      </c>
      <c r="E4061" s="44">
        <v>22.6</v>
      </c>
      <c r="F4061" s="44">
        <v>4.87</v>
      </c>
      <c r="G4061" s="44">
        <v>0.95</v>
      </c>
      <c r="H4061" s="18">
        <f>MIN(1,F4061/Config_Geracao!$E$4)*G4061</f>
        <v>0.46265</v>
      </c>
    </row>
    <row r="4062" ht="15.0" customHeight="1">
      <c r="A4062" s="43">
        <v>45827.1666666667</v>
      </c>
      <c r="B4062" s="44">
        <v>6.0</v>
      </c>
      <c r="C4062" s="44">
        <v>4.0</v>
      </c>
      <c r="D4062" s="44">
        <v>0.0</v>
      </c>
      <c r="E4062" s="44">
        <v>18.1</v>
      </c>
      <c r="F4062" s="44">
        <v>4.19</v>
      </c>
      <c r="G4062" s="44">
        <v>0.95</v>
      </c>
      <c r="H4062" s="18">
        <f>MIN(1,F4062/Config_Geracao!$E$4)*G4062</f>
        <v>0.39805</v>
      </c>
    </row>
    <row r="4063" ht="15.0" customHeight="1">
      <c r="A4063" s="43">
        <v>45827.2083333333</v>
      </c>
      <c r="B4063" s="44">
        <v>6.0</v>
      </c>
      <c r="C4063" s="44">
        <v>5.0</v>
      </c>
      <c r="D4063" s="44">
        <v>18.3</v>
      </c>
      <c r="E4063" s="44">
        <v>21.8</v>
      </c>
      <c r="F4063" s="44">
        <v>4.04</v>
      </c>
      <c r="G4063" s="44">
        <v>0.95</v>
      </c>
      <c r="H4063" s="18">
        <f>MIN(1,F4063/Config_Geracao!$E$4)*G4063</f>
        <v>0.3838</v>
      </c>
    </row>
    <row r="4064" ht="15.0" customHeight="1">
      <c r="A4064" s="43">
        <v>45827.25</v>
      </c>
      <c r="B4064" s="44">
        <v>6.0</v>
      </c>
      <c r="C4064" s="44">
        <v>6.0</v>
      </c>
      <c r="D4064" s="44">
        <v>170.9</v>
      </c>
      <c r="E4064" s="44">
        <v>19.7</v>
      </c>
      <c r="F4064" s="44">
        <v>2.74</v>
      </c>
      <c r="G4064" s="44">
        <v>0.95</v>
      </c>
      <c r="H4064" s="18">
        <f>MIN(1,F4064/Config_Geracao!$E$4)*G4064</f>
        <v>0.2603</v>
      </c>
    </row>
    <row r="4065" ht="15.0" customHeight="1">
      <c r="A4065" s="43">
        <v>45827.2916666667</v>
      </c>
      <c r="B4065" s="44">
        <v>6.0</v>
      </c>
      <c r="C4065" s="44">
        <v>7.0</v>
      </c>
      <c r="D4065" s="44">
        <v>353.8</v>
      </c>
      <c r="E4065" s="44">
        <v>19.6</v>
      </c>
      <c r="F4065" s="44">
        <v>2.41</v>
      </c>
      <c r="G4065" s="44">
        <v>0.95</v>
      </c>
      <c r="H4065" s="18">
        <f>MIN(1,F4065/Config_Geracao!$E$4)*G4065</f>
        <v>0.22895</v>
      </c>
    </row>
    <row r="4066" ht="15.0" customHeight="1">
      <c r="A4066" s="43">
        <v>45827.3333333333</v>
      </c>
      <c r="B4066" s="44">
        <v>6.0</v>
      </c>
      <c r="C4066" s="44">
        <v>8.0</v>
      </c>
      <c r="D4066" s="44">
        <v>555.6</v>
      </c>
      <c r="E4066" s="44">
        <v>25.3</v>
      </c>
      <c r="F4066" s="44">
        <v>3.05</v>
      </c>
      <c r="G4066" s="44">
        <v>0.95</v>
      </c>
      <c r="H4066" s="18">
        <f>MIN(1,F4066/Config_Geracao!$E$4)*G4066</f>
        <v>0.28975</v>
      </c>
    </row>
    <row r="4067" ht="15.0" customHeight="1">
      <c r="A4067" s="43">
        <v>45827.375</v>
      </c>
      <c r="B4067" s="44">
        <v>6.0</v>
      </c>
      <c r="C4067" s="44">
        <v>9.0</v>
      </c>
      <c r="D4067" s="44">
        <v>256.0</v>
      </c>
      <c r="E4067" s="44">
        <v>25.8</v>
      </c>
      <c r="F4067" s="44">
        <v>4.53</v>
      </c>
      <c r="G4067" s="44">
        <v>0.95</v>
      </c>
      <c r="H4067" s="18">
        <f>MIN(1,F4067/Config_Geracao!$E$4)*G4067</f>
        <v>0.43035</v>
      </c>
    </row>
    <row r="4068" ht="15.0" customHeight="1">
      <c r="A4068" s="43">
        <v>45827.4166666667</v>
      </c>
      <c r="B4068" s="44">
        <v>6.0</v>
      </c>
      <c r="C4068" s="44">
        <v>10.0</v>
      </c>
      <c r="D4068" s="44">
        <v>747.3</v>
      </c>
      <c r="E4068" s="44">
        <v>25.5</v>
      </c>
      <c r="F4068" s="44">
        <v>2.85</v>
      </c>
      <c r="G4068" s="44">
        <v>0.95</v>
      </c>
      <c r="H4068" s="18">
        <f>MIN(1,F4068/Config_Geracao!$E$4)*G4068</f>
        <v>0.27075</v>
      </c>
    </row>
    <row r="4069" ht="15.0" customHeight="1">
      <c r="A4069" s="43">
        <v>45827.4583333333</v>
      </c>
      <c r="B4069" s="44">
        <v>6.0</v>
      </c>
      <c r="C4069" s="44">
        <v>11.0</v>
      </c>
      <c r="D4069" s="44">
        <v>828.9</v>
      </c>
      <c r="E4069" s="44">
        <v>28.4</v>
      </c>
      <c r="F4069" s="44">
        <v>2.7</v>
      </c>
      <c r="G4069" s="44">
        <v>0.95</v>
      </c>
      <c r="H4069" s="18">
        <f>MIN(1,F4069/Config_Geracao!$E$4)*G4069</f>
        <v>0.2565</v>
      </c>
    </row>
    <row r="4070" ht="15.0" customHeight="1">
      <c r="A4070" s="43">
        <v>45827.5</v>
      </c>
      <c r="B4070" s="44">
        <v>6.0</v>
      </c>
      <c r="C4070" s="44">
        <v>12.0</v>
      </c>
      <c r="D4070" s="44">
        <v>826.9</v>
      </c>
      <c r="E4070" s="44">
        <v>24.7</v>
      </c>
      <c r="F4070" s="44">
        <v>3.3</v>
      </c>
      <c r="G4070" s="44">
        <v>0.95</v>
      </c>
      <c r="H4070" s="18">
        <f>MIN(1,F4070/Config_Geracao!$E$4)*G4070</f>
        <v>0.3135</v>
      </c>
    </row>
    <row r="4071" ht="15.0" customHeight="1">
      <c r="A4071" s="43">
        <v>45827.5416666667</v>
      </c>
      <c r="B4071" s="44">
        <v>6.0</v>
      </c>
      <c r="C4071" s="44">
        <v>13.0</v>
      </c>
      <c r="D4071" s="44">
        <v>801.9</v>
      </c>
      <c r="E4071" s="44">
        <v>27.0</v>
      </c>
      <c r="F4071" s="44">
        <v>3.82</v>
      </c>
      <c r="G4071" s="44">
        <v>0.95</v>
      </c>
      <c r="H4071" s="18">
        <f>MIN(1,F4071/Config_Geracao!$E$4)*G4071</f>
        <v>0.3629</v>
      </c>
    </row>
    <row r="4072" ht="15.0" customHeight="1">
      <c r="A4072" s="43">
        <v>45827.5833333333</v>
      </c>
      <c r="B4072" s="44">
        <v>6.0</v>
      </c>
      <c r="C4072" s="44">
        <v>14.0</v>
      </c>
      <c r="D4072" s="44">
        <v>779.9</v>
      </c>
      <c r="E4072" s="44">
        <v>26.6</v>
      </c>
      <c r="F4072" s="44">
        <v>2.44</v>
      </c>
      <c r="G4072" s="44">
        <v>0.95</v>
      </c>
      <c r="H4072" s="18">
        <f>MIN(1,F4072/Config_Geracao!$E$4)*G4072</f>
        <v>0.2318</v>
      </c>
    </row>
    <row r="4073" ht="15.0" customHeight="1">
      <c r="A4073" s="43">
        <v>45827.625</v>
      </c>
      <c r="B4073" s="44">
        <v>6.0</v>
      </c>
      <c r="C4073" s="44">
        <v>15.0</v>
      </c>
      <c r="D4073" s="44">
        <v>650.7</v>
      </c>
      <c r="E4073" s="44">
        <v>25.9</v>
      </c>
      <c r="F4073" s="44">
        <v>3.31</v>
      </c>
      <c r="G4073" s="44">
        <v>0.95</v>
      </c>
      <c r="H4073" s="18">
        <f>MIN(1,F4073/Config_Geracao!$E$4)*G4073</f>
        <v>0.31445</v>
      </c>
    </row>
    <row r="4074" ht="15.0" customHeight="1">
      <c r="A4074" s="43">
        <v>45827.6666666667</v>
      </c>
      <c r="B4074" s="44">
        <v>6.0</v>
      </c>
      <c r="C4074" s="44">
        <v>16.0</v>
      </c>
      <c r="D4074" s="44">
        <v>528.9</v>
      </c>
      <c r="E4074" s="44">
        <v>22.7</v>
      </c>
      <c r="F4074" s="44">
        <v>2.32</v>
      </c>
      <c r="G4074" s="44">
        <v>0.95</v>
      </c>
      <c r="H4074" s="18">
        <f>MIN(1,F4074/Config_Geracao!$E$4)*G4074</f>
        <v>0.2204</v>
      </c>
    </row>
    <row r="4075" ht="15.0" customHeight="1">
      <c r="A4075" s="43">
        <v>45827.7083333333</v>
      </c>
      <c r="B4075" s="44">
        <v>6.0</v>
      </c>
      <c r="C4075" s="44">
        <v>17.0</v>
      </c>
      <c r="D4075" s="44">
        <v>357.0</v>
      </c>
      <c r="E4075" s="44">
        <v>21.4</v>
      </c>
      <c r="F4075" s="44">
        <v>2.69</v>
      </c>
      <c r="G4075" s="44">
        <v>0.95</v>
      </c>
      <c r="H4075" s="18">
        <f>MIN(1,F4075/Config_Geracao!$E$4)*G4075</f>
        <v>0.25555</v>
      </c>
    </row>
    <row r="4076" ht="15.0" customHeight="1">
      <c r="A4076" s="43">
        <v>45827.75</v>
      </c>
      <c r="B4076" s="44">
        <v>6.0</v>
      </c>
      <c r="C4076" s="44">
        <v>18.0</v>
      </c>
      <c r="D4076" s="44">
        <v>172.0</v>
      </c>
      <c r="E4076" s="44">
        <v>22.1</v>
      </c>
      <c r="F4076" s="44">
        <v>2.79</v>
      </c>
      <c r="G4076" s="44">
        <v>0.95</v>
      </c>
      <c r="H4076" s="18">
        <f>MIN(1,F4076/Config_Geracao!$E$4)*G4076</f>
        <v>0.26505</v>
      </c>
    </row>
    <row r="4077" ht="15.0" customHeight="1">
      <c r="A4077" s="43">
        <v>45827.7916666667</v>
      </c>
      <c r="B4077" s="44">
        <v>6.0</v>
      </c>
      <c r="C4077" s="44">
        <v>19.0</v>
      </c>
      <c r="D4077" s="44">
        <v>11.0</v>
      </c>
      <c r="E4077" s="44">
        <v>21.0</v>
      </c>
      <c r="F4077" s="44">
        <v>6.82</v>
      </c>
      <c r="G4077" s="44">
        <v>0.95</v>
      </c>
      <c r="H4077" s="18">
        <f>MIN(1,F4077/Config_Geracao!$E$4)*G4077</f>
        <v>0.6479</v>
      </c>
    </row>
    <row r="4078" ht="15.0" customHeight="1">
      <c r="A4078" s="43">
        <v>45827.8333333333</v>
      </c>
      <c r="B4078" s="44">
        <v>6.0</v>
      </c>
      <c r="C4078" s="44">
        <v>20.0</v>
      </c>
      <c r="D4078" s="44">
        <v>0.0</v>
      </c>
      <c r="E4078" s="44">
        <v>17.1</v>
      </c>
      <c r="F4078" s="44">
        <v>3.28</v>
      </c>
      <c r="G4078" s="44">
        <v>0.95</v>
      </c>
      <c r="H4078" s="18">
        <f>MIN(1,F4078/Config_Geracao!$E$4)*G4078</f>
        <v>0.3116</v>
      </c>
    </row>
    <row r="4079" ht="15.0" customHeight="1">
      <c r="A4079" s="43">
        <v>45827.875</v>
      </c>
      <c r="B4079" s="44">
        <v>6.0</v>
      </c>
      <c r="C4079" s="44">
        <v>21.0</v>
      </c>
      <c r="D4079" s="44">
        <v>0.0</v>
      </c>
      <c r="E4079" s="44">
        <v>20.0</v>
      </c>
      <c r="F4079" s="44">
        <v>4.17</v>
      </c>
      <c r="G4079" s="44">
        <v>0.95</v>
      </c>
      <c r="H4079" s="18">
        <f>MIN(1,F4079/Config_Geracao!$E$4)*G4079</f>
        <v>0.39615</v>
      </c>
    </row>
    <row r="4080" ht="15.0" customHeight="1">
      <c r="A4080" s="43">
        <v>45827.9166666667</v>
      </c>
      <c r="B4080" s="44">
        <v>6.0</v>
      </c>
      <c r="C4080" s="44">
        <v>22.0</v>
      </c>
      <c r="D4080" s="44">
        <v>0.0</v>
      </c>
      <c r="E4080" s="44">
        <v>24.0</v>
      </c>
      <c r="F4080" s="44">
        <v>4.73</v>
      </c>
      <c r="G4080" s="44">
        <v>0.95</v>
      </c>
      <c r="H4080" s="18">
        <f>MIN(1,F4080/Config_Geracao!$E$4)*G4080</f>
        <v>0.44935</v>
      </c>
    </row>
    <row r="4081" ht="15.0" customHeight="1">
      <c r="A4081" s="43">
        <v>45827.9583333333</v>
      </c>
      <c r="B4081" s="44">
        <v>6.0</v>
      </c>
      <c r="C4081" s="44">
        <v>23.0</v>
      </c>
      <c r="D4081" s="44">
        <v>0.0</v>
      </c>
      <c r="E4081" s="44">
        <v>23.4</v>
      </c>
      <c r="F4081" s="44">
        <v>4.05</v>
      </c>
      <c r="G4081" s="44">
        <v>0.95</v>
      </c>
      <c r="H4081" s="18">
        <f>MIN(1,F4081/Config_Geracao!$E$4)*G4081</f>
        <v>0.38475</v>
      </c>
    </row>
    <row r="4082" ht="15.0" customHeight="1">
      <c r="A4082" s="43">
        <v>45828.0</v>
      </c>
      <c r="B4082" s="44">
        <v>6.0</v>
      </c>
      <c r="C4082" s="44">
        <v>0.0</v>
      </c>
      <c r="D4082" s="44">
        <v>0.0</v>
      </c>
      <c r="E4082" s="44">
        <v>26.2</v>
      </c>
      <c r="F4082" s="44">
        <v>3.97</v>
      </c>
      <c r="G4082" s="44">
        <v>0.95</v>
      </c>
      <c r="H4082" s="18">
        <f>MIN(1,F4082/Config_Geracao!$E$4)*G4082</f>
        <v>0.37715</v>
      </c>
    </row>
    <row r="4083" ht="15.0" customHeight="1">
      <c r="A4083" s="43">
        <v>45828.0416666667</v>
      </c>
      <c r="B4083" s="44">
        <v>6.0</v>
      </c>
      <c r="C4083" s="44">
        <v>1.0</v>
      </c>
      <c r="D4083" s="44">
        <v>0.0</v>
      </c>
      <c r="E4083" s="44">
        <v>22.0</v>
      </c>
      <c r="F4083" s="44">
        <v>3.97</v>
      </c>
      <c r="G4083" s="44">
        <v>0.95</v>
      </c>
      <c r="H4083" s="18">
        <f>MIN(1,F4083/Config_Geracao!$E$4)*G4083</f>
        <v>0.37715</v>
      </c>
    </row>
    <row r="4084" ht="15.0" customHeight="1">
      <c r="A4084" s="43">
        <v>45828.0833333333</v>
      </c>
      <c r="B4084" s="44">
        <v>6.0</v>
      </c>
      <c r="C4084" s="44">
        <v>2.0</v>
      </c>
      <c r="D4084" s="44">
        <v>0.0</v>
      </c>
      <c r="E4084" s="44">
        <v>24.6</v>
      </c>
      <c r="F4084" s="44">
        <v>3.69</v>
      </c>
      <c r="G4084" s="44">
        <v>0.95</v>
      </c>
      <c r="H4084" s="18">
        <f>MIN(1,F4084/Config_Geracao!$E$4)*G4084</f>
        <v>0.35055</v>
      </c>
    </row>
    <row r="4085" ht="15.0" customHeight="1">
      <c r="A4085" s="43">
        <v>45828.125</v>
      </c>
      <c r="B4085" s="44">
        <v>6.0</v>
      </c>
      <c r="C4085" s="44">
        <v>3.0</v>
      </c>
      <c r="D4085" s="44">
        <v>0.0</v>
      </c>
      <c r="E4085" s="44">
        <v>22.1</v>
      </c>
      <c r="F4085" s="44">
        <v>4.1</v>
      </c>
      <c r="G4085" s="44">
        <v>0.95</v>
      </c>
      <c r="H4085" s="18">
        <f>MIN(1,F4085/Config_Geracao!$E$4)*G4085</f>
        <v>0.3895</v>
      </c>
    </row>
    <row r="4086" ht="15.0" customHeight="1">
      <c r="A4086" s="43">
        <v>45828.1666666667</v>
      </c>
      <c r="B4086" s="44">
        <v>6.0</v>
      </c>
      <c r="C4086" s="44">
        <v>4.0</v>
      </c>
      <c r="D4086" s="44">
        <v>0.0</v>
      </c>
      <c r="E4086" s="44">
        <v>20.4</v>
      </c>
      <c r="F4086" s="44">
        <v>6.54</v>
      </c>
      <c r="G4086" s="44">
        <v>0.95</v>
      </c>
      <c r="H4086" s="18">
        <f>MIN(1,F4086/Config_Geracao!$E$4)*G4086</f>
        <v>0.6213</v>
      </c>
    </row>
    <row r="4087" ht="15.0" customHeight="1">
      <c r="A4087" s="43">
        <v>45828.2083333333</v>
      </c>
      <c r="B4087" s="44">
        <v>6.0</v>
      </c>
      <c r="C4087" s="44">
        <v>5.0</v>
      </c>
      <c r="D4087" s="44">
        <v>0.0</v>
      </c>
      <c r="E4087" s="44">
        <v>19.4</v>
      </c>
      <c r="F4087" s="44">
        <v>8.63</v>
      </c>
      <c r="G4087" s="44">
        <v>0.95</v>
      </c>
      <c r="H4087" s="18">
        <f>MIN(1,F4087/Config_Geracao!$E$4)*G4087</f>
        <v>0.81985</v>
      </c>
    </row>
    <row r="4088" ht="15.0" customHeight="1">
      <c r="A4088" s="43">
        <v>45828.25</v>
      </c>
      <c r="B4088" s="44">
        <v>6.0</v>
      </c>
      <c r="C4088" s="44">
        <v>6.0</v>
      </c>
      <c r="D4088" s="44">
        <v>215.1</v>
      </c>
      <c r="E4088" s="44">
        <v>21.8</v>
      </c>
      <c r="F4088" s="44">
        <v>2.45</v>
      </c>
      <c r="G4088" s="44">
        <v>0.95</v>
      </c>
      <c r="H4088" s="18">
        <f>MIN(1,F4088/Config_Geracao!$E$4)*G4088</f>
        <v>0.23275</v>
      </c>
    </row>
    <row r="4089" ht="15.0" customHeight="1">
      <c r="A4089" s="43">
        <v>45828.2916666667</v>
      </c>
      <c r="B4089" s="44">
        <v>6.0</v>
      </c>
      <c r="C4089" s="44">
        <v>7.0</v>
      </c>
      <c r="D4089" s="44">
        <v>373.7</v>
      </c>
      <c r="E4089" s="44">
        <v>21.5</v>
      </c>
      <c r="F4089" s="44">
        <v>2.83</v>
      </c>
      <c r="G4089" s="44">
        <v>0.95</v>
      </c>
      <c r="H4089" s="18">
        <f>MIN(1,F4089/Config_Geracao!$E$4)*G4089</f>
        <v>0.26885</v>
      </c>
    </row>
    <row r="4090" ht="15.0" customHeight="1">
      <c r="A4090" s="43">
        <v>45828.3333333333</v>
      </c>
      <c r="B4090" s="44">
        <v>6.0</v>
      </c>
      <c r="C4090" s="44">
        <v>8.0</v>
      </c>
      <c r="D4090" s="44">
        <v>547.3</v>
      </c>
      <c r="E4090" s="44">
        <v>21.7</v>
      </c>
      <c r="F4090" s="44">
        <v>2.95</v>
      </c>
      <c r="G4090" s="44">
        <v>0.95</v>
      </c>
      <c r="H4090" s="18">
        <f>MIN(1,F4090/Config_Geracao!$E$4)*G4090</f>
        <v>0.28025</v>
      </c>
    </row>
    <row r="4091" ht="15.0" customHeight="1">
      <c r="A4091" s="43">
        <v>45828.375</v>
      </c>
      <c r="B4091" s="44">
        <v>6.0</v>
      </c>
      <c r="C4091" s="44">
        <v>9.0</v>
      </c>
      <c r="D4091" s="44">
        <v>671.5</v>
      </c>
      <c r="E4091" s="44">
        <v>23.7</v>
      </c>
      <c r="F4091" s="44">
        <v>3.48</v>
      </c>
      <c r="G4091" s="44">
        <v>0.95</v>
      </c>
      <c r="H4091" s="18">
        <f>MIN(1,F4091/Config_Geracao!$E$4)*G4091</f>
        <v>0.3306</v>
      </c>
    </row>
    <row r="4092" ht="15.0" customHeight="1">
      <c r="A4092" s="43">
        <v>45828.4166666667</v>
      </c>
      <c r="B4092" s="44">
        <v>6.0</v>
      </c>
      <c r="C4092" s="44">
        <v>10.0</v>
      </c>
      <c r="D4092" s="44">
        <v>766.8</v>
      </c>
      <c r="E4092" s="44">
        <v>27.9</v>
      </c>
      <c r="F4092" s="44">
        <v>3.39</v>
      </c>
      <c r="G4092" s="44">
        <v>0.95</v>
      </c>
      <c r="H4092" s="18">
        <f>MIN(1,F4092/Config_Geracao!$E$4)*G4092</f>
        <v>0.32205</v>
      </c>
    </row>
    <row r="4093" ht="15.0" customHeight="1">
      <c r="A4093" s="43">
        <v>45828.4583333333</v>
      </c>
      <c r="B4093" s="44">
        <v>6.0</v>
      </c>
      <c r="C4093" s="44">
        <v>11.0</v>
      </c>
      <c r="D4093" s="44">
        <v>357.1</v>
      </c>
      <c r="E4093" s="44">
        <v>25.9</v>
      </c>
      <c r="F4093" s="44">
        <v>3.72</v>
      </c>
      <c r="G4093" s="44">
        <v>0.95</v>
      </c>
      <c r="H4093" s="18">
        <f>MIN(1,F4093/Config_Geracao!$E$4)*G4093</f>
        <v>0.3534</v>
      </c>
    </row>
    <row r="4094" ht="15.0" customHeight="1">
      <c r="A4094" s="43">
        <v>45828.5</v>
      </c>
      <c r="B4094" s="44">
        <v>6.0</v>
      </c>
      <c r="C4094" s="44">
        <v>12.0</v>
      </c>
      <c r="D4094" s="44">
        <v>813.7</v>
      </c>
      <c r="E4094" s="44">
        <v>26.6</v>
      </c>
      <c r="F4094" s="44">
        <v>2.41</v>
      </c>
      <c r="G4094" s="44">
        <v>0.95</v>
      </c>
      <c r="H4094" s="18">
        <f>MIN(1,F4094/Config_Geracao!$E$4)*G4094</f>
        <v>0.22895</v>
      </c>
    </row>
    <row r="4095" ht="15.0" customHeight="1">
      <c r="A4095" s="43">
        <v>45828.5416666667</v>
      </c>
      <c r="B4095" s="44">
        <v>6.0</v>
      </c>
      <c r="C4095" s="44">
        <v>13.0</v>
      </c>
      <c r="D4095" s="44">
        <v>830.3</v>
      </c>
      <c r="E4095" s="44">
        <v>24.7</v>
      </c>
      <c r="F4095" s="44">
        <v>2.58</v>
      </c>
      <c r="G4095" s="44">
        <v>0.95</v>
      </c>
      <c r="H4095" s="18">
        <f>MIN(1,F4095/Config_Geracao!$E$4)*G4095</f>
        <v>0.2451</v>
      </c>
    </row>
    <row r="4096" ht="15.0" customHeight="1">
      <c r="A4096" s="43">
        <v>45828.5833333333</v>
      </c>
      <c r="B4096" s="44">
        <v>6.0</v>
      </c>
      <c r="C4096" s="44">
        <v>14.0</v>
      </c>
      <c r="D4096" s="44">
        <v>784.5</v>
      </c>
      <c r="E4096" s="44">
        <v>25.4</v>
      </c>
      <c r="F4096" s="44">
        <v>2.37</v>
      </c>
      <c r="G4096" s="44">
        <v>0.95</v>
      </c>
      <c r="H4096" s="18">
        <f>MIN(1,F4096/Config_Geracao!$E$4)*G4096</f>
        <v>0.22515</v>
      </c>
    </row>
    <row r="4097" ht="15.0" customHeight="1">
      <c r="A4097" s="43">
        <v>45828.625</v>
      </c>
      <c r="B4097" s="44">
        <v>6.0</v>
      </c>
      <c r="C4097" s="44">
        <v>15.0</v>
      </c>
      <c r="D4097" s="44">
        <v>651.7</v>
      </c>
      <c r="E4097" s="44">
        <v>24.7</v>
      </c>
      <c r="F4097" s="44">
        <v>2.36</v>
      </c>
      <c r="G4097" s="44">
        <v>0.95</v>
      </c>
      <c r="H4097" s="18">
        <f>MIN(1,F4097/Config_Geracao!$E$4)*G4097</f>
        <v>0.2242</v>
      </c>
    </row>
    <row r="4098" ht="15.0" customHeight="1">
      <c r="A4098" s="43">
        <v>45828.6666666667</v>
      </c>
      <c r="B4098" s="44">
        <v>6.0</v>
      </c>
      <c r="C4098" s="44">
        <v>16.0</v>
      </c>
      <c r="D4098" s="44">
        <v>537.8</v>
      </c>
      <c r="E4098" s="44">
        <v>23.6</v>
      </c>
      <c r="F4098" s="44">
        <v>3.57</v>
      </c>
      <c r="G4098" s="44">
        <v>0.95</v>
      </c>
      <c r="H4098" s="18">
        <f>MIN(1,F4098/Config_Geracao!$E$4)*G4098</f>
        <v>0.33915</v>
      </c>
    </row>
    <row r="4099" ht="15.0" customHeight="1">
      <c r="A4099" s="43">
        <v>45828.7083333333</v>
      </c>
      <c r="B4099" s="44">
        <v>6.0</v>
      </c>
      <c r="C4099" s="44">
        <v>17.0</v>
      </c>
      <c r="D4099" s="44">
        <v>94.5</v>
      </c>
      <c r="E4099" s="44">
        <v>22.5</v>
      </c>
      <c r="F4099" s="44">
        <v>3.01</v>
      </c>
      <c r="G4099" s="44">
        <v>0.95</v>
      </c>
      <c r="H4099" s="18">
        <f>MIN(1,F4099/Config_Geracao!$E$4)*G4099</f>
        <v>0.28595</v>
      </c>
    </row>
    <row r="4100" ht="15.0" customHeight="1">
      <c r="A4100" s="43">
        <v>45828.75</v>
      </c>
      <c r="B4100" s="44">
        <v>6.0</v>
      </c>
      <c r="C4100" s="44">
        <v>18.0</v>
      </c>
      <c r="D4100" s="44">
        <v>197.3</v>
      </c>
      <c r="E4100" s="44">
        <v>18.1</v>
      </c>
      <c r="F4100" s="44">
        <v>2.52</v>
      </c>
      <c r="G4100" s="44">
        <v>0.95</v>
      </c>
      <c r="H4100" s="18">
        <f>MIN(1,F4100/Config_Geracao!$E$4)*G4100</f>
        <v>0.2394</v>
      </c>
    </row>
    <row r="4101" ht="15.0" customHeight="1">
      <c r="A4101" s="43">
        <v>45828.7916666667</v>
      </c>
      <c r="B4101" s="44">
        <v>6.0</v>
      </c>
      <c r="C4101" s="44">
        <v>19.0</v>
      </c>
      <c r="D4101" s="44">
        <v>0.0</v>
      </c>
      <c r="E4101" s="44">
        <v>19.4</v>
      </c>
      <c r="F4101" s="44">
        <v>4.06</v>
      </c>
      <c r="G4101" s="44">
        <v>0.95</v>
      </c>
      <c r="H4101" s="18">
        <f>MIN(1,F4101/Config_Geracao!$E$4)*G4101</f>
        <v>0.3857</v>
      </c>
    </row>
    <row r="4102" ht="15.0" customHeight="1">
      <c r="A4102" s="43">
        <v>45828.8333333333</v>
      </c>
      <c r="B4102" s="44">
        <v>6.0</v>
      </c>
      <c r="C4102" s="44">
        <v>20.0</v>
      </c>
      <c r="D4102" s="44">
        <v>0.0</v>
      </c>
      <c r="E4102" s="44">
        <v>20.6</v>
      </c>
      <c r="F4102" s="44">
        <v>3.59</v>
      </c>
      <c r="G4102" s="44">
        <v>0.95</v>
      </c>
      <c r="H4102" s="18">
        <f>MIN(1,F4102/Config_Geracao!$E$4)*G4102</f>
        <v>0.34105</v>
      </c>
    </row>
    <row r="4103" ht="15.0" customHeight="1">
      <c r="A4103" s="43">
        <v>45828.875</v>
      </c>
      <c r="B4103" s="44">
        <v>6.0</v>
      </c>
      <c r="C4103" s="44">
        <v>21.0</v>
      </c>
      <c r="D4103" s="44">
        <v>0.0</v>
      </c>
      <c r="E4103" s="44">
        <v>22.3</v>
      </c>
      <c r="F4103" s="44">
        <v>4.31</v>
      </c>
      <c r="G4103" s="44">
        <v>0.95</v>
      </c>
      <c r="H4103" s="18">
        <f>MIN(1,F4103/Config_Geracao!$E$4)*G4103</f>
        <v>0.40945</v>
      </c>
    </row>
    <row r="4104" ht="15.0" customHeight="1">
      <c r="A4104" s="43">
        <v>45828.9166666667</v>
      </c>
      <c r="B4104" s="44">
        <v>6.0</v>
      </c>
      <c r="C4104" s="44">
        <v>22.0</v>
      </c>
      <c r="D4104" s="44">
        <v>0.0</v>
      </c>
      <c r="E4104" s="44">
        <v>20.9</v>
      </c>
      <c r="F4104" s="44">
        <v>4.01</v>
      </c>
      <c r="G4104" s="44">
        <v>0.95</v>
      </c>
      <c r="H4104" s="18">
        <f>MIN(1,F4104/Config_Geracao!$E$4)*G4104</f>
        <v>0.38095</v>
      </c>
    </row>
    <row r="4105" ht="15.0" customHeight="1">
      <c r="A4105" s="43">
        <v>45828.9583333333</v>
      </c>
      <c r="B4105" s="44">
        <v>6.0</v>
      </c>
      <c r="C4105" s="44">
        <v>23.0</v>
      </c>
      <c r="D4105" s="44">
        <v>0.0</v>
      </c>
      <c r="E4105" s="44">
        <v>21.1</v>
      </c>
      <c r="F4105" s="44">
        <v>4.01</v>
      </c>
      <c r="G4105" s="44">
        <v>0.95</v>
      </c>
      <c r="H4105" s="18">
        <f>MIN(1,F4105/Config_Geracao!$E$4)*G4105</f>
        <v>0.38095</v>
      </c>
    </row>
    <row r="4106" ht="15.0" customHeight="1">
      <c r="A4106" s="43">
        <v>45829.0</v>
      </c>
      <c r="B4106" s="44">
        <v>6.0</v>
      </c>
      <c r="C4106" s="44">
        <v>0.0</v>
      </c>
      <c r="D4106" s="44">
        <v>0.0</v>
      </c>
      <c r="E4106" s="44">
        <v>23.6</v>
      </c>
      <c r="F4106" s="44">
        <v>4.43</v>
      </c>
      <c r="G4106" s="44">
        <v>0.95</v>
      </c>
      <c r="H4106" s="18">
        <f>MIN(1,F4106/Config_Geracao!$E$4)*G4106</f>
        <v>0.42085</v>
      </c>
    </row>
    <row r="4107" ht="15.0" customHeight="1">
      <c r="A4107" s="43">
        <v>45829.0416666667</v>
      </c>
      <c r="B4107" s="44">
        <v>6.0</v>
      </c>
      <c r="C4107" s="44">
        <v>1.0</v>
      </c>
      <c r="D4107" s="44">
        <v>0.0</v>
      </c>
      <c r="E4107" s="44">
        <v>25.6</v>
      </c>
      <c r="F4107" s="44">
        <v>3.96</v>
      </c>
      <c r="G4107" s="44">
        <v>0.95</v>
      </c>
      <c r="H4107" s="18">
        <f>MIN(1,F4107/Config_Geracao!$E$4)*G4107</f>
        <v>0.3762</v>
      </c>
    </row>
    <row r="4108" ht="15.0" customHeight="1">
      <c r="A4108" s="43">
        <v>45829.0833333333</v>
      </c>
      <c r="B4108" s="44">
        <v>6.0</v>
      </c>
      <c r="C4108" s="44">
        <v>2.0</v>
      </c>
      <c r="D4108" s="44">
        <v>0.0</v>
      </c>
      <c r="E4108" s="44">
        <v>21.6</v>
      </c>
      <c r="F4108" s="44">
        <v>3.77</v>
      </c>
      <c r="G4108" s="44">
        <v>0.95</v>
      </c>
      <c r="H4108" s="18">
        <f>MIN(1,F4108/Config_Geracao!$E$4)*G4108</f>
        <v>0.35815</v>
      </c>
    </row>
    <row r="4109" ht="15.0" customHeight="1">
      <c r="A4109" s="43">
        <v>45829.125</v>
      </c>
      <c r="B4109" s="44">
        <v>6.0</v>
      </c>
      <c r="C4109" s="44">
        <v>3.0</v>
      </c>
      <c r="D4109" s="44">
        <v>0.0</v>
      </c>
      <c r="E4109" s="44">
        <v>21.0</v>
      </c>
      <c r="F4109" s="44">
        <v>3.38</v>
      </c>
      <c r="G4109" s="44">
        <v>0.95</v>
      </c>
      <c r="H4109" s="18">
        <f>MIN(1,F4109/Config_Geracao!$E$4)*G4109</f>
        <v>0.3211</v>
      </c>
    </row>
    <row r="4110" ht="15.0" customHeight="1">
      <c r="A4110" s="43">
        <v>45829.1666666667</v>
      </c>
      <c r="B4110" s="44">
        <v>6.0</v>
      </c>
      <c r="C4110" s="44">
        <v>4.0</v>
      </c>
      <c r="D4110" s="44">
        <v>0.0</v>
      </c>
      <c r="E4110" s="44">
        <v>19.0</v>
      </c>
      <c r="F4110" s="44">
        <v>4.46</v>
      </c>
      <c r="G4110" s="44">
        <v>0.95</v>
      </c>
      <c r="H4110" s="18">
        <f>MIN(1,F4110/Config_Geracao!$E$4)*G4110</f>
        <v>0.4237</v>
      </c>
    </row>
    <row r="4111" ht="15.0" customHeight="1">
      <c r="A4111" s="43">
        <v>45829.2083333333</v>
      </c>
      <c r="B4111" s="44">
        <v>6.0</v>
      </c>
      <c r="C4111" s="44">
        <v>5.0</v>
      </c>
      <c r="D4111" s="44">
        <v>0.0</v>
      </c>
      <c r="E4111" s="44">
        <v>20.2</v>
      </c>
      <c r="F4111" s="44">
        <v>3.82</v>
      </c>
      <c r="G4111" s="44">
        <v>0.95</v>
      </c>
      <c r="H4111" s="18">
        <f>MIN(1,F4111/Config_Geracao!$E$4)*G4111</f>
        <v>0.3629</v>
      </c>
    </row>
    <row r="4112" ht="15.0" customHeight="1">
      <c r="A4112" s="43">
        <v>45829.25</v>
      </c>
      <c r="B4112" s="44">
        <v>6.0</v>
      </c>
      <c r="C4112" s="44">
        <v>6.0</v>
      </c>
      <c r="D4112" s="44">
        <v>152.6</v>
      </c>
      <c r="E4112" s="44">
        <v>22.4</v>
      </c>
      <c r="F4112" s="44">
        <v>2.37</v>
      </c>
      <c r="G4112" s="44">
        <v>0.95</v>
      </c>
      <c r="H4112" s="18">
        <f>MIN(1,F4112/Config_Geracao!$E$4)*G4112</f>
        <v>0.22515</v>
      </c>
    </row>
    <row r="4113" ht="15.0" customHeight="1">
      <c r="A4113" s="43">
        <v>45829.2916666667</v>
      </c>
      <c r="B4113" s="44">
        <v>6.0</v>
      </c>
      <c r="C4113" s="44">
        <v>7.0</v>
      </c>
      <c r="D4113" s="44">
        <v>350.3</v>
      </c>
      <c r="E4113" s="44">
        <v>22.0</v>
      </c>
      <c r="F4113" s="44">
        <v>2.42</v>
      </c>
      <c r="G4113" s="44">
        <v>0.95</v>
      </c>
      <c r="H4113" s="18">
        <f>MIN(1,F4113/Config_Geracao!$E$4)*G4113</f>
        <v>0.2299</v>
      </c>
    </row>
    <row r="4114" ht="15.0" customHeight="1">
      <c r="A4114" s="43">
        <v>45829.3333333333</v>
      </c>
      <c r="B4114" s="44">
        <v>6.0</v>
      </c>
      <c r="C4114" s="44">
        <v>8.0</v>
      </c>
      <c r="D4114" s="44">
        <v>551.7</v>
      </c>
      <c r="E4114" s="44">
        <v>20.4</v>
      </c>
      <c r="F4114" s="44">
        <v>2.43</v>
      </c>
      <c r="G4114" s="44">
        <v>0.95</v>
      </c>
      <c r="H4114" s="18">
        <f>MIN(1,F4114/Config_Geracao!$E$4)*G4114</f>
        <v>0.23085</v>
      </c>
    </row>
    <row r="4115" ht="15.0" customHeight="1">
      <c r="A4115" s="43">
        <v>45829.375</v>
      </c>
      <c r="B4115" s="44">
        <v>6.0</v>
      </c>
      <c r="C4115" s="44">
        <v>9.0</v>
      </c>
      <c r="D4115" s="44">
        <v>654.2</v>
      </c>
      <c r="E4115" s="44">
        <v>26.3</v>
      </c>
      <c r="F4115" s="44">
        <v>3.93</v>
      </c>
      <c r="G4115" s="44">
        <v>0.95</v>
      </c>
      <c r="H4115" s="18">
        <f>MIN(1,F4115/Config_Geracao!$E$4)*G4115</f>
        <v>0.37335</v>
      </c>
    </row>
    <row r="4116" ht="15.0" customHeight="1">
      <c r="A4116" s="43">
        <v>45829.4166666667</v>
      </c>
      <c r="B4116" s="44">
        <v>6.0</v>
      </c>
      <c r="C4116" s="44">
        <v>10.0</v>
      </c>
      <c r="D4116" s="44">
        <v>748.6</v>
      </c>
      <c r="E4116" s="44">
        <v>24.3</v>
      </c>
      <c r="F4116" s="44">
        <v>5.81</v>
      </c>
      <c r="G4116" s="44">
        <v>0.95</v>
      </c>
      <c r="H4116" s="18">
        <f>MIN(1,F4116/Config_Geracao!$E$4)*G4116</f>
        <v>0.55195</v>
      </c>
    </row>
    <row r="4117" ht="15.0" customHeight="1">
      <c r="A4117" s="43">
        <v>45829.4583333333</v>
      </c>
      <c r="B4117" s="44">
        <v>6.0</v>
      </c>
      <c r="C4117" s="44">
        <v>11.0</v>
      </c>
      <c r="D4117" s="44">
        <v>823.0</v>
      </c>
      <c r="E4117" s="44">
        <v>26.0</v>
      </c>
      <c r="F4117" s="44">
        <v>3.08</v>
      </c>
      <c r="G4117" s="44">
        <v>0.95</v>
      </c>
      <c r="H4117" s="18">
        <f>MIN(1,F4117/Config_Geracao!$E$4)*G4117</f>
        <v>0.2926</v>
      </c>
    </row>
    <row r="4118" ht="15.0" customHeight="1">
      <c r="A4118" s="43">
        <v>45829.5</v>
      </c>
      <c r="B4118" s="44">
        <v>6.0</v>
      </c>
      <c r="C4118" s="44">
        <v>12.0</v>
      </c>
      <c r="D4118" s="44">
        <v>834.3</v>
      </c>
      <c r="E4118" s="44">
        <v>24.6</v>
      </c>
      <c r="F4118" s="44">
        <v>2.36</v>
      </c>
      <c r="G4118" s="44">
        <v>0.95</v>
      </c>
      <c r="H4118" s="18">
        <f>MIN(1,F4118/Config_Geracao!$E$4)*G4118</f>
        <v>0.2242</v>
      </c>
    </row>
    <row r="4119" ht="15.0" customHeight="1">
      <c r="A4119" s="43">
        <v>45829.5416666667</v>
      </c>
      <c r="B4119" s="44">
        <v>6.0</v>
      </c>
      <c r="C4119" s="44">
        <v>13.0</v>
      </c>
      <c r="D4119" s="44">
        <v>839.3</v>
      </c>
      <c r="E4119" s="44">
        <v>25.4</v>
      </c>
      <c r="F4119" s="44">
        <v>2.87</v>
      </c>
      <c r="G4119" s="44">
        <v>0.95</v>
      </c>
      <c r="H4119" s="18">
        <f>MIN(1,F4119/Config_Geracao!$E$4)*G4119</f>
        <v>0.27265</v>
      </c>
    </row>
    <row r="4120" ht="15.0" customHeight="1">
      <c r="A4120" s="43">
        <v>45829.5833333333</v>
      </c>
      <c r="B4120" s="44">
        <v>6.0</v>
      </c>
      <c r="C4120" s="44">
        <v>14.0</v>
      </c>
      <c r="D4120" s="44">
        <v>808.8</v>
      </c>
      <c r="E4120" s="44">
        <v>23.7</v>
      </c>
      <c r="F4120" s="44">
        <v>2.62</v>
      </c>
      <c r="G4120" s="44">
        <v>0.95</v>
      </c>
      <c r="H4120" s="18">
        <f>MIN(1,F4120/Config_Geracao!$E$4)*G4120</f>
        <v>0.2489</v>
      </c>
    </row>
    <row r="4121" ht="15.0" customHeight="1">
      <c r="A4121" s="43">
        <v>45829.625</v>
      </c>
      <c r="B4121" s="44">
        <v>6.0</v>
      </c>
      <c r="C4121" s="44">
        <v>15.0</v>
      </c>
      <c r="D4121" s="44">
        <v>635.8</v>
      </c>
      <c r="E4121" s="44">
        <v>23.9</v>
      </c>
      <c r="F4121" s="44">
        <v>3.47</v>
      </c>
      <c r="G4121" s="44">
        <v>0.95</v>
      </c>
      <c r="H4121" s="18">
        <f>MIN(1,F4121/Config_Geracao!$E$4)*G4121</f>
        <v>0.32965</v>
      </c>
    </row>
    <row r="4122" ht="15.0" customHeight="1">
      <c r="A4122" s="43">
        <v>45829.6666666667</v>
      </c>
      <c r="B4122" s="44">
        <v>6.0</v>
      </c>
      <c r="C4122" s="44">
        <v>16.0</v>
      </c>
      <c r="D4122" s="44">
        <v>527.7</v>
      </c>
      <c r="E4122" s="44">
        <v>22.7</v>
      </c>
      <c r="F4122" s="44">
        <v>3.17</v>
      </c>
      <c r="G4122" s="44">
        <v>0.95</v>
      </c>
      <c r="H4122" s="18">
        <f>MIN(1,F4122/Config_Geracao!$E$4)*G4122</f>
        <v>0.30115</v>
      </c>
    </row>
    <row r="4123" ht="15.0" customHeight="1">
      <c r="A4123" s="43">
        <v>45829.7083333333</v>
      </c>
      <c r="B4123" s="44">
        <v>6.0</v>
      </c>
      <c r="C4123" s="44">
        <v>17.0</v>
      </c>
      <c r="D4123" s="44">
        <v>389.3</v>
      </c>
      <c r="E4123" s="44">
        <v>22.1</v>
      </c>
      <c r="F4123" s="44">
        <v>2.5</v>
      </c>
      <c r="G4123" s="44">
        <v>0.95</v>
      </c>
      <c r="H4123" s="18">
        <f>MIN(1,F4123/Config_Geracao!$E$4)*G4123</f>
        <v>0.2375</v>
      </c>
    </row>
    <row r="4124" ht="15.0" customHeight="1">
      <c r="A4124" s="43">
        <v>45829.75</v>
      </c>
      <c r="B4124" s="44">
        <v>6.0</v>
      </c>
      <c r="C4124" s="44">
        <v>18.0</v>
      </c>
      <c r="D4124" s="44">
        <v>174.8</v>
      </c>
      <c r="E4124" s="44">
        <v>22.7</v>
      </c>
      <c r="F4124" s="44">
        <v>2.36</v>
      </c>
      <c r="G4124" s="44">
        <v>0.95</v>
      </c>
      <c r="H4124" s="18">
        <f>MIN(1,F4124/Config_Geracao!$E$4)*G4124</f>
        <v>0.2242</v>
      </c>
    </row>
    <row r="4125" ht="15.0" customHeight="1">
      <c r="A4125" s="43">
        <v>45829.7916666667</v>
      </c>
      <c r="B4125" s="44">
        <v>6.0</v>
      </c>
      <c r="C4125" s="44">
        <v>19.0</v>
      </c>
      <c r="D4125" s="44">
        <v>0.0</v>
      </c>
      <c r="E4125" s="44">
        <v>19.2</v>
      </c>
      <c r="F4125" s="44">
        <v>3.3</v>
      </c>
      <c r="G4125" s="44">
        <v>0.95</v>
      </c>
      <c r="H4125" s="18">
        <f>MIN(1,F4125/Config_Geracao!$E$4)*G4125</f>
        <v>0.3135</v>
      </c>
    </row>
    <row r="4126" ht="15.0" customHeight="1">
      <c r="A4126" s="43">
        <v>45829.8333333333</v>
      </c>
      <c r="B4126" s="44">
        <v>6.0</v>
      </c>
      <c r="C4126" s="44">
        <v>20.0</v>
      </c>
      <c r="D4126" s="44">
        <v>0.0</v>
      </c>
      <c r="E4126" s="44">
        <v>20.5</v>
      </c>
      <c r="F4126" s="44">
        <v>2.25</v>
      </c>
      <c r="G4126" s="44">
        <v>0.95</v>
      </c>
      <c r="H4126" s="18">
        <f>MIN(1,F4126/Config_Geracao!$E$4)*G4126</f>
        <v>0.21375</v>
      </c>
    </row>
    <row r="4127" ht="15.0" customHeight="1">
      <c r="A4127" s="43">
        <v>45829.875</v>
      </c>
      <c r="B4127" s="44">
        <v>6.0</v>
      </c>
      <c r="C4127" s="44">
        <v>21.0</v>
      </c>
      <c r="D4127" s="44">
        <v>0.0</v>
      </c>
      <c r="E4127" s="44">
        <v>21.3</v>
      </c>
      <c r="F4127" s="44">
        <v>4.0</v>
      </c>
      <c r="G4127" s="44">
        <v>0.95</v>
      </c>
      <c r="H4127" s="18">
        <f>MIN(1,F4127/Config_Geracao!$E$4)*G4127</f>
        <v>0.38</v>
      </c>
    </row>
    <row r="4128" ht="15.0" customHeight="1">
      <c r="A4128" s="43">
        <v>45829.9166666667</v>
      </c>
      <c r="B4128" s="44">
        <v>6.0</v>
      </c>
      <c r="C4128" s="44">
        <v>22.0</v>
      </c>
      <c r="D4128" s="44">
        <v>0.0</v>
      </c>
      <c r="E4128" s="44">
        <v>20.4</v>
      </c>
      <c r="F4128" s="44">
        <v>3.42</v>
      </c>
      <c r="G4128" s="44">
        <v>0.95</v>
      </c>
      <c r="H4128" s="18">
        <f>MIN(1,F4128/Config_Geracao!$E$4)*G4128</f>
        <v>0.3249</v>
      </c>
    </row>
    <row r="4129" ht="15.0" customHeight="1">
      <c r="A4129" s="43">
        <v>45829.9583333333</v>
      </c>
      <c r="B4129" s="44">
        <v>6.0</v>
      </c>
      <c r="C4129" s="44">
        <v>23.0</v>
      </c>
      <c r="D4129" s="44">
        <v>0.0</v>
      </c>
      <c r="E4129" s="44">
        <v>22.3</v>
      </c>
      <c r="F4129" s="44">
        <v>3.92</v>
      </c>
      <c r="G4129" s="44">
        <v>0.95</v>
      </c>
      <c r="H4129" s="18">
        <f>MIN(1,F4129/Config_Geracao!$E$4)*G4129</f>
        <v>0.3724</v>
      </c>
    </row>
    <row r="4130" ht="15.0" customHeight="1">
      <c r="A4130" s="43">
        <v>45830.0</v>
      </c>
      <c r="B4130" s="44">
        <v>6.0</v>
      </c>
      <c r="C4130" s="44">
        <v>0.0</v>
      </c>
      <c r="D4130" s="44">
        <v>0.0</v>
      </c>
      <c r="E4130" s="44">
        <v>24.0</v>
      </c>
      <c r="F4130" s="44">
        <v>5.33</v>
      </c>
      <c r="G4130" s="44">
        <v>0.95</v>
      </c>
      <c r="H4130" s="18">
        <f>MIN(1,F4130/Config_Geracao!$E$4)*G4130</f>
        <v>0.50635</v>
      </c>
    </row>
    <row r="4131" ht="15.0" customHeight="1">
      <c r="A4131" s="43">
        <v>45830.0416666667</v>
      </c>
      <c r="B4131" s="44">
        <v>6.0</v>
      </c>
      <c r="C4131" s="44">
        <v>1.0</v>
      </c>
      <c r="D4131" s="44">
        <v>0.0</v>
      </c>
      <c r="E4131" s="44">
        <v>24.3</v>
      </c>
      <c r="F4131" s="44">
        <v>3.37</v>
      </c>
      <c r="G4131" s="44">
        <v>0.95</v>
      </c>
      <c r="H4131" s="18">
        <f>MIN(1,F4131/Config_Geracao!$E$4)*G4131</f>
        <v>0.32015</v>
      </c>
    </row>
    <row r="4132" ht="15.0" customHeight="1">
      <c r="A4132" s="43">
        <v>45830.0833333333</v>
      </c>
      <c r="B4132" s="44">
        <v>6.0</v>
      </c>
      <c r="C4132" s="44">
        <v>2.0</v>
      </c>
      <c r="D4132" s="44">
        <v>0.0</v>
      </c>
      <c r="E4132" s="44">
        <v>22.5</v>
      </c>
      <c r="F4132" s="44">
        <v>8.01</v>
      </c>
      <c r="G4132" s="44">
        <v>0.95</v>
      </c>
      <c r="H4132" s="18">
        <f>MIN(1,F4132/Config_Geracao!$E$4)*G4132</f>
        <v>0.76095</v>
      </c>
    </row>
    <row r="4133" ht="15.0" customHeight="1">
      <c r="A4133" s="43">
        <v>45830.125</v>
      </c>
      <c r="B4133" s="44">
        <v>6.0</v>
      </c>
      <c r="C4133" s="44">
        <v>3.0</v>
      </c>
      <c r="D4133" s="44">
        <v>0.0</v>
      </c>
      <c r="E4133" s="44">
        <v>22.5</v>
      </c>
      <c r="F4133" s="44">
        <v>3.65</v>
      </c>
      <c r="G4133" s="44">
        <v>0.95</v>
      </c>
      <c r="H4133" s="18">
        <f>MIN(1,F4133/Config_Geracao!$E$4)*G4133</f>
        <v>0.34675</v>
      </c>
    </row>
    <row r="4134" ht="15.0" customHeight="1">
      <c r="A4134" s="43">
        <v>45830.1666666667</v>
      </c>
      <c r="B4134" s="44">
        <v>6.0</v>
      </c>
      <c r="C4134" s="44">
        <v>4.0</v>
      </c>
      <c r="D4134" s="44">
        <v>0.0</v>
      </c>
      <c r="E4134" s="44">
        <v>18.3</v>
      </c>
      <c r="F4134" s="44">
        <v>3.8</v>
      </c>
      <c r="G4134" s="44">
        <v>0.95</v>
      </c>
      <c r="H4134" s="18">
        <f>MIN(1,F4134/Config_Geracao!$E$4)*G4134</f>
        <v>0.361</v>
      </c>
    </row>
    <row r="4135" ht="15.0" customHeight="1">
      <c r="A4135" s="43">
        <v>45830.2083333333</v>
      </c>
      <c r="B4135" s="44">
        <v>6.0</v>
      </c>
      <c r="C4135" s="44">
        <v>5.0</v>
      </c>
      <c r="D4135" s="44">
        <v>0.0</v>
      </c>
      <c r="E4135" s="44">
        <v>19.5</v>
      </c>
      <c r="F4135" s="44">
        <v>9.03</v>
      </c>
      <c r="G4135" s="44">
        <v>0.95</v>
      </c>
      <c r="H4135" s="18">
        <f>MIN(1,F4135/Config_Geracao!$E$4)*G4135</f>
        <v>0.85785</v>
      </c>
    </row>
    <row r="4136" ht="15.0" customHeight="1">
      <c r="A4136" s="43">
        <v>45830.25</v>
      </c>
      <c r="B4136" s="44">
        <v>6.0</v>
      </c>
      <c r="C4136" s="44">
        <v>6.0</v>
      </c>
      <c r="D4136" s="44">
        <v>187.6</v>
      </c>
      <c r="E4136" s="44">
        <v>21.7</v>
      </c>
      <c r="F4136" s="44">
        <v>5.1</v>
      </c>
      <c r="G4136" s="44">
        <v>0.95</v>
      </c>
      <c r="H4136" s="18">
        <f>MIN(1,F4136/Config_Geracao!$E$4)*G4136</f>
        <v>0.4845</v>
      </c>
    </row>
    <row r="4137" ht="15.0" customHeight="1">
      <c r="A4137" s="43">
        <v>45830.2916666667</v>
      </c>
      <c r="B4137" s="44">
        <v>6.0</v>
      </c>
      <c r="C4137" s="44">
        <v>7.0</v>
      </c>
      <c r="D4137" s="44">
        <v>324.3</v>
      </c>
      <c r="E4137" s="44">
        <v>22.1</v>
      </c>
      <c r="F4137" s="44">
        <v>2.3</v>
      </c>
      <c r="G4137" s="44">
        <v>0.95</v>
      </c>
      <c r="H4137" s="18">
        <f>MIN(1,F4137/Config_Geracao!$E$4)*G4137</f>
        <v>0.2185</v>
      </c>
    </row>
    <row r="4138" ht="15.0" customHeight="1">
      <c r="A4138" s="43">
        <v>45830.3333333333</v>
      </c>
      <c r="B4138" s="44">
        <v>6.0</v>
      </c>
      <c r="C4138" s="44">
        <v>8.0</v>
      </c>
      <c r="D4138" s="44">
        <v>282.4</v>
      </c>
      <c r="E4138" s="44">
        <v>19.2</v>
      </c>
      <c r="F4138" s="44">
        <v>2.29</v>
      </c>
      <c r="G4138" s="44">
        <v>0.95</v>
      </c>
      <c r="H4138" s="18">
        <f>MIN(1,F4138/Config_Geracao!$E$4)*G4138</f>
        <v>0.21755</v>
      </c>
    </row>
    <row r="4139" ht="15.0" customHeight="1">
      <c r="A4139" s="43">
        <v>45830.375</v>
      </c>
      <c r="B4139" s="44">
        <v>6.0</v>
      </c>
      <c r="C4139" s="44">
        <v>9.0</v>
      </c>
      <c r="D4139" s="44">
        <v>672.3</v>
      </c>
      <c r="E4139" s="44">
        <v>25.7</v>
      </c>
      <c r="F4139" s="44">
        <v>3.1</v>
      </c>
      <c r="G4139" s="44">
        <v>0.95</v>
      </c>
      <c r="H4139" s="18">
        <f>MIN(1,F4139/Config_Geracao!$E$4)*G4139</f>
        <v>0.2945</v>
      </c>
    </row>
    <row r="4140" ht="15.0" customHeight="1">
      <c r="A4140" s="43">
        <v>45830.4166666667</v>
      </c>
      <c r="B4140" s="44">
        <v>6.0</v>
      </c>
      <c r="C4140" s="44">
        <v>10.0</v>
      </c>
      <c r="D4140" s="44">
        <v>747.4</v>
      </c>
      <c r="E4140" s="44">
        <v>21.2</v>
      </c>
      <c r="F4140" s="44">
        <v>2.58</v>
      </c>
      <c r="G4140" s="44">
        <v>0.95</v>
      </c>
      <c r="H4140" s="18">
        <f>MIN(1,F4140/Config_Geracao!$E$4)*G4140</f>
        <v>0.2451</v>
      </c>
    </row>
    <row r="4141" ht="15.0" customHeight="1">
      <c r="A4141" s="43">
        <v>45830.4583333333</v>
      </c>
      <c r="B4141" s="44">
        <v>6.0</v>
      </c>
      <c r="C4141" s="44">
        <v>11.0</v>
      </c>
      <c r="D4141" s="44">
        <v>822.8</v>
      </c>
      <c r="E4141" s="44">
        <v>24.2</v>
      </c>
      <c r="F4141" s="44">
        <v>3.0</v>
      </c>
      <c r="G4141" s="44">
        <v>0.95</v>
      </c>
      <c r="H4141" s="18">
        <f>MIN(1,F4141/Config_Geracao!$E$4)*G4141</f>
        <v>0.285</v>
      </c>
    </row>
    <row r="4142" ht="15.0" customHeight="1">
      <c r="A4142" s="43">
        <v>45830.5</v>
      </c>
      <c r="B4142" s="44">
        <v>6.0</v>
      </c>
      <c r="C4142" s="44">
        <v>12.0</v>
      </c>
      <c r="D4142" s="44">
        <v>860.8</v>
      </c>
      <c r="E4142" s="44">
        <v>27.0</v>
      </c>
      <c r="F4142" s="44">
        <v>2.68</v>
      </c>
      <c r="G4142" s="44">
        <v>0.95</v>
      </c>
      <c r="H4142" s="18">
        <f>MIN(1,F4142/Config_Geracao!$E$4)*G4142</f>
        <v>0.2546</v>
      </c>
    </row>
    <row r="4143" ht="15.0" customHeight="1">
      <c r="A4143" s="43">
        <v>45830.5416666667</v>
      </c>
      <c r="B4143" s="44">
        <v>6.0</v>
      </c>
      <c r="C4143" s="44">
        <v>13.0</v>
      </c>
      <c r="D4143" s="44">
        <v>843.2</v>
      </c>
      <c r="E4143" s="44">
        <v>24.3</v>
      </c>
      <c r="F4143" s="44">
        <v>3.38</v>
      </c>
      <c r="G4143" s="44">
        <v>0.95</v>
      </c>
      <c r="H4143" s="18">
        <f>MIN(1,F4143/Config_Geracao!$E$4)*G4143</f>
        <v>0.3211</v>
      </c>
    </row>
    <row r="4144" ht="15.0" customHeight="1">
      <c r="A4144" s="43">
        <v>45830.5833333333</v>
      </c>
      <c r="B4144" s="44">
        <v>6.0</v>
      </c>
      <c r="C4144" s="44">
        <v>14.0</v>
      </c>
      <c r="D4144" s="44">
        <v>773.1</v>
      </c>
      <c r="E4144" s="44">
        <v>21.6</v>
      </c>
      <c r="F4144" s="44">
        <v>2.3</v>
      </c>
      <c r="G4144" s="44">
        <v>0.95</v>
      </c>
      <c r="H4144" s="18">
        <f>MIN(1,F4144/Config_Geracao!$E$4)*G4144</f>
        <v>0.2185</v>
      </c>
    </row>
    <row r="4145" ht="15.0" customHeight="1">
      <c r="A4145" s="43">
        <v>45830.625</v>
      </c>
      <c r="B4145" s="44">
        <v>6.0</v>
      </c>
      <c r="C4145" s="44">
        <v>15.0</v>
      </c>
      <c r="D4145" s="44">
        <v>671.5</v>
      </c>
      <c r="E4145" s="44">
        <v>24.2</v>
      </c>
      <c r="F4145" s="44">
        <v>4.92</v>
      </c>
      <c r="G4145" s="44">
        <v>0.95</v>
      </c>
      <c r="H4145" s="18">
        <f>MIN(1,F4145/Config_Geracao!$E$4)*G4145</f>
        <v>0.4674</v>
      </c>
    </row>
    <row r="4146" ht="15.0" customHeight="1">
      <c r="A4146" s="43">
        <v>45830.6666666667</v>
      </c>
      <c r="B4146" s="44">
        <v>6.0</v>
      </c>
      <c r="C4146" s="44">
        <v>16.0</v>
      </c>
      <c r="D4146" s="44">
        <v>521.8</v>
      </c>
      <c r="E4146" s="44">
        <v>21.3</v>
      </c>
      <c r="F4146" s="44">
        <v>2.42</v>
      </c>
      <c r="G4146" s="44">
        <v>0.95</v>
      </c>
      <c r="H4146" s="18">
        <f>MIN(1,F4146/Config_Geracao!$E$4)*G4146</f>
        <v>0.2299</v>
      </c>
    </row>
    <row r="4147" ht="15.0" customHeight="1">
      <c r="A4147" s="43">
        <v>45830.7083333333</v>
      </c>
      <c r="B4147" s="44">
        <v>6.0</v>
      </c>
      <c r="C4147" s="44">
        <v>17.0</v>
      </c>
      <c r="D4147" s="44">
        <v>193.6</v>
      </c>
      <c r="E4147" s="44">
        <v>20.7</v>
      </c>
      <c r="F4147" s="44">
        <v>3.89</v>
      </c>
      <c r="G4147" s="44">
        <v>0.95</v>
      </c>
      <c r="H4147" s="18">
        <f>MIN(1,F4147/Config_Geracao!$E$4)*G4147</f>
        <v>0.36955</v>
      </c>
    </row>
    <row r="4148" ht="15.0" customHeight="1">
      <c r="A4148" s="43">
        <v>45830.75</v>
      </c>
      <c r="B4148" s="44">
        <v>6.0</v>
      </c>
      <c r="C4148" s="44">
        <v>18.0</v>
      </c>
      <c r="D4148" s="44">
        <v>164.5</v>
      </c>
      <c r="E4148" s="44">
        <v>22.9</v>
      </c>
      <c r="F4148" s="44">
        <v>2.7</v>
      </c>
      <c r="G4148" s="44">
        <v>0.95</v>
      </c>
      <c r="H4148" s="18">
        <f>MIN(1,F4148/Config_Geracao!$E$4)*G4148</f>
        <v>0.2565</v>
      </c>
    </row>
    <row r="4149" ht="15.0" customHeight="1">
      <c r="A4149" s="43">
        <v>45830.7916666667</v>
      </c>
      <c r="B4149" s="44">
        <v>6.0</v>
      </c>
      <c r="C4149" s="44">
        <v>19.0</v>
      </c>
      <c r="D4149" s="44">
        <v>14.8</v>
      </c>
      <c r="E4149" s="44">
        <v>20.6</v>
      </c>
      <c r="F4149" s="44">
        <v>4.16</v>
      </c>
      <c r="G4149" s="44">
        <v>0.95</v>
      </c>
      <c r="H4149" s="18">
        <f>MIN(1,F4149/Config_Geracao!$E$4)*G4149</f>
        <v>0.3952</v>
      </c>
    </row>
    <row r="4150" ht="15.0" customHeight="1">
      <c r="A4150" s="43">
        <v>45830.8333333333</v>
      </c>
      <c r="B4150" s="44">
        <v>6.0</v>
      </c>
      <c r="C4150" s="44">
        <v>20.0</v>
      </c>
      <c r="D4150" s="44">
        <v>0.0</v>
      </c>
      <c r="E4150" s="44">
        <v>20.7</v>
      </c>
      <c r="F4150" s="44">
        <v>3.65</v>
      </c>
      <c r="G4150" s="44">
        <v>0.95</v>
      </c>
      <c r="H4150" s="18">
        <f>MIN(1,F4150/Config_Geracao!$E$4)*G4150</f>
        <v>0.34675</v>
      </c>
    </row>
    <row r="4151" ht="15.0" customHeight="1">
      <c r="A4151" s="43">
        <v>45830.875</v>
      </c>
      <c r="B4151" s="44">
        <v>6.0</v>
      </c>
      <c r="C4151" s="44">
        <v>21.0</v>
      </c>
      <c r="D4151" s="44">
        <v>0.0</v>
      </c>
      <c r="E4151" s="44">
        <v>26.2</v>
      </c>
      <c r="F4151" s="44">
        <v>3.5</v>
      </c>
      <c r="G4151" s="44">
        <v>0.95</v>
      </c>
      <c r="H4151" s="18">
        <f>MIN(1,F4151/Config_Geracao!$E$4)*G4151</f>
        <v>0.3325</v>
      </c>
    </row>
    <row r="4152" ht="15.0" customHeight="1">
      <c r="A4152" s="43">
        <v>45830.9166666667</v>
      </c>
      <c r="B4152" s="44">
        <v>6.0</v>
      </c>
      <c r="C4152" s="44">
        <v>22.0</v>
      </c>
      <c r="D4152" s="44">
        <v>0.0</v>
      </c>
      <c r="E4152" s="44">
        <v>23.6</v>
      </c>
      <c r="F4152" s="44">
        <v>5.2</v>
      </c>
      <c r="G4152" s="44">
        <v>0.95</v>
      </c>
      <c r="H4152" s="18">
        <f>MIN(1,F4152/Config_Geracao!$E$4)*G4152</f>
        <v>0.494</v>
      </c>
    </row>
    <row r="4153" ht="15.0" customHeight="1">
      <c r="A4153" s="43">
        <v>45830.9583333333</v>
      </c>
      <c r="B4153" s="44">
        <v>6.0</v>
      </c>
      <c r="C4153" s="44">
        <v>23.0</v>
      </c>
      <c r="D4153" s="44">
        <v>0.0</v>
      </c>
      <c r="E4153" s="44">
        <v>23.8</v>
      </c>
      <c r="F4153" s="44">
        <v>3.99</v>
      </c>
      <c r="G4153" s="44">
        <v>0.95</v>
      </c>
      <c r="H4153" s="18">
        <f>MIN(1,F4153/Config_Geracao!$E$4)*G4153</f>
        <v>0.37905</v>
      </c>
    </row>
    <row r="4154" ht="15.0" customHeight="1">
      <c r="A4154" s="43">
        <v>45831.0</v>
      </c>
      <c r="B4154" s="44">
        <v>6.0</v>
      </c>
      <c r="C4154" s="44">
        <v>0.0</v>
      </c>
      <c r="D4154" s="44">
        <v>0.0</v>
      </c>
      <c r="E4154" s="44">
        <v>24.7</v>
      </c>
      <c r="F4154" s="44">
        <v>6.7</v>
      </c>
      <c r="G4154" s="44">
        <v>0.95</v>
      </c>
      <c r="H4154" s="18">
        <f>MIN(1,F4154/Config_Geracao!$E$4)*G4154</f>
        <v>0.6365</v>
      </c>
    </row>
    <row r="4155" ht="15.0" customHeight="1">
      <c r="A4155" s="43">
        <v>45831.0416666667</v>
      </c>
      <c r="B4155" s="44">
        <v>6.0</v>
      </c>
      <c r="C4155" s="44">
        <v>1.0</v>
      </c>
      <c r="D4155" s="44">
        <v>0.0</v>
      </c>
      <c r="E4155" s="44">
        <v>23.4</v>
      </c>
      <c r="F4155" s="44">
        <v>3.82</v>
      </c>
      <c r="G4155" s="44">
        <v>0.95</v>
      </c>
      <c r="H4155" s="18">
        <f>MIN(1,F4155/Config_Geracao!$E$4)*G4155</f>
        <v>0.3629</v>
      </c>
    </row>
    <row r="4156" ht="15.0" customHeight="1">
      <c r="A4156" s="43">
        <v>45831.0833333333</v>
      </c>
      <c r="B4156" s="44">
        <v>6.0</v>
      </c>
      <c r="C4156" s="44">
        <v>2.0</v>
      </c>
      <c r="D4156" s="44">
        <v>0.0</v>
      </c>
      <c r="E4156" s="44">
        <v>23.9</v>
      </c>
      <c r="F4156" s="44">
        <v>4.32</v>
      </c>
      <c r="G4156" s="44">
        <v>0.95</v>
      </c>
      <c r="H4156" s="18">
        <f>MIN(1,F4156/Config_Geracao!$E$4)*G4156</f>
        <v>0.4104</v>
      </c>
    </row>
    <row r="4157" ht="15.0" customHeight="1">
      <c r="A4157" s="43">
        <v>45831.125</v>
      </c>
      <c r="B4157" s="44">
        <v>6.0</v>
      </c>
      <c r="C4157" s="44">
        <v>3.0</v>
      </c>
      <c r="D4157" s="44">
        <v>0.0</v>
      </c>
      <c r="E4157" s="44">
        <v>19.3</v>
      </c>
      <c r="F4157" s="44">
        <v>3.73</v>
      </c>
      <c r="G4157" s="44">
        <v>0.95</v>
      </c>
      <c r="H4157" s="18">
        <f>MIN(1,F4157/Config_Geracao!$E$4)*G4157</f>
        <v>0.35435</v>
      </c>
    </row>
    <row r="4158" ht="15.0" customHeight="1">
      <c r="A4158" s="43">
        <v>45831.1666666667</v>
      </c>
      <c r="B4158" s="44">
        <v>6.0</v>
      </c>
      <c r="C4158" s="44">
        <v>4.0</v>
      </c>
      <c r="D4158" s="44">
        <v>0.0</v>
      </c>
      <c r="E4158" s="44">
        <v>23.5</v>
      </c>
      <c r="F4158" s="44">
        <v>3.88</v>
      </c>
      <c r="G4158" s="44">
        <v>0.95</v>
      </c>
      <c r="H4158" s="18">
        <f>MIN(1,F4158/Config_Geracao!$E$4)*G4158</f>
        <v>0.3686</v>
      </c>
    </row>
    <row r="4159" ht="15.0" customHeight="1">
      <c r="A4159" s="43">
        <v>45831.2083333333</v>
      </c>
      <c r="B4159" s="44">
        <v>6.0</v>
      </c>
      <c r="C4159" s="44">
        <v>5.0</v>
      </c>
      <c r="D4159" s="44">
        <v>17.6</v>
      </c>
      <c r="E4159" s="44">
        <v>19.6</v>
      </c>
      <c r="F4159" s="44">
        <v>4.12</v>
      </c>
      <c r="G4159" s="44">
        <v>0.95</v>
      </c>
      <c r="H4159" s="18">
        <f>MIN(1,F4159/Config_Geracao!$E$4)*G4159</f>
        <v>0.3914</v>
      </c>
    </row>
    <row r="4160" ht="15.0" customHeight="1">
      <c r="A4160" s="43">
        <v>45831.25</v>
      </c>
      <c r="B4160" s="44">
        <v>6.0</v>
      </c>
      <c r="C4160" s="44">
        <v>6.0</v>
      </c>
      <c r="D4160" s="44">
        <v>103.8</v>
      </c>
      <c r="E4160" s="44">
        <v>20.7</v>
      </c>
      <c r="F4160" s="44">
        <v>2.63</v>
      </c>
      <c r="G4160" s="44">
        <v>0.95</v>
      </c>
      <c r="H4160" s="18">
        <f>MIN(1,F4160/Config_Geracao!$E$4)*G4160</f>
        <v>0.24985</v>
      </c>
    </row>
    <row r="4161" ht="15.0" customHeight="1">
      <c r="A4161" s="43">
        <v>45831.2916666667</v>
      </c>
      <c r="B4161" s="44">
        <v>6.0</v>
      </c>
      <c r="C4161" s="44">
        <v>7.0</v>
      </c>
      <c r="D4161" s="44">
        <v>368.3</v>
      </c>
      <c r="E4161" s="44">
        <v>21.3</v>
      </c>
      <c r="F4161" s="44">
        <v>2.68</v>
      </c>
      <c r="G4161" s="44">
        <v>0.95</v>
      </c>
      <c r="H4161" s="18">
        <f>MIN(1,F4161/Config_Geracao!$E$4)*G4161</f>
        <v>0.2546</v>
      </c>
    </row>
    <row r="4162" ht="15.0" customHeight="1">
      <c r="A4162" s="43">
        <v>45831.3333333333</v>
      </c>
      <c r="B4162" s="44">
        <v>6.0</v>
      </c>
      <c r="C4162" s="44">
        <v>8.0</v>
      </c>
      <c r="D4162" s="44">
        <v>523.5</v>
      </c>
      <c r="E4162" s="44">
        <v>24.7</v>
      </c>
      <c r="F4162" s="44">
        <v>2.8</v>
      </c>
      <c r="G4162" s="44">
        <v>0.95</v>
      </c>
      <c r="H4162" s="18">
        <f>MIN(1,F4162/Config_Geracao!$E$4)*G4162</f>
        <v>0.266</v>
      </c>
    </row>
    <row r="4163" ht="15.0" customHeight="1">
      <c r="A4163" s="43">
        <v>45831.375</v>
      </c>
      <c r="B4163" s="44">
        <v>6.0</v>
      </c>
      <c r="C4163" s="44">
        <v>9.0</v>
      </c>
      <c r="D4163" s="44">
        <v>653.3</v>
      </c>
      <c r="E4163" s="44">
        <v>24.5</v>
      </c>
      <c r="F4163" s="44">
        <v>3.56</v>
      </c>
      <c r="G4163" s="44">
        <v>0.95</v>
      </c>
      <c r="H4163" s="18">
        <f>MIN(1,F4163/Config_Geracao!$E$4)*G4163</f>
        <v>0.3382</v>
      </c>
    </row>
    <row r="4164" ht="15.0" customHeight="1">
      <c r="A4164" s="43">
        <v>45831.4166666667</v>
      </c>
      <c r="B4164" s="44">
        <v>6.0</v>
      </c>
      <c r="C4164" s="44">
        <v>10.0</v>
      </c>
      <c r="D4164" s="44">
        <v>739.3</v>
      </c>
      <c r="E4164" s="44">
        <v>25.4</v>
      </c>
      <c r="F4164" s="44">
        <v>2.82</v>
      </c>
      <c r="G4164" s="44">
        <v>0.95</v>
      </c>
      <c r="H4164" s="18">
        <f>MIN(1,F4164/Config_Geracao!$E$4)*G4164</f>
        <v>0.2679</v>
      </c>
    </row>
    <row r="4165" ht="15.0" customHeight="1">
      <c r="A4165" s="43">
        <v>45831.4583333333</v>
      </c>
      <c r="B4165" s="44">
        <v>6.0</v>
      </c>
      <c r="C4165" s="44">
        <v>11.0</v>
      </c>
      <c r="D4165" s="44">
        <v>837.9</v>
      </c>
      <c r="E4165" s="44">
        <v>24.7</v>
      </c>
      <c r="F4165" s="44">
        <v>2.45</v>
      </c>
      <c r="G4165" s="44">
        <v>0.95</v>
      </c>
      <c r="H4165" s="18">
        <f>MIN(1,F4165/Config_Geracao!$E$4)*G4165</f>
        <v>0.23275</v>
      </c>
    </row>
    <row r="4166" ht="15.0" customHeight="1">
      <c r="A4166" s="43">
        <v>45831.5</v>
      </c>
      <c r="B4166" s="44">
        <v>6.0</v>
      </c>
      <c r="C4166" s="44">
        <v>12.0</v>
      </c>
      <c r="D4166" s="44">
        <v>873.3</v>
      </c>
      <c r="E4166" s="44">
        <v>25.8</v>
      </c>
      <c r="F4166" s="44">
        <v>3.47</v>
      </c>
      <c r="G4166" s="44">
        <v>0.95</v>
      </c>
      <c r="H4166" s="18">
        <f>MIN(1,F4166/Config_Geracao!$E$4)*G4166</f>
        <v>0.32965</v>
      </c>
    </row>
    <row r="4167" ht="15.0" customHeight="1">
      <c r="A4167" s="43">
        <v>45831.5416666667</v>
      </c>
      <c r="B4167" s="44">
        <v>6.0</v>
      </c>
      <c r="C4167" s="44">
        <v>13.0</v>
      </c>
      <c r="D4167" s="44">
        <v>491.7</v>
      </c>
      <c r="E4167" s="44">
        <v>26.3</v>
      </c>
      <c r="F4167" s="44">
        <v>3.21</v>
      </c>
      <c r="G4167" s="44">
        <v>0.95</v>
      </c>
      <c r="H4167" s="18">
        <f>MIN(1,F4167/Config_Geracao!$E$4)*G4167</f>
        <v>0.30495</v>
      </c>
    </row>
    <row r="4168" ht="15.0" customHeight="1">
      <c r="A4168" s="43">
        <v>45831.5833333333</v>
      </c>
      <c r="B4168" s="44">
        <v>6.0</v>
      </c>
      <c r="C4168" s="44">
        <v>14.0</v>
      </c>
      <c r="D4168" s="44">
        <v>784.3</v>
      </c>
      <c r="E4168" s="44">
        <v>26.0</v>
      </c>
      <c r="F4168" s="44">
        <v>3.28</v>
      </c>
      <c r="G4168" s="44">
        <v>0.95</v>
      </c>
      <c r="H4168" s="18">
        <f>MIN(1,F4168/Config_Geracao!$E$4)*G4168</f>
        <v>0.3116</v>
      </c>
    </row>
    <row r="4169" ht="15.0" customHeight="1">
      <c r="A4169" s="43">
        <v>45831.625</v>
      </c>
      <c r="B4169" s="44">
        <v>6.0</v>
      </c>
      <c r="C4169" s="44">
        <v>15.0</v>
      </c>
      <c r="D4169" s="44">
        <v>677.6</v>
      </c>
      <c r="E4169" s="44">
        <v>24.8</v>
      </c>
      <c r="F4169" s="44">
        <v>2.56</v>
      </c>
      <c r="G4169" s="44">
        <v>0.95</v>
      </c>
      <c r="H4169" s="18">
        <f>MIN(1,F4169/Config_Geracao!$E$4)*G4169</f>
        <v>0.2432</v>
      </c>
    </row>
    <row r="4170" ht="15.0" customHeight="1">
      <c r="A4170" s="43">
        <v>45831.6666666667</v>
      </c>
      <c r="B4170" s="44">
        <v>6.0</v>
      </c>
      <c r="C4170" s="44">
        <v>16.0</v>
      </c>
      <c r="D4170" s="44">
        <v>505.0</v>
      </c>
      <c r="E4170" s="44">
        <v>23.5</v>
      </c>
      <c r="F4170" s="44">
        <v>3.33</v>
      </c>
      <c r="G4170" s="44">
        <v>0.95</v>
      </c>
      <c r="H4170" s="18">
        <f>MIN(1,F4170/Config_Geracao!$E$4)*G4170</f>
        <v>0.31635</v>
      </c>
    </row>
    <row r="4171" ht="15.0" customHeight="1">
      <c r="A4171" s="43">
        <v>45831.7083333333</v>
      </c>
      <c r="B4171" s="44">
        <v>6.0</v>
      </c>
      <c r="C4171" s="44">
        <v>17.0</v>
      </c>
      <c r="D4171" s="44">
        <v>352.9</v>
      </c>
      <c r="E4171" s="44">
        <v>22.6</v>
      </c>
      <c r="F4171" s="44">
        <v>4.33</v>
      </c>
      <c r="G4171" s="44">
        <v>0.95</v>
      </c>
      <c r="H4171" s="18">
        <f>MIN(1,F4171/Config_Geracao!$E$4)*G4171</f>
        <v>0.41135</v>
      </c>
    </row>
    <row r="4172" ht="15.0" customHeight="1">
      <c r="A4172" s="43">
        <v>45831.75</v>
      </c>
      <c r="B4172" s="44">
        <v>6.0</v>
      </c>
      <c r="C4172" s="44">
        <v>18.0</v>
      </c>
      <c r="D4172" s="44">
        <v>179.8</v>
      </c>
      <c r="E4172" s="44">
        <v>19.7</v>
      </c>
      <c r="F4172" s="44">
        <v>2.89</v>
      </c>
      <c r="G4172" s="44">
        <v>0.95</v>
      </c>
      <c r="H4172" s="18">
        <f>MIN(1,F4172/Config_Geracao!$E$4)*G4172</f>
        <v>0.27455</v>
      </c>
    </row>
    <row r="4173" ht="15.0" customHeight="1">
      <c r="A4173" s="43">
        <v>45831.7916666667</v>
      </c>
      <c r="B4173" s="44">
        <v>6.0</v>
      </c>
      <c r="C4173" s="44">
        <v>19.0</v>
      </c>
      <c r="D4173" s="44">
        <v>1.5</v>
      </c>
      <c r="E4173" s="44">
        <v>21.0</v>
      </c>
      <c r="F4173" s="44">
        <v>4.42</v>
      </c>
      <c r="G4173" s="44">
        <v>0.95</v>
      </c>
      <c r="H4173" s="18">
        <f>MIN(1,F4173/Config_Geracao!$E$4)*G4173</f>
        <v>0.4199</v>
      </c>
    </row>
    <row r="4174" ht="15.0" customHeight="1">
      <c r="A4174" s="43">
        <v>45831.8333333333</v>
      </c>
      <c r="B4174" s="44">
        <v>6.0</v>
      </c>
      <c r="C4174" s="44">
        <v>20.0</v>
      </c>
      <c r="D4174" s="44">
        <v>0.0</v>
      </c>
      <c r="E4174" s="44">
        <v>23.8</v>
      </c>
      <c r="F4174" s="44">
        <v>4.09</v>
      </c>
      <c r="G4174" s="44">
        <v>0.95</v>
      </c>
      <c r="H4174" s="18">
        <f>MIN(1,F4174/Config_Geracao!$E$4)*G4174</f>
        <v>0.38855</v>
      </c>
    </row>
    <row r="4175" ht="15.0" customHeight="1">
      <c r="A4175" s="43">
        <v>45831.875</v>
      </c>
      <c r="B4175" s="44">
        <v>6.0</v>
      </c>
      <c r="C4175" s="44">
        <v>21.0</v>
      </c>
      <c r="D4175" s="44">
        <v>0.0</v>
      </c>
      <c r="E4175" s="44">
        <v>21.7</v>
      </c>
      <c r="F4175" s="44">
        <v>4.6</v>
      </c>
      <c r="G4175" s="44">
        <v>0.95</v>
      </c>
      <c r="H4175" s="18">
        <f>MIN(1,F4175/Config_Geracao!$E$4)*G4175</f>
        <v>0.437</v>
      </c>
    </row>
    <row r="4176" ht="15.0" customHeight="1">
      <c r="A4176" s="43">
        <v>45831.9166666667</v>
      </c>
      <c r="B4176" s="44">
        <v>6.0</v>
      </c>
      <c r="C4176" s="44">
        <v>22.0</v>
      </c>
      <c r="D4176" s="44">
        <v>0.0</v>
      </c>
      <c r="E4176" s="44">
        <v>26.1</v>
      </c>
      <c r="F4176" s="44">
        <v>4.57</v>
      </c>
      <c r="G4176" s="44">
        <v>0.95</v>
      </c>
      <c r="H4176" s="18">
        <f>MIN(1,F4176/Config_Geracao!$E$4)*G4176</f>
        <v>0.43415</v>
      </c>
    </row>
    <row r="4177" ht="15.0" customHeight="1">
      <c r="A4177" s="43">
        <v>45831.9583333333</v>
      </c>
      <c r="B4177" s="44">
        <v>6.0</v>
      </c>
      <c r="C4177" s="44">
        <v>23.0</v>
      </c>
      <c r="D4177" s="44">
        <v>0.0</v>
      </c>
      <c r="E4177" s="44">
        <v>23.1</v>
      </c>
      <c r="F4177" s="44">
        <v>3.65</v>
      </c>
      <c r="G4177" s="44">
        <v>0.95</v>
      </c>
      <c r="H4177" s="18">
        <f>MIN(1,F4177/Config_Geracao!$E$4)*G4177</f>
        <v>0.34675</v>
      </c>
    </row>
    <row r="4178" ht="15.0" customHeight="1">
      <c r="A4178" s="43">
        <v>45832.0</v>
      </c>
      <c r="B4178" s="44">
        <v>6.0</v>
      </c>
      <c r="C4178" s="44">
        <v>0.0</v>
      </c>
      <c r="D4178" s="44">
        <v>0.0</v>
      </c>
      <c r="E4178" s="44">
        <v>25.8</v>
      </c>
      <c r="F4178" s="44">
        <v>4.7</v>
      </c>
      <c r="G4178" s="44">
        <v>0.95</v>
      </c>
      <c r="H4178" s="18">
        <f>MIN(1,F4178/Config_Geracao!$E$4)*G4178</f>
        <v>0.4465</v>
      </c>
    </row>
    <row r="4179" ht="15.0" customHeight="1">
      <c r="A4179" s="43">
        <v>45832.0416666667</v>
      </c>
      <c r="B4179" s="44">
        <v>6.0</v>
      </c>
      <c r="C4179" s="44">
        <v>1.0</v>
      </c>
      <c r="D4179" s="44">
        <v>0.0</v>
      </c>
      <c r="E4179" s="44">
        <v>22.4</v>
      </c>
      <c r="F4179" s="44">
        <v>4.45</v>
      </c>
      <c r="G4179" s="44">
        <v>0.95</v>
      </c>
      <c r="H4179" s="18">
        <f>MIN(1,F4179/Config_Geracao!$E$4)*G4179</f>
        <v>0.42275</v>
      </c>
    </row>
    <row r="4180" ht="15.0" customHeight="1">
      <c r="A4180" s="43">
        <v>45832.0833333333</v>
      </c>
      <c r="B4180" s="44">
        <v>6.0</v>
      </c>
      <c r="C4180" s="44">
        <v>2.0</v>
      </c>
      <c r="D4180" s="44">
        <v>0.0</v>
      </c>
      <c r="E4180" s="44">
        <v>24.1</v>
      </c>
      <c r="F4180" s="44">
        <v>3.96</v>
      </c>
      <c r="G4180" s="44">
        <v>0.95</v>
      </c>
      <c r="H4180" s="18">
        <f>MIN(1,F4180/Config_Geracao!$E$4)*G4180</f>
        <v>0.3762</v>
      </c>
    </row>
    <row r="4181" ht="15.0" customHeight="1">
      <c r="A4181" s="43">
        <v>45832.125</v>
      </c>
      <c r="B4181" s="44">
        <v>6.0</v>
      </c>
      <c r="C4181" s="44">
        <v>3.0</v>
      </c>
      <c r="D4181" s="44">
        <v>0.0</v>
      </c>
      <c r="E4181" s="44">
        <v>22.3</v>
      </c>
      <c r="F4181" s="44">
        <v>3.42</v>
      </c>
      <c r="G4181" s="44">
        <v>0.95</v>
      </c>
      <c r="H4181" s="18">
        <f>MIN(1,F4181/Config_Geracao!$E$4)*G4181</f>
        <v>0.3249</v>
      </c>
    </row>
    <row r="4182" ht="15.0" customHeight="1">
      <c r="A4182" s="43">
        <v>45832.1666666667</v>
      </c>
      <c r="B4182" s="44">
        <v>6.0</v>
      </c>
      <c r="C4182" s="44">
        <v>4.0</v>
      </c>
      <c r="D4182" s="44">
        <v>0.0</v>
      </c>
      <c r="E4182" s="44">
        <v>22.2</v>
      </c>
      <c r="F4182" s="44">
        <v>5.25</v>
      </c>
      <c r="G4182" s="44">
        <v>0.95</v>
      </c>
      <c r="H4182" s="18">
        <f>MIN(1,F4182/Config_Geracao!$E$4)*G4182</f>
        <v>0.49875</v>
      </c>
    </row>
    <row r="4183" ht="15.0" customHeight="1">
      <c r="A4183" s="43">
        <v>45832.2083333333</v>
      </c>
      <c r="B4183" s="44">
        <v>6.0</v>
      </c>
      <c r="C4183" s="44">
        <v>5.0</v>
      </c>
      <c r="D4183" s="44">
        <v>18.2</v>
      </c>
      <c r="E4183" s="44">
        <v>21.5</v>
      </c>
      <c r="F4183" s="44">
        <v>4.59</v>
      </c>
      <c r="G4183" s="44">
        <v>0.95</v>
      </c>
      <c r="H4183" s="18">
        <f>MIN(1,F4183/Config_Geracao!$E$4)*G4183</f>
        <v>0.43605</v>
      </c>
    </row>
    <row r="4184" ht="15.0" customHeight="1">
      <c r="A4184" s="43">
        <v>45832.25</v>
      </c>
      <c r="B4184" s="44">
        <v>6.0</v>
      </c>
      <c r="C4184" s="44">
        <v>6.0</v>
      </c>
      <c r="D4184" s="44">
        <v>198.3</v>
      </c>
      <c r="E4184" s="44">
        <v>19.7</v>
      </c>
      <c r="F4184" s="44">
        <v>2.77</v>
      </c>
      <c r="G4184" s="44">
        <v>0.95</v>
      </c>
      <c r="H4184" s="18">
        <f>MIN(1,F4184/Config_Geracao!$E$4)*G4184</f>
        <v>0.26315</v>
      </c>
    </row>
    <row r="4185" ht="15.0" customHeight="1">
      <c r="A4185" s="43">
        <v>45832.2916666667</v>
      </c>
      <c r="B4185" s="44">
        <v>6.0</v>
      </c>
      <c r="C4185" s="44">
        <v>7.0</v>
      </c>
      <c r="D4185" s="44">
        <v>387.8</v>
      </c>
      <c r="E4185" s="44">
        <v>20.4</v>
      </c>
      <c r="F4185" s="44">
        <v>3.34</v>
      </c>
      <c r="G4185" s="44">
        <v>0.95</v>
      </c>
      <c r="H4185" s="18">
        <f>MIN(1,F4185/Config_Geracao!$E$4)*G4185</f>
        <v>0.3173</v>
      </c>
    </row>
    <row r="4186" ht="15.0" customHeight="1">
      <c r="A4186" s="43">
        <v>45832.3333333333</v>
      </c>
      <c r="B4186" s="44">
        <v>6.0</v>
      </c>
      <c r="C4186" s="44">
        <v>8.0</v>
      </c>
      <c r="D4186" s="44">
        <v>542.9</v>
      </c>
      <c r="E4186" s="44">
        <v>20.6</v>
      </c>
      <c r="F4186" s="44">
        <v>2.3</v>
      </c>
      <c r="G4186" s="44">
        <v>0.95</v>
      </c>
      <c r="H4186" s="18">
        <f>MIN(1,F4186/Config_Geracao!$E$4)*G4186</f>
        <v>0.2185</v>
      </c>
    </row>
    <row r="4187" ht="15.0" customHeight="1">
      <c r="A4187" s="43">
        <v>45832.375</v>
      </c>
      <c r="B4187" s="44">
        <v>6.0</v>
      </c>
      <c r="C4187" s="44">
        <v>9.0</v>
      </c>
      <c r="D4187" s="44">
        <v>693.0</v>
      </c>
      <c r="E4187" s="44">
        <v>27.2</v>
      </c>
      <c r="F4187" s="44">
        <v>4.67</v>
      </c>
      <c r="G4187" s="44">
        <v>0.95</v>
      </c>
      <c r="H4187" s="18">
        <f>MIN(1,F4187/Config_Geracao!$E$4)*G4187</f>
        <v>0.44365</v>
      </c>
    </row>
    <row r="4188" ht="15.0" customHeight="1">
      <c r="A4188" s="43">
        <v>45832.4166666667</v>
      </c>
      <c r="B4188" s="44">
        <v>6.0</v>
      </c>
      <c r="C4188" s="44">
        <v>10.0</v>
      </c>
      <c r="D4188" s="44">
        <v>758.9</v>
      </c>
      <c r="E4188" s="44">
        <v>23.1</v>
      </c>
      <c r="F4188" s="44">
        <v>2.71</v>
      </c>
      <c r="G4188" s="44">
        <v>0.95</v>
      </c>
      <c r="H4188" s="18">
        <f>MIN(1,F4188/Config_Geracao!$E$4)*G4188</f>
        <v>0.25745</v>
      </c>
    </row>
    <row r="4189" ht="15.0" customHeight="1">
      <c r="A4189" s="43">
        <v>45832.4583333333</v>
      </c>
      <c r="B4189" s="44">
        <v>6.0</v>
      </c>
      <c r="C4189" s="44">
        <v>11.0</v>
      </c>
      <c r="D4189" s="44">
        <v>816.8</v>
      </c>
      <c r="E4189" s="44">
        <v>24.3</v>
      </c>
      <c r="F4189" s="44">
        <v>2.68</v>
      </c>
      <c r="G4189" s="44">
        <v>0.95</v>
      </c>
      <c r="H4189" s="18">
        <f>MIN(1,F4189/Config_Geracao!$E$4)*G4189</f>
        <v>0.2546</v>
      </c>
    </row>
    <row r="4190" ht="15.0" customHeight="1">
      <c r="A4190" s="43">
        <v>45832.5</v>
      </c>
      <c r="B4190" s="44">
        <v>6.0</v>
      </c>
      <c r="C4190" s="44">
        <v>12.0</v>
      </c>
      <c r="D4190" s="44">
        <v>854.1</v>
      </c>
      <c r="E4190" s="44">
        <v>26.2</v>
      </c>
      <c r="F4190" s="44">
        <v>2.39</v>
      </c>
      <c r="G4190" s="44">
        <v>0.95</v>
      </c>
      <c r="H4190" s="18">
        <f>MIN(1,F4190/Config_Geracao!$E$4)*G4190</f>
        <v>0.22705</v>
      </c>
    </row>
    <row r="4191" ht="15.0" customHeight="1">
      <c r="A4191" s="43">
        <v>45832.5416666667</v>
      </c>
      <c r="B4191" s="44">
        <v>6.0</v>
      </c>
      <c r="C4191" s="44">
        <v>13.0</v>
      </c>
      <c r="D4191" s="44">
        <v>407.7</v>
      </c>
      <c r="E4191" s="44">
        <v>24.5</v>
      </c>
      <c r="F4191" s="44">
        <v>2.62</v>
      </c>
      <c r="G4191" s="44">
        <v>0.95</v>
      </c>
      <c r="H4191" s="18">
        <f>MIN(1,F4191/Config_Geracao!$E$4)*G4191</f>
        <v>0.2489</v>
      </c>
    </row>
    <row r="4192" ht="15.0" customHeight="1">
      <c r="A4192" s="43">
        <v>45832.5833333333</v>
      </c>
      <c r="B4192" s="44">
        <v>6.0</v>
      </c>
      <c r="C4192" s="44">
        <v>14.0</v>
      </c>
      <c r="D4192" s="44">
        <v>771.3</v>
      </c>
      <c r="E4192" s="44">
        <v>23.9</v>
      </c>
      <c r="F4192" s="44">
        <v>2.29</v>
      </c>
      <c r="G4192" s="44">
        <v>0.95</v>
      </c>
      <c r="H4192" s="18">
        <f>MIN(1,F4192/Config_Geracao!$E$4)*G4192</f>
        <v>0.21755</v>
      </c>
    </row>
    <row r="4193" ht="15.0" customHeight="1">
      <c r="A4193" s="43">
        <v>45832.625</v>
      </c>
      <c r="B4193" s="44">
        <v>6.0</v>
      </c>
      <c r="C4193" s="44">
        <v>15.0</v>
      </c>
      <c r="D4193" s="44">
        <v>664.8</v>
      </c>
      <c r="E4193" s="44">
        <v>24.0</v>
      </c>
      <c r="F4193" s="44">
        <v>4.71</v>
      </c>
      <c r="G4193" s="44">
        <v>0.95</v>
      </c>
      <c r="H4193" s="18">
        <f>MIN(1,F4193/Config_Geracao!$E$4)*G4193</f>
        <v>0.44745</v>
      </c>
    </row>
    <row r="4194" ht="15.0" customHeight="1">
      <c r="A4194" s="43">
        <v>45832.6666666667</v>
      </c>
      <c r="B4194" s="44">
        <v>6.0</v>
      </c>
      <c r="C4194" s="44">
        <v>16.0</v>
      </c>
      <c r="D4194" s="44">
        <v>512.6</v>
      </c>
      <c r="E4194" s="44">
        <v>23.9</v>
      </c>
      <c r="F4194" s="44">
        <v>2.69</v>
      </c>
      <c r="G4194" s="44">
        <v>0.95</v>
      </c>
      <c r="H4194" s="18">
        <f>MIN(1,F4194/Config_Geracao!$E$4)*G4194</f>
        <v>0.25555</v>
      </c>
    </row>
    <row r="4195" ht="15.0" customHeight="1">
      <c r="A4195" s="43">
        <v>45832.7083333333</v>
      </c>
      <c r="B4195" s="44">
        <v>6.0</v>
      </c>
      <c r="C4195" s="44">
        <v>17.0</v>
      </c>
      <c r="D4195" s="44">
        <v>396.6</v>
      </c>
      <c r="E4195" s="44">
        <v>21.5</v>
      </c>
      <c r="F4195" s="44">
        <v>3.53</v>
      </c>
      <c r="G4195" s="44">
        <v>0.95</v>
      </c>
      <c r="H4195" s="18">
        <f>MIN(1,F4195/Config_Geracao!$E$4)*G4195</f>
        <v>0.33535</v>
      </c>
    </row>
    <row r="4196" ht="15.0" customHeight="1">
      <c r="A4196" s="43">
        <v>45832.75</v>
      </c>
      <c r="B4196" s="44">
        <v>6.0</v>
      </c>
      <c r="C4196" s="44">
        <v>18.0</v>
      </c>
      <c r="D4196" s="44">
        <v>192.7</v>
      </c>
      <c r="E4196" s="44">
        <v>20.2</v>
      </c>
      <c r="F4196" s="44">
        <v>2.7</v>
      </c>
      <c r="G4196" s="44">
        <v>0.95</v>
      </c>
      <c r="H4196" s="18">
        <f>MIN(1,F4196/Config_Geracao!$E$4)*G4196</f>
        <v>0.2565</v>
      </c>
    </row>
    <row r="4197" ht="15.0" customHeight="1">
      <c r="A4197" s="43">
        <v>45832.7916666667</v>
      </c>
      <c r="B4197" s="44">
        <v>6.0</v>
      </c>
      <c r="C4197" s="44">
        <v>19.0</v>
      </c>
      <c r="D4197" s="44">
        <v>0.0</v>
      </c>
      <c r="E4197" s="44">
        <v>20.3</v>
      </c>
      <c r="F4197" s="44">
        <v>4.5</v>
      </c>
      <c r="G4197" s="44">
        <v>0.95</v>
      </c>
      <c r="H4197" s="18">
        <f>MIN(1,F4197/Config_Geracao!$E$4)*G4197</f>
        <v>0.4275</v>
      </c>
    </row>
    <row r="4198" ht="15.0" customHeight="1">
      <c r="A4198" s="43">
        <v>45832.8333333333</v>
      </c>
      <c r="B4198" s="44">
        <v>6.0</v>
      </c>
      <c r="C4198" s="44">
        <v>20.0</v>
      </c>
      <c r="D4198" s="44">
        <v>0.0</v>
      </c>
      <c r="E4198" s="44">
        <v>22.1</v>
      </c>
      <c r="F4198" s="44">
        <v>2.66</v>
      </c>
      <c r="G4198" s="44">
        <v>0.95</v>
      </c>
      <c r="H4198" s="18">
        <f>MIN(1,F4198/Config_Geracao!$E$4)*G4198</f>
        <v>0.2527</v>
      </c>
    </row>
    <row r="4199" ht="15.0" customHeight="1">
      <c r="A4199" s="43">
        <v>45832.875</v>
      </c>
      <c r="B4199" s="44">
        <v>6.0</v>
      </c>
      <c r="C4199" s="44">
        <v>21.0</v>
      </c>
      <c r="D4199" s="44">
        <v>0.0</v>
      </c>
      <c r="E4199" s="44">
        <v>23.8</v>
      </c>
      <c r="F4199" s="44">
        <v>3.72</v>
      </c>
      <c r="G4199" s="44">
        <v>0.95</v>
      </c>
      <c r="H4199" s="18">
        <f>MIN(1,F4199/Config_Geracao!$E$4)*G4199</f>
        <v>0.3534</v>
      </c>
    </row>
    <row r="4200" ht="15.0" customHeight="1">
      <c r="A4200" s="43">
        <v>45832.9166666667</v>
      </c>
      <c r="B4200" s="44">
        <v>6.0</v>
      </c>
      <c r="C4200" s="44">
        <v>22.0</v>
      </c>
      <c r="D4200" s="44">
        <v>0.0</v>
      </c>
      <c r="E4200" s="44">
        <v>21.2</v>
      </c>
      <c r="F4200" s="44">
        <v>3.41</v>
      </c>
      <c r="G4200" s="44">
        <v>0.95</v>
      </c>
      <c r="H4200" s="18">
        <f>MIN(1,F4200/Config_Geracao!$E$4)*G4200</f>
        <v>0.32395</v>
      </c>
    </row>
    <row r="4201" ht="15.0" customHeight="1">
      <c r="A4201" s="43">
        <v>45832.9583333333</v>
      </c>
      <c r="B4201" s="44">
        <v>6.0</v>
      </c>
      <c r="C4201" s="44">
        <v>23.0</v>
      </c>
      <c r="D4201" s="44">
        <v>0.0</v>
      </c>
      <c r="E4201" s="44">
        <v>25.0</v>
      </c>
      <c r="F4201" s="44">
        <v>3.76</v>
      </c>
      <c r="G4201" s="44">
        <v>0.95</v>
      </c>
      <c r="H4201" s="18">
        <f>MIN(1,F4201/Config_Geracao!$E$4)*G4201</f>
        <v>0.3572</v>
      </c>
    </row>
    <row r="4202" ht="15.0" customHeight="1">
      <c r="A4202" s="43">
        <v>45833.0</v>
      </c>
      <c r="B4202" s="44">
        <v>6.0</v>
      </c>
      <c r="C4202" s="44">
        <v>0.0</v>
      </c>
      <c r="D4202" s="44">
        <v>0.0</v>
      </c>
      <c r="E4202" s="44">
        <v>21.8</v>
      </c>
      <c r="F4202" s="44">
        <v>4.35</v>
      </c>
      <c r="G4202" s="44">
        <v>0.95</v>
      </c>
      <c r="H4202" s="18">
        <f>MIN(1,F4202/Config_Geracao!$E$4)*G4202</f>
        <v>0.41325</v>
      </c>
    </row>
    <row r="4203" ht="15.0" customHeight="1">
      <c r="A4203" s="43">
        <v>45833.0416666667</v>
      </c>
      <c r="B4203" s="44">
        <v>6.0</v>
      </c>
      <c r="C4203" s="44">
        <v>1.0</v>
      </c>
      <c r="D4203" s="44">
        <v>0.0</v>
      </c>
      <c r="E4203" s="44">
        <v>24.8</v>
      </c>
      <c r="F4203" s="44">
        <v>5.63</v>
      </c>
      <c r="G4203" s="44">
        <v>0.95</v>
      </c>
      <c r="H4203" s="18">
        <f>MIN(1,F4203/Config_Geracao!$E$4)*G4203</f>
        <v>0.53485</v>
      </c>
    </row>
    <row r="4204" ht="15.0" customHeight="1">
      <c r="A4204" s="43">
        <v>45833.0833333333</v>
      </c>
      <c r="B4204" s="44">
        <v>6.0</v>
      </c>
      <c r="C4204" s="44">
        <v>2.0</v>
      </c>
      <c r="D4204" s="44">
        <v>0.0</v>
      </c>
      <c r="E4204" s="44">
        <v>23.9</v>
      </c>
      <c r="F4204" s="44">
        <v>3.93</v>
      </c>
      <c r="G4204" s="44">
        <v>0.95</v>
      </c>
      <c r="H4204" s="18">
        <f>MIN(1,F4204/Config_Geracao!$E$4)*G4204</f>
        <v>0.37335</v>
      </c>
    </row>
    <row r="4205" ht="15.0" customHeight="1">
      <c r="A4205" s="43">
        <v>45833.125</v>
      </c>
      <c r="B4205" s="44">
        <v>6.0</v>
      </c>
      <c r="C4205" s="44">
        <v>3.0</v>
      </c>
      <c r="D4205" s="44">
        <v>0.0</v>
      </c>
      <c r="E4205" s="44">
        <v>21.4</v>
      </c>
      <c r="F4205" s="44">
        <v>3.93</v>
      </c>
      <c r="G4205" s="44">
        <v>0.95</v>
      </c>
      <c r="H4205" s="18">
        <f>MIN(1,F4205/Config_Geracao!$E$4)*G4205</f>
        <v>0.37335</v>
      </c>
    </row>
    <row r="4206" ht="15.0" customHeight="1">
      <c r="A4206" s="43">
        <v>45833.1666666667</v>
      </c>
      <c r="B4206" s="44">
        <v>6.0</v>
      </c>
      <c r="C4206" s="44">
        <v>4.0</v>
      </c>
      <c r="D4206" s="44">
        <v>0.0</v>
      </c>
      <c r="E4206" s="44">
        <v>20.1</v>
      </c>
      <c r="F4206" s="44">
        <v>4.61</v>
      </c>
      <c r="G4206" s="44">
        <v>0.95</v>
      </c>
      <c r="H4206" s="18">
        <f>MIN(1,F4206/Config_Geracao!$E$4)*G4206</f>
        <v>0.43795</v>
      </c>
    </row>
    <row r="4207" ht="15.0" customHeight="1">
      <c r="A4207" s="43">
        <v>45833.2083333333</v>
      </c>
      <c r="B4207" s="44">
        <v>6.0</v>
      </c>
      <c r="C4207" s="44">
        <v>5.0</v>
      </c>
      <c r="D4207" s="44">
        <v>13.5</v>
      </c>
      <c r="E4207" s="44">
        <v>22.4</v>
      </c>
      <c r="F4207" s="44">
        <v>4.68</v>
      </c>
      <c r="G4207" s="44">
        <v>0.95</v>
      </c>
      <c r="H4207" s="18">
        <f>MIN(1,F4207/Config_Geracao!$E$4)*G4207</f>
        <v>0.4446</v>
      </c>
    </row>
    <row r="4208" ht="15.0" customHeight="1">
      <c r="A4208" s="43">
        <v>45833.25</v>
      </c>
      <c r="B4208" s="44">
        <v>6.0</v>
      </c>
      <c r="C4208" s="44">
        <v>6.0</v>
      </c>
      <c r="D4208" s="44">
        <v>176.8</v>
      </c>
      <c r="E4208" s="44">
        <v>22.8</v>
      </c>
      <c r="F4208" s="44">
        <v>6.35</v>
      </c>
      <c r="G4208" s="44">
        <v>0.95</v>
      </c>
      <c r="H4208" s="18">
        <f>MIN(1,F4208/Config_Geracao!$E$4)*G4208</f>
        <v>0.60325</v>
      </c>
    </row>
    <row r="4209" ht="15.0" customHeight="1">
      <c r="A4209" s="43">
        <v>45833.2916666667</v>
      </c>
      <c r="B4209" s="44">
        <v>6.0</v>
      </c>
      <c r="C4209" s="44">
        <v>7.0</v>
      </c>
      <c r="D4209" s="44">
        <v>389.4</v>
      </c>
      <c r="E4209" s="44">
        <v>19.9</v>
      </c>
      <c r="F4209" s="44">
        <v>4.83</v>
      </c>
      <c r="G4209" s="44">
        <v>0.95</v>
      </c>
      <c r="H4209" s="18">
        <f>MIN(1,F4209/Config_Geracao!$E$4)*G4209</f>
        <v>0.45885</v>
      </c>
    </row>
    <row r="4210" ht="15.0" customHeight="1">
      <c r="A4210" s="43">
        <v>45833.3333333333</v>
      </c>
      <c r="B4210" s="44">
        <v>6.0</v>
      </c>
      <c r="C4210" s="44">
        <v>8.0</v>
      </c>
      <c r="D4210" s="44">
        <v>514.2</v>
      </c>
      <c r="E4210" s="44">
        <v>20.8</v>
      </c>
      <c r="F4210" s="44">
        <v>3.32</v>
      </c>
      <c r="G4210" s="44">
        <v>0.95</v>
      </c>
      <c r="H4210" s="18">
        <f>MIN(1,F4210/Config_Geracao!$E$4)*G4210</f>
        <v>0.3154</v>
      </c>
    </row>
    <row r="4211" ht="15.0" customHeight="1">
      <c r="A4211" s="43">
        <v>45833.375</v>
      </c>
      <c r="B4211" s="44">
        <v>6.0</v>
      </c>
      <c r="C4211" s="44">
        <v>9.0</v>
      </c>
      <c r="D4211" s="44">
        <v>651.1</v>
      </c>
      <c r="E4211" s="44">
        <v>22.9</v>
      </c>
      <c r="F4211" s="44">
        <v>2.36</v>
      </c>
      <c r="G4211" s="44">
        <v>0.95</v>
      </c>
      <c r="H4211" s="18">
        <f>MIN(1,F4211/Config_Geracao!$E$4)*G4211</f>
        <v>0.2242</v>
      </c>
    </row>
    <row r="4212" ht="15.0" customHeight="1">
      <c r="A4212" s="43">
        <v>45833.4166666667</v>
      </c>
      <c r="B4212" s="44">
        <v>6.0</v>
      </c>
      <c r="C4212" s="44">
        <v>10.0</v>
      </c>
      <c r="D4212" s="44">
        <v>275.8</v>
      </c>
      <c r="E4212" s="44">
        <v>23.5</v>
      </c>
      <c r="F4212" s="44">
        <v>2.5</v>
      </c>
      <c r="G4212" s="44">
        <v>0.95</v>
      </c>
      <c r="H4212" s="18">
        <f>MIN(1,F4212/Config_Geracao!$E$4)*G4212</f>
        <v>0.2375</v>
      </c>
    </row>
    <row r="4213" ht="15.0" customHeight="1">
      <c r="A4213" s="43">
        <v>45833.4583333333</v>
      </c>
      <c r="B4213" s="44">
        <v>6.0</v>
      </c>
      <c r="C4213" s="44">
        <v>11.0</v>
      </c>
      <c r="D4213" s="44">
        <v>858.8</v>
      </c>
      <c r="E4213" s="44">
        <v>26.3</v>
      </c>
      <c r="F4213" s="44">
        <v>3.66</v>
      </c>
      <c r="G4213" s="44">
        <v>0.95</v>
      </c>
      <c r="H4213" s="18">
        <f>MIN(1,F4213/Config_Geracao!$E$4)*G4213</f>
        <v>0.3477</v>
      </c>
    </row>
    <row r="4214" ht="15.0" customHeight="1">
      <c r="A4214" s="43">
        <v>45833.5</v>
      </c>
      <c r="B4214" s="44">
        <v>6.0</v>
      </c>
      <c r="C4214" s="44">
        <v>12.0</v>
      </c>
      <c r="D4214" s="44">
        <v>855.4</v>
      </c>
      <c r="E4214" s="44">
        <v>27.3</v>
      </c>
      <c r="F4214" s="44">
        <v>6.87</v>
      </c>
      <c r="G4214" s="44">
        <v>0.95</v>
      </c>
      <c r="H4214" s="18">
        <f>MIN(1,F4214/Config_Geracao!$E$4)*G4214</f>
        <v>0.65265</v>
      </c>
    </row>
    <row r="4215" ht="15.0" customHeight="1">
      <c r="A4215" s="43">
        <v>45833.5416666667</v>
      </c>
      <c r="B4215" s="44">
        <v>6.0</v>
      </c>
      <c r="C4215" s="44">
        <v>13.0</v>
      </c>
      <c r="D4215" s="44">
        <v>843.2</v>
      </c>
      <c r="E4215" s="44">
        <v>23.1</v>
      </c>
      <c r="F4215" s="44">
        <v>3.52</v>
      </c>
      <c r="G4215" s="44">
        <v>0.95</v>
      </c>
      <c r="H4215" s="18">
        <f>MIN(1,F4215/Config_Geracao!$E$4)*G4215</f>
        <v>0.3344</v>
      </c>
    </row>
    <row r="4216" ht="15.0" customHeight="1">
      <c r="A4216" s="43">
        <v>45833.5833333333</v>
      </c>
      <c r="B4216" s="44">
        <v>6.0</v>
      </c>
      <c r="C4216" s="44">
        <v>14.0</v>
      </c>
      <c r="D4216" s="44">
        <v>748.9</v>
      </c>
      <c r="E4216" s="44">
        <v>24.3</v>
      </c>
      <c r="F4216" s="44">
        <v>2.3</v>
      </c>
      <c r="G4216" s="44">
        <v>0.95</v>
      </c>
      <c r="H4216" s="18">
        <f>MIN(1,F4216/Config_Geracao!$E$4)*G4216</f>
        <v>0.2185</v>
      </c>
    </row>
    <row r="4217" ht="15.0" customHeight="1">
      <c r="A4217" s="43">
        <v>45833.625</v>
      </c>
      <c r="B4217" s="44">
        <v>6.0</v>
      </c>
      <c r="C4217" s="44">
        <v>15.0</v>
      </c>
      <c r="D4217" s="44">
        <v>685.1</v>
      </c>
      <c r="E4217" s="44">
        <v>21.9</v>
      </c>
      <c r="F4217" s="44">
        <v>2.29</v>
      </c>
      <c r="G4217" s="44">
        <v>0.95</v>
      </c>
      <c r="H4217" s="18">
        <f>MIN(1,F4217/Config_Geracao!$E$4)*G4217</f>
        <v>0.21755</v>
      </c>
    </row>
    <row r="4218" ht="15.0" customHeight="1">
      <c r="A4218" s="43">
        <v>45833.6666666667</v>
      </c>
      <c r="B4218" s="44">
        <v>6.0</v>
      </c>
      <c r="C4218" s="44">
        <v>16.0</v>
      </c>
      <c r="D4218" s="44">
        <v>214.0</v>
      </c>
      <c r="E4218" s="44">
        <v>21.3</v>
      </c>
      <c r="F4218" s="44">
        <v>4.02</v>
      </c>
      <c r="G4218" s="44">
        <v>0.95</v>
      </c>
      <c r="H4218" s="18">
        <f>MIN(1,F4218/Config_Geracao!$E$4)*G4218</f>
        <v>0.3819</v>
      </c>
    </row>
    <row r="4219" ht="15.0" customHeight="1">
      <c r="A4219" s="43">
        <v>45833.7083333333</v>
      </c>
      <c r="B4219" s="44">
        <v>6.0</v>
      </c>
      <c r="C4219" s="44">
        <v>17.0</v>
      </c>
      <c r="D4219" s="44">
        <v>403.6</v>
      </c>
      <c r="E4219" s="44">
        <v>21.4</v>
      </c>
      <c r="F4219" s="44">
        <v>3.73</v>
      </c>
      <c r="G4219" s="44">
        <v>0.95</v>
      </c>
      <c r="H4219" s="18">
        <f>MIN(1,F4219/Config_Geracao!$E$4)*G4219</f>
        <v>0.35435</v>
      </c>
    </row>
    <row r="4220" ht="15.0" customHeight="1">
      <c r="A4220" s="43">
        <v>45833.75</v>
      </c>
      <c r="B4220" s="44">
        <v>6.0</v>
      </c>
      <c r="C4220" s="44">
        <v>18.0</v>
      </c>
      <c r="D4220" s="44">
        <v>196.6</v>
      </c>
      <c r="E4220" s="44">
        <v>18.1</v>
      </c>
      <c r="F4220" s="44">
        <v>3.59</v>
      </c>
      <c r="G4220" s="44">
        <v>0.95</v>
      </c>
      <c r="H4220" s="18">
        <f>MIN(1,F4220/Config_Geracao!$E$4)*G4220</f>
        <v>0.34105</v>
      </c>
    </row>
    <row r="4221" ht="15.0" customHeight="1">
      <c r="A4221" s="43">
        <v>45833.7916666667</v>
      </c>
      <c r="B4221" s="44">
        <v>6.0</v>
      </c>
      <c r="C4221" s="44">
        <v>19.0</v>
      </c>
      <c r="D4221" s="44">
        <v>0.0</v>
      </c>
      <c r="E4221" s="44">
        <v>22.4</v>
      </c>
      <c r="F4221" s="44">
        <v>2.42</v>
      </c>
      <c r="G4221" s="44">
        <v>0.95</v>
      </c>
      <c r="H4221" s="18">
        <f>MIN(1,F4221/Config_Geracao!$E$4)*G4221</f>
        <v>0.2299</v>
      </c>
    </row>
    <row r="4222" ht="15.0" customHeight="1">
      <c r="A4222" s="43">
        <v>45833.8333333333</v>
      </c>
      <c r="B4222" s="44">
        <v>6.0</v>
      </c>
      <c r="C4222" s="44">
        <v>20.0</v>
      </c>
      <c r="D4222" s="44">
        <v>0.0</v>
      </c>
      <c r="E4222" s="44">
        <v>20.8</v>
      </c>
      <c r="F4222" s="44">
        <v>3.14</v>
      </c>
      <c r="G4222" s="44">
        <v>0.95</v>
      </c>
      <c r="H4222" s="18">
        <f>MIN(1,F4222/Config_Geracao!$E$4)*G4222</f>
        <v>0.2983</v>
      </c>
    </row>
    <row r="4223" ht="15.0" customHeight="1">
      <c r="A4223" s="43">
        <v>45833.875</v>
      </c>
      <c r="B4223" s="44">
        <v>6.0</v>
      </c>
      <c r="C4223" s="44">
        <v>21.0</v>
      </c>
      <c r="D4223" s="44">
        <v>0.0</v>
      </c>
      <c r="E4223" s="44">
        <v>20.9</v>
      </c>
      <c r="F4223" s="44">
        <v>3.8</v>
      </c>
      <c r="G4223" s="44">
        <v>0.95</v>
      </c>
      <c r="H4223" s="18">
        <f>MIN(1,F4223/Config_Geracao!$E$4)*G4223</f>
        <v>0.361</v>
      </c>
    </row>
    <row r="4224" ht="15.0" customHeight="1">
      <c r="A4224" s="43">
        <v>45833.9166666667</v>
      </c>
      <c r="B4224" s="44">
        <v>6.0</v>
      </c>
      <c r="C4224" s="44">
        <v>22.0</v>
      </c>
      <c r="D4224" s="44">
        <v>0.0</v>
      </c>
      <c r="E4224" s="44">
        <v>24.1</v>
      </c>
      <c r="F4224" s="44">
        <v>3.46</v>
      </c>
      <c r="G4224" s="44">
        <v>0.95</v>
      </c>
      <c r="H4224" s="18">
        <f>MIN(1,F4224/Config_Geracao!$E$4)*G4224</f>
        <v>0.3287</v>
      </c>
    </row>
    <row r="4225" ht="15.0" customHeight="1">
      <c r="A4225" s="43">
        <v>45833.9583333333</v>
      </c>
      <c r="B4225" s="44">
        <v>6.0</v>
      </c>
      <c r="C4225" s="44">
        <v>23.0</v>
      </c>
      <c r="D4225" s="44">
        <v>0.0</v>
      </c>
      <c r="E4225" s="44">
        <v>21.0</v>
      </c>
      <c r="F4225" s="44">
        <v>4.18</v>
      </c>
      <c r="G4225" s="44">
        <v>0.95</v>
      </c>
      <c r="H4225" s="18">
        <f>MIN(1,F4225/Config_Geracao!$E$4)*G4225</f>
        <v>0.3971</v>
      </c>
    </row>
    <row r="4226" ht="15.0" customHeight="1">
      <c r="A4226" s="43">
        <v>45834.0</v>
      </c>
      <c r="B4226" s="44">
        <v>6.0</v>
      </c>
      <c r="C4226" s="44">
        <v>0.0</v>
      </c>
      <c r="D4226" s="44">
        <v>0.0</v>
      </c>
      <c r="E4226" s="44">
        <v>22.6</v>
      </c>
      <c r="F4226" s="44">
        <v>3.55</v>
      </c>
      <c r="G4226" s="44">
        <v>0.95</v>
      </c>
      <c r="H4226" s="18">
        <f>MIN(1,F4226/Config_Geracao!$E$4)*G4226</f>
        <v>0.33725</v>
      </c>
    </row>
    <row r="4227" ht="15.0" customHeight="1">
      <c r="A4227" s="43">
        <v>45834.0416666667</v>
      </c>
      <c r="B4227" s="44">
        <v>6.0</v>
      </c>
      <c r="C4227" s="44">
        <v>1.0</v>
      </c>
      <c r="D4227" s="44">
        <v>0.0</v>
      </c>
      <c r="E4227" s="44">
        <v>22.4</v>
      </c>
      <c r="F4227" s="44">
        <v>3.43</v>
      </c>
      <c r="G4227" s="44">
        <v>0.95</v>
      </c>
      <c r="H4227" s="18">
        <f>MIN(1,F4227/Config_Geracao!$E$4)*G4227</f>
        <v>0.32585</v>
      </c>
    </row>
    <row r="4228" ht="15.0" customHeight="1">
      <c r="A4228" s="43">
        <v>45834.0833333333</v>
      </c>
      <c r="B4228" s="44">
        <v>6.0</v>
      </c>
      <c r="C4228" s="44">
        <v>2.0</v>
      </c>
      <c r="D4228" s="44">
        <v>0.0</v>
      </c>
      <c r="E4228" s="44">
        <v>22.0</v>
      </c>
      <c r="F4228" s="44">
        <v>5.14</v>
      </c>
      <c r="G4228" s="44">
        <v>0.95</v>
      </c>
      <c r="H4228" s="18">
        <f>MIN(1,F4228/Config_Geracao!$E$4)*G4228</f>
        <v>0.4883</v>
      </c>
    </row>
    <row r="4229" ht="15.0" customHeight="1">
      <c r="A4229" s="43">
        <v>45834.125</v>
      </c>
      <c r="B4229" s="44">
        <v>6.0</v>
      </c>
      <c r="C4229" s="44">
        <v>3.0</v>
      </c>
      <c r="D4229" s="44">
        <v>0.0</v>
      </c>
      <c r="E4229" s="44">
        <v>25.1</v>
      </c>
      <c r="F4229" s="44">
        <v>3.46</v>
      </c>
      <c r="G4229" s="44">
        <v>0.95</v>
      </c>
      <c r="H4229" s="18">
        <f>MIN(1,F4229/Config_Geracao!$E$4)*G4229</f>
        <v>0.3287</v>
      </c>
    </row>
    <row r="4230" ht="15.0" customHeight="1">
      <c r="A4230" s="43">
        <v>45834.1666666667</v>
      </c>
      <c r="B4230" s="44">
        <v>6.0</v>
      </c>
      <c r="C4230" s="44">
        <v>4.0</v>
      </c>
      <c r="D4230" s="44">
        <v>0.0</v>
      </c>
      <c r="E4230" s="44">
        <v>20.8</v>
      </c>
      <c r="F4230" s="44">
        <v>4.81</v>
      </c>
      <c r="G4230" s="44">
        <v>0.95</v>
      </c>
      <c r="H4230" s="18">
        <f>MIN(1,F4230/Config_Geracao!$E$4)*G4230</f>
        <v>0.45695</v>
      </c>
    </row>
    <row r="4231" ht="15.0" customHeight="1">
      <c r="A4231" s="43">
        <v>45834.2083333333</v>
      </c>
      <c r="B4231" s="44">
        <v>6.0</v>
      </c>
      <c r="C4231" s="44">
        <v>5.0</v>
      </c>
      <c r="D4231" s="44">
        <v>0.0</v>
      </c>
      <c r="E4231" s="44">
        <v>20.0</v>
      </c>
      <c r="F4231" s="44">
        <v>6.16</v>
      </c>
      <c r="G4231" s="44">
        <v>0.95</v>
      </c>
      <c r="H4231" s="18">
        <f>MIN(1,F4231/Config_Geracao!$E$4)*G4231</f>
        <v>0.5852</v>
      </c>
    </row>
    <row r="4232" ht="15.0" customHeight="1">
      <c r="A4232" s="43">
        <v>45834.25</v>
      </c>
      <c r="B4232" s="44">
        <v>6.0</v>
      </c>
      <c r="C4232" s="44">
        <v>6.0</v>
      </c>
      <c r="D4232" s="44">
        <v>184.5</v>
      </c>
      <c r="E4232" s="44">
        <v>20.3</v>
      </c>
      <c r="F4232" s="44">
        <v>2.33</v>
      </c>
      <c r="G4232" s="44">
        <v>0.95</v>
      </c>
      <c r="H4232" s="18">
        <f>MIN(1,F4232/Config_Geracao!$E$4)*G4232</f>
        <v>0.22135</v>
      </c>
    </row>
    <row r="4233" ht="15.0" customHeight="1">
      <c r="A4233" s="43">
        <v>45834.2916666667</v>
      </c>
      <c r="B4233" s="44">
        <v>6.0</v>
      </c>
      <c r="C4233" s="44">
        <v>7.0</v>
      </c>
      <c r="D4233" s="44">
        <v>411.4</v>
      </c>
      <c r="E4233" s="44">
        <v>24.3</v>
      </c>
      <c r="F4233" s="44">
        <v>3.76</v>
      </c>
      <c r="G4233" s="44">
        <v>0.95</v>
      </c>
      <c r="H4233" s="18">
        <f>MIN(1,F4233/Config_Geracao!$E$4)*G4233</f>
        <v>0.3572</v>
      </c>
    </row>
    <row r="4234" ht="15.0" customHeight="1">
      <c r="A4234" s="43">
        <v>45834.3333333333</v>
      </c>
      <c r="B4234" s="44">
        <v>6.0</v>
      </c>
      <c r="C4234" s="44">
        <v>8.0</v>
      </c>
      <c r="D4234" s="44">
        <v>506.0</v>
      </c>
      <c r="E4234" s="44">
        <v>22.4</v>
      </c>
      <c r="F4234" s="44">
        <v>2.28</v>
      </c>
      <c r="G4234" s="44">
        <v>0.95</v>
      </c>
      <c r="H4234" s="18">
        <f>MIN(1,F4234/Config_Geracao!$E$4)*G4234</f>
        <v>0.2166</v>
      </c>
    </row>
    <row r="4235" ht="15.0" customHeight="1">
      <c r="A4235" s="43">
        <v>45834.375</v>
      </c>
      <c r="B4235" s="44">
        <v>6.0</v>
      </c>
      <c r="C4235" s="44">
        <v>9.0</v>
      </c>
      <c r="D4235" s="44">
        <v>645.7</v>
      </c>
      <c r="E4235" s="44">
        <v>23.7</v>
      </c>
      <c r="F4235" s="44">
        <v>2.89</v>
      </c>
      <c r="G4235" s="44">
        <v>0.95</v>
      </c>
      <c r="H4235" s="18">
        <f>MIN(1,F4235/Config_Geracao!$E$4)*G4235</f>
        <v>0.27455</v>
      </c>
    </row>
    <row r="4236" ht="15.0" customHeight="1">
      <c r="A4236" s="43">
        <v>45834.4166666667</v>
      </c>
      <c r="B4236" s="44">
        <v>6.0</v>
      </c>
      <c r="C4236" s="44">
        <v>10.0</v>
      </c>
      <c r="D4236" s="44">
        <v>761.3</v>
      </c>
      <c r="E4236" s="44">
        <v>24.9</v>
      </c>
      <c r="F4236" s="44">
        <v>4.79</v>
      </c>
      <c r="G4236" s="44">
        <v>0.95</v>
      </c>
      <c r="H4236" s="18">
        <f>MIN(1,F4236/Config_Geracao!$E$4)*G4236</f>
        <v>0.45505</v>
      </c>
    </row>
    <row r="4237" ht="15.0" customHeight="1">
      <c r="A4237" s="43">
        <v>45834.4583333333</v>
      </c>
      <c r="B4237" s="44">
        <v>6.0</v>
      </c>
      <c r="C4237" s="44">
        <v>11.0</v>
      </c>
      <c r="D4237" s="44">
        <v>831.7</v>
      </c>
      <c r="E4237" s="44">
        <v>27.7</v>
      </c>
      <c r="F4237" s="44">
        <v>3.32</v>
      </c>
      <c r="G4237" s="44">
        <v>0.95</v>
      </c>
      <c r="H4237" s="18">
        <f>MIN(1,F4237/Config_Geracao!$E$4)*G4237</f>
        <v>0.3154</v>
      </c>
    </row>
    <row r="4238" ht="15.0" customHeight="1">
      <c r="A4238" s="43">
        <v>45834.5</v>
      </c>
      <c r="B4238" s="44">
        <v>6.0</v>
      </c>
      <c r="C4238" s="44">
        <v>12.0</v>
      </c>
      <c r="D4238" s="44">
        <v>185.1</v>
      </c>
      <c r="E4238" s="44">
        <v>26.7</v>
      </c>
      <c r="F4238" s="44">
        <v>3.25</v>
      </c>
      <c r="G4238" s="44">
        <v>0.95</v>
      </c>
      <c r="H4238" s="18">
        <f>MIN(1,F4238/Config_Geracao!$E$4)*G4238</f>
        <v>0.30875</v>
      </c>
    </row>
    <row r="4239" ht="15.0" customHeight="1">
      <c r="A4239" s="43">
        <v>45834.5416666667</v>
      </c>
      <c r="B4239" s="44">
        <v>6.0</v>
      </c>
      <c r="C4239" s="44">
        <v>13.0</v>
      </c>
      <c r="D4239" s="44">
        <v>815.9</v>
      </c>
      <c r="E4239" s="44">
        <v>25.5</v>
      </c>
      <c r="F4239" s="44">
        <v>3.3</v>
      </c>
      <c r="G4239" s="44">
        <v>0.95</v>
      </c>
      <c r="H4239" s="18">
        <f>MIN(1,F4239/Config_Geracao!$E$4)*G4239</f>
        <v>0.3135</v>
      </c>
    </row>
    <row r="4240" ht="15.0" customHeight="1">
      <c r="A4240" s="43">
        <v>45834.5833333333</v>
      </c>
      <c r="B4240" s="44">
        <v>6.0</v>
      </c>
      <c r="C4240" s="44">
        <v>14.0</v>
      </c>
      <c r="D4240" s="44">
        <v>786.4</v>
      </c>
      <c r="E4240" s="44">
        <v>22.4</v>
      </c>
      <c r="F4240" s="44">
        <v>2.69</v>
      </c>
      <c r="G4240" s="44">
        <v>0.95</v>
      </c>
      <c r="H4240" s="18">
        <f>MIN(1,F4240/Config_Geracao!$E$4)*G4240</f>
        <v>0.25555</v>
      </c>
    </row>
    <row r="4241" ht="15.0" customHeight="1">
      <c r="A4241" s="43">
        <v>45834.625</v>
      </c>
      <c r="B4241" s="44">
        <v>6.0</v>
      </c>
      <c r="C4241" s="44">
        <v>15.0</v>
      </c>
      <c r="D4241" s="44">
        <v>661.0</v>
      </c>
      <c r="E4241" s="44">
        <v>23.5</v>
      </c>
      <c r="F4241" s="44">
        <v>3.42</v>
      </c>
      <c r="G4241" s="44">
        <v>0.95</v>
      </c>
      <c r="H4241" s="18">
        <f>MIN(1,F4241/Config_Geracao!$E$4)*G4241</f>
        <v>0.3249</v>
      </c>
    </row>
    <row r="4242" ht="15.0" customHeight="1">
      <c r="A4242" s="43">
        <v>45834.6666666667</v>
      </c>
      <c r="B4242" s="44">
        <v>6.0</v>
      </c>
      <c r="C4242" s="44">
        <v>16.0</v>
      </c>
      <c r="D4242" s="44">
        <v>517.6</v>
      </c>
      <c r="E4242" s="44">
        <v>21.7</v>
      </c>
      <c r="F4242" s="44">
        <v>3.15</v>
      </c>
      <c r="G4242" s="44">
        <v>0.95</v>
      </c>
      <c r="H4242" s="18">
        <f>MIN(1,F4242/Config_Geracao!$E$4)*G4242</f>
        <v>0.29925</v>
      </c>
    </row>
    <row r="4243" ht="15.0" customHeight="1">
      <c r="A4243" s="43">
        <v>45834.7083333333</v>
      </c>
      <c r="B4243" s="44">
        <v>6.0</v>
      </c>
      <c r="C4243" s="44">
        <v>17.0</v>
      </c>
      <c r="D4243" s="44">
        <v>347.2</v>
      </c>
      <c r="E4243" s="44">
        <v>23.2</v>
      </c>
      <c r="F4243" s="44">
        <v>2.94</v>
      </c>
      <c r="G4243" s="44">
        <v>0.95</v>
      </c>
      <c r="H4243" s="18">
        <f>MIN(1,F4243/Config_Geracao!$E$4)*G4243</f>
        <v>0.2793</v>
      </c>
    </row>
    <row r="4244" ht="15.0" customHeight="1">
      <c r="A4244" s="43">
        <v>45834.75</v>
      </c>
      <c r="B4244" s="44">
        <v>6.0</v>
      </c>
      <c r="C4244" s="44">
        <v>18.0</v>
      </c>
      <c r="D4244" s="44">
        <v>203.0</v>
      </c>
      <c r="E4244" s="44">
        <v>20.7</v>
      </c>
      <c r="F4244" s="44">
        <v>3.7</v>
      </c>
      <c r="G4244" s="44">
        <v>0.95</v>
      </c>
      <c r="H4244" s="18">
        <f>MIN(1,F4244/Config_Geracao!$E$4)*G4244</f>
        <v>0.3515</v>
      </c>
    </row>
    <row r="4245" ht="15.0" customHeight="1">
      <c r="A4245" s="43">
        <v>45834.7916666667</v>
      </c>
      <c r="B4245" s="44">
        <v>6.0</v>
      </c>
      <c r="C4245" s="44">
        <v>19.0</v>
      </c>
      <c r="D4245" s="44">
        <v>0.0</v>
      </c>
      <c r="E4245" s="44">
        <v>24.1</v>
      </c>
      <c r="F4245" s="44">
        <v>2.87</v>
      </c>
      <c r="G4245" s="44">
        <v>0.95</v>
      </c>
      <c r="H4245" s="18">
        <f>MIN(1,F4245/Config_Geracao!$E$4)*G4245</f>
        <v>0.27265</v>
      </c>
    </row>
    <row r="4246" ht="15.0" customHeight="1">
      <c r="A4246" s="43">
        <v>45834.8333333333</v>
      </c>
      <c r="B4246" s="44">
        <v>6.0</v>
      </c>
      <c r="C4246" s="44">
        <v>20.0</v>
      </c>
      <c r="D4246" s="44">
        <v>0.0</v>
      </c>
      <c r="E4246" s="44">
        <v>22.8</v>
      </c>
      <c r="F4246" s="44">
        <v>3.9</v>
      </c>
      <c r="G4246" s="44">
        <v>0.95</v>
      </c>
      <c r="H4246" s="18">
        <f>MIN(1,F4246/Config_Geracao!$E$4)*G4246</f>
        <v>0.3705</v>
      </c>
    </row>
    <row r="4247" ht="15.0" customHeight="1">
      <c r="A4247" s="43">
        <v>45834.875</v>
      </c>
      <c r="B4247" s="44">
        <v>6.0</v>
      </c>
      <c r="C4247" s="44">
        <v>21.0</v>
      </c>
      <c r="D4247" s="44">
        <v>0.0</v>
      </c>
      <c r="E4247" s="44">
        <v>22.2</v>
      </c>
      <c r="F4247" s="44">
        <v>5.29</v>
      </c>
      <c r="G4247" s="44">
        <v>0.95</v>
      </c>
      <c r="H4247" s="18">
        <f>MIN(1,F4247/Config_Geracao!$E$4)*G4247</f>
        <v>0.50255</v>
      </c>
    </row>
    <row r="4248" ht="15.0" customHeight="1">
      <c r="A4248" s="43">
        <v>45834.9166666667</v>
      </c>
      <c r="B4248" s="44">
        <v>6.0</v>
      </c>
      <c r="C4248" s="44">
        <v>22.0</v>
      </c>
      <c r="D4248" s="44">
        <v>0.0</v>
      </c>
      <c r="E4248" s="44">
        <v>25.0</v>
      </c>
      <c r="F4248" s="44">
        <v>4.75</v>
      </c>
      <c r="G4248" s="44">
        <v>0.95</v>
      </c>
      <c r="H4248" s="18">
        <f>MIN(1,F4248/Config_Geracao!$E$4)*G4248</f>
        <v>0.45125</v>
      </c>
    </row>
    <row r="4249" ht="15.0" customHeight="1">
      <c r="A4249" s="43">
        <v>45834.9583333333</v>
      </c>
      <c r="B4249" s="44">
        <v>6.0</v>
      </c>
      <c r="C4249" s="44">
        <v>23.0</v>
      </c>
      <c r="D4249" s="44">
        <v>0.0</v>
      </c>
      <c r="E4249" s="44">
        <v>21.5</v>
      </c>
      <c r="F4249" s="44">
        <v>5.56</v>
      </c>
      <c r="G4249" s="44">
        <v>0.95</v>
      </c>
      <c r="H4249" s="18">
        <f>MIN(1,F4249/Config_Geracao!$E$4)*G4249</f>
        <v>0.5282</v>
      </c>
    </row>
    <row r="4250" ht="15.0" customHeight="1">
      <c r="A4250" s="43">
        <v>45835.0</v>
      </c>
      <c r="B4250" s="44">
        <v>6.0</v>
      </c>
      <c r="C4250" s="44">
        <v>0.0</v>
      </c>
      <c r="D4250" s="44">
        <v>0.0</v>
      </c>
      <c r="E4250" s="44">
        <v>21.6</v>
      </c>
      <c r="F4250" s="44">
        <v>4.84</v>
      </c>
      <c r="G4250" s="44">
        <v>0.95</v>
      </c>
      <c r="H4250" s="18">
        <f>MIN(1,F4250/Config_Geracao!$E$4)*G4250</f>
        <v>0.4598</v>
      </c>
    </row>
    <row r="4251" ht="15.0" customHeight="1">
      <c r="A4251" s="43">
        <v>45835.0416666667</v>
      </c>
      <c r="B4251" s="44">
        <v>6.0</v>
      </c>
      <c r="C4251" s="44">
        <v>1.0</v>
      </c>
      <c r="D4251" s="44">
        <v>0.0</v>
      </c>
      <c r="E4251" s="44">
        <v>21.4</v>
      </c>
      <c r="F4251" s="44">
        <v>4.06</v>
      </c>
      <c r="G4251" s="44">
        <v>0.95</v>
      </c>
      <c r="H4251" s="18">
        <f>MIN(1,F4251/Config_Geracao!$E$4)*G4251</f>
        <v>0.3857</v>
      </c>
    </row>
    <row r="4252" ht="15.0" customHeight="1">
      <c r="A4252" s="43">
        <v>45835.0833333333</v>
      </c>
      <c r="B4252" s="44">
        <v>6.0</v>
      </c>
      <c r="C4252" s="44">
        <v>2.0</v>
      </c>
      <c r="D4252" s="44">
        <v>0.0</v>
      </c>
      <c r="E4252" s="44">
        <v>23.1</v>
      </c>
      <c r="F4252" s="44">
        <v>3.53</v>
      </c>
      <c r="G4252" s="44">
        <v>0.95</v>
      </c>
      <c r="H4252" s="18">
        <f>MIN(1,F4252/Config_Geracao!$E$4)*G4252</f>
        <v>0.33535</v>
      </c>
    </row>
    <row r="4253" ht="15.0" customHeight="1">
      <c r="A4253" s="43">
        <v>45835.125</v>
      </c>
      <c r="B4253" s="44">
        <v>6.0</v>
      </c>
      <c r="C4253" s="44">
        <v>3.0</v>
      </c>
      <c r="D4253" s="44">
        <v>0.0</v>
      </c>
      <c r="E4253" s="44">
        <v>20.0</v>
      </c>
      <c r="F4253" s="44">
        <v>3.47</v>
      </c>
      <c r="G4253" s="44">
        <v>0.95</v>
      </c>
      <c r="H4253" s="18">
        <f>MIN(1,F4253/Config_Geracao!$E$4)*G4253</f>
        <v>0.32965</v>
      </c>
    </row>
    <row r="4254" ht="15.0" customHeight="1">
      <c r="A4254" s="43">
        <v>45835.1666666667</v>
      </c>
      <c r="B4254" s="44">
        <v>6.0</v>
      </c>
      <c r="C4254" s="44">
        <v>4.0</v>
      </c>
      <c r="D4254" s="44">
        <v>0.0</v>
      </c>
      <c r="E4254" s="44">
        <v>23.5</v>
      </c>
      <c r="F4254" s="44">
        <v>3.75</v>
      </c>
      <c r="G4254" s="44">
        <v>0.95</v>
      </c>
      <c r="H4254" s="18">
        <f>MIN(1,F4254/Config_Geracao!$E$4)*G4254</f>
        <v>0.35625</v>
      </c>
    </row>
    <row r="4255" ht="15.0" customHeight="1">
      <c r="A4255" s="43">
        <v>45835.2083333333</v>
      </c>
      <c r="B4255" s="44">
        <v>6.0</v>
      </c>
      <c r="C4255" s="44">
        <v>5.0</v>
      </c>
      <c r="D4255" s="44">
        <v>0.0</v>
      </c>
      <c r="E4255" s="44">
        <v>18.9</v>
      </c>
      <c r="F4255" s="44">
        <v>5.19</v>
      </c>
      <c r="G4255" s="44">
        <v>0.95</v>
      </c>
      <c r="H4255" s="18">
        <f>MIN(1,F4255/Config_Geracao!$E$4)*G4255</f>
        <v>0.49305</v>
      </c>
    </row>
    <row r="4256" ht="15.0" customHeight="1">
      <c r="A4256" s="43">
        <v>45835.25</v>
      </c>
      <c r="B4256" s="44">
        <v>6.0</v>
      </c>
      <c r="C4256" s="44">
        <v>6.0</v>
      </c>
      <c r="D4256" s="44">
        <v>199.2</v>
      </c>
      <c r="E4256" s="44">
        <v>20.2</v>
      </c>
      <c r="F4256" s="44">
        <v>2.47</v>
      </c>
      <c r="G4256" s="44">
        <v>0.95</v>
      </c>
      <c r="H4256" s="18">
        <f>MIN(1,F4256/Config_Geracao!$E$4)*G4256</f>
        <v>0.23465</v>
      </c>
    </row>
    <row r="4257" ht="15.0" customHeight="1">
      <c r="A4257" s="43">
        <v>45835.2916666667</v>
      </c>
      <c r="B4257" s="44">
        <v>6.0</v>
      </c>
      <c r="C4257" s="44">
        <v>7.0</v>
      </c>
      <c r="D4257" s="44">
        <v>403.8</v>
      </c>
      <c r="E4257" s="44">
        <v>23.0</v>
      </c>
      <c r="F4257" s="44">
        <v>3.29</v>
      </c>
      <c r="G4257" s="44">
        <v>0.95</v>
      </c>
      <c r="H4257" s="18">
        <f>MIN(1,F4257/Config_Geracao!$E$4)*G4257</f>
        <v>0.31255</v>
      </c>
    </row>
    <row r="4258" ht="15.0" customHeight="1">
      <c r="A4258" s="43">
        <v>45835.3333333333</v>
      </c>
      <c r="B4258" s="44">
        <v>6.0</v>
      </c>
      <c r="C4258" s="44">
        <v>8.0</v>
      </c>
      <c r="D4258" s="44">
        <v>314.0</v>
      </c>
      <c r="E4258" s="44">
        <v>23.8</v>
      </c>
      <c r="F4258" s="44">
        <v>2.72</v>
      </c>
      <c r="G4258" s="44">
        <v>0.95</v>
      </c>
      <c r="H4258" s="18">
        <f>MIN(1,F4258/Config_Geracao!$E$4)*G4258</f>
        <v>0.2584</v>
      </c>
    </row>
    <row r="4259" ht="15.0" customHeight="1">
      <c r="A4259" s="43">
        <v>45835.375</v>
      </c>
      <c r="B4259" s="44">
        <v>6.0</v>
      </c>
      <c r="C4259" s="44">
        <v>9.0</v>
      </c>
      <c r="D4259" s="44">
        <v>649.7</v>
      </c>
      <c r="E4259" s="44">
        <v>25.0</v>
      </c>
      <c r="F4259" s="44">
        <v>5.38</v>
      </c>
      <c r="G4259" s="44">
        <v>0.95</v>
      </c>
      <c r="H4259" s="18">
        <f>MIN(1,F4259/Config_Geracao!$E$4)*G4259</f>
        <v>0.5111</v>
      </c>
    </row>
    <row r="4260" ht="15.0" customHeight="1">
      <c r="A4260" s="43">
        <v>45835.4166666667</v>
      </c>
      <c r="B4260" s="44">
        <v>6.0</v>
      </c>
      <c r="C4260" s="44">
        <v>10.0</v>
      </c>
      <c r="D4260" s="44">
        <v>770.7</v>
      </c>
      <c r="E4260" s="44">
        <v>23.8</v>
      </c>
      <c r="F4260" s="44">
        <v>2.71</v>
      </c>
      <c r="G4260" s="44">
        <v>0.95</v>
      </c>
      <c r="H4260" s="18">
        <f>MIN(1,F4260/Config_Geracao!$E$4)*G4260</f>
        <v>0.25745</v>
      </c>
    </row>
    <row r="4261" ht="15.0" customHeight="1">
      <c r="A4261" s="43">
        <v>45835.4583333333</v>
      </c>
      <c r="B4261" s="44">
        <v>6.0</v>
      </c>
      <c r="C4261" s="44">
        <v>11.0</v>
      </c>
      <c r="D4261" s="44">
        <v>833.9</v>
      </c>
      <c r="E4261" s="44">
        <v>25.9</v>
      </c>
      <c r="F4261" s="44">
        <v>3.13</v>
      </c>
      <c r="G4261" s="44">
        <v>0.95</v>
      </c>
      <c r="H4261" s="18">
        <f>MIN(1,F4261/Config_Geracao!$E$4)*G4261</f>
        <v>0.29735</v>
      </c>
    </row>
    <row r="4262" ht="15.0" customHeight="1">
      <c r="A4262" s="43">
        <v>45835.5</v>
      </c>
      <c r="B4262" s="44">
        <v>6.0</v>
      </c>
      <c r="C4262" s="44">
        <v>12.0</v>
      </c>
      <c r="D4262" s="44">
        <v>597.1</v>
      </c>
      <c r="E4262" s="44">
        <v>23.7</v>
      </c>
      <c r="F4262" s="44">
        <v>2.91</v>
      </c>
      <c r="G4262" s="44">
        <v>0.95</v>
      </c>
      <c r="H4262" s="18">
        <f>MIN(1,F4262/Config_Geracao!$E$4)*G4262</f>
        <v>0.27645</v>
      </c>
    </row>
    <row r="4263" ht="15.0" customHeight="1">
      <c r="A4263" s="43">
        <v>45835.5416666667</v>
      </c>
      <c r="B4263" s="44">
        <v>6.0</v>
      </c>
      <c r="C4263" s="44">
        <v>13.0</v>
      </c>
      <c r="D4263" s="44">
        <v>827.1</v>
      </c>
      <c r="E4263" s="44">
        <v>26.0</v>
      </c>
      <c r="F4263" s="44">
        <v>4.02</v>
      </c>
      <c r="G4263" s="44">
        <v>0.95</v>
      </c>
      <c r="H4263" s="18">
        <f>MIN(1,F4263/Config_Geracao!$E$4)*G4263</f>
        <v>0.3819</v>
      </c>
    </row>
    <row r="4264" ht="15.0" customHeight="1">
      <c r="A4264" s="43">
        <v>45835.5833333333</v>
      </c>
      <c r="B4264" s="44">
        <v>6.0</v>
      </c>
      <c r="C4264" s="44">
        <v>14.0</v>
      </c>
      <c r="D4264" s="44">
        <v>749.5</v>
      </c>
      <c r="E4264" s="44">
        <v>25.4</v>
      </c>
      <c r="F4264" s="44">
        <v>3.15</v>
      </c>
      <c r="G4264" s="44">
        <v>0.95</v>
      </c>
      <c r="H4264" s="18">
        <f>MIN(1,F4264/Config_Geracao!$E$4)*G4264</f>
        <v>0.29925</v>
      </c>
    </row>
    <row r="4265" ht="15.0" customHeight="1">
      <c r="A4265" s="43">
        <v>45835.625</v>
      </c>
      <c r="B4265" s="44">
        <v>6.0</v>
      </c>
      <c r="C4265" s="44">
        <v>15.0</v>
      </c>
      <c r="D4265" s="44">
        <v>694.9</v>
      </c>
      <c r="E4265" s="44">
        <v>21.8</v>
      </c>
      <c r="F4265" s="44">
        <v>2.71</v>
      </c>
      <c r="G4265" s="44">
        <v>0.95</v>
      </c>
      <c r="H4265" s="18">
        <f>MIN(1,F4265/Config_Geracao!$E$4)*G4265</f>
        <v>0.25745</v>
      </c>
    </row>
    <row r="4266" ht="15.0" customHeight="1">
      <c r="A4266" s="43">
        <v>45835.6666666667</v>
      </c>
      <c r="B4266" s="44">
        <v>6.0</v>
      </c>
      <c r="C4266" s="44">
        <v>16.0</v>
      </c>
      <c r="D4266" s="44">
        <v>556.4</v>
      </c>
      <c r="E4266" s="44">
        <v>20.6</v>
      </c>
      <c r="F4266" s="44">
        <v>2.84</v>
      </c>
      <c r="G4266" s="44">
        <v>0.95</v>
      </c>
      <c r="H4266" s="18">
        <f>MIN(1,F4266/Config_Geracao!$E$4)*G4266</f>
        <v>0.2698</v>
      </c>
    </row>
    <row r="4267" ht="15.0" customHeight="1">
      <c r="A4267" s="43">
        <v>45835.7083333333</v>
      </c>
      <c r="B4267" s="44">
        <v>6.0</v>
      </c>
      <c r="C4267" s="44">
        <v>17.0</v>
      </c>
      <c r="D4267" s="44">
        <v>385.0</v>
      </c>
      <c r="E4267" s="44">
        <v>20.1</v>
      </c>
      <c r="F4267" s="44">
        <v>2.39</v>
      </c>
      <c r="G4267" s="44">
        <v>0.95</v>
      </c>
      <c r="H4267" s="18">
        <f>MIN(1,F4267/Config_Geracao!$E$4)*G4267</f>
        <v>0.22705</v>
      </c>
    </row>
    <row r="4268" ht="15.0" customHeight="1">
      <c r="A4268" s="43">
        <v>45835.75</v>
      </c>
      <c r="B4268" s="44">
        <v>6.0</v>
      </c>
      <c r="C4268" s="44">
        <v>18.0</v>
      </c>
      <c r="D4268" s="44">
        <v>184.7</v>
      </c>
      <c r="E4268" s="44">
        <v>18.0</v>
      </c>
      <c r="F4268" s="44">
        <v>2.41</v>
      </c>
      <c r="G4268" s="44">
        <v>0.95</v>
      </c>
      <c r="H4268" s="18">
        <f>MIN(1,F4268/Config_Geracao!$E$4)*G4268</f>
        <v>0.22895</v>
      </c>
    </row>
    <row r="4269" ht="15.0" customHeight="1">
      <c r="A4269" s="43">
        <v>45835.7916666667</v>
      </c>
      <c r="B4269" s="44">
        <v>6.0</v>
      </c>
      <c r="C4269" s="44">
        <v>19.0</v>
      </c>
      <c r="D4269" s="44">
        <v>0.0</v>
      </c>
      <c r="E4269" s="44">
        <v>19.8</v>
      </c>
      <c r="F4269" s="44">
        <v>3.32</v>
      </c>
      <c r="G4269" s="44">
        <v>0.95</v>
      </c>
      <c r="H4269" s="18">
        <f>MIN(1,F4269/Config_Geracao!$E$4)*G4269</f>
        <v>0.3154</v>
      </c>
    </row>
    <row r="4270" ht="15.0" customHeight="1">
      <c r="A4270" s="43">
        <v>45835.8333333333</v>
      </c>
      <c r="B4270" s="44">
        <v>6.0</v>
      </c>
      <c r="C4270" s="44">
        <v>20.0</v>
      </c>
      <c r="D4270" s="44">
        <v>0.0</v>
      </c>
      <c r="E4270" s="44">
        <v>21.4</v>
      </c>
      <c r="F4270" s="44">
        <v>2.38</v>
      </c>
      <c r="G4270" s="44">
        <v>0.95</v>
      </c>
      <c r="H4270" s="18">
        <f>MIN(1,F4270/Config_Geracao!$E$4)*G4270</f>
        <v>0.2261</v>
      </c>
    </row>
    <row r="4271" ht="15.0" customHeight="1">
      <c r="A4271" s="43">
        <v>45835.875</v>
      </c>
      <c r="B4271" s="44">
        <v>6.0</v>
      </c>
      <c r="C4271" s="44">
        <v>21.0</v>
      </c>
      <c r="D4271" s="44">
        <v>0.0</v>
      </c>
      <c r="E4271" s="44">
        <v>17.1</v>
      </c>
      <c r="F4271" s="44">
        <v>5.0</v>
      </c>
      <c r="G4271" s="44">
        <v>0.95</v>
      </c>
      <c r="H4271" s="18">
        <f>MIN(1,F4271/Config_Geracao!$E$4)*G4271</f>
        <v>0.475</v>
      </c>
    </row>
    <row r="4272" ht="15.0" customHeight="1">
      <c r="A4272" s="43">
        <v>45835.9166666667</v>
      </c>
      <c r="B4272" s="44">
        <v>6.0</v>
      </c>
      <c r="C4272" s="44">
        <v>22.0</v>
      </c>
      <c r="D4272" s="44">
        <v>0.0</v>
      </c>
      <c r="E4272" s="44">
        <v>21.1</v>
      </c>
      <c r="F4272" s="44">
        <v>3.83</v>
      </c>
      <c r="G4272" s="44">
        <v>0.95</v>
      </c>
      <c r="H4272" s="18">
        <f>MIN(1,F4272/Config_Geracao!$E$4)*G4272</f>
        <v>0.36385</v>
      </c>
    </row>
    <row r="4273" ht="15.0" customHeight="1">
      <c r="A4273" s="43">
        <v>45835.9583333333</v>
      </c>
      <c r="B4273" s="44">
        <v>6.0</v>
      </c>
      <c r="C4273" s="44">
        <v>23.0</v>
      </c>
      <c r="D4273" s="44">
        <v>0.0</v>
      </c>
      <c r="E4273" s="44">
        <v>23.4</v>
      </c>
      <c r="F4273" s="44">
        <v>5.02</v>
      </c>
      <c r="G4273" s="44">
        <v>0.95</v>
      </c>
      <c r="H4273" s="18">
        <f>MIN(1,F4273/Config_Geracao!$E$4)*G4273</f>
        <v>0.4769</v>
      </c>
    </row>
    <row r="4274" ht="15.0" customHeight="1">
      <c r="A4274" s="43">
        <v>45836.0</v>
      </c>
      <c r="B4274" s="44">
        <v>6.0</v>
      </c>
      <c r="C4274" s="44">
        <v>0.0</v>
      </c>
      <c r="D4274" s="44">
        <v>0.0</v>
      </c>
      <c r="E4274" s="44">
        <v>21.6</v>
      </c>
      <c r="F4274" s="44">
        <v>3.83</v>
      </c>
      <c r="G4274" s="44">
        <v>0.95</v>
      </c>
      <c r="H4274" s="18">
        <f>MIN(1,F4274/Config_Geracao!$E$4)*G4274</f>
        <v>0.36385</v>
      </c>
    </row>
    <row r="4275" ht="15.0" customHeight="1">
      <c r="A4275" s="43">
        <v>45836.0416666667</v>
      </c>
      <c r="B4275" s="44">
        <v>6.0</v>
      </c>
      <c r="C4275" s="44">
        <v>1.0</v>
      </c>
      <c r="D4275" s="44">
        <v>0.0</v>
      </c>
      <c r="E4275" s="44">
        <v>23.1</v>
      </c>
      <c r="F4275" s="44">
        <v>3.64</v>
      </c>
      <c r="G4275" s="44">
        <v>0.95</v>
      </c>
      <c r="H4275" s="18">
        <f>MIN(1,F4275/Config_Geracao!$E$4)*G4275</f>
        <v>0.3458</v>
      </c>
    </row>
    <row r="4276" ht="15.0" customHeight="1">
      <c r="A4276" s="43">
        <v>45836.0833333333</v>
      </c>
      <c r="B4276" s="44">
        <v>6.0</v>
      </c>
      <c r="C4276" s="44">
        <v>2.0</v>
      </c>
      <c r="D4276" s="44">
        <v>0.0</v>
      </c>
      <c r="E4276" s="44">
        <v>24.4</v>
      </c>
      <c r="F4276" s="44">
        <v>3.93</v>
      </c>
      <c r="G4276" s="44">
        <v>0.95</v>
      </c>
      <c r="H4276" s="18">
        <f>MIN(1,F4276/Config_Geracao!$E$4)*G4276</f>
        <v>0.37335</v>
      </c>
    </row>
    <row r="4277" ht="15.0" customHeight="1">
      <c r="A4277" s="43">
        <v>45836.125</v>
      </c>
      <c r="B4277" s="44">
        <v>6.0</v>
      </c>
      <c r="C4277" s="44">
        <v>3.0</v>
      </c>
      <c r="D4277" s="44">
        <v>0.0</v>
      </c>
      <c r="E4277" s="44">
        <v>22.2</v>
      </c>
      <c r="F4277" s="44">
        <v>3.93</v>
      </c>
      <c r="G4277" s="44">
        <v>0.95</v>
      </c>
      <c r="H4277" s="18">
        <f>MIN(1,F4277/Config_Geracao!$E$4)*G4277</f>
        <v>0.37335</v>
      </c>
    </row>
    <row r="4278" ht="15.0" customHeight="1">
      <c r="A4278" s="43">
        <v>45836.1666666667</v>
      </c>
      <c r="B4278" s="44">
        <v>6.0</v>
      </c>
      <c r="C4278" s="44">
        <v>4.0</v>
      </c>
      <c r="D4278" s="44">
        <v>0.0</v>
      </c>
      <c r="E4278" s="44">
        <v>21.7</v>
      </c>
      <c r="F4278" s="44">
        <v>4.2</v>
      </c>
      <c r="G4278" s="44">
        <v>0.95</v>
      </c>
      <c r="H4278" s="18">
        <f>MIN(1,F4278/Config_Geracao!$E$4)*G4278</f>
        <v>0.399</v>
      </c>
    </row>
    <row r="4279" ht="15.0" customHeight="1">
      <c r="A4279" s="43">
        <v>45836.2083333333</v>
      </c>
      <c r="B4279" s="44">
        <v>6.0</v>
      </c>
      <c r="C4279" s="44">
        <v>5.0</v>
      </c>
      <c r="D4279" s="44">
        <v>17.2</v>
      </c>
      <c r="E4279" s="44">
        <v>18.0</v>
      </c>
      <c r="F4279" s="44">
        <v>8.04</v>
      </c>
      <c r="G4279" s="44">
        <v>0.95</v>
      </c>
      <c r="H4279" s="18">
        <f>MIN(1,F4279/Config_Geracao!$E$4)*G4279</f>
        <v>0.7638</v>
      </c>
    </row>
    <row r="4280" ht="15.0" customHeight="1">
      <c r="A4280" s="43">
        <v>45836.25</v>
      </c>
      <c r="B4280" s="44">
        <v>6.0</v>
      </c>
      <c r="C4280" s="44">
        <v>6.0</v>
      </c>
      <c r="D4280" s="44">
        <v>216.8</v>
      </c>
      <c r="E4280" s="44">
        <v>16.8</v>
      </c>
      <c r="F4280" s="44">
        <v>2.44</v>
      </c>
      <c r="G4280" s="44">
        <v>0.95</v>
      </c>
      <c r="H4280" s="18">
        <f>MIN(1,F4280/Config_Geracao!$E$4)*G4280</f>
        <v>0.2318</v>
      </c>
    </row>
    <row r="4281" ht="15.0" customHeight="1">
      <c r="A4281" s="43">
        <v>45836.2916666667</v>
      </c>
      <c r="B4281" s="44">
        <v>6.0</v>
      </c>
      <c r="C4281" s="44">
        <v>7.0</v>
      </c>
      <c r="D4281" s="44">
        <v>410.8</v>
      </c>
      <c r="E4281" s="44">
        <v>23.1</v>
      </c>
      <c r="F4281" s="44">
        <v>2.4</v>
      </c>
      <c r="G4281" s="44">
        <v>0.95</v>
      </c>
      <c r="H4281" s="18">
        <f>MIN(1,F4281/Config_Geracao!$E$4)*G4281</f>
        <v>0.228</v>
      </c>
    </row>
    <row r="4282" ht="15.0" customHeight="1">
      <c r="A4282" s="43">
        <v>45836.3333333333</v>
      </c>
      <c r="B4282" s="44">
        <v>6.0</v>
      </c>
      <c r="C4282" s="44">
        <v>8.0</v>
      </c>
      <c r="D4282" s="44">
        <v>527.5</v>
      </c>
      <c r="E4282" s="44">
        <v>24.5</v>
      </c>
      <c r="F4282" s="44">
        <v>6.8</v>
      </c>
      <c r="G4282" s="44">
        <v>0.95</v>
      </c>
      <c r="H4282" s="18">
        <f>MIN(1,F4282/Config_Geracao!$E$4)*G4282</f>
        <v>0.646</v>
      </c>
    </row>
    <row r="4283" ht="15.0" customHeight="1">
      <c r="A4283" s="43">
        <v>45836.375</v>
      </c>
      <c r="B4283" s="44">
        <v>6.0</v>
      </c>
      <c r="C4283" s="44">
        <v>9.0</v>
      </c>
      <c r="D4283" s="44">
        <v>665.4</v>
      </c>
      <c r="E4283" s="44">
        <v>24.8</v>
      </c>
      <c r="F4283" s="44">
        <v>2.71</v>
      </c>
      <c r="G4283" s="44">
        <v>0.95</v>
      </c>
      <c r="H4283" s="18">
        <f>MIN(1,F4283/Config_Geracao!$E$4)*G4283</f>
        <v>0.25745</v>
      </c>
    </row>
    <row r="4284" ht="15.0" customHeight="1">
      <c r="A4284" s="43">
        <v>45836.4166666667</v>
      </c>
      <c r="B4284" s="44">
        <v>6.0</v>
      </c>
      <c r="C4284" s="44">
        <v>10.0</v>
      </c>
      <c r="D4284" s="44">
        <v>750.0</v>
      </c>
      <c r="E4284" s="44">
        <v>27.1</v>
      </c>
      <c r="F4284" s="44">
        <v>3.03</v>
      </c>
      <c r="G4284" s="44">
        <v>0.95</v>
      </c>
      <c r="H4284" s="18">
        <f>MIN(1,F4284/Config_Geracao!$E$4)*G4284</f>
        <v>0.28785</v>
      </c>
    </row>
    <row r="4285" ht="15.0" customHeight="1">
      <c r="A4285" s="43">
        <v>45836.4583333333</v>
      </c>
      <c r="B4285" s="44">
        <v>6.0</v>
      </c>
      <c r="C4285" s="44">
        <v>11.0</v>
      </c>
      <c r="D4285" s="44">
        <v>841.0</v>
      </c>
      <c r="E4285" s="44">
        <v>27.5</v>
      </c>
      <c r="F4285" s="44">
        <v>2.86</v>
      </c>
      <c r="G4285" s="44">
        <v>0.95</v>
      </c>
      <c r="H4285" s="18">
        <f>MIN(1,F4285/Config_Geracao!$E$4)*G4285</f>
        <v>0.2717</v>
      </c>
    </row>
    <row r="4286" ht="15.0" customHeight="1">
      <c r="A4286" s="43">
        <v>45836.5</v>
      </c>
      <c r="B4286" s="44">
        <v>6.0</v>
      </c>
      <c r="C4286" s="44">
        <v>12.0</v>
      </c>
      <c r="D4286" s="44">
        <v>804.9</v>
      </c>
      <c r="E4286" s="44">
        <v>25.3</v>
      </c>
      <c r="F4286" s="44">
        <v>3.5</v>
      </c>
      <c r="G4286" s="44">
        <v>0.95</v>
      </c>
      <c r="H4286" s="18">
        <f>MIN(1,F4286/Config_Geracao!$E$4)*G4286</f>
        <v>0.3325</v>
      </c>
    </row>
    <row r="4287" ht="15.0" customHeight="1">
      <c r="A4287" s="43">
        <v>45836.5416666667</v>
      </c>
      <c r="B4287" s="44">
        <v>6.0</v>
      </c>
      <c r="C4287" s="44">
        <v>13.0</v>
      </c>
      <c r="D4287" s="44">
        <v>851.4</v>
      </c>
      <c r="E4287" s="44">
        <v>24.9</v>
      </c>
      <c r="F4287" s="44">
        <v>2.64</v>
      </c>
      <c r="G4287" s="44">
        <v>0.95</v>
      </c>
      <c r="H4287" s="18">
        <f>MIN(1,F4287/Config_Geracao!$E$4)*G4287</f>
        <v>0.2508</v>
      </c>
    </row>
    <row r="4288" ht="15.0" customHeight="1">
      <c r="A4288" s="43">
        <v>45836.5833333333</v>
      </c>
      <c r="B4288" s="44">
        <v>6.0</v>
      </c>
      <c r="C4288" s="44">
        <v>14.0</v>
      </c>
      <c r="D4288" s="44">
        <v>761.7</v>
      </c>
      <c r="E4288" s="44">
        <v>26.1</v>
      </c>
      <c r="F4288" s="44">
        <v>2.5</v>
      </c>
      <c r="G4288" s="44">
        <v>0.95</v>
      </c>
      <c r="H4288" s="18">
        <f>MIN(1,F4288/Config_Geracao!$E$4)*G4288</f>
        <v>0.2375</v>
      </c>
    </row>
    <row r="4289" ht="15.0" customHeight="1">
      <c r="A4289" s="43">
        <v>45836.625</v>
      </c>
      <c r="B4289" s="44">
        <v>6.0</v>
      </c>
      <c r="C4289" s="44">
        <v>15.0</v>
      </c>
      <c r="D4289" s="44">
        <v>658.7</v>
      </c>
      <c r="E4289" s="44">
        <v>23.8</v>
      </c>
      <c r="F4289" s="44">
        <v>2.49</v>
      </c>
      <c r="G4289" s="44">
        <v>0.95</v>
      </c>
      <c r="H4289" s="18">
        <f>MIN(1,F4289/Config_Geracao!$E$4)*G4289</f>
        <v>0.23655</v>
      </c>
    </row>
    <row r="4290" ht="15.0" customHeight="1">
      <c r="A4290" s="43">
        <v>45836.6666666667</v>
      </c>
      <c r="B4290" s="44">
        <v>6.0</v>
      </c>
      <c r="C4290" s="44">
        <v>16.0</v>
      </c>
      <c r="D4290" s="44">
        <v>532.2</v>
      </c>
      <c r="E4290" s="44">
        <v>23.1</v>
      </c>
      <c r="F4290" s="44">
        <v>2.41</v>
      </c>
      <c r="G4290" s="44">
        <v>0.95</v>
      </c>
      <c r="H4290" s="18">
        <f>MIN(1,F4290/Config_Geracao!$E$4)*G4290</f>
        <v>0.22895</v>
      </c>
    </row>
    <row r="4291" ht="15.0" customHeight="1">
      <c r="A4291" s="43">
        <v>45836.7083333333</v>
      </c>
      <c r="B4291" s="44">
        <v>6.0</v>
      </c>
      <c r="C4291" s="44">
        <v>17.0</v>
      </c>
      <c r="D4291" s="44">
        <v>405.7</v>
      </c>
      <c r="E4291" s="44">
        <v>22.9</v>
      </c>
      <c r="F4291" s="44">
        <v>5.54</v>
      </c>
      <c r="G4291" s="44">
        <v>0.95</v>
      </c>
      <c r="H4291" s="18">
        <f>MIN(1,F4291/Config_Geracao!$E$4)*G4291</f>
        <v>0.5263</v>
      </c>
    </row>
    <row r="4292" ht="15.0" customHeight="1">
      <c r="A4292" s="43">
        <v>45836.75</v>
      </c>
      <c r="B4292" s="44">
        <v>6.0</v>
      </c>
      <c r="C4292" s="44">
        <v>18.0</v>
      </c>
      <c r="D4292" s="44">
        <v>203.6</v>
      </c>
      <c r="E4292" s="44">
        <v>21.9</v>
      </c>
      <c r="F4292" s="44">
        <v>2.86</v>
      </c>
      <c r="G4292" s="44">
        <v>0.95</v>
      </c>
      <c r="H4292" s="18">
        <f>MIN(1,F4292/Config_Geracao!$E$4)*G4292</f>
        <v>0.2717</v>
      </c>
    </row>
    <row r="4293" ht="15.0" customHeight="1">
      <c r="A4293" s="43">
        <v>45836.7916666667</v>
      </c>
      <c r="B4293" s="44">
        <v>6.0</v>
      </c>
      <c r="C4293" s="44">
        <v>19.0</v>
      </c>
      <c r="D4293" s="44">
        <v>0.0</v>
      </c>
      <c r="E4293" s="44">
        <v>20.8</v>
      </c>
      <c r="F4293" s="44">
        <v>2.91</v>
      </c>
      <c r="G4293" s="44">
        <v>0.95</v>
      </c>
      <c r="H4293" s="18">
        <f>MIN(1,F4293/Config_Geracao!$E$4)*G4293</f>
        <v>0.27645</v>
      </c>
    </row>
    <row r="4294" ht="15.0" customHeight="1">
      <c r="A4294" s="43">
        <v>45836.8333333333</v>
      </c>
      <c r="B4294" s="44">
        <v>6.0</v>
      </c>
      <c r="C4294" s="44">
        <v>20.0</v>
      </c>
      <c r="D4294" s="44">
        <v>0.0</v>
      </c>
      <c r="E4294" s="44">
        <v>23.3</v>
      </c>
      <c r="F4294" s="44">
        <v>2.69</v>
      </c>
      <c r="G4294" s="44">
        <v>0.95</v>
      </c>
      <c r="H4294" s="18">
        <f>MIN(1,F4294/Config_Geracao!$E$4)*G4294</f>
        <v>0.25555</v>
      </c>
    </row>
    <row r="4295" ht="15.0" customHeight="1">
      <c r="A4295" s="43">
        <v>45836.875</v>
      </c>
      <c r="B4295" s="44">
        <v>6.0</v>
      </c>
      <c r="C4295" s="44">
        <v>21.0</v>
      </c>
      <c r="D4295" s="44">
        <v>0.0</v>
      </c>
      <c r="E4295" s="44">
        <v>24.7</v>
      </c>
      <c r="F4295" s="44">
        <v>6.08</v>
      </c>
      <c r="G4295" s="44">
        <v>0.95</v>
      </c>
      <c r="H4295" s="18">
        <f>MIN(1,F4295/Config_Geracao!$E$4)*G4295</f>
        <v>0.5776</v>
      </c>
    </row>
    <row r="4296" ht="15.0" customHeight="1">
      <c r="A4296" s="43">
        <v>45836.9166666667</v>
      </c>
      <c r="B4296" s="44">
        <v>6.0</v>
      </c>
      <c r="C4296" s="44">
        <v>22.0</v>
      </c>
      <c r="D4296" s="44">
        <v>0.0</v>
      </c>
      <c r="E4296" s="44">
        <v>23.9</v>
      </c>
      <c r="F4296" s="44">
        <v>4.88</v>
      </c>
      <c r="G4296" s="44">
        <v>0.95</v>
      </c>
      <c r="H4296" s="18">
        <f>MIN(1,F4296/Config_Geracao!$E$4)*G4296</f>
        <v>0.4636</v>
      </c>
    </row>
    <row r="4297" ht="15.0" customHeight="1">
      <c r="A4297" s="43">
        <v>45836.9583333333</v>
      </c>
      <c r="B4297" s="44">
        <v>6.0</v>
      </c>
      <c r="C4297" s="44">
        <v>23.0</v>
      </c>
      <c r="D4297" s="44">
        <v>0.0</v>
      </c>
      <c r="E4297" s="44">
        <v>21.6</v>
      </c>
      <c r="F4297" s="44">
        <v>3.83</v>
      </c>
      <c r="G4297" s="44">
        <v>0.95</v>
      </c>
      <c r="H4297" s="18">
        <f>MIN(1,F4297/Config_Geracao!$E$4)*G4297</f>
        <v>0.36385</v>
      </c>
    </row>
    <row r="4298" ht="15.0" customHeight="1">
      <c r="A4298" s="43">
        <v>45837.0</v>
      </c>
      <c r="B4298" s="44">
        <v>6.0</v>
      </c>
      <c r="C4298" s="44">
        <v>0.0</v>
      </c>
      <c r="D4298" s="44">
        <v>0.0</v>
      </c>
      <c r="E4298" s="44">
        <v>23.5</v>
      </c>
      <c r="F4298" s="44">
        <v>3.51</v>
      </c>
      <c r="G4298" s="44">
        <v>0.95</v>
      </c>
      <c r="H4298" s="18">
        <f>MIN(1,F4298/Config_Geracao!$E$4)*G4298</f>
        <v>0.33345</v>
      </c>
    </row>
    <row r="4299" ht="15.0" customHeight="1">
      <c r="A4299" s="43">
        <v>45837.0416666667</v>
      </c>
      <c r="B4299" s="44">
        <v>6.0</v>
      </c>
      <c r="C4299" s="44">
        <v>1.0</v>
      </c>
      <c r="D4299" s="44">
        <v>0.0</v>
      </c>
      <c r="E4299" s="44">
        <v>23.4</v>
      </c>
      <c r="F4299" s="44">
        <v>4.78</v>
      </c>
      <c r="G4299" s="44">
        <v>0.95</v>
      </c>
      <c r="H4299" s="18">
        <f>MIN(1,F4299/Config_Geracao!$E$4)*G4299</f>
        <v>0.4541</v>
      </c>
    </row>
    <row r="4300" ht="15.0" customHeight="1">
      <c r="A4300" s="43">
        <v>45837.0833333333</v>
      </c>
      <c r="B4300" s="44">
        <v>6.0</v>
      </c>
      <c r="C4300" s="44">
        <v>2.0</v>
      </c>
      <c r="D4300" s="44">
        <v>0.0</v>
      </c>
      <c r="E4300" s="44">
        <v>23.4</v>
      </c>
      <c r="F4300" s="44">
        <v>4.42</v>
      </c>
      <c r="G4300" s="44">
        <v>0.95</v>
      </c>
      <c r="H4300" s="18">
        <f>MIN(1,F4300/Config_Geracao!$E$4)*G4300</f>
        <v>0.4199</v>
      </c>
    </row>
    <row r="4301" ht="15.0" customHeight="1">
      <c r="A4301" s="43">
        <v>45837.125</v>
      </c>
      <c r="B4301" s="44">
        <v>6.0</v>
      </c>
      <c r="C4301" s="44">
        <v>3.0</v>
      </c>
      <c r="D4301" s="44">
        <v>0.0</v>
      </c>
      <c r="E4301" s="44">
        <v>20.3</v>
      </c>
      <c r="F4301" s="44">
        <v>3.76</v>
      </c>
      <c r="G4301" s="44">
        <v>0.95</v>
      </c>
      <c r="H4301" s="18">
        <f>MIN(1,F4301/Config_Geracao!$E$4)*G4301</f>
        <v>0.3572</v>
      </c>
    </row>
    <row r="4302" ht="15.0" customHeight="1">
      <c r="A4302" s="43">
        <v>45837.1666666667</v>
      </c>
      <c r="B4302" s="44">
        <v>6.0</v>
      </c>
      <c r="C4302" s="44">
        <v>4.0</v>
      </c>
      <c r="D4302" s="44">
        <v>0.0</v>
      </c>
      <c r="E4302" s="44">
        <v>21.5</v>
      </c>
      <c r="F4302" s="44">
        <v>3.51</v>
      </c>
      <c r="G4302" s="44">
        <v>0.95</v>
      </c>
      <c r="H4302" s="18">
        <f>MIN(1,F4302/Config_Geracao!$E$4)*G4302</f>
        <v>0.33345</v>
      </c>
    </row>
    <row r="4303" ht="15.0" customHeight="1">
      <c r="A4303" s="43">
        <v>45837.2083333333</v>
      </c>
      <c r="B4303" s="44">
        <v>6.0</v>
      </c>
      <c r="C4303" s="44">
        <v>5.0</v>
      </c>
      <c r="D4303" s="44">
        <v>21.1</v>
      </c>
      <c r="E4303" s="44">
        <v>22.4</v>
      </c>
      <c r="F4303" s="44">
        <v>3.97</v>
      </c>
      <c r="G4303" s="44">
        <v>0.95</v>
      </c>
      <c r="H4303" s="18">
        <f>MIN(1,F4303/Config_Geracao!$E$4)*G4303</f>
        <v>0.37715</v>
      </c>
    </row>
    <row r="4304" ht="15.0" customHeight="1">
      <c r="A4304" s="43">
        <v>45837.25</v>
      </c>
      <c r="B4304" s="44">
        <v>6.0</v>
      </c>
      <c r="C4304" s="44">
        <v>6.0</v>
      </c>
      <c r="D4304" s="44">
        <v>212.6</v>
      </c>
      <c r="E4304" s="44">
        <v>18.4</v>
      </c>
      <c r="F4304" s="44">
        <v>2.36</v>
      </c>
      <c r="G4304" s="44">
        <v>0.95</v>
      </c>
      <c r="H4304" s="18">
        <f>MIN(1,F4304/Config_Geracao!$E$4)*G4304</f>
        <v>0.2242</v>
      </c>
    </row>
    <row r="4305" ht="15.0" customHeight="1">
      <c r="A4305" s="43">
        <v>45837.2916666667</v>
      </c>
      <c r="B4305" s="44">
        <v>6.0</v>
      </c>
      <c r="C4305" s="44">
        <v>7.0</v>
      </c>
      <c r="D4305" s="44">
        <v>380.6</v>
      </c>
      <c r="E4305" s="44">
        <v>20.3</v>
      </c>
      <c r="F4305" s="44">
        <v>3.34</v>
      </c>
      <c r="G4305" s="44">
        <v>0.95</v>
      </c>
      <c r="H4305" s="18">
        <f>MIN(1,F4305/Config_Geracao!$E$4)*G4305</f>
        <v>0.3173</v>
      </c>
    </row>
    <row r="4306" ht="15.0" customHeight="1">
      <c r="A4306" s="43">
        <v>45837.3333333333</v>
      </c>
      <c r="B4306" s="44">
        <v>6.0</v>
      </c>
      <c r="C4306" s="44">
        <v>8.0</v>
      </c>
      <c r="D4306" s="44">
        <v>520.6</v>
      </c>
      <c r="E4306" s="44">
        <v>22.1</v>
      </c>
      <c r="F4306" s="44">
        <v>2.7</v>
      </c>
      <c r="G4306" s="44">
        <v>0.95</v>
      </c>
      <c r="H4306" s="18">
        <f>MIN(1,F4306/Config_Geracao!$E$4)*G4306</f>
        <v>0.2565</v>
      </c>
    </row>
    <row r="4307" ht="15.0" customHeight="1">
      <c r="A4307" s="43">
        <v>45837.375</v>
      </c>
      <c r="B4307" s="44">
        <v>6.0</v>
      </c>
      <c r="C4307" s="44">
        <v>9.0</v>
      </c>
      <c r="D4307" s="44">
        <v>646.0</v>
      </c>
      <c r="E4307" s="44">
        <v>22.4</v>
      </c>
      <c r="F4307" s="44">
        <v>3.03</v>
      </c>
      <c r="G4307" s="44">
        <v>0.95</v>
      </c>
      <c r="H4307" s="18">
        <f>MIN(1,F4307/Config_Geracao!$E$4)*G4307</f>
        <v>0.28785</v>
      </c>
    </row>
    <row r="4308" ht="15.0" customHeight="1">
      <c r="A4308" s="43">
        <v>45837.4166666667</v>
      </c>
      <c r="B4308" s="44">
        <v>6.0</v>
      </c>
      <c r="C4308" s="44">
        <v>10.0</v>
      </c>
      <c r="D4308" s="44">
        <v>787.8</v>
      </c>
      <c r="E4308" s="44">
        <v>23.0</v>
      </c>
      <c r="F4308" s="44">
        <v>4.04</v>
      </c>
      <c r="G4308" s="44">
        <v>0.95</v>
      </c>
      <c r="H4308" s="18">
        <f>MIN(1,F4308/Config_Geracao!$E$4)*G4308</f>
        <v>0.3838</v>
      </c>
    </row>
    <row r="4309" ht="15.0" customHeight="1">
      <c r="A4309" s="43">
        <v>45837.4583333333</v>
      </c>
      <c r="B4309" s="44">
        <v>6.0</v>
      </c>
      <c r="C4309" s="44">
        <v>11.0</v>
      </c>
      <c r="D4309" s="44">
        <v>844.9</v>
      </c>
      <c r="E4309" s="44">
        <v>25.9</v>
      </c>
      <c r="F4309" s="44">
        <v>2.47</v>
      </c>
      <c r="G4309" s="44">
        <v>0.95</v>
      </c>
      <c r="H4309" s="18">
        <f>MIN(1,F4309/Config_Geracao!$E$4)*G4309</f>
        <v>0.23465</v>
      </c>
    </row>
    <row r="4310" ht="15.0" customHeight="1">
      <c r="A4310" s="43">
        <v>45837.5</v>
      </c>
      <c r="B4310" s="44">
        <v>6.0</v>
      </c>
      <c r="C4310" s="44">
        <v>12.0</v>
      </c>
      <c r="D4310" s="44">
        <v>860.5</v>
      </c>
      <c r="E4310" s="44">
        <v>28.0</v>
      </c>
      <c r="F4310" s="44">
        <v>2.92</v>
      </c>
      <c r="G4310" s="44">
        <v>0.95</v>
      </c>
      <c r="H4310" s="18">
        <f>MIN(1,F4310/Config_Geracao!$E$4)*G4310</f>
        <v>0.2774</v>
      </c>
    </row>
    <row r="4311" ht="15.0" customHeight="1">
      <c r="A4311" s="43">
        <v>45837.5416666667</v>
      </c>
      <c r="B4311" s="44">
        <v>6.0</v>
      </c>
      <c r="C4311" s="44">
        <v>13.0</v>
      </c>
      <c r="D4311" s="44">
        <v>839.0</v>
      </c>
      <c r="E4311" s="44">
        <v>23.8</v>
      </c>
      <c r="F4311" s="44">
        <v>3.22</v>
      </c>
      <c r="G4311" s="44">
        <v>0.95</v>
      </c>
      <c r="H4311" s="18">
        <f>MIN(1,F4311/Config_Geracao!$E$4)*G4311</f>
        <v>0.3059</v>
      </c>
    </row>
    <row r="4312" ht="15.0" customHeight="1">
      <c r="A4312" s="43">
        <v>45837.5833333333</v>
      </c>
      <c r="B4312" s="44">
        <v>6.0</v>
      </c>
      <c r="C4312" s="44">
        <v>14.0</v>
      </c>
      <c r="D4312" s="44">
        <v>761.6</v>
      </c>
      <c r="E4312" s="44">
        <v>24.8</v>
      </c>
      <c r="F4312" s="44">
        <v>5.95</v>
      </c>
      <c r="G4312" s="44">
        <v>0.95</v>
      </c>
      <c r="H4312" s="18">
        <f>MIN(1,F4312/Config_Geracao!$E$4)*G4312</f>
        <v>0.56525</v>
      </c>
    </row>
    <row r="4313" ht="15.0" customHeight="1">
      <c r="A4313" s="43">
        <v>45837.625</v>
      </c>
      <c r="B4313" s="44">
        <v>6.0</v>
      </c>
      <c r="C4313" s="44">
        <v>15.0</v>
      </c>
      <c r="D4313" s="44">
        <v>685.9</v>
      </c>
      <c r="E4313" s="44">
        <v>22.9</v>
      </c>
      <c r="F4313" s="44">
        <v>3.49</v>
      </c>
      <c r="G4313" s="44">
        <v>0.95</v>
      </c>
      <c r="H4313" s="18">
        <f>MIN(1,F4313/Config_Geracao!$E$4)*G4313</f>
        <v>0.33155</v>
      </c>
    </row>
    <row r="4314" ht="15.0" customHeight="1">
      <c r="A4314" s="43">
        <v>45837.6666666667</v>
      </c>
      <c r="B4314" s="44">
        <v>6.0</v>
      </c>
      <c r="C4314" s="44">
        <v>16.0</v>
      </c>
      <c r="D4314" s="44">
        <v>523.1</v>
      </c>
      <c r="E4314" s="44">
        <v>26.5</v>
      </c>
      <c r="F4314" s="44">
        <v>4.0</v>
      </c>
      <c r="G4314" s="44">
        <v>0.95</v>
      </c>
      <c r="H4314" s="18">
        <f>MIN(1,F4314/Config_Geracao!$E$4)*G4314</f>
        <v>0.38</v>
      </c>
    </row>
    <row r="4315" ht="15.0" customHeight="1">
      <c r="A4315" s="43">
        <v>45837.7083333333</v>
      </c>
      <c r="B4315" s="44">
        <v>6.0</v>
      </c>
      <c r="C4315" s="44">
        <v>17.0</v>
      </c>
      <c r="D4315" s="44">
        <v>367.7</v>
      </c>
      <c r="E4315" s="44">
        <v>23.7</v>
      </c>
      <c r="F4315" s="44">
        <v>2.72</v>
      </c>
      <c r="G4315" s="44">
        <v>0.95</v>
      </c>
      <c r="H4315" s="18">
        <f>MIN(1,F4315/Config_Geracao!$E$4)*G4315</f>
        <v>0.2584</v>
      </c>
    </row>
    <row r="4316" ht="15.0" customHeight="1">
      <c r="A4316" s="43">
        <v>45837.75</v>
      </c>
      <c r="B4316" s="44">
        <v>6.0</v>
      </c>
      <c r="C4316" s="44">
        <v>18.0</v>
      </c>
      <c r="D4316" s="44">
        <v>190.1</v>
      </c>
      <c r="E4316" s="44">
        <v>17.5</v>
      </c>
      <c r="F4316" s="44">
        <v>2.39</v>
      </c>
      <c r="G4316" s="44">
        <v>0.95</v>
      </c>
      <c r="H4316" s="18">
        <f>MIN(1,F4316/Config_Geracao!$E$4)*G4316</f>
        <v>0.22705</v>
      </c>
    </row>
    <row r="4317" ht="15.0" customHeight="1">
      <c r="A4317" s="43">
        <v>45837.7916666667</v>
      </c>
      <c r="B4317" s="44">
        <v>6.0</v>
      </c>
      <c r="C4317" s="44">
        <v>19.0</v>
      </c>
      <c r="D4317" s="44">
        <v>13.7</v>
      </c>
      <c r="E4317" s="44">
        <v>21.8</v>
      </c>
      <c r="F4317" s="44">
        <v>3.22</v>
      </c>
      <c r="G4317" s="44">
        <v>0.95</v>
      </c>
      <c r="H4317" s="18">
        <f>MIN(1,F4317/Config_Geracao!$E$4)*G4317</f>
        <v>0.3059</v>
      </c>
    </row>
    <row r="4318" ht="15.0" customHeight="1">
      <c r="A4318" s="43">
        <v>45837.8333333333</v>
      </c>
      <c r="B4318" s="44">
        <v>6.0</v>
      </c>
      <c r="C4318" s="44">
        <v>20.0</v>
      </c>
      <c r="D4318" s="44">
        <v>0.0</v>
      </c>
      <c r="E4318" s="44">
        <v>22.2</v>
      </c>
      <c r="F4318" s="44">
        <v>3.15</v>
      </c>
      <c r="G4318" s="44">
        <v>0.95</v>
      </c>
      <c r="H4318" s="18">
        <f>MIN(1,F4318/Config_Geracao!$E$4)*G4318</f>
        <v>0.29925</v>
      </c>
    </row>
    <row r="4319" ht="15.0" customHeight="1">
      <c r="A4319" s="43">
        <v>45837.875</v>
      </c>
      <c r="B4319" s="44">
        <v>6.0</v>
      </c>
      <c r="C4319" s="44">
        <v>21.0</v>
      </c>
      <c r="D4319" s="44">
        <v>0.0</v>
      </c>
      <c r="E4319" s="44">
        <v>23.1</v>
      </c>
      <c r="F4319" s="44">
        <v>6.61</v>
      </c>
      <c r="G4319" s="44">
        <v>0.95</v>
      </c>
      <c r="H4319" s="18">
        <f>MIN(1,F4319/Config_Geracao!$E$4)*G4319</f>
        <v>0.62795</v>
      </c>
    </row>
    <row r="4320" ht="15.0" customHeight="1">
      <c r="A4320" s="43">
        <v>45837.9166666667</v>
      </c>
      <c r="B4320" s="44">
        <v>6.0</v>
      </c>
      <c r="C4320" s="44">
        <v>22.0</v>
      </c>
      <c r="D4320" s="44">
        <v>0.0</v>
      </c>
      <c r="E4320" s="44">
        <v>23.6</v>
      </c>
      <c r="F4320" s="44">
        <v>3.49</v>
      </c>
      <c r="G4320" s="44">
        <v>0.95</v>
      </c>
      <c r="H4320" s="18">
        <f>MIN(1,F4320/Config_Geracao!$E$4)*G4320</f>
        <v>0.33155</v>
      </c>
    </row>
    <row r="4321" ht="15.0" customHeight="1">
      <c r="A4321" s="43">
        <v>45837.9583333333</v>
      </c>
      <c r="B4321" s="44">
        <v>6.0</v>
      </c>
      <c r="C4321" s="44">
        <v>23.0</v>
      </c>
      <c r="D4321" s="44">
        <v>0.0</v>
      </c>
      <c r="E4321" s="44">
        <v>19.3</v>
      </c>
      <c r="F4321" s="44">
        <v>4.14</v>
      </c>
      <c r="G4321" s="44">
        <v>0.95</v>
      </c>
      <c r="H4321" s="18">
        <f>MIN(1,F4321/Config_Geracao!$E$4)*G4321</f>
        <v>0.3933</v>
      </c>
    </row>
    <row r="4322" ht="15.0" customHeight="1">
      <c r="A4322" s="43">
        <v>45838.0</v>
      </c>
      <c r="B4322" s="44">
        <v>6.0</v>
      </c>
      <c r="C4322" s="44">
        <v>0.0</v>
      </c>
      <c r="D4322" s="44">
        <v>0.0</v>
      </c>
      <c r="E4322" s="44">
        <v>24.7</v>
      </c>
      <c r="F4322" s="44">
        <v>3.6</v>
      </c>
      <c r="G4322" s="44">
        <v>0.95</v>
      </c>
      <c r="H4322" s="18">
        <f>MIN(1,F4322/Config_Geracao!$E$4)*G4322</f>
        <v>0.342</v>
      </c>
    </row>
    <row r="4323" ht="15.0" customHeight="1">
      <c r="A4323" s="43">
        <v>45838.0416666667</v>
      </c>
      <c r="B4323" s="44">
        <v>6.0</v>
      </c>
      <c r="C4323" s="44">
        <v>1.0</v>
      </c>
      <c r="D4323" s="44">
        <v>0.0</v>
      </c>
      <c r="E4323" s="44">
        <v>22.7</v>
      </c>
      <c r="F4323" s="44">
        <v>4.06</v>
      </c>
      <c r="G4323" s="44">
        <v>0.95</v>
      </c>
      <c r="H4323" s="18">
        <f>MIN(1,F4323/Config_Geracao!$E$4)*G4323</f>
        <v>0.3857</v>
      </c>
    </row>
    <row r="4324" ht="15.0" customHeight="1">
      <c r="A4324" s="43">
        <v>45838.0833333333</v>
      </c>
      <c r="B4324" s="44">
        <v>6.0</v>
      </c>
      <c r="C4324" s="44">
        <v>2.0</v>
      </c>
      <c r="D4324" s="44">
        <v>0.0</v>
      </c>
      <c r="E4324" s="44">
        <v>24.1</v>
      </c>
      <c r="F4324" s="44">
        <v>3.55</v>
      </c>
      <c r="G4324" s="44">
        <v>0.95</v>
      </c>
      <c r="H4324" s="18">
        <f>MIN(1,F4324/Config_Geracao!$E$4)*G4324</f>
        <v>0.33725</v>
      </c>
    </row>
    <row r="4325" ht="15.0" customHeight="1">
      <c r="A4325" s="43">
        <v>45838.125</v>
      </c>
      <c r="B4325" s="44">
        <v>6.0</v>
      </c>
      <c r="C4325" s="44">
        <v>3.0</v>
      </c>
      <c r="D4325" s="44">
        <v>0.0</v>
      </c>
      <c r="E4325" s="44">
        <v>23.1</v>
      </c>
      <c r="F4325" s="44">
        <v>4.64</v>
      </c>
      <c r="G4325" s="44">
        <v>0.95</v>
      </c>
      <c r="H4325" s="18">
        <f>MIN(1,F4325/Config_Geracao!$E$4)*G4325</f>
        <v>0.4408</v>
      </c>
    </row>
    <row r="4326" ht="15.0" customHeight="1">
      <c r="A4326" s="43">
        <v>45838.1666666667</v>
      </c>
      <c r="B4326" s="44">
        <v>6.0</v>
      </c>
      <c r="C4326" s="44">
        <v>4.0</v>
      </c>
      <c r="D4326" s="44">
        <v>0.0</v>
      </c>
      <c r="E4326" s="44">
        <v>20.3</v>
      </c>
      <c r="F4326" s="44">
        <v>3.48</v>
      </c>
      <c r="G4326" s="44">
        <v>0.95</v>
      </c>
      <c r="H4326" s="18">
        <f>MIN(1,F4326/Config_Geracao!$E$4)*G4326</f>
        <v>0.3306</v>
      </c>
    </row>
    <row r="4327" ht="15.0" customHeight="1">
      <c r="A4327" s="43">
        <v>45838.2083333333</v>
      </c>
      <c r="B4327" s="44">
        <v>6.0</v>
      </c>
      <c r="C4327" s="44">
        <v>5.0</v>
      </c>
      <c r="D4327" s="44">
        <v>4.5</v>
      </c>
      <c r="E4327" s="44">
        <v>20.6</v>
      </c>
      <c r="F4327" s="44">
        <v>3.8</v>
      </c>
      <c r="G4327" s="44">
        <v>0.95</v>
      </c>
      <c r="H4327" s="18">
        <f>MIN(1,F4327/Config_Geracao!$E$4)*G4327</f>
        <v>0.361</v>
      </c>
    </row>
    <row r="4328" ht="15.0" customHeight="1">
      <c r="A4328" s="43">
        <v>45838.25</v>
      </c>
      <c r="B4328" s="44">
        <v>6.0</v>
      </c>
      <c r="C4328" s="44">
        <v>6.0</v>
      </c>
      <c r="D4328" s="44">
        <v>166.3</v>
      </c>
      <c r="E4328" s="44">
        <v>20.3</v>
      </c>
      <c r="F4328" s="44">
        <v>2.86</v>
      </c>
      <c r="G4328" s="44">
        <v>0.95</v>
      </c>
      <c r="H4328" s="18">
        <f>MIN(1,F4328/Config_Geracao!$E$4)*G4328</f>
        <v>0.2717</v>
      </c>
    </row>
    <row r="4329" ht="15.0" customHeight="1">
      <c r="A4329" s="43">
        <v>45838.2916666667</v>
      </c>
      <c r="B4329" s="44">
        <v>6.0</v>
      </c>
      <c r="C4329" s="44">
        <v>7.0</v>
      </c>
      <c r="D4329" s="44">
        <v>408.5</v>
      </c>
      <c r="E4329" s="44">
        <v>19.8</v>
      </c>
      <c r="F4329" s="44">
        <v>3.6</v>
      </c>
      <c r="G4329" s="44">
        <v>0.95</v>
      </c>
      <c r="H4329" s="18">
        <f>MIN(1,F4329/Config_Geracao!$E$4)*G4329</f>
        <v>0.342</v>
      </c>
    </row>
    <row r="4330" ht="15.0" customHeight="1">
      <c r="A4330" s="43">
        <v>45838.3333333333</v>
      </c>
      <c r="B4330" s="44">
        <v>6.0</v>
      </c>
      <c r="C4330" s="44">
        <v>8.0</v>
      </c>
      <c r="D4330" s="44">
        <v>513.2</v>
      </c>
      <c r="E4330" s="44">
        <v>24.8</v>
      </c>
      <c r="F4330" s="44">
        <v>2.29</v>
      </c>
      <c r="G4330" s="44">
        <v>0.95</v>
      </c>
      <c r="H4330" s="18">
        <f>MIN(1,F4330/Config_Geracao!$E$4)*G4330</f>
        <v>0.21755</v>
      </c>
    </row>
    <row r="4331" ht="15.0" customHeight="1">
      <c r="A4331" s="43">
        <v>45838.375</v>
      </c>
      <c r="B4331" s="44">
        <v>6.0</v>
      </c>
      <c r="C4331" s="44">
        <v>9.0</v>
      </c>
      <c r="D4331" s="44">
        <v>643.9</v>
      </c>
      <c r="E4331" s="44">
        <v>26.2</v>
      </c>
      <c r="F4331" s="44">
        <v>3.44</v>
      </c>
      <c r="G4331" s="44">
        <v>0.95</v>
      </c>
      <c r="H4331" s="18">
        <f>MIN(1,F4331/Config_Geracao!$E$4)*G4331</f>
        <v>0.3268</v>
      </c>
    </row>
    <row r="4332" ht="15.0" customHeight="1">
      <c r="A4332" s="43">
        <v>45838.4166666667</v>
      </c>
      <c r="B4332" s="44">
        <v>6.0</v>
      </c>
      <c r="C4332" s="44">
        <v>10.0</v>
      </c>
      <c r="D4332" s="44">
        <v>762.7</v>
      </c>
      <c r="E4332" s="44">
        <v>25.5</v>
      </c>
      <c r="F4332" s="44">
        <v>3.01</v>
      </c>
      <c r="G4332" s="44">
        <v>0.95</v>
      </c>
      <c r="H4332" s="18">
        <f>MIN(1,F4332/Config_Geracao!$E$4)*G4332</f>
        <v>0.28595</v>
      </c>
    </row>
    <row r="4333" ht="15.0" customHeight="1">
      <c r="A4333" s="43">
        <v>45838.4583333333</v>
      </c>
      <c r="B4333" s="44">
        <v>6.0</v>
      </c>
      <c r="C4333" s="44">
        <v>11.0</v>
      </c>
      <c r="D4333" s="44">
        <v>467.6</v>
      </c>
      <c r="E4333" s="44">
        <v>25.6</v>
      </c>
      <c r="F4333" s="44">
        <v>2.94</v>
      </c>
      <c r="G4333" s="44">
        <v>0.95</v>
      </c>
      <c r="H4333" s="18">
        <f>MIN(1,F4333/Config_Geracao!$E$4)*G4333</f>
        <v>0.2793</v>
      </c>
    </row>
    <row r="4334" ht="15.0" customHeight="1">
      <c r="A4334" s="43">
        <v>45838.5</v>
      </c>
      <c r="B4334" s="44">
        <v>6.0</v>
      </c>
      <c r="C4334" s="44">
        <v>12.0</v>
      </c>
      <c r="D4334" s="44">
        <v>846.3</v>
      </c>
      <c r="E4334" s="44">
        <v>27.0</v>
      </c>
      <c r="F4334" s="44">
        <v>2.93</v>
      </c>
      <c r="G4334" s="44">
        <v>0.95</v>
      </c>
      <c r="H4334" s="18">
        <f>MIN(1,F4334/Config_Geracao!$E$4)*G4334</f>
        <v>0.27835</v>
      </c>
    </row>
    <row r="4335" ht="15.0" customHeight="1">
      <c r="A4335" s="43">
        <v>45838.5416666667</v>
      </c>
      <c r="B4335" s="44">
        <v>6.0</v>
      </c>
      <c r="C4335" s="44">
        <v>13.0</v>
      </c>
      <c r="D4335" s="44">
        <v>832.3</v>
      </c>
      <c r="E4335" s="44">
        <v>26.4</v>
      </c>
      <c r="F4335" s="44">
        <v>2.73</v>
      </c>
      <c r="G4335" s="44">
        <v>0.95</v>
      </c>
      <c r="H4335" s="18">
        <f>MIN(1,F4335/Config_Geracao!$E$4)*G4335</f>
        <v>0.25935</v>
      </c>
    </row>
    <row r="4336" ht="15.0" customHeight="1">
      <c r="A4336" s="43">
        <v>45838.5833333333</v>
      </c>
      <c r="B4336" s="44">
        <v>6.0</v>
      </c>
      <c r="C4336" s="44">
        <v>14.0</v>
      </c>
      <c r="D4336" s="44">
        <v>761.3</v>
      </c>
      <c r="E4336" s="44">
        <v>26.0</v>
      </c>
      <c r="F4336" s="44">
        <v>2.29</v>
      </c>
      <c r="G4336" s="44">
        <v>0.95</v>
      </c>
      <c r="H4336" s="18">
        <f>MIN(1,F4336/Config_Geracao!$E$4)*G4336</f>
        <v>0.21755</v>
      </c>
    </row>
    <row r="4337" ht="15.0" customHeight="1">
      <c r="A4337" s="43">
        <v>45838.625</v>
      </c>
      <c r="B4337" s="44">
        <v>6.0</v>
      </c>
      <c r="C4337" s="44">
        <v>15.0</v>
      </c>
      <c r="D4337" s="44">
        <v>651.3</v>
      </c>
      <c r="E4337" s="44">
        <v>24.8</v>
      </c>
      <c r="F4337" s="44">
        <v>2.49</v>
      </c>
      <c r="G4337" s="44">
        <v>0.95</v>
      </c>
      <c r="H4337" s="18">
        <f>MIN(1,F4337/Config_Geracao!$E$4)*G4337</f>
        <v>0.23655</v>
      </c>
    </row>
    <row r="4338" ht="15.0" customHeight="1">
      <c r="A4338" s="43">
        <v>45838.6666666667</v>
      </c>
      <c r="B4338" s="44">
        <v>6.0</v>
      </c>
      <c r="C4338" s="44">
        <v>16.0</v>
      </c>
      <c r="D4338" s="44">
        <v>520.2</v>
      </c>
      <c r="E4338" s="44">
        <v>25.7</v>
      </c>
      <c r="F4338" s="44">
        <v>2.26</v>
      </c>
      <c r="G4338" s="44">
        <v>0.95</v>
      </c>
      <c r="H4338" s="18">
        <f>MIN(1,F4338/Config_Geracao!$E$4)*G4338</f>
        <v>0.2147</v>
      </c>
    </row>
    <row r="4339" ht="15.0" customHeight="1">
      <c r="A4339" s="43">
        <v>45838.7083333333</v>
      </c>
      <c r="B4339" s="44">
        <v>6.0</v>
      </c>
      <c r="C4339" s="44">
        <v>17.0</v>
      </c>
      <c r="D4339" s="44">
        <v>388.0</v>
      </c>
      <c r="E4339" s="44">
        <v>22.7</v>
      </c>
      <c r="F4339" s="44">
        <v>3.79</v>
      </c>
      <c r="G4339" s="44">
        <v>0.95</v>
      </c>
      <c r="H4339" s="18">
        <f>MIN(1,F4339/Config_Geracao!$E$4)*G4339</f>
        <v>0.36005</v>
      </c>
    </row>
    <row r="4340" ht="15.0" customHeight="1">
      <c r="A4340" s="43">
        <v>45838.75</v>
      </c>
      <c r="B4340" s="44">
        <v>6.0</v>
      </c>
      <c r="C4340" s="44">
        <v>18.0</v>
      </c>
      <c r="D4340" s="44">
        <v>182.4</v>
      </c>
      <c r="E4340" s="44">
        <v>21.2</v>
      </c>
      <c r="F4340" s="44">
        <v>3.14</v>
      </c>
      <c r="G4340" s="44">
        <v>0.95</v>
      </c>
      <c r="H4340" s="18">
        <f>MIN(1,F4340/Config_Geracao!$E$4)*G4340</f>
        <v>0.2983</v>
      </c>
    </row>
    <row r="4341" ht="15.0" customHeight="1">
      <c r="A4341" s="43">
        <v>45838.7916666667</v>
      </c>
      <c r="B4341" s="44">
        <v>6.0</v>
      </c>
      <c r="C4341" s="44">
        <v>19.0</v>
      </c>
      <c r="D4341" s="44">
        <v>9.6</v>
      </c>
      <c r="E4341" s="44">
        <v>18.1</v>
      </c>
      <c r="F4341" s="44">
        <v>3.61</v>
      </c>
      <c r="G4341" s="44">
        <v>0.95</v>
      </c>
      <c r="H4341" s="18">
        <f>MIN(1,F4341/Config_Geracao!$E$4)*G4341</f>
        <v>0.34295</v>
      </c>
    </row>
    <row r="4342" ht="15.0" customHeight="1">
      <c r="A4342" s="43">
        <v>45838.8333333333</v>
      </c>
      <c r="B4342" s="44">
        <v>6.0</v>
      </c>
      <c r="C4342" s="44">
        <v>20.0</v>
      </c>
      <c r="D4342" s="44">
        <v>0.0</v>
      </c>
      <c r="E4342" s="44">
        <v>22.5</v>
      </c>
      <c r="F4342" s="44">
        <v>2.47</v>
      </c>
      <c r="G4342" s="44">
        <v>0.95</v>
      </c>
      <c r="H4342" s="18">
        <f>MIN(1,F4342/Config_Geracao!$E$4)*G4342</f>
        <v>0.23465</v>
      </c>
    </row>
    <row r="4343" ht="15.0" customHeight="1">
      <c r="A4343" s="43">
        <v>45838.875</v>
      </c>
      <c r="B4343" s="44">
        <v>6.0</v>
      </c>
      <c r="C4343" s="44">
        <v>21.0</v>
      </c>
      <c r="D4343" s="44">
        <v>0.0</v>
      </c>
      <c r="E4343" s="44">
        <v>23.1</v>
      </c>
      <c r="F4343" s="44">
        <v>5.09</v>
      </c>
      <c r="G4343" s="44">
        <v>0.95</v>
      </c>
      <c r="H4343" s="18">
        <f>MIN(1,F4343/Config_Geracao!$E$4)*G4343</f>
        <v>0.48355</v>
      </c>
    </row>
    <row r="4344" ht="15.0" customHeight="1">
      <c r="A4344" s="43">
        <v>45838.9166666667</v>
      </c>
      <c r="B4344" s="44">
        <v>6.0</v>
      </c>
      <c r="C4344" s="44">
        <v>22.0</v>
      </c>
      <c r="D4344" s="44">
        <v>0.0</v>
      </c>
      <c r="E4344" s="44">
        <v>23.5</v>
      </c>
      <c r="F4344" s="44">
        <v>4.0</v>
      </c>
      <c r="G4344" s="44">
        <v>0.95</v>
      </c>
      <c r="H4344" s="18">
        <f>MIN(1,F4344/Config_Geracao!$E$4)*G4344</f>
        <v>0.38</v>
      </c>
    </row>
    <row r="4345" ht="15.0" customHeight="1">
      <c r="A4345" s="43">
        <v>45838.9583333333</v>
      </c>
      <c r="B4345" s="44">
        <v>6.0</v>
      </c>
      <c r="C4345" s="44">
        <v>23.0</v>
      </c>
      <c r="D4345" s="44">
        <v>0.0</v>
      </c>
      <c r="E4345" s="44">
        <v>23.7</v>
      </c>
      <c r="F4345" s="44">
        <v>4.41</v>
      </c>
      <c r="G4345" s="44">
        <v>0.95</v>
      </c>
      <c r="H4345" s="18">
        <f>MIN(1,F4345/Config_Geracao!$E$4)*G4345</f>
        <v>0.41895</v>
      </c>
    </row>
    <row r="4346" ht="15.0" customHeight="1">
      <c r="A4346" s="43">
        <v>45839.0</v>
      </c>
      <c r="B4346" s="44">
        <v>7.0</v>
      </c>
      <c r="C4346" s="44">
        <v>0.0</v>
      </c>
      <c r="D4346" s="44">
        <v>0.0</v>
      </c>
      <c r="E4346" s="44">
        <v>23.5</v>
      </c>
      <c r="F4346" s="44">
        <v>3.76</v>
      </c>
      <c r="G4346" s="44">
        <v>0.95</v>
      </c>
      <c r="H4346" s="18">
        <f>MIN(1,F4346/Config_Geracao!$E$4)*G4346</f>
        <v>0.3572</v>
      </c>
    </row>
    <row r="4347" ht="15.0" customHeight="1">
      <c r="A4347" s="43">
        <v>45839.0416666667</v>
      </c>
      <c r="B4347" s="44">
        <v>7.0</v>
      </c>
      <c r="C4347" s="44">
        <v>1.0</v>
      </c>
      <c r="D4347" s="44">
        <v>0.0</v>
      </c>
      <c r="E4347" s="44">
        <v>25.9</v>
      </c>
      <c r="F4347" s="44">
        <v>5.1</v>
      </c>
      <c r="G4347" s="44">
        <v>0.95</v>
      </c>
      <c r="H4347" s="18">
        <f>MIN(1,F4347/Config_Geracao!$E$4)*G4347</f>
        <v>0.4845</v>
      </c>
    </row>
    <row r="4348" ht="15.0" customHeight="1">
      <c r="A4348" s="43">
        <v>45839.0833333333</v>
      </c>
      <c r="B4348" s="44">
        <v>7.0</v>
      </c>
      <c r="C4348" s="44">
        <v>2.0</v>
      </c>
      <c r="D4348" s="44">
        <v>0.0</v>
      </c>
      <c r="E4348" s="44">
        <v>20.5</v>
      </c>
      <c r="F4348" s="44">
        <v>4.93</v>
      </c>
      <c r="G4348" s="44">
        <v>0.95</v>
      </c>
      <c r="H4348" s="18">
        <f>MIN(1,F4348/Config_Geracao!$E$4)*G4348</f>
        <v>0.46835</v>
      </c>
    </row>
    <row r="4349" ht="15.0" customHeight="1">
      <c r="A4349" s="43">
        <v>45839.125</v>
      </c>
      <c r="B4349" s="44">
        <v>7.0</v>
      </c>
      <c r="C4349" s="44">
        <v>3.0</v>
      </c>
      <c r="D4349" s="44">
        <v>0.0</v>
      </c>
      <c r="E4349" s="44">
        <v>24.7</v>
      </c>
      <c r="F4349" s="44">
        <v>5.81</v>
      </c>
      <c r="G4349" s="44">
        <v>0.95</v>
      </c>
      <c r="H4349" s="18">
        <f>MIN(1,F4349/Config_Geracao!$E$4)*G4349</f>
        <v>0.55195</v>
      </c>
    </row>
    <row r="4350" ht="15.0" customHeight="1">
      <c r="A4350" s="43">
        <v>45839.1666666667</v>
      </c>
      <c r="B4350" s="44">
        <v>7.0</v>
      </c>
      <c r="C4350" s="44">
        <v>4.0</v>
      </c>
      <c r="D4350" s="44">
        <v>0.0</v>
      </c>
      <c r="E4350" s="44">
        <v>22.6</v>
      </c>
      <c r="F4350" s="44">
        <v>5.67</v>
      </c>
      <c r="G4350" s="44">
        <v>0.95</v>
      </c>
      <c r="H4350" s="18">
        <f>MIN(1,F4350/Config_Geracao!$E$4)*G4350</f>
        <v>0.53865</v>
      </c>
    </row>
    <row r="4351" ht="15.0" customHeight="1">
      <c r="A4351" s="43">
        <v>45839.2083333333</v>
      </c>
      <c r="B4351" s="44">
        <v>7.0</v>
      </c>
      <c r="C4351" s="44">
        <v>5.0</v>
      </c>
      <c r="D4351" s="44">
        <v>0.0</v>
      </c>
      <c r="E4351" s="44">
        <v>22.6</v>
      </c>
      <c r="F4351" s="44">
        <v>4.15</v>
      </c>
      <c r="G4351" s="44">
        <v>0.95</v>
      </c>
      <c r="H4351" s="18">
        <f>MIN(1,F4351/Config_Geracao!$E$4)*G4351</f>
        <v>0.39425</v>
      </c>
    </row>
    <row r="4352" ht="15.0" customHeight="1">
      <c r="A4352" s="43">
        <v>45839.25</v>
      </c>
      <c r="B4352" s="44">
        <v>7.0</v>
      </c>
      <c r="C4352" s="44">
        <v>6.0</v>
      </c>
      <c r="D4352" s="44">
        <v>204.6</v>
      </c>
      <c r="E4352" s="44">
        <v>20.2</v>
      </c>
      <c r="F4352" s="44">
        <v>2.69</v>
      </c>
      <c r="G4352" s="44">
        <v>0.95</v>
      </c>
      <c r="H4352" s="18">
        <f>MIN(1,F4352/Config_Geracao!$E$4)*G4352</f>
        <v>0.25555</v>
      </c>
    </row>
    <row r="4353" ht="15.0" customHeight="1">
      <c r="A4353" s="43">
        <v>45839.2916666667</v>
      </c>
      <c r="B4353" s="44">
        <v>7.0</v>
      </c>
      <c r="C4353" s="44">
        <v>7.0</v>
      </c>
      <c r="D4353" s="44">
        <v>169.0</v>
      </c>
      <c r="E4353" s="44">
        <v>21.0</v>
      </c>
      <c r="F4353" s="44">
        <v>2.53</v>
      </c>
      <c r="G4353" s="44">
        <v>0.95</v>
      </c>
      <c r="H4353" s="18">
        <f>MIN(1,F4353/Config_Geracao!$E$4)*G4353</f>
        <v>0.24035</v>
      </c>
    </row>
    <row r="4354" ht="15.0" customHeight="1">
      <c r="A4354" s="43">
        <v>45839.3333333333</v>
      </c>
      <c r="B4354" s="44">
        <v>7.0</v>
      </c>
      <c r="C4354" s="44">
        <v>8.0</v>
      </c>
      <c r="D4354" s="44">
        <v>567.1</v>
      </c>
      <c r="E4354" s="44">
        <v>22.8</v>
      </c>
      <c r="F4354" s="44">
        <v>3.53</v>
      </c>
      <c r="G4354" s="44">
        <v>0.95</v>
      </c>
      <c r="H4354" s="18">
        <f>MIN(1,F4354/Config_Geracao!$E$4)*G4354</f>
        <v>0.33535</v>
      </c>
    </row>
    <row r="4355" ht="15.0" customHeight="1">
      <c r="A4355" s="43">
        <v>45839.375</v>
      </c>
      <c r="B4355" s="44">
        <v>7.0</v>
      </c>
      <c r="C4355" s="44">
        <v>9.0</v>
      </c>
      <c r="D4355" s="44">
        <v>704.2</v>
      </c>
      <c r="E4355" s="44">
        <v>24.7</v>
      </c>
      <c r="F4355" s="44">
        <v>3.17</v>
      </c>
      <c r="G4355" s="44">
        <v>0.95</v>
      </c>
      <c r="H4355" s="18">
        <f>MIN(1,F4355/Config_Geracao!$E$4)*G4355</f>
        <v>0.30115</v>
      </c>
    </row>
    <row r="4356" ht="15.0" customHeight="1">
      <c r="A4356" s="43">
        <v>45839.4166666667</v>
      </c>
      <c r="B4356" s="44">
        <v>7.0</v>
      </c>
      <c r="C4356" s="44">
        <v>10.0</v>
      </c>
      <c r="D4356" s="44">
        <v>810.8</v>
      </c>
      <c r="E4356" s="44">
        <v>25.3</v>
      </c>
      <c r="F4356" s="44">
        <v>2.44</v>
      </c>
      <c r="G4356" s="44">
        <v>0.95</v>
      </c>
      <c r="H4356" s="18">
        <f>MIN(1,F4356/Config_Geracao!$E$4)*G4356</f>
        <v>0.2318</v>
      </c>
    </row>
    <row r="4357" ht="15.0" customHeight="1">
      <c r="A4357" s="43">
        <v>45839.4583333333</v>
      </c>
      <c r="B4357" s="44">
        <v>7.0</v>
      </c>
      <c r="C4357" s="44">
        <v>11.0</v>
      </c>
      <c r="D4357" s="44">
        <v>897.1</v>
      </c>
      <c r="E4357" s="44">
        <v>27.1</v>
      </c>
      <c r="F4357" s="44">
        <v>4.44</v>
      </c>
      <c r="G4357" s="44">
        <v>0.95</v>
      </c>
      <c r="H4357" s="18">
        <f>MIN(1,F4357/Config_Geracao!$E$4)*G4357</f>
        <v>0.4218</v>
      </c>
    </row>
    <row r="4358" ht="15.0" customHeight="1">
      <c r="A4358" s="43">
        <v>45839.5</v>
      </c>
      <c r="B4358" s="44">
        <v>7.0</v>
      </c>
      <c r="C4358" s="44">
        <v>12.0</v>
      </c>
      <c r="D4358" s="44">
        <v>877.0</v>
      </c>
      <c r="E4358" s="44">
        <v>24.3</v>
      </c>
      <c r="F4358" s="44">
        <v>2.89</v>
      </c>
      <c r="G4358" s="44">
        <v>0.95</v>
      </c>
      <c r="H4358" s="18">
        <f>MIN(1,F4358/Config_Geracao!$E$4)*G4358</f>
        <v>0.27455</v>
      </c>
    </row>
    <row r="4359" ht="15.0" customHeight="1">
      <c r="A4359" s="43">
        <v>45839.5416666667</v>
      </c>
      <c r="B4359" s="44">
        <v>7.0</v>
      </c>
      <c r="C4359" s="44">
        <v>13.0</v>
      </c>
      <c r="D4359" s="44">
        <v>824.9</v>
      </c>
      <c r="E4359" s="44">
        <v>25.0</v>
      </c>
      <c r="F4359" s="44">
        <v>3.27</v>
      </c>
      <c r="G4359" s="44">
        <v>0.95</v>
      </c>
      <c r="H4359" s="18">
        <f>MIN(1,F4359/Config_Geracao!$E$4)*G4359</f>
        <v>0.31065</v>
      </c>
    </row>
    <row r="4360" ht="15.0" customHeight="1">
      <c r="A4360" s="43">
        <v>45839.5833333333</v>
      </c>
      <c r="B4360" s="44">
        <v>7.0</v>
      </c>
      <c r="C4360" s="44">
        <v>14.0</v>
      </c>
      <c r="D4360" s="44">
        <v>480.7</v>
      </c>
      <c r="E4360" s="44">
        <v>26.1</v>
      </c>
      <c r="F4360" s="44">
        <v>2.67</v>
      </c>
      <c r="G4360" s="44">
        <v>0.95</v>
      </c>
      <c r="H4360" s="18">
        <f>MIN(1,F4360/Config_Geracao!$E$4)*G4360</f>
        <v>0.25365</v>
      </c>
    </row>
    <row r="4361" ht="15.0" customHeight="1">
      <c r="A4361" s="43">
        <v>45839.625</v>
      </c>
      <c r="B4361" s="44">
        <v>7.0</v>
      </c>
      <c r="C4361" s="44">
        <v>15.0</v>
      </c>
      <c r="D4361" s="44">
        <v>680.2</v>
      </c>
      <c r="E4361" s="44">
        <v>24.2</v>
      </c>
      <c r="F4361" s="44">
        <v>2.83</v>
      </c>
      <c r="G4361" s="44">
        <v>0.95</v>
      </c>
      <c r="H4361" s="18">
        <f>MIN(1,F4361/Config_Geracao!$E$4)*G4361</f>
        <v>0.26885</v>
      </c>
    </row>
    <row r="4362" ht="15.0" customHeight="1">
      <c r="A4362" s="43">
        <v>45839.6666666667</v>
      </c>
      <c r="B4362" s="44">
        <v>7.0</v>
      </c>
      <c r="C4362" s="44">
        <v>16.0</v>
      </c>
      <c r="D4362" s="44">
        <v>538.6</v>
      </c>
      <c r="E4362" s="44">
        <v>22.6</v>
      </c>
      <c r="F4362" s="44">
        <v>2.41</v>
      </c>
      <c r="G4362" s="44">
        <v>0.95</v>
      </c>
      <c r="H4362" s="18">
        <f>MIN(1,F4362/Config_Geracao!$E$4)*G4362</f>
        <v>0.22895</v>
      </c>
    </row>
    <row r="4363" ht="15.0" customHeight="1">
      <c r="A4363" s="43">
        <v>45839.7083333333</v>
      </c>
      <c r="B4363" s="44">
        <v>7.0</v>
      </c>
      <c r="C4363" s="44">
        <v>17.0</v>
      </c>
      <c r="D4363" s="44">
        <v>400.9</v>
      </c>
      <c r="E4363" s="44">
        <v>20.8</v>
      </c>
      <c r="F4363" s="44">
        <v>3.66</v>
      </c>
      <c r="G4363" s="44">
        <v>0.95</v>
      </c>
      <c r="H4363" s="18">
        <f>MIN(1,F4363/Config_Geracao!$E$4)*G4363</f>
        <v>0.3477</v>
      </c>
    </row>
    <row r="4364" ht="15.0" customHeight="1">
      <c r="A4364" s="43">
        <v>45839.75</v>
      </c>
      <c r="B4364" s="44">
        <v>7.0</v>
      </c>
      <c r="C4364" s="44">
        <v>18.0</v>
      </c>
      <c r="D4364" s="44">
        <v>188.7</v>
      </c>
      <c r="E4364" s="44">
        <v>17.2</v>
      </c>
      <c r="F4364" s="44">
        <v>3.09</v>
      </c>
      <c r="G4364" s="44">
        <v>0.95</v>
      </c>
      <c r="H4364" s="18">
        <f>MIN(1,F4364/Config_Geracao!$E$4)*G4364</f>
        <v>0.29355</v>
      </c>
    </row>
    <row r="4365" ht="15.0" customHeight="1">
      <c r="A4365" s="43">
        <v>45839.7916666667</v>
      </c>
      <c r="B4365" s="44">
        <v>7.0</v>
      </c>
      <c r="C4365" s="44">
        <v>19.0</v>
      </c>
      <c r="D4365" s="44">
        <v>23.7</v>
      </c>
      <c r="E4365" s="44">
        <v>22.8</v>
      </c>
      <c r="F4365" s="44">
        <v>3.26</v>
      </c>
      <c r="G4365" s="44">
        <v>0.95</v>
      </c>
      <c r="H4365" s="18">
        <f>MIN(1,F4365/Config_Geracao!$E$4)*G4365</f>
        <v>0.3097</v>
      </c>
    </row>
    <row r="4366" ht="15.0" customHeight="1">
      <c r="A4366" s="43">
        <v>45839.8333333333</v>
      </c>
      <c r="B4366" s="44">
        <v>7.0</v>
      </c>
      <c r="C4366" s="44">
        <v>20.0</v>
      </c>
      <c r="D4366" s="44">
        <v>0.0</v>
      </c>
      <c r="E4366" s="44">
        <v>21.4</v>
      </c>
      <c r="F4366" s="44">
        <v>2.84</v>
      </c>
      <c r="G4366" s="44">
        <v>0.95</v>
      </c>
      <c r="H4366" s="18">
        <f>MIN(1,F4366/Config_Geracao!$E$4)*G4366</f>
        <v>0.2698</v>
      </c>
    </row>
    <row r="4367" ht="15.0" customHeight="1">
      <c r="A4367" s="43">
        <v>45839.875</v>
      </c>
      <c r="B4367" s="44">
        <v>7.0</v>
      </c>
      <c r="C4367" s="44">
        <v>21.0</v>
      </c>
      <c r="D4367" s="44">
        <v>0.0</v>
      </c>
      <c r="E4367" s="44">
        <v>20.6</v>
      </c>
      <c r="F4367" s="44">
        <v>4.28</v>
      </c>
      <c r="G4367" s="44">
        <v>0.95</v>
      </c>
      <c r="H4367" s="18">
        <f>MIN(1,F4367/Config_Geracao!$E$4)*G4367</f>
        <v>0.4066</v>
      </c>
    </row>
    <row r="4368" ht="15.0" customHeight="1">
      <c r="A4368" s="43">
        <v>45839.9166666667</v>
      </c>
      <c r="B4368" s="44">
        <v>7.0</v>
      </c>
      <c r="C4368" s="44">
        <v>22.0</v>
      </c>
      <c r="D4368" s="44">
        <v>0.0</v>
      </c>
      <c r="E4368" s="44">
        <v>22.5</v>
      </c>
      <c r="F4368" s="44">
        <v>3.61</v>
      </c>
      <c r="G4368" s="44">
        <v>0.95</v>
      </c>
      <c r="H4368" s="18">
        <f>MIN(1,F4368/Config_Geracao!$E$4)*G4368</f>
        <v>0.34295</v>
      </c>
    </row>
    <row r="4369" ht="15.0" customHeight="1">
      <c r="A4369" s="43">
        <v>45839.9583333333</v>
      </c>
      <c r="B4369" s="44">
        <v>7.0</v>
      </c>
      <c r="C4369" s="44">
        <v>23.0</v>
      </c>
      <c r="D4369" s="44">
        <v>0.0</v>
      </c>
      <c r="E4369" s="44">
        <v>24.1</v>
      </c>
      <c r="F4369" s="44">
        <v>4.18</v>
      </c>
      <c r="G4369" s="44">
        <v>0.95</v>
      </c>
      <c r="H4369" s="18">
        <f>MIN(1,F4369/Config_Geracao!$E$4)*G4369</f>
        <v>0.3971</v>
      </c>
    </row>
    <row r="4370" ht="15.0" customHeight="1">
      <c r="A4370" s="43">
        <v>45840.0</v>
      </c>
      <c r="B4370" s="44">
        <v>7.0</v>
      </c>
      <c r="C4370" s="44">
        <v>0.0</v>
      </c>
      <c r="D4370" s="44">
        <v>0.0</v>
      </c>
      <c r="E4370" s="44">
        <v>23.8</v>
      </c>
      <c r="F4370" s="44">
        <v>4.32</v>
      </c>
      <c r="G4370" s="44">
        <v>0.95</v>
      </c>
      <c r="H4370" s="18">
        <f>MIN(1,F4370/Config_Geracao!$E$4)*G4370</f>
        <v>0.4104</v>
      </c>
    </row>
    <row r="4371" ht="15.0" customHeight="1">
      <c r="A4371" s="43">
        <v>45840.0416666667</v>
      </c>
      <c r="B4371" s="44">
        <v>7.0</v>
      </c>
      <c r="C4371" s="44">
        <v>1.0</v>
      </c>
      <c r="D4371" s="44">
        <v>0.0</v>
      </c>
      <c r="E4371" s="44">
        <v>23.8</v>
      </c>
      <c r="F4371" s="44">
        <v>3.89</v>
      </c>
      <c r="G4371" s="44">
        <v>0.95</v>
      </c>
      <c r="H4371" s="18">
        <f>MIN(1,F4371/Config_Geracao!$E$4)*G4371</f>
        <v>0.36955</v>
      </c>
    </row>
    <row r="4372" ht="15.0" customHeight="1">
      <c r="A4372" s="43">
        <v>45840.0833333333</v>
      </c>
      <c r="B4372" s="44">
        <v>7.0</v>
      </c>
      <c r="C4372" s="44">
        <v>2.0</v>
      </c>
      <c r="D4372" s="44">
        <v>0.0</v>
      </c>
      <c r="E4372" s="44">
        <v>26.3</v>
      </c>
      <c r="F4372" s="44">
        <v>12.56</v>
      </c>
      <c r="G4372" s="44">
        <v>0.95</v>
      </c>
      <c r="H4372" s="18">
        <f>MIN(1,F4372/Config_Geracao!$E$4)*G4372</f>
        <v>0.95</v>
      </c>
    </row>
    <row r="4373" ht="15.0" customHeight="1">
      <c r="A4373" s="43">
        <v>45840.125</v>
      </c>
      <c r="B4373" s="44">
        <v>7.0</v>
      </c>
      <c r="C4373" s="44">
        <v>3.0</v>
      </c>
      <c r="D4373" s="44">
        <v>0.0</v>
      </c>
      <c r="E4373" s="44">
        <v>20.1</v>
      </c>
      <c r="F4373" s="44">
        <v>4.63</v>
      </c>
      <c r="G4373" s="44">
        <v>0.95</v>
      </c>
      <c r="H4373" s="18">
        <f>MIN(1,F4373/Config_Geracao!$E$4)*G4373</f>
        <v>0.43985</v>
      </c>
    </row>
    <row r="4374" ht="15.0" customHeight="1">
      <c r="A4374" s="43">
        <v>45840.1666666667</v>
      </c>
      <c r="B4374" s="44">
        <v>7.0</v>
      </c>
      <c r="C4374" s="44">
        <v>4.0</v>
      </c>
      <c r="D4374" s="44">
        <v>0.0</v>
      </c>
      <c r="E4374" s="44">
        <v>21.4</v>
      </c>
      <c r="F4374" s="44">
        <v>4.04</v>
      </c>
      <c r="G4374" s="44">
        <v>0.95</v>
      </c>
      <c r="H4374" s="18">
        <f>MIN(1,F4374/Config_Geracao!$E$4)*G4374</f>
        <v>0.3838</v>
      </c>
    </row>
    <row r="4375" ht="15.0" customHeight="1">
      <c r="A4375" s="43">
        <v>45840.2083333333</v>
      </c>
      <c r="B4375" s="44">
        <v>7.0</v>
      </c>
      <c r="C4375" s="44">
        <v>5.0</v>
      </c>
      <c r="D4375" s="44">
        <v>38.8</v>
      </c>
      <c r="E4375" s="44">
        <v>20.8</v>
      </c>
      <c r="F4375" s="44">
        <v>3.67</v>
      </c>
      <c r="G4375" s="44">
        <v>0.95</v>
      </c>
      <c r="H4375" s="18">
        <f>MIN(1,F4375/Config_Geracao!$E$4)*G4375</f>
        <v>0.34865</v>
      </c>
    </row>
    <row r="4376" ht="15.0" customHeight="1">
      <c r="A4376" s="43">
        <v>45840.25</v>
      </c>
      <c r="B4376" s="44">
        <v>7.0</v>
      </c>
      <c r="C4376" s="44">
        <v>6.0</v>
      </c>
      <c r="D4376" s="44">
        <v>199.1</v>
      </c>
      <c r="E4376" s="44">
        <v>18.9</v>
      </c>
      <c r="F4376" s="44">
        <v>3.75</v>
      </c>
      <c r="G4376" s="44">
        <v>0.95</v>
      </c>
      <c r="H4376" s="18">
        <f>MIN(1,F4376/Config_Geracao!$E$4)*G4376</f>
        <v>0.35625</v>
      </c>
    </row>
    <row r="4377" ht="15.0" customHeight="1">
      <c r="A4377" s="43">
        <v>45840.2916666667</v>
      </c>
      <c r="B4377" s="44">
        <v>7.0</v>
      </c>
      <c r="C4377" s="44">
        <v>7.0</v>
      </c>
      <c r="D4377" s="44">
        <v>356.3</v>
      </c>
      <c r="E4377" s="44">
        <v>19.5</v>
      </c>
      <c r="F4377" s="44">
        <v>4.95</v>
      </c>
      <c r="G4377" s="44">
        <v>0.95</v>
      </c>
      <c r="H4377" s="18">
        <f>MIN(1,F4377/Config_Geracao!$E$4)*G4377</f>
        <v>0.47025</v>
      </c>
    </row>
    <row r="4378" ht="15.0" customHeight="1">
      <c r="A4378" s="43">
        <v>45840.3333333333</v>
      </c>
      <c r="B4378" s="44">
        <v>7.0</v>
      </c>
      <c r="C4378" s="44">
        <v>8.0</v>
      </c>
      <c r="D4378" s="44">
        <v>584.0</v>
      </c>
      <c r="E4378" s="44">
        <v>24.1</v>
      </c>
      <c r="F4378" s="44">
        <v>3.68</v>
      </c>
      <c r="G4378" s="44">
        <v>0.95</v>
      </c>
      <c r="H4378" s="18">
        <f>MIN(1,F4378/Config_Geracao!$E$4)*G4378</f>
        <v>0.3496</v>
      </c>
    </row>
    <row r="4379" ht="15.0" customHeight="1">
      <c r="A4379" s="43">
        <v>45840.375</v>
      </c>
      <c r="B4379" s="44">
        <v>7.0</v>
      </c>
      <c r="C4379" s="44">
        <v>9.0</v>
      </c>
      <c r="D4379" s="44">
        <v>672.9</v>
      </c>
      <c r="E4379" s="44">
        <v>27.1</v>
      </c>
      <c r="F4379" s="44">
        <v>2.5</v>
      </c>
      <c r="G4379" s="44">
        <v>0.95</v>
      </c>
      <c r="H4379" s="18">
        <f>MIN(1,F4379/Config_Geracao!$E$4)*G4379</f>
        <v>0.2375</v>
      </c>
    </row>
    <row r="4380" ht="15.0" customHeight="1">
      <c r="A4380" s="43">
        <v>45840.4166666667</v>
      </c>
      <c r="B4380" s="44">
        <v>7.0</v>
      </c>
      <c r="C4380" s="44">
        <v>10.0</v>
      </c>
      <c r="D4380" s="44">
        <v>781.7</v>
      </c>
      <c r="E4380" s="44">
        <v>25.6</v>
      </c>
      <c r="F4380" s="44">
        <v>2.46</v>
      </c>
      <c r="G4380" s="44">
        <v>0.95</v>
      </c>
      <c r="H4380" s="18">
        <f>MIN(1,F4380/Config_Geracao!$E$4)*G4380</f>
        <v>0.2337</v>
      </c>
    </row>
    <row r="4381" ht="15.0" customHeight="1">
      <c r="A4381" s="43">
        <v>45840.4583333333</v>
      </c>
      <c r="B4381" s="44">
        <v>7.0</v>
      </c>
      <c r="C4381" s="44">
        <v>11.0</v>
      </c>
      <c r="D4381" s="44">
        <v>857.2</v>
      </c>
      <c r="E4381" s="44">
        <v>26.5</v>
      </c>
      <c r="F4381" s="44">
        <v>2.54</v>
      </c>
      <c r="G4381" s="44">
        <v>0.95</v>
      </c>
      <c r="H4381" s="18">
        <f>MIN(1,F4381/Config_Geracao!$E$4)*G4381</f>
        <v>0.2413</v>
      </c>
    </row>
    <row r="4382" ht="15.0" customHeight="1">
      <c r="A4382" s="43">
        <v>45840.5</v>
      </c>
      <c r="B4382" s="44">
        <v>7.0</v>
      </c>
      <c r="C4382" s="44">
        <v>12.0</v>
      </c>
      <c r="D4382" s="44">
        <v>880.0</v>
      </c>
      <c r="E4382" s="44">
        <v>26.7</v>
      </c>
      <c r="F4382" s="44">
        <v>2.96</v>
      </c>
      <c r="G4382" s="44">
        <v>0.95</v>
      </c>
      <c r="H4382" s="18">
        <f>MIN(1,F4382/Config_Geracao!$E$4)*G4382</f>
        <v>0.2812</v>
      </c>
    </row>
    <row r="4383" ht="15.0" customHeight="1">
      <c r="A4383" s="43">
        <v>45840.5416666667</v>
      </c>
      <c r="B4383" s="44">
        <v>7.0</v>
      </c>
      <c r="C4383" s="44">
        <v>13.0</v>
      </c>
      <c r="D4383" s="44">
        <v>852.7</v>
      </c>
      <c r="E4383" s="44">
        <v>26.4</v>
      </c>
      <c r="F4383" s="44">
        <v>2.55</v>
      </c>
      <c r="G4383" s="44">
        <v>0.95</v>
      </c>
      <c r="H4383" s="18">
        <f>MIN(1,F4383/Config_Geracao!$E$4)*G4383</f>
        <v>0.24225</v>
      </c>
    </row>
    <row r="4384" ht="15.0" customHeight="1">
      <c r="A4384" s="43">
        <v>45840.5833333333</v>
      </c>
      <c r="B4384" s="44">
        <v>7.0</v>
      </c>
      <c r="C4384" s="44">
        <v>14.0</v>
      </c>
      <c r="D4384" s="44">
        <v>812.7</v>
      </c>
      <c r="E4384" s="44">
        <v>23.4</v>
      </c>
      <c r="F4384" s="44">
        <v>2.42</v>
      </c>
      <c r="G4384" s="44">
        <v>0.95</v>
      </c>
      <c r="H4384" s="18">
        <f>MIN(1,F4384/Config_Geracao!$E$4)*G4384</f>
        <v>0.2299</v>
      </c>
    </row>
    <row r="4385" ht="15.0" customHeight="1">
      <c r="A4385" s="43">
        <v>45840.625</v>
      </c>
      <c r="B4385" s="44">
        <v>7.0</v>
      </c>
      <c r="C4385" s="44">
        <v>15.0</v>
      </c>
      <c r="D4385" s="44">
        <v>681.6</v>
      </c>
      <c r="E4385" s="44">
        <v>24.7</v>
      </c>
      <c r="F4385" s="44">
        <v>2.68</v>
      </c>
      <c r="G4385" s="44">
        <v>0.95</v>
      </c>
      <c r="H4385" s="18">
        <f>MIN(1,F4385/Config_Geracao!$E$4)*G4385</f>
        <v>0.2546</v>
      </c>
    </row>
    <row r="4386" ht="15.0" customHeight="1">
      <c r="A4386" s="43">
        <v>45840.6666666667</v>
      </c>
      <c r="B4386" s="44">
        <v>7.0</v>
      </c>
      <c r="C4386" s="44">
        <v>16.0</v>
      </c>
      <c r="D4386" s="44">
        <v>476.3</v>
      </c>
      <c r="E4386" s="44">
        <v>24.3</v>
      </c>
      <c r="F4386" s="44">
        <v>3.43</v>
      </c>
      <c r="G4386" s="44">
        <v>0.95</v>
      </c>
      <c r="H4386" s="18">
        <f>MIN(1,F4386/Config_Geracao!$E$4)*G4386</f>
        <v>0.32585</v>
      </c>
    </row>
    <row r="4387" ht="15.0" customHeight="1">
      <c r="A4387" s="43">
        <v>45840.7083333333</v>
      </c>
      <c r="B4387" s="44">
        <v>7.0</v>
      </c>
      <c r="C4387" s="44">
        <v>17.0</v>
      </c>
      <c r="D4387" s="44">
        <v>375.5</v>
      </c>
      <c r="E4387" s="44">
        <v>21.3</v>
      </c>
      <c r="F4387" s="44">
        <v>2.87</v>
      </c>
      <c r="G4387" s="44">
        <v>0.95</v>
      </c>
      <c r="H4387" s="18">
        <f>MIN(1,F4387/Config_Geracao!$E$4)*G4387</f>
        <v>0.27265</v>
      </c>
    </row>
    <row r="4388" ht="15.0" customHeight="1">
      <c r="A4388" s="43">
        <v>45840.75</v>
      </c>
      <c r="B4388" s="44">
        <v>7.0</v>
      </c>
      <c r="C4388" s="44">
        <v>18.0</v>
      </c>
      <c r="D4388" s="44">
        <v>198.2</v>
      </c>
      <c r="E4388" s="44">
        <v>18.7</v>
      </c>
      <c r="F4388" s="44">
        <v>2.89</v>
      </c>
      <c r="G4388" s="44">
        <v>0.95</v>
      </c>
      <c r="H4388" s="18">
        <f>MIN(1,F4388/Config_Geracao!$E$4)*G4388</f>
        <v>0.27455</v>
      </c>
    </row>
    <row r="4389" ht="15.0" customHeight="1">
      <c r="A4389" s="43">
        <v>45840.7916666667</v>
      </c>
      <c r="B4389" s="44">
        <v>7.0</v>
      </c>
      <c r="C4389" s="44">
        <v>19.0</v>
      </c>
      <c r="D4389" s="44">
        <v>0.0</v>
      </c>
      <c r="E4389" s="44">
        <v>22.6</v>
      </c>
      <c r="F4389" s="44">
        <v>2.46</v>
      </c>
      <c r="G4389" s="44">
        <v>0.95</v>
      </c>
      <c r="H4389" s="18">
        <f>MIN(1,F4389/Config_Geracao!$E$4)*G4389</f>
        <v>0.2337</v>
      </c>
    </row>
    <row r="4390" ht="15.0" customHeight="1">
      <c r="A4390" s="43">
        <v>45840.8333333333</v>
      </c>
      <c r="B4390" s="44">
        <v>7.0</v>
      </c>
      <c r="C4390" s="44">
        <v>20.0</v>
      </c>
      <c r="D4390" s="44">
        <v>0.0</v>
      </c>
      <c r="E4390" s="44">
        <v>21.6</v>
      </c>
      <c r="F4390" s="44">
        <v>2.66</v>
      </c>
      <c r="G4390" s="44">
        <v>0.95</v>
      </c>
      <c r="H4390" s="18">
        <f>MIN(1,F4390/Config_Geracao!$E$4)*G4390</f>
        <v>0.2527</v>
      </c>
    </row>
    <row r="4391" ht="15.0" customHeight="1">
      <c r="A4391" s="43">
        <v>45840.875</v>
      </c>
      <c r="B4391" s="44">
        <v>7.0</v>
      </c>
      <c r="C4391" s="44">
        <v>21.0</v>
      </c>
      <c r="D4391" s="44">
        <v>0.0</v>
      </c>
      <c r="E4391" s="44">
        <v>21.1</v>
      </c>
      <c r="F4391" s="44">
        <v>5.22</v>
      </c>
      <c r="G4391" s="44">
        <v>0.95</v>
      </c>
      <c r="H4391" s="18">
        <f>MIN(1,F4391/Config_Geracao!$E$4)*G4391</f>
        <v>0.4959</v>
      </c>
    </row>
    <row r="4392" ht="15.0" customHeight="1">
      <c r="A4392" s="43">
        <v>45840.9166666667</v>
      </c>
      <c r="B4392" s="44">
        <v>7.0</v>
      </c>
      <c r="C4392" s="44">
        <v>22.0</v>
      </c>
      <c r="D4392" s="44">
        <v>0.0</v>
      </c>
      <c r="E4392" s="44">
        <v>20.4</v>
      </c>
      <c r="F4392" s="44">
        <v>4.09</v>
      </c>
      <c r="G4392" s="44">
        <v>0.95</v>
      </c>
      <c r="H4392" s="18">
        <f>MIN(1,F4392/Config_Geracao!$E$4)*G4392</f>
        <v>0.38855</v>
      </c>
    </row>
    <row r="4393" ht="15.0" customHeight="1">
      <c r="A4393" s="43">
        <v>45840.9583333333</v>
      </c>
      <c r="B4393" s="44">
        <v>7.0</v>
      </c>
      <c r="C4393" s="44">
        <v>23.0</v>
      </c>
      <c r="D4393" s="44">
        <v>0.0</v>
      </c>
      <c r="E4393" s="44">
        <v>23.1</v>
      </c>
      <c r="F4393" s="44">
        <v>4.19</v>
      </c>
      <c r="G4393" s="44">
        <v>0.95</v>
      </c>
      <c r="H4393" s="18">
        <f>MIN(1,F4393/Config_Geracao!$E$4)*G4393</f>
        <v>0.39805</v>
      </c>
    </row>
    <row r="4394" ht="15.0" customHeight="1">
      <c r="A4394" s="43">
        <v>45841.0</v>
      </c>
      <c r="B4394" s="44">
        <v>7.0</v>
      </c>
      <c r="C4394" s="44">
        <v>0.0</v>
      </c>
      <c r="D4394" s="44">
        <v>0.0</v>
      </c>
      <c r="E4394" s="44">
        <v>22.7</v>
      </c>
      <c r="F4394" s="44">
        <v>4.9</v>
      </c>
      <c r="G4394" s="44">
        <v>0.95</v>
      </c>
      <c r="H4394" s="18">
        <f>MIN(1,F4394/Config_Geracao!$E$4)*G4394</f>
        <v>0.4655</v>
      </c>
    </row>
    <row r="4395" ht="15.0" customHeight="1">
      <c r="A4395" s="43">
        <v>45841.0416666667</v>
      </c>
      <c r="B4395" s="44">
        <v>7.0</v>
      </c>
      <c r="C4395" s="44">
        <v>1.0</v>
      </c>
      <c r="D4395" s="44">
        <v>0.0</v>
      </c>
      <c r="E4395" s="44">
        <v>21.7</v>
      </c>
      <c r="F4395" s="44">
        <v>3.75</v>
      </c>
      <c r="G4395" s="44">
        <v>0.95</v>
      </c>
      <c r="H4395" s="18">
        <f>MIN(1,F4395/Config_Geracao!$E$4)*G4395</f>
        <v>0.35625</v>
      </c>
    </row>
    <row r="4396" ht="15.0" customHeight="1">
      <c r="A4396" s="43">
        <v>45841.0833333333</v>
      </c>
      <c r="B4396" s="44">
        <v>7.0</v>
      </c>
      <c r="C4396" s="44">
        <v>2.0</v>
      </c>
      <c r="D4396" s="44">
        <v>0.0</v>
      </c>
      <c r="E4396" s="44">
        <v>23.2</v>
      </c>
      <c r="F4396" s="44">
        <v>5.01</v>
      </c>
      <c r="G4396" s="44">
        <v>0.95</v>
      </c>
      <c r="H4396" s="18">
        <f>MIN(1,F4396/Config_Geracao!$E$4)*G4396</f>
        <v>0.47595</v>
      </c>
    </row>
    <row r="4397" ht="15.0" customHeight="1">
      <c r="A4397" s="43">
        <v>45841.125</v>
      </c>
      <c r="B4397" s="44">
        <v>7.0</v>
      </c>
      <c r="C4397" s="44">
        <v>3.0</v>
      </c>
      <c r="D4397" s="44">
        <v>0.0</v>
      </c>
      <c r="E4397" s="44">
        <v>20.9</v>
      </c>
      <c r="F4397" s="44">
        <v>3.68</v>
      </c>
      <c r="G4397" s="44">
        <v>0.95</v>
      </c>
      <c r="H4397" s="18">
        <f>MIN(1,F4397/Config_Geracao!$E$4)*G4397</f>
        <v>0.3496</v>
      </c>
    </row>
    <row r="4398" ht="15.0" customHeight="1">
      <c r="A4398" s="43">
        <v>45841.1666666667</v>
      </c>
      <c r="B4398" s="44">
        <v>7.0</v>
      </c>
      <c r="C4398" s="44">
        <v>4.0</v>
      </c>
      <c r="D4398" s="44">
        <v>0.0</v>
      </c>
      <c r="E4398" s="44">
        <v>23.7</v>
      </c>
      <c r="F4398" s="44">
        <v>3.61</v>
      </c>
      <c r="G4398" s="44">
        <v>0.95</v>
      </c>
      <c r="H4398" s="18">
        <f>MIN(1,F4398/Config_Geracao!$E$4)*G4398</f>
        <v>0.34295</v>
      </c>
    </row>
    <row r="4399" ht="15.0" customHeight="1">
      <c r="A4399" s="43">
        <v>45841.2083333333</v>
      </c>
      <c r="B4399" s="44">
        <v>7.0</v>
      </c>
      <c r="C4399" s="44">
        <v>5.0</v>
      </c>
      <c r="D4399" s="44">
        <v>0.0</v>
      </c>
      <c r="E4399" s="44">
        <v>18.6</v>
      </c>
      <c r="F4399" s="44">
        <v>3.73</v>
      </c>
      <c r="G4399" s="44">
        <v>0.95</v>
      </c>
      <c r="H4399" s="18">
        <f>MIN(1,F4399/Config_Geracao!$E$4)*G4399</f>
        <v>0.35435</v>
      </c>
    </row>
    <row r="4400" ht="15.0" customHeight="1">
      <c r="A4400" s="43">
        <v>45841.25</v>
      </c>
      <c r="B4400" s="44">
        <v>7.0</v>
      </c>
      <c r="C4400" s="44">
        <v>6.0</v>
      </c>
      <c r="D4400" s="44">
        <v>209.5</v>
      </c>
      <c r="E4400" s="44">
        <v>20.2</v>
      </c>
      <c r="F4400" s="44">
        <v>2.82</v>
      </c>
      <c r="G4400" s="44">
        <v>0.95</v>
      </c>
      <c r="H4400" s="18">
        <f>MIN(1,F4400/Config_Geracao!$E$4)*G4400</f>
        <v>0.2679</v>
      </c>
    </row>
    <row r="4401" ht="15.0" customHeight="1">
      <c r="A4401" s="43">
        <v>45841.2916666667</v>
      </c>
      <c r="B4401" s="44">
        <v>7.0</v>
      </c>
      <c r="C4401" s="44">
        <v>7.0</v>
      </c>
      <c r="D4401" s="44">
        <v>362.7</v>
      </c>
      <c r="E4401" s="44">
        <v>22.0</v>
      </c>
      <c r="F4401" s="44">
        <v>2.4</v>
      </c>
      <c r="G4401" s="44">
        <v>0.95</v>
      </c>
      <c r="H4401" s="18">
        <f>MIN(1,F4401/Config_Geracao!$E$4)*G4401</f>
        <v>0.228</v>
      </c>
    </row>
    <row r="4402" ht="15.0" customHeight="1">
      <c r="A4402" s="43">
        <v>45841.3333333333</v>
      </c>
      <c r="B4402" s="44">
        <v>7.0</v>
      </c>
      <c r="C4402" s="44">
        <v>8.0</v>
      </c>
      <c r="D4402" s="44">
        <v>544.4</v>
      </c>
      <c r="E4402" s="44">
        <v>23.8</v>
      </c>
      <c r="F4402" s="44">
        <v>2.8</v>
      </c>
      <c r="G4402" s="44">
        <v>0.95</v>
      </c>
      <c r="H4402" s="18">
        <f>MIN(1,F4402/Config_Geracao!$E$4)*G4402</f>
        <v>0.266</v>
      </c>
    </row>
    <row r="4403" ht="15.0" customHeight="1">
      <c r="A4403" s="43">
        <v>45841.375</v>
      </c>
      <c r="B4403" s="44">
        <v>7.0</v>
      </c>
      <c r="C4403" s="44">
        <v>9.0</v>
      </c>
      <c r="D4403" s="44">
        <v>703.3</v>
      </c>
      <c r="E4403" s="44">
        <v>24.4</v>
      </c>
      <c r="F4403" s="44">
        <v>2.43</v>
      </c>
      <c r="G4403" s="44">
        <v>0.95</v>
      </c>
      <c r="H4403" s="18">
        <f>MIN(1,F4403/Config_Geracao!$E$4)*G4403</f>
        <v>0.23085</v>
      </c>
    </row>
    <row r="4404" ht="15.0" customHeight="1">
      <c r="A4404" s="43">
        <v>45841.4166666667</v>
      </c>
      <c r="B4404" s="44">
        <v>7.0</v>
      </c>
      <c r="C4404" s="44">
        <v>10.0</v>
      </c>
      <c r="D4404" s="44">
        <v>793.7</v>
      </c>
      <c r="E4404" s="44">
        <v>23.2</v>
      </c>
      <c r="F4404" s="44">
        <v>3.1</v>
      </c>
      <c r="G4404" s="44">
        <v>0.95</v>
      </c>
      <c r="H4404" s="18">
        <f>MIN(1,F4404/Config_Geracao!$E$4)*G4404</f>
        <v>0.2945</v>
      </c>
    </row>
    <row r="4405" ht="15.0" customHeight="1">
      <c r="A4405" s="43">
        <v>45841.4583333333</v>
      </c>
      <c r="B4405" s="44">
        <v>7.0</v>
      </c>
      <c r="C4405" s="44">
        <v>11.0</v>
      </c>
      <c r="D4405" s="44">
        <v>825.2</v>
      </c>
      <c r="E4405" s="44">
        <v>23.3</v>
      </c>
      <c r="F4405" s="44">
        <v>2.78</v>
      </c>
      <c r="G4405" s="44">
        <v>0.95</v>
      </c>
      <c r="H4405" s="18">
        <f>MIN(1,F4405/Config_Geracao!$E$4)*G4405</f>
        <v>0.2641</v>
      </c>
    </row>
    <row r="4406" ht="15.0" customHeight="1">
      <c r="A4406" s="43">
        <v>45841.5</v>
      </c>
      <c r="B4406" s="44">
        <v>7.0</v>
      </c>
      <c r="C4406" s="44">
        <v>12.0</v>
      </c>
      <c r="D4406" s="44">
        <v>883.9</v>
      </c>
      <c r="E4406" s="44">
        <v>26.0</v>
      </c>
      <c r="F4406" s="44">
        <v>3.52</v>
      </c>
      <c r="G4406" s="44">
        <v>0.95</v>
      </c>
      <c r="H4406" s="18">
        <f>MIN(1,F4406/Config_Geracao!$E$4)*G4406</f>
        <v>0.3344</v>
      </c>
    </row>
    <row r="4407" ht="15.0" customHeight="1">
      <c r="A4407" s="43">
        <v>45841.5416666667</v>
      </c>
      <c r="B4407" s="44">
        <v>7.0</v>
      </c>
      <c r="C4407" s="44">
        <v>13.0</v>
      </c>
      <c r="D4407" s="44">
        <v>554.5</v>
      </c>
      <c r="E4407" s="44">
        <v>26.9</v>
      </c>
      <c r="F4407" s="44">
        <v>4.25</v>
      </c>
      <c r="G4407" s="44">
        <v>0.95</v>
      </c>
      <c r="H4407" s="18">
        <f>MIN(1,F4407/Config_Geracao!$E$4)*G4407</f>
        <v>0.40375</v>
      </c>
    </row>
    <row r="4408" ht="15.0" customHeight="1">
      <c r="A4408" s="43">
        <v>45841.5833333333</v>
      </c>
      <c r="B4408" s="44">
        <v>7.0</v>
      </c>
      <c r="C4408" s="44">
        <v>14.0</v>
      </c>
      <c r="D4408" s="44">
        <v>773.7</v>
      </c>
      <c r="E4408" s="44">
        <v>24.9</v>
      </c>
      <c r="F4408" s="44">
        <v>2.58</v>
      </c>
      <c r="G4408" s="44">
        <v>0.95</v>
      </c>
      <c r="H4408" s="18">
        <f>MIN(1,F4408/Config_Geracao!$E$4)*G4408</f>
        <v>0.2451</v>
      </c>
    </row>
    <row r="4409" ht="15.0" customHeight="1">
      <c r="A4409" s="43">
        <v>45841.625</v>
      </c>
      <c r="B4409" s="44">
        <v>7.0</v>
      </c>
      <c r="C4409" s="44">
        <v>15.0</v>
      </c>
      <c r="D4409" s="44">
        <v>638.4</v>
      </c>
      <c r="E4409" s="44">
        <v>22.5</v>
      </c>
      <c r="F4409" s="44">
        <v>3.43</v>
      </c>
      <c r="G4409" s="44">
        <v>0.95</v>
      </c>
      <c r="H4409" s="18">
        <f>MIN(1,F4409/Config_Geracao!$E$4)*G4409</f>
        <v>0.32585</v>
      </c>
    </row>
    <row r="4410" ht="15.0" customHeight="1">
      <c r="A4410" s="43">
        <v>45841.6666666667</v>
      </c>
      <c r="B4410" s="44">
        <v>7.0</v>
      </c>
      <c r="C4410" s="44">
        <v>16.0</v>
      </c>
      <c r="D4410" s="44">
        <v>580.4</v>
      </c>
      <c r="E4410" s="44">
        <v>23.1</v>
      </c>
      <c r="F4410" s="44">
        <v>2.64</v>
      </c>
      <c r="G4410" s="44">
        <v>0.95</v>
      </c>
      <c r="H4410" s="18">
        <f>MIN(1,F4410/Config_Geracao!$E$4)*G4410</f>
        <v>0.2508</v>
      </c>
    </row>
    <row r="4411" ht="15.0" customHeight="1">
      <c r="A4411" s="43">
        <v>45841.7083333333</v>
      </c>
      <c r="B4411" s="44">
        <v>7.0</v>
      </c>
      <c r="C4411" s="44">
        <v>17.0</v>
      </c>
      <c r="D4411" s="44">
        <v>365.7</v>
      </c>
      <c r="E4411" s="44">
        <v>22.0</v>
      </c>
      <c r="F4411" s="44">
        <v>4.66</v>
      </c>
      <c r="G4411" s="44">
        <v>0.95</v>
      </c>
      <c r="H4411" s="18">
        <f>MIN(1,F4411/Config_Geracao!$E$4)*G4411</f>
        <v>0.4427</v>
      </c>
    </row>
    <row r="4412" ht="15.0" customHeight="1">
      <c r="A4412" s="43">
        <v>45841.75</v>
      </c>
      <c r="B4412" s="44">
        <v>7.0</v>
      </c>
      <c r="C4412" s="44">
        <v>18.0</v>
      </c>
      <c r="D4412" s="44">
        <v>188.5</v>
      </c>
      <c r="E4412" s="44">
        <v>19.3</v>
      </c>
      <c r="F4412" s="44">
        <v>3.26</v>
      </c>
      <c r="G4412" s="44">
        <v>0.95</v>
      </c>
      <c r="H4412" s="18">
        <f>MIN(1,F4412/Config_Geracao!$E$4)*G4412</f>
        <v>0.3097</v>
      </c>
    </row>
    <row r="4413" ht="15.0" customHeight="1">
      <c r="A4413" s="43">
        <v>45841.7916666667</v>
      </c>
      <c r="B4413" s="44">
        <v>7.0</v>
      </c>
      <c r="C4413" s="44">
        <v>19.0</v>
      </c>
      <c r="D4413" s="44">
        <v>0.0</v>
      </c>
      <c r="E4413" s="44">
        <v>21.1</v>
      </c>
      <c r="F4413" s="44">
        <v>3.47</v>
      </c>
      <c r="G4413" s="44">
        <v>0.95</v>
      </c>
      <c r="H4413" s="18">
        <f>MIN(1,F4413/Config_Geracao!$E$4)*G4413</f>
        <v>0.32965</v>
      </c>
    </row>
    <row r="4414" ht="15.0" customHeight="1">
      <c r="A4414" s="43">
        <v>45841.8333333333</v>
      </c>
      <c r="B4414" s="44">
        <v>7.0</v>
      </c>
      <c r="C4414" s="44">
        <v>20.0</v>
      </c>
      <c r="D4414" s="44">
        <v>0.0</v>
      </c>
      <c r="E4414" s="44">
        <v>19.0</v>
      </c>
      <c r="F4414" s="44">
        <v>3.02</v>
      </c>
      <c r="G4414" s="44">
        <v>0.95</v>
      </c>
      <c r="H4414" s="18">
        <f>MIN(1,F4414/Config_Geracao!$E$4)*G4414</f>
        <v>0.2869</v>
      </c>
    </row>
    <row r="4415" ht="15.0" customHeight="1">
      <c r="A4415" s="43">
        <v>45841.875</v>
      </c>
      <c r="B4415" s="44">
        <v>7.0</v>
      </c>
      <c r="C4415" s="44">
        <v>21.0</v>
      </c>
      <c r="D4415" s="44">
        <v>0.0</v>
      </c>
      <c r="E4415" s="44">
        <v>23.7</v>
      </c>
      <c r="F4415" s="44">
        <v>3.94</v>
      </c>
      <c r="G4415" s="44">
        <v>0.95</v>
      </c>
      <c r="H4415" s="18">
        <f>MIN(1,F4415/Config_Geracao!$E$4)*G4415</f>
        <v>0.3743</v>
      </c>
    </row>
    <row r="4416" ht="15.0" customHeight="1">
      <c r="A4416" s="43">
        <v>45841.9166666667</v>
      </c>
      <c r="B4416" s="44">
        <v>7.0</v>
      </c>
      <c r="C4416" s="44">
        <v>22.0</v>
      </c>
      <c r="D4416" s="44">
        <v>0.0</v>
      </c>
      <c r="E4416" s="44">
        <v>22.3</v>
      </c>
      <c r="F4416" s="44">
        <v>7.59</v>
      </c>
      <c r="G4416" s="44">
        <v>0.95</v>
      </c>
      <c r="H4416" s="18">
        <f>MIN(1,F4416/Config_Geracao!$E$4)*G4416</f>
        <v>0.72105</v>
      </c>
    </row>
    <row r="4417" ht="15.0" customHeight="1">
      <c r="A4417" s="43">
        <v>45841.9583333333</v>
      </c>
      <c r="B4417" s="44">
        <v>7.0</v>
      </c>
      <c r="C4417" s="44">
        <v>23.0</v>
      </c>
      <c r="D4417" s="44">
        <v>0.0</v>
      </c>
      <c r="E4417" s="44">
        <v>22.8</v>
      </c>
      <c r="F4417" s="44">
        <v>4.58</v>
      </c>
      <c r="G4417" s="44">
        <v>0.95</v>
      </c>
      <c r="H4417" s="18">
        <f>MIN(1,F4417/Config_Geracao!$E$4)*G4417</f>
        <v>0.4351</v>
      </c>
    </row>
    <row r="4418" ht="15.0" customHeight="1">
      <c r="A4418" s="43">
        <v>45842.0</v>
      </c>
      <c r="B4418" s="44">
        <v>7.0</v>
      </c>
      <c r="C4418" s="44">
        <v>0.0</v>
      </c>
      <c r="D4418" s="44">
        <v>0.0</v>
      </c>
      <c r="E4418" s="44">
        <v>19.4</v>
      </c>
      <c r="F4418" s="44">
        <v>4.38</v>
      </c>
      <c r="G4418" s="44">
        <v>0.95</v>
      </c>
      <c r="H4418" s="18">
        <f>MIN(1,F4418/Config_Geracao!$E$4)*G4418</f>
        <v>0.4161</v>
      </c>
    </row>
    <row r="4419" ht="15.0" customHeight="1">
      <c r="A4419" s="43">
        <v>45842.0416666667</v>
      </c>
      <c r="B4419" s="44">
        <v>7.0</v>
      </c>
      <c r="C4419" s="44">
        <v>1.0</v>
      </c>
      <c r="D4419" s="44">
        <v>0.0</v>
      </c>
      <c r="E4419" s="44">
        <v>22.9</v>
      </c>
      <c r="F4419" s="44">
        <v>4.08</v>
      </c>
      <c r="G4419" s="44">
        <v>0.95</v>
      </c>
      <c r="H4419" s="18">
        <f>MIN(1,F4419/Config_Geracao!$E$4)*G4419</f>
        <v>0.3876</v>
      </c>
    </row>
    <row r="4420" ht="15.0" customHeight="1">
      <c r="A4420" s="43">
        <v>45842.0833333333</v>
      </c>
      <c r="B4420" s="44">
        <v>7.0</v>
      </c>
      <c r="C4420" s="44">
        <v>2.0</v>
      </c>
      <c r="D4420" s="44">
        <v>0.0</v>
      </c>
      <c r="E4420" s="44">
        <v>21.8</v>
      </c>
      <c r="F4420" s="44">
        <v>3.92</v>
      </c>
      <c r="G4420" s="44">
        <v>0.95</v>
      </c>
      <c r="H4420" s="18">
        <f>MIN(1,F4420/Config_Geracao!$E$4)*G4420</f>
        <v>0.3724</v>
      </c>
    </row>
    <row r="4421" ht="15.0" customHeight="1">
      <c r="A4421" s="43">
        <v>45842.125</v>
      </c>
      <c r="B4421" s="44">
        <v>7.0</v>
      </c>
      <c r="C4421" s="44">
        <v>3.0</v>
      </c>
      <c r="D4421" s="44">
        <v>0.0</v>
      </c>
      <c r="E4421" s="44">
        <v>18.9</v>
      </c>
      <c r="F4421" s="44">
        <v>3.8</v>
      </c>
      <c r="G4421" s="44">
        <v>0.95</v>
      </c>
      <c r="H4421" s="18">
        <f>MIN(1,F4421/Config_Geracao!$E$4)*G4421</f>
        <v>0.361</v>
      </c>
    </row>
    <row r="4422" ht="15.0" customHeight="1">
      <c r="A4422" s="43">
        <v>45842.1666666667</v>
      </c>
      <c r="B4422" s="44">
        <v>7.0</v>
      </c>
      <c r="C4422" s="44">
        <v>4.0</v>
      </c>
      <c r="D4422" s="44">
        <v>0.0</v>
      </c>
      <c r="E4422" s="44">
        <v>23.3</v>
      </c>
      <c r="F4422" s="44">
        <v>3.77</v>
      </c>
      <c r="G4422" s="44">
        <v>0.95</v>
      </c>
      <c r="H4422" s="18">
        <f>MIN(1,F4422/Config_Geracao!$E$4)*G4422</f>
        <v>0.35815</v>
      </c>
    </row>
    <row r="4423" ht="15.0" customHeight="1">
      <c r="A4423" s="43">
        <v>45842.2083333333</v>
      </c>
      <c r="B4423" s="44">
        <v>7.0</v>
      </c>
      <c r="C4423" s="44">
        <v>5.0</v>
      </c>
      <c r="D4423" s="44">
        <v>3.9</v>
      </c>
      <c r="E4423" s="44">
        <v>21.8</v>
      </c>
      <c r="F4423" s="44">
        <v>4.19</v>
      </c>
      <c r="G4423" s="44">
        <v>0.95</v>
      </c>
      <c r="H4423" s="18">
        <f>MIN(1,F4423/Config_Geracao!$E$4)*G4423</f>
        <v>0.39805</v>
      </c>
    </row>
    <row r="4424" ht="15.0" customHeight="1">
      <c r="A4424" s="43">
        <v>45842.25</v>
      </c>
      <c r="B4424" s="44">
        <v>7.0</v>
      </c>
      <c r="C4424" s="44">
        <v>6.0</v>
      </c>
      <c r="D4424" s="44">
        <v>198.9</v>
      </c>
      <c r="E4424" s="44">
        <v>21.0</v>
      </c>
      <c r="F4424" s="44">
        <v>2.88</v>
      </c>
      <c r="G4424" s="44">
        <v>0.95</v>
      </c>
      <c r="H4424" s="18">
        <f>MIN(1,F4424/Config_Geracao!$E$4)*G4424</f>
        <v>0.2736</v>
      </c>
    </row>
    <row r="4425" ht="15.0" customHeight="1">
      <c r="A4425" s="43">
        <v>45842.2916666667</v>
      </c>
      <c r="B4425" s="44">
        <v>7.0</v>
      </c>
      <c r="C4425" s="44">
        <v>7.0</v>
      </c>
      <c r="D4425" s="44">
        <v>356.1</v>
      </c>
      <c r="E4425" s="44">
        <v>19.4</v>
      </c>
      <c r="F4425" s="44">
        <v>2.45</v>
      </c>
      <c r="G4425" s="44">
        <v>0.95</v>
      </c>
      <c r="H4425" s="18">
        <f>MIN(1,F4425/Config_Geracao!$E$4)*G4425</f>
        <v>0.23275</v>
      </c>
    </row>
    <row r="4426" ht="15.0" customHeight="1">
      <c r="A4426" s="43">
        <v>45842.3333333333</v>
      </c>
      <c r="B4426" s="44">
        <v>7.0</v>
      </c>
      <c r="C4426" s="44">
        <v>8.0</v>
      </c>
      <c r="D4426" s="44">
        <v>564.0</v>
      </c>
      <c r="E4426" s="44">
        <v>23.9</v>
      </c>
      <c r="F4426" s="44">
        <v>2.53</v>
      </c>
      <c r="G4426" s="44">
        <v>0.95</v>
      </c>
      <c r="H4426" s="18">
        <f>MIN(1,F4426/Config_Geracao!$E$4)*G4426</f>
        <v>0.24035</v>
      </c>
    </row>
    <row r="4427" ht="15.0" customHeight="1">
      <c r="A4427" s="43">
        <v>45842.375</v>
      </c>
      <c r="B4427" s="44">
        <v>7.0</v>
      </c>
      <c r="C4427" s="44">
        <v>9.0</v>
      </c>
      <c r="D4427" s="44">
        <v>725.3</v>
      </c>
      <c r="E4427" s="44">
        <v>24.3</v>
      </c>
      <c r="F4427" s="44">
        <v>3.66</v>
      </c>
      <c r="G4427" s="44">
        <v>0.95</v>
      </c>
      <c r="H4427" s="18">
        <f>MIN(1,F4427/Config_Geracao!$E$4)*G4427</f>
        <v>0.3477</v>
      </c>
    </row>
    <row r="4428" ht="15.0" customHeight="1">
      <c r="A4428" s="43">
        <v>45842.4166666667</v>
      </c>
      <c r="B4428" s="44">
        <v>7.0</v>
      </c>
      <c r="C4428" s="44">
        <v>10.0</v>
      </c>
      <c r="D4428" s="44">
        <v>809.1</v>
      </c>
      <c r="E4428" s="44">
        <v>23.8</v>
      </c>
      <c r="F4428" s="44">
        <v>2.54</v>
      </c>
      <c r="G4428" s="44">
        <v>0.95</v>
      </c>
      <c r="H4428" s="18">
        <f>MIN(1,F4428/Config_Geracao!$E$4)*G4428</f>
        <v>0.2413</v>
      </c>
    </row>
    <row r="4429" ht="15.0" customHeight="1">
      <c r="A4429" s="43">
        <v>45842.4583333333</v>
      </c>
      <c r="B4429" s="44">
        <v>7.0</v>
      </c>
      <c r="C4429" s="44">
        <v>11.0</v>
      </c>
      <c r="D4429" s="44">
        <v>845.4</v>
      </c>
      <c r="E4429" s="44">
        <v>29.0</v>
      </c>
      <c r="F4429" s="44">
        <v>2.53</v>
      </c>
      <c r="G4429" s="44">
        <v>0.95</v>
      </c>
      <c r="H4429" s="18">
        <f>MIN(1,F4429/Config_Geracao!$E$4)*G4429</f>
        <v>0.24035</v>
      </c>
    </row>
    <row r="4430" ht="15.0" customHeight="1">
      <c r="A4430" s="43">
        <v>45842.5</v>
      </c>
      <c r="B4430" s="44">
        <v>7.0</v>
      </c>
      <c r="C4430" s="44">
        <v>12.0</v>
      </c>
      <c r="D4430" s="44">
        <v>844.2</v>
      </c>
      <c r="E4430" s="44">
        <v>25.9</v>
      </c>
      <c r="F4430" s="44">
        <v>2.47</v>
      </c>
      <c r="G4430" s="44">
        <v>0.95</v>
      </c>
      <c r="H4430" s="18">
        <f>MIN(1,F4430/Config_Geracao!$E$4)*G4430</f>
        <v>0.23465</v>
      </c>
    </row>
    <row r="4431" ht="15.0" customHeight="1">
      <c r="A4431" s="43">
        <v>45842.5416666667</v>
      </c>
      <c r="B4431" s="44">
        <v>7.0</v>
      </c>
      <c r="C4431" s="44">
        <v>13.0</v>
      </c>
      <c r="D4431" s="44">
        <v>853.1</v>
      </c>
      <c r="E4431" s="44">
        <v>25.5</v>
      </c>
      <c r="F4431" s="44">
        <v>3.01</v>
      </c>
      <c r="G4431" s="44">
        <v>0.95</v>
      </c>
      <c r="H4431" s="18">
        <f>MIN(1,F4431/Config_Geracao!$E$4)*G4431</f>
        <v>0.28595</v>
      </c>
    </row>
    <row r="4432" ht="15.0" customHeight="1">
      <c r="A4432" s="43">
        <v>45842.5833333333</v>
      </c>
      <c r="B4432" s="44">
        <v>7.0</v>
      </c>
      <c r="C4432" s="44">
        <v>14.0</v>
      </c>
      <c r="D4432" s="44">
        <v>799.5</v>
      </c>
      <c r="E4432" s="44">
        <v>24.2</v>
      </c>
      <c r="F4432" s="44">
        <v>3.65</v>
      </c>
      <c r="G4432" s="44">
        <v>0.95</v>
      </c>
      <c r="H4432" s="18">
        <f>MIN(1,F4432/Config_Geracao!$E$4)*G4432</f>
        <v>0.34675</v>
      </c>
    </row>
    <row r="4433" ht="15.0" customHeight="1">
      <c r="A4433" s="43">
        <v>45842.625</v>
      </c>
      <c r="B4433" s="44">
        <v>7.0</v>
      </c>
      <c r="C4433" s="44">
        <v>15.0</v>
      </c>
      <c r="D4433" s="44">
        <v>688.7</v>
      </c>
      <c r="E4433" s="44">
        <v>25.0</v>
      </c>
      <c r="F4433" s="44">
        <v>9.04</v>
      </c>
      <c r="G4433" s="44">
        <v>0.95</v>
      </c>
      <c r="H4433" s="18">
        <f>MIN(1,F4433/Config_Geracao!$E$4)*G4433</f>
        <v>0.8588</v>
      </c>
    </row>
    <row r="4434" ht="15.0" customHeight="1">
      <c r="A4434" s="43">
        <v>45842.6666666667</v>
      </c>
      <c r="B4434" s="44">
        <v>7.0</v>
      </c>
      <c r="C4434" s="44">
        <v>16.0</v>
      </c>
      <c r="D4434" s="44">
        <v>543.2</v>
      </c>
      <c r="E4434" s="44">
        <v>23.5</v>
      </c>
      <c r="F4434" s="44">
        <v>2.61</v>
      </c>
      <c r="G4434" s="44">
        <v>0.95</v>
      </c>
      <c r="H4434" s="18">
        <f>MIN(1,F4434/Config_Geracao!$E$4)*G4434</f>
        <v>0.24795</v>
      </c>
    </row>
    <row r="4435" ht="15.0" customHeight="1">
      <c r="A4435" s="43">
        <v>45842.7083333333</v>
      </c>
      <c r="B4435" s="44">
        <v>7.0</v>
      </c>
      <c r="C4435" s="44">
        <v>17.0</v>
      </c>
      <c r="D4435" s="44">
        <v>407.7</v>
      </c>
      <c r="E4435" s="44">
        <v>21.6</v>
      </c>
      <c r="F4435" s="44">
        <v>2.72</v>
      </c>
      <c r="G4435" s="44">
        <v>0.95</v>
      </c>
      <c r="H4435" s="18">
        <f>MIN(1,F4435/Config_Geracao!$E$4)*G4435</f>
        <v>0.2584</v>
      </c>
    </row>
    <row r="4436" ht="15.0" customHeight="1">
      <c r="A4436" s="43">
        <v>45842.75</v>
      </c>
      <c r="B4436" s="44">
        <v>7.0</v>
      </c>
      <c r="C4436" s="44">
        <v>18.0</v>
      </c>
      <c r="D4436" s="44">
        <v>202.3</v>
      </c>
      <c r="E4436" s="44">
        <v>19.2</v>
      </c>
      <c r="F4436" s="44">
        <v>3.18</v>
      </c>
      <c r="G4436" s="44">
        <v>0.95</v>
      </c>
      <c r="H4436" s="18">
        <f>MIN(1,F4436/Config_Geracao!$E$4)*G4436</f>
        <v>0.3021</v>
      </c>
    </row>
    <row r="4437" ht="15.0" customHeight="1">
      <c r="A4437" s="43">
        <v>45842.7916666667</v>
      </c>
      <c r="B4437" s="44">
        <v>7.0</v>
      </c>
      <c r="C4437" s="44">
        <v>19.0</v>
      </c>
      <c r="D4437" s="44">
        <v>0.0</v>
      </c>
      <c r="E4437" s="44">
        <v>22.1</v>
      </c>
      <c r="F4437" s="44">
        <v>2.44</v>
      </c>
      <c r="G4437" s="44">
        <v>0.95</v>
      </c>
      <c r="H4437" s="18">
        <f>MIN(1,F4437/Config_Geracao!$E$4)*G4437</f>
        <v>0.2318</v>
      </c>
    </row>
    <row r="4438" ht="15.0" customHeight="1">
      <c r="A4438" s="43">
        <v>45842.8333333333</v>
      </c>
      <c r="B4438" s="44">
        <v>7.0</v>
      </c>
      <c r="C4438" s="44">
        <v>20.0</v>
      </c>
      <c r="D4438" s="44">
        <v>0.0</v>
      </c>
      <c r="E4438" s="44">
        <v>20.9</v>
      </c>
      <c r="F4438" s="44">
        <v>2.96</v>
      </c>
      <c r="G4438" s="44">
        <v>0.95</v>
      </c>
      <c r="H4438" s="18">
        <f>MIN(1,F4438/Config_Geracao!$E$4)*G4438</f>
        <v>0.2812</v>
      </c>
    </row>
    <row r="4439" ht="15.0" customHeight="1">
      <c r="A4439" s="43">
        <v>45842.875</v>
      </c>
      <c r="B4439" s="44">
        <v>7.0</v>
      </c>
      <c r="C4439" s="44">
        <v>21.0</v>
      </c>
      <c r="D4439" s="44">
        <v>0.0</v>
      </c>
      <c r="E4439" s="44">
        <v>22.1</v>
      </c>
      <c r="F4439" s="44">
        <v>6.6</v>
      </c>
      <c r="G4439" s="44">
        <v>0.95</v>
      </c>
      <c r="H4439" s="18">
        <f>MIN(1,F4439/Config_Geracao!$E$4)*G4439</f>
        <v>0.627</v>
      </c>
    </row>
    <row r="4440" ht="15.0" customHeight="1">
      <c r="A4440" s="43">
        <v>45842.9166666667</v>
      </c>
      <c r="B4440" s="44">
        <v>7.0</v>
      </c>
      <c r="C4440" s="44">
        <v>22.0</v>
      </c>
      <c r="D4440" s="44">
        <v>0.0</v>
      </c>
      <c r="E4440" s="44">
        <v>23.0</v>
      </c>
      <c r="F4440" s="44">
        <v>3.64</v>
      </c>
      <c r="G4440" s="44">
        <v>0.95</v>
      </c>
      <c r="H4440" s="18">
        <f>MIN(1,F4440/Config_Geracao!$E$4)*G4440</f>
        <v>0.3458</v>
      </c>
    </row>
    <row r="4441" ht="15.0" customHeight="1">
      <c r="A4441" s="43">
        <v>45842.9583333333</v>
      </c>
      <c r="B4441" s="44">
        <v>7.0</v>
      </c>
      <c r="C4441" s="44">
        <v>23.0</v>
      </c>
      <c r="D4441" s="44">
        <v>0.0</v>
      </c>
      <c r="E4441" s="44">
        <v>24.0</v>
      </c>
      <c r="F4441" s="44">
        <v>3.89</v>
      </c>
      <c r="G4441" s="44">
        <v>0.95</v>
      </c>
      <c r="H4441" s="18">
        <f>MIN(1,F4441/Config_Geracao!$E$4)*G4441</f>
        <v>0.36955</v>
      </c>
    </row>
    <row r="4442" ht="15.0" customHeight="1">
      <c r="A4442" s="43">
        <v>45843.0</v>
      </c>
      <c r="B4442" s="44">
        <v>7.0</v>
      </c>
      <c r="C4442" s="44">
        <v>0.0</v>
      </c>
      <c r="D4442" s="44">
        <v>0.0</v>
      </c>
      <c r="E4442" s="44">
        <v>24.9</v>
      </c>
      <c r="F4442" s="44">
        <v>4.31</v>
      </c>
      <c r="G4442" s="44">
        <v>0.95</v>
      </c>
      <c r="H4442" s="18">
        <f>MIN(1,F4442/Config_Geracao!$E$4)*G4442</f>
        <v>0.40945</v>
      </c>
    </row>
    <row r="4443" ht="15.0" customHeight="1">
      <c r="A4443" s="43">
        <v>45843.0416666667</v>
      </c>
      <c r="B4443" s="44">
        <v>7.0</v>
      </c>
      <c r="C4443" s="44">
        <v>1.0</v>
      </c>
      <c r="D4443" s="44">
        <v>0.0</v>
      </c>
      <c r="E4443" s="44">
        <v>24.9</v>
      </c>
      <c r="F4443" s="44">
        <v>3.77</v>
      </c>
      <c r="G4443" s="44">
        <v>0.95</v>
      </c>
      <c r="H4443" s="18">
        <f>MIN(1,F4443/Config_Geracao!$E$4)*G4443</f>
        <v>0.35815</v>
      </c>
    </row>
    <row r="4444" ht="15.0" customHeight="1">
      <c r="A4444" s="43">
        <v>45843.0833333333</v>
      </c>
      <c r="B4444" s="44">
        <v>7.0</v>
      </c>
      <c r="C4444" s="44">
        <v>2.0</v>
      </c>
      <c r="D4444" s="44">
        <v>0.0</v>
      </c>
      <c r="E4444" s="44">
        <v>20.4</v>
      </c>
      <c r="F4444" s="44">
        <v>3.83</v>
      </c>
      <c r="G4444" s="44">
        <v>0.95</v>
      </c>
      <c r="H4444" s="18">
        <f>MIN(1,F4444/Config_Geracao!$E$4)*G4444</f>
        <v>0.36385</v>
      </c>
    </row>
    <row r="4445" ht="15.0" customHeight="1">
      <c r="A4445" s="43">
        <v>45843.125</v>
      </c>
      <c r="B4445" s="44">
        <v>7.0</v>
      </c>
      <c r="C4445" s="44">
        <v>3.0</v>
      </c>
      <c r="D4445" s="44">
        <v>0.0</v>
      </c>
      <c r="E4445" s="44">
        <v>22.1</v>
      </c>
      <c r="F4445" s="44">
        <v>4.28</v>
      </c>
      <c r="G4445" s="44">
        <v>0.95</v>
      </c>
      <c r="H4445" s="18">
        <f>MIN(1,F4445/Config_Geracao!$E$4)*G4445</f>
        <v>0.4066</v>
      </c>
    </row>
    <row r="4446" ht="15.0" customHeight="1">
      <c r="A4446" s="43">
        <v>45843.1666666667</v>
      </c>
      <c r="B4446" s="44">
        <v>7.0</v>
      </c>
      <c r="C4446" s="44">
        <v>4.0</v>
      </c>
      <c r="D4446" s="44">
        <v>0.0</v>
      </c>
      <c r="E4446" s="44">
        <v>19.6</v>
      </c>
      <c r="F4446" s="44">
        <v>3.79</v>
      </c>
      <c r="G4446" s="44">
        <v>0.95</v>
      </c>
      <c r="H4446" s="18">
        <f>MIN(1,F4446/Config_Geracao!$E$4)*G4446</f>
        <v>0.36005</v>
      </c>
    </row>
    <row r="4447" ht="15.0" customHeight="1">
      <c r="A4447" s="43">
        <v>45843.2083333333</v>
      </c>
      <c r="B4447" s="44">
        <v>7.0</v>
      </c>
      <c r="C4447" s="44">
        <v>5.0</v>
      </c>
      <c r="D4447" s="44">
        <v>0.0</v>
      </c>
      <c r="E4447" s="44">
        <v>19.2</v>
      </c>
      <c r="F4447" s="44">
        <v>4.43</v>
      </c>
      <c r="G4447" s="44">
        <v>0.95</v>
      </c>
      <c r="H4447" s="18">
        <f>MIN(1,F4447/Config_Geracao!$E$4)*G4447</f>
        <v>0.42085</v>
      </c>
    </row>
    <row r="4448" ht="15.0" customHeight="1">
      <c r="A4448" s="43">
        <v>45843.25</v>
      </c>
      <c r="B4448" s="44">
        <v>7.0</v>
      </c>
      <c r="C4448" s="44">
        <v>6.0</v>
      </c>
      <c r="D4448" s="44">
        <v>173.1</v>
      </c>
      <c r="E4448" s="44">
        <v>20.1</v>
      </c>
      <c r="F4448" s="44">
        <v>4.86</v>
      </c>
      <c r="G4448" s="44">
        <v>0.95</v>
      </c>
      <c r="H4448" s="18">
        <f>MIN(1,F4448/Config_Geracao!$E$4)*G4448</f>
        <v>0.4617</v>
      </c>
    </row>
    <row r="4449" ht="15.0" customHeight="1">
      <c r="A4449" s="43">
        <v>45843.2916666667</v>
      </c>
      <c r="B4449" s="44">
        <v>7.0</v>
      </c>
      <c r="C4449" s="44">
        <v>7.0</v>
      </c>
      <c r="D4449" s="44">
        <v>382.4</v>
      </c>
      <c r="E4449" s="44">
        <v>21.0</v>
      </c>
      <c r="F4449" s="44">
        <v>3.39</v>
      </c>
      <c r="G4449" s="44">
        <v>0.95</v>
      </c>
      <c r="H4449" s="18">
        <f>MIN(1,F4449/Config_Geracao!$E$4)*G4449</f>
        <v>0.32205</v>
      </c>
    </row>
    <row r="4450" ht="15.0" customHeight="1">
      <c r="A4450" s="43">
        <v>45843.3333333333</v>
      </c>
      <c r="B4450" s="44">
        <v>7.0</v>
      </c>
      <c r="C4450" s="44">
        <v>8.0</v>
      </c>
      <c r="D4450" s="44">
        <v>551.2</v>
      </c>
      <c r="E4450" s="44">
        <v>23.8</v>
      </c>
      <c r="F4450" s="44">
        <v>4.01</v>
      </c>
      <c r="G4450" s="44">
        <v>0.95</v>
      </c>
      <c r="H4450" s="18">
        <f>MIN(1,F4450/Config_Geracao!$E$4)*G4450</f>
        <v>0.38095</v>
      </c>
    </row>
    <row r="4451" ht="15.0" customHeight="1">
      <c r="A4451" s="43">
        <v>45843.375</v>
      </c>
      <c r="B4451" s="44">
        <v>7.0</v>
      </c>
      <c r="C4451" s="44">
        <v>9.0</v>
      </c>
      <c r="D4451" s="44">
        <v>664.7</v>
      </c>
      <c r="E4451" s="44">
        <v>24.1</v>
      </c>
      <c r="F4451" s="44">
        <v>2.84</v>
      </c>
      <c r="G4451" s="44">
        <v>0.95</v>
      </c>
      <c r="H4451" s="18">
        <f>MIN(1,F4451/Config_Geracao!$E$4)*G4451</f>
        <v>0.2698</v>
      </c>
    </row>
    <row r="4452" ht="15.0" customHeight="1">
      <c r="A4452" s="43">
        <v>45843.4166666667</v>
      </c>
      <c r="B4452" s="44">
        <v>7.0</v>
      </c>
      <c r="C4452" s="44">
        <v>10.0</v>
      </c>
      <c r="D4452" s="44">
        <v>787.2</v>
      </c>
      <c r="E4452" s="44">
        <v>24.8</v>
      </c>
      <c r="F4452" s="44">
        <v>4.87</v>
      </c>
      <c r="G4452" s="44">
        <v>0.95</v>
      </c>
      <c r="H4452" s="18">
        <f>MIN(1,F4452/Config_Geracao!$E$4)*G4452</f>
        <v>0.46265</v>
      </c>
    </row>
    <row r="4453" ht="15.0" customHeight="1">
      <c r="A4453" s="43">
        <v>45843.4583333333</v>
      </c>
      <c r="B4453" s="44">
        <v>7.0</v>
      </c>
      <c r="C4453" s="44">
        <v>11.0</v>
      </c>
      <c r="D4453" s="44">
        <v>873.2</v>
      </c>
      <c r="E4453" s="44">
        <v>27.6</v>
      </c>
      <c r="F4453" s="44">
        <v>3.86</v>
      </c>
      <c r="G4453" s="44">
        <v>0.95</v>
      </c>
      <c r="H4453" s="18">
        <f>MIN(1,F4453/Config_Geracao!$E$4)*G4453</f>
        <v>0.3667</v>
      </c>
    </row>
    <row r="4454" ht="15.0" customHeight="1">
      <c r="A4454" s="43">
        <v>45843.5</v>
      </c>
      <c r="B4454" s="44">
        <v>7.0</v>
      </c>
      <c r="C4454" s="44">
        <v>12.0</v>
      </c>
      <c r="D4454" s="44">
        <v>858.8</v>
      </c>
      <c r="E4454" s="44">
        <v>22.7</v>
      </c>
      <c r="F4454" s="44">
        <v>4.94</v>
      </c>
      <c r="G4454" s="44">
        <v>0.95</v>
      </c>
      <c r="H4454" s="18">
        <f>MIN(1,F4454/Config_Geracao!$E$4)*G4454</f>
        <v>0.4693</v>
      </c>
    </row>
    <row r="4455" ht="15.0" customHeight="1">
      <c r="A4455" s="43">
        <v>45843.5416666667</v>
      </c>
      <c r="B4455" s="44">
        <v>7.0</v>
      </c>
      <c r="C4455" s="44">
        <v>13.0</v>
      </c>
      <c r="D4455" s="44">
        <v>826.2</v>
      </c>
      <c r="E4455" s="44">
        <v>23.2</v>
      </c>
      <c r="F4455" s="44">
        <v>5.77</v>
      </c>
      <c r="G4455" s="44">
        <v>0.95</v>
      </c>
      <c r="H4455" s="18">
        <f>MIN(1,F4455/Config_Geracao!$E$4)*G4455</f>
        <v>0.54815</v>
      </c>
    </row>
    <row r="4456" ht="15.0" customHeight="1">
      <c r="A4456" s="43">
        <v>45843.5833333333</v>
      </c>
      <c r="B4456" s="44">
        <v>7.0</v>
      </c>
      <c r="C4456" s="44">
        <v>14.0</v>
      </c>
      <c r="D4456" s="44">
        <v>812.0</v>
      </c>
      <c r="E4456" s="44">
        <v>26.3</v>
      </c>
      <c r="F4456" s="44">
        <v>3.41</v>
      </c>
      <c r="G4456" s="44">
        <v>0.95</v>
      </c>
      <c r="H4456" s="18">
        <f>MIN(1,F4456/Config_Geracao!$E$4)*G4456</f>
        <v>0.32395</v>
      </c>
    </row>
    <row r="4457" ht="15.0" customHeight="1">
      <c r="A4457" s="43">
        <v>45843.625</v>
      </c>
      <c r="B4457" s="44">
        <v>7.0</v>
      </c>
      <c r="C4457" s="44">
        <v>15.0</v>
      </c>
      <c r="D4457" s="44">
        <v>706.3</v>
      </c>
      <c r="E4457" s="44">
        <v>25.6</v>
      </c>
      <c r="F4457" s="44">
        <v>8.07</v>
      </c>
      <c r="G4457" s="44">
        <v>0.95</v>
      </c>
      <c r="H4457" s="18">
        <f>MIN(1,F4457/Config_Geracao!$E$4)*G4457</f>
        <v>0.76665</v>
      </c>
    </row>
    <row r="4458" ht="15.0" customHeight="1">
      <c r="A4458" s="43">
        <v>45843.6666666667</v>
      </c>
      <c r="B4458" s="44">
        <v>7.0</v>
      </c>
      <c r="C4458" s="44">
        <v>16.0</v>
      </c>
      <c r="D4458" s="44">
        <v>602.7</v>
      </c>
      <c r="E4458" s="44">
        <v>22.9</v>
      </c>
      <c r="F4458" s="44">
        <v>2.8</v>
      </c>
      <c r="G4458" s="44">
        <v>0.95</v>
      </c>
      <c r="H4458" s="18">
        <f>MIN(1,F4458/Config_Geracao!$E$4)*G4458</f>
        <v>0.266</v>
      </c>
    </row>
    <row r="4459" ht="15.0" customHeight="1">
      <c r="A4459" s="43">
        <v>45843.7083333333</v>
      </c>
      <c r="B4459" s="44">
        <v>7.0</v>
      </c>
      <c r="C4459" s="44">
        <v>17.0</v>
      </c>
      <c r="D4459" s="44">
        <v>399.4</v>
      </c>
      <c r="E4459" s="44">
        <v>20.2</v>
      </c>
      <c r="F4459" s="44">
        <v>3.2</v>
      </c>
      <c r="G4459" s="44">
        <v>0.95</v>
      </c>
      <c r="H4459" s="18">
        <f>MIN(1,F4459/Config_Geracao!$E$4)*G4459</f>
        <v>0.304</v>
      </c>
    </row>
    <row r="4460" ht="15.0" customHeight="1">
      <c r="A4460" s="43">
        <v>45843.75</v>
      </c>
      <c r="B4460" s="44">
        <v>7.0</v>
      </c>
      <c r="C4460" s="44">
        <v>18.0</v>
      </c>
      <c r="D4460" s="44">
        <v>200.1</v>
      </c>
      <c r="E4460" s="44">
        <v>21.3</v>
      </c>
      <c r="F4460" s="44">
        <v>4.14</v>
      </c>
      <c r="G4460" s="44">
        <v>0.95</v>
      </c>
      <c r="H4460" s="18">
        <f>MIN(1,F4460/Config_Geracao!$E$4)*G4460</f>
        <v>0.3933</v>
      </c>
    </row>
    <row r="4461" ht="15.0" customHeight="1">
      <c r="A4461" s="43">
        <v>45843.7916666667</v>
      </c>
      <c r="B4461" s="44">
        <v>7.0</v>
      </c>
      <c r="C4461" s="44">
        <v>19.0</v>
      </c>
      <c r="D4461" s="44">
        <v>0.0</v>
      </c>
      <c r="E4461" s="44">
        <v>18.5</v>
      </c>
      <c r="F4461" s="44">
        <v>6.01</v>
      </c>
      <c r="G4461" s="44">
        <v>0.95</v>
      </c>
      <c r="H4461" s="18">
        <f>MIN(1,F4461/Config_Geracao!$E$4)*G4461</f>
        <v>0.57095</v>
      </c>
    </row>
    <row r="4462" ht="15.0" customHeight="1">
      <c r="A4462" s="43">
        <v>45843.8333333333</v>
      </c>
      <c r="B4462" s="44">
        <v>7.0</v>
      </c>
      <c r="C4462" s="44">
        <v>20.0</v>
      </c>
      <c r="D4462" s="44">
        <v>0.0</v>
      </c>
      <c r="E4462" s="44">
        <v>22.3</v>
      </c>
      <c r="F4462" s="44">
        <v>2.9</v>
      </c>
      <c r="G4462" s="44">
        <v>0.95</v>
      </c>
      <c r="H4462" s="18">
        <f>MIN(1,F4462/Config_Geracao!$E$4)*G4462</f>
        <v>0.2755</v>
      </c>
    </row>
    <row r="4463" ht="15.0" customHeight="1">
      <c r="A4463" s="43">
        <v>45843.875</v>
      </c>
      <c r="B4463" s="44">
        <v>7.0</v>
      </c>
      <c r="C4463" s="44">
        <v>21.0</v>
      </c>
      <c r="D4463" s="44">
        <v>0.0</v>
      </c>
      <c r="E4463" s="44">
        <v>22.1</v>
      </c>
      <c r="F4463" s="44">
        <v>3.63</v>
      </c>
      <c r="G4463" s="44">
        <v>0.95</v>
      </c>
      <c r="H4463" s="18">
        <f>MIN(1,F4463/Config_Geracao!$E$4)*G4463</f>
        <v>0.34485</v>
      </c>
    </row>
    <row r="4464" ht="15.0" customHeight="1">
      <c r="A4464" s="43">
        <v>45843.9166666667</v>
      </c>
      <c r="B4464" s="44">
        <v>7.0</v>
      </c>
      <c r="C4464" s="44">
        <v>22.0</v>
      </c>
      <c r="D4464" s="44">
        <v>0.0</v>
      </c>
      <c r="E4464" s="44">
        <v>22.6</v>
      </c>
      <c r="F4464" s="44">
        <v>3.68</v>
      </c>
      <c r="G4464" s="44">
        <v>0.95</v>
      </c>
      <c r="H4464" s="18">
        <f>MIN(1,F4464/Config_Geracao!$E$4)*G4464</f>
        <v>0.3496</v>
      </c>
    </row>
    <row r="4465" ht="15.0" customHeight="1">
      <c r="A4465" s="43">
        <v>45843.9583333333</v>
      </c>
      <c r="B4465" s="44">
        <v>7.0</v>
      </c>
      <c r="C4465" s="44">
        <v>23.0</v>
      </c>
      <c r="D4465" s="44">
        <v>0.0</v>
      </c>
      <c r="E4465" s="44">
        <v>22.4</v>
      </c>
      <c r="F4465" s="44">
        <v>3.94</v>
      </c>
      <c r="G4465" s="44">
        <v>0.95</v>
      </c>
      <c r="H4465" s="18">
        <f>MIN(1,F4465/Config_Geracao!$E$4)*G4465</f>
        <v>0.3743</v>
      </c>
    </row>
    <row r="4466" ht="15.0" customHeight="1">
      <c r="A4466" s="43">
        <v>45844.0</v>
      </c>
      <c r="B4466" s="44">
        <v>7.0</v>
      </c>
      <c r="C4466" s="44">
        <v>0.0</v>
      </c>
      <c r="D4466" s="44">
        <v>0.0</v>
      </c>
      <c r="E4466" s="44">
        <v>24.3</v>
      </c>
      <c r="F4466" s="44">
        <v>4.77</v>
      </c>
      <c r="G4466" s="44">
        <v>0.95</v>
      </c>
      <c r="H4466" s="18">
        <f>MIN(1,F4466/Config_Geracao!$E$4)*G4466</f>
        <v>0.45315</v>
      </c>
    </row>
    <row r="4467" ht="15.0" customHeight="1">
      <c r="A4467" s="43">
        <v>45844.0416666667</v>
      </c>
      <c r="B4467" s="44">
        <v>7.0</v>
      </c>
      <c r="C4467" s="44">
        <v>1.0</v>
      </c>
      <c r="D4467" s="44">
        <v>0.0</v>
      </c>
      <c r="E4467" s="44">
        <v>23.2</v>
      </c>
      <c r="F4467" s="44">
        <v>7.14</v>
      </c>
      <c r="G4467" s="44">
        <v>0.95</v>
      </c>
      <c r="H4467" s="18">
        <f>MIN(1,F4467/Config_Geracao!$E$4)*G4467</f>
        <v>0.6783</v>
      </c>
    </row>
    <row r="4468" ht="15.0" customHeight="1">
      <c r="A4468" s="43">
        <v>45844.0833333333</v>
      </c>
      <c r="B4468" s="44">
        <v>7.0</v>
      </c>
      <c r="C4468" s="44">
        <v>2.0</v>
      </c>
      <c r="D4468" s="44">
        <v>0.0</v>
      </c>
      <c r="E4468" s="44">
        <v>26.0</v>
      </c>
      <c r="F4468" s="44">
        <v>4.46</v>
      </c>
      <c r="G4468" s="44">
        <v>0.95</v>
      </c>
      <c r="H4468" s="18">
        <f>MIN(1,F4468/Config_Geracao!$E$4)*G4468</f>
        <v>0.4237</v>
      </c>
    </row>
    <row r="4469" ht="15.0" customHeight="1">
      <c r="A4469" s="43">
        <v>45844.125</v>
      </c>
      <c r="B4469" s="44">
        <v>7.0</v>
      </c>
      <c r="C4469" s="44">
        <v>3.0</v>
      </c>
      <c r="D4469" s="44">
        <v>0.0</v>
      </c>
      <c r="E4469" s="44">
        <v>22.4</v>
      </c>
      <c r="F4469" s="44">
        <v>4.26</v>
      </c>
      <c r="G4469" s="44">
        <v>0.95</v>
      </c>
      <c r="H4469" s="18">
        <f>MIN(1,F4469/Config_Geracao!$E$4)*G4469</f>
        <v>0.4047</v>
      </c>
    </row>
    <row r="4470" ht="15.0" customHeight="1">
      <c r="A4470" s="43">
        <v>45844.1666666667</v>
      </c>
      <c r="B4470" s="44">
        <v>7.0</v>
      </c>
      <c r="C4470" s="44">
        <v>4.0</v>
      </c>
      <c r="D4470" s="44">
        <v>0.0</v>
      </c>
      <c r="E4470" s="44">
        <v>22.1</v>
      </c>
      <c r="F4470" s="44">
        <v>5.22</v>
      </c>
      <c r="G4470" s="44">
        <v>0.95</v>
      </c>
      <c r="H4470" s="18">
        <f>MIN(1,F4470/Config_Geracao!$E$4)*G4470</f>
        <v>0.4959</v>
      </c>
    </row>
    <row r="4471" ht="15.0" customHeight="1">
      <c r="A4471" s="43">
        <v>45844.2083333333</v>
      </c>
      <c r="B4471" s="44">
        <v>7.0</v>
      </c>
      <c r="C4471" s="44">
        <v>5.0</v>
      </c>
      <c r="D4471" s="44">
        <v>19.8</v>
      </c>
      <c r="E4471" s="44">
        <v>19.1</v>
      </c>
      <c r="F4471" s="44">
        <v>4.48</v>
      </c>
      <c r="G4471" s="44">
        <v>0.95</v>
      </c>
      <c r="H4471" s="18">
        <f>MIN(1,F4471/Config_Geracao!$E$4)*G4471</f>
        <v>0.4256</v>
      </c>
    </row>
    <row r="4472" ht="15.0" customHeight="1">
      <c r="A4472" s="43">
        <v>45844.25</v>
      </c>
      <c r="B4472" s="44">
        <v>7.0</v>
      </c>
      <c r="C4472" s="44">
        <v>6.0</v>
      </c>
      <c r="D4472" s="44">
        <v>207.1</v>
      </c>
      <c r="E4472" s="44">
        <v>19.7</v>
      </c>
      <c r="F4472" s="44">
        <v>4.12</v>
      </c>
      <c r="G4472" s="44">
        <v>0.95</v>
      </c>
      <c r="H4472" s="18">
        <f>MIN(1,F4472/Config_Geracao!$E$4)*G4472</f>
        <v>0.3914</v>
      </c>
    </row>
    <row r="4473" ht="15.0" customHeight="1">
      <c r="A4473" s="43">
        <v>45844.2916666667</v>
      </c>
      <c r="B4473" s="44">
        <v>7.0</v>
      </c>
      <c r="C4473" s="44">
        <v>7.0</v>
      </c>
      <c r="D4473" s="44">
        <v>367.3</v>
      </c>
      <c r="E4473" s="44">
        <v>21.1</v>
      </c>
      <c r="F4473" s="44">
        <v>2.49</v>
      </c>
      <c r="G4473" s="44">
        <v>0.95</v>
      </c>
      <c r="H4473" s="18">
        <f>MIN(1,F4473/Config_Geracao!$E$4)*G4473</f>
        <v>0.23655</v>
      </c>
    </row>
    <row r="4474" ht="15.0" customHeight="1">
      <c r="A4474" s="43">
        <v>45844.3333333333</v>
      </c>
      <c r="B4474" s="44">
        <v>7.0</v>
      </c>
      <c r="C4474" s="44">
        <v>8.0</v>
      </c>
      <c r="D4474" s="44">
        <v>164.0</v>
      </c>
      <c r="E4474" s="44">
        <v>24.4</v>
      </c>
      <c r="F4474" s="44">
        <v>2.82</v>
      </c>
      <c r="G4474" s="44">
        <v>0.95</v>
      </c>
      <c r="H4474" s="18">
        <f>MIN(1,F4474/Config_Geracao!$E$4)*G4474</f>
        <v>0.2679</v>
      </c>
    </row>
    <row r="4475" ht="15.0" customHeight="1">
      <c r="A4475" s="43">
        <v>45844.375</v>
      </c>
      <c r="B4475" s="44">
        <v>7.0</v>
      </c>
      <c r="C4475" s="44">
        <v>9.0</v>
      </c>
      <c r="D4475" s="44">
        <v>709.4</v>
      </c>
      <c r="E4475" s="44">
        <v>24.1</v>
      </c>
      <c r="F4475" s="44">
        <v>3.76</v>
      </c>
      <c r="G4475" s="44">
        <v>0.95</v>
      </c>
      <c r="H4475" s="18">
        <f>MIN(1,F4475/Config_Geracao!$E$4)*G4475</f>
        <v>0.3572</v>
      </c>
    </row>
    <row r="4476" ht="15.0" customHeight="1">
      <c r="A4476" s="43">
        <v>45844.4166666667</v>
      </c>
      <c r="B4476" s="44">
        <v>7.0</v>
      </c>
      <c r="C4476" s="44">
        <v>10.0</v>
      </c>
      <c r="D4476" s="44">
        <v>792.1</v>
      </c>
      <c r="E4476" s="44">
        <v>25.7</v>
      </c>
      <c r="F4476" s="44">
        <v>3.9</v>
      </c>
      <c r="G4476" s="44">
        <v>0.95</v>
      </c>
      <c r="H4476" s="18">
        <f>MIN(1,F4476/Config_Geracao!$E$4)*G4476</f>
        <v>0.3705</v>
      </c>
    </row>
    <row r="4477" ht="15.0" customHeight="1">
      <c r="A4477" s="43">
        <v>45844.4583333333</v>
      </c>
      <c r="B4477" s="44">
        <v>7.0</v>
      </c>
      <c r="C4477" s="44">
        <v>11.0</v>
      </c>
      <c r="D4477" s="44">
        <v>894.6</v>
      </c>
      <c r="E4477" s="44">
        <v>26.7</v>
      </c>
      <c r="F4477" s="44">
        <v>2.41</v>
      </c>
      <c r="G4477" s="44">
        <v>0.95</v>
      </c>
      <c r="H4477" s="18">
        <f>MIN(1,F4477/Config_Geracao!$E$4)*G4477</f>
        <v>0.22895</v>
      </c>
    </row>
    <row r="4478" ht="15.0" customHeight="1">
      <c r="A4478" s="43">
        <v>45844.5</v>
      </c>
      <c r="B4478" s="44">
        <v>7.0</v>
      </c>
      <c r="C4478" s="44">
        <v>12.0</v>
      </c>
      <c r="D4478" s="44">
        <v>911.1</v>
      </c>
      <c r="E4478" s="44">
        <v>26.6</v>
      </c>
      <c r="F4478" s="44">
        <v>2.94</v>
      </c>
      <c r="G4478" s="44">
        <v>0.95</v>
      </c>
      <c r="H4478" s="18">
        <f>MIN(1,F4478/Config_Geracao!$E$4)*G4478</f>
        <v>0.2793</v>
      </c>
    </row>
    <row r="4479" ht="15.0" customHeight="1">
      <c r="A4479" s="43">
        <v>45844.5416666667</v>
      </c>
      <c r="B4479" s="44">
        <v>7.0</v>
      </c>
      <c r="C4479" s="44">
        <v>13.0</v>
      </c>
      <c r="D4479" s="44">
        <v>799.2</v>
      </c>
      <c r="E4479" s="44">
        <v>25.2</v>
      </c>
      <c r="F4479" s="44">
        <v>3.34</v>
      </c>
      <c r="G4479" s="44">
        <v>0.95</v>
      </c>
      <c r="H4479" s="18">
        <f>MIN(1,F4479/Config_Geracao!$E$4)*G4479</f>
        <v>0.3173</v>
      </c>
    </row>
    <row r="4480" ht="15.0" customHeight="1">
      <c r="A4480" s="43">
        <v>45844.5833333333</v>
      </c>
      <c r="B4480" s="44">
        <v>7.0</v>
      </c>
      <c r="C4480" s="44">
        <v>14.0</v>
      </c>
      <c r="D4480" s="44">
        <v>798.7</v>
      </c>
      <c r="E4480" s="44">
        <v>26.2</v>
      </c>
      <c r="F4480" s="44">
        <v>2.83</v>
      </c>
      <c r="G4480" s="44">
        <v>0.95</v>
      </c>
      <c r="H4480" s="18">
        <f>MIN(1,F4480/Config_Geracao!$E$4)*G4480</f>
        <v>0.26885</v>
      </c>
    </row>
    <row r="4481" ht="15.0" customHeight="1">
      <c r="A4481" s="43">
        <v>45844.625</v>
      </c>
      <c r="B4481" s="44">
        <v>7.0</v>
      </c>
      <c r="C4481" s="44">
        <v>15.0</v>
      </c>
      <c r="D4481" s="44">
        <v>702.3</v>
      </c>
      <c r="E4481" s="44">
        <v>28.4</v>
      </c>
      <c r="F4481" s="44">
        <v>3.65</v>
      </c>
      <c r="G4481" s="44">
        <v>0.95</v>
      </c>
      <c r="H4481" s="18">
        <f>MIN(1,F4481/Config_Geracao!$E$4)*G4481</f>
        <v>0.34675</v>
      </c>
    </row>
    <row r="4482" ht="15.0" customHeight="1">
      <c r="A4482" s="43">
        <v>45844.6666666667</v>
      </c>
      <c r="B4482" s="44">
        <v>7.0</v>
      </c>
      <c r="C4482" s="44">
        <v>16.0</v>
      </c>
      <c r="D4482" s="44">
        <v>548.7</v>
      </c>
      <c r="E4482" s="44">
        <v>22.3</v>
      </c>
      <c r="F4482" s="44">
        <v>3.11</v>
      </c>
      <c r="G4482" s="44">
        <v>0.95</v>
      </c>
      <c r="H4482" s="18">
        <f>MIN(1,F4482/Config_Geracao!$E$4)*G4482</f>
        <v>0.29545</v>
      </c>
    </row>
    <row r="4483" ht="15.0" customHeight="1">
      <c r="A4483" s="43">
        <v>45844.7083333333</v>
      </c>
      <c r="B4483" s="44">
        <v>7.0</v>
      </c>
      <c r="C4483" s="44">
        <v>17.0</v>
      </c>
      <c r="D4483" s="44">
        <v>366.5</v>
      </c>
      <c r="E4483" s="44">
        <v>21.6</v>
      </c>
      <c r="F4483" s="44">
        <v>2.86</v>
      </c>
      <c r="G4483" s="44">
        <v>0.95</v>
      </c>
      <c r="H4483" s="18">
        <f>MIN(1,F4483/Config_Geracao!$E$4)*G4483</f>
        <v>0.2717</v>
      </c>
    </row>
    <row r="4484" ht="15.0" customHeight="1">
      <c r="A4484" s="43">
        <v>45844.75</v>
      </c>
      <c r="B4484" s="44">
        <v>7.0</v>
      </c>
      <c r="C4484" s="44">
        <v>18.0</v>
      </c>
      <c r="D4484" s="44">
        <v>182.4</v>
      </c>
      <c r="E4484" s="44">
        <v>20.8</v>
      </c>
      <c r="F4484" s="44">
        <v>2.6</v>
      </c>
      <c r="G4484" s="44">
        <v>0.95</v>
      </c>
      <c r="H4484" s="18">
        <f>MIN(1,F4484/Config_Geracao!$E$4)*G4484</f>
        <v>0.247</v>
      </c>
    </row>
    <row r="4485" ht="15.0" customHeight="1">
      <c r="A4485" s="43">
        <v>45844.7916666667</v>
      </c>
      <c r="B4485" s="44">
        <v>7.0</v>
      </c>
      <c r="C4485" s="44">
        <v>19.0</v>
      </c>
      <c r="D4485" s="44">
        <v>0.0</v>
      </c>
      <c r="E4485" s="44">
        <v>22.4</v>
      </c>
      <c r="F4485" s="44">
        <v>2.53</v>
      </c>
      <c r="G4485" s="44">
        <v>0.95</v>
      </c>
      <c r="H4485" s="18">
        <f>MIN(1,F4485/Config_Geracao!$E$4)*G4485</f>
        <v>0.24035</v>
      </c>
    </row>
    <row r="4486" ht="15.0" customHeight="1">
      <c r="A4486" s="43">
        <v>45844.8333333333</v>
      </c>
      <c r="B4486" s="44">
        <v>7.0</v>
      </c>
      <c r="C4486" s="44">
        <v>20.0</v>
      </c>
      <c r="D4486" s="44">
        <v>0.0</v>
      </c>
      <c r="E4486" s="44">
        <v>21.7</v>
      </c>
      <c r="F4486" s="44">
        <v>3.08</v>
      </c>
      <c r="G4486" s="44">
        <v>0.95</v>
      </c>
      <c r="H4486" s="18">
        <f>MIN(1,F4486/Config_Geracao!$E$4)*G4486</f>
        <v>0.2926</v>
      </c>
    </row>
    <row r="4487" ht="15.0" customHeight="1">
      <c r="A4487" s="43">
        <v>45844.875</v>
      </c>
      <c r="B4487" s="44">
        <v>7.0</v>
      </c>
      <c r="C4487" s="44">
        <v>21.0</v>
      </c>
      <c r="D4487" s="44">
        <v>0.0</v>
      </c>
      <c r="E4487" s="44">
        <v>21.8</v>
      </c>
      <c r="F4487" s="44">
        <v>4.19</v>
      </c>
      <c r="G4487" s="44">
        <v>0.95</v>
      </c>
      <c r="H4487" s="18">
        <f>MIN(1,F4487/Config_Geracao!$E$4)*G4487</f>
        <v>0.39805</v>
      </c>
    </row>
    <row r="4488" ht="15.0" customHeight="1">
      <c r="A4488" s="43">
        <v>45844.9166666667</v>
      </c>
      <c r="B4488" s="44">
        <v>7.0</v>
      </c>
      <c r="C4488" s="44">
        <v>22.0</v>
      </c>
      <c r="D4488" s="44">
        <v>0.0</v>
      </c>
      <c r="E4488" s="44">
        <v>22.6</v>
      </c>
      <c r="F4488" s="44">
        <v>4.06</v>
      </c>
      <c r="G4488" s="44">
        <v>0.95</v>
      </c>
      <c r="H4488" s="18">
        <f>MIN(1,F4488/Config_Geracao!$E$4)*G4488</f>
        <v>0.3857</v>
      </c>
    </row>
    <row r="4489" ht="15.0" customHeight="1">
      <c r="A4489" s="43">
        <v>45844.9583333333</v>
      </c>
      <c r="B4489" s="44">
        <v>7.0</v>
      </c>
      <c r="C4489" s="44">
        <v>23.0</v>
      </c>
      <c r="D4489" s="44">
        <v>0.0</v>
      </c>
      <c r="E4489" s="44">
        <v>23.6</v>
      </c>
      <c r="F4489" s="44">
        <v>3.69</v>
      </c>
      <c r="G4489" s="44">
        <v>0.95</v>
      </c>
      <c r="H4489" s="18">
        <f>MIN(1,F4489/Config_Geracao!$E$4)*G4489</f>
        <v>0.35055</v>
      </c>
    </row>
    <row r="4490" ht="15.0" customHeight="1">
      <c r="A4490" s="43">
        <v>45845.0</v>
      </c>
      <c r="B4490" s="44">
        <v>7.0</v>
      </c>
      <c r="C4490" s="44">
        <v>0.0</v>
      </c>
      <c r="D4490" s="44">
        <v>0.0</v>
      </c>
      <c r="E4490" s="44">
        <v>23.3</v>
      </c>
      <c r="F4490" s="44">
        <v>4.0</v>
      </c>
      <c r="G4490" s="44">
        <v>0.95</v>
      </c>
      <c r="H4490" s="18">
        <f>MIN(1,F4490/Config_Geracao!$E$4)*G4490</f>
        <v>0.38</v>
      </c>
    </row>
    <row r="4491" ht="15.0" customHeight="1">
      <c r="A4491" s="43">
        <v>45845.0416666667</v>
      </c>
      <c r="B4491" s="44">
        <v>7.0</v>
      </c>
      <c r="C4491" s="44">
        <v>1.0</v>
      </c>
      <c r="D4491" s="44">
        <v>0.0</v>
      </c>
      <c r="E4491" s="44">
        <v>20.3</v>
      </c>
      <c r="F4491" s="44">
        <v>5.09</v>
      </c>
      <c r="G4491" s="44">
        <v>0.95</v>
      </c>
      <c r="H4491" s="18">
        <f>MIN(1,F4491/Config_Geracao!$E$4)*G4491</f>
        <v>0.48355</v>
      </c>
    </row>
    <row r="4492" ht="15.0" customHeight="1">
      <c r="A4492" s="43">
        <v>45845.0833333333</v>
      </c>
      <c r="B4492" s="44">
        <v>7.0</v>
      </c>
      <c r="C4492" s="44">
        <v>2.0</v>
      </c>
      <c r="D4492" s="44">
        <v>0.0</v>
      </c>
      <c r="E4492" s="44">
        <v>19.3</v>
      </c>
      <c r="F4492" s="44">
        <v>4.19</v>
      </c>
      <c r="G4492" s="44">
        <v>0.95</v>
      </c>
      <c r="H4492" s="18">
        <f>MIN(1,F4492/Config_Geracao!$E$4)*G4492</f>
        <v>0.39805</v>
      </c>
    </row>
    <row r="4493" ht="15.0" customHeight="1">
      <c r="A4493" s="43">
        <v>45845.125</v>
      </c>
      <c r="B4493" s="44">
        <v>7.0</v>
      </c>
      <c r="C4493" s="44">
        <v>3.0</v>
      </c>
      <c r="D4493" s="44">
        <v>0.0</v>
      </c>
      <c r="E4493" s="44">
        <v>22.2</v>
      </c>
      <c r="F4493" s="44">
        <v>4.47</v>
      </c>
      <c r="G4493" s="44">
        <v>0.95</v>
      </c>
      <c r="H4493" s="18">
        <f>MIN(1,F4493/Config_Geracao!$E$4)*G4493</f>
        <v>0.42465</v>
      </c>
    </row>
    <row r="4494" ht="15.0" customHeight="1">
      <c r="A4494" s="43">
        <v>45845.1666666667</v>
      </c>
      <c r="B4494" s="44">
        <v>7.0</v>
      </c>
      <c r="C4494" s="44">
        <v>4.0</v>
      </c>
      <c r="D4494" s="44">
        <v>0.0</v>
      </c>
      <c r="E4494" s="44">
        <v>23.0</v>
      </c>
      <c r="F4494" s="44">
        <v>3.78</v>
      </c>
      <c r="G4494" s="44">
        <v>0.95</v>
      </c>
      <c r="H4494" s="18">
        <f>MIN(1,F4494/Config_Geracao!$E$4)*G4494</f>
        <v>0.3591</v>
      </c>
    </row>
    <row r="4495" ht="15.0" customHeight="1">
      <c r="A4495" s="43">
        <v>45845.2083333333</v>
      </c>
      <c r="B4495" s="44">
        <v>7.0</v>
      </c>
      <c r="C4495" s="44">
        <v>5.0</v>
      </c>
      <c r="D4495" s="44">
        <v>14.9</v>
      </c>
      <c r="E4495" s="44">
        <v>20.6</v>
      </c>
      <c r="F4495" s="44">
        <v>4.34</v>
      </c>
      <c r="G4495" s="44">
        <v>0.95</v>
      </c>
      <c r="H4495" s="18">
        <f>MIN(1,F4495/Config_Geracao!$E$4)*G4495</f>
        <v>0.4123</v>
      </c>
    </row>
    <row r="4496" ht="15.0" customHeight="1">
      <c r="A4496" s="43">
        <v>45845.25</v>
      </c>
      <c r="B4496" s="44">
        <v>7.0</v>
      </c>
      <c r="C4496" s="44">
        <v>6.0</v>
      </c>
      <c r="D4496" s="44">
        <v>226.1</v>
      </c>
      <c r="E4496" s="44">
        <v>17.9</v>
      </c>
      <c r="F4496" s="44">
        <v>2.98</v>
      </c>
      <c r="G4496" s="44">
        <v>0.95</v>
      </c>
      <c r="H4496" s="18">
        <f>MIN(1,F4496/Config_Geracao!$E$4)*G4496</f>
        <v>0.2831</v>
      </c>
    </row>
    <row r="4497" ht="15.0" customHeight="1">
      <c r="A4497" s="43">
        <v>45845.2916666667</v>
      </c>
      <c r="B4497" s="44">
        <v>7.0</v>
      </c>
      <c r="C4497" s="44">
        <v>7.0</v>
      </c>
      <c r="D4497" s="44">
        <v>378.1</v>
      </c>
      <c r="E4497" s="44">
        <v>21.4</v>
      </c>
      <c r="F4497" s="44">
        <v>2.42</v>
      </c>
      <c r="G4497" s="44">
        <v>0.95</v>
      </c>
      <c r="H4497" s="18">
        <f>MIN(1,F4497/Config_Geracao!$E$4)*G4497</f>
        <v>0.2299</v>
      </c>
    </row>
    <row r="4498" ht="15.0" customHeight="1">
      <c r="A4498" s="43">
        <v>45845.3333333333</v>
      </c>
      <c r="B4498" s="44">
        <v>7.0</v>
      </c>
      <c r="C4498" s="44">
        <v>8.0</v>
      </c>
      <c r="D4498" s="44">
        <v>571.7</v>
      </c>
      <c r="E4498" s="44">
        <v>22.0</v>
      </c>
      <c r="F4498" s="44">
        <v>3.66</v>
      </c>
      <c r="G4498" s="44">
        <v>0.95</v>
      </c>
      <c r="H4498" s="18">
        <f>MIN(1,F4498/Config_Geracao!$E$4)*G4498</f>
        <v>0.3477</v>
      </c>
    </row>
    <row r="4499" ht="15.0" customHeight="1">
      <c r="A4499" s="43">
        <v>45845.375</v>
      </c>
      <c r="B4499" s="44">
        <v>7.0</v>
      </c>
      <c r="C4499" s="44">
        <v>9.0</v>
      </c>
      <c r="D4499" s="44">
        <v>700.2</v>
      </c>
      <c r="E4499" s="44">
        <v>23.7</v>
      </c>
      <c r="F4499" s="44">
        <v>2.91</v>
      </c>
      <c r="G4499" s="44">
        <v>0.95</v>
      </c>
      <c r="H4499" s="18">
        <f>MIN(1,F4499/Config_Geracao!$E$4)*G4499</f>
        <v>0.27645</v>
      </c>
    </row>
    <row r="4500" ht="15.0" customHeight="1">
      <c r="A4500" s="43">
        <v>45845.4166666667</v>
      </c>
      <c r="B4500" s="44">
        <v>7.0</v>
      </c>
      <c r="C4500" s="44">
        <v>10.0</v>
      </c>
      <c r="D4500" s="44">
        <v>785.0</v>
      </c>
      <c r="E4500" s="44">
        <v>23.9</v>
      </c>
      <c r="F4500" s="44">
        <v>2.78</v>
      </c>
      <c r="G4500" s="44">
        <v>0.95</v>
      </c>
      <c r="H4500" s="18">
        <f>MIN(1,F4500/Config_Geracao!$E$4)*G4500</f>
        <v>0.2641</v>
      </c>
    </row>
    <row r="4501" ht="15.0" customHeight="1">
      <c r="A4501" s="43">
        <v>45845.4583333333</v>
      </c>
      <c r="B4501" s="44">
        <v>7.0</v>
      </c>
      <c r="C4501" s="44">
        <v>11.0</v>
      </c>
      <c r="D4501" s="44">
        <v>527.7</v>
      </c>
      <c r="E4501" s="44">
        <v>27.1</v>
      </c>
      <c r="F4501" s="44">
        <v>2.53</v>
      </c>
      <c r="G4501" s="44">
        <v>0.95</v>
      </c>
      <c r="H4501" s="18">
        <f>MIN(1,F4501/Config_Geracao!$E$4)*G4501</f>
        <v>0.24035</v>
      </c>
    </row>
    <row r="4502" ht="15.0" customHeight="1">
      <c r="A4502" s="43">
        <v>45845.5</v>
      </c>
      <c r="B4502" s="44">
        <v>7.0</v>
      </c>
      <c r="C4502" s="44">
        <v>12.0</v>
      </c>
      <c r="D4502" s="44">
        <v>864.6</v>
      </c>
      <c r="E4502" s="44">
        <v>24.6</v>
      </c>
      <c r="F4502" s="44">
        <v>5.97</v>
      </c>
      <c r="G4502" s="44">
        <v>0.95</v>
      </c>
      <c r="H4502" s="18">
        <f>MIN(1,F4502/Config_Geracao!$E$4)*G4502</f>
        <v>0.56715</v>
      </c>
    </row>
    <row r="4503" ht="15.0" customHeight="1">
      <c r="A4503" s="43">
        <v>45845.5416666667</v>
      </c>
      <c r="B4503" s="44">
        <v>7.0</v>
      </c>
      <c r="C4503" s="44">
        <v>13.0</v>
      </c>
      <c r="D4503" s="44">
        <v>840.7</v>
      </c>
      <c r="E4503" s="44">
        <v>23.3</v>
      </c>
      <c r="F4503" s="44">
        <v>2.68</v>
      </c>
      <c r="G4503" s="44">
        <v>0.95</v>
      </c>
      <c r="H4503" s="18">
        <f>MIN(1,F4503/Config_Geracao!$E$4)*G4503</f>
        <v>0.2546</v>
      </c>
    </row>
    <row r="4504" ht="15.0" customHeight="1">
      <c r="A4504" s="43">
        <v>45845.5833333333</v>
      </c>
      <c r="B4504" s="44">
        <v>7.0</v>
      </c>
      <c r="C4504" s="44">
        <v>14.0</v>
      </c>
      <c r="D4504" s="44">
        <v>829.1</v>
      </c>
      <c r="E4504" s="44">
        <v>23.8</v>
      </c>
      <c r="F4504" s="44">
        <v>2.58</v>
      </c>
      <c r="G4504" s="44">
        <v>0.95</v>
      </c>
      <c r="H4504" s="18">
        <f>MIN(1,F4504/Config_Geracao!$E$4)*G4504</f>
        <v>0.2451</v>
      </c>
    </row>
    <row r="4505" ht="15.0" customHeight="1">
      <c r="A4505" s="43">
        <v>45845.625</v>
      </c>
      <c r="B4505" s="44">
        <v>7.0</v>
      </c>
      <c r="C4505" s="44">
        <v>15.0</v>
      </c>
      <c r="D4505" s="44">
        <v>656.8</v>
      </c>
      <c r="E4505" s="44">
        <v>22.4</v>
      </c>
      <c r="F4505" s="44">
        <v>2.4</v>
      </c>
      <c r="G4505" s="44">
        <v>0.95</v>
      </c>
      <c r="H4505" s="18">
        <f>MIN(1,F4505/Config_Geracao!$E$4)*G4505</f>
        <v>0.228</v>
      </c>
    </row>
    <row r="4506" ht="15.0" customHeight="1">
      <c r="A4506" s="43">
        <v>45845.6666666667</v>
      </c>
      <c r="B4506" s="44">
        <v>7.0</v>
      </c>
      <c r="C4506" s="44">
        <v>16.0</v>
      </c>
      <c r="D4506" s="44">
        <v>514.7</v>
      </c>
      <c r="E4506" s="44">
        <v>23.5</v>
      </c>
      <c r="F4506" s="44">
        <v>9.66</v>
      </c>
      <c r="G4506" s="44">
        <v>0.95</v>
      </c>
      <c r="H4506" s="18">
        <f>MIN(1,F4506/Config_Geracao!$E$4)*G4506</f>
        <v>0.9177</v>
      </c>
    </row>
    <row r="4507" ht="15.0" customHeight="1">
      <c r="A4507" s="43">
        <v>45845.7083333333</v>
      </c>
      <c r="B4507" s="44">
        <v>7.0</v>
      </c>
      <c r="C4507" s="44">
        <v>17.0</v>
      </c>
      <c r="D4507" s="44">
        <v>399.4</v>
      </c>
      <c r="E4507" s="44">
        <v>22.2</v>
      </c>
      <c r="F4507" s="44">
        <v>2.41</v>
      </c>
      <c r="G4507" s="44">
        <v>0.95</v>
      </c>
      <c r="H4507" s="18">
        <f>MIN(1,F4507/Config_Geracao!$E$4)*G4507</f>
        <v>0.22895</v>
      </c>
    </row>
    <row r="4508" ht="15.0" customHeight="1">
      <c r="A4508" s="43">
        <v>45845.75</v>
      </c>
      <c r="B4508" s="44">
        <v>7.0</v>
      </c>
      <c r="C4508" s="44">
        <v>18.0</v>
      </c>
      <c r="D4508" s="44">
        <v>202.1</v>
      </c>
      <c r="E4508" s="44">
        <v>21.0</v>
      </c>
      <c r="F4508" s="44">
        <v>2.93</v>
      </c>
      <c r="G4508" s="44">
        <v>0.95</v>
      </c>
      <c r="H4508" s="18">
        <f>MIN(1,F4508/Config_Geracao!$E$4)*G4508</f>
        <v>0.27835</v>
      </c>
    </row>
    <row r="4509" ht="15.0" customHeight="1">
      <c r="A4509" s="43">
        <v>45845.7916666667</v>
      </c>
      <c r="B4509" s="44">
        <v>7.0</v>
      </c>
      <c r="C4509" s="44">
        <v>19.0</v>
      </c>
      <c r="D4509" s="44">
        <v>13.0</v>
      </c>
      <c r="E4509" s="44">
        <v>23.0</v>
      </c>
      <c r="F4509" s="44">
        <v>2.74</v>
      </c>
      <c r="G4509" s="44">
        <v>0.95</v>
      </c>
      <c r="H4509" s="18">
        <f>MIN(1,F4509/Config_Geracao!$E$4)*G4509</f>
        <v>0.2603</v>
      </c>
    </row>
    <row r="4510" ht="15.0" customHeight="1">
      <c r="A4510" s="43">
        <v>45845.8333333333</v>
      </c>
      <c r="B4510" s="44">
        <v>7.0</v>
      </c>
      <c r="C4510" s="44">
        <v>20.0</v>
      </c>
      <c r="D4510" s="44">
        <v>0.0</v>
      </c>
      <c r="E4510" s="44">
        <v>21.6</v>
      </c>
      <c r="F4510" s="44">
        <v>3.96</v>
      </c>
      <c r="G4510" s="44">
        <v>0.95</v>
      </c>
      <c r="H4510" s="18">
        <f>MIN(1,F4510/Config_Geracao!$E$4)*G4510</f>
        <v>0.3762</v>
      </c>
    </row>
    <row r="4511" ht="15.0" customHeight="1">
      <c r="A4511" s="43">
        <v>45845.875</v>
      </c>
      <c r="B4511" s="44">
        <v>7.0</v>
      </c>
      <c r="C4511" s="44">
        <v>21.0</v>
      </c>
      <c r="D4511" s="44">
        <v>0.0</v>
      </c>
      <c r="E4511" s="44">
        <v>23.3</v>
      </c>
      <c r="F4511" s="44">
        <v>3.84</v>
      </c>
      <c r="G4511" s="44">
        <v>0.95</v>
      </c>
      <c r="H4511" s="18">
        <f>MIN(1,F4511/Config_Geracao!$E$4)*G4511</f>
        <v>0.3648</v>
      </c>
    </row>
    <row r="4512" ht="15.0" customHeight="1">
      <c r="A4512" s="43">
        <v>45845.9166666667</v>
      </c>
      <c r="B4512" s="44">
        <v>7.0</v>
      </c>
      <c r="C4512" s="44">
        <v>22.0</v>
      </c>
      <c r="D4512" s="44">
        <v>0.0</v>
      </c>
      <c r="E4512" s="44">
        <v>23.9</v>
      </c>
      <c r="F4512" s="44">
        <v>3.65</v>
      </c>
      <c r="G4512" s="44">
        <v>0.95</v>
      </c>
      <c r="H4512" s="18">
        <f>MIN(1,F4512/Config_Geracao!$E$4)*G4512</f>
        <v>0.34675</v>
      </c>
    </row>
    <row r="4513" ht="15.0" customHeight="1">
      <c r="A4513" s="43">
        <v>45845.9583333333</v>
      </c>
      <c r="B4513" s="44">
        <v>7.0</v>
      </c>
      <c r="C4513" s="44">
        <v>23.0</v>
      </c>
      <c r="D4513" s="44">
        <v>0.0</v>
      </c>
      <c r="E4513" s="44">
        <v>22.4</v>
      </c>
      <c r="F4513" s="44">
        <v>4.32</v>
      </c>
      <c r="G4513" s="44">
        <v>0.95</v>
      </c>
      <c r="H4513" s="18">
        <f>MIN(1,F4513/Config_Geracao!$E$4)*G4513</f>
        <v>0.4104</v>
      </c>
    </row>
    <row r="4514" ht="15.0" customHeight="1">
      <c r="A4514" s="43">
        <v>45846.0</v>
      </c>
      <c r="B4514" s="44">
        <v>7.0</v>
      </c>
      <c r="C4514" s="44">
        <v>0.0</v>
      </c>
      <c r="D4514" s="44">
        <v>0.0</v>
      </c>
      <c r="E4514" s="44">
        <v>25.5</v>
      </c>
      <c r="F4514" s="44">
        <v>3.93</v>
      </c>
      <c r="G4514" s="44">
        <v>0.95</v>
      </c>
      <c r="H4514" s="18">
        <f>MIN(1,F4514/Config_Geracao!$E$4)*G4514</f>
        <v>0.37335</v>
      </c>
    </row>
    <row r="4515" ht="15.0" customHeight="1">
      <c r="A4515" s="43">
        <v>45846.0416666667</v>
      </c>
      <c r="B4515" s="44">
        <v>7.0</v>
      </c>
      <c r="C4515" s="44">
        <v>1.0</v>
      </c>
      <c r="D4515" s="44">
        <v>0.0</v>
      </c>
      <c r="E4515" s="44">
        <v>22.7</v>
      </c>
      <c r="F4515" s="44">
        <v>3.85</v>
      </c>
      <c r="G4515" s="44">
        <v>0.95</v>
      </c>
      <c r="H4515" s="18">
        <f>MIN(1,F4515/Config_Geracao!$E$4)*G4515</f>
        <v>0.36575</v>
      </c>
    </row>
    <row r="4516" ht="15.0" customHeight="1">
      <c r="A4516" s="43">
        <v>45846.0833333333</v>
      </c>
      <c r="B4516" s="44">
        <v>7.0</v>
      </c>
      <c r="C4516" s="44">
        <v>2.0</v>
      </c>
      <c r="D4516" s="44">
        <v>0.0</v>
      </c>
      <c r="E4516" s="44">
        <v>22.8</v>
      </c>
      <c r="F4516" s="44">
        <v>3.71</v>
      </c>
      <c r="G4516" s="44">
        <v>0.95</v>
      </c>
      <c r="H4516" s="18">
        <f>MIN(1,F4516/Config_Geracao!$E$4)*G4516</f>
        <v>0.35245</v>
      </c>
    </row>
    <row r="4517" ht="15.0" customHeight="1">
      <c r="A4517" s="43">
        <v>45846.125</v>
      </c>
      <c r="B4517" s="44">
        <v>7.0</v>
      </c>
      <c r="C4517" s="44">
        <v>3.0</v>
      </c>
      <c r="D4517" s="44">
        <v>0.0</v>
      </c>
      <c r="E4517" s="44">
        <v>23.3</v>
      </c>
      <c r="F4517" s="44">
        <v>3.81</v>
      </c>
      <c r="G4517" s="44">
        <v>0.95</v>
      </c>
      <c r="H4517" s="18">
        <f>MIN(1,F4517/Config_Geracao!$E$4)*G4517</f>
        <v>0.36195</v>
      </c>
    </row>
    <row r="4518" ht="15.0" customHeight="1">
      <c r="A4518" s="43">
        <v>45846.1666666667</v>
      </c>
      <c r="B4518" s="44">
        <v>7.0</v>
      </c>
      <c r="C4518" s="44">
        <v>4.0</v>
      </c>
      <c r="D4518" s="44">
        <v>0.0</v>
      </c>
      <c r="E4518" s="44">
        <v>19.5</v>
      </c>
      <c r="F4518" s="44">
        <v>5.77</v>
      </c>
      <c r="G4518" s="44">
        <v>0.95</v>
      </c>
      <c r="H4518" s="18">
        <f>MIN(1,F4518/Config_Geracao!$E$4)*G4518</f>
        <v>0.54815</v>
      </c>
    </row>
    <row r="4519" ht="15.0" customHeight="1">
      <c r="A4519" s="43">
        <v>45846.2083333333</v>
      </c>
      <c r="B4519" s="44">
        <v>7.0</v>
      </c>
      <c r="C4519" s="44">
        <v>5.0</v>
      </c>
      <c r="D4519" s="44">
        <v>37.0</v>
      </c>
      <c r="E4519" s="44">
        <v>21.9</v>
      </c>
      <c r="F4519" s="44">
        <v>4.28</v>
      </c>
      <c r="G4519" s="44">
        <v>0.95</v>
      </c>
      <c r="H4519" s="18">
        <f>MIN(1,F4519/Config_Geracao!$E$4)*G4519</f>
        <v>0.4066</v>
      </c>
    </row>
    <row r="4520" ht="15.0" customHeight="1">
      <c r="A4520" s="43">
        <v>45846.25</v>
      </c>
      <c r="B4520" s="44">
        <v>7.0</v>
      </c>
      <c r="C4520" s="44">
        <v>6.0</v>
      </c>
      <c r="D4520" s="44">
        <v>193.9</v>
      </c>
      <c r="E4520" s="44">
        <v>18.8</v>
      </c>
      <c r="F4520" s="44">
        <v>2.83</v>
      </c>
      <c r="G4520" s="44">
        <v>0.95</v>
      </c>
      <c r="H4520" s="18">
        <f>MIN(1,F4520/Config_Geracao!$E$4)*G4520</f>
        <v>0.26885</v>
      </c>
    </row>
    <row r="4521" ht="15.0" customHeight="1">
      <c r="A4521" s="43">
        <v>45846.2916666667</v>
      </c>
      <c r="B4521" s="44">
        <v>7.0</v>
      </c>
      <c r="C4521" s="44">
        <v>7.0</v>
      </c>
      <c r="D4521" s="44">
        <v>406.1</v>
      </c>
      <c r="E4521" s="44">
        <v>20.7</v>
      </c>
      <c r="F4521" s="44">
        <v>4.63</v>
      </c>
      <c r="G4521" s="44">
        <v>0.95</v>
      </c>
      <c r="H4521" s="18">
        <f>MIN(1,F4521/Config_Geracao!$E$4)*G4521</f>
        <v>0.43985</v>
      </c>
    </row>
    <row r="4522" ht="15.0" customHeight="1">
      <c r="A4522" s="43">
        <v>45846.3333333333</v>
      </c>
      <c r="B4522" s="44">
        <v>7.0</v>
      </c>
      <c r="C4522" s="44">
        <v>8.0</v>
      </c>
      <c r="D4522" s="44">
        <v>528.4</v>
      </c>
      <c r="E4522" s="44">
        <v>23.3</v>
      </c>
      <c r="F4522" s="44">
        <v>3.06</v>
      </c>
      <c r="G4522" s="44">
        <v>0.95</v>
      </c>
      <c r="H4522" s="18">
        <f>MIN(1,F4522/Config_Geracao!$E$4)*G4522</f>
        <v>0.2907</v>
      </c>
    </row>
    <row r="4523" ht="15.0" customHeight="1">
      <c r="A4523" s="43">
        <v>45846.375</v>
      </c>
      <c r="B4523" s="44">
        <v>7.0</v>
      </c>
      <c r="C4523" s="44">
        <v>9.0</v>
      </c>
      <c r="D4523" s="44">
        <v>672.5</v>
      </c>
      <c r="E4523" s="44">
        <v>26.5</v>
      </c>
      <c r="F4523" s="44">
        <v>2.61</v>
      </c>
      <c r="G4523" s="44">
        <v>0.95</v>
      </c>
      <c r="H4523" s="18">
        <f>MIN(1,F4523/Config_Geracao!$E$4)*G4523</f>
        <v>0.24795</v>
      </c>
    </row>
    <row r="4524" ht="15.0" customHeight="1">
      <c r="A4524" s="43">
        <v>45846.4166666667</v>
      </c>
      <c r="B4524" s="44">
        <v>7.0</v>
      </c>
      <c r="C4524" s="44">
        <v>10.0</v>
      </c>
      <c r="D4524" s="44">
        <v>787.9</v>
      </c>
      <c r="E4524" s="44">
        <v>23.4</v>
      </c>
      <c r="F4524" s="44">
        <v>3.67</v>
      </c>
      <c r="G4524" s="44">
        <v>0.95</v>
      </c>
      <c r="H4524" s="18">
        <f>MIN(1,F4524/Config_Geracao!$E$4)*G4524</f>
        <v>0.34865</v>
      </c>
    </row>
    <row r="4525" ht="15.0" customHeight="1">
      <c r="A4525" s="43">
        <v>45846.4583333333</v>
      </c>
      <c r="B4525" s="44">
        <v>7.0</v>
      </c>
      <c r="C4525" s="44">
        <v>11.0</v>
      </c>
      <c r="D4525" s="44">
        <v>844.7</v>
      </c>
      <c r="E4525" s="44">
        <v>24.5</v>
      </c>
      <c r="F4525" s="44">
        <v>3.73</v>
      </c>
      <c r="G4525" s="44">
        <v>0.95</v>
      </c>
      <c r="H4525" s="18">
        <f>MIN(1,F4525/Config_Geracao!$E$4)*G4525</f>
        <v>0.35435</v>
      </c>
    </row>
    <row r="4526" ht="15.0" customHeight="1">
      <c r="A4526" s="43">
        <v>45846.5</v>
      </c>
      <c r="B4526" s="44">
        <v>7.0</v>
      </c>
      <c r="C4526" s="44">
        <v>12.0</v>
      </c>
      <c r="D4526" s="44">
        <v>880.6</v>
      </c>
      <c r="E4526" s="44">
        <v>28.3</v>
      </c>
      <c r="F4526" s="44">
        <v>3.79</v>
      </c>
      <c r="G4526" s="44">
        <v>0.95</v>
      </c>
      <c r="H4526" s="18">
        <f>MIN(1,F4526/Config_Geracao!$E$4)*G4526</f>
        <v>0.36005</v>
      </c>
    </row>
    <row r="4527" ht="15.0" customHeight="1">
      <c r="A4527" s="43">
        <v>45846.5416666667</v>
      </c>
      <c r="B4527" s="44">
        <v>7.0</v>
      </c>
      <c r="C4527" s="44">
        <v>13.0</v>
      </c>
      <c r="D4527" s="44">
        <v>866.7</v>
      </c>
      <c r="E4527" s="44">
        <v>25.5</v>
      </c>
      <c r="F4527" s="44">
        <v>3.04</v>
      </c>
      <c r="G4527" s="44">
        <v>0.95</v>
      </c>
      <c r="H4527" s="18">
        <f>MIN(1,F4527/Config_Geracao!$E$4)*G4527</f>
        <v>0.2888</v>
      </c>
    </row>
    <row r="4528" ht="15.0" customHeight="1">
      <c r="A4528" s="43">
        <v>45846.5833333333</v>
      </c>
      <c r="B4528" s="44">
        <v>7.0</v>
      </c>
      <c r="C4528" s="44">
        <v>14.0</v>
      </c>
      <c r="D4528" s="44">
        <v>783.0</v>
      </c>
      <c r="E4528" s="44">
        <v>26.6</v>
      </c>
      <c r="F4528" s="44">
        <v>2.63</v>
      </c>
      <c r="G4528" s="44">
        <v>0.95</v>
      </c>
      <c r="H4528" s="18">
        <f>MIN(1,F4528/Config_Geracao!$E$4)*G4528</f>
        <v>0.24985</v>
      </c>
    </row>
    <row r="4529" ht="15.0" customHeight="1">
      <c r="A4529" s="43">
        <v>45846.625</v>
      </c>
      <c r="B4529" s="44">
        <v>7.0</v>
      </c>
      <c r="C4529" s="44">
        <v>15.0</v>
      </c>
      <c r="D4529" s="44">
        <v>315.7</v>
      </c>
      <c r="E4529" s="44">
        <v>25.4</v>
      </c>
      <c r="F4529" s="44">
        <v>2.88</v>
      </c>
      <c r="G4529" s="44">
        <v>0.95</v>
      </c>
      <c r="H4529" s="18">
        <f>MIN(1,F4529/Config_Geracao!$E$4)*G4529</f>
        <v>0.2736</v>
      </c>
    </row>
    <row r="4530" ht="15.0" customHeight="1">
      <c r="A4530" s="43">
        <v>45846.6666666667</v>
      </c>
      <c r="B4530" s="44">
        <v>7.0</v>
      </c>
      <c r="C4530" s="44">
        <v>16.0</v>
      </c>
      <c r="D4530" s="44">
        <v>543.1</v>
      </c>
      <c r="E4530" s="44">
        <v>22.9</v>
      </c>
      <c r="F4530" s="44">
        <v>3.77</v>
      </c>
      <c r="G4530" s="44">
        <v>0.95</v>
      </c>
      <c r="H4530" s="18">
        <f>MIN(1,F4530/Config_Geracao!$E$4)*G4530</f>
        <v>0.35815</v>
      </c>
    </row>
    <row r="4531" ht="15.0" customHeight="1">
      <c r="A4531" s="43">
        <v>45846.7083333333</v>
      </c>
      <c r="B4531" s="44">
        <v>7.0</v>
      </c>
      <c r="C4531" s="44">
        <v>17.0</v>
      </c>
      <c r="D4531" s="44">
        <v>378.5</v>
      </c>
      <c r="E4531" s="44">
        <v>22.9</v>
      </c>
      <c r="F4531" s="44">
        <v>4.0</v>
      </c>
      <c r="G4531" s="44">
        <v>0.95</v>
      </c>
      <c r="H4531" s="18">
        <f>MIN(1,F4531/Config_Geracao!$E$4)*G4531</f>
        <v>0.38</v>
      </c>
    </row>
    <row r="4532" ht="15.0" customHeight="1">
      <c r="A4532" s="43">
        <v>45846.75</v>
      </c>
      <c r="B4532" s="44">
        <v>7.0</v>
      </c>
      <c r="C4532" s="44">
        <v>18.0</v>
      </c>
      <c r="D4532" s="44">
        <v>182.8</v>
      </c>
      <c r="E4532" s="44">
        <v>21.3</v>
      </c>
      <c r="F4532" s="44">
        <v>2.61</v>
      </c>
      <c r="G4532" s="44">
        <v>0.95</v>
      </c>
      <c r="H4532" s="18">
        <f>MIN(1,F4532/Config_Geracao!$E$4)*G4532</f>
        <v>0.24795</v>
      </c>
    </row>
    <row r="4533" ht="15.0" customHeight="1">
      <c r="A4533" s="43">
        <v>45846.7916666667</v>
      </c>
      <c r="B4533" s="44">
        <v>7.0</v>
      </c>
      <c r="C4533" s="44">
        <v>19.0</v>
      </c>
      <c r="D4533" s="44">
        <v>0.0</v>
      </c>
      <c r="E4533" s="44">
        <v>22.6</v>
      </c>
      <c r="F4533" s="44">
        <v>3.46</v>
      </c>
      <c r="G4533" s="44">
        <v>0.95</v>
      </c>
      <c r="H4533" s="18">
        <f>MIN(1,F4533/Config_Geracao!$E$4)*G4533</f>
        <v>0.3287</v>
      </c>
    </row>
    <row r="4534" ht="15.0" customHeight="1">
      <c r="A4534" s="43">
        <v>45846.8333333333</v>
      </c>
      <c r="B4534" s="44">
        <v>7.0</v>
      </c>
      <c r="C4534" s="44">
        <v>20.0</v>
      </c>
      <c r="D4534" s="44">
        <v>0.0</v>
      </c>
      <c r="E4534" s="44">
        <v>23.2</v>
      </c>
      <c r="F4534" s="44">
        <v>2.94</v>
      </c>
      <c r="G4534" s="44">
        <v>0.95</v>
      </c>
      <c r="H4534" s="18">
        <f>MIN(1,F4534/Config_Geracao!$E$4)*G4534</f>
        <v>0.2793</v>
      </c>
    </row>
    <row r="4535" ht="15.0" customHeight="1">
      <c r="A4535" s="43">
        <v>45846.875</v>
      </c>
      <c r="B4535" s="44">
        <v>7.0</v>
      </c>
      <c r="C4535" s="44">
        <v>21.0</v>
      </c>
      <c r="D4535" s="44">
        <v>0.0</v>
      </c>
      <c r="E4535" s="44">
        <v>18.2</v>
      </c>
      <c r="F4535" s="44">
        <v>4.49</v>
      </c>
      <c r="G4535" s="44">
        <v>0.95</v>
      </c>
      <c r="H4535" s="18">
        <f>MIN(1,F4535/Config_Geracao!$E$4)*G4535</f>
        <v>0.42655</v>
      </c>
    </row>
    <row r="4536" ht="15.0" customHeight="1">
      <c r="A4536" s="43">
        <v>45846.9166666667</v>
      </c>
      <c r="B4536" s="44">
        <v>7.0</v>
      </c>
      <c r="C4536" s="44">
        <v>22.0</v>
      </c>
      <c r="D4536" s="44">
        <v>0.0</v>
      </c>
      <c r="E4536" s="44">
        <v>22.9</v>
      </c>
      <c r="F4536" s="44">
        <v>3.81</v>
      </c>
      <c r="G4536" s="44">
        <v>0.95</v>
      </c>
      <c r="H4536" s="18">
        <f>MIN(1,F4536/Config_Geracao!$E$4)*G4536</f>
        <v>0.36195</v>
      </c>
    </row>
    <row r="4537" ht="15.0" customHeight="1">
      <c r="A4537" s="43">
        <v>45846.9583333333</v>
      </c>
      <c r="B4537" s="44">
        <v>7.0</v>
      </c>
      <c r="C4537" s="44">
        <v>23.0</v>
      </c>
      <c r="D4537" s="44">
        <v>0.0</v>
      </c>
      <c r="E4537" s="44">
        <v>22.5</v>
      </c>
      <c r="F4537" s="44">
        <v>3.86</v>
      </c>
      <c r="G4537" s="44">
        <v>0.95</v>
      </c>
      <c r="H4537" s="18">
        <f>MIN(1,F4537/Config_Geracao!$E$4)*G4537</f>
        <v>0.3667</v>
      </c>
    </row>
    <row r="4538" ht="15.0" customHeight="1">
      <c r="A4538" s="43">
        <v>45847.0</v>
      </c>
      <c r="B4538" s="44">
        <v>7.0</v>
      </c>
      <c r="C4538" s="44">
        <v>0.0</v>
      </c>
      <c r="D4538" s="44">
        <v>0.0</v>
      </c>
      <c r="E4538" s="44">
        <v>21.5</v>
      </c>
      <c r="F4538" s="44">
        <v>3.88</v>
      </c>
      <c r="G4538" s="44">
        <v>0.95</v>
      </c>
      <c r="H4538" s="18">
        <f>MIN(1,F4538/Config_Geracao!$E$4)*G4538</f>
        <v>0.3686</v>
      </c>
    </row>
    <row r="4539" ht="15.0" customHeight="1">
      <c r="A4539" s="43">
        <v>45847.0416666667</v>
      </c>
      <c r="B4539" s="44">
        <v>7.0</v>
      </c>
      <c r="C4539" s="44">
        <v>1.0</v>
      </c>
      <c r="D4539" s="44">
        <v>0.0</v>
      </c>
      <c r="E4539" s="44">
        <v>23.0</v>
      </c>
      <c r="F4539" s="44">
        <v>4.26</v>
      </c>
      <c r="G4539" s="44">
        <v>0.95</v>
      </c>
      <c r="H4539" s="18">
        <f>MIN(1,F4539/Config_Geracao!$E$4)*G4539</f>
        <v>0.4047</v>
      </c>
    </row>
    <row r="4540" ht="15.0" customHeight="1">
      <c r="A4540" s="43">
        <v>45847.0833333333</v>
      </c>
      <c r="B4540" s="44">
        <v>7.0</v>
      </c>
      <c r="C4540" s="44">
        <v>2.0</v>
      </c>
      <c r="D4540" s="44">
        <v>0.0</v>
      </c>
      <c r="E4540" s="44">
        <v>24.1</v>
      </c>
      <c r="F4540" s="44">
        <v>4.77</v>
      </c>
      <c r="G4540" s="44">
        <v>0.95</v>
      </c>
      <c r="H4540" s="18">
        <f>MIN(1,F4540/Config_Geracao!$E$4)*G4540</f>
        <v>0.45315</v>
      </c>
    </row>
    <row r="4541" ht="15.0" customHeight="1">
      <c r="A4541" s="43">
        <v>45847.125</v>
      </c>
      <c r="B4541" s="44">
        <v>7.0</v>
      </c>
      <c r="C4541" s="44">
        <v>3.0</v>
      </c>
      <c r="D4541" s="44">
        <v>0.0</v>
      </c>
      <c r="E4541" s="44">
        <v>22.6</v>
      </c>
      <c r="F4541" s="44">
        <v>3.76</v>
      </c>
      <c r="G4541" s="44">
        <v>0.95</v>
      </c>
      <c r="H4541" s="18">
        <f>MIN(1,F4541/Config_Geracao!$E$4)*G4541</f>
        <v>0.3572</v>
      </c>
    </row>
    <row r="4542" ht="15.0" customHeight="1">
      <c r="A4542" s="43">
        <v>45847.1666666667</v>
      </c>
      <c r="B4542" s="44">
        <v>7.0</v>
      </c>
      <c r="C4542" s="44">
        <v>4.0</v>
      </c>
      <c r="D4542" s="44">
        <v>0.0</v>
      </c>
      <c r="E4542" s="44">
        <v>23.3</v>
      </c>
      <c r="F4542" s="44">
        <v>3.95</v>
      </c>
      <c r="G4542" s="44">
        <v>0.95</v>
      </c>
      <c r="H4542" s="18">
        <f>MIN(1,F4542/Config_Geracao!$E$4)*G4542</f>
        <v>0.37525</v>
      </c>
    </row>
    <row r="4543" ht="15.0" customHeight="1">
      <c r="A4543" s="43">
        <v>45847.2083333333</v>
      </c>
      <c r="B4543" s="44">
        <v>7.0</v>
      </c>
      <c r="C4543" s="44">
        <v>5.0</v>
      </c>
      <c r="D4543" s="44">
        <v>4.3</v>
      </c>
      <c r="E4543" s="44">
        <v>18.4</v>
      </c>
      <c r="F4543" s="44">
        <v>4.75</v>
      </c>
      <c r="G4543" s="44">
        <v>0.95</v>
      </c>
      <c r="H4543" s="18">
        <f>MIN(1,F4543/Config_Geracao!$E$4)*G4543</f>
        <v>0.45125</v>
      </c>
    </row>
    <row r="4544" ht="15.0" customHeight="1">
      <c r="A4544" s="43">
        <v>45847.25</v>
      </c>
      <c r="B4544" s="44">
        <v>7.0</v>
      </c>
      <c r="C4544" s="44">
        <v>6.0</v>
      </c>
      <c r="D4544" s="44">
        <v>194.1</v>
      </c>
      <c r="E4544" s="44">
        <v>21.6</v>
      </c>
      <c r="F4544" s="44">
        <v>6.01</v>
      </c>
      <c r="G4544" s="44">
        <v>0.95</v>
      </c>
      <c r="H4544" s="18">
        <f>MIN(1,F4544/Config_Geracao!$E$4)*G4544</f>
        <v>0.57095</v>
      </c>
    </row>
    <row r="4545" ht="15.0" customHeight="1">
      <c r="A4545" s="43">
        <v>45847.2916666667</v>
      </c>
      <c r="B4545" s="44">
        <v>7.0</v>
      </c>
      <c r="C4545" s="44">
        <v>7.0</v>
      </c>
      <c r="D4545" s="44">
        <v>294.5</v>
      </c>
      <c r="E4545" s="44">
        <v>19.1</v>
      </c>
      <c r="F4545" s="44">
        <v>3.39</v>
      </c>
      <c r="G4545" s="44">
        <v>0.95</v>
      </c>
      <c r="H4545" s="18">
        <f>MIN(1,F4545/Config_Geracao!$E$4)*G4545</f>
        <v>0.32205</v>
      </c>
    </row>
    <row r="4546" ht="15.0" customHeight="1">
      <c r="A4546" s="43">
        <v>45847.3333333333</v>
      </c>
      <c r="B4546" s="44">
        <v>7.0</v>
      </c>
      <c r="C4546" s="44">
        <v>8.0</v>
      </c>
      <c r="D4546" s="44">
        <v>554.2</v>
      </c>
      <c r="E4546" s="44">
        <v>22.6</v>
      </c>
      <c r="F4546" s="44">
        <v>4.42</v>
      </c>
      <c r="G4546" s="44">
        <v>0.95</v>
      </c>
      <c r="H4546" s="18">
        <f>MIN(1,F4546/Config_Geracao!$E$4)*G4546</f>
        <v>0.4199</v>
      </c>
    </row>
    <row r="4547" ht="15.0" customHeight="1">
      <c r="A4547" s="43">
        <v>45847.375</v>
      </c>
      <c r="B4547" s="44">
        <v>7.0</v>
      </c>
      <c r="C4547" s="44">
        <v>9.0</v>
      </c>
      <c r="D4547" s="44">
        <v>662.0</v>
      </c>
      <c r="E4547" s="44">
        <v>24.9</v>
      </c>
      <c r="F4547" s="44">
        <v>2.96</v>
      </c>
      <c r="G4547" s="44">
        <v>0.95</v>
      </c>
      <c r="H4547" s="18">
        <f>MIN(1,F4547/Config_Geracao!$E$4)*G4547</f>
        <v>0.2812</v>
      </c>
    </row>
    <row r="4548" ht="15.0" customHeight="1">
      <c r="A4548" s="43">
        <v>45847.4166666667</v>
      </c>
      <c r="B4548" s="44">
        <v>7.0</v>
      </c>
      <c r="C4548" s="44">
        <v>10.0</v>
      </c>
      <c r="D4548" s="44">
        <v>783.3</v>
      </c>
      <c r="E4548" s="44">
        <v>26.2</v>
      </c>
      <c r="F4548" s="44">
        <v>3.36</v>
      </c>
      <c r="G4548" s="44">
        <v>0.95</v>
      </c>
      <c r="H4548" s="18">
        <f>MIN(1,F4548/Config_Geracao!$E$4)*G4548</f>
        <v>0.3192</v>
      </c>
    </row>
    <row r="4549" ht="15.0" customHeight="1">
      <c r="A4549" s="43">
        <v>45847.4583333333</v>
      </c>
      <c r="B4549" s="44">
        <v>7.0</v>
      </c>
      <c r="C4549" s="44">
        <v>11.0</v>
      </c>
      <c r="D4549" s="44">
        <v>795.7</v>
      </c>
      <c r="E4549" s="44">
        <v>26.1</v>
      </c>
      <c r="F4549" s="44">
        <v>2.93</v>
      </c>
      <c r="G4549" s="44">
        <v>0.95</v>
      </c>
      <c r="H4549" s="18">
        <f>MIN(1,F4549/Config_Geracao!$E$4)*G4549</f>
        <v>0.27835</v>
      </c>
    </row>
    <row r="4550" ht="15.0" customHeight="1">
      <c r="A4550" s="43">
        <v>45847.5</v>
      </c>
      <c r="B4550" s="44">
        <v>7.0</v>
      </c>
      <c r="C4550" s="44">
        <v>12.0</v>
      </c>
      <c r="D4550" s="44">
        <v>877.9</v>
      </c>
      <c r="E4550" s="44">
        <v>25.2</v>
      </c>
      <c r="F4550" s="44">
        <v>3.67</v>
      </c>
      <c r="G4550" s="44">
        <v>0.95</v>
      </c>
      <c r="H4550" s="18">
        <f>MIN(1,F4550/Config_Geracao!$E$4)*G4550</f>
        <v>0.34865</v>
      </c>
    </row>
    <row r="4551" ht="15.0" customHeight="1">
      <c r="A4551" s="43">
        <v>45847.5416666667</v>
      </c>
      <c r="B4551" s="44">
        <v>7.0</v>
      </c>
      <c r="C4551" s="44">
        <v>13.0</v>
      </c>
      <c r="D4551" s="44">
        <v>835.8</v>
      </c>
      <c r="E4551" s="44">
        <v>27.1</v>
      </c>
      <c r="F4551" s="44">
        <v>3.32</v>
      </c>
      <c r="G4551" s="44">
        <v>0.95</v>
      </c>
      <c r="H4551" s="18">
        <f>MIN(1,F4551/Config_Geracao!$E$4)*G4551</f>
        <v>0.3154</v>
      </c>
    </row>
    <row r="4552" ht="15.0" customHeight="1">
      <c r="A4552" s="43">
        <v>45847.5833333333</v>
      </c>
      <c r="B4552" s="44">
        <v>7.0</v>
      </c>
      <c r="C4552" s="44">
        <v>14.0</v>
      </c>
      <c r="D4552" s="44">
        <v>815.3</v>
      </c>
      <c r="E4552" s="44">
        <v>22.9</v>
      </c>
      <c r="F4552" s="44">
        <v>6.21</v>
      </c>
      <c r="G4552" s="44">
        <v>0.95</v>
      </c>
      <c r="H4552" s="18">
        <f>MIN(1,F4552/Config_Geracao!$E$4)*G4552</f>
        <v>0.58995</v>
      </c>
    </row>
    <row r="4553" ht="15.0" customHeight="1">
      <c r="A4553" s="43">
        <v>45847.625</v>
      </c>
      <c r="B4553" s="44">
        <v>7.0</v>
      </c>
      <c r="C4553" s="44">
        <v>15.0</v>
      </c>
      <c r="D4553" s="44">
        <v>672.0</v>
      </c>
      <c r="E4553" s="44">
        <v>24.1</v>
      </c>
      <c r="F4553" s="44">
        <v>3.21</v>
      </c>
      <c r="G4553" s="44">
        <v>0.95</v>
      </c>
      <c r="H4553" s="18">
        <f>MIN(1,F4553/Config_Geracao!$E$4)*G4553</f>
        <v>0.30495</v>
      </c>
    </row>
    <row r="4554" ht="15.0" customHeight="1">
      <c r="A4554" s="43">
        <v>45847.6666666667</v>
      </c>
      <c r="B4554" s="44">
        <v>7.0</v>
      </c>
      <c r="C4554" s="44">
        <v>16.0</v>
      </c>
      <c r="D4554" s="44">
        <v>546.0</v>
      </c>
      <c r="E4554" s="44">
        <v>23.0</v>
      </c>
      <c r="F4554" s="44">
        <v>2.91</v>
      </c>
      <c r="G4554" s="44">
        <v>0.95</v>
      </c>
      <c r="H4554" s="18">
        <f>MIN(1,F4554/Config_Geracao!$E$4)*G4554</f>
        <v>0.27645</v>
      </c>
    </row>
    <row r="4555" ht="15.0" customHeight="1">
      <c r="A4555" s="43">
        <v>45847.7083333333</v>
      </c>
      <c r="B4555" s="44">
        <v>7.0</v>
      </c>
      <c r="C4555" s="44">
        <v>17.0</v>
      </c>
      <c r="D4555" s="44">
        <v>385.7</v>
      </c>
      <c r="E4555" s="44">
        <v>19.4</v>
      </c>
      <c r="F4555" s="44">
        <v>2.73</v>
      </c>
      <c r="G4555" s="44">
        <v>0.95</v>
      </c>
      <c r="H4555" s="18">
        <f>MIN(1,F4555/Config_Geracao!$E$4)*G4555</f>
        <v>0.25935</v>
      </c>
    </row>
    <row r="4556" ht="15.0" customHeight="1">
      <c r="A4556" s="43">
        <v>45847.75</v>
      </c>
      <c r="B4556" s="44">
        <v>7.0</v>
      </c>
      <c r="C4556" s="44">
        <v>18.0</v>
      </c>
      <c r="D4556" s="44">
        <v>214.2</v>
      </c>
      <c r="E4556" s="44">
        <v>18.4</v>
      </c>
      <c r="F4556" s="44">
        <v>2.54</v>
      </c>
      <c r="G4556" s="44">
        <v>0.95</v>
      </c>
      <c r="H4556" s="18">
        <f>MIN(1,F4556/Config_Geracao!$E$4)*G4556</f>
        <v>0.2413</v>
      </c>
    </row>
    <row r="4557" ht="15.0" customHeight="1">
      <c r="A4557" s="43">
        <v>45847.7916666667</v>
      </c>
      <c r="B4557" s="44">
        <v>7.0</v>
      </c>
      <c r="C4557" s="44">
        <v>19.0</v>
      </c>
      <c r="D4557" s="44">
        <v>0.0</v>
      </c>
      <c r="E4557" s="44">
        <v>23.9</v>
      </c>
      <c r="F4557" s="44">
        <v>3.03</v>
      </c>
      <c r="G4557" s="44">
        <v>0.95</v>
      </c>
      <c r="H4557" s="18">
        <f>MIN(1,F4557/Config_Geracao!$E$4)*G4557</f>
        <v>0.28785</v>
      </c>
    </row>
    <row r="4558" ht="15.0" customHeight="1">
      <c r="A4558" s="43">
        <v>45847.8333333333</v>
      </c>
      <c r="B4558" s="44">
        <v>7.0</v>
      </c>
      <c r="C4558" s="44">
        <v>20.0</v>
      </c>
      <c r="D4558" s="44">
        <v>0.0</v>
      </c>
      <c r="E4558" s="44">
        <v>17.2</v>
      </c>
      <c r="F4558" s="44">
        <v>2.9</v>
      </c>
      <c r="G4558" s="44">
        <v>0.95</v>
      </c>
      <c r="H4558" s="18">
        <f>MIN(1,F4558/Config_Geracao!$E$4)*G4558</f>
        <v>0.2755</v>
      </c>
    </row>
    <row r="4559" ht="15.0" customHeight="1">
      <c r="A4559" s="43">
        <v>45847.875</v>
      </c>
      <c r="B4559" s="44">
        <v>7.0</v>
      </c>
      <c r="C4559" s="44">
        <v>21.0</v>
      </c>
      <c r="D4559" s="44">
        <v>0.0</v>
      </c>
      <c r="E4559" s="44">
        <v>21.9</v>
      </c>
      <c r="F4559" s="44">
        <v>4.29</v>
      </c>
      <c r="G4559" s="44">
        <v>0.95</v>
      </c>
      <c r="H4559" s="18">
        <f>MIN(1,F4559/Config_Geracao!$E$4)*G4559</f>
        <v>0.40755</v>
      </c>
    </row>
    <row r="4560" ht="15.0" customHeight="1">
      <c r="A4560" s="43">
        <v>45847.9166666667</v>
      </c>
      <c r="B4560" s="44">
        <v>7.0</v>
      </c>
      <c r="C4560" s="44">
        <v>22.0</v>
      </c>
      <c r="D4560" s="44">
        <v>0.0</v>
      </c>
      <c r="E4560" s="44">
        <v>25.5</v>
      </c>
      <c r="F4560" s="44">
        <v>4.84</v>
      </c>
      <c r="G4560" s="44">
        <v>0.95</v>
      </c>
      <c r="H4560" s="18">
        <f>MIN(1,F4560/Config_Geracao!$E$4)*G4560</f>
        <v>0.4598</v>
      </c>
    </row>
    <row r="4561" ht="15.0" customHeight="1">
      <c r="A4561" s="43">
        <v>45847.9583333333</v>
      </c>
      <c r="B4561" s="44">
        <v>7.0</v>
      </c>
      <c r="C4561" s="44">
        <v>23.0</v>
      </c>
      <c r="D4561" s="44">
        <v>0.0</v>
      </c>
      <c r="E4561" s="44">
        <v>23.3</v>
      </c>
      <c r="F4561" s="44">
        <v>4.07</v>
      </c>
      <c r="G4561" s="44">
        <v>0.95</v>
      </c>
      <c r="H4561" s="18">
        <f>MIN(1,F4561/Config_Geracao!$E$4)*G4561</f>
        <v>0.38665</v>
      </c>
    </row>
    <row r="4562" ht="15.0" customHeight="1">
      <c r="A4562" s="43">
        <v>45848.0</v>
      </c>
      <c r="B4562" s="44">
        <v>7.0</v>
      </c>
      <c r="C4562" s="44">
        <v>0.0</v>
      </c>
      <c r="D4562" s="44">
        <v>0.0</v>
      </c>
      <c r="E4562" s="44">
        <v>20.3</v>
      </c>
      <c r="F4562" s="44">
        <v>4.37</v>
      </c>
      <c r="G4562" s="44">
        <v>0.95</v>
      </c>
      <c r="H4562" s="18">
        <f>MIN(1,F4562/Config_Geracao!$E$4)*G4562</f>
        <v>0.41515</v>
      </c>
    </row>
    <row r="4563" ht="15.0" customHeight="1">
      <c r="A4563" s="43">
        <v>45848.0416666667</v>
      </c>
      <c r="B4563" s="44">
        <v>7.0</v>
      </c>
      <c r="C4563" s="44">
        <v>1.0</v>
      </c>
      <c r="D4563" s="44">
        <v>0.0</v>
      </c>
      <c r="E4563" s="44">
        <v>21.1</v>
      </c>
      <c r="F4563" s="44">
        <v>4.2</v>
      </c>
      <c r="G4563" s="44">
        <v>0.95</v>
      </c>
      <c r="H4563" s="18">
        <f>MIN(1,F4563/Config_Geracao!$E$4)*G4563</f>
        <v>0.399</v>
      </c>
    </row>
    <row r="4564" ht="15.0" customHeight="1">
      <c r="A4564" s="43">
        <v>45848.0833333333</v>
      </c>
      <c r="B4564" s="44">
        <v>7.0</v>
      </c>
      <c r="C4564" s="44">
        <v>2.0</v>
      </c>
      <c r="D4564" s="44">
        <v>0.0</v>
      </c>
      <c r="E4564" s="44">
        <v>23.1</v>
      </c>
      <c r="F4564" s="44">
        <v>5.89</v>
      </c>
      <c r="G4564" s="44">
        <v>0.95</v>
      </c>
      <c r="H4564" s="18">
        <f>MIN(1,F4564/Config_Geracao!$E$4)*G4564</f>
        <v>0.55955</v>
      </c>
    </row>
    <row r="4565" ht="15.0" customHeight="1">
      <c r="A4565" s="43">
        <v>45848.125</v>
      </c>
      <c r="B4565" s="44">
        <v>7.0</v>
      </c>
      <c r="C4565" s="44">
        <v>3.0</v>
      </c>
      <c r="D4565" s="44">
        <v>0.0</v>
      </c>
      <c r="E4565" s="44">
        <v>23.1</v>
      </c>
      <c r="F4565" s="44">
        <v>4.83</v>
      </c>
      <c r="G4565" s="44">
        <v>0.95</v>
      </c>
      <c r="H4565" s="18">
        <f>MIN(1,F4565/Config_Geracao!$E$4)*G4565</f>
        <v>0.45885</v>
      </c>
    </row>
    <row r="4566" ht="15.0" customHeight="1">
      <c r="A4566" s="43">
        <v>45848.1666666667</v>
      </c>
      <c r="B4566" s="44">
        <v>7.0</v>
      </c>
      <c r="C4566" s="44">
        <v>4.0</v>
      </c>
      <c r="D4566" s="44">
        <v>0.0</v>
      </c>
      <c r="E4566" s="44">
        <v>21.6</v>
      </c>
      <c r="F4566" s="44">
        <v>6.91</v>
      </c>
      <c r="G4566" s="44">
        <v>0.95</v>
      </c>
      <c r="H4566" s="18">
        <f>MIN(1,F4566/Config_Geracao!$E$4)*G4566</f>
        <v>0.65645</v>
      </c>
    </row>
    <row r="4567" ht="15.0" customHeight="1">
      <c r="A4567" s="43">
        <v>45848.2083333333</v>
      </c>
      <c r="B4567" s="44">
        <v>7.0</v>
      </c>
      <c r="C4567" s="44">
        <v>5.0</v>
      </c>
      <c r="D4567" s="44">
        <v>5.4</v>
      </c>
      <c r="E4567" s="44">
        <v>21.2</v>
      </c>
      <c r="F4567" s="44">
        <v>4.14</v>
      </c>
      <c r="G4567" s="44">
        <v>0.95</v>
      </c>
      <c r="H4567" s="18">
        <f>MIN(1,F4567/Config_Geracao!$E$4)*G4567</f>
        <v>0.3933</v>
      </c>
    </row>
    <row r="4568" ht="15.0" customHeight="1">
      <c r="A4568" s="43">
        <v>45848.25</v>
      </c>
      <c r="B4568" s="44">
        <v>7.0</v>
      </c>
      <c r="C4568" s="44">
        <v>6.0</v>
      </c>
      <c r="D4568" s="44">
        <v>196.7</v>
      </c>
      <c r="E4568" s="44">
        <v>18.0</v>
      </c>
      <c r="F4568" s="44">
        <v>3.65</v>
      </c>
      <c r="G4568" s="44">
        <v>0.95</v>
      </c>
      <c r="H4568" s="18">
        <f>MIN(1,F4568/Config_Geracao!$E$4)*G4568</f>
        <v>0.34675</v>
      </c>
    </row>
    <row r="4569" ht="15.0" customHeight="1">
      <c r="A4569" s="43">
        <v>45848.2916666667</v>
      </c>
      <c r="B4569" s="44">
        <v>7.0</v>
      </c>
      <c r="C4569" s="44">
        <v>7.0</v>
      </c>
      <c r="D4569" s="44">
        <v>403.5</v>
      </c>
      <c r="E4569" s="44">
        <v>20.1</v>
      </c>
      <c r="F4569" s="44">
        <v>2.86</v>
      </c>
      <c r="G4569" s="44">
        <v>0.95</v>
      </c>
      <c r="H4569" s="18">
        <f>MIN(1,F4569/Config_Geracao!$E$4)*G4569</f>
        <v>0.2717</v>
      </c>
    </row>
    <row r="4570" ht="15.0" customHeight="1">
      <c r="A4570" s="43">
        <v>45848.3333333333</v>
      </c>
      <c r="B4570" s="44">
        <v>7.0</v>
      </c>
      <c r="C4570" s="44">
        <v>8.0</v>
      </c>
      <c r="D4570" s="44">
        <v>524.6</v>
      </c>
      <c r="E4570" s="44">
        <v>22.0</v>
      </c>
      <c r="F4570" s="44">
        <v>4.52</v>
      </c>
      <c r="G4570" s="44">
        <v>0.95</v>
      </c>
      <c r="H4570" s="18">
        <f>MIN(1,F4570/Config_Geracao!$E$4)*G4570</f>
        <v>0.4294</v>
      </c>
    </row>
    <row r="4571" ht="15.0" customHeight="1">
      <c r="A4571" s="43">
        <v>45848.375</v>
      </c>
      <c r="B4571" s="44">
        <v>7.0</v>
      </c>
      <c r="C4571" s="44">
        <v>9.0</v>
      </c>
      <c r="D4571" s="44">
        <v>713.9</v>
      </c>
      <c r="E4571" s="44">
        <v>20.6</v>
      </c>
      <c r="F4571" s="44">
        <v>3.13</v>
      </c>
      <c r="G4571" s="44">
        <v>0.95</v>
      </c>
      <c r="H4571" s="18">
        <f>MIN(1,F4571/Config_Geracao!$E$4)*G4571</f>
        <v>0.29735</v>
      </c>
    </row>
    <row r="4572" ht="15.0" customHeight="1">
      <c r="A4572" s="43">
        <v>45848.4166666667</v>
      </c>
      <c r="B4572" s="44">
        <v>7.0</v>
      </c>
      <c r="C4572" s="44">
        <v>10.0</v>
      </c>
      <c r="D4572" s="44">
        <v>801.7</v>
      </c>
      <c r="E4572" s="44">
        <v>25.5</v>
      </c>
      <c r="F4572" s="44">
        <v>2.72</v>
      </c>
      <c r="G4572" s="44">
        <v>0.95</v>
      </c>
      <c r="H4572" s="18">
        <f>MIN(1,F4572/Config_Geracao!$E$4)*G4572</f>
        <v>0.2584</v>
      </c>
    </row>
    <row r="4573" ht="15.0" customHeight="1">
      <c r="A4573" s="43">
        <v>45848.4583333333</v>
      </c>
      <c r="B4573" s="44">
        <v>7.0</v>
      </c>
      <c r="C4573" s="44">
        <v>11.0</v>
      </c>
      <c r="D4573" s="44">
        <v>348.0</v>
      </c>
      <c r="E4573" s="44">
        <v>23.3</v>
      </c>
      <c r="F4573" s="44">
        <v>2.48</v>
      </c>
      <c r="G4573" s="44">
        <v>0.95</v>
      </c>
      <c r="H4573" s="18">
        <f>MIN(1,F4573/Config_Geracao!$E$4)*G4573</f>
        <v>0.2356</v>
      </c>
    </row>
    <row r="4574" ht="15.0" customHeight="1">
      <c r="A4574" s="43">
        <v>45848.5</v>
      </c>
      <c r="B4574" s="44">
        <v>7.0</v>
      </c>
      <c r="C4574" s="44">
        <v>12.0</v>
      </c>
      <c r="D4574" s="44">
        <v>916.2</v>
      </c>
      <c r="E4574" s="44">
        <v>26.0</v>
      </c>
      <c r="F4574" s="44">
        <v>3.09</v>
      </c>
      <c r="G4574" s="44">
        <v>0.95</v>
      </c>
      <c r="H4574" s="18">
        <f>MIN(1,F4574/Config_Geracao!$E$4)*G4574</f>
        <v>0.29355</v>
      </c>
    </row>
    <row r="4575" ht="15.0" customHeight="1">
      <c r="A4575" s="43">
        <v>45848.5416666667</v>
      </c>
      <c r="B4575" s="44">
        <v>7.0</v>
      </c>
      <c r="C4575" s="44">
        <v>13.0</v>
      </c>
      <c r="D4575" s="44">
        <v>319.7</v>
      </c>
      <c r="E4575" s="44">
        <v>26.7</v>
      </c>
      <c r="F4575" s="44">
        <v>2.63</v>
      </c>
      <c r="G4575" s="44">
        <v>0.95</v>
      </c>
      <c r="H4575" s="18">
        <f>MIN(1,F4575/Config_Geracao!$E$4)*G4575</f>
        <v>0.24985</v>
      </c>
    </row>
    <row r="4576" ht="15.0" customHeight="1">
      <c r="A4576" s="43">
        <v>45848.5833333333</v>
      </c>
      <c r="B4576" s="44">
        <v>7.0</v>
      </c>
      <c r="C4576" s="44">
        <v>14.0</v>
      </c>
      <c r="D4576" s="44">
        <v>807.9</v>
      </c>
      <c r="E4576" s="44">
        <v>29.0</v>
      </c>
      <c r="F4576" s="44">
        <v>2.68</v>
      </c>
      <c r="G4576" s="44">
        <v>0.95</v>
      </c>
      <c r="H4576" s="18">
        <f>MIN(1,F4576/Config_Geracao!$E$4)*G4576</f>
        <v>0.2546</v>
      </c>
    </row>
    <row r="4577" ht="15.0" customHeight="1">
      <c r="A4577" s="43">
        <v>45848.625</v>
      </c>
      <c r="B4577" s="44">
        <v>7.0</v>
      </c>
      <c r="C4577" s="44">
        <v>15.0</v>
      </c>
      <c r="D4577" s="44">
        <v>680.8</v>
      </c>
      <c r="E4577" s="44">
        <v>24.3</v>
      </c>
      <c r="F4577" s="44">
        <v>3.08</v>
      </c>
      <c r="G4577" s="44">
        <v>0.95</v>
      </c>
      <c r="H4577" s="18">
        <f>MIN(1,F4577/Config_Geracao!$E$4)*G4577</f>
        <v>0.2926</v>
      </c>
    </row>
    <row r="4578" ht="15.0" customHeight="1">
      <c r="A4578" s="43">
        <v>45848.6666666667</v>
      </c>
      <c r="B4578" s="44">
        <v>7.0</v>
      </c>
      <c r="C4578" s="44">
        <v>16.0</v>
      </c>
      <c r="D4578" s="44">
        <v>544.4</v>
      </c>
      <c r="E4578" s="44">
        <v>22.5</v>
      </c>
      <c r="F4578" s="44">
        <v>3.18</v>
      </c>
      <c r="G4578" s="44">
        <v>0.95</v>
      </c>
      <c r="H4578" s="18">
        <f>MIN(1,F4578/Config_Geracao!$E$4)*G4578</f>
        <v>0.3021</v>
      </c>
    </row>
    <row r="4579" ht="15.0" customHeight="1">
      <c r="A4579" s="43">
        <v>45848.7083333333</v>
      </c>
      <c r="B4579" s="44">
        <v>7.0</v>
      </c>
      <c r="C4579" s="44">
        <v>17.0</v>
      </c>
      <c r="D4579" s="44">
        <v>393.6</v>
      </c>
      <c r="E4579" s="44">
        <v>21.3</v>
      </c>
      <c r="F4579" s="44">
        <v>4.04</v>
      </c>
      <c r="G4579" s="44">
        <v>0.95</v>
      </c>
      <c r="H4579" s="18">
        <f>MIN(1,F4579/Config_Geracao!$E$4)*G4579</f>
        <v>0.3838</v>
      </c>
    </row>
    <row r="4580" ht="15.0" customHeight="1">
      <c r="A4580" s="43">
        <v>45848.75</v>
      </c>
      <c r="B4580" s="44">
        <v>7.0</v>
      </c>
      <c r="C4580" s="44">
        <v>18.0</v>
      </c>
      <c r="D4580" s="44">
        <v>207.8</v>
      </c>
      <c r="E4580" s="44">
        <v>20.0</v>
      </c>
      <c r="F4580" s="44">
        <v>3.03</v>
      </c>
      <c r="G4580" s="44">
        <v>0.95</v>
      </c>
      <c r="H4580" s="18">
        <f>MIN(1,F4580/Config_Geracao!$E$4)*G4580</f>
        <v>0.28785</v>
      </c>
    </row>
    <row r="4581" ht="15.0" customHeight="1">
      <c r="A4581" s="43">
        <v>45848.7916666667</v>
      </c>
      <c r="B4581" s="44">
        <v>7.0</v>
      </c>
      <c r="C4581" s="44">
        <v>19.0</v>
      </c>
      <c r="D4581" s="44">
        <v>14.5</v>
      </c>
      <c r="E4581" s="44">
        <v>21.5</v>
      </c>
      <c r="F4581" s="44">
        <v>3.53</v>
      </c>
      <c r="G4581" s="44">
        <v>0.95</v>
      </c>
      <c r="H4581" s="18">
        <f>MIN(1,F4581/Config_Geracao!$E$4)*G4581</f>
        <v>0.33535</v>
      </c>
    </row>
    <row r="4582" ht="15.0" customHeight="1">
      <c r="A4582" s="43">
        <v>45848.8333333333</v>
      </c>
      <c r="B4582" s="44">
        <v>7.0</v>
      </c>
      <c r="C4582" s="44">
        <v>20.0</v>
      </c>
      <c r="D4582" s="44">
        <v>0.0</v>
      </c>
      <c r="E4582" s="44">
        <v>21.2</v>
      </c>
      <c r="F4582" s="44">
        <v>4.15</v>
      </c>
      <c r="G4582" s="44">
        <v>0.95</v>
      </c>
      <c r="H4582" s="18">
        <f>MIN(1,F4582/Config_Geracao!$E$4)*G4582</f>
        <v>0.39425</v>
      </c>
    </row>
    <row r="4583" ht="15.0" customHeight="1">
      <c r="A4583" s="43">
        <v>45848.875</v>
      </c>
      <c r="B4583" s="44">
        <v>7.0</v>
      </c>
      <c r="C4583" s="44">
        <v>21.0</v>
      </c>
      <c r="D4583" s="44">
        <v>0.0</v>
      </c>
      <c r="E4583" s="44">
        <v>22.6</v>
      </c>
      <c r="F4583" s="44">
        <v>7.15</v>
      </c>
      <c r="G4583" s="44">
        <v>0.95</v>
      </c>
      <c r="H4583" s="18">
        <f>MIN(1,F4583/Config_Geracao!$E$4)*G4583</f>
        <v>0.67925</v>
      </c>
    </row>
    <row r="4584" ht="15.0" customHeight="1">
      <c r="A4584" s="43">
        <v>45848.9166666667</v>
      </c>
      <c r="B4584" s="44">
        <v>7.0</v>
      </c>
      <c r="C4584" s="44">
        <v>22.0</v>
      </c>
      <c r="D4584" s="44">
        <v>0.0</v>
      </c>
      <c r="E4584" s="44">
        <v>20.0</v>
      </c>
      <c r="F4584" s="44">
        <v>3.98</v>
      </c>
      <c r="G4584" s="44">
        <v>0.95</v>
      </c>
      <c r="H4584" s="18">
        <f>MIN(1,F4584/Config_Geracao!$E$4)*G4584</f>
        <v>0.3781</v>
      </c>
    </row>
    <row r="4585" ht="15.0" customHeight="1">
      <c r="A4585" s="43">
        <v>45848.9583333333</v>
      </c>
      <c r="B4585" s="44">
        <v>7.0</v>
      </c>
      <c r="C4585" s="44">
        <v>23.0</v>
      </c>
      <c r="D4585" s="44">
        <v>0.0</v>
      </c>
      <c r="E4585" s="44">
        <v>23.0</v>
      </c>
      <c r="F4585" s="44">
        <v>4.09</v>
      </c>
      <c r="G4585" s="44">
        <v>0.95</v>
      </c>
      <c r="H4585" s="18">
        <f>MIN(1,F4585/Config_Geracao!$E$4)*G4585</f>
        <v>0.38855</v>
      </c>
    </row>
    <row r="4586" ht="15.0" customHeight="1">
      <c r="A4586" s="43">
        <v>45849.0</v>
      </c>
      <c r="B4586" s="44">
        <v>7.0</v>
      </c>
      <c r="C4586" s="44">
        <v>0.0</v>
      </c>
      <c r="D4586" s="44">
        <v>0.0</v>
      </c>
      <c r="E4586" s="44">
        <v>21.1</v>
      </c>
      <c r="F4586" s="44">
        <v>3.77</v>
      </c>
      <c r="G4586" s="44">
        <v>0.95</v>
      </c>
      <c r="H4586" s="18">
        <f>MIN(1,F4586/Config_Geracao!$E$4)*G4586</f>
        <v>0.35815</v>
      </c>
    </row>
    <row r="4587" ht="15.0" customHeight="1">
      <c r="A4587" s="43">
        <v>45849.0416666667</v>
      </c>
      <c r="B4587" s="44">
        <v>7.0</v>
      </c>
      <c r="C4587" s="44">
        <v>1.0</v>
      </c>
      <c r="D4587" s="44">
        <v>0.0</v>
      </c>
      <c r="E4587" s="44">
        <v>25.1</v>
      </c>
      <c r="F4587" s="44">
        <v>5.56</v>
      </c>
      <c r="G4587" s="44">
        <v>0.95</v>
      </c>
      <c r="H4587" s="18">
        <f>MIN(1,F4587/Config_Geracao!$E$4)*G4587</f>
        <v>0.5282</v>
      </c>
    </row>
    <row r="4588" ht="15.0" customHeight="1">
      <c r="A4588" s="43">
        <v>45849.0833333333</v>
      </c>
      <c r="B4588" s="44">
        <v>7.0</v>
      </c>
      <c r="C4588" s="44">
        <v>2.0</v>
      </c>
      <c r="D4588" s="44">
        <v>0.0</v>
      </c>
      <c r="E4588" s="44">
        <v>23.1</v>
      </c>
      <c r="F4588" s="44">
        <v>4.81</v>
      </c>
      <c r="G4588" s="44">
        <v>0.95</v>
      </c>
      <c r="H4588" s="18">
        <f>MIN(1,F4588/Config_Geracao!$E$4)*G4588</f>
        <v>0.45695</v>
      </c>
    </row>
    <row r="4589" ht="15.0" customHeight="1">
      <c r="A4589" s="43">
        <v>45849.125</v>
      </c>
      <c r="B4589" s="44">
        <v>7.0</v>
      </c>
      <c r="C4589" s="44">
        <v>3.0</v>
      </c>
      <c r="D4589" s="44">
        <v>0.0</v>
      </c>
      <c r="E4589" s="44">
        <v>20.8</v>
      </c>
      <c r="F4589" s="44">
        <v>3.88</v>
      </c>
      <c r="G4589" s="44">
        <v>0.95</v>
      </c>
      <c r="H4589" s="18">
        <f>MIN(1,F4589/Config_Geracao!$E$4)*G4589</f>
        <v>0.3686</v>
      </c>
    </row>
    <row r="4590" ht="15.0" customHeight="1">
      <c r="A4590" s="43">
        <v>45849.1666666667</v>
      </c>
      <c r="B4590" s="44">
        <v>7.0</v>
      </c>
      <c r="C4590" s="44">
        <v>4.0</v>
      </c>
      <c r="D4590" s="44">
        <v>0.0</v>
      </c>
      <c r="E4590" s="44">
        <v>19.1</v>
      </c>
      <c r="F4590" s="44">
        <v>3.67</v>
      </c>
      <c r="G4590" s="44">
        <v>0.95</v>
      </c>
      <c r="H4590" s="18">
        <f>MIN(1,F4590/Config_Geracao!$E$4)*G4590</f>
        <v>0.34865</v>
      </c>
    </row>
    <row r="4591" ht="15.0" customHeight="1">
      <c r="A4591" s="43">
        <v>45849.2083333333</v>
      </c>
      <c r="B4591" s="44">
        <v>7.0</v>
      </c>
      <c r="C4591" s="44">
        <v>5.0</v>
      </c>
      <c r="D4591" s="44">
        <v>19.7</v>
      </c>
      <c r="E4591" s="44">
        <v>22.1</v>
      </c>
      <c r="F4591" s="44">
        <v>6.31</v>
      </c>
      <c r="G4591" s="44">
        <v>0.95</v>
      </c>
      <c r="H4591" s="18">
        <f>MIN(1,F4591/Config_Geracao!$E$4)*G4591</f>
        <v>0.59945</v>
      </c>
    </row>
    <row r="4592" ht="15.0" customHeight="1">
      <c r="A4592" s="43">
        <v>45849.25</v>
      </c>
      <c r="B4592" s="44">
        <v>7.0</v>
      </c>
      <c r="C4592" s="44">
        <v>6.0</v>
      </c>
      <c r="D4592" s="44">
        <v>210.7</v>
      </c>
      <c r="E4592" s="44">
        <v>21.4</v>
      </c>
      <c r="F4592" s="44">
        <v>2.85</v>
      </c>
      <c r="G4592" s="44">
        <v>0.95</v>
      </c>
      <c r="H4592" s="18">
        <f>MIN(1,F4592/Config_Geracao!$E$4)*G4592</f>
        <v>0.27075</v>
      </c>
    </row>
    <row r="4593" ht="15.0" customHeight="1">
      <c r="A4593" s="43">
        <v>45849.2916666667</v>
      </c>
      <c r="B4593" s="44">
        <v>7.0</v>
      </c>
      <c r="C4593" s="44">
        <v>7.0</v>
      </c>
      <c r="D4593" s="44">
        <v>411.6</v>
      </c>
      <c r="E4593" s="44">
        <v>22.9</v>
      </c>
      <c r="F4593" s="44">
        <v>2.49</v>
      </c>
      <c r="G4593" s="44">
        <v>0.95</v>
      </c>
      <c r="H4593" s="18">
        <f>MIN(1,F4593/Config_Geracao!$E$4)*G4593</f>
        <v>0.23655</v>
      </c>
    </row>
    <row r="4594" ht="15.0" customHeight="1">
      <c r="A4594" s="43">
        <v>45849.3333333333</v>
      </c>
      <c r="B4594" s="44">
        <v>7.0</v>
      </c>
      <c r="C4594" s="44">
        <v>8.0</v>
      </c>
      <c r="D4594" s="44">
        <v>533.9</v>
      </c>
      <c r="E4594" s="44">
        <v>22.2</v>
      </c>
      <c r="F4594" s="44">
        <v>2.55</v>
      </c>
      <c r="G4594" s="44">
        <v>0.95</v>
      </c>
      <c r="H4594" s="18">
        <f>MIN(1,F4594/Config_Geracao!$E$4)*G4594</f>
        <v>0.24225</v>
      </c>
    </row>
    <row r="4595" ht="15.0" customHeight="1">
      <c r="A4595" s="43">
        <v>45849.375</v>
      </c>
      <c r="B4595" s="44">
        <v>7.0</v>
      </c>
      <c r="C4595" s="44">
        <v>9.0</v>
      </c>
      <c r="D4595" s="44">
        <v>703.6</v>
      </c>
      <c r="E4595" s="44">
        <v>25.6</v>
      </c>
      <c r="F4595" s="44">
        <v>2.59</v>
      </c>
      <c r="G4595" s="44">
        <v>0.95</v>
      </c>
      <c r="H4595" s="18">
        <f>MIN(1,F4595/Config_Geracao!$E$4)*G4595</f>
        <v>0.24605</v>
      </c>
    </row>
    <row r="4596" ht="15.0" customHeight="1">
      <c r="A4596" s="43">
        <v>45849.4166666667</v>
      </c>
      <c r="B4596" s="44">
        <v>7.0</v>
      </c>
      <c r="C4596" s="44">
        <v>10.0</v>
      </c>
      <c r="D4596" s="44">
        <v>815.4</v>
      </c>
      <c r="E4596" s="44">
        <v>25.6</v>
      </c>
      <c r="F4596" s="44">
        <v>2.57</v>
      </c>
      <c r="G4596" s="44">
        <v>0.95</v>
      </c>
      <c r="H4596" s="18">
        <f>MIN(1,F4596/Config_Geracao!$E$4)*G4596</f>
        <v>0.24415</v>
      </c>
    </row>
    <row r="4597" ht="15.0" customHeight="1">
      <c r="A4597" s="43">
        <v>45849.4583333333</v>
      </c>
      <c r="B4597" s="44">
        <v>7.0</v>
      </c>
      <c r="C4597" s="44">
        <v>11.0</v>
      </c>
      <c r="D4597" s="44">
        <v>287.2</v>
      </c>
      <c r="E4597" s="44">
        <v>27.2</v>
      </c>
      <c r="F4597" s="44">
        <v>3.39</v>
      </c>
      <c r="G4597" s="44">
        <v>0.95</v>
      </c>
      <c r="H4597" s="18">
        <f>MIN(1,F4597/Config_Geracao!$E$4)*G4597</f>
        <v>0.32205</v>
      </c>
    </row>
    <row r="4598" ht="15.0" customHeight="1">
      <c r="A4598" s="43">
        <v>45849.5</v>
      </c>
      <c r="B4598" s="44">
        <v>7.0</v>
      </c>
      <c r="C4598" s="44">
        <v>12.0</v>
      </c>
      <c r="D4598" s="44">
        <v>874.2</v>
      </c>
      <c r="E4598" s="44">
        <v>25.7</v>
      </c>
      <c r="F4598" s="44">
        <v>2.54</v>
      </c>
      <c r="G4598" s="44">
        <v>0.95</v>
      </c>
      <c r="H4598" s="18">
        <f>MIN(1,F4598/Config_Geracao!$E$4)*G4598</f>
        <v>0.2413</v>
      </c>
    </row>
    <row r="4599" ht="15.0" customHeight="1">
      <c r="A4599" s="43">
        <v>45849.5416666667</v>
      </c>
      <c r="B4599" s="44">
        <v>7.0</v>
      </c>
      <c r="C4599" s="44">
        <v>13.0</v>
      </c>
      <c r="D4599" s="44">
        <v>526.3</v>
      </c>
      <c r="E4599" s="44">
        <v>24.8</v>
      </c>
      <c r="F4599" s="44">
        <v>3.63</v>
      </c>
      <c r="G4599" s="44">
        <v>0.95</v>
      </c>
      <c r="H4599" s="18">
        <f>MIN(1,F4599/Config_Geracao!$E$4)*G4599</f>
        <v>0.34485</v>
      </c>
    </row>
    <row r="4600" ht="15.0" customHeight="1">
      <c r="A4600" s="43">
        <v>45849.5833333333</v>
      </c>
      <c r="B4600" s="44">
        <v>7.0</v>
      </c>
      <c r="C4600" s="44">
        <v>14.0</v>
      </c>
      <c r="D4600" s="44">
        <v>773.9</v>
      </c>
      <c r="E4600" s="44">
        <v>25.3</v>
      </c>
      <c r="F4600" s="44">
        <v>3.64</v>
      </c>
      <c r="G4600" s="44">
        <v>0.95</v>
      </c>
      <c r="H4600" s="18">
        <f>MIN(1,F4600/Config_Geracao!$E$4)*G4600</f>
        <v>0.3458</v>
      </c>
    </row>
    <row r="4601" ht="15.0" customHeight="1">
      <c r="A4601" s="43">
        <v>45849.625</v>
      </c>
      <c r="B4601" s="44">
        <v>7.0</v>
      </c>
      <c r="C4601" s="44">
        <v>15.0</v>
      </c>
      <c r="D4601" s="44">
        <v>679.0</v>
      </c>
      <c r="E4601" s="44">
        <v>25.7</v>
      </c>
      <c r="F4601" s="44">
        <v>2.65</v>
      </c>
      <c r="G4601" s="44">
        <v>0.95</v>
      </c>
      <c r="H4601" s="18">
        <f>MIN(1,F4601/Config_Geracao!$E$4)*G4601</f>
        <v>0.25175</v>
      </c>
    </row>
    <row r="4602" ht="15.0" customHeight="1">
      <c r="A4602" s="43">
        <v>45849.6666666667</v>
      </c>
      <c r="B4602" s="44">
        <v>7.0</v>
      </c>
      <c r="C4602" s="44">
        <v>16.0</v>
      </c>
      <c r="D4602" s="44">
        <v>524.2</v>
      </c>
      <c r="E4602" s="44">
        <v>21.0</v>
      </c>
      <c r="F4602" s="44">
        <v>3.27</v>
      </c>
      <c r="G4602" s="44">
        <v>0.95</v>
      </c>
      <c r="H4602" s="18">
        <f>MIN(1,F4602/Config_Geracao!$E$4)*G4602</f>
        <v>0.31065</v>
      </c>
    </row>
    <row r="4603" ht="15.0" customHeight="1">
      <c r="A4603" s="43">
        <v>45849.7083333333</v>
      </c>
      <c r="B4603" s="44">
        <v>7.0</v>
      </c>
      <c r="C4603" s="44">
        <v>17.0</v>
      </c>
      <c r="D4603" s="44">
        <v>392.8</v>
      </c>
      <c r="E4603" s="44">
        <v>21.7</v>
      </c>
      <c r="F4603" s="44">
        <v>2.7</v>
      </c>
      <c r="G4603" s="44">
        <v>0.95</v>
      </c>
      <c r="H4603" s="18">
        <f>MIN(1,F4603/Config_Geracao!$E$4)*G4603</f>
        <v>0.2565</v>
      </c>
    </row>
    <row r="4604" ht="15.0" customHeight="1">
      <c r="A4604" s="43">
        <v>45849.75</v>
      </c>
      <c r="B4604" s="44">
        <v>7.0</v>
      </c>
      <c r="C4604" s="44">
        <v>18.0</v>
      </c>
      <c r="D4604" s="44">
        <v>214.0</v>
      </c>
      <c r="E4604" s="44">
        <v>18.8</v>
      </c>
      <c r="F4604" s="44">
        <v>2.67</v>
      </c>
      <c r="G4604" s="44">
        <v>0.95</v>
      </c>
      <c r="H4604" s="18">
        <f>MIN(1,F4604/Config_Geracao!$E$4)*G4604</f>
        <v>0.25365</v>
      </c>
    </row>
    <row r="4605" ht="15.0" customHeight="1">
      <c r="A4605" s="43">
        <v>45849.7916666667</v>
      </c>
      <c r="B4605" s="44">
        <v>7.0</v>
      </c>
      <c r="C4605" s="44">
        <v>19.0</v>
      </c>
      <c r="D4605" s="44">
        <v>16.6</v>
      </c>
      <c r="E4605" s="44">
        <v>19.3</v>
      </c>
      <c r="F4605" s="44">
        <v>4.07</v>
      </c>
      <c r="G4605" s="44">
        <v>0.95</v>
      </c>
      <c r="H4605" s="18">
        <f>MIN(1,F4605/Config_Geracao!$E$4)*G4605</f>
        <v>0.38665</v>
      </c>
    </row>
    <row r="4606" ht="15.0" customHeight="1">
      <c r="A4606" s="43">
        <v>45849.8333333333</v>
      </c>
      <c r="B4606" s="44">
        <v>7.0</v>
      </c>
      <c r="C4606" s="44">
        <v>20.0</v>
      </c>
      <c r="D4606" s="44">
        <v>0.0</v>
      </c>
      <c r="E4606" s="44">
        <v>19.9</v>
      </c>
      <c r="F4606" s="44">
        <v>2.5</v>
      </c>
      <c r="G4606" s="44">
        <v>0.95</v>
      </c>
      <c r="H4606" s="18">
        <f>MIN(1,F4606/Config_Geracao!$E$4)*G4606</f>
        <v>0.2375</v>
      </c>
    </row>
    <row r="4607" ht="15.0" customHeight="1">
      <c r="A4607" s="43">
        <v>45849.875</v>
      </c>
      <c r="B4607" s="44">
        <v>7.0</v>
      </c>
      <c r="C4607" s="44">
        <v>21.0</v>
      </c>
      <c r="D4607" s="44">
        <v>0.0</v>
      </c>
      <c r="E4607" s="44">
        <v>21.5</v>
      </c>
      <c r="F4607" s="44">
        <v>4.46</v>
      </c>
      <c r="G4607" s="44">
        <v>0.95</v>
      </c>
      <c r="H4607" s="18">
        <f>MIN(1,F4607/Config_Geracao!$E$4)*G4607</f>
        <v>0.4237</v>
      </c>
    </row>
    <row r="4608" ht="15.0" customHeight="1">
      <c r="A4608" s="43">
        <v>45849.9166666667</v>
      </c>
      <c r="B4608" s="44">
        <v>7.0</v>
      </c>
      <c r="C4608" s="44">
        <v>22.0</v>
      </c>
      <c r="D4608" s="44">
        <v>0.0</v>
      </c>
      <c r="E4608" s="44">
        <v>24.7</v>
      </c>
      <c r="F4608" s="44">
        <v>3.93</v>
      </c>
      <c r="G4608" s="44">
        <v>0.95</v>
      </c>
      <c r="H4608" s="18">
        <f>MIN(1,F4608/Config_Geracao!$E$4)*G4608</f>
        <v>0.37335</v>
      </c>
    </row>
    <row r="4609" ht="15.0" customHeight="1">
      <c r="A4609" s="43">
        <v>45849.9583333333</v>
      </c>
      <c r="B4609" s="44">
        <v>7.0</v>
      </c>
      <c r="C4609" s="44">
        <v>23.0</v>
      </c>
      <c r="D4609" s="44">
        <v>0.0</v>
      </c>
      <c r="E4609" s="44">
        <v>19.3</v>
      </c>
      <c r="F4609" s="44">
        <v>3.78</v>
      </c>
      <c r="G4609" s="44">
        <v>0.95</v>
      </c>
      <c r="H4609" s="18">
        <f>MIN(1,F4609/Config_Geracao!$E$4)*G4609</f>
        <v>0.3591</v>
      </c>
    </row>
    <row r="4610" ht="15.0" customHeight="1">
      <c r="A4610" s="43">
        <v>45850.0</v>
      </c>
      <c r="B4610" s="44">
        <v>7.0</v>
      </c>
      <c r="C4610" s="44">
        <v>0.0</v>
      </c>
      <c r="D4610" s="44">
        <v>0.0</v>
      </c>
      <c r="E4610" s="44">
        <v>18.7</v>
      </c>
      <c r="F4610" s="44">
        <v>4.34</v>
      </c>
      <c r="G4610" s="44">
        <v>0.95</v>
      </c>
      <c r="H4610" s="18">
        <f>MIN(1,F4610/Config_Geracao!$E$4)*G4610</f>
        <v>0.4123</v>
      </c>
    </row>
    <row r="4611" ht="15.0" customHeight="1">
      <c r="A4611" s="43">
        <v>45850.0416666667</v>
      </c>
      <c r="B4611" s="44">
        <v>7.0</v>
      </c>
      <c r="C4611" s="44">
        <v>1.0</v>
      </c>
      <c r="D4611" s="44">
        <v>0.0</v>
      </c>
      <c r="E4611" s="44">
        <v>20.8</v>
      </c>
      <c r="F4611" s="44">
        <v>6.65</v>
      </c>
      <c r="G4611" s="44">
        <v>0.95</v>
      </c>
      <c r="H4611" s="18">
        <f>MIN(1,F4611/Config_Geracao!$E$4)*G4611</f>
        <v>0.63175</v>
      </c>
    </row>
    <row r="4612" ht="15.0" customHeight="1">
      <c r="A4612" s="43">
        <v>45850.0833333333</v>
      </c>
      <c r="B4612" s="44">
        <v>7.0</v>
      </c>
      <c r="C4612" s="44">
        <v>2.0</v>
      </c>
      <c r="D4612" s="44">
        <v>0.0</v>
      </c>
      <c r="E4612" s="44">
        <v>25.0</v>
      </c>
      <c r="F4612" s="44">
        <v>3.74</v>
      </c>
      <c r="G4612" s="44">
        <v>0.95</v>
      </c>
      <c r="H4612" s="18">
        <f>MIN(1,F4612/Config_Geracao!$E$4)*G4612</f>
        <v>0.3553</v>
      </c>
    </row>
    <row r="4613" ht="15.0" customHeight="1">
      <c r="A4613" s="43">
        <v>45850.125</v>
      </c>
      <c r="B4613" s="44">
        <v>7.0</v>
      </c>
      <c r="C4613" s="44">
        <v>3.0</v>
      </c>
      <c r="D4613" s="44">
        <v>0.0</v>
      </c>
      <c r="E4613" s="44">
        <v>24.4</v>
      </c>
      <c r="F4613" s="44">
        <v>9.25</v>
      </c>
      <c r="G4613" s="44">
        <v>0.95</v>
      </c>
      <c r="H4613" s="18">
        <f>MIN(1,F4613/Config_Geracao!$E$4)*G4613</f>
        <v>0.87875</v>
      </c>
    </row>
    <row r="4614" ht="15.0" customHeight="1">
      <c r="A4614" s="43">
        <v>45850.1666666667</v>
      </c>
      <c r="B4614" s="44">
        <v>7.0</v>
      </c>
      <c r="C4614" s="44">
        <v>4.0</v>
      </c>
      <c r="D4614" s="44">
        <v>0.0</v>
      </c>
      <c r="E4614" s="44">
        <v>22.1</v>
      </c>
      <c r="F4614" s="44">
        <v>4.13</v>
      </c>
      <c r="G4614" s="44">
        <v>0.95</v>
      </c>
      <c r="H4614" s="18">
        <f>MIN(1,F4614/Config_Geracao!$E$4)*G4614</f>
        <v>0.39235</v>
      </c>
    </row>
    <row r="4615" ht="15.0" customHeight="1">
      <c r="A4615" s="43">
        <v>45850.2083333333</v>
      </c>
      <c r="B4615" s="44">
        <v>7.0</v>
      </c>
      <c r="C4615" s="44">
        <v>5.0</v>
      </c>
      <c r="D4615" s="44">
        <v>6.3</v>
      </c>
      <c r="E4615" s="44">
        <v>21.7</v>
      </c>
      <c r="F4615" s="44">
        <v>5.93</v>
      </c>
      <c r="G4615" s="44">
        <v>0.95</v>
      </c>
      <c r="H4615" s="18">
        <f>MIN(1,F4615/Config_Geracao!$E$4)*G4615</f>
        <v>0.56335</v>
      </c>
    </row>
    <row r="4616" ht="15.0" customHeight="1">
      <c r="A4616" s="43">
        <v>45850.25</v>
      </c>
      <c r="B4616" s="44">
        <v>7.0</v>
      </c>
      <c r="C4616" s="44">
        <v>6.0</v>
      </c>
      <c r="D4616" s="44">
        <v>176.3</v>
      </c>
      <c r="E4616" s="44">
        <v>18.7</v>
      </c>
      <c r="F4616" s="44">
        <v>3.38</v>
      </c>
      <c r="G4616" s="44">
        <v>0.95</v>
      </c>
      <c r="H4616" s="18">
        <f>MIN(1,F4616/Config_Geracao!$E$4)*G4616</f>
        <v>0.3211</v>
      </c>
    </row>
    <row r="4617" ht="15.0" customHeight="1">
      <c r="A4617" s="43">
        <v>45850.2916666667</v>
      </c>
      <c r="B4617" s="44">
        <v>7.0</v>
      </c>
      <c r="C4617" s="44">
        <v>7.0</v>
      </c>
      <c r="D4617" s="44">
        <v>400.6</v>
      </c>
      <c r="E4617" s="44">
        <v>21.9</v>
      </c>
      <c r="F4617" s="44">
        <v>4.43</v>
      </c>
      <c r="G4617" s="44">
        <v>0.95</v>
      </c>
      <c r="H4617" s="18">
        <f>MIN(1,F4617/Config_Geracao!$E$4)*G4617</f>
        <v>0.42085</v>
      </c>
    </row>
    <row r="4618" ht="15.0" customHeight="1">
      <c r="A4618" s="43">
        <v>45850.3333333333</v>
      </c>
      <c r="B4618" s="44">
        <v>7.0</v>
      </c>
      <c r="C4618" s="44">
        <v>8.0</v>
      </c>
      <c r="D4618" s="44">
        <v>575.1</v>
      </c>
      <c r="E4618" s="44">
        <v>22.8</v>
      </c>
      <c r="F4618" s="44">
        <v>4.61</v>
      </c>
      <c r="G4618" s="44">
        <v>0.95</v>
      </c>
      <c r="H4618" s="18">
        <f>MIN(1,F4618/Config_Geracao!$E$4)*G4618</f>
        <v>0.43795</v>
      </c>
    </row>
    <row r="4619" ht="15.0" customHeight="1">
      <c r="A4619" s="43">
        <v>45850.375</v>
      </c>
      <c r="B4619" s="44">
        <v>7.0</v>
      </c>
      <c r="C4619" s="44">
        <v>9.0</v>
      </c>
      <c r="D4619" s="44">
        <v>670.8</v>
      </c>
      <c r="E4619" s="44">
        <v>22.5</v>
      </c>
      <c r="F4619" s="44">
        <v>4.66</v>
      </c>
      <c r="G4619" s="44">
        <v>0.95</v>
      </c>
      <c r="H4619" s="18">
        <f>MIN(1,F4619/Config_Geracao!$E$4)*G4619</f>
        <v>0.4427</v>
      </c>
    </row>
    <row r="4620" ht="15.0" customHeight="1">
      <c r="A4620" s="43">
        <v>45850.4166666667</v>
      </c>
      <c r="B4620" s="44">
        <v>7.0</v>
      </c>
      <c r="C4620" s="44">
        <v>10.0</v>
      </c>
      <c r="D4620" s="44">
        <v>767.4</v>
      </c>
      <c r="E4620" s="44">
        <v>27.5</v>
      </c>
      <c r="F4620" s="44">
        <v>2.49</v>
      </c>
      <c r="G4620" s="44">
        <v>0.95</v>
      </c>
      <c r="H4620" s="18">
        <f>MIN(1,F4620/Config_Geracao!$E$4)*G4620</f>
        <v>0.23655</v>
      </c>
    </row>
    <row r="4621" ht="15.0" customHeight="1">
      <c r="A4621" s="43">
        <v>45850.4583333333</v>
      </c>
      <c r="B4621" s="44">
        <v>7.0</v>
      </c>
      <c r="C4621" s="44">
        <v>11.0</v>
      </c>
      <c r="D4621" s="44">
        <v>866.6</v>
      </c>
      <c r="E4621" s="44">
        <v>25.0</v>
      </c>
      <c r="F4621" s="44">
        <v>2.59</v>
      </c>
      <c r="G4621" s="44">
        <v>0.95</v>
      </c>
      <c r="H4621" s="18">
        <f>MIN(1,F4621/Config_Geracao!$E$4)*G4621</f>
        <v>0.24605</v>
      </c>
    </row>
    <row r="4622" ht="15.0" customHeight="1">
      <c r="A4622" s="43">
        <v>45850.5</v>
      </c>
      <c r="B4622" s="44">
        <v>7.0</v>
      </c>
      <c r="C4622" s="44">
        <v>12.0</v>
      </c>
      <c r="D4622" s="44">
        <v>843.6</v>
      </c>
      <c r="E4622" s="44">
        <v>28.0</v>
      </c>
      <c r="F4622" s="44">
        <v>3.06</v>
      </c>
      <c r="G4622" s="44">
        <v>0.95</v>
      </c>
      <c r="H4622" s="18">
        <f>MIN(1,F4622/Config_Geracao!$E$4)*G4622</f>
        <v>0.2907</v>
      </c>
    </row>
    <row r="4623" ht="15.0" customHeight="1">
      <c r="A4623" s="43">
        <v>45850.5416666667</v>
      </c>
      <c r="B4623" s="44">
        <v>7.0</v>
      </c>
      <c r="C4623" s="44">
        <v>13.0</v>
      </c>
      <c r="D4623" s="44">
        <v>833.4</v>
      </c>
      <c r="E4623" s="44">
        <v>26.3</v>
      </c>
      <c r="F4623" s="44">
        <v>2.66</v>
      </c>
      <c r="G4623" s="44">
        <v>0.95</v>
      </c>
      <c r="H4623" s="18">
        <f>MIN(1,F4623/Config_Geracao!$E$4)*G4623</f>
        <v>0.2527</v>
      </c>
    </row>
    <row r="4624" ht="15.0" customHeight="1">
      <c r="A4624" s="43">
        <v>45850.5833333333</v>
      </c>
      <c r="B4624" s="44">
        <v>7.0</v>
      </c>
      <c r="C4624" s="44">
        <v>14.0</v>
      </c>
      <c r="D4624" s="44">
        <v>780.0</v>
      </c>
      <c r="E4624" s="44">
        <v>24.6</v>
      </c>
      <c r="F4624" s="44">
        <v>2.82</v>
      </c>
      <c r="G4624" s="44">
        <v>0.95</v>
      </c>
      <c r="H4624" s="18">
        <f>MIN(1,F4624/Config_Geracao!$E$4)*G4624</f>
        <v>0.2679</v>
      </c>
    </row>
    <row r="4625" ht="15.0" customHeight="1">
      <c r="A4625" s="43">
        <v>45850.625</v>
      </c>
      <c r="B4625" s="44">
        <v>7.0</v>
      </c>
      <c r="C4625" s="44">
        <v>15.0</v>
      </c>
      <c r="D4625" s="44">
        <v>671.7</v>
      </c>
      <c r="E4625" s="44">
        <v>24.4</v>
      </c>
      <c r="F4625" s="44">
        <v>2.68</v>
      </c>
      <c r="G4625" s="44">
        <v>0.95</v>
      </c>
      <c r="H4625" s="18">
        <f>MIN(1,F4625/Config_Geracao!$E$4)*G4625</f>
        <v>0.2546</v>
      </c>
    </row>
    <row r="4626" ht="15.0" customHeight="1">
      <c r="A4626" s="43">
        <v>45850.6666666667</v>
      </c>
      <c r="B4626" s="44">
        <v>7.0</v>
      </c>
      <c r="C4626" s="44">
        <v>16.0</v>
      </c>
      <c r="D4626" s="44">
        <v>556.1</v>
      </c>
      <c r="E4626" s="44">
        <v>24.8</v>
      </c>
      <c r="F4626" s="44">
        <v>3.16</v>
      </c>
      <c r="G4626" s="44">
        <v>0.95</v>
      </c>
      <c r="H4626" s="18">
        <f>MIN(1,F4626/Config_Geracao!$E$4)*G4626</f>
        <v>0.3002</v>
      </c>
    </row>
    <row r="4627" ht="15.0" customHeight="1">
      <c r="A4627" s="43">
        <v>45850.7083333333</v>
      </c>
      <c r="B4627" s="44">
        <v>7.0</v>
      </c>
      <c r="C4627" s="44">
        <v>17.0</v>
      </c>
      <c r="D4627" s="44">
        <v>357.9</v>
      </c>
      <c r="E4627" s="44">
        <v>21.9</v>
      </c>
      <c r="F4627" s="44">
        <v>2.52</v>
      </c>
      <c r="G4627" s="44">
        <v>0.95</v>
      </c>
      <c r="H4627" s="18">
        <f>MIN(1,F4627/Config_Geracao!$E$4)*G4627</f>
        <v>0.2394</v>
      </c>
    </row>
    <row r="4628" ht="15.0" customHeight="1">
      <c r="A4628" s="43">
        <v>45850.75</v>
      </c>
      <c r="B4628" s="44">
        <v>7.0</v>
      </c>
      <c r="C4628" s="44">
        <v>18.0</v>
      </c>
      <c r="D4628" s="44">
        <v>190.2</v>
      </c>
      <c r="E4628" s="44">
        <v>17.8</v>
      </c>
      <c r="F4628" s="44">
        <v>4.65</v>
      </c>
      <c r="G4628" s="44">
        <v>0.95</v>
      </c>
      <c r="H4628" s="18">
        <f>MIN(1,F4628/Config_Geracao!$E$4)*G4628</f>
        <v>0.44175</v>
      </c>
    </row>
    <row r="4629" ht="15.0" customHeight="1">
      <c r="A4629" s="43">
        <v>45850.7916666667</v>
      </c>
      <c r="B4629" s="44">
        <v>7.0</v>
      </c>
      <c r="C4629" s="44">
        <v>19.0</v>
      </c>
      <c r="D4629" s="44">
        <v>8.9</v>
      </c>
      <c r="E4629" s="44">
        <v>22.0</v>
      </c>
      <c r="F4629" s="44">
        <v>2.74</v>
      </c>
      <c r="G4629" s="44">
        <v>0.95</v>
      </c>
      <c r="H4629" s="18">
        <f>MIN(1,F4629/Config_Geracao!$E$4)*G4629</f>
        <v>0.2603</v>
      </c>
    </row>
    <row r="4630" ht="15.0" customHeight="1">
      <c r="A4630" s="43">
        <v>45850.8333333333</v>
      </c>
      <c r="B4630" s="44">
        <v>7.0</v>
      </c>
      <c r="C4630" s="44">
        <v>20.0</v>
      </c>
      <c r="D4630" s="44">
        <v>0.0</v>
      </c>
      <c r="E4630" s="44">
        <v>23.0</v>
      </c>
      <c r="F4630" s="44">
        <v>2.46</v>
      </c>
      <c r="G4630" s="44">
        <v>0.95</v>
      </c>
      <c r="H4630" s="18">
        <f>MIN(1,F4630/Config_Geracao!$E$4)*G4630</f>
        <v>0.2337</v>
      </c>
    </row>
    <row r="4631" ht="15.0" customHeight="1">
      <c r="A4631" s="43">
        <v>45850.875</v>
      </c>
      <c r="B4631" s="44">
        <v>7.0</v>
      </c>
      <c r="C4631" s="44">
        <v>21.0</v>
      </c>
      <c r="D4631" s="44">
        <v>0.0</v>
      </c>
      <c r="E4631" s="44">
        <v>21.5</v>
      </c>
      <c r="F4631" s="44">
        <v>3.82</v>
      </c>
      <c r="G4631" s="44">
        <v>0.95</v>
      </c>
      <c r="H4631" s="18">
        <f>MIN(1,F4631/Config_Geracao!$E$4)*G4631</f>
        <v>0.3629</v>
      </c>
    </row>
    <row r="4632" ht="15.0" customHeight="1">
      <c r="A4632" s="43">
        <v>45850.9166666667</v>
      </c>
      <c r="B4632" s="44">
        <v>7.0</v>
      </c>
      <c r="C4632" s="44">
        <v>22.0</v>
      </c>
      <c r="D4632" s="44">
        <v>0.0</v>
      </c>
      <c r="E4632" s="44">
        <v>23.8</v>
      </c>
      <c r="F4632" s="44">
        <v>4.33</v>
      </c>
      <c r="G4632" s="44">
        <v>0.95</v>
      </c>
      <c r="H4632" s="18">
        <f>MIN(1,F4632/Config_Geracao!$E$4)*G4632</f>
        <v>0.41135</v>
      </c>
    </row>
    <row r="4633" ht="15.0" customHeight="1">
      <c r="A4633" s="43">
        <v>45850.9583333333</v>
      </c>
      <c r="B4633" s="44">
        <v>7.0</v>
      </c>
      <c r="C4633" s="44">
        <v>23.0</v>
      </c>
      <c r="D4633" s="44">
        <v>0.0</v>
      </c>
      <c r="E4633" s="44">
        <v>23.5</v>
      </c>
      <c r="F4633" s="44">
        <v>4.15</v>
      </c>
      <c r="G4633" s="44">
        <v>0.95</v>
      </c>
      <c r="H4633" s="18">
        <f>MIN(1,F4633/Config_Geracao!$E$4)*G4633</f>
        <v>0.39425</v>
      </c>
    </row>
    <row r="4634" ht="15.0" customHeight="1">
      <c r="A4634" s="43">
        <v>45851.0</v>
      </c>
      <c r="B4634" s="44">
        <v>7.0</v>
      </c>
      <c r="C4634" s="44">
        <v>0.0</v>
      </c>
      <c r="D4634" s="44">
        <v>0.0</v>
      </c>
      <c r="E4634" s="44">
        <v>25.2</v>
      </c>
      <c r="F4634" s="44">
        <v>4.96</v>
      </c>
      <c r="G4634" s="44">
        <v>0.95</v>
      </c>
      <c r="H4634" s="18">
        <f>MIN(1,F4634/Config_Geracao!$E$4)*G4634</f>
        <v>0.4712</v>
      </c>
    </row>
    <row r="4635" ht="15.0" customHeight="1">
      <c r="A4635" s="43">
        <v>45851.0416666667</v>
      </c>
      <c r="B4635" s="44">
        <v>7.0</v>
      </c>
      <c r="C4635" s="44">
        <v>1.0</v>
      </c>
      <c r="D4635" s="44">
        <v>0.0</v>
      </c>
      <c r="E4635" s="44">
        <v>21.9</v>
      </c>
      <c r="F4635" s="44">
        <v>4.45</v>
      </c>
      <c r="G4635" s="44">
        <v>0.95</v>
      </c>
      <c r="H4635" s="18">
        <f>MIN(1,F4635/Config_Geracao!$E$4)*G4635</f>
        <v>0.42275</v>
      </c>
    </row>
    <row r="4636" ht="15.0" customHeight="1">
      <c r="A4636" s="43">
        <v>45851.0833333333</v>
      </c>
      <c r="B4636" s="44">
        <v>7.0</v>
      </c>
      <c r="C4636" s="44">
        <v>2.0</v>
      </c>
      <c r="D4636" s="44">
        <v>0.0</v>
      </c>
      <c r="E4636" s="44">
        <v>25.4</v>
      </c>
      <c r="F4636" s="44">
        <v>4.97</v>
      </c>
      <c r="G4636" s="44">
        <v>0.95</v>
      </c>
      <c r="H4636" s="18">
        <f>MIN(1,F4636/Config_Geracao!$E$4)*G4636</f>
        <v>0.47215</v>
      </c>
    </row>
    <row r="4637" ht="15.0" customHeight="1">
      <c r="A4637" s="43">
        <v>45851.125</v>
      </c>
      <c r="B4637" s="44">
        <v>7.0</v>
      </c>
      <c r="C4637" s="44">
        <v>3.0</v>
      </c>
      <c r="D4637" s="44">
        <v>0.0</v>
      </c>
      <c r="E4637" s="44">
        <v>19.6</v>
      </c>
      <c r="F4637" s="44">
        <v>4.62</v>
      </c>
      <c r="G4637" s="44">
        <v>0.95</v>
      </c>
      <c r="H4637" s="18">
        <f>MIN(1,F4637/Config_Geracao!$E$4)*G4637</f>
        <v>0.4389</v>
      </c>
    </row>
    <row r="4638" ht="15.0" customHeight="1">
      <c r="A4638" s="43">
        <v>45851.1666666667</v>
      </c>
      <c r="B4638" s="44">
        <v>7.0</v>
      </c>
      <c r="C4638" s="44">
        <v>4.0</v>
      </c>
      <c r="D4638" s="44">
        <v>0.0</v>
      </c>
      <c r="E4638" s="44">
        <v>20.6</v>
      </c>
      <c r="F4638" s="44">
        <v>4.14</v>
      </c>
      <c r="G4638" s="44">
        <v>0.95</v>
      </c>
      <c r="H4638" s="18">
        <f>MIN(1,F4638/Config_Geracao!$E$4)*G4638</f>
        <v>0.3933</v>
      </c>
    </row>
    <row r="4639" ht="15.0" customHeight="1">
      <c r="A4639" s="43">
        <v>45851.2083333333</v>
      </c>
      <c r="B4639" s="44">
        <v>7.0</v>
      </c>
      <c r="C4639" s="44">
        <v>5.0</v>
      </c>
      <c r="D4639" s="44">
        <v>0.0</v>
      </c>
      <c r="E4639" s="44">
        <v>19.0</v>
      </c>
      <c r="F4639" s="44">
        <v>4.77</v>
      </c>
      <c r="G4639" s="44">
        <v>0.95</v>
      </c>
      <c r="H4639" s="18">
        <f>MIN(1,F4639/Config_Geracao!$E$4)*G4639</f>
        <v>0.45315</v>
      </c>
    </row>
    <row r="4640" ht="15.0" customHeight="1">
      <c r="A4640" s="43">
        <v>45851.25</v>
      </c>
      <c r="B4640" s="44">
        <v>7.0</v>
      </c>
      <c r="C4640" s="44">
        <v>6.0</v>
      </c>
      <c r="D4640" s="44">
        <v>189.8</v>
      </c>
      <c r="E4640" s="44">
        <v>18.2</v>
      </c>
      <c r="F4640" s="44">
        <v>3.94</v>
      </c>
      <c r="G4640" s="44">
        <v>0.95</v>
      </c>
      <c r="H4640" s="18">
        <f>MIN(1,F4640/Config_Geracao!$E$4)*G4640</f>
        <v>0.3743</v>
      </c>
    </row>
    <row r="4641" ht="15.0" customHeight="1">
      <c r="A4641" s="43">
        <v>45851.2916666667</v>
      </c>
      <c r="B4641" s="44">
        <v>7.0</v>
      </c>
      <c r="C4641" s="44">
        <v>7.0</v>
      </c>
      <c r="D4641" s="44">
        <v>349.4</v>
      </c>
      <c r="E4641" s="44">
        <v>21.6</v>
      </c>
      <c r="F4641" s="44">
        <v>3.99</v>
      </c>
      <c r="G4641" s="44">
        <v>0.95</v>
      </c>
      <c r="H4641" s="18">
        <f>MIN(1,F4641/Config_Geracao!$E$4)*G4641</f>
        <v>0.37905</v>
      </c>
    </row>
    <row r="4642" ht="15.0" customHeight="1">
      <c r="A4642" s="43">
        <v>45851.3333333333</v>
      </c>
      <c r="B4642" s="44">
        <v>7.0</v>
      </c>
      <c r="C4642" s="44">
        <v>8.0</v>
      </c>
      <c r="D4642" s="44">
        <v>535.3</v>
      </c>
      <c r="E4642" s="44">
        <v>29.7</v>
      </c>
      <c r="F4642" s="44">
        <v>3.63</v>
      </c>
      <c r="G4642" s="44">
        <v>0.95</v>
      </c>
      <c r="H4642" s="18">
        <f>MIN(1,F4642/Config_Geracao!$E$4)*G4642</f>
        <v>0.34485</v>
      </c>
    </row>
    <row r="4643" ht="15.0" customHeight="1">
      <c r="A4643" s="43">
        <v>45851.375</v>
      </c>
      <c r="B4643" s="44">
        <v>7.0</v>
      </c>
      <c r="C4643" s="44">
        <v>9.0</v>
      </c>
      <c r="D4643" s="44">
        <v>723.2</v>
      </c>
      <c r="E4643" s="44">
        <v>22.4</v>
      </c>
      <c r="F4643" s="44">
        <v>3.26</v>
      </c>
      <c r="G4643" s="44">
        <v>0.95</v>
      </c>
      <c r="H4643" s="18">
        <f>MIN(1,F4643/Config_Geracao!$E$4)*G4643</f>
        <v>0.3097</v>
      </c>
    </row>
    <row r="4644" ht="15.0" customHeight="1">
      <c r="A4644" s="43">
        <v>45851.4166666667</v>
      </c>
      <c r="B4644" s="44">
        <v>7.0</v>
      </c>
      <c r="C4644" s="44">
        <v>10.0</v>
      </c>
      <c r="D4644" s="44">
        <v>770.7</v>
      </c>
      <c r="E4644" s="44">
        <v>23.7</v>
      </c>
      <c r="F4644" s="44">
        <v>3.38</v>
      </c>
      <c r="G4644" s="44">
        <v>0.95</v>
      </c>
      <c r="H4644" s="18">
        <f>MIN(1,F4644/Config_Geracao!$E$4)*G4644</f>
        <v>0.3211</v>
      </c>
    </row>
    <row r="4645" ht="15.0" customHeight="1">
      <c r="A4645" s="43">
        <v>45851.4583333333</v>
      </c>
      <c r="B4645" s="44">
        <v>7.0</v>
      </c>
      <c r="C4645" s="44">
        <v>11.0</v>
      </c>
      <c r="D4645" s="44">
        <v>867.5</v>
      </c>
      <c r="E4645" s="44">
        <v>27.3</v>
      </c>
      <c r="F4645" s="44">
        <v>3.01</v>
      </c>
      <c r="G4645" s="44">
        <v>0.95</v>
      </c>
      <c r="H4645" s="18">
        <f>MIN(1,F4645/Config_Geracao!$E$4)*G4645</f>
        <v>0.28595</v>
      </c>
    </row>
    <row r="4646" ht="15.0" customHeight="1">
      <c r="A4646" s="43">
        <v>45851.5</v>
      </c>
      <c r="B4646" s="44">
        <v>7.0</v>
      </c>
      <c r="C4646" s="44">
        <v>12.0</v>
      </c>
      <c r="D4646" s="44">
        <v>918.1</v>
      </c>
      <c r="E4646" s="44">
        <v>26.0</v>
      </c>
      <c r="F4646" s="44">
        <v>3.24</v>
      </c>
      <c r="G4646" s="44">
        <v>0.95</v>
      </c>
      <c r="H4646" s="18">
        <f>MIN(1,F4646/Config_Geracao!$E$4)*G4646</f>
        <v>0.3078</v>
      </c>
    </row>
    <row r="4647" ht="15.0" customHeight="1">
      <c r="A4647" s="43">
        <v>45851.5416666667</v>
      </c>
      <c r="B4647" s="44">
        <v>7.0</v>
      </c>
      <c r="C4647" s="44">
        <v>13.0</v>
      </c>
      <c r="D4647" s="44">
        <v>841.7</v>
      </c>
      <c r="E4647" s="44">
        <v>25.7</v>
      </c>
      <c r="F4647" s="44">
        <v>2.84</v>
      </c>
      <c r="G4647" s="44">
        <v>0.95</v>
      </c>
      <c r="H4647" s="18">
        <f>MIN(1,F4647/Config_Geracao!$E$4)*G4647</f>
        <v>0.2698</v>
      </c>
    </row>
    <row r="4648" ht="15.0" customHeight="1">
      <c r="A4648" s="43">
        <v>45851.5833333333</v>
      </c>
      <c r="B4648" s="44">
        <v>7.0</v>
      </c>
      <c r="C4648" s="44">
        <v>14.0</v>
      </c>
      <c r="D4648" s="44">
        <v>794.1</v>
      </c>
      <c r="E4648" s="44">
        <v>26.0</v>
      </c>
      <c r="F4648" s="44">
        <v>3.33</v>
      </c>
      <c r="G4648" s="44">
        <v>0.95</v>
      </c>
      <c r="H4648" s="18">
        <f>MIN(1,F4648/Config_Geracao!$E$4)*G4648</f>
        <v>0.31635</v>
      </c>
    </row>
    <row r="4649" ht="15.0" customHeight="1">
      <c r="A4649" s="43">
        <v>45851.625</v>
      </c>
      <c r="B4649" s="44">
        <v>7.0</v>
      </c>
      <c r="C4649" s="44">
        <v>15.0</v>
      </c>
      <c r="D4649" s="44">
        <v>684.4</v>
      </c>
      <c r="E4649" s="44">
        <v>23.7</v>
      </c>
      <c r="F4649" s="44">
        <v>3.5</v>
      </c>
      <c r="G4649" s="44">
        <v>0.95</v>
      </c>
      <c r="H4649" s="18">
        <f>MIN(1,F4649/Config_Geracao!$E$4)*G4649</f>
        <v>0.3325</v>
      </c>
    </row>
    <row r="4650" ht="15.0" customHeight="1">
      <c r="A4650" s="43">
        <v>45851.6666666667</v>
      </c>
      <c r="B4650" s="44">
        <v>7.0</v>
      </c>
      <c r="C4650" s="44">
        <v>16.0</v>
      </c>
      <c r="D4650" s="44">
        <v>538.4</v>
      </c>
      <c r="E4650" s="44">
        <v>24.3</v>
      </c>
      <c r="F4650" s="44">
        <v>2.47</v>
      </c>
      <c r="G4650" s="44">
        <v>0.95</v>
      </c>
      <c r="H4650" s="18">
        <f>MIN(1,F4650/Config_Geracao!$E$4)*G4650</f>
        <v>0.23465</v>
      </c>
    </row>
    <row r="4651" ht="15.0" customHeight="1">
      <c r="A4651" s="43">
        <v>45851.7083333333</v>
      </c>
      <c r="B4651" s="44">
        <v>7.0</v>
      </c>
      <c r="C4651" s="44">
        <v>17.0</v>
      </c>
      <c r="D4651" s="44">
        <v>229.8</v>
      </c>
      <c r="E4651" s="44">
        <v>20.6</v>
      </c>
      <c r="F4651" s="44">
        <v>2.79</v>
      </c>
      <c r="G4651" s="44">
        <v>0.95</v>
      </c>
      <c r="H4651" s="18">
        <f>MIN(1,F4651/Config_Geracao!$E$4)*G4651</f>
        <v>0.26505</v>
      </c>
    </row>
    <row r="4652" ht="15.0" customHeight="1">
      <c r="A4652" s="43">
        <v>45851.75</v>
      </c>
      <c r="B4652" s="44">
        <v>7.0</v>
      </c>
      <c r="C4652" s="44">
        <v>18.0</v>
      </c>
      <c r="D4652" s="44">
        <v>235.3</v>
      </c>
      <c r="E4652" s="44">
        <v>19.9</v>
      </c>
      <c r="F4652" s="44">
        <v>3.46</v>
      </c>
      <c r="G4652" s="44">
        <v>0.95</v>
      </c>
      <c r="H4652" s="18">
        <f>MIN(1,F4652/Config_Geracao!$E$4)*G4652</f>
        <v>0.3287</v>
      </c>
    </row>
    <row r="4653" ht="15.0" customHeight="1">
      <c r="A4653" s="43">
        <v>45851.7916666667</v>
      </c>
      <c r="B4653" s="44">
        <v>7.0</v>
      </c>
      <c r="C4653" s="44">
        <v>19.0</v>
      </c>
      <c r="D4653" s="44">
        <v>0.0</v>
      </c>
      <c r="E4653" s="44">
        <v>18.4</v>
      </c>
      <c r="F4653" s="44">
        <v>4.55</v>
      </c>
      <c r="G4653" s="44">
        <v>0.95</v>
      </c>
      <c r="H4653" s="18">
        <f>MIN(1,F4653/Config_Geracao!$E$4)*G4653</f>
        <v>0.43225</v>
      </c>
    </row>
    <row r="4654" ht="15.0" customHeight="1">
      <c r="A4654" s="43">
        <v>45851.8333333333</v>
      </c>
      <c r="B4654" s="44">
        <v>7.0</v>
      </c>
      <c r="C4654" s="44">
        <v>20.0</v>
      </c>
      <c r="D4654" s="44">
        <v>0.0</v>
      </c>
      <c r="E4654" s="44">
        <v>22.5</v>
      </c>
      <c r="F4654" s="44">
        <v>2.7</v>
      </c>
      <c r="G4654" s="44">
        <v>0.95</v>
      </c>
      <c r="H4654" s="18">
        <f>MIN(1,F4654/Config_Geracao!$E$4)*G4654</f>
        <v>0.2565</v>
      </c>
    </row>
    <row r="4655" ht="15.0" customHeight="1">
      <c r="A4655" s="43">
        <v>45851.875</v>
      </c>
      <c r="B4655" s="44">
        <v>7.0</v>
      </c>
      <c r="C4655" s="44">
        <v>21.0</v>
      </c>
      <c r="D4655" s="44">
        <v>0.0</v>
      </c>
      <c r="E4655" s="44">
        <v>20.2</v>
      </c>
      <c r="F4655" s="44">
        <v>3.81</v>
      </c>
      <c r="G4655" s="44">
        <v>0.95</v>
      </c>
      <c r="H4655" s="18">
        <f>MIN(1,F4655/Config_Geracao!$E$4)*G4655</f>
        <v>0.36195</v>
      </c>
    </row>
    <row r="4656" ht="15.0" customHeight="1">
      <c r="A4656" s="43">
        <v>45851.9166666667</v>
      </c>
      <c r="B4656" s="44">
        <v>7.0</v>
      </c>
      <c r="C4656" s="44">
        <v>22.0</v>
      </c>
      <c r="D4656" s="44">
        <v>0.0</v>
      </c>
      <c r="E4656" s="44">
        <v>26.0</v>
      </c>
      <c r="F4656" s="44">
        <v>3.89</v>
      </c>
      <c r="G4656" s="44">
        <v>0.95</v>
      </c>
      <c r="H4656" s="18">
        <f>MIN(1,F4656/Config_Geracao!$E$4)*G4656</f>
        <v>0.36955</v>
      </c>
    </row>
    <row r="4657" ht="15.0" customHeight="1">
      <c r="A4657" s="43">
        <v>45851.9583333333</v>
      </c>
      <c r="B4657" s="44">
        <v>7.0</v>
      </c>
      <c r="C4657" s="44">
        <v>23.0</v>
      </c>
      <c r="D4657" s="44">
        <v>0.0</v>
      </c>
      <c r="E4657" s="44">
        <v>21.7</v>
      </c>
      <c r="F4657" s="44">
        <v>3.96</v>
      </c>
      <c r="G4657" s="44">
        <v>0.95</v>
      </c>
      <c r="H4657" s="18">
        <f>MIN(1,F4657/Config_Geracao!$E$4)*G4657</f>
        <v>0.3762</v>
      </c>
    </row>
    <row r="4658" ht="15.0" customHeight="1">
      <c r="A4658" s="43">
        <v>45852.0</v>
      </c>
      <c r="B4658" s="44">
        <v>7.0</v>
      </c>
      <c r="C4658" s="44">
        <v>0.0</v>
      </c>
      <c r="D4658" s="44">
        <v>0.0</v>
      </c>
      <c r="E4658" s="44">
        <v>23.8</v>
      </c>
      <c r="F4658" s="44">
        <v>4.72</v>
      </c>
      <c r="G4658" s="44">
        <v>0.95</v>
      </c>
      <c r="H4658" s="18">
        <f>MIN(1,F4658/Config_Geracao!$E$4)*G4658</f>
        <v>0.4484</v>
      </c>
    </row>
    <row r="4659" ht="15.0" customHeight="1">
      <c r="A4659" s="43">
        <v>45852.0416666667</v>
      </c>
      <c r="B4659" s="44">
        <v>7.0</v>
      </c>
      <c r="C4659" s="44">
        <v>1.0</v>
      </c>
      <c r="D4659" s="44">
        <v>0.0</v>
      </c>
      <c r="E4659" s="44">
        <v>23.1</v>
      </c>
      <c r="F4659" s="44">
        <v>5.13</v>
      </c>
      <c r="G4659" s="44">
        <v>0.95</v>
      </c>
      <c r="H4659" s="18">
        <f>MIN(1,F4659/Config_Geracao!$E$4)*G4659</f>
        <v>0.48735</v>
      </c>
    </row>
    <row r="4660" ht="15.0" customHeight="1">
      <c r="A4660" s="43">
        <v>45852.0833333333</v>
      </c>
      <c r="B4660" s="44">
        <v>7.0</v>
      </c>
      <c r="C4660" s="44">
        <v>2.0</v>
      </c>
      <c r="D4660" s="44">
        <v>0.0</v>
      </c>
      <c r="E4660" s="44">
        <v>20.5</v>
      </c>
      <c r="F4660" s="44">
        <v>4.21</v>
      </c>
      <c r="G4660" s="44">
        <v>0.95</v>
      </c>
      <c r="H4660" s="18">
        <f>MIN(1,F4660/Config_Geracao!$E$4)*G4660</f>
        <v>0.39995</v>
      </c>
    </row>
    <row r="4661" ht="15.0" customHeight="1">
      <c r="A4661" s="43">
        <v>45852.125</v>
      </c>
      <c r="B4661" s="44">
        <v>7.0</v>
      </c>
      <c r="C4661" s="44">
        <v>3.0</v>
      </c>
      <c r="D4661" s="44">
        <v>0.0</v>
      </c>
      <c r="E4661" s="44">
        <v>20.9</v>
      </c>
      <c r="F4661" s="44">
        <v>5.25</v>
      </c>
      <c r="G4661" s="44">
        <v>0.95</v>
      </c>
      <c r="H4661" s="18">
        <f>MIN(1,F4661/Config_Geracao!$E$4)*G4661</f>
        <v>0.49875</v>
      </c>
    </row>
    <row r="4662" ht="15.0" customHeight="1">
      <c r="A4662" s="43">
        <v>45852.1666666667</v>
      </c>
      <c r="B4662" s="44">
        <v>7.0</v>
      </c>
      <c r="C4662" s="44">
        <v>4.0</v>
      </c>
      <c r="D4662" s="44">
        <v>0.0</v>
      </c>
      <c r="E4662" s="44">
        <v>23.3</v>
      </c>
      <c r="F4662" s="44">
        <v>8.09</v>
      </c>
      <c r="G4662" s="44">
        <v>0.95</v>
      </c>
      <c r="H4662" s="18">
        <f>MIN(1,F4662/Config_Geracao!$E$4)*G4662</f>
        <v>0.76855</v>
      </c>
    </row>
    <row r="4663" ht="15.0" customHeight="1">
      <c r="A4663" s="43">
        <v>45852.2083333333</v>
      </c>
      <c r="B4663" s="44">
        <v>7.0</v>
      </c>
      <c r="C4663" s="44">
        <v>5.0</v>
      </c>
      <c r="D4663" s="44">
        <v>0.0</v>
      </c>
      <c r="E4663" s="44">
        <v>20.3</v>
      </c>
      <c r="F4663" s="44">
        <v>3.74</v>
      </c>
      <c r="G4663" s="44">
        <v>0.95</v>
      </c>
      <c r="H4663" s="18">
        <f>MIN(1,F4663/Config_Geracao!$E$4)*G4663</f>
        <v>0.3553</v>
      </c>
    </row>
    <row r="4664" ht="15.0" customHeight="1">
      <c r="A4664" s="43">
        <v>45852.25</v>
      </c>
      <c r="B4664" s="44">
        <v>7.0</v>
      </c>
      <c r="C4664" s="44">
        <v>6.0</v>
      </c>
      <c r="D4664" s="44">
        <v>174.9</v>
      </c>
      <c r="E4664" s="44">
        <v>18.5</v>
      </c>
      <c r="F4664" s="44">
        <v>5.08</v>
      </c>
      <c r="G4664" s="44">
        <v>0.95</v>
      </c>
      <c r="H4664" s="18">
        <f>MIN(1,F4664/Config_Geracao!$E$4)*G4664</f>
        <v>0.4826</v>
      </c>
    </row>
    <row r="4665" ht="15.0" customHeight="1">
      <c r="A4665" s="43">
        <v>45852.2916666667</v>
      </c>
      <c r="B4665" s="44">
        <v>7.0</v>
      </c>
      <c r="C4665" s="44">
        <v>7.0</v>
      </c>
      <c r="D4665" s="44">
        <v>370.5</v>
      </c>
      <c r="E4665" s="44">
        <v>21.5</v>
      </c>
      <c r="F4665" s="44">
        <v>2.67</v>
      </c>
      <c r="G4665" s="44">
        <v>0.95</v>
      </c>
      <c r="H4665" s="18">
        <f>MIN(1,F4665/Config_Geracao!$E$4)*G4665</f>
        <v>0.25365</v>
      </c>
    </row>
    <row r="4666" ht="15.0" customHeight="1">
      <c r="A4666" s="43">
        <v>45852.3333333333</v>
      </c>
      <c r="B4666" s="44">
        <v>7.0</v>
      </c>
      <c r="C4666" s="44">
        <v>8.0</v>
      </c>
      <c r="D4666" s="44">
        <v>558.2</v>
      </c>
      <c r="E4666" s="44">
        <v>23.2</v>
      </c>
      <c r="F4666" s="44">
        <v>3.43</v>
      </c>
      <c r="G4666" s="44">
        <v>0.95</v>
      </c>
      <c r="H4666" s="18">
        <f>MIN(1,F4666/Config_Geracao!$E$4)*G4666</f>
        <v>0.32585</v>
      </c>
    </row>
    <row r="4667" ht="15.0" customHeight="1">
      <c r="A4667" s="43">
        <v>45852.375</v>
      </c>
      <c r="B4667" s="44">
        <v>7.0</v>
      </c>
      <c r="C4667" s="44">
        <v>9.0</v>
      </c>
      <c r="D4667" s="44">
        <v>677.0</v>
      </c>
      <c r="E4667" s="44">
        <v>24.5</v>
      </c>
      <c r="F4667" s="44">
        <v>2.51</v>
      </c>
      <c r="G4667" s="44">
        <v>0.95</v>
      </c>
      <c r="H4667" s="18">
        <f>MIN(1,F4667/Config_Geracao!$E$4)*G4667</f>
        <v>0.23845</v>
      </c>
    </row>
    <row r="4668" ht="15.0" customHeight="1">
      <c r="A4668" s="43">
        <v>45852.4166666667</v>
      </c>
      <c r="B4668" s="44">
        <v>7.0</v>
      </c>
      <c r="C4668" s="44">
        <v>10.0</v>
      </c>
      <c r="D4668" s="44">
        <v>820.5</v>
      </c>
      <c r="E4668" s="44">
        <v>25.0</v>
      </c>
      <c r="F4668" s="44">
        <v>3.07</v>
      </c>
      <c r="G4668" s="44">
        <v>0.95</v>
      </c>
      <c r="H4668" s="18">
        <f>MIN(1,F4668/Config_Geracao!$E$4)*G4668</f>
        <v>0.29165</v>
      </c>
    </row>
    <row r="4669" ht="15.0" customHeight="1">
      <c r="A4669" s="43">
        <v>45852.4583333333</v>
      </c>
      <c r="B4669" s="44">
        <v>7.0</v>
      </c>
      <c r="C4669" s="44">
        <v>11.0</v>
      </c>
      <c r="D4669" s="44">
        <v>845.8</v>
      </c>
      <c r="E4669" s="44">
        <v>27.2</v>
      </c>
      <c r="F4669" s="44">
        <v>3.51</v>
      </c>
      <c r="G4669" s="44">
        <v>0.95</v>
      </c>
      <c r="H4669" s="18">
        <f>MIN(1,F4669/Config_Geracao!$E$4)*G4669</f>
        <v>0.33345</v>
      </c>
    </row>
    <row r="4670" ht="15.0" customHeight="1">
      <c r="A4670" s="43">
        <v>45852.5</v>
      </c>
      <c r="B4670" s="44">
        <v>7.0</v>
      </c>
      <c r="C4670" s="44">
        <v>12.0</v>
      </c>
      <c r="D4670" s="44">
        <v>865.9</v>
      </c>
      <c r="E4670" s="44">
        <v>24.9</v>
      </c>
      <c r="F4670" s="44">
        <v>4.19</v>
      </c>
      <c r="G4670" s="44">
        <v>0.95</v>
      </c>
      <c r="H4670" s="18">
        <f>MIN(1,F4670/Config_Geracao!$E$4)*G4670</f>
        <v>0.39805</v>
      </c>
    </row>
    <row r="4671" ht="15.0" customHeight="1">
      <c r="A4671" s="43">
        <v>45852.5416666667</v>
      </c>
      <c r="B4671" s="44">
        <v>7.0</v>
      </c>
      <c r="C4671" s="44">
        <v>13.0</v>
      </c>
      <c r="D4671" s="44">
        <v>833.5</v>
      </c>
      <c r="E4671" s="44">
        <v>28.0</v>
      </c>
      <c r="F4671" s="44">
        <v>6.14</v>
      </c>
      <c r="G4671" s="44">
        <v>0.95</v>
      </c>
      <c r="H4671" s="18">
        <f>MIN(1,F4671/Config_Geracao!$E$4)*G4671</f>
        <v>0.5833</v>
      </c>
    </row>
    <row r="4672" ht="15.0" customHeight="1">
      <c r="A4672" s="43">
        <v>45852.5833333333</v>
      </c>
      <c r="B4672" s="44">
        <v>7.0</v>
      </c>
      <c r="C4672" s="44">
        <v>14.0</v>
      </c>
      <c r="D4672" s="44">
        <v>786.7</v>
      </c>
      <c r="E4672" s="44">
        <v>26.9</v>
      </c>
      <c r="F4672" s="44">
        <v>3.45</v>
      </c>
      <c r="G4672" s="44">
        <v>0.95</v>
      </c>
      <c r="H4672" s="18">
        <f>MIN(1,F4672/Config_Geracao!$E$4)*G4672</f>
        <v>0.32775</v>
      </c>
    </row>
    <row r="4673" ht="15.0" customHeight="1">
      <c r="A4673" s="43">
        <v>45852.625</v>
      </c>
      <c r="B4673" s="44">
        <v>7.0</v>
      </c>
      <c r="C4673" s="44">
        <v>15.0</v>
      </c>
      <c r="D4673" s="44">
        <v>696.9</v>
      </c>
      <c r="E4673" s="44">
        <v>24.3</v>
      </c>
      <c r="F4673" s="44">
        <v>7.04</v>
      </c>
      <c r="G4673" s="44">
        <v>0.95</v>
      </c>
      <c r="H4673" s="18">
        <f>MIN(1,F4673/Config_Geracao!$E$4)*G4673</f>
        <v>0.6688</v>
      </c>
    </row>
    <row r="4674" ht="15.0" customHeight="1">
      <c r="A4674" s="43">
        <v>45852.6666666667</v>
      </c>
      <c r="B4674" s="44">
        <v>7.0</v>
      </c>
      <c r="C4674" s="44">
        <v>16.0</v>
      </c>
      <c r="D4674" s="44">
        <v>533.4</v>
      </c>
      <c r="E4674" s="44">
        <v>23.8</v>
      </c>
      <c r="F4674" s="44">
        <v>2.73</v>
      </c>
      <c r="G4674" s="44">
        <v>0.95</v>
      </c>
      <c r="H4674" s="18">
        <f>MIN(1,F4674/Config_Geracao!$E$4)*G4674</f>
        <v>0.25935</v>
      </c>
    </row>
    <row r="4675" ht="15.0" customHeight="1">
      <c r="A4675" s="43">
        <v>45852.7083333333</v>
      </c>
      <c r="B4675" s="44">
        <v>7.0</v>
      </c>
      <c r="C4675" s="44">
        <v>17.0</v>
      </c>
      <c r="D4675" s="44">
        <v>257.3</v>
      </c>
      <c r="E4675" s="44">
        <v>20.0</v>
      </c>
      <c r="F4675" s="44">
        <v>3.97</v>
      </c>
      <c r="G4675" s="44">
        <v>0.95</v>
      </c>
      <c r="H4675" s="18">
        <f>MIN(1,F4675/Config_Geracao!$E$4)*G4675</f>
        <v>0.37715</v>
      </c>
    </row>
    <row r="4676" ht="15.0" customHeight="1">
      <c r="A4676" s="43">
        <v>45852.75</v>
      </c>
      <c r="B4676" s="44">
        <v>7.0</v>
      </c>
      <c r="C4676" s="44">
        <v>18.0</v>
      </c>
      <c r="D4676" s="44">
        <v>175.9</v>
      </c>
      <c r="E4676" s="44">
        <v>17.9</v>
      </c>
      <c r="F4676" s="44">
        <v>3.15</v>
      </c>
      <c r="G4676" s="44">
        <v>0.95</v>
      </c>
      <c r="H4676" s="18">
        <f>MIN(1,F4676/Config_Geracao!$E$4)*G4676</f>
        <v>0.29925</v>
      </c>
    </row>
    <row r="4677" ht="15.0" customHeight="1">
      <c r="A4677" s="43">
        <v>45852.7916666667</v>
      </c>
      <c r="B4677" s="44">
        <v>7.0</v>
      </c>
      <c r="C4677" s="44">
        <v>19.0</v>
      </c>
      <c r="D4677" s="44">
        <v>11.6</v>
      </c>
      <c r="E4677" s="44">
        <v>22.5</v>
      </c>
      <c r="F4677" s="44">
        <v>2.88</v>
      </c>
      <c r="G4677" s="44">
        <v>0.95</v>
      </c>
      <c r="H4677" s="18">
        <f>MIN(1,F4677/Config_Geracao!$E$4)*G4677</f>
        <v>0.2736</v>
      </c>
    </row>
    <row r="4678" ht="15.0" customHeight="1">
      <c r="A4678" s="43">
        <v>45852.8333333333</v>
      </c>
      <c r="B4678" s="44">
        <v>7.0</v>
      </c>
      <c r="C4678" s="44">
        <v>20.0</v>
      </c>
      <c r="D4678" s="44">
        <v>0.0</v>
      </c>
      <c r="E4678" s="44">
        <v>20.9</v>
      </c>
      <c r="F4678" s="44">
        <v>4.14</v>
      </c>
      <c r="G4678" s="44">
        <v>0.95</v>
      </c>
      <c r="H4678" s="18">
        <f>MIN(1,F4678/Config_Geracao!$E$4)*G4678</f>
        <v>0.3933</v>
      </c>
    </row>
    <row r="4679" ht="15.0" customHeight="1">
      <c r="A4679" s="43">
        <v>45852.875</v>
      </c>
      <c r="B4679" s="44">
        <v>7.0</v>
      </c>
      <c r="C4679" s="44">
        <v>21.0</v>
      </c>
      <c r="D4679" s="44">
        <v>0.0</v>
      </c>
      <c r="E4679" s="44">
        <v>21.1</v>
      </c>
      <c r="F4679" s="44">
        <v>4.56</v>
      </c>
      <c r="G4679" s="44">
        <v>0.95</v>
      </c>
      <c r="H4679" s="18">
        <f>MIN(1,F4679/Config_Geracao!$E$4)*G4679</f>
        <v>0.4332</v>
      </c>
    </row>
    <row r="4680" ht="15.0" customHeight="1">
      <c r="A4680" s="43">
        <v>45852.9166666667</v>
      </c>
      <c r="B4680" s="44">
        <v>7.0</v>
      </c>
      <c r="C4680" s="44">
        <v>22.0</v>
      </c>
      <c r="D4680" s="44">
        <v>0.0</v>
      </c>
      <c r="E4680" s="44">
        <v>19.7</v>
      </c>
      <c r="F4680" s="44">
        <v>3.67</v>
      </c>
      <c r="G4680" s="44">
        <v>0.95</v>
      </c>
      <c r="H4680" s="18">
        <f>MIN(1,F4680/Config_Geracao!$E$4)*G4680</f>
        <v>0.34865</v>
      </c>
    </row>
    <row r="4681" ht="15.0" customHeight="1">
      <c r="A4681" s="43">
        <v>45852.9583333333</v>
      </c>
      <c r="B4681" s="44">
        <v>7.0</v>
      </c>
      <c r="C4681" s="44">
        <v>23.0</v>
      </c>
      <c r="D4681" s="44">
        <v>0.0</v>
      </c>
      <c r="E4681" s="44">
        <v>23.0</v>
      </c>
      <c r="F4681" s="44">
        <v>4.31</v>
      </c>
      <c r="G4681" s="44">
        <v>0.95</v>
      </c>
      <c r="H4681" s="18">
        <f>MIN(1,F4681/Config_Geracao!$E$4)*G4681</f>
        <v>0.40945</v>
      </c>
    </row>
    <row r="4682" ht="15.0" customHeight="1">
      <c r="A4682" s="43">
        <v>45853.0</v>
      </c>
      <c r="B4682" s="44">
        <v>7.0</v>
      </c>
      <c r="C4682" s="44">
        <v>0.0</v>
      </c>
      <c r="D4682" s="44">
        <v>0.0</v>
      </c>
      <c r="E4682" s="44">
        <v>23.9</v>
      </c>
      <c r="F4682" s="44">
        <v>5.43</v>
      </c>
      <c r="G4682" s="44">
        <v>0.95</v>
      </c>
      <c r="H4682" s="18">
        <f>MIN(1,F4682/Config_Geracao!$E$4)*G4682</f>
        <v>0.51585</v>
      </c>
    </row>
    <row r="4683" ht="15.0" customHeight="1">
      <c r="A4683" s="43">
        <v>45853.0416666667</v>
      </c>
      <c r="B4683" s="44">
        <v>7.0</v>
      </c>
      <c r="C4683" s="44">
        <v>1.0</v>
      </c>
      <c r="D4683" s="44">
        <v>0.0</v>
      </c>
      <c r="E4683" s="44">
        <v>23.0</v>
      </c>
      <c r="F4683" s="44">
        <v>6.22</v>
      </c>
      <c r="G4683" s="44">
        <v>0.95</v>
      </c>
      <c r="H4683" s="18">
        <f>MIN(1,F4683/Config_Geracao!$E$4)*G4683</f>
        <v>0.5909</v>
      </c>
    </row>
    <row r="4684" ht="15.0" customHeight="1">
      <c r="A4684" s="43">
        <v>45853.0833333333</v>
      </c>
      <c r="B4684" s="44">
        <v>7.0</v>
      </c>
      <c r="C4684" s="44">
        <v>2.0</v>
      </c>
      <c r="D4684" s="44">
        <v>0.0</v>
      </c>
      <c r="E4684" s="44">
        <v>24.3</v>
      </c>
      <c r="F4684" s="44">
        <v>3.67</v>
      </c>
      <c r="G4684" s="44">
        <v>0.95</v>
      </c>
      <c r="H4684" s="18">
        <f>MIN(1,F4684/Config_Geracao!$E$4)*G4684</f>
        <v>0.34865</v>
      </c>
    </row>
    <row r="4685" ht="15.0" customHeight="1">
      <c r="A4685" s="43">
        <v>45853.125</v>
      </c>
      <c r="B4685" s="44">
        <v>7.0</v>
      </c>
      <c r="C4685" s="44">
        <v>3.0</v>
      </c>
      <c r="D4685" s="44">
        <v>0.0</v>
      </c>
      <c r="E4685" s="44">
        <v>22.5</v>
      </c>
      <c r="F4685" s="44">
        <v>4.04</v>
      </c>
      <c r="G4685" s="44">
        <v>0.95</v>
      </c>
      <c r="H4685" s="18">
        <f>MIN(1,F4685/Config_Geracao!$E$4)*G4685</f>
        <v>0.3838</v>
      </c>
    </row>
    <row r="4686" ht="15.0" customHeight="1">
      <c r="A4686" s="43">
        <v>45853.1666666667</v>
      </c>
      <c r="B4686" s="44">
        <v>7.0</v>
      </c>
      <c r="C4686" s="44">
        <v>4.0</v>
      </c>
      <c r="D4686" s="44">
        <v>0.0</v>
      </c>
      <c r="E4686" s="44">
        <v>20.1</v>
      </c>
      <c r="F4686" s="44">
        <v>4.22</v>
      </c>
      <c r="G4686" s="44">
        <v>0.95</v>
      </c>
      <c r="H4686" s="18">
        <f>MIN(1,F4686/Config_Geracao!$E$4)*G4686</f>
        <v>0.4009</v>
      </c>
    </row>
    <row r="4687" ht="15.0" customHeight="1">
      <c r="A4687" s="43">
        <v>45853.2083333333</v>
      </c>
      <c r="B4687" s="44">
        <v>7.0</v>
      </c>
      <c r="C4687" s="44">
        <v>5.0</v>
      </c>
      <c r="D4687" s="44">
        <v>7.0</v>
      </c>
      <c r="E4687" s="44">
        <v>22.6</v>
      </c>
      <c r="F4687" s="44">
        <v>9.53</v>
      </c>
      <c r="G4687" s="44">
        <v>0.95</v>
      </c>
      <c r="H4687" s="18">
        <f>MIN(1,F4687/Config_Geracao!$E$4)*G4687</f>
        <v>0.90535</v>
      </c>
    </row>
    <row r="4688" ht="15.0" customHeight="1">
      <c r="A4688" s="43">
        <v>45853.25</v>
      </c>
      <c r="B4688" s="44">
        <v>7.0</v>
      </c>
      <c r="C4688" s="44">
        <v>6.0</v>
      </c>
      <c r="D4688" s="44">
        <v>178.8</v>
      </c>
      <c r="E4688" s="44">
        <v>18.2</v>
      </c>
      <c r="F4688" s="44">
        <v>4.25</v>
      </c>
      <c r="G4688" s="44">
        <v>0.95</v>
      </c>
      <c r="H4688" s="18">
        <f>MIN(1,F4688/Config_Geracao!$E$4)*G4688</f>
        <v>0.40375</v>
      </c>
    </row>
    <row r="4689" ht="15.0" customHeight="1">
      <c r="A4689" s="43">
        <v>45853.2916666667</v>
      </c>
      <c r="B4689" s="44">
        <v>7.0</v>
      </c>
      <c r="C4689" s="44">
        <v>7.0</v>
      </c>
      <c r="D4689" s="44">
        <v>228.5</v>
      </c>
      <c r="E4689" s="44">
        <v>22.7</v>
      </c>
      <c r="F4689" s="44">
        <v>2.66</v>
      </c>
      <c r="G4689" s="44">
        <v>0.95</v>
      </c>
      <c r="H4689" s="18">
        <f>MIN(1,F4689/Config_Geracao!$E$4)*G4689</f>
        <v>0.2527</v>
      </c>
    </row>
    <row r="4690" ht="15.0" customHeight="1">
      <c r="A4690" s="43">
        <v>45853.3333333333</v>
      </c>
      <c r="B4690" s="44">
        <v>7.0</v>
      </c>
      <c r="C4690" s="44">
        <v>8.0</v>
      </c>
      <c r="D4690" s="44">
        <v>542.8</v>
      </c>
      <c r="E4690" s="44">
        <v>23.7</v>
      </c>
      <c r="F4690" s="44">
        <v>2.95</v>
      </c>
      <c r="G4690" s="44">
        <v>0.95</v>
      </c>
      <c r="H4690" s="18">
        <f>MIN(1,F4690/Config_Geracao!$E$4)*G4690</f>
        <v>0.28025</v>
      </c>
    </row>
    <row r="4691" ht="15.0" customHeight="1">
      <c r="A4691" s="43">
        <v>45853.375</v>
      </c>
      <c r="B4691" s="44">
        <v>7.0</v>
      </c>
      <c r="C4691" s="44">
        <v>9.0</v>
      </c>
      <c r="D4691" s="44">
        <v>689.6</v>
      </c>
      <c r="E4691" s="44">
        <v>26.3</v>
      </c>
      <c r="F4691" s="44">
        <v>4.83</v>
      </c>
      <c r="G4691" s="44">
        <v>0.95</v>
      </c>
      <c r="H4691" s="18">
        <f>MIN(1,F4691/Config_Geracao!$E$4)*G4691</f>
        <v>0.45885</v>
      </c>
    </row>
    <row r="4692" ht="15.0" customHeight="1">
      <c r="A4692" s="43">
        <v>45853.4166666667</v>
      </c>
      <c r="B4692" s="44">
        <v>7.0</v>
      </c>
      <c r="C4692" s="44">
        <v>10.0</v>
      </c>
      <c r="D4692" s="44">
        <v>799.7</v>
      </c>
      <c r="E4692" s="44">
        <v>27.9</v>
      </c>
      <c r="F4692" s="44">
        <v>4.33</v>
      </c>
      <c r="G4692" s="44">
        <v>0.95</v>
      </c>
      <c r="H4692" s="18">
        <f>MIN(1,F4692/Config_Geracao!$E$4)*G4692</f>
        <v>0.41135</v>
      </c>
    </row>
    <row r="4693" ht="15.0" customHeight="1">
      <c r="A4693" s="43">
        <v>45853.4583333333</v>
      </c>
      <c r="B4693" s="44">
        <v>7.0</v>
      </c>
      <c r="C4693" s="44">
        <v>11.0</v>
      </c>
      <c r="D4693" s="44">
        <v>877.4</v>
      </c>
      <c r="E4693" s="44">
        <v>23.8</v>
      </c>
      <c r="F4693" s="44">
        <v>2.44</v>
      </c>
      <c r="G4693" s="44">
        <v>0.95</v>
      </c>
      <c r="H4693" s="18">
        <f>MIN(1,F4693/Config_Geracao!$E$4)*G4693</f>
        <v>0.2318</v>
      </c>
    </row>
    <row r="4694" ht="15.0" customHeight="1">
      <c r="A4694" s="43">
        <v>45853.5</v>
      </c>
      <c r="B4694" s="44">
        <v>7.0</v>
      </c>
      <c r="C4694" s="44">
        <v>12.0</v>
      </c>
      <c r="D4694" s="44">
        <v>855.2</v>
      </c>
      <c r="E4694" s="44">
        <v>25.1</v>
      </c>
      <c r="F4694" s="44">
        <v>3.17</v>
      </c>
      <c r="G4694" s="44">
        <v>0.95</v>
      </c>
      <c r="H4694" s="18">
        <f>MIN(1,F4694/Config_Geracao!$E$4)*G4694</f>
        <v>0.30115</v>
      </c>
    </row>
    <row r="4695" ht="15.0" customHeight="1">
      <c r="A4695" s="43">
        <v>45853.5416666667</v>
      </c>
      <c r="B4695" s="44">
        <v>7.0</v>
      </c>
      <c r="C4695" s="44">
        <v>13.0</v>
      </c>
      <c r="D4695" s="44">
        <v>840.9</v>
      </c>
      <c r="E4695" s="44">
        <v>24.4</v>
      </c>
      <c r="F4695" s="44">
        <v>5.38</v>
      </c>
      <c r="G4695" s="44">
        <v>0.95</v>
      </c>
      <c r="H4695" s="18">
        <f>MIN(1,F4695/Config_Geracao!$E$4)*G4695</f>
        <v>0.5111</v>
      </c>
    </row>
    <row r="4696" ht="15.0" customHeight="1">
      <c r="A4696" s="43">
        <v>45853.5833333333</v>
      </c>
      <c r="B4696" s="44">
        <v>7.0</v>
      </c>
      <c r="C4696" s="44">
        <v>14.0</v>
      </c>
      <c r="D4696" s="44">
        <v>806.9</v>
      </c>
      <c r="E4696" s="44">
        <v>26.7</v>
      </c>
      <c r="F4696" s="44">
        <v>2.54</v>
      </c>
      <c r="G4696" s="44">
        <v>0.95</v>
      </c>
      <c r="H4696" s="18">
        <f>MIN(1,F4696/Config_Geracao!$E$4)*G4696</f>
        <v>0.2413</v>
      </c>
    </row>
    <row r="4697" ht="15.0" customHeight="1">
      <c r="A4697" s="43">
        <v>45853.625</v>
      </c>
      <c r="B4697" s="44">
        <v>7.0</v>
      </c>
      <c r="C4697" s="44">
        <v>15.0</v>
      </c>
      <c r="D4697" s="44">
        <v>639.9</v>
      </c>
      <c r="E4697" s="44">
        <v>24.3</v>
      </c>
      <c r="F4697" s="44">
        <v>4.69</v>
      </c>
      <c r="G4697" s="44">
        <v>0.95</v>
      </c>
      <c r="H4697" s="18">
        <f>MIN(1,F4697/Config_Geracao!$E$4)*G4697</f>
        <v>0.44555</v>
      </c>
    </row>
    <row r="4698" ht="15.0" customHeight="1">
      <c r="A4698" s="43">
        <v>45853.6666666667</v>
      </c>
      <c r="B4698" s="44">
        <v>7.0</v>
      </c>
      <c r="C4698" s="44">
        <v>16.0</v>
      </c>
      <c r="D4698" s="44">
        <v>555.4</v>
      </c>
      <c r="E4698" s="44">
        <v>22.3</v>
      </c>
      <c r="F4698" s="44">
        <v>3.31</v>
      </c>
      <c r="G4698" s="44">
        <v>0.95</v>
      </c>
      <c r="H4698" s="18">
        <f>MIN(1,F4698/Config_Geracao!$E$4)*G4698</f>
        <v>0.31445</v>
      </c>
    </row>
    <row r="4699" ht="15.0" customHeight="1">
      <c r="A4699" s="43">
        <v>45853.7083333333</v>
      </c>
      <c r="B4699" s="44">
        <v>7.0</v>
      </c>
      <c r="C4699" s="44">
        <v>17.0</v>
      </c>
      <c r="D4699" s="44">
        <v>406.2</v>
      </c>
      <c r="E4699" s="44">
        <v>22.6</v>
      </c>
      <c r="F4699" s="44">
        <v>2.84</v>
      </c>
      <c r="G4699" s="44">
        <v>0.95</v>
      </c>
      <c r="H4699" s="18">
        <f>MIN(1,F4699/Config_Geracao!$E$4)*G4699</f>
        <v>0.2698</v>
      </c>
    </row>
    <row r="4700" ht="15.0" customHeight="1">
      <c r="A4700" s="43">
        <v>45853.75</v>
      </c>
      <c r="B4700" s="44">
        <v>7.0</v>
      </c>
      <c r="C4700" s="44">
        <v>18.0</v>
      </c>
      <c r="D4700" s="44">
        <v>205.3</v>
      </c>
      <c r="E4700" s="44">
        <v>20.1</v>
      </c>
      <c r="F4700" s="44">
        <v>6.38</v>
      </c>
      <c r="G4700" s="44">
        <v>0.95</v>
      </c>
      <c r="H4700" s="18">
        <f>MIN(1,F4700/Config_Geracao!$E$4)*G4700</f>
        <v>0.6061</v>
      </c>
    </row>
    <row r="4701" ht="15.0" customHeight="1">
      <c r="A4701" s="43">
        <v>45853.7916666667</v>
      </c>
      <c r="B4701" s="44">
        <v>7.0</v>
      </c>
      <c r="C4701" s="44">
        <v>19.0</v>
      </c>
      <c r="D4701" s="44">
        <v>0.0</v>
      </c>
      <c r="E4701" s="44">
        <v>22.5</v>
      </c>
      <c r="F4701" s="44">
        <v>2.52</v>
      </c>
      <c r="G4701" s="44">
        <v>0.95</v>
      </c>
      <c r="H4701" s="18">
        <f>MIN(1,F4701/Config_Geracao!$E$4)*G4701</f>
        <v>0.2394</v>
      </c>
    </row>
    <row r="4702" ht="15.0" customHeight="1">
      <c r="A4702" s="43">
        <v>45853.8333333333</v>
      </c>
      <c r="B4702" s="44">
        <v>7.0</v>
      </c>
      <c r="C4702" s="44">
        <v>20.0</v>
      </c>
      <c r="D4702" s="44">
        <v>0.0</v>
      </c>
      <c r="E4702" s="44">
        <v>21.6</v>
      </c>
      <c r="F4702" s="44">
        <v>2.73</v>
      </c>
      <c r="G4702" s="44">
        <v>0.95</v>
      </c>
      <c r="H4702" s="18">
        <f>MIN(1,F4702/Config_Geracao!$E$4)*G4702</f>
        <v>0.25935</v>
      </c>
    </row>
    <row r="4703" ht="15.0" customHeight="1">
      <c r="A4703" s="43">
        <v>45853.875</v>
      </c>
      <c r="B4703" s="44">
        <v>7.0</v>
      </c>
      <c r="C4703" s="44">
        <v>21.0</v>
      </c>
      <c r="D4703" s="44">
        <v>0.0</v>
      </c>
      <c r="E4703" s="44">
        <v>23.1</v>
      </c>
      <c r="F4703" s="44">
        <v>4.03</v>
      </c>
      <c r="G4703" s="44">
        <v>0.95</v>
      </c>
      <c r="H4703" s="18">
        <f>MIN(1,F4703/Config_Geracao!$E$4)*G4703</f>
        <v>0.38285</v>
      </c>
    </row>
    <row r="4704" ht="15.0" customHeight="1">
      <c r="A4704" s="43">
        <v>45853.9166666667</v>
      </c>
      <c r="B4704" s="44">
        <v>7.0</v>
      </c>
      <c r="C4704" s="44">
        <v>22.0</v>
      </c>
      <c r="D4704" s="44">
        <v>0.0</v>
      </c>
      <c r="E4704" s="44">
        <v>23.6</v>
      </c>
      <c r="F4704" s="44">
        <v>6.26</v>
      </c>
      <c r="G4704" s="44">
        <v>0.95</v>
      </c>
      <c r="H4704" s="18">
        <f>MIN(1,F4704/Config_Geracao!$E$4)*G4704</f>
        <v>0.5947</v>
      </c>
    </row>
    <row r="4705" ht="15.0" customHeight="1">
      <c r="A4705" s="43">
        <v>45853.9583333333</v>
      </c>
      <c r="B4705" s="44">
        <v>7.0</v>
      </c>
      <c r="C4705" s="44">
        <v>23.0</v>
      </c>
      <c r="D4705" s="44">
        <v>0.0</v>
      </c>
      <c r="E4705" s="44">
        <v>20.6</v>
      </c>
      <c r="F4705" s="44">
        <v>5.54</v>
      </c>
      <c r="G4705" s="44">
        <v>0.95</v>
      </c>
      <c r="H4705" s="18">
        <f>MIN(1,F4705/Config_Geracao!$E$4)*G4705</f>
        <v>0.5263</v>
      </c>
    </row>
    <row r="4706" ht="15.0" customHeight="1">
      <c r="A4706" s="43">
        <v>45854.0</v>
      </c>
      <c r="B4706" s="44">
        <v>7.0</v>
      </c>
      <c r="C4706" s="44">
        <v>0.0</v>
      </c>
      <c r="D4706" s="44">
        <v>0.0</v>
      </c>
      <c r="E4706" s="44">
        <v>24.9</v>
      </c>
      <c r="F4706" s="44">
        <v>4.15</v>
      </c>
      <c r="G4706" s="44">
        <v>0.95</v>
      </c>
      <c r="H4706" s="18">
        <f>MIN(1,F4706/Config_Geracao!$E$4)*G4706</f>
        <v>0.39425</v>
      </c>
    </row>
    <row r="4707" ht="15.0" customHeight="1">
      <c r="A4707" s="43">
        <v>45854.0416666667</v>
      </c>
      <c r="B4707" s="44">
        <v>7.0</v>
      </c>
      <c r="C4707" s="44">
        <v>1.0</v>
      </c>
      <c r="D4707" s="44">
        <v>0.0</v>
      </c>
      <c r="E4707" s="44">
        <v>22.7</v>
      </c>
      <c r="F4707" s="44">
        <v>3.89</v>
      </c>
      <c r="G4707" s="44">
        <v>0.95</v>
      </c>
      <c r="H4707" s="18">
        <f>MIN(1,F4707/Config_Geracao!$E$4)*G4707</f>
        <v>0.36955</v>
      </c>
    </row>
    <row r="4708" ht="15.0" customHeight="1">
      <c r="A4708" s="43">
        <v>45854.0833333333</v>
      </c>
      <c r="B4708" s="44">
        <v>7.0</v>
      </c>
      <c r="C4708" s="44">
        <v>2.0</v>
      </c>
      <c r="D4708" s="44">
        <v>0.0</v>
      </c>
      <c r="E4708" s="44">
        <v>23.2</v>
      </c>
      <c r="F4708" s="44">
        <v>6.35</v>
      </c>
      <c r="G4708" s="44">
        <v>0.95</v>
      </c>
      <c r="H4708" s="18">
        <f>MIN(1,F4708/Config_Geracao!$E$4)*G4708</f>
        <v>0.60325</v>
      </c>
    </row>
    <row r="4709" ht="15.0" customHeight="1">
      <c r="A4709" s="43">
        <v>45854.125</v>
      </c>
      <c r="B4709" s="44">
        <v>7.0</v>
      </c>
      <c r="C4709" s="44">
        <v>3.0</v>
      </c>
      <c r="D4709" s="44">
        <v>0.0</v>
      </c>
      <c r="E4709" s="44">
        <v>21.3</v>
      </c>
      <c r="F4709" s="44">
        <v>4.32</v>
      </c>
      <c r="G4709" s="44">
        <v>0.95</v>
      </c>
      <c r="H4709" s="18">
        <f>MIN(1,F4709/Config_Geracao!$E$4)*G4709</f>
        <v>0.4104</v>
      </c>
    </row>
    <row r="4710" ht="15.0" customHeight="1">
      <c r="A4710" s="43">
        <v>45854.1666666667</v>
      </c>
      <c r="B4710" s="44">
        <v>7.0</v>
      </c>
      <c r="C4710" s="44">
        <v>4.0</v>
      </c>
      <c r="D4710" s="44">
        <v>0.0</v>
      </c>
      <c r="E4710" s="44">
        <v>21.2</v>
      </c>
      <c r="F4710" s="44">
        <v>5.16</v>
      </c>
      <c r="G4710" s="44">
        <v>0.95</v>
      </c>
      <c r="H4710" s="18">
        <f>MIN(1,F4710/Config_Geracao!$E$4)*G4710</f>
        <v>0.4902</v>
      </c>
    </row>
    <row r="4711" ht="15.0" customHeight="1">
      <c r="A4711" s="43">
        <v>45854.2083333333</v>
      </c>
      <c r="B4711" s="44">
        <v>7.0</v>
      </c>
      <c r="C4711" s="44">
        <v>5.0</v>
      </c>
      <c r="D4711" s="44">
        <v>0.0</v>
      </c>
      <c r="E4711" s="44">
        <v>23.9</v>
      </c>
      <c r="F4711" s="44">
        <v>5.54</v>
      </c>
      <c r="G4711" s="44">
        <v>0.95</v>
      </c>
      <c r="H4711" s="18">
        <f>MIN(1,F4711/Config_Geracao!$E$4)*G4711</f>
        <v>0.5263</v>
      </c>
    </row>
    <row r="4712" ht="15.0" customHeight="1">
      <c r="A4712" s="43">
        <v>45854.25</v>
      </c>
      <c r="B4712" s="44">
        <v>7.0</v>
      </c>
      <c r="C4712" s="44">
        <v>6.0</v>
      </c>
      <c r="D4712" s="44">
        <v>224.8</v>
      </c>
      <c r="E4712" s="44">
        <v>17.3</v>
      </c>
      <c r="F4712" s="44">
        <v>2.75</v>
      </c>
      <c r="G4712" s="44">
        <v>0.95</v>
      </c>
      <c r="H4712" s="18">
        <f>MIN(1,F4712/Config_Geracao!$E$4)*G4712</f>
        <v>0.26125</v>
      </c>
    </row>
    <row r="4713" ht="15.0" customHeight="1">
      <c r="A4713" s="43">
        <v>45854.2916666667</v>
      </c>
      <c r="B4713" s="44">
        <v>7.0</v>
      </c>
      <c r="C4713" s="44">
        <v>7.0</v>
      </c>
      <c r="D4713" s="44">
        <v>393.5</v>
      </c>
      <c r="E4713" s="44">
        <v>21.7</v>
      </c>
      <c r="F4713" s="44">
        <v>3.26</v>
      </c>
      <c r="G4713" s="44">
        <v>0.95</v>
      </c>
      <c r="H4713" s="18">
        <f>MIN(1,F4713/Config_Geracao!$E$4)*G4713</f>
        <v>0.3097</v>
      </c>
    </row>
    <row r="4714" ht="15.0" customHeight="1">
      <c r="A4714" s="43">
        <v>45854.3333333333</v>
      </c>
      <c r="B4714" s="44">
        <v>7.0</v>
      </c>
      <c r="C4714" s="44">
        <v>8.0</v>
      </c>
      <c r="D4714" s="44">
        <v>547.8</v>
      </c>
      <c r="E4714" s="44">
        <v>24.0</v>
      </c>
      <c r="F4714" s="44">
        <v>2.44</v>
      </c>
      <c r="G4714" s="44">
        <v>0.95</v>
      </c>
      <c r="H4714" s="18">
        <f>MIN(1,F4714/Config_Geracao!$E$4)*G4714</f>
        <v>0.2318</v>
      </c>
    </row>
    <row r="4715" ht="15.0" customHeight="1">
      <c r="A4715" s="43">
        <v>45854.375</v>
      </c>
      <c r="B4715" s="44">
        <v>7.0</v>
      </c>
      <c r="C4715" s="44">
        <v>9.0</v>
      </c>
      <c r="D4715" s="44">
        <v>679.6</v>
      </c>
      <c r="E4715" s="44">
        <v>26.0</v>
      </c>
      <c r="F4715" s="44">
        <v>3.38</v>
      </c>
      <c r="G4715" s="44">
        <v>0.95</v>
      </c>
      <c r="H4715" s="18">
        <f>MIN(1,F4715/Config_Geracao!$E$4)*G4715</f>
        <v>0.3211</v>
      </c>
    </row>
    <row r="4716" ht="15.0" customHeight="1">
      <c r="A4716" s="43">
        <v>45854.4166666667</v>
      </c>
      <c r="B4716" s="44">
        <v>7.0</v>
      </c>
      <c r="C4716" s="44">
        <v>10.0</v>
      </c>
      <c r="D4716" s="44">
        <v>787.1</v>
      </c>
      <c r="E4716" s="44">
        <v>25.4</v>
      </c>
      <c r="F4716" s="44">
        <v>2.95</v>
      </c>
      <c r="G4716" s="44">
        <v>0.95</v>
      </c>
      <c r="H4716" s="18">
        <f>MIN(1,F4716/Config_Geracao!$E$4)*G4716</f>
        <v>0.28025</v>
      </c>
    </row>
    <row r="4717" ht="15.0" customHeight="1">
      <c r="A4717" s="43">
        <v>45854.4583333333</v>
      </c>
      <c r="B4717" s="44">
        <v>7.0</v>
      </c>
      <c r="C4717" s="44">
        <v>11.0</v>
      </c>
      <c r="D4717" s="44">
        <v>862.8</v>
      </c>
      <c r="E4717" s="44">
        <v>28.3</v>
      </c>
      <c r="F4717" s="44">
        <v>2.94</v>
      </c>
      <c r="G4717" s="44">
        <v>0.95</v>
      </c>
      <c r="H4717" s="18">
        <f>MIN(1,F4717/Config_Geracao!$E$4)*G4717</f>
        <v>0.2793</v>
      </c>
    </row>
    <row r="4718" ht="15.0" customHeight="1">
      <c r="A4718" s="43">
        <v>45854.5</v>
      </c>
      <c r="B4718" s="44">
        <v>7.0</v>
      </c>
      <c r="C4718" s="44">
        <v>12.0</v>
      </c>
      <c r="D4718" s="44">
        <v>892.6</v>
      </c>
      <c r="E4718" s="44">
        <v>26.0</v>
      </c>
      <c r="F4718" s="44">
        <v>3.38</v>
      </c>
      <c r="G4718" s="44">
        <v>0.95</v>
      </c>
      <c r="H4718" s="18">
        <f>MIN(1,F4718/Config_Geracao!$E$4)*G4718</f>
        <v>0.3211</v>
      </c>
    </row>
    <row r="4719" ht="15.0" customHeight="1">
      <c r="A4719" s="43">
        <v>45854.5416666667</v>
      </c>
      <c r="B4719" s="44">
        <v>7.0</v>
      </c>
      <c r="C4719" s="44">
        <v>13.0</v>
      </c>
      <c r="D4719" s="44">
        <v>907.5</v>
      </c>
      <c r="E4719" s="44">
        <v>24.5</v>
      </c>
      <c r="F4719" s="44">
        <v>4.05</v>
      </c>
      <c r="G4719" s="44">
        <v>0.95</v>
      </c>
      <c r="H4719" s="18">
        <f>MIN(1,F4719/Config_Geracao!$E$4)*G4719</f>
        <v>0.38475</v>
      </c>
    </row>
    <row r="4720" ht="15.0" customHeight="1">
      <c r="A4720" s="43">
        <v>45854.5833333333</v>
      </c>
      <c r="B4720" s="44">
        <v>7.0</v>
      </c>
      <c r="C4720" s="44">
        <v>14.0</v>
      </c>
      <c r="D4720" s="44">
        <v>759.1</v>
      </c>
      <c r="E4720" s="44">
        <v>25.3</v>
      </c>
      <c r="F4720" s="44">
        <v>3.12</v>
      </c>
      <c r="G4720" s="44">
        <v>0.95</v>
      </c>
      <c r="H4720" s="18">
        <f>MIN(1,F4720/Config_Geracao!$E$4)*G4720</f>
        <v>0.2964</v>
      </c>
    </row>
    <row r="4721" ht="15.0" customHeight="1">
      <c r="A4721" s="43">
        <v>45854.625</v>
      </c>
      <c r="B4721" s="44">
        <v>7.0</v>
      </c>
      <c r="C4721" s="44">
        <v>15.0</v>
      </c>
      <c r="D4721" s="44">
        <v>473.4</v>
      </c>
      <c r="E4721" s="44">
        <v>23.0</v>
      </c>
      <c r="F4721" s="44">
        <v>4.27</v>
      </c>
      <c r="G4721" s="44">
        <v>0.95</v>
      </c>
      <c r="H4721" s="18">
        <f>MIN(1,F4721/Config_Geracao!$E$4)*G4721</f>
        <v>0.40565</v>
      </c>
    </row>
    <row r="4722" ht="15.0" customHeight="1">
      <c r="A4722" s="43">
        <v>45854.6666666667</v>
      </c>
      <c r="B4722" s="44">
        <v>7.0</v>
      </c>
      <c r="C4722" s="44">
        <v>16.0</v>
      </c>
      <c r="D4722" s="44">
        <v>500.2</v>
      </c>
      <c r="E4722" s="44">
        <v>24.3</v>
      </c>
      <c r="F4722" s="44">
        <v>2.58</v>
      </c>
      <c r="G4722" s="44">
        <v>0.95</v>
      </c>
      <c r="H4722" s="18">
        <f>MIN(1,F4722/Config_Geracao!$E$4)*G4722</f>
        <v>0.2451</v>
      </c>
    </row>
    <row r="4723" ht="15.0" customHeight="1">
      <c r="A4723" s="43">
        <v>45854.7083333333</v>
      </c>
      <c r="B4723" s="44">
        <v>7.0</v>
      </c>
      <c r="C4723" s="44">
        <v>17.0</v>
      </c>
      <c r="D4723" s="44">
        <v>220.4</v>
      </c>
      <c r="E4723" s="44">
        <v>20.2</v>
      </c>
      <c r="F4723" s="44">
        <v>3.51</v>
      </c>
      <c r="G4723" s="44">
        <v>0.95</v>
      </c>
      <c r="H4723" s="18">
        <f>MIN(1,F4723/Config_Geracao!$E$4)*G4723</f>
        <v>0.33345</v>
      </c>
    </row>
    <row r="4724" ht="15.0" customHeight="1">
      <c r="A4724" s="43">
        <v>45854.75</v>
      </c>
      <c r="B4724" s="44">
        <v>7.0</v>
      </c>
      <c r="C4724" s="44">
        <v>18.0</v>
      </c>
      <c r="D4724" s="44">
        <v>176.2</v>
      </c>
      <c r="E4724" s="44">
        <v>21.2</v>
      </c>
      <c r="F4724" s="44">
        <v>4.36</v>
      </c>
      <c r="G4724" s="44">
        <v>0.95</v>
      </c>
      <c r="H4724" s="18">
        <f>MIN(1,F4724/Config_Geracao!$E$4)*G4724</f>
        <v>0.4142</v>
      </c>
    </row>
    <row r="4725" ht="15.0" customHeight="1">
      <c r="A4725" s="43">
        <v>45854.7916666667</v>
      </c>
      <c r="B4725" s="44">
        <v>7.0</v>
      </c>
      <c r="C4725" s="44">
        <v>19.0</v>
      </c>
      <c r="D4725" s="44">
        <v>0.3</v>
      </c>
      <c r="E4725" s="44">
        <v>22.4</v>
      </c>
      <c r="F4725" s="44">
        <v>3.38</v>
      </c>
      <c r="G4725" s="44">
        <v>0.95</v>
      </c>
      <c r="H4725" s="18">
        <f>MIN(1,F4725/Config_Geracao!$E$4)*G4725</f>
        <v>0.3211</v>
      </c>
    </row>
    <row r="4726" ht="15.0" customHeight="1">
      <c r="A4726" s="43">
        <v>45854.8333333333</v>
      </c>
      <c r="B4726" s="44">
        <v>7.0</v>
      </c>
      <c r="C4726" s="44">
        <v>20.0</v>
      </c>
      <c r="D4726" s="44">
        <v>0.0</v>
      </c>
      <c r="E4726" s="44">
        <v>23.7</v>
      </c>
      <c r="F4726" s="44">
        <v>2.56</v>
      </c>
      <c r="G4726" s="44">
        <v>0.95</v>
      </c>
      <c r="H4726" s="18">
        <f>MIN(1,F4726/Config_Geracao!$E$4)*G4726</f>
        <v>0.2432</v>
      </c>
    </row>
    <row r="4727" ht="15.0" customHeight="1">
      <c r="A4727" s="43">
        <v>45854.875</v>
      </c>
      <c r="B4727" s="44">
        <v>7.0</v>
      </c>
      <c r="C4727" s="44">
        <v>21.0</v>
      </c>
      <c r="D4727" s="44">
        <v>0.0</v>
      </c>
      <c r="E4727" s="44">
        <v>18.8</v>
      </c>
      <c r="F4727" s="44">
        <v>4.18</v>
      </c>
      <c r="G4727" s="44">
        <v>0.95</v>
      </c>
      <c r="H4727" s="18">
        <f>MIN(1,F4727/Config_Geracao!$E$4)*G4727</f>
        <v>0.3971</v>
      </c>
    </row>
    <row r="4728" ht="15.0" customHeight="1">
      <c r="A4728" s="43">
        <v>45854.9166666667</v>
      </c>
      <c r="B4728" s="44">
        <v>7.0</v>
      </c>
      <c r="C4728" s="44">
        <v>22.0</v>
      </c>
      <c r="D4728" s="44">
        <v>0.0</v>
      </c>
      <c r="E4728" s="44">
        <v>23.9</v>
      </c>
      <c r="F4728" s="44">
        <v>4.34</v>
      </c>
      <c r="G4728" s="44">
        <v>0.95</v>
      </c>
      <c r="H4728" s="18">
        <f>MIN(1,F4728/Config_Geracao!$E$4)*G4728</f>
        <v>0.4123</v>
      </c>
    </row>
    <row r="4729" ht="15.0" customHeight="1">
      <c r="A4729" s="43">
        <v>45854.9583333333</v>
      </c>
      <c r="B4729" s="44">
        <v>7.0</v>
      </c>
      <c r="C4729" s="44">
        <v>23.0</v>
      </c>
      <c r="D4729" s="44">
        <v>0.0</v>
      </c>
      <c r="E4729" s="44">
        <v>22.4</v>
      </c>
      <c r="F4729" s="44">
        <v>3.67</v>
      </c>
      <c r="G4729" s="44">
        <v>0.95</v>
      </c>
      <c r="H4729" s="18">
        <f>MIN(1,F4729/Config_Geracao!$E$4)*G4729</f>
        <v>0.34865</v>
      </c>
    </row>
    <row r="4730" ht="15.0" customHeight="1">
      <c r="A4730" s="43">
        <v>45855.0</v>
      </c>
      <c r="B4730" s="44">
        <v>7.0</v>
      </c>
      <c r="C4730" s="44">
        <v>0.0</v>
      </c>
      <c r="D4730" s="44">
        <v>0.0</v>
      </c>
      <c r="E4730" s="44">
        <v>21.7</v>
      </c>
      <c r="F4730" s="44">
        <v>7.5</v>
      </c>
      <c r="G4730" s="44">
        <v>0.95</v>
      </c>
      <c r="H4730" s="18">
        <f>MIN(1,F4730/Config_Geracao!$E$4)*G4730</f>
        <v>0.7125</v>
      </c>
    </row>
    <row r="4731" ht="15.0" customHeight="1">
      <c r="A4731" s="43">
        <v>45855.0416666667</v>
      </c>
      <c r="B4731" s="44">
        <v>7.0</v>
      </c>
      <c r="C4731" s="44">
        <v>1.0</v>
      </c>
      <c r="D4731" s="44">
        <v>0.0</v>
      </c>
      <c r="E4731" s="44">
        <v>22.4</v>
      </c>
      <c r="F4731" s="44">
        <v>5.82</v>
      </c>
      <c r="G4731" s="44">
        <v>0.95</v>
      </c>
      <c r="H4731" s="18">
        <f>MIN(1,F4731/Config_Geracao!$E$4)*G4731</f>
        <v>0.5529</v>
      </c>
    </row>
    <row r="4732" ht="15.0" customHeight="1">
      <c r="A4732" s="43">
        <v>45855.0833333333</v>
      </c>
      <c r="B4732" s="44">
        <v>7.0</v>
      </c>
      <c r="C4732" s="44">
        <v>2.0</v>
      </c>
      <c r="D4732" s="44">
        <v>0.0</v>
      </c>
      <c r="E4732" s="44">
        <v>21.8</v>
      </c>
      <c r="F4732" s="44">
        <v>4.26</v>
      </c>
      <c r="G4732" s="44">
        <v>0.95</v>
      </c>
      <c r="H4732" s="18">
        <f>MIN(1,F4732/Config_Geracao!$E$4)*G4732</f>
        <v>0.4047</v>
      </c>
    </row>
    <row r="4733" ht="15.0" customHeight="1">
      <c r="A4733" s="43">
        <v>45855.125</v>
      </c>
      <c r="B4733" s="44">
        <v>7.0</v>
      </c>
      <c r="C4733" s="44">
        <v>3.0</v>
      </c>
      <c r="D4733" s="44">
        <v>0.0</v>
      </c>
      <c r="E4733" s="44">
        <v>21.7</v>
      </c>
      <c r="F4733" s="44">
        <v>3.72</v>
      </c>
      <c r="G4733" s="44">
        <v>0.95</v>
      </c>
      <c r="H4733" s="18">
        <f>MIN(1,F4733/Config_Geracao!$E$4)*G4733</f>
        <v>0.3534</v>
      </c>
    </row>
    <row r="4734" ht="15.0" customHeight="1">
      <c r="A4734" s="43">
        <v>45855.1666666667</v>
      </c>
      <c r="B4734" s="44">
        <v>7.0</v>
      </c>
      <c r="C4734" s="44">
        <v>4.0</v>
      </c>
      <c r="D4734" s="44">
        <v>0.0</v>
      </c>
      <c r="E4734" s="44">
        <v>20.0</v>
      </c>
      <c r="F4734" s="44">
        <v>3.82</v>
      </c>
      <c r="G4734" s="44">
        <v>0.95</v>
      </c>
      <c r="H4734" s="18">
        <f>MIN(1,F4734/Config_Geracao!$E$4)*G4734</f>
        <v>0.3629</v>
      </c>
    </row>
    <row r="4735" ht="15.0" customHeight="1">
      <c r="A4735" s="43">
        <v>45855.2083333333</v>
      </c>
      <c r="B4735" s="44">
        <v>7.0</v>
      </c>
      <c r="C4735" s="44">
        <v>5.0</v>
      </c>
      <c r="D4735" s="44">
        <v>7.3</v>
      </c>
      <c r="E4735" s="44">
        <v>22.7</v>
      </c>
      <c r="F4735" s="44">
        <v>4.53</v>
      </c>
      <c r="G4735" s="44">
        <v>0.95</v>
      </c>
      <c r="H4735" s="18">
        <f>MIN(1,F4735/Config_Geracao!$E$4)*G4735</f>
        <v>0.43035</v>
      </c>
    </row>
    <row r="4736" ht="15.0" customHeight="1">
      <c r="A4736" s="43">
        <v>45855.25</v>
      </c>
      <c r="B4736" s="44">
        <v>7.0</v>
      </c>
      <c r="C4736" s="44">
        <v>6.0</v>
      </c>
      <c r="D4736" s="44">
        <v>194.8</v>
      </c>
      <c r="E4736" s="44">
        <v>21.7</v>
      </c>
      <c r="F4736" s="44">
        <v>4.21</v>
      </c>
      <c r="G4736" s="44">
        <v>0.95</v>
      </c>
      <c r="H4736" s="18">
        <f>MIN(1,F4736/Config_Geracao!$E$4)*G4736</f>
        <v>0.39995</v>
      </c>
    </row>
    <row r="4737" ht="15.0" customHeight="1">
      <c r="A4737" s="43">
        <v>45855.2916666667</v>
      </c>
      <c r="B4737" s="44">
        <v>7.0</v>
      </c>
      <c r="C4737" s="44">
        <v>7.0</v>
      </c>
      <c r="D4737" s="44">
        <v>397.5</v>
      </c>
      <c r="E4737" s="44">
        <v>22.6</v>
      </c>
      <c r="F4737" s="44">
        <v>2.66</v>
      </c>
      <c r="G4737" s="44">
        <v>0.95</v>
      </c>
      <c r="H4737" s="18">
        <f>MIN(1,F4737/Config_Geracao!$E$4)*G4737</f>
        <v>0.2527</v>
      </c>
    </row>
    <row r="4738" ht="15.0" customHeight="1">
      <c r="A4738" s="43">
        <v>45855.3333333333</v>
      </c>
      <c r="B4738" s="44">
        <v>7.0</v>
      </c>
      <c r="C4738" s="44">
        <v>8.0</v>
      </c>
      <c r="D4738" s="44">
        <v>551.7</v>
      </c>
      <c r="E4738" s="44">
        <v>22.0</v>
      </c>
      <c r="F4738" s="44">
        <v>3.68</v>
      </c>
      <c r="G4738" s="44">
        <v>0.95</v>
      </c>
      <c r="H4738" s="18">
        <f>MIN(1,F4738/Config_Geracao!$E$4)*G4738</f>
        <v>0.3496</v>
      </c>
    </row>
    <row r="4739" ht="15.0" customHeight="1">
      <c r="A4739" s="43">
        <v>45855.375</v>
      </c>
      <c r="B4739" s="44">
        <v>7.0</v>
      </c>
      <c r="C4739" s="44">
        <v>9.0</v>
      </c>
      <c r="D4739" s="44">
        <v>689.5</v>
      </c>
      <c r="E4739" s="44">
        <v>23.7</v>
      </c>
      <c r="F4739" s="44">
        <v>2.74</v>
      </c>
      <c r="G4739" s="44">
        <v>0.95</v>
      </c>
      <c r="H4739" s="18">
        <f>MIN(1,F4739/Config_Geracao!$E$4)*G4739</f>
        <v>0.2603</v>
      </c>
    </row>
    <row r="4740" ht="15.0" customHeight="1">
      <c r="A4740" s="43">
        <v>45855.4166666667</v>
      </c>
      <c r="B4740" s="44">
        <v>7.0</v>
      </c>
      <c r="C4740" s="44">
        <v>10.0</v>
      </c>
      <c r="D4740" s="44">
        <v>792.4</v>
      </c>
      <c r="E4740" s="44">
        <v>24.1</v>
      </c>
      <c r="F4740" s="44">
        <v>2.96</v>
      </c>
      <c r="G4740" s="44">
        <v>0.95</v>
      </c>
      <c r="H4740" s="18">
        <f>MIN(1,F4740/Config_Geracao!$E$4)*G4740</f>
        <v>0.2812</v>
      </c>
    </row>
    <row r="4741" ht="15.0" customHeight="1">
      <c r="A4741" s="43">
        <v>45855.4583333333</v>
      </c>
      <c r="B4741" s="44">
        <v>7.0</v>
      </c>
      <c r="C4741" s="44">
        <v>11.0</v>
      </c>
      <c r="D4741" s="44">
        <v>847.4</v>
      </c>
      <c r="E4741" s="44">
        <v>24.9</v>
      </c>
      <c r="F4741" s="44">
        <v>2.69</v>
      </c>
      <c r="G4741" s="44">
        <v>0.95</v>
      </c>
      <c r="H4741" s="18">
        <f>MIN(1,F4741/Config_Geracao!$E$4)*G4741</f>
        <v>0.25555</v>
      </c>
    </row>
    <row r="4742" ht="15.0" customHeight="1">
      <c r="A4742" s="43">
        <v>45855.5</v>
      </c>
      <c r="B4742" s="44">
        <v>7.0</v>
      </c>
      <c r="C4742" s="44">
        <v>12.0</v>
      </c>
      <c r="D4742" s="44">
        <v>850.9</v>
      </c>
      <c r="E4742" s="44">
        <v>28.6</v>
      </c>
      <c r="F4742" s="44">
        <v>2.77</v>
      </c>
      <c r="G4742" s="44">
        <v>0.95</v>
      </c>
      <c r="H4742" s="18">
        <f>MIN(1,F4742/Config_Geracao!$E$4)*G4742</f>
        <v>0.26315</v>
      </c>
    </row>
    <row r="4743" ht="15.0" customHeight="1">
      <c r="A4743" s="43">
        <v>45855.5416666667</v>
      </c>
      <c r="B4743" s="44">
        <v>7.0</v>
      </c>
      <c r="C4743" s="44">
        <v>13.0</v>
      </c>
      <c r="D4743" s="44">
        <v>820.7</v>
      </c>
      <c r="E4743" s="44">
        <v>25.8</v>
      </c>
      <c r="F4743" s="44">
        <v>3.87</v>
      </c>
      <c r="G4743" s="44">
        <v>0.95</v>
      </c>
      <c r="H4743" s="18">
        <f>MIN(1,F4743/Config_Geracao!$E$4)*G4743</f>
        <v>0.36765</v>
      </c>
    </row>
    <row r="4744" ht="15.0" customHeight="1">
      <c r="A4744" s="43">
        <v>45855.5833333333</v>
      </c>
      <c r="B4744" s="44">
        <v>7.0</v>
      </c>
      <c r="C4744" s="44">
        <v>14.0</v>
      </c>
      <c r="D4744" s="44">
        <v>789.1</v>
      </c>
      <c r="E4744" s="44">
        <v>25.4</v>
      </c>
      <c r="F4744" s="44">
        <v>6.17</v>
      </c>
      <c r="G4744" s="44">
        <v>0.95</v>
      </c>
      <c r="H4744" s="18">
        <f>MIN(1,F4744/Config_Geracao!$E$4)*G4744</f>
        <v>0.58615</v>
      </c>
    </row>
    <row r="4745" ht="15.0" customHeight="1">
      <c r="A4745" s="43">
        <v>45855.625</v>
      </c>
      <c r="B4745" s="44">
        <v>7.0</v>
      </c>
      <c r="C4745" s="44">
        <v>15.0</v>
      </c>
      <c r="D4745" s="44">
        <v>655.1</v>
      </c>
      <c r="E4745" s="44">
        <v>24.2</v>
      </c>
      <c r="F4745" s="44">
        <v>3.27</v>
      </c>
      <c r="G4745" s="44">
        <v>0.95</v>
      </c>
      <c r="H4745" s="18">
        <f>MIN(1,F4745/Config_Geracao!$E$4)*G4745</f>
        <v>0.31065</v>
      </c>
    </row>
    <row r="4746" ht="15.0" customHeight="1">
      <c r="A4746" s="43">
        <v>45855.6666666667</v>
      </c>
      <c r="B4746" s="44">
        <v>7.0</v>
      </c>
      <c r="C4746" s="44">
        <v>16.0</v>
      </c>
      <c r="D4746" s="44">
        <v>585.2</v>
      </c>
      <c r="E4746" s="44">
        <v>21.7</v>
      </c>
      <c r="F4746" s="44">
        <v>2.47</v>
      </c>
      <c r="G4746" s="44">
        <v>0.95</v>
      </c>
      <c r="H4746" s="18">
        <f>MIN(1,F4746/Config_Geracao!$E$4)*G4746</f>
        <v>0.23465</v>
      </c>
    </row>
    <row r="4747" ht="15.0" customHeight="1">
      <c r="A4747" s="43">
        <v>45855.7083333333</v>
      </c>
      <c r="B4747" s="44">
        <v>7.0</v>
      </c>
      <c r="C4747" s="44">
        <v>17.0</v>
      </c>
      <c r="D4747" s="44">
        <v>396.5</v>
      </c>
      <c r="E4747" s="44">
        <v>23.5</v>
      </c>
      <c r="F4747" s="44">
        <v>2.46</v>
      </c>
      <c r="G4747" s="44">
        <v>0.95</v>
      </c>
      <c r="H4747" s="18">
        <f>MIN(1,F4747/Config_Geracao!$E$4)*G4747</f>
        <v>0.2337</v>
      </c>
    </row>
    <row r="4748" ht="15.0" customHeight="1">
      <c r="A4748" s="43">
        <v>45855.75</v>
      </c>
      <c r="B4748" s="44">
        <v>7.0</v>
      </c>
      <c r="C4748" s="44">
        <v>18.0</v>
      </c>
      <c r="D4748" s="44">
        <v>223.8</v>
      </c>
      <c r="E4748" s="44">
        <v>20.7</v>
      </c>
      <c r="F4748" s="44">
        <v>3.95</v>
      </c>
      <c r="G4748" s="44">
        <v>0.95</v>
      </c>
      <c r="H4748" s="18">
        <f>MIN(1,F4748/Config_Geracao!$E$4)*G4748</f>
        <v>0.37525</v>
      </c>
    </row>
    <row r="4749" ht="15.0" customHeight="1">
      <c r="A4749" s="43">
        <v>45855.7916666667</v>
      </c>
      <c r="B4749" s="44">
        <v>7.0</v>
      </c>
      <c r="C4749" s="44">
        <v>19.0</v>
      </c>
      <c r="D4749" s="44">
        <v>2.4</v>
      </c>
      <c r="E4749" s="44">
        <v>22.0</v>
      </c>
      <c r="F4749" s="44">
        <v>3.06</v>
      </c>
      <c r="G4749" s="44">
        <v>0.95</v>
      </c>
      <c r="H4749" s="18">
        <f>MIN(1,F4749/Config_Geracao!$E$4)*G4749</f>
        <v>0.2907</v>
      </c>
    </row>
    <row r="4750" ht="15.0" customHeight="1">
      <c r="A4750" s="43">
        <v>45855.8333333333</v>
      </c>
      <c r="B4750" s="44">
        <v>7.0</v>
      </c>
      <c r="C4750" s="44">
        <v>20.0</v>
      </c>
      <c r="D4750" s="44">
        <v>0.0</v>
      </c>
      <c r="E4750" s="44">
        <v>21.6</v>
      </c>
      <c r="F4750" s="44">
        <v>2.93</v>
      </c>
      <c r="G4750" s="44">
        <v>0.95</v>
      </c>
      <c r="H4750" s="18">
        <f>MIN(1,F4750/Config_Geracao!$E$4)*G4750</f>
        <v>0.27835</v>
      </c>
    </row>
    <row r="4751" ht="15.0" customHeight="1">
      <c r="A4751" s="43">
        <v>45855.875</v>
      </c>
      <c r="B4751" s="44">
        <v>7.0</v>
      </c>
      <c r="C4751" s="44">
        <v>21.0</v>
      </c>
      <c r="D4751" s="44">
        <v>0.0</v>
      </c>
      <c r="E4751" s="44">
        <v>21.3</v>
      </c>
      <c r="F4751" s="44">
        <v>5.08</v>
      </c>
      <c r="G4751" s="44">
        <v>0.95</v>
      </c>
      <c r="H4751" s="18">
        <f>MIN(1,F4751/Config_Geracao!$E$4)*G4751</f>
        <v>0.4826</v>
      </c>
    </row>
    <row r="4752" ht="15.0" customHeight="1">
      <c r="A4752" s="43">
        <v>45855.9166666667</v>
      </c>
      <c r="B4752" s="44">
        <v>7.0</v>
      </c>
      <c r="C4752" s="44">
        <v>22.0</v>
      </c>
      <c r="D4752" s="44">
        <v>0.0</v>
      </c>
      <c r="E4752" s="44">
        <v>25.1</v>
      </c>
      <c r="F4752" s="44">
        <v>3.71</v>
      </c>
      <c r="G4752" s="44">
        <v>0.95</v>
      </c>
      <c r="H4752" s="18">
        <f>MIN(1,F4752/Config_Geracao!$E$4)*G4752</f>
        <v>0.35245</v>
      </c>
    </row>
    <row r="4753" ht="15.0" customHeight="1">
      <c r="A4753" s="43">
        <v>45855.9583333333</v>
      </c>
      <c r="B4753" s="44">
        <v>7.0</v>
      </c>
      <c r="C4753" s="44">
        <v>23.0</v>
      </c>
      <c r="D4753" s="44">
        <v>0.0</v>
      </c>
      <c r="E4753" s="44">
        <v>21.6</v>
      </c>
      <c r="F4753" s="44">
        <v>3.74</v>
      </c>
      <c r="G4753" s="44">
        <v>0.95</v>
      </c>
      <c r="H4753" s="18">
        <f>MIN(1,F4753/Config_Geracao!$E$4)*G4753</f>
        <v>0.3553</v>
      </c>
    </row>
    <row r="4754" ht="15.0" customHeight="1">
      <c r="A4754" s="43">
        <v>45856.0</v>
      </c>
      <c r="B4754" s="44">
        <v>7.0</v>
      </c>
      <c r="C4754" s="44">
        <v>0.0</v>
      </c>
      <c r="D4754" s="44">
        <v>0.0</v>
      </c>
      <c r="E4754" s="44">
        <v>25.1</v>
      </c>
      <c r="F4754" s="44">
        <v>4.54</v>
      </c>
      <c r="G4754" s="44">
        <v>0.95</v>
      </c>
      <c r="H4754" s="18">
        <f>MIN(1,F4754/Config_Geracao!$E$4)*G4754</f>
        <v>0.4313</v>
      </c>
    </row>
    <row r="4755" ht="15.0" customHeight="1">
      <c r="A4755" s="43">
        <v>45856.0416666667</v>
      </c>
      <c r="B4755" s="44">
        <v>7.0</v>
      </c>
      <c r="C4755" s="44">
        <v>1.0</v>
      </c>
      <c r="D4755" s="44">
        <v>0.0</v>
      </c>
      <c r="E4755" s="44">
        <v>23.2</v>
      </c>
      <c r="F4755" s="44">
        <v>4.46</v>
      </c>
      <c r="G4755" s="44">
        <v>0.95</v>
      </c>
      <c r="H4755" s="18">
        <f>MIN(1,F4755/Config_Geracao!$E$4)*G4755</f>
        <v>0.4237</v>
      </c>
    </row>
    <row r="4756" ht="15.0" customHeight="1">
      <c r="A4756" s="43">
        <v>45856.0833333333</v>
      </c>
      <c r="B4756" s="44">
        <v>7.0</v>
      </c>
      <c r="C4756" s="44">
        <v>2.0</v>
      </c>
      <c r="D4756" s="44">
        <v>0.0</v>
      </c>
      <c r="E4756" s="44">
        <v>20.9</v>
      </c>
      <c r="F4756" s="44">
        <v>4.05</v>
      </c>
      <c r="G4756" s="44">
        <v>0.95</v>
      </c>
      <c r="H4756" s="18">
        <f>MIN(1,F4756/Config_Geracao!$E$4)*G4756</f>
        <v>0.38475</v>
      </c>
    </row>
    <row r="4757" ht="15.0" customHeight="1">
      <c r="A4757" s="43">
        <v>45856.125</v>
      </c>
      <c r="B4757" s="44">
        <v>7.0</v>
      </c>
      <c r="C4757" s="44">
        <v>3.0</v>
      </c>
      <c r="D4757" s="44">
        <v>0.0</v>
      </c>
      <c r="E4757" s="44">
        <v>24.0</v>
      </c>
      <c r="F4757" s="44">
        <v>3.98</v>
      </c>
      <c r="G4757" s="44">
        <v>0.95</v>
      </c>
      <c r="H4757" s="18">
        <f>MIN(1,F4757/Config_Geracao!$E$4)*G4757</f>
        <v>0.3781</v>
      </c>
    </row>
    <row r="4758" ht="15.0" customHeight="1">
      <c r="A4758" s="43">
        <v>45856.1666666667</v>
      </c>
      <c r="B4758" s="44">
        <v>7.0</v>
      </c>
      <c r="C4758" s="44">
        <v>4.0</v>
      </c>
      <c r="D4758" s="44">
        <v>0.0</v>
      </c>
      <c r="E4758" s="44">
        <v>20.3</v>
      </c>
      <c r="F4758" s="44">
        <v>3.61</v>
      </c>
      <c r="G4758" s="44">
        <v>0.95</v>
      </c>
      <c r="H4758" s="18">
        <f>MIN(1,F4758/Config_Geracao!$E$4)*G4758</f>
        <v>0.34295</v>
      </c>
    </row>
    <row r="4759" ht="15.0" customHeight="1">
      <c r="A4759" s="43">
        <v>45856.2083333333</v>
      </c>
      <c r="B4759" s="44">
        <v>7.0</v>
      </c>
      <c r="C4759" s="44">
        <v>5.0</v>
      </c>
      <c r="D4759" s="44">
        <v>10.1</v>
      </c>
      <c r="E4759" s="44">
        <v>22.8</v>
      </c>
      <c r="F4759" s="44">
        <v>4.72</v>
      </c>
      <c r="G4759" s="44">
        <v>0.95</v>
      </c>
      <c r="H4759" s="18">
        <f>MIN(1,F4759/Config_Geracao!$E$4)*G4759</f>
        <v>0.4484</v>
      </c>
    </row>
    <row r="4760" ht="15.0" customHeight="1">
      <c r="A4760" s="43">
        <v>45856.25</v>
      </c>
      <c r="B4760" s="44">
        <v>7.0</v>
      </c>
      <c r="C4760" s="44">
        <v>6.0</v>
      </c>
      <c r="D4760" s="44">
        <v>206.0</v>
      </c>
      <c r="E4760" s="44">
        <v>19.2</v>
      </c>
      <c r="F4760" s="44">
        <v>2.81</v>
      </c>
      <c r="G4760" s="44">
        <v>0.95</v>
      </c>
      <c r="H4760" s="18">
        <f>MIN(1,F4760/Config_Geracao!$E$4)*G4760</f>
        <v>0.26695</v>
      </c>
    </row>
    <row r="4761" ht="15.0" customHeight="1">
      <c r="A4761" s="43">
        <v>45856.2916666667</v>
      </c>
      <c r="B4761" s="44">
        <v>7.0</v>
      </c>
      <c r="C4761" s="44">
        <v>7.0</v>
      </c>
      <c r="D4761" s="44">
        <v>394.1</v>
      </c>
      <c r="E4761" s="44">
        <v>21.1</v>
      </c>
      <c r="F4761" s="44">
        <v>2.87</v>
      </c>
      <c r="G4761" s="44">
        <v>0.95</v>
      </c>
      <c r="H4761" s="18">
        <f>MIN(1,F4761/Config_Geracao!$E$4)*G4761</f>
        <v>0.27265</v>
      </c>
    </row>
    <row r="4762" ht="15.0" customHeight="1">
      <c r="A4762" s="43">
        <v>45856.3333333333</v>
      </c>
      <c r="B4762" s="44">
        <v>7.0</v>
      </c>
      <c r="C4762" s="44">
        <v>8.0</v>
      </c>
      <c r="D4762" s="44">
        <v>564.7</v>
      </c>
      <c r="E4762" s="44">
        <v>24.7</v>
      </c>
      <c r="F4762" s="44">
        <v>3.07</v>
      </c>
      <c r="G4762" s="44">
        <v>0.95</v>
      </c>
      <c r="H4762" s="18">
        <f>MIN(1,F4762/Config_Geracao!$E$4)*G4762</f>
        <v>0.29165</v>
      </c>
    </row>
    <row r="4763" ht="15.0" customHeight="1">
      <c r="A4763" s="43">
        <v>45856.375</v>
      </c>
      <c r="B4763" s="44">
        <v>7.0</v>
      </c>
      <c r="C4763" s="44">
        <v>9.0</v>
      </c>
      <c r="D4763" s="44">
        <v>690.2</v>
      </c>
      <c r="E4763" s="44">
        <v>23.7</v>
      </c>
      <c r="F4763" s="44">
        <v>3.08</v>
      </c>
      <c r="G4763" s="44">
        <v>0.95</v>
      </c>
      <c r="H4763" s="18">
        <f>MIN(1,F4763/Config_Geracao!$E$4)*G4763</f>
        <v>0.2926</v>
      </c>
    </row>
    <row r="4764" ht="15.0" customHeight="1">
      <c r="A4764" s="43">
        <v>45856.4166666667</v>
      </c>
      <c r="B4764" s="44">
        <v>7.0</v>
      </c>
      <c r="C4764" s="44">
        <v>10.0</v>
      </c>
      <c r="D4764" s="44">
        <v>768.6</v>
      </c>
      <c r="E4764" s="44">
        <v>24.5</v>
      </c>
      <c r="F4764" s="44">
        <v>5.73</v>
      </c>
      <c r="G4764" s="44">
        <v>0.95</v>
      </c>
      <c r="H4764" s="18">
        <f>MIN(1,F4764/Config_Geracao!$E$4)*G4764</f>
        <v>0.54435</v>
      </c>
    </row>
    <row r="4765" ht="15.0" customHeight="1">
      <c r="A4765" s="43">
        <v>45856.4583333333</v>
      </c>
      <c r="B4765" s="44">
        <v>7.0</v>
      </c>
      <c r="C4765" s="44">
        <v>11.0</v>
      </c>
      <c r="D4765" s="44">
        <v>875.0</v>
      </c>
      <c r="E4765" s="44">
        <v>26.2</v>
      </c>
      <c r="F4765" s="44">
        <v>3.44</v>
      </c>
      <c r="G4765" s="44">
        <v>0.95</v>
      </c>
      <c r="H4765" s="18">
        <f>MIN(1,F4765/Config_Geracao!$E$4)*G4765</f>
        <v>0.3268</v>
      </c>
    </row>
    <row r="4766" ht="15.0" customHeight="1">
      <c r="A4766" s="43">
        <v>45856.5</v>
      </c>
      <c r="B4766" s="44">
        <v>7.0</v>
      </c>
      <c r="C4766" s="44">
        <v>12.0</v>
      </c>
      <c r="D4766" s="44">
        <v>874.7</v>
      </c>
      <c r="E4766" s="44">
        <v>26.4</v>
      </c>
      <c r="F4766" s="44">
        <v>2.91</v>
      </c>
      <c r="G4766" s="44">
        <v>0.95</v>
      </c>
      <c r="H4766" s="18">
        <f>MIN(1,F4766/Config_Geracao!$E$4)*G4766</f>
        <v>0.27645</v>
      </c>
    </row>
    <row r="4767" ht="15.0" customHeight="1">
      <c r="A4767" s="43">
        <v>45856.5416666667</v>
      </c>
      <c r="B4767" s="44">
        <v>7.0</v>
      </c>
      <c r="C4767" s="44">
        <v>13.0</v>
      </c>
      <c r="D4767" s="44">
        <v>873.2</v>
      </c>
      <c r="E4767" s="44">
        <v>25.7</v>
      </c>
      <c r="F4767" s="44">
        <v>3.04</v>
      </c>
      <c r="G4767" s="44">
        <v>0.95</v>
      </c>
      <c r="H4767" s="18">
        <f>MIN(1,F4767/Config_Geracao!$E$4)*G4767</f>
        <v>0.2888</v>
      </c>
    </row>
    <row r="4768" ht="15.0" customHeight="1">
      <c r="A4768" s="43">
        <v>45856.5833333333</v>
      </c>
      <c r="B4768" s="44">
        <v>7.0</v>
      </c>
      <c r="C4768" s="44">
        <v>14.0</v>
      </c>
      <c r="D4768" s="44">
        <v>800.4</v>
      </c>
      <c r="E4768" s="44">
        <v>27.6</v>
      </c>
      <c r="F4768" s="44">
        <v>2.89</v>
      </c>
      <c r="G4768" s="44">
        <v>0.95</v>
      </c>
      <c r="H4768" s="18">
        <f>MIN(1,F4768/Config_Geracao!$E$4)*G4768</f>
        <v>0.27455</v>
      </c>
    </row>
    <row r="4769" ht="15.0" customHeight="1">
      <c r="A4769" s="43">
        <v>45856.625</v>
      </c>
      <c r="B4769" s="44">
        <v>7.0</v>
      </c>
      <c r="C4769" s="44">
        <v>15.0</v>
      </c>
      <c r="D4769" s="44">
        <v>178.5</v>
      </c>
      <c r="E4769" s="44">
        <v>25.6</v>
      </c>
      <c r="F4769" s="44">
        <v>3.32</v>
      </c>
      <c r="G4769" s="44">
        <v>0.95</v>
      </c>
      <c r="H4769" s="18">
        <f>MIN(1,F4769/Config_Geracao!$E$4)*G4769</f>
        <v>0.3154</v>
      </c>
    </row>
    <row r="4770" ht="15.0" customHeight="1">
      <c r="A4770" s="43">
        <v>45856.6666666667</v>
      </c>
      <c r="B4770" s="44">
        <v>7.0</v>
      </c>
      <c r="C4770" s="44">
        <v>16.0</v>
      </c>
      <c r="D4770" s="44">
        <v>558.0</v>
      </c>
      <c r="E4770" s="44">
        <v>22.9</v>
      </c>
      <c r="F4770" s="44">
        <v>4.42</v>
      </c>
      <c r="G4770" s="44">
        <v>0.95</v>
      </c>
      <c r="H4770" s="18">
        <f>MIN(1,F4770/Config_Geracao!$E$4)*G4770</f>
        <v>0.4199</v>
      </c>
    </row>
    <row r="4771" ht="15.0" customHeight="1">
      <c r="A4771" s="43">
        <v>45856.7083333333</v>
      </c>
      <c r="B4771" s="44">
        <v>7.0</v>
      </c>
      <c r="C4771" s="44">
        <v>17.0</v>
      </c>
      <c r="D4771" s="44">
        <v>385.9</v>
      </c>
      <c r="E4771" s="44">
        <v>20.9</v>
      </c>
      <c r="F4771" s="44">
        <v>2.53</v>
      </c>
      <c r="G4771" s="44">
        <v>0.95</v>
      </c>
      <c r="H4771" s="18">
        <f>MIN(1,F4771/Config_Geracao!$E$4)*G4771</f>
        <v>0.24035</v>
      </c>
    </row>
    <row r="4772" ht="15.0" customHeight="1">
      <c r="A4772" s="43">
        <v>45856.75</v>
      </c>
      <c r="B4772" s="44">
        <v>7.0</v>
      </c>
      <c r="C4772" s="44">
        <v>18.0</v>
      </c>
      <c r="D4772" s="44">
        <v>192.8</v>
      </c>
      <c r="E4772" s="44">
        <v>19.8</v>
      </c>
      <c r="F4772" s="44">
        <v>2.41</v>
      </c>
      <c r="G4772" s="44">
        <v>0.95</v>
      </c>
      <c r="H4772" s="18">
        <f>MIN(1,F4772/Config_Geracao!$E$4)*G4772</f>
        <v>0.22895</v>
      </c>
    </row>
    <row r="4773" ht="15.0" customHeight="1">
      <c r="A4773" s="43">
        <v>45856.7916666667</v>
      </c>
      <c r="B4773" s="44">
        <v>7.0</v>
      </c>
      <c r="C4773" s="44">
        <v>19.0</v>
      </c>
      <c r="D4773" s="44">
        <v>0.0</v>
      </c>
      <c r="E4773" s="44">
        <v>18.9</v>
      </c>
      <c r="F4773" s="44">
        <v>2.63</v>
      </c>
      <c r="G4773" s="44">
        <v>0.95</v>
      </c>
      <c r="H4773" s="18">
        <f>MIN(1,F4773/Config_Geracao!$E$4)*G4773</f>
        <v>0.24985</v>
      </c>
    </row>
    <row r="4774" ht="15.0" customHeight="1">
      <c r="A4774" s="43">
        <v>45856.8333333333</v>
      </c>
      <c r="B4774" s="44">
        <v>7.0</v>
      </c>
      <c r="C4774" s="44">
        <v>20.0</v>
      </c>
      <c r="D4774" s="44">
        <v>0.0</v>
      </c>
      <c r="E4774" s="44">
        <v>23.7</v>
      </c>
      <c r="F4774" s="44">
        <v>3.67</v>
      </c>
      <c r="G4774" s="44">
        <v>0.95</v>
      </c>
      <c r="H4774" s="18">
        <f>MIN(1,F4774/Config_Geracao!$E$4)*G4774</f>
        <v>0.34865</v>
      </c>
    </row>
    <row r="4775" ht="15.0" customHeight="1">
      <c r="A4775" s="43">
        <v>45856.875</v>
      </c>
      <c r="B4775" s="44">
        <v>7.0</v>
      </c>
      <c r="C4775" s="44">
        <v>21.0</v>
      </c>
      <c r="D4775" s="44">
        <v>0.0</v>
      </c>
      <c r="E4775" s="44">
        <v>21.6</v>
      </c>
      <c r="F4775" s="44">
        <v>4.27</v>
      </c>
      <c r="G4775" s="44">
        <v>0.95</v>
      </c>
      <c r="H4775" s="18">
        <f>MIN(1,F4775/Config_Geracao!$E$4)*G4775</f>
        <v>0.40565</v>
      </c>
    </row>
    <row r="4776" ht="15.0" customHeight="1">
      <c r="A4776" s="43">
        <v>45856.9166666667</v>
      </c>
      <c r="B4776" s="44">
        <v>7.0</v>
      </c>
      <c r="C4776" s="44">
        <v>22.0</v>
      </c>
      <c r="D4776" s="44">
        <v>0.0</v>
      </c>
      <c r="E4776" s="44">
        <v>23.0</v>
      </c>
      <c r="F4776" s="44">
        <v>3.89</v>
      </c>
      <c r="G4776" s="44">
        <v>0.95</v>
      </c>
      <c r="H4776" s="18">
        <f>MIN(1,F4776/Config_Geracao!$E$4)*G4776</f>
        <v>0.36955</v>
      </c>
    </row>
    <row r="4777" ht="15.0" customHeight="1">
      <c r="A4777" s="43">
        <v>45856.9583333333</v>
      </c>
      <c r="B4777" s="44">
        <v>7.0</v>
      </c>
      <c r="C4777" s="44">
        <v>23.0</v>
      </c>
      <c r="D4777" s="44">
        <v>0.0</v>
      </c>
      <c r="E4777" s="44">
        <v>23.7</v>
      </c>
      <c r="F4777" s="44">
        <v>4.37</v>
      </c>
      <c r="G4777" s="44">
        <v>0.95</v>
      </c>
      <c r="H4777" s="18">
        <f>MIN(1,F4777/Config_Geracao!$E$4)*G4777</f>
        <v>0.41515</v>
      </c>
    </row>
    <row r="4778" ht="15.0" customHeight="1">
      <c r="A4778" s="43">
        <v>45857.0</v>
      </c>
      <c r="B4778" s="44">
        <v>7.0</v>
      </c>
      <c r="C4778" s="44">
        <v>0.0</v>
      </c>
      <c r="D4778" s="44">
        <v>0.0</v>
      </c>
      <c r="E4778" s="44">
        <v>21.9</v>
      </c>
      <c r="F4778" s="44">
        <v>3.84</v>
      </c>
      <c r="G4778" s="44">
        <v>0.95</v>
      </c>
      <c r="H4778" s="18">
        <f>MIN(1,F4778/Config_Geracao!$E$4)*G4778</f>
        <v>0.3648</v>
      </c>
    </row>
    <row r="4779" ht="15.0" customHeight="1">
      <c r="A4779" s="43">
        <v>45857.0416666667</v>
      </c>
      <c r="B4779" s="44">
        <v>7.0</v>
      </c>
      <c r="C4779" s="44">
        <v>1.0</v>
      </c>
      <c r="D4779" s="44">
        <v>0.0</v>
      </c>
      <c r="E4779" s="44">
        <v>26.2</v>
      </c>
      <c r="F4779" s="44">
        <v>4.07</v>
      </c>
      <c r="G4779" s="44">
        <v>0.95</v>
      </c>
      <c r="H4779" s="18">
        <f>MIN(1,F4779/Config_Geracao!$E$4)*G4779</f>
        <v>0.38665</v>
      </c>
    </row>
    <row r="4780" ht="15.0" customHeight="1">
      <c r="A4780" s="43">
        <v>45857.0833333333</v>
      </c>
      <c r="B4780" s="44">
        <v>7.0</v>
      </c>
      <c r="C4780" s="44">
        <v>2.0</v>
      </c>
      <c r="D4780" s="44">
        <v>0.0</v>
      </c>
      <c r="E4780" s="44">
        <v>21.5</v>
      </c>
      <c r="F4780" s="44">
        <v>3.68</v>
      </c>
      <c r="G4780" s="44">
        <v>0.95</v>
      </c>
      <c r="H4780" s="18">
        <f>MIN(1,F4780/Config_Geracao!$E$4)*G4780</f>
        <v>0.3496</v>
      </c>
    </row>
    <row r="4781" ht="15.0" customHeight="1">
      <c r="A4781" s="43">
        <v>45857.125</v>
      </c>
      <c r="B4781" s="44">
        <v>7.0</v>
      </c>
      <c r="C4781" s="44">
        <v>3.0</v>
      </c>
      <c r="D4781" s="44">
        <v>0.0</v>
      </c>
      <c r="E4781" s="44">
        <v>24.5</v>
      </c>
      <c r="F4781" s="44">
        <v>3.94</v>
      </c>
      <c r="G4781" s="44">
        <v>0.95</v>
      </c>
      <c r="H4781" s="18">
        <f>MIN(1,F4781/Config_Geracao!$E$4)*G4781</f>
        <v>0.3743</v>
      </c>
    </row>
    <row r="4782" ht="15.0" customHeight="1">
      <c r="A4782" s="43">
        <v>45857.1666666667</v>
      </c>
      <c r="B4782" s="44">
        <v>7.0</v>
      </c>
      <c r="C4782" s="44">
        <v>4.0</v>
      </c>
      <c r="D4782" s="44">
        <v>0.0</v>
      </c>
      <c r="E4782" s="44">
        <v>19.0</v>
      </c>
      <c r="F4782" s="44">
        <v>5.48</v>
      </c>
      <c r="G4782" s="44">
        <v>0.95</v>
      </c>
      <c r="H4782" s="18">
        <f>MIN(1,F4782/Config_Geracao!$E$4)*G4782</f>
        <v>0.5206</v>
      </c>
    </row>
    <row r="4783" ht="15.0" customHeight="1">
      <c r="A4783" s="43">
        <v>45857.2083333333</v>
      </c>
      <c r="B4783" s="44">
        <v>7.0</v>
      </c>
      <c r="C4783" s="44">
        <v>5.0</v>
      </c>
      <c r="D4783" s="44">
        <v>0.0</v>
      </c>
      <c r="E4783" s="44">
        <v>19.3</v>
      </c>
      <c r="F4783" s="44">
        <v>3.64</v>
      </c>
      <c r="G4783" s="44">
        <v>0.95</v>
      </c>
      <c r="H4783" s="18">
        <f>MIN(1,F4783/Config_Geracao!$E$4)*G4783</f>
        <v>0.3458</v>
      </c>
    </row>
    <row r="4784" ht="15.0" customHeight="1">
      <c r="A4784" s="43">
        <v>45857.25</v>
      </c>
      <c r="B4784" s="44">
        <v>7.0</v>
      </c>
      <c r="C4784" s="44">
        <v>6.0</v>
      </c>
      <c r="D4784" s="44">
        <v>250.4</v>
      </c>
      <c r="E4784" s="44">
        <v>18.0</v>
      </c>
      <c r="F4784" s="44">
        <v>2.72</v>
      </c>
      <c r="G4784" s="44">
        <v>0.95</v>
      </c>
      <c r="H4784" s="18">
        <f>MIN(1,F4784/Config_Geracao!$E$4)*G4784</f>
        <v>0.2584</v>
      </c>
    </row>
    <row r="4785" ht="15.0" customHeight="1">
      <c r="A4785" s="43">
        <v>45857.2916666667</v>
      </c>
      <c r="B4785" s="44">
        <v>7.0</v>
      </c>
      <c r="C4785" s="44">
        <v>7.0</v>
      </c>
      <c r="D4785" s="44">
        <v>400.3</v>
      </c>
      <c r="E4785" s="44">
        <v>20.8</v>
      </c>
      <c r="F4785" s="44">
        <v>3.19</v>
      </c>
      <c r="G4785" s="44">
        <v>0.95</v>
      </c>
      <c r="H4785" s="18">
        <f>MIN(1,F4785/Config_Geracao!$E$4)*G4785</f>
        <v>0.30305</v>
      </c>
    </row>
    <row r="4786" ht="15.0" customHeight="1">
      <c r="A4786" s="43">
        <v>45857.3333333333</v>
      </c>
      <c r="B4786" s="44">
        <v>7.0</v>
      </c>
      <c r="C4786" s="44">
        <v>8.0</v>
      </c>
      <c r="D4786" s="44">
        <v>529.7</v>
      </c>
      <c r="E4786" s="44">
        <v>25.2</v>
      </c>
      <c r="F4786" s="44">
        <v>2.73</v>
      </c>
      <c r="G4786" s="44">
        <v>0.95</v>
      </c>
      <c r="H4786" s="18">
        <f>MIN(1,F4786/Config_Geracao!$E$4)*G4786</f>
        <v>0.25935</v>
      </c>
    </row>
    <row r="4787" ht="15.0" customHeight="1">
      <c r="A4787" s="43">
        <v>45857.375</v>
      </c>
      <c r="B4787" s="44">
        <v>7.0</v>
      </c>
      <c r="C4787" s="44">
        <v>9.0</v>
      </c>
      <c r="D4787" s="44">
        <v>705.7</v>
      </c>
      <c r="E4787" s="44">
        <v>24.7</v>
      </c>
      <c r="F4787" s="44">
        <v>2.8</v>
      </c>
      <c r="G4787" s="44">
        <v>0.95</v>
      </c>
      <c r="H4787" s="18">
        <f>MIN(1,F4787/Config_Geracao!$E$4)*G4787</f>
        <v>0.266</v>
      </c>
    </row>
    <row r="4788" ht="15.0" customHeight="1">
      <c r="A4788" s="43">
        <v>45857.4166666667</v>
      </c>
      <c r="B4788" s="44">
        <v>7.0</v>
      </c>
      <c r="C4788" s="44">
        <v>10.0</v>
      </c>
      <c r="D4788" s="44">
        <v>787.2</v>
      </c>
      <c r="E4788" s="44">
        <v>27.4</v>
      </c>
      <c r="F4788" s="44">
        <v>3.16</v>
      </c>
      <c r="G4788" s="44">
        <v>0.95</v>
      </c>
      <c r="H4788" s="18">
        <f>MIN(1,F4788/Config_Geracao!$E$4)*G4788</f>
        <v>0.3002</v>
      </c>
    </row>
    <row r="4789" ht="15.0" customHeight="1">
      <c r="A4789" s="43">
        <v>45857.4583333333</v>
      </c>
      <c r="B4789" s="44">
        <v>7.0</v>
      </c>
      <c r="C4789" s="44">
        <v>11.0</v>
      </c>
      <c r="D4789" s="44">
        <v>849.5</v>
      </c>
      <c r="E4789" s="44">
        <v>23.4</v>
      </c>
      <c r="F4789" s="44">
        <v>3.13</v>
      </c>
      <c r="G4789" s="44">
        <v>0.95</v>
      </c>
      <c r="H4789" s="18">
        <f>MIN(1,F4789/Config_Geracao!$E$4)*G4789</f>
        <v>0.29735</v>
      </c>
    </row>
    <row r="4790" ht="15.0" customHeight="1">
      <c r="A4790" s="43">
        <v>45857.5</v>
      </c>
      <c r="B4790" s="44">
        <v>7.0</v>
      </c>
      <c r="C4790" s="44">
        <v>12.0</v>
      </c>
      <c r="D4790" s="44">
        <v>875.6</v>
      </c>
      <c r="E4790" s="44">
        <v>24.6</v>
      </c>
      <c r="F4790" s="44">
        <v>4.03</v>
      </c>
      <c r="G4790" s="44">
        <v>0.95</v>
      </c>
      <c r="H4790" s="18">
        <f>MIN(1,F4790/Config_Geracao!$E$4)*G4790</f>
        <v>0.38285</v>
      </c>
    </row>
    <row r="4791" ht="15.0" customHeight="1">
      <c r="A4791" s="43">
        <v>45857.5416666667</v>
      </c>
      <c r="B4791" s="44">
        <v>7.0</v>
      </c>
      <c r="C4791" s="44">
        <v>13.0</v>
      </c>
      <c r="D4791" s="44">
        <v>864.7</v>
      </c>
      <c r="E4791" s="44">
        <v>25.6</v>
      </c>
      <c r="F4791" s="44">
        <v>2.64</v>
      </c>
      <c r="G4791" s="44">
        <v>0.95</v>
      </c>
      <c r="H4791" s="18">
        <f>MIN(1,F4791/Config_Geracao!$E$4)*G4791</f>
        <v>0.2508</v>
      </c>
    </row>
    <row r="4792" ht="15.0" customHeight="1">
      <c r="A4792" s="43">
        <v>45857.5833333333</v>
      </c>
      <c r="B4792" s="44">
        <v>7.0</v>
      </c>
      <c r="C4792" s="44">
        <v>14.0</v>
      </c>
      <c r="D4792" s="44">
        <v>193.0</v>
      </c>
      <c r="E4792" s="44">
        <v>26.3</v>
      </c>
      <c r="F4792" s="44">
        <v>6.58</v>
      </c>
      <c r="G4792" s="44">
        <v>0.95</v>
      </c>
      <c r="H4792" s="18">
        <f>MIN(1,F4792/Config_Geracao!$E$4)*G4792</f>
        <v>0.6251</v>
      </c>
    </row>
    <row r="4793" ht="15.0" customHeight="1">
      <c r="A4793" s="43">
        <v>45857.625</v>
      </c>
      <c r="B4793" s="44">
        <v>7.0</v>
      </c>
      <c r="C4793" s="44">
        <v>15.0</v>
      </c>
      <c r="D4793" s="44">
        <v>621.4</v>
      </c>
      <c r="E4793" s="44">
        <v>25.1</v>
      </c>
      <c r="F4793" s="44">
        <v>3.0</v>
      </c>
      <c r="G4793" s="44">
        <v>0.95</v>
      </c>
      <c r="H4793" s="18">
        <f>MIN(1,F4793/Config_Geracao!$E$4)*G4793</f>
        <v>0.285</v>
      </c>
    </row>
    <row r="4794" ht="15.0" customHeight="1">
      <c r="A4794" s="43">
        <v>45857.6666666667</v>
      </c>
      <c r="B4794" s="44">
        <v>7.0</v>
      </c>
      <c r="C4794" s="44">
        <v>16.0</v>
      </c>
      <c r="D4794" s="44">
        <v>538.1</v>
      </c>
      <c r="E4794" s="44">
        <v>22.9</v>
      </c>
      <c r="F4794" s="44">
        <v>2.7</v>
      </c>
      <c r="G4794" s="44">
        <v>0.95</v>
      </c>
      <c r="H4794" s="18">
        <f>MIN(1,F4794/Config_Geracao!$E$4)*G4794</f>
        <v>0.2565</v>
      </c>
    </row>
    <row r="4795" ht="15.0" customHeight="1">
      <c r="A4795" s="43">
        <v>45857.7083333333</v>
      </c>
      <c r="B4795" s="44">
        <v>7.0</v>
      </c>
      <c r="C4795" s="44">
        <v>17.0</v>
      </c>
      <c r="D4795" s="44">
        <v>410.2</v>
      </c>
      <c r="E4795" s="44">
        <v>22.4</v>
      </c>
      <c r="F4795" s="44">
        <v>5.54</v>
      </c>
      <c r="G4795" s="44">
        <v>0.95</v>
      </c>
      <c r="H4795" s="18">
        <f>MIN(1,F4795/Config_Geracao!$E$4)*G4795</f>
        <v>0.5263</v>
      </c>
    </row>
    <row r="4796" ht="15.0" customHeight="1">
      <c r="A4796" s="43">
        <v>45857.75</v>
      </c>
      <c r="B4796" s="44">
        <v>7.0</v>
      </c>
      <c r="C4796" s="44">
        <v>18.0</v>
      </c>
      <c r="D4796" s="44">
        <v>176.6</v>
      </c>
      <c r="E4796" s="44">
        <v>19.1</v>
      </c>
      <c r="F4796" s="44">
        <v>2.92</v>
      </c>
      <c r="G4796" s="44">
        <v>0.95</v>
      </c>
      <c r="H4796" s="18">
        <f>MIN(1,F4796/Config_Geracao!$E$4)*G4796</f>
        <v>0.2774</v>
      </c>
    </row>
    <row r="4797" ht="15.0" customHeight="1">
      <c r="A4797" s="43">
        <v>45857.7916666667</v>
      </c>
      <c r="B4797" s="44">
        <v>7.0</v>
      </c>
      <c r="C4797" s="44">
        <v>19.0</v>
      </c>
      <c r="D4797" s="44">
        <v>0.0</v>
      </c>
      <c r="E4797" s="44">
        <v>21.5</v>
      </c>
      <c r="F4797" s="44">
        <v>3.76</v>
      </c>
      <c r="G4797" s="44">
        <v>0.95</v>
      </c>
      <c r="H4797" s="18">
        <f>MIN(1,F4797/Config_Geracao!$E$4)*G4797</f>
        <v>0.3572</v>
      </c>
    </row>
    <row r="4798" ht="15.0" customHeight="1">
      <c r="A4798" s="43">
        <v>45857.8333333333</v>
      </c>
      <c r="B4798" s="44">
        <v>7.0</v>
      </c>
      <c r="C4798" s="44">
        <v>20.0</v>
      </c>
      <c r="D4798" s="44">
        <v>0.0</v>
      </c>
      <c r="E4798" s="44">
        <v>19.6</v>
      </c>
      <c r="F4798" s="44">
        <v>3.26</v>
      </c>
      <c r="G4798" s="44">
        <v>0.95</v>
      </c>
      <c r="H4798" s="18">
        <f>MIN(1,F4798/Config_Geracao!$E$4)*G4798</f>
        <v>0.3097</v>
      </c>
    </row>
    <row r="4799" ht="15.0" customHeight="1">
      <c r="A4799" s="43">
        <v>45857.875</v>
      </c>
      <c r="B4799" s="44">
        <v>7.0</v>
      </c>
      <c r="C4799" s="44">
        <v>21.0</v>
      </c>
      <c r="D4799" s="44">
        <v>0.0</v>
      </c>
      <c r="E4799" s="44">
        <v>22.2</v>
      </c>
      <c r="F4799" s="44">
        <v>6.02</v>
      </c>
      <c r="G4799" s="44">
        <v>0.95</v>
      </c>
      <c r="H4799" s="18">
        <f>MIN(1,F4799/Config_Geracao!$E$4)*G4799</f>
        <v>0.5719</v>
      </c>
    </row>
    <row r="4800" ht="15.0" customHeight="1">
      <c r="A4800" s="43">
        <v>45857.9166666667</v>
      </c>
      <c r="B4800" s="44">
        <v>7.0</v>
      </c>
      <c r="C4800" s="44">
        <v>22.0</v>
      </c>
      <c r="D4800" s="44">
        <v>0.0</v>
      </c>
      <c r="E4800" s="44">
        <v>23.0</v>
      </c>
      <c r="F4800" s="44">
        <v>4.07</v>
      </c>
      <c r="G4800" s="44">
        <v>0.95</v>
      </c>
      <c r="H4800" s="18">
        <f>MIN(1,F4800/Config_Geracao!$E$4)*G4800</f>
        <v>0.38665</v>
      </c>
    </row>
    <row r="4801" ht="15.0" customHeight="1">
      <c r="A4801" s="43">
        <v>45857.9583333333</v>
      </c>
      <c r="B4801" s="44">
        <v>7.0</v>
      </c>
      <c r="C4801" s="44">
        <v>23.0</v>
      </c>
      <c r="D4801" s="44">
        <v>0.0</v>
      </c>
      <c r="E4801" s="44">
        <v>24.6</v>
      </c>
      <c r="F4801" s="44">
        <v>3.69</v>
      </c>
      <c r="G4801" s="44">
        <v>0.95</v>
      </c>
      <c r="H4801" s="18">
        <f>MIN(1,F4801/Config_Geracao!$E$4)*G4801</f>
        <v>0.35055</v>
      </c>
    </row>
    <row r="4802" ht="15.0" customHeight="1">
      <c r="A4802" s="43">
        <v>45858.0</v>
      </c>
      <c r="B4802" s="44">
        <v>7.0</v>
      </c>
      <c r="C4802" s="44">
        <v>0.0</v>
      </c>
      <c r="D4802" s="44">
        <v>0.0</v>
      </c>
      <c r="E4802" s="44">
        <v>25.5</v>
      </c>
      <c r="F4802" s="44">
        <v>4.05</v>
      </c>
      <c r="G4802" s="44">
        <v>0.95</v>
      </c>
      <c r="H4802" s="18">
        <f>MIN(1,F4802/Config_Geracao!$E$4)*G4802</f>
        <v>0.38475</v>
      </c>
    </row>
    <row r="4803" ht="15.0" customHeight="1">
      <c r="A4803" s="43">
        <v>45858.0416666667</v>
      </c>
      <c r="B4803" s="44">
        <v>7.0</v>
      </c>
      <c r="C4803" s="44">
        <v>1.0</v>
      </c>
      <c r="D4803" s="44">
        <v>0.0</v>
      </c>
      <c r="E4803" s="44">
        <v>22.6</v>
      </c>
      <c r="F4803" s="44">
        <v>3.87</v>
      </c>
      <c r="G4803" s="44">
        <v>0.95</v>
      </c>
      <c r="H4803" s="18">
        <f>MIN(1,F4803/Config_Geracao!$E$4)*G4803</f>
        <v>0.36765</v>
      </c>
    </row>
    <row r="4804" ht="15.0" customHeight="1">
      <c r="A4804" s="43">
        <v>45858.0833333333</v>
      </c>
      <c r="B4804" s="44">
        <v>7.0</v>
      </c>
      <c r="C4804" s="44">
        <v>2.0</v>
      </c>
      <c r="D4804" s="44">
        <v>0.0</v>
      </c>
      <c r="E4804" s="44">
        <v>21.2</v>
      </c>
      <c r="F4804" s="44">
        <v>3.76</v>
      </c>
      <c r="G4804" s="44">
        <v>0.95</v>
      </c>
      <c r="H4804" s="18">
        <f>MIN(1,F4804/Config_Geracao!$E$4)*G4804</f>
        <v>0.3572</v>
      </c>
    </row>
    <row r="4805" ht="15.0" customHeight="1">
      <c r="A4805" s="43">
        <v>45858.125</v>
      </c>
      <c r="B4805" s="44">
        <v>7.0</v>
      </c>
      <c r="C4805" s="44">
        <v>3.0</v>
      </c>
      <c r="D4805" s="44">
        <v>0.0</v>
      </c>
      <c r="E4805" s="44">
        <v>22.7</v>
      </c>
      <c r="F4805" s="44">
        <v>3.71</v>
      </c>
      <c r="G4805" s="44">
        <v>0.95</v>
      </c>
      <c r="H4805" s="18">
        <f>MIN(1,F4805/Config_Geracao!$E$4)*G4805</f>
        <v>0.35245</v>
      </c>
    </row>
    <row r="4806" ht="15.0" customHeight="1">
      <c r="A4806" s="43">
        <v>45858.1666666667</v>
      </c>
      <c r="B4806" s="44">
        <v>7.0</v>
      </c>
      <c r="C4806" s="44">
        <v>4.0</v>
      </c>
      <c r="D4806" s="44">
        <v>0.0</v>
      </c>
      <c r="E4806" s="44">
        <v>20.2</v>
      </c>
      <c r="F4806" s="44">
        <v>5.45</v>
      </c>
      <c r="G4806" s="44">
        <v>0.95</v>
      </c>
      <c r="H4806" s="18">
        <f>MIN(1,F4806/Config_Geracao!$E$4)*G4806</f>
        <v>0.51775</v>
      </c>
    </row>
    <row r="4807" ht="15.0" customHeight="1">
      <c r="A4807" s="43">
        <v>45858.2083333333</v>
      </c>
      <c r="B4807" s="44">
        <v>7.0</v>
      </c>
      <c r="C4807" s="44">
        <v>5.0</v>
      </c>
      <c r="D4807" s="44">
        <v>5.4</v>
      </c>
      <c r="E4807" s="44">
        <v>23.5</v>
      </c>
      <c r="F4807" s="44">
        <v>6.37</v>
      </c>
      <c r="G4807" s="44">
        <v>0.95</v>
      </c>
      <c r="H4807" s="18">
        <f>MIN(1,F4807/Config_Geracao!$E$4)*G4807</f>
        <v>0.60515</v>
      </c>
    </row>
    <row r="4808" ht="15.0" customHeight="1">
      <c r="A4808" s="43">
        <v>45858.25</v>
      </c>
      <c r="B4808" s="44">
        <v>7.0</v>
      </c>
      <c r="C4808" s="44">
        <v>6.0</v>
      </c>
      <c r="D4808" s="44">
        <v>188.0</v>
      </c>
      <c r="E4808" s="44">
        <v>20.8</v>
      </c>
      <c r="F4808" s="44">
        <v>3.57</v>
      </c>
      <c r="G4808" s="44">
        <v>0.95</v>
      </c>
      <c r="H4808" s="18">
        <f>MIN(1,F4808/Config_Geracao!$E$4)*G4808</f>
        <v>0.33915</v>
      </c>
    </row>
    <row r="4809" ht="15.0" customHeight="1">
      <c r="A4809" s="43">
        <v>45858.2916666667</v>
      </c>
      <c r="B4809" s="44">
        <v>7.0</v>
      </c>
      <c r="C4809" s="44">
        <v>7.0</v>
      </c>
      <c r="D4809" s="44">
        <v>368.4</v>
      </c>
      <c r="E4809" s="44">
        <v>20.5</v>
      </c>
      <c r="F4809" s="44">
        <v>4.45</v>
      </c>
      <c r="G4809" s="44">
        <v>0.95</v>
      </c>
      <c r="H4809" s="18">
        <f>MIN(1,F4809/Config_Geracao!$E$4)*G4809</f>
        <v>0.42275</v>
      </c>
    </row>
    <row r="4810" ht="15.0" customHeight="1">
      <c r="A4810" s="43">
        <v>45858.3333333333</v>
      </c>
      <c r="B4810" s="44">
        <v>7.0</v>
      </c>
      <c r="C4810" s="44">
        <v>8.0</v>
      </c>
      <c r="D4810" s="44">
        <v>183.0</v>
      </c>
      <c r="E4810" s="44">
        <v>20.7</v>
      </c>
      <c r="F4810" s="44">
        <v>3.68</v>
      </c>
      <c r="G4810" s="44">
        <v>0.95</v>
      </c>
      <c r="H4810" s="18">
        <f>MIN(1,F4810/Config_Geracao!$E$4)*G4810</f>
        <v>0.3496</v>
      </c>
    </row>
    <row r="4811" ht="15.0" customHeight="1">
      <c r="A4811" s="43">
        <v>45858.375</v>
      </c>
      <c r="B4811" s="44">
        <v>7.0</v>
      </c>
      <c r="C4811" s="44">
        <v>9.0</v>
      </c>
      <c r="D4811" s="44">
        <v>707.4</v>
      </c>
      <c r="E4811" s="44">
        <v>26.4</v>
      </c>
      <c r="F4811" s="44">
        <v>3.32</v>
      </c>
      <c r="G4811" s="44">
        <v>0.95</v>
      </c>
      <c r="H4811" s="18">
        <f>MIN(1,F4811/Config_Geracao!$E$4)*G4811</f>
        <v>0.3154</v>
      </c>
    </row>
    <row r="4812" ht="15.0" customHeight="1">
      <c r="A4812" s="43">
        <v>45858.4166666667</v>
      </c>
      <c r="B4812" s="44">
        <v>7.0</v>
      </c>
      <c r="C4812" s="44">
        <v>10.0</v>
      </c>
      <c r="D4812" s="44">
        <v>772.3</v>
      </c>
      <c r="E4812" s="44">
        <v>23.2</v>
      </c>
      <c r="F4812" s="44">
        <v>4.78</v>
      </c>
      <c r="G4812" s="44">
        <v>0.95</v>
      </c>
      <c r="H4812" s="18">
        <f>MIN(1,F4812/Config_Geracao!$E$4)*G4812</f>
        <v>0.4541</v>
      </c>
    </row>
    <row r="4813" ht="15.0" customHeight="1">
      <c r="A4813" s="43">
        <v>45858.4583333333</v>
      </c>
      <c r="B4813" s="44">
        <v>7.0</v>
      </c>
      <c r="C4813" s="44">
        <v>11.0</v>
      </c>
      <c r="D4813" s="44">
        <v>861.0</v>
      </c>
      <c r="E4813" s="44">
        <v>25.5</v>
      </c>
      <c r="F4813" s="44">
        <v>3.22</v>
      </c>
      <c r="G4813" s="44">
        <v>0.95</v>
      </c>
      <c r="H4813" s="18">
        <f>MIN(1,F4813/Config_Geracao!$E$4)*G4813</f>
        <v>0.3059</v>
      </c>
    </row>
    <row r="4814" ht="15.0" customHeight="1">
      <c r="A4814" s="43">
        <v>45858.5</v>
      </c>
      <c r="B4814" s="44">
        <v>7.0</v>
      </c>
      <c r="C4814" s="44">
        <v>12.0</v>
      </c>
      <c r="D4814" s="44">
        <v>481.6</v>
      </c>
      <c r="E4814" s="44">
        <v>26.6</v>
      </c>
      <c r="F4814" s="44">
        <v>3.05</v>
      </c>
      <c r="G4814" s="44">
        <v>0.95</v>
      </c>
      <c r="H4814" s="18">
        <f>MIN(1,F4814/Config_Geracao!$E$4)*G4814</f>
        <v>0.28975</v>
      </c>
    </row>
    <row r="4815" ht="15.0" customHeight="1">
      <c r="A4815" s="43">
        <v>45858.5416666667</v>
      </c>
      <c r="B4815" s="44">
        <v>7.0</v>
      </c>
      <c r="C4815" s="44">
        <v>13.0</v>
      </c>
      <c r="D4815" s="44">
        <v>842.0</v>
      </c>
      <c r="E4815" s="44">
        <v>29.4</v>
      </c>
      <c r="F4815" s="44">
        <v>2.76</v>
      </c>
      <c r="G4815" s="44">
        <v>0.95</v>
      </c>
      <c r="H4815" s="18">
        <f>MIN(1,F4815/Config_Geracao!$E$4)*G4815</f>
        <v>0.2622</v>
      </c>
    </row>
    <row r="4816" ht="15.0" customHeight="1">
      <c r="A4816" s="43">
        <v>45858.5833333333</v>
      </c>
      <c r="B4816" s="44">
        <v>7.0</v>
      </c>
      <c r="C4816" s="44">
        <v>14.0</v>
      </c>
      <c r="D4816" s="44">
        <v>797.4</v>
      </c>
      <c r="E4816" s="44">
        <v>25.3</v>
      </c>
      <c r="F4816" s="44">
        <v>7.04</v>
      </c>
      <c r="G4816" s="44">
        <v>0.95</v>
      </c>
      <c r="H4816" s="18">
        <f>MIN(1,F4816/Config_Geracao!$E$4)*G4816</f>
        <v>0.6688</v>
      </c>
    </row>
    <row r="4817" ht="15.0" customHeight="1">
      <c r="A4817" s="43">
        <v>45858.625</v>
      </c>
      <c r="B4817" s="44">
        <v>7.0</v>
      </c>
      <c r="C4817" s="44">
        <v>15.0</v>
      </c>
      <c r="D4817" s="44">
        <v>708.6</v>
      </c>
      <c r="E4817" s="44">
        <v>21.7</v>
      </c>
      <c r="F4817" s="44">
        <v>2.82</v>
      </c>
      <c r="G4817" s="44">
        <v>0.95</v>
      </c>
      <c r="H4817" s="18">
        <f>MIN(1,F4817/Config_Geracao!$E$4)*G4817</f>
        <v>0.2679</v>
      </c>
    </row>
    <row r="4818" ht="15.0" customHeight="1">
      <c r="A4818" s="43">
        <v>45858.6666666667</v>
      </c>
      <c r="B4818" s="44">
        <v>7.0</v>
      </c>
      <c r="C4818" s="44">
        <v>16.0</v>
      </c>
      <c r="D4818" s="44">
        <v>529.2</v>
      </c>
      <c r="E4818" s="44">
        <v>22.2</v>
      </c>
      <c r="F4818" s="44">
        <v>3.16</v>
      </c>
      <c r="G4818" s="44">
        <v>0.95</v>
      </c>
      <c r="H4818" s="18">
        <f>MIN(1,F4818/Config_Geracao!$E$4)*G4818</f>
        <v>0.3002</v>
      </c>
    </row>
    <row r="4819" ht="15.0" customHeight="1">
      <c r="A4819" s="43">
        <v>45858.7083333333</v>
      </c>
      <c r="B4819" s="44">
        <v>7.0</v>
      </c>
      <c r="C4819" s="44">
        <v>17.0</v>
      </c>
      <c r="D4819" s="44">
        <v>394.4</v>
      </c>
      <c r="E4819" s="44">
        <v>20.9</v>
      </c>
      <c r="F4819" s="44">
        <v>5.89</v>
      </c>
      <c r="G4819" s="44">
        <v>0.95</v>
      </c>
      <c r="H4819" s="18">
        <f>MIN(1,F4819/Config_Geracao!$E$4)*G4819</f>
        <v>0.55955</v>
      </c>
    </row>
    <row r="4820" ht="15.0" customHeight="1">
      <c r="A4820" s="43">
        <v>45858.75</v>
      </c>
      <c r="B4820" s="44">
        <v>7.0</v>
      </c>
      <c r="C4820" s="44">
        <v>18.0</v>
      </c>
      <c r="D4820" s="44">
        <v>198.1</v>
      </c>
      <c r="E4820" s="44">
        <v>15.6</v>
      </c>
      <c r="F4820" s="44">
        <v>4.54</v>
      </c>
      <c r="G4820" s="44">
        <v>0.95</v>
      </c>
      <c r="H4820" s="18">
        <f>MIN(1,F4820/Config_Geracao!$E$4)*G4820</f>
        <v>0.4313</v>
      </c>
    </row>
    <row r="4821" ht="15.0" customHeight="1">
      <c r="A4821" s="43">
        <v>45858.7916666667</v>
      </c>
      <c r="B4821" s="44">
        <v>7.0</v>
      </c>
      <c r="C4821" s="44">
        <v>19.0</v>
      </c>
      <c r="D4821" s="44">
        <v>26.7</v>
      </c>
      <c r="E4821" s="44">
        <v>17.6</v>
      </c>
      <c r="F4821" s="44">
        <v>5.6</v>
      </c>
      <c r="G4821" s="44">
        <v>0.95</v>
      </c>
      <c r="H4821" s="18">
        <f>MIN(1,F4821/Config_Geracao!$E$4)*G4821</f>
        <v>0.532</v>
      </c>
    </row>
    <row r="4822" ht="15.0" customHeight="1">
      <c r="A4822" s="43">
        <v>45858.8333333333</v>
      </c>
      <c r="B4822" s="44">
        <v>7.0</v>
      </c>
      <c r="C4822" s="44">
        <v>20.0</v>
      </c>
      <c r="D4822" s="44">
        <v>0.0</v>
      </c>
      <c r="E4822" s="44">
        <v>19.1</v>
      </c>
      <c r="F4822" s="44">
        <v>2.59</v>
      </c>
      <c r="G4822" s="44">
        <v>0.95</v>
      </c>
      <c r="H4822" s="18">
        <f>MIN(1,F4822/Config_Geracao!$E$4)*G4822</f>
        <v>0.24605</v>
      </c>
    </row>
    <row r="4823" ht="15.0" customHeight="1">
      <c r="A4823" s="43">
        <v>45858.875</v>
      </c>
      <c r="B4823" s="44">
        <v>7.0</v>
      </c>
      <c r="C4823" s="44">
        <v>21.0</v>
      </c>
      <c r="D4823" s="44">
        <v>0.0</v>
      </c>
      <c r="E4823" s="44">
        <v>25.3</v>
      </c>
      <c r="F4823" s="44">
        <v>4.43</v>
      </c>
      <c r="G4823" s="44">
        <v>0.95</v>
      </c>
      <c r="H4823" s="18">
        <f>MIN(1,F4823/Config_Geracao!$E$4)*G4823</f>
        <v>0.42085</v>
      </c>
    </row>
    <row r="4824" ht="15.0" customHeight="1">
      <c r="A4824" s="43">
        <v>45858.9166666667</v>
      </c>
      <c r="B4824" s="44">
        <v>7.0</v>
      </c>
      <c r="C4824" s="44">
        <v>22.0</v>
      </c>
      <c r="D4824" s="44">
        <v>0.0</v>
      </c>
      <c r="E4824" s="44">
        <v>22.8</v>
      </c>
      <c r="F4824" s="44">
        <v>3.67</v>
      </c>
      <c r="G4824" s="44">
        <v>0.95</v>
      </c>
      <c r="H4824" s="18">
        <f>MIN(1,F4824/Config_Geracao!$E$4)*G4824</f>
        <v>0.34865</v>
      </c>
    </row>
    <row r="4825" ht="15.0" customHeight="1">
      <c r="A4825" s="43">
        <v>45858.9583333333</v>
      </c>
      <c r="B4825" s="44">
        <v>7.0</v>
      </c>
      <c r="C4825" s="44">
        <v>23.0</v>
      </c>
      <c r="D4825" s="44">
        <v>0.0</v>
      </c>
      <c r="E4825" s="44">
        <v>22.6</v>
      </c>
      <c r="F4825" s="44">
        <v>3.99</v>
      </c>
      <c r="G4825" s="44">
        <v>0.95</v>
      </c>
      <c r="H4825" s="18">
        <f>MIN(1,F4825/Config_Geracao!$E$4)*G4825</f>
        <v>0.37905</v>
      </c>
    </row>
    <row r="4826" ht="15.0" customHeight="1">
      <c r="A4826" s="43">
        <v>45859.0</v>
      </c>
      <c r="B4826" s="44">
        <v>7.0</v>
      </c>
      <c r="C4826" s="44">
        <v>0.0</v>
      </c>
      <c r="D4826" s="44">
        <v>0.0</v>
      </c>
      <c r="E4826" s="44">
        <v>23.1</v>
      </c>
      <c r="F4826" s="44">
        <v>6.29</v>
      </c>
      <c r="G4826" s="44">
        <v>0.95</v>
      </c>
      <c r="H4826" s="18">
        <f>MIN(1,F4826/Config_Geracao!$E$4)*G4826</f>
        <v>0.59755</v>
      </c>
    </row>
    <row r="4827" ht="15.0" customHeight="1">
      <c r="A4827" s="43">
        <v>45859.0416666667</v>
      </c>
      <c r="B4827" s="44">
        <v>7.0</v>
      </c>
      <c r="C4827" s="44">
        <v>1.0</v>
      </c>
      <c r="D4827" s="44">
        <v>0.0</v>
      </c>
      <c r="E4827" s="44">
        <v>23.4</v>
      </c>
      <c r="F4827" s="44">
        <v>3.89</v>
      </c>
      <c r="G4827" s="44">
        <v>0.95</v>
      </c>
      <c r="H4827" s="18">
        <f>MIN(1,F4827/Config_Geracao!$E$4)*G4827</f>
        <v>0.36955</v>
      </c>
    </row>
    <row r="4828" ht="15.0" customHeight="1">
      <c r="A4828" s="43">
        <v>45859.0833333333</v>
      </c>
      <c r="B4828" s="44">
        <v>7.0</v>
      </c>
      <c r="C4828" s="44">
        <v>2.0</v>
      </c>
      <c r="D4828" s="44">
        <v>0.0</v>
      </c>
      <c r="E4828" s="44">
        <v>22.4</v>
      </c>
      <c r="F4828" s="44">
        <v>3.98</v>
      </c>
      <c r="G4828" s="44">
        <v>0.95</v>
      </c>
      <c r="H4828" s="18">
        <f>MIN(1,F4828/Config_Geracao!$E$4)*G4828</f>
        <v>0.3781</v>
      </c>
    </row>
    <row r="4829" ht="15.0" customHeight="1">
      <c r="A4829" s="43">
        <v>45859.125</v>
      </c>
      <c r="B4829" s="44">
        <v>7.0</v>
      </c>
      <c r="C4829" s="44">
        <v>3.0</v>
      </c>
      <c r="D4829" s="44">
        <v>0.0</v>
      </c>
      <c r="E4829" s="44">
        <v>24.1</v>
      </c>
      <c r="F4829" s="44">
        <v>4.3</v>
      </c>
      <c r="G4829" s="44">
        <v>0.95</v>
      </c>
      <c r="H4829" s="18">
        <f>MIN(1,F4829/Config_Geracao!$E$4)*G4829</f>
        <v>0.4085</v>
      </c>
    </row>
    <row r="4830" ht="15.0" customHeight="1">
      <c r="A4830" s="43">
        <v>45859.1666666667</v>
      </c>
      <c r="B4830" s="44">
        <v>7.0</v>
      </c>
      <c r="C4830" s="44">
        <v>4.0</v>
      </c>
      <c r="D4830" s="44">
        <v>0.0</v>
      </c>
      <c r="E4830" s="44">
        <v>22.5</v>
      </c>
      <c r="F4830" s="44">
        <v>5.74</v>
      </c>
      <c r="G4830" s="44">
        <v>0.95</v>
      </c>
      <c r="H4830" s="18">
        <f>MIN(1,F4830/Config_Geracao!$E$4)*G4830</f>
        <v>0.5453</v>
      </c>
    </row>
    <row r="4831" ht="15.0" customHeight="1">
      <c r="A4831" s="43">
        <v>45859.2083333333</v>
      </c>
      <c r="B4831" s="44">
        <v>7.0</v>
      </c>
      <c r="C4831" s="44">
        <v>5.0</v>
      </c>
      <c r="D4831" s="44">
        <v>4.5</v>
      </c>
      <c r="E4831" s="44">
        <v>20.5</v>
      </c>
      <c r="F4831" s="44">
        <v>4.11</v>
      </c>
      <c r="G4831" s="44">
        <v>0.95</v>
      </c>
      <c r="H4831" s="18">
        <f>MIN(1,F4831/Config_Geracao!$E$4)*G4831</f>
        <v>0.39045</v>
      </c>
    </row>
    <row r="4832" ht="15.0" customHeight="1">
      <c r="A4832" s="43">
        <v>45859.25</v>
      </c>
      <c r="B4832" s="44">
        <v>7.0</v>
      </c>
      <c r="C4832" s="44">
        <v>6.0</v>
      </c>
      <c r="D4832" s="44">
        <v>179.6</v>
      </c>
      <c r="E4832" s="44">
        <v>18.8</v>
      </c>
      <c r="F4832" s="44">
        <v>4.08</v>
      </c>
      <c r="G4832" s="44">
        <v>0.95</v>
      </c>
      <c r="H4832" s="18">
        <f>MIN(1,F4832/Config_Geracao!$E$4)*G4832</f>
        <v>0.3876</v>
      </c>
    </row>
    <row r="4833" ht="15.0" customHeight="1">
      <c r="A4833" s="43">
        <v>45859.2916666667</v>
      </c>
      <c r="B4833" s="44">
        <v>7.0</v>
      </c>
      <c r="C4833" s="44">
        <v>7.0</v>
      </c>
      <c r="D4833" s="44">
        <v>407.6</v>
      </c>
      <c r="E4833" s="44">
        <v>21.6</v>
      </c>
      <c r="F4833" s="44">
        <v>2.56</v>
      </c>
      <c r="G4833" s="44">
        <v>0.95</v>
      </c>
      <c r="H4833" s="18">
        <f>MIN(1,F4833/Config_Geracao!$E$4)*G4833</f>
        <v>0.2432</v>
      </c>
    </row>
    <row r="4834" ht="15.0" customHeight="1">
      <c r="A4834" s="43">
        <v>45859.3333333333</v>
      </c>
      <c r="B4834" s="44">
        <v>7.0</v>
      </c>
      <c r="C4834" s="44">
        <v>8.0</v>
      </c>
      <c r="D4834" s="44">
        <v>561.2</v>
      </c>
      <c r="E4834" s="44">
        <v>24.7</v>
      </c>
      <c r="F4834" s="44">
        <v>2.97</v>
      </c>
      <c r="G4834" s="44">
        <v>0.95</v>
      </c>
      <c r="H4834" s="18">
        <f>MIN(1,F4834/Config_Geracao!$E$4)*G4834</f>
        <v>0.28215</v>
      </c>
    </row>
    <row r="4835" ht="15.0" customHeight="1">
      <c r="A4835" s="43">
        <v>45859.375</v>
      </c>
      <c r="B4835" s="44">
        <v>7.0</v>
      </c>
      <c r="C4835" s="44">
        <v>9.0</v>
      </c>
      <c r="D4835" s="44">
        <v>688.0</v>
      </c>
      <c r="E4835" s="44">
        <v>23.7</v>
      </c>
      <c r="F4835" s="44">
        <v>3.35</v>
      </c>
      <c r="G4835" s="44">
        <v>0.95</v>
      </c>
      <c r="H4835" s="18">
        <f>MIN(1,F4835/Config_Geracao!$E$4)*G4835</f>
        <v>0.31825</v>
      </c>
    </row>
    <row r="4836" ht="15.0" customHeight="1">
      <c r="A4836" s="43">
        <v>45859.4166666667</v>
      </c>
      <c r="B4836" s="44">
        <v>7.0</v>
      </c>
      <c r="C4836" s="44">
        <v>10.0</v>
      </c>
      <c r="D4836" s="44">
        <v>763.3</v>
      </c>
      <c r="E4836" s="44">
        <v>25.7</v>
      </c>
      <c r="F4836" s="44">
        <v>5.25</v>
      </c>
      <c r="G4836" s="44">
        <v>0.95</v>
      </c>
      <c r="H4836" s="18">
        <f>MIN(1,F4836/Config_Geracao!$E$4)*G4836</f>
        <v>0.49875</v>
      </c>
    </row>
    <row r="4837" ht="15.0" customHeight="1">
      <c r="A4837" s="43">
        <v>45859.4583333333</v>
      </c>
      <c r="B4837" s="44">
        <v>7.0</v>
      </c>
      <c r="C4837" s="44">
        <v>11.0</v>
      </c>
      <c r="D4837" s="44">
        <v>868.9</v>
      </c>
      <c r="E4837" s="44">
        <v>25.4</v>
      </c>
      <c r="F4837" s="44">
        <v>4.58</v>
      </c>
      <c r="G4837" s="44">
        <v>0.95</v>
      </c>
      <c r="H4837" s="18">
        <f>MIN(1,F4837/Config_Geracao!$E$4)*G4837</f>
        <v>0.4351</v>
      </c>
    </row>
    <row r="4838" ht="15.0" customHeight="1">
      <c r="A4838" s="43">
        <v>45859.5</v>
      </c>
      <c r="B4838" s="44">
        <v>7.0</v>
      </c>
      <c r="C4838" s="44">
        <v>12.0</v>
      </c>
      <c r="D4838" s="44">
        <v>903.7</v>
      </c>
      <c r="E4838" s="44">
        <v>28.7</v>
      </c>
      <c r="F4838" s="44">
        <v>3.4</v>
      </c>
      <c r="G4838" s="44">
        <v>0.95</v>
      </c>
      <c r="H4838" s="18">
        <f>MIN(1,F4838/Config_Geracao!$E$4)*G4838</f>
        <v>0.323</v>
      </c>
    </row>
    <row r="4839" ht="15.0" customHeight="1">
      <c r="A4839" s="43">
        <v>45859.5416666667</v>
      </c>
      <c r="B4839" s="44">
        <v>7.0</v>
      </c>
      <c r="C4839" s="44">
        <v>13.0</v>
      </c>
      <c r="D4839" s="44">
        <v>852.3</v>
      </c>
      <c r="E4839" s="44">
        <v>24.6</v>
      </c>
      <c r="F4839" s="44">
        <v>2.57</v>
      </c>
      <c r="G4839" s="44">
        <v>0.95</v>
      </c>
      <c r="H4839" s="18">
        <f>MIN(1,F4839/Config_Geracao!$E$4)*G4839</f>
        <v>0.24415</v>
      </c>
    </row>
    <row r="4840" ht="15.0" customHeight="1">
      <c r="A4840" s="43">
        <v>45859.5833333333</v>
      </c>
      <c r="B4840" s="44">
        <v>7.0</v>
      </c>
      <c r="C4840" s="44">
        <v>14.0</v>
      </c>
      <c r="D4840" s="44">
        <v>312.4</v>
      </c>
      <c r="E4840" s="44">
        <v>26.3</v>
      </c>
      <c r="F4840" s="44">
        <v>4.1</v>
      </c>
      <c r="G4840" s="44">
        <v>0.95</v>
      </c>
      <c r="H4840" s="18">
        <f>MIN(1,F4840/Config_Geracao!$E$4)*G4840</f>
        <v>0.3895</v>
      </c>
    </row>
    <row r="4841" ht="15.0" customHeight="1">
      <c r="A4841" s="43">
        <v>45859.625</v>
      </c>
      <c r="B4841" s="44">
        <v>7.0</v>
      </c>
      <c r="C4841" s="44">
        <v>15.0</v>
      </c>
      <c r="D4841" s="44">
        <v>677.3</v>
      </c>
      <c r="E4841" s="44">
        <v>23.4</v>
      </c>
      <c r="F4841" s="44">
        <v>2.74</v>
      </c>
      <c r="G4841" s="44">
        <v>0.95</v>
      </c>
      <c r="H4841" s="18">
        <f>MIN(1,F4841/Config_Geracao!$E$4)*G4841</f>
        <v>0.2603</v>
      </c>
    </row>
    <row r="4842" ht="15.0" customHeight="1">
      <c r="A4842" s="43">
        <v>45859.6666666667</v>
      </c>
      <c r="B4842" s="44">
        <v>7.0</v>
      </c>
      <c r="C4842" s="44">
        <v>16.0</v>
      </c>
      <c r="D4842" s="44">
        <v>559.3</v>
      </c>
      <c r="E4842" s="44">
        <v>24.8</v>
      </c>
      <c r="F4842" s="44">
        <v>3.13</v>
      </c>
      <c r="G4842" s="44">
        <v>0.95</v>
      </c>
      <c r="H4842" s="18">
        <f>MIN(1,F4842/Config_Geracao!$E$4)*G4842</f>
        <v>0.29735</v>
      </c>
    </row>
    <row r="4843" ht="15.0" customHeight="1">
      <c r="A4843" s="43">
        <v>45859.7083333333</v>
      </c>
      <c r="B4843" s="44">
        <v>7.0</v>
      </c>
      <c r="C4843" s="44">
        <v>17.0</v>
      </c>
      <c r="D4843" s="44">
        <v>378.8</v>
      </c>
      <c r="E4843" s="44">
        <v>22.1</v>
      </c>
      <c r="F4843" s="44">
        <v>2.81</v>
      </c>
      <c r="G4843" s="44">
        <v>0.95</v>
      </c>
      <c r="H4843" s="18">
        <f>MIN(1,F4843/Config_Geracao!$E$4)*G4843</f>
        <v>0.26695</v>
      </c>
    </row>
    <row r="4844" ht="15.0" customHeight="1">
      <c r="A4844" s="43">
        <v>45859.75</v>
      </c>
      <c r="B4844" s="44">
        <v>7.0</v>
      </c>
      <c r="C4844" s="44">
        <v>18.0</v>
      </c>
      <c r="D4844" s="44">
        <v>196.0</v>
      </c>
      <c r="E4844" s="44">
        <v>21.0</v>
      </c>
      <c r="F4844" s="44">
        <v>5.01</v>
      </c>
      <c r="G4844" s="44">
        <v>0.95</v>
      </c>
      <c r="H4844" s="18">
        <f>MIN(1,F4844/Config_Geracao!$E$4)*G4844</f>
        <v>0.47595</v>
      </c>
    </row>
    <row r="4845" ht="15.0" customHeight="1">
      <c r="A4845" s="43">
        <v>45859.7916666667</v>
      </c>
      <c r="B4845" s="44">
        <v>7.0</v>
      </c>
      <c r="C4845" s="44">
        <v>19.0</v>
      </c>
      <c r="D4845" s="44">
        <v>46.3</v>
      </c>
      <c r="E4845" s="44">
        <v>20.3</v>
      </c>
      <c r="F4845" s="44">
        <v>3.1</v>
      </c>
      <c r="G4845" s="44">
        <v>0.95</v>
      </c>
      <c r="H4845" s="18">
        <f>MIN(1,F4845/Config_Geracao!$E$4)*G4845</f>
        <v>0.2945</v>
      </c>
    </row>
    <row r="4846" ht="15.0" customHeight="1">
      <c r="A4846" s="43">
        <v>45859.8333333333</v>
      </c>
      <c r="B4846" s="44">
        <v>7.0</v>
      </c>
      <c r="C4846" s="44">
        <v>20.0</v>
      </c>
      <c r="D4846" s="44">
        <v>0.0</v>
      </c>
      <c r="E4846" s="44">
        <v>22.0</v>
      </c>
      <c r="F4846" s="44">
        <v>2.75</v>
      </c>
      <c r="G4846" s="44">
        <v>0.95</v>
      </c>
      <c r="H4846" s="18">
        <f>MIN(1,F4846/Config_Geracao!$E$4)*G4846</f>
        <v>0.26125</v>
      </c>
    </row>
    <row r="4847" ht="15.0" customHeight="1">
      <c r="A4847" s="43">
        <v>45859.875</v>
      </c>
      <c r="B4847" s="44">
        <v>7.0</v>
      </c>
      <c r="C4847" s="44">
        <v>21.0</v>
      </c>
      <c r="D4847" s="44">
        <v>0.0</v>
      </c>
      <c r="E4847" s="44">
        <v>21.8</v>
      </c>
      <c r="F4847" s="44">
        <v>4.06</v>
      </c>
      <c r="G4847" s="44">
        <v>0.95</v>
      </c>
      <c r="H4847" s="18">
        <f>MIN(1,F4847/Config_Geracao!$E$4)*G4847</f>
        <v>0.3857</v>
      </c>
    </row>
    <row r="4848" ht="15.0" customHeight="1">
      <c r="A4848" s="43">
        <v>45859.9166666667</v>
      </c>
      <c r="B4848" s="44">
        <v>7.0</v>
      </c>
      <c r="C4848" s="44">
        <v>22.0</v>
      </c>
      <c r="D4848" s="44">
        <v>0.0</v>
      </c>
      <c r="E4848" s="44">
        <v>21.1</v>
      </c>
      <c r="F4848" s="44">
        <v>6.13</v>
      </c>
      <c r="G4848" s="44">
        <v>0.95</v>
      </c>
      <c r="H4848" s="18">
        <f>MIN(1,F4848/Config_Geracao!$E$4)*G4848</f>
        <v>0.58235</v>
      </c>
    </row>
    <row r="4849" ht="15.0" customHeight="1">
      <c r="A4849" s="43">
        <v>45859.9583333333</v>
      </c>
      <c r="B4849" s="44">
        <v>7.0</v>
      </c>
      <c r="C4849" s="44">
        <v>23.0</v>
      </c>
      <c r="D4849" s="44">
        <v>0.0</v>
      </c>
      <c r="E4849" s="44">
        <v>21.6</v>
      </c>
      <c r="F4849" s="44">
        <v>5.24</v>
      </c>
      <c r="G4849" s="44">
        <v>0.95</v>
      </c>
      <c r="H4849" s="18">
        <f>MIN(1,F4849/Config_Geracao!$E$4)*G4849</f>
        <v>0.4978</v>
      </c>
    </row>
    <row r="4850" ht="15.0" customHeight="1">
      <c r="A4850" s="43">
        <v>45860.0</v>
      </c>
      <c r="B4850" s="44">
        <v>7.0</v>
      </c>
      <c r="C4850" s="44">
        <v>0.0</v>
      </c>
      <c r="D4850" s="44">
        <v>0.0</v>
      </c>
      <c r="E4850" s="44">
        <v>23.6</v>
      </c>
      <c r="F4850" s="44">
        <v>6.04</v>
      </c>
      <c r="G4850" s="44">
        <v>0.95</v>
      </c>
      <c r="H4850" s="18">
        <f>MIN(1,F4850/Config_Geracao!$E$4)*G4850</f>
        <v>0.5738</v>
      </c>
    </row>
    <row r="4851" ht="15.0" customHeight="1">
      <c r="A4851" s="43">
        <v>45860.0416666667</v>
      </c>
      <c r="B4851" s="44">
        <v>7.0</v>
      </c>
      <c r="C4851" s="44">
        <v>1.0</v>
      </c>
      <c r="D4851" s="44">
        <v>0.0</v>
      </c>
      <c r="E4851" s="44">
        <v>22.1</v>
      </c>
      <c r="F4851" s="44">
        <v>3.68</v>
      </c>
      <c r="G4851" s="44">
        <v>0.95</v>
      </c>
      <c r="H4851" s="18">
        <f>MIN(1,F4851/Config_Geracao!$E$4)*G4851</f>
        <v>0.3496</v>
      </c>
    </row>
    <row r="4852" ht="15.0" customHeight="1">
      <c r="A4852" s="43">
        <v>45860.0833333333</v>
      </c>
      <c r="B4852" s="44">
        <v>7.0</v>
      </c>
      <c r="C4852" s="44">
        <v>2.0</v>
      </c>
      <c r="D4852" s="44">
        <v>0.0</v>
      </c>
      <c r="E4852" s="44">
        <v>22.9</v>
      </c>
      <c r="F4852" s="44">
        <v>4.71</v>
      </c>
      <c r="G4852" s="44">
        <v>0.95</v>
      </c>
      <c r="H4852" s="18">
        <f>MIN(1,F4852/Config_Geracao!$E$4)*G4852</f>
        <v>0.44745</v>
      </c>
    </row>
    <row r="4853" ht="15.0" customHeight="1">
      <c r="A4853" s="43">
        <v>45860.125</v>
      </c>
      <c r="B4853" s="44">
        <v>7.0</v>
      </c>
      <c r="C4853" s="44">
        <v>3.0</v>
      </c>
      <c r="D4853" s="44">
        <v>0.0</v>
      </c>
      <c r="E4853" s="44">
        <v>24.0</v>
      </c>
      <c r="F4853" s="44">
        <v>4.28</v>
      </c>
      <c r="G4853" s="44">
        <v>0.95</v>
      </c>
      <c r="H4853" s="18">
        <f>MIN(1,F4853/Config_Geracao!$E$4)*G4853</f>
        <v>0.4066</v>
      </c>
    </row>
    <row r="4854" ht="15.0" customHeight="1">
      <c r="A4854" s="43">
        <v>45860.1666666667</v>
      </c>
      <c r="B4854" s="44">
        <v>7.0</v>
      </c>
      <c r="C4854" s="44">
        <v>4.0</v>
      </c>
      <c r="D4854" s="44">
        <v>0.0</v>
      </c>
      <c r="E4854" s="44">
        <v>19.7</v>
      </c>
      <c r="F4854" s="44">
        <v>5.33</v>
      </c>
      <c r="G4854" s="44">
        <v>0.95</v>
      </c>
      <c r="H4854" s="18">
        <f>MIN(1,F4854/Config_Geracao!$E$4)*G4854</f>
        <v>0.50635</v>
      </c>
    </row>
    <row r="4855" ht="15.0" customHeight="1">
      <c r="A4855" s="43">
        <v>45860.2083333333</v>
      </c>
      <c r="B4855" s="44">
        <v>7.0</v>
      </c>
      <c r="C4855" s="44">
        <v>5.0</v>
      </c>
      <c r="D4855" s="44">
        <v>0.0</v>
      </c>
      <c r="E4855" s="44">
        <v>23.0</v>
      </c>
      <c r="F4855" s="44">
        <v>4.26</v>
      </c>
      <c r="G4855" s="44">
        <v>0.95</v>
      </c>
      <c r="H4855" s="18">
        <f>MIN(1,F4855/Config_Geracao!$E$4)*G4855</f>
        <v>0.4047</v>
      </c>
    </row>
    <row r="4856" ht="15.0" customHeight="1">
      <c r="A4856" s="43">
        <v>45860.25</v>
      </c>
      <c r="B4856" s="44">
        <v>7.0</v>
      </c>
      <c r="C4856" s="44">
        <v>6.0</v>
      </c>
      <c r="D4856" s="44">
        <v>188.2</v>
      </c>
      <c r="E4856" s="44">
        <v>20.3</v>
      </c>
      <c r="F4856" s="44">
        <v>5.34</v>
      </c>
      <c r="G4856" s="44">
        <v>0.95</v>
      </c>
      <c r="H4856" s="18">
        <f>MIN(1,F4856/Config_Geracao!$E$4)*G4856</f>
        <v>0.5073</v>
      </c>
    </row>
    <row r="4857" ht="15.0" customHeight="1">
      <c r="A4857" s="43">
        <v>45860.2916666667</v>
      </c>
      <c r="B4857" s="44">
        <v>7.0</v>
      </c>
      <c r="C4857" s="44">
        <v>7.0</v>
      </c>
      <c r="D4857" s="44">
        <v>232.0</v>
      </c>
      <c r="E4857" s="44">
        <v>22.2</v>
      </c>
      <c r="F4857" s="44">
        <v>2.91</v>
      </c>
      <c r="G4857" s="44">
        <v>0.95</v>
      </c>
      <c r="H4857" s="18">
        <f>MIN(1,F4857/Config_Geracao!$E$4)*G4857</f>
        <v>0.27645</v>
      </c>
    </row>
    <row r="4858" ht="15.0" customHeight="1">
      <c r="A4858" s="43">
        <v>45860.3333333333</v>
      </c>
      <c r="B4858" s="44">
        <v>7.0</v>
      </c>
      <c r="C4858" s="44">
        <v>8.0</v>
      </c>
      <c r="D4858" s="44">
        <v>528.5</v>
      </c>
      <c r="E4858" s="44">
        <v>22.1</v>
      </c>
      <c r="F4858" s="44">
        <v>3.39</v>
      </c>
      <c r="G4858" s="44">
        <v>0.95</v>
      </c>
      <c r="H4858" s="18">
        <f>MIN(1,F4858/Config_Geracao!$E$4)*G4858</f>
        <v>0.32205</v>
      </c>
    </row>
    <row r="4859" ht="15.0" customHeight="1">
      <c r="A4859" s="43">
        <v>45860.375</v>
      </c>
      <c r="B4859" s="44">
        <v>7.0</v>
      </c>
      <c r="C4859" s="44">
        <v>9.0</v>
      </c>
      <c r="D4859" s="44">
        <v>669.2</v>
      </c>
      <c r="E4859" s="44">
        <v>24.0</v>
      </c>
      <c r="F4859" s="44">
        <v>3.65</v>
      </c>
      <c r="G4859" s="44">
        <v>0.95</v>
      </c>
      <c r="H4859" s="18">
        <f>MIN(1,F4859/Config_Geracao!$E$4)*G4859</f>
        <v>0.34675</v>
      </c>
    </row>
    <row r="4860" ht="15.0" customHeight="1">
      <c r="A4860" s="43">
        <v>45860.4166666667</v>
      </c>
      <c r="B4860" s="44">
        <v>7.0</v>
      </c>
      <c r="C4860" s="44">
        <v>10.0</v>
      </c>
      <c r="D4860" s="44">
        <v>802.0</v>
      </c>
      <c r="E4860" s="44">
        <v>25.7</v>
      </c>
      <c r="F4860" s="44">
        <v>2.9</v>
      </c>
      <c r="G4860" s="44">
        <v>0.95</v>
      </c>
      <c r="H4860" s="18">
        <f>MIN(1,F4860/Config_Geracao!$E$4)*G4860</f>
        <v>0.2755</v>
      </c>
    </row>
    <row r="4861" ht="15.0" customHeight="1">
      <c r="A4861" s="43">
        <v>45860.4583333333</v>
      </c>
      <c r="B4861" s="44">
        <v>7.0</v>
      </c>
      <c r="C4861" s="44">
        <v>11.0</v>
      </c>
      <c r="D4861" s="44">
        <v>865.2</v>
      </c>
      <c r="E4861" s="44">
        <v>24.1</v>
      </c>
      <c r="F4861" s="44">
        <v>4.26</v>
      </c>
      <c r="G4861" s="44">
        <v>0.95</v>
      </c>
      <c r="H4861" s="18">
        <f>MIN(1,F4861/Config_Geracao!$E$4)*G4861</f>
        <v>0.4047</v>
      </c>
    </row>
    <row r="4862" ht="15.0" customHeight="1">
      <c r="A4862" s="43">
        <v>45860.5</v>
      </c>
      <c r="B4862" s="44">
        <v>7.0</v>
      </c>
      <c r="C4862" s="44">
        <v>12.0</v>
      </c>
      <c r="D4862" s="44">
        <v>902.2</v>
      </c>
      <c r="E4862" s="44">
        <v>24.8</v>
      </c>
      <c r="F4862" s="44">
        <v>3.11</v>
      </c>
      <c r="G4862" s="44">
        <v>0.95</v>
      </c>
      <c r="H4862" s="18">
        <f>MIN(1,F4862/Config_Geracao!$E$4)*G4862</f>
        <v>0.29545</v>
      </c>
    </row>
    <row r="4863" ht="15.0" customHeight="1">
      <c r="A4863" s="43">
        <v>45860.5416666667</v>
      </c>
      <c r="B4863" s="44">
        <v>7.0</v>
      </c>
      <c r="C4863" s="44">
        <v>13.0</v>
      </c>
      <c r="D4863" s="44">
        <v>845.7</v>
      </c>
      <c r="E4863" s="44">
        <v>27.0</v>
      </c>
      <c r="F4863" s="44">
        <v>3.26</v>
      </c>
      <c r="G4863" s="44">
        <v>0.95</v>
      </c>
      <c r="H4863" s="18">
        <f>MIN(1,F4863/Config_Geracao!$E$4)*G4863</f>
        <v>0.3097</v>
      </c>
    </row>
    <row r="4864" ht="15.0" customHeight="1">
      <c r="A4864" s="43">
        <v>45860.5833333333</v>
      </c>
      <c r="B4864" s="44">
        <v>7.0</v>
      </c>
      <c r="C4864" s="44">
        <v>14.0</v>
      </c>
      <c r="D4864" s="44">
        <v>772.8</v>
      </c>
      <c r="E4864" s="44">
        <v>25.7</v>
      </c>
      <c r="F4864" s="44">
        <v>2.89</v>
      </c>
      <c r="G4864" s="44">
        <v>0.95</v>
      </c>
      <c r="H4864" s="18">
        <f>MIN(1,F4864/Config_Geracao!$E$4)*G4864</f>
        <v>0.27455</v>
      </c>
    </row>
    <row r="4865" ht="15.0" customHeight="1">
      <c r="A4865" s="43">
        <v>45860.625</v>
      </c>
      <c r="B4865" s="44">
        <v>7.0</v>
      </c>
      <c r="C4865" s="44">
        <v>15.0</v>
      </c>
      <c r="D4865" s="44">
        <v>698.4</v>
      </c>
      <c r="E4865" s="44">
        <v>24.3</v>
      </c>
      <c r="F4865" s="44">
        <v>2.65</v>
      </c>
      <c r="G4865" s="44">
        <v>0.95</v>
      </c>
      <c r="H4865" s="18">
        <f>MIN(1,F4865/Config_Geracao!$E$4)*G4865</f>
        <v>0.25175</v>
      </c>
    </row>
    <row r="4866" ht="15.0" customHeight="1">
      <c r="A4866" s="43">
        <v>45860.6666666667</v>
      </c>
      <c r="B4866" s="44">
        <v>7.0</v>
      </c>
      <c r="C4866" s="44">
        <v>16.0</v>
      </c>
      <c r="D4866" s="44">
        <v>540.2</v>
      </c>
      <c r="E4866" s="44">
        <v>25.2</v>
      </c>
      <c r="F4866" s="44">
        <v>5.62</v>
      </c>
      <c r="G4866" s="44">
        <v>0.95</v>
      </c>
      <c r="H4866" s="18">
        <f>MIN(1,F4866/Config_Geracao!$E$4)*G4866</f>
        <v>0.5339</v>
      </c>
    </row>
    <row r="4867" ht="15.0" customHeight="1">
      <c r="A4867" s="43">
        <v>45860.7083333333</v>
      </c>
      <c r="B4867" s="44">
        <v>7.0</v>
      </c>
      <c r="C4867" s="44">
        <v>17.0</v>
      </c>
      <c r="D4867" s="44">
        <v>425.1</v>
      </c>
      <c r="E4867" s="44">
        <v>20.6</v>
      </c>
      <c r="F4867" s="44">
        <v>3.04</v>
      </c>
      <c r="G4867" s="44">
        <v>0.95</v>
      </c>
      <c r="H4867" s="18">
        <f>MIN(1,F4867/Config_Geracao!$E$4)*G4867</f>
        <v>0.2888</v>
      </c>
    </row>
    <row r="4868" ht="15.0" customHeight="1">
      <c r="A4868" s="43">
        <v>45860.75</v>
      </c>
      <c r="B4868" s="44">
        <v>7.0</v>
      </c>
      <c r="C4868" s="44">
        <v>18.0</v>
      </c>
      <c r="D4868" s="44">
        <v>158.7</v>
      </c>
      <c r="E4868" s="44">
        <v>22.2</v>
      </c>
      <c r="F4868" s="44">
        <v>3.41</v>
      </c>
      <c r="G4868" s="44">
        <v>0.95</v>
      </c>
      <c r="H4868" s="18">
        <f>MIN(1,F4868/Config_Geracao!$E$4)*G4868</f>
        <v>0.32395</v>
      </c>
    </row>
    <row r="4869" ht="15.0" customHeight="1">
      <c r="A4869" s="43">
        <v>45860.7916666667</v>
      </c>
      <c r="B4869" s="44">
        <v>7.0</v>
      </c>
      <c r="C4869" s="44">
        <v>19.0</v>
      </c>
      <c r="D4869" s="44">
        <v>36.3</v>
      </c>
      <c r="E4869" s="44">
        <v>19.3</v>
      </c>
      <c r="F4869" s="44">
        <v>2.69</v>
      </c>
      <c r="G4869" s="44">
        <v>0.95</v>
      </c>
      <c r="H4869" s="18">
        <f>MIN(1,F4869/Config_Geracao!$E$4)*G4869</f>
        <v>0.25555</v>
      </c>
    </row>
    <row r="4870" ht="15.0" customHeight="1">
      <c r="A4870" s="43">
        <v>45860.8333333333</v>
      </c>
      <c r="B4870" s="44">
        <v>7.0</v>
      </c>
      <c r="C4870" s="44">
        <v>20.0</v>
      </c>
      <c r="D4870" s="44">
        <v>0.0</v>
      </c>
      <c r="E4870" s="44">
        <v>21.9</v>
      </c>
      <c r="F4870" s="44">
        <v>2.44</v>
      </c>
      <c r="G4870" s="44">
        <v>0.95</v>
      </c>
      <c r="H4870" s="18">
        <f>MIN(1,F4870/Config_Geracao!$E$4)*G4870</f>
        <v>0.2318</v>
      </c>
    </row>
    <row r="4871" ht="15.0" customHeight="1">
      <c r="A4871" s="43">
        <v>45860.875</v>
      </c>
      <c r="B4871" s="44">
        <v>7.0</v>
      </c>
      <c r="C4871" s="44">
        <v>21.0</v>
      </c>
      <c r="D4871" s="44">
        <v>0.0</v>
      </c>
      <c r="E4871" s="44">
        <v>22.0</v>
      </c>
      <c r="F4871" s="44">
        <v>3.62</v>
      </c>
      <c r="G4871" s="44">
        <v>0.95</v>
      </c>
      <c r="H4871" s="18">
        <f>MIN(1,F4871/Config_Geracao!$E$4)*G4871</f>
        <v>0.3439</v>
      </c>
    </row>
    <row r="4872" ht="15.0" customHeight="1">
      <c r="A4872" s="43">
        <v>45860.9166666667</v>
      </c>
      <c r="B4872" s="44">
        <v>7.0</v>
      </c>
      <c r="C4872" s="44">
        <v>22.0</v>
      </c>
      <c r="D4872" s="44">
        <v>0.0</v>
      </c>
      <c r="E4872" s="44">
        <v>22.5</v>
      </c>
      <c r="F4872" s="44">
        <v>3.88</v>
      </c>
      <c r="G4872" s="44">
        <v>0.95</v>
      </c>
      <c r="H4872" s="18">
        <f>MIN(1,F4872/Config_Geracao!$E$4)*G4872</f>
        <v>0.3686</v>
      </c>
    </row>
    <row r="4873" ht="15.0" customHeight="1">
      <c r="A4873" s="43">
        <v>45860.9583333333</v>
      </c>
      <c r="B4873" s="44">
        <v>7.0</v>
      </c>
      <c r="C4873" s="44">
        <v>23.0</v>
      </c>
      <c r="D4873" s="44">
        <v>0.0</v>
      </c>
      <c r="E4873" s="44">
        <v>22.1</v>
      </c>
      <c r="F4873" s="44">
        <v>4.17</v>
      </c>
      <c r="G4873" s="44">
        <v>0.95</v>
      </c>
      <c r="H4873" s="18">
        <f>MIN(1,F4873/Config_Geracao!$E$4)*G4873</f>
        <v>0.39615</v>
      </c>
    </row>
    <row r="4874" ht="15.0" customHeight="1">
      <c r="A4874" s="43">
        <v>45861.0</v>
      </c>
      <c r="B4874" s="44">
        <v>7.0</v>
      </c>
      <c r="C4874" s="44">
        <v>0.0</v>
      </c>
      <c r="D4874" s="44">
        <v>0.0</v>
      </c>
      <c r="E4874" s="44">
        <v>23.3</v>
      </c>
      <c r="F4874" s="44">
        <v>6.04</v>
      </c>
      <c r="G4874" s="44">
        <v>0.95</v>
      </c>
      <c r="H4874" s="18">
        <f>MIN(1,F4874/Config_Geracao!$E$4)*G4874</f>
        <v>0.5738</v>
      </c>
    </row>
    <row r="4875" ht="15.0" customHeight="1">
      <c r="A4875" s="43">
        <v>45861.0416666667</v>
      </c>
      <c r="B4875" s="44">
        <v>7.0</v>
      </c>
      <c r="C4875" s="44">
        <v>1.0</v>
      </c>
      <c r="D4875" s="44">
        <v>0.0</v>
      </c>
      <c r="E4875" s="44">
        <v>21.9</v>
      </c>
      <c r="F4875" s="44">
        <v>6.19</v>
      </c>
      <c r="G4875" s="44">
        <v>0.95</v>
      </c>
      <c r="H4875" s="18">
        <f>MIN(1,F4875/Config_Geracao!$E$4)*G4875</f>
        <v>0.58805</v>
      </c>
    </row>
    <row r="4876" ht="15.0" customHeight="1">
      <c r="A4876" s="43">
        <v>45861.0833333333</v>
      </c>
      <c r="B4876" s="44">
        <v>7.0</v>
      </c>
      <c r="C4876" s="44">
        <v>2.0</v>
      </c>
      <c r="D4876" s="44">
        <v>0.0</v>
      </c>
      <c r="E4876" s="44">
        <v>24.1</v>
      </c>
      <c r="F4876" s="44">
        <v>4.0</v>
      </c>
      <c r="G4876" s="44">
        <v>0.95</v>
      </c>
      <c r="H4876" s="18">
        <f>MIN(1,F4876/Config_Geracao!$E$4)*G4876</f>
        <v>0.38</v>
      </c>
    </row>
    <row r="4877" ht="15.0" customHeight="1">
      <c r="A4877" s="43">
        <v>45861.125</v>
      </c>
      <c r="B4877" s="44">
        <v>7.0</v>
      </c>
      <c r="C4877" s="44">
        <v>3.0</v>
      </c>
      <c r="D4877" s="44">
        <v>0.0</v>
      </c>
      <c r="E4877" s="44">
        <v>22.0</v>
      </c>
      <c r="F4877" s="44">
        <v>4.7</v>
      </c>
      <c r="G4877" s="44">
        <v>0.95</v>
      </c>
      <c r="H4877" s="18">
        <f>MIN(1,F4877/Config_Geracao!$E$4)*G4877</f>
        <v>0.4465</v>
      </c>
    </row>
    <row r="4878" ht="15.0" customHeight="1">
      <c r="A4878" s="43">
        <v>45861.1666666667</v>
      </c>
      <c r="B4878" s="44">
        <v>7.0</v>
      </c>
      <c r="C4878" s="44">
        <v>4.0</v>
      </c>
      <c r="D4878" s="44">
        <v>0.0</v>
      </c>
      <c r="E4878" s="44">
        <v>23.1</v>
      </c>
      <c r="F4878" s="44">
        <v>4.71</v>
      </c>
      <c r="G4878" s="44">
        <v>0.95</v>
      </c>
      <c r="H4878" s="18">
        <f>MIN(1,F4878/Config_Geracao!$E$4)*G4878</f>
        <v>0.44745</v>
      </c>
    </row>
    <row r="4879" ht="15.0" customHeight="1">
      <c r="A4879" s="43">
        <v>45861.2083333333</v>
      </c>
      <c r="B4879" s="44">
        <v>7.0</v>
      </c>
      <c r="C4879" s="44">
        <v>5.0</v>
      </c>
      <c r="D4879" s="44">
        <v>17.5</v>
      </c>
      <c r="E4879" s="44">
        <v>20.7</v>
      </c>
      <c r="F4879" s="44">
        <v>3.61</v>
      </c>
      <c r="G4879" s="44">
        <v>0.95</v>
      </c>
      <c r="H4879" s="18">
        <f>MIN(1,F4879/Config_Geracao!$E$4)*G4879</f>
        <v>0.34295</v>
      </c>
    </row>
    <row r="4880" ht="15.0" customHeight="1">
      <c r="A4880" s="43">
        <v>45861.25</v>
      </c>
      <c r="B4880" s="44">
        <v>7.0</v>
      </c>
      <c r="C4880" s="44">
        <v>6.0</v>
      </c>
      <c r="D4880" s="44">
        <v>240.4</v>
      </c>
      <c r="E4880" s="44">
        <v>19.5</v>
      </c>
      <c r="F4880" s="44">
        <v>3.56</v>
      </c>
      <c r="G4880" s="44">
        <v>0.95</v>
      </c>
      <c r="H4880" s="18">
        <f>MIN(1,F4880/Config_Geracao!$E$4)*G4880</f>
        <v>0.3382</v>
      </c>
    </row>
    <row r="4881" ht="15.0" customHeight="1">
      <c r="A4881" s="43">
        <v>45861.2916666667</v>
      </c>
      <c r="B4881" s="44">
        <v>7.0</v>
      </c>
      <c r="C4881" s="44">
        <v>7.0</v>
      </c>
      <c r="D4881" s="44">
        <v>173.6</v>
      </c>
      <c r="E4881" s="44">
        <v>21.8</v>
      </c>
      <c r="F4881" s="44">
        <v>2.55</v>
      </c>
      <c r="G4881" s="44">
        <v>0.95</v>
      </c>
      <c r="H4881" s="18">
        <f>MIN(1,F4881/Config_Geracao!$E$4)*G4881</f>
        <v>0.24225</v>
      </c>
    </row>
    <row r="4882" ht="15.0" customHeight="1">
      <c r="A4882" s="43">
        <v>45861.3333333333</v>
      </c>
      <c r="B4882" s="44">
        <v>7.0</v>
      </c>
      <c r="C4882" s="44">
        <v>8.0</v>
      </c>
      <c r="D4882" s="44">
        <v>551.2</v>
      </c>
      <c r="E4882" s="44">
        <v>21.1</v>
      </c>
      <c r="F4882" s="44">
        <v>4.84</v>
      </c>
      <c r="G4882" s="44">
        <v>0.95</v>
      </c>
      <c r="H4882" s="18">
        <f>MIN(1,F4882/Config_Geracao!$E$4)*G4882</f>
        <v>0.4598</v>
      </c>
    </row>
    <row r="4883" ht="15.0" customHeight="1">
      <c r="A4883" s="43">
        <v>45861.375</v>
      </c>
      <c r="B4883" s="44">
        <v>7.0</v>
      </c>
      <c r="C4883" s="44">
        <v>9.0</v>
      </c>
      <c r="D4883" s="44">
        <v>255.6</v>
      </c>
      <c r="E4883" s="44">
        <v>22.5</v>
      </c>
      <c r="F4883" s="44">
        <v>4.02</v>
      </c>
      <c r="G4883" s="44">
        <v>0.95</v>
      </c>
      <c r="H4883" s="18">
        <f>MIN(1,F4883/Config_Geracao!$E$4)*G4883</f>
        <v>0.3819</v>
      </c>
    </row>
    <row r="4884" ht="15.0" customHeight="1">
      <c r="A4884" s="43">
        <v>45861.4166666667</v>
      </c>
      <c r="B4884" s="44">
        <v>7.0</v>
      </c>
      <c r="C4884" s="44">
        <v>10.0</v>
      </c>
      <c r="D4884" s="44">
        <v>764.0</v>
      </c>
      <c r="E4884" s="44">
        <v>24.5</v>
      </c>
      <c r="F4884" s="44">
        <v>3.12</v>
      </c>
      <c r="G4884" s="44">
        <v>0.95</v>
      </c>
      <c r="H4884" s="18">
        <f>MIN(1,F4884/Config_Geracao!$E$4)*G4884</f>
        <v>0.2964</v>
      </c>
    </row>
    <row r="4885" ht="15.0" customHeight="1">
      <c r="A4885" s="43">
        <v>45861.4583333333</v>
      </c>
      <c r="B4885" s="44">
        <v>7.0</v>
      </c>
      <c r="C4885" s="44">
        <v>11.0</v>
      </c>
      <c r="D4885" s="44">
        <v>849.2</v>
      </c>
      <c r="E4885" s="44">
        <v>27.2</v>
      </c>
      <c r="F4885" s="44">
        <v>3.98</v>
      </c>
      <c r="G4885" s="44">
        <v>0.95</v>
      </c>
      <c r="H4885" s="18">
        <f>MIN(1,F4885/Config_Geracao!$E$4)*G4885</f>
        <v>0.3781</v>
      </c>
    </row>
    <row r="4886" ht="15.0" customHeight="1">
      <c r="A4886" s="43">
        <v>45861.5</v>
      </c>
      <c r="B4886" s="44">
        <v>7.0</v>
      </c>
      <c r="C4886" s="44">
        <v>12.0</v>
      </c>
      <c r="D4886" s="44">
        <v>919.7</v>
      </c>
      <c r="E4886" s="44">
        <v>24.8</v>
      </c>
      <c r="F4886" s="44">
        <v>3.61</v>
      </c>
      <c r="G4886" s="44">
        <v>0.95</v>
      </c>
      <c r="H4886" s="18">
        <f>MIN(1,F4886/Config_Geracao!$E$4)*G4886</f>
        <v>0.34295</v>
      </c>
    </row>
    <row r="4887" ht="15.0" customHeight="1">
      <c r="A4887" s="43">
        <v>45861.5416666667</v>
      </c>
      <c r="B4887" s="44">
        <v>7.0</v>
      </c>
      <c r="C4887" s="44">
        <v>13.0</v>
      </c>
      <c r="D4887" s="44">
        <v>835.8</v>
      </c>
      <c r="E4887" s="44">
        <v>26.4</v>
      </c>
      <c r="F4887" s="44">
        <v>2.42</v>
      </c>
      <c r="G4887" s="44">
        <v>0.95</v>
      </c>
      <c r="H4887" s="18">
        <f>MIN(1,F4887/Config_Geracao!$E$4)*G4887</f>
        <v>0.2299</v>
      </c>
    </row>
    <row r="4888" ht="15.0" customHeight="1">
      <c r="A4888" s="43">
        <v>45861.5833333333</v>
      </c>
      <c r="B4888" s="44">
        <v>7.0</v>
      </c>
      <c r="C4888" s="44">
        <v>14.0</v>
      </c>
      <c r="D4888" s="44">
        <v>797.4</v>
      </c>
      <c r="E4888" s="44">
        <v>23.6</v>
      </c>
      <c r="F4888" s="44">
        <v>3.33</v>
      </c>
      <c r="G4888" s="44">
        <v>0.95</v>
      </c>
      <c r="H4888" s="18">
        <f>MIN(1,F4888/Config_Geracao!$E$4)*G4888</f>
        <v>0.31635</v>
      </c>
    </row>
    <row r="4889" ht="15.0" customHeight="1">
      <c r="A4889" s="43">
        <v>45861.625</v>
      </c>
      <c r="B4889" s="44">
        <v>7.0</v>
      </c>
      <c r="C4889" s="44">
        <v>15.0</v>
      </c>
      <c r="D4889" s="44">
        <v>706.6</v>
      </c>
      <c r="E4889" s="44">
        <v>22.7</v>
      </c>
      <c r="F4889" s="44">
        <v>5.04</v>
      </c>
      <c r="G4889" s="44">
        <v>0.95</v>
      </c>
      <c r="H4889" s="18">
        <f>MIN(1,F4889/Config_Geracao!$E$4)*G4889</f>
        <v>0.4788</v>
      </c>
    </row>
    <row r="4890" ht="15.0" customHeight="1">
      <c r="A4890" s="43">
        <v>45861.6666666667</v>
      </c>
      <c r="B4890" s="44">
        <v>7.0</v>
      </c>
      <c r="C4890" s="44">
        <v>16.0</v>
      </c>
      <c r="D4890" s="44">
        <v>552.5</v>
      </c>
      <c r="E4890" s="44">
        <v>20.7</v>
      </c>
      <c r="F4890" s="44">
        <v>3.23</v>
      </c>
      <c r="G4890" s="44">
        <v>0.95</v>
      </c>
      <c r="H4890" s="18">
        <f>MIN(1,F4890/Config_Geracao!$E$4)*G4890</f>
        <v>0.30685</v>
      </c>
    </row>
    <row r="4891" ht="15.0" customHeight="1">
      <c r="A4891" s="43">
        <v>45861.7083333333</v>
      </c>
      <c r="B4891" s="44">
        <v>7.0</v>
      </c>
      <c r="C4891" s="44">
        <v>17.0</v>
      </c>
      <c r="D4891" s="44">
        <v>385.1</v>
      </c>
      <c r="E4891" s="44">
        <v>21.1</v>
      </c>
      <c r="F4891" s="44">
        <v>2.55</v>
      </c>
      <c r="G4891" s="44">
        <v>0.95</v>
      </c>
      <c r="H4891" s="18">
        <f>MIN(1,F4891/Config_Geracao!$E$4)*G4891</f>
        <v>0.24225</v>
      </c>
    </row>
    <row r="4892" ht="15.0" customHeight="1">
      <c r="A4892" s="43">
        <v>45861.75</v>
      </c>
      <c r="B4892" s="44">
        <v>7.0</v>
      </c>
      <c r="C4892" s="44">
        <v>18.0</v>
      </c>
      <c r="D4892" s="44">
        <v>166.4</v>
      </c>
      <c r="E4892" s="44">
        <v>19.7</v>
      </c>
      <c r="F4892" s="44">
        <v>4.41</v>
      </c>
      <c r="G4892" s="44">
        <v>0.95</v>
      </c>
      <c r="H4892" s="18">
        <f>MIN(1,F4892/Config_Geracao!$E$4)*G4892</f>
        <v>0.41895</v>
      </c>
    </row>
    <row r="4893" ht="15.0" customHeight="1">
      <c r="A4893" s="43">
        <v>45861.7916666667</v>
      </c>
      <c r="B4893" s="44">
        <v>7.0</v>
      </c>
      <c r="C4893" s="44">
        <v>19.0</v>
      </c>
      <c r="D4893" s="44">
        <v>0.0</v>
      </c>
      <c r="E4893" s="44">
        <v>21.1</v>
      </c>
      <c r="F4893" s="44">
        <v>2.59</v>
      </c>
      <c r="G4893" s="44">
        <v>0.95</v>
      </c>
      <c r="H4893" s="18">
        <f>MIN(1,F4893/Config_Geracao!$E$4)*G4893</f>
        <v>0.24605</v>
      </c>
    </row>
    <row r="4894" ht="15.0" customHeight="1">
      <c r="A4894" s="43">
        <v>45861.8333333333</v>
      </c>
      <c r="B4894" s="44">
        <v>7.0</v>
      </c>
      <c r="C4894" s="44">
        <v>20.0</v>
      </c>
      <c r="D4894" s="44">
        <v>0.0</v>
      </c>
      <c r="E4894" s="44">
        <v>21.6</v>
      </c>
      <c r="F4894" s="44">
        <v>2.93</v>
      </c>
      <c r="G4894" s="44">
        <v>0.95</v>
      </c>
      <c r="H4894" s="18">
        <f>MIN(1,F4894/Config_Geracao!$E$4)*G4894</f>
        <v>0.27835</v>
      </c>
    </row>
    <row r="4895" ht="15.0" customHeight="1">
      <c r="A4895" s="43">
        <v>45861.875</v>
      </c>
      <c r="B4895" s="44">
        <v>7.0</v>
      </c>
      <c r="C4895" s="44">
        <v>21.0</v>
      </c>
      <c r="D4895" s="44">
        <v>0.0</v>
      </c>
      <c r="E4895" s="44">
        <v>21.8</v>
      </c>
      <c r="F4895" s="44">
        <v>3.97</v>
      </c>
      <c r="G4895" s="44">
        <v>0.95</v>
      </c>
      <c r="H4895" s="18">
        <f>MIN(1,F4895/Config_Geracao!$E$4)*G4895</f>
        <v>0.37715</v>
      </c>
    </row>
    <row r="4896" ht="15.0" customHeight="1">
      <c r="A4896" s="43">
        <v>45861.9166666667</v>
      </c>
      <c r="B4896" s="44">
        <v>7.0</v>
      </c>
      <c r="C4896" s="44">
        <v>22.0</v>
      </c>
      <c r="D4896" s="44">
        <v>0.0</v>
      </c>
      <c r="E4896" s="44">
        <v>23.0</v>
      </c>
      <c r="F4896" s="44">
        <v>3.67</v>
      </c>
      <c r="G4896" s="44">
        <v>0.95</v>
      </c>
      <c r="H4896" s="18">
        <f>MIN(1,F4896/Config_Geracao!$E$4)*G4896</f>
        <v>0.34865</v>
      </c>
    </row>
    <row r="4897" ht="15.0" customHeight="1">
      <c r="A4897" s="43">
        <v>45861.9583333333</v>
      </c>
      <c r="B4897" s="44">
        <v>7.0</v>
      </c>
      <c r="C4897" s="44">
        <v>23.0</v>
      </c>
      <c r="D4897" s="44">
        <v>0.0</v>
      </c>
      <c r="E4897" s="44">
        <v>22.5</v>
      </c>
      <c r="F4897" s="44">
        <v>3.94</v>
      </c>
      <c r="G4897" s="44">
        <v>0.95</v>
      </c>
      <c r="H4897" s="18">
        <f>MIN(1,F4897/Config_Geracao!$E$4)*G4897</f>
        <v>0.3743</v>
      </c>
    </row>
    <row r="4898" ht="15.0" customHeight="1">
      <c r="A4898" s="43">
        <v>45862.0</v>
      </c>
      <c r="B4898" s="44">
        <v>7.0</v>
      </c>
      <c r="C4898" s="44">
        <v>0.0</v>
      </c>
      <c r="D4898" s="44">
        <v>0.0</v>
      </c>
      <c r="E4898" s="44">
        <v>21.7</v>
      </c>
      <c r="F4898" s="44">
        <v>4.31</v>
      </c>
      <c r="G4898" s="44">
        <v>0.95</v>
      </c>
      <c r="H4898" s="18">
        <f>MIN(1,F4898/Config_Geracao!$E$4)*G4898</f>
        <v>0.40945</v>
      </c>
    </row>
    <row r="4899" ht="15.0" customHeight="1">
      <c r="A4899" s="43">
        <v>45862.0416666667</v>
      </c>
      <c r="B4899" s="44">
        <v>7.0</v>
      </c>
      <c r="C4899" s="44">
        <v>1.0</v>
      </c>
      <c r="D4899" s="44">
        <v>0.0</v>
      </c>
      <c r="E4899" s="44">
        <v>22.2</v>
      </c>
      <c r="F4899" s="44">
        <v>3.61</v>
      </c>
      <c r="G4899" s="44">
        <v>0.95</v>
      </c>
      <c r="H4899" s="18">
        <f>MIN(1,F4899/Config_Geracao!$E$4)*G4899</f>
        <v>0.34295</v>
      </c>
    </row>
    <row r="4900" ht="15.0" customHeight="1">
      <c r="A4900" s="43">
        <v>45862.0833333333</v>
      </c>
      <c r="B4900" s="44">
        <v>7.0</v>
      </c>
      <c r="C4900" s="44">
        <v>2.0</v>
      </c>
      <c r="D4900" s="44">
        <v>0.0</v>
      </c>
      <c r="E4900" s="44">
        <v>23.2</v>
      </c>
      <c r="F4900" s="44">
        <v>3.97</v>
      </c>
      <c r="G4900" s="44">
        <v>0.95</v>
      </c>
      <c r="H4900" s="18">
        <f>MIN(1,F4900/Config_Geracao!$E$4)*G4900</f>
        <v>0.37715</v>
      </c>
    </row>
    <row r="4901" ht="15.0" customHeight="1">
      <c r="A4901" s="43">
        <v>45862.125</v>
      </c>
      <c r="B4901" s="44">
        <v>7.0</v>
      </c>
      <c r="C4901" s="44">
        <v>3.0</v>
      </c>
      <c r="D4901" s="44">
        <v>0.0</v>
      </c>
      <c r="E4901" s="44">
        <v>21.9</v>
      </c>
      <c r="F4901" s="44">
        <v>4.05</v>
      </c>
      <c r="G4901" s="44">
        <v>0.95</v>
      </c>
      <c r="H4901" s="18">
        <f>MIN(1,F4901/Config_Geracao!$E$4)*G4901</f>
        <v>0.38475</v>
      </c>
    </row>
    <row r="4902" ht="15.0" customHeight="1">
      <c r="A4902" s="43">
        <v>45862.1666666667</v>
      </c>
      <c r="B4902" s="44">
        <v>7.0</v>
      </c>
      <c r="C4902" s="44">
        <v>4.0</v>
      </c>
      <c r="D4902" s="44">
        <v>0.0</v>
      </c>
      <c r="E4902" s="44">
        <v>25.4</v>
      </c>
      <c r="F4902" s="44">
        <v>5.25</v>
      </c>
      <c r="G4902" s="44">
        <v>0.95</v>
      </c>
      <c r="H4902" s="18">
        <f>MIN(1,F4902/Config_Geracao!$E$4)*G4902</f>
        <v>0.49875</v>
      </c>
    </row>
    <row r="4903" ht="15.0" customHeight="1">
      <c r="A4903" s="43">
        <v>45862.2083333333</v>
      </c>
      <c r="B4903" s="44">
        <v>7.0</v>
      </c>
      <c r="C4903" s="44">
        <v>5.0</v>
      </c>
      <c r="D4903" s="44">
        <v>0.0</v>
      </c>
      <c r="E4903" s="44">
        <v>22.0</v>
      </c>
      <c r="F4903" s="44">
        <v>3.69</v>
      </c>
      <c r="G4903" s="44">
        <v>0.95</v>
      </c>
      <c r="H4903" s="18">
        <f>MIN(1,F4903/Config_Geracao!$E$4)*G4903</f>
        <v>0.35055</v>
      </c>
    </row>
    <row r="4904" ht="15.0" customHeight="1">
      <c r="A4904" s="43">
        <v>45862.25</v>
      </c>
      <c r="B4904" s="44">
        <v>7.0</v>
      </c>
      <c r="C4904" s="44">
        <v>6.0</v>
      </c>
      <c r="D4904" s="44">
        <v>97.7</v>
      </c>
      <c r="E4904" s="44">
        <v>20.4</v>
      </c>
      <c r="F4904" s="44">
        <v>2.64</v>
      </c>
      <c r="G4904" s="44">
        <v>0.95</v>
      </c>
      <c r="H4904" s="18">
        <f>MIN(1,F4904/Config_Geracao!$E$4)*G4904</f>
        <v>0.2508</v>
      </c>
    </row>
    <row r="4905" ht="15.0" customHeight="1">
      <c r="A4905" s="43">
        <v>45862.2916666667</v>
      </c>
      <c r="B4905" s="44">
        <v>7.0</v>
      </c>
      <c r="C4905" s="44">
        <v>7.0</v>
      </c>
      <c r="D4905" s="44">
        <v>402.9</v>
      </c>
      <c r="E4905" s="44">
        <v>20.4</v>
      </c>
      <c r="F4905" s="44">
        <v>2.43</v>
      </c>
      <c r="G4905" s="44">
        <v>0.95</v>
      </c>
      <c r="H4905" s="18">
        <f>MIN(1,F4905/Config_Geracao!$E$4)*G4905</f>
        <v>0.23085</v>
      </c>
    </row>
    <row r="4906" ht="15.0" customHeight="1">
      <c r="A4906" s="43">
        <v>45862.3333333333</v>
      </c>
      <c r="B4906" s="44">
        <v>7.0</v>
      </c>
      <c r="C4906" s="44">
        <v>8.0</v>
      </c>
      <c r="D4906" s="44">
        <v>559.5</v>
      </c>
      <c r="E4906" s="44">
        <v>24.4</v>
      </c>
      <c r="F4906" s="44">
        <v>3.34</v>
      </c>
      <c r="G4906" s="44">
        <v>0.95</v>
      </c>
      <c r="H4906" s="18">
        <f>MIN(1,F4906/Config_Geracao!$E$4)*G4906</f>
        <v>0.3173</v>
      </c>
    </row>
    <row r="4907" ht="15.0" customHeight="1">
      <c r="A4907" s="43">
        <v>45862.375</v>
      </c>
      <c r="B4907" s="44">
        <v>7.0</v>
      </c>
      <c r="C4907" s="44">
        <v>9.0</v>
      </c>
      <c r="D4907" s="44">
        <v>700.0</v>
      </c>
      <c r="E4907" s="44">
        <v>23.7</v>
      </c>
      <c r="F4907" s="44">
        <v>3.79</v>
      </c>
      <c r="G4907" s="44">
        <v>0.95</v>
      </c>
      <c r="H4907" s="18">
        <f>MIN(1,F4907/Config_Geracao!$E$4)*G4907</f>
        <v>0.36005</v>
      </c>
    </row>
    <row r="4908" ht="15.0" customHeight="1">
      <c r="A4908" s="43">
        <v>45862.4166666667</v>
      </c>
      <c r="B4908" s="44">
        <v>7.0</v>
      </c>
      <c r="C4908" s="44">
        <v>10.0</v>
      </c>
      <c r="D4908" s="44">
        <v>807.5</v>
      </c>
      <c r="E4908" s="44">
        <v>23.6</v>
      </c>
      <c r="F4908" s="44">
        <v>2.52</v>
      </c>
      <c r="G4908" s="44">
        <v>0.95</v>
      </c>
      <c r="H4908" s="18">
        <f>MIN(1,F4908/Config_Geracao!$E$4)*G4908</f>
        <v>0.2394</v>
      </c>
    </row>
    <row r="4909" ht="15.0" customHeight="1">
      <c r="A4909" s="43">
        <v>45862.4583333333</v>
      </c>
      <c r="B4909" s="44">
        <v>7.0</v>
      </c>
      <c r="C4909" s="44">
        <v>11.0</v>
      </c>
      <c r="D4909" s="44">
        <v>855.1</v>
      </c>
      <c r="E4909" s="44">
        <v>26.2</v>
      </c>
      <c r="F4909" s="44">
        <v>4.01</v>
      </c>
      <c r="G4909" s="44">
        <v>0.95</v>
      </c>
      <c r="H4909" s="18">
        <f>MIN(1,F4909/Config_Geracao!$E$4)*G4909</f>
        <v>0.38095</v>
      </c>
    </row>
    <row r="4910" ht="15.0" customHeight="1">
      <c r="A4910" s="43">
        <v>45862.5</v>
      </c>
      <c r="B4910" s="44">
        <v>7.0</v>
      </c>
      <c r="C4910" s="44">
        <v>12.0</v>
      </c>
      <c r="D4910" s="44">
        <v>871.6</v>
      </c>
      <c r="E4910" s="44">
        <v>24.7</v>
      </c>
      <c r="F4910" s="44">
        <v>4.2</v>
      </c>
      <c r="G4910" s="44">
        <v>0.95</v>
      </c>
      <c r="H4910" s="18">
        <f>MIN(1,F4910/Config_Geracao!$E$4)*G4910</f>
        <v>0.399</v>
      </c>
    </row>
    <row r="4911" ht="15.0" customHeight="1">
      <c r="A4911" s="43">
        <v>45862.5416666667</v>
      </c>
      <c r="B4911" s="44">
        <v>7.0</v>
      </c>
      <c r="C4911" s="44">
        <v>13.0</v>
      </c>
      <c r="D4911" s="44">
        <v>825.7</v>
      </c>
      <c r="E4911" s="44">
        <v>25.8</v>
      </c>
      <c r="F4911" s="44">
        <v>5.38</v>
      </c>
      <c r="G4911" s="44">
        <v>0.95</v>
      </c>
      <c r="H4911" s="18">
        <f>MIN(1,F4911/Config_Geracao!$E$4)*G4911</f>
        <v>0.5111</v>
      </c>
    </row>
    <row r="4912" ht="15.0" customHeight="1">
      <c r="A4912" s="43">
        <v>45862.5833333333</v>
      </c>
      <c r="B4912" s="44">
        <v>7.0</v>
      </c>
      <c r="C4912" s="44">
        <v>14.0</v>
      </c>
      <c r="D4912" s="44">
        <v>748.7</v>
      </c>
      <c r="E4912" s="44">
        <v>24.6</v>
      </c>
      <c r="F4912" s="44">
        <v>3.96</v>
      </c>
      <c r="G4912" s="44">
        <v>0.95</v>
      </c>
      <c r="H4912" s="18">
        <f>MIN(1,F4912/Config_Geracao!$E$4)*G4912</f>
        <v>0.3762</v>
      </c>
    </row>
    <row r="4913" ht="15.0" customHeight="1">
      <c r="A4913" s="43">
        <v>45862.625</v>
      </c>
      <c r="B4913" s="44">
        <v>7.0</v>
      </c>
      <c r="C4913" s="44">
        <v>15.0</v>
      </c>
      <c r="D4913" s="44">
        <v>430.1</v>
      </c>
      <c r="E4913" s="44">
        <v>21.8</v>
      </c>
      <c r="F4913" s="44">
        <v>2.5</v>
      </c>
      <c r="G4913" s="44">
        <v>0.95</v>
      </c>
      <c r="H4913" s="18">
        <f>MIN(1,F4913/Config_Geracao!$E$4)*G4913</f>
        <v>0.2375</v>
      </c>
    </row>
    <row r="4914" ht="15.0" customHeight="1">
      <c r="A4914" s="43">
        <v>45862.6666666667</v>
      </c>
      <c r="B4914" s="44">
        <v>7.0</v>
      </c>
      <c r="C4914" s="44">
        <v>16.0</v>
      </c>
      <c r="D4914" s="44">
        <v>553.5</v>
      </c>
      <c r="E4914" s="44">
        <v>23.6</v>
      </c>
      <c r="F4914" s="44">
        <v>2.53</v>
      </c>
      <c r="G4914" s="44">
        <v>0.95</v>
      </c>
      <c r="H4914" s="18">
        <f>MIN(1,F4914/Config_Geracao!$E$4)*G4914</f>
        <v>0.24035</v>
      </c>
    </row>
    <row r="4915" ht="15.0" customHeight="1">
      <c r="A4915" s="43">
        <v>45862.7083333333</v>
      </c>
      <c r="B4915" s="44">
        <v>7.0</v>
      </c>
      <c r="C4915" s="44">
        <v>17.0</v>
      </c>
      <c r="D4915" s="44">
        <v>382.0</v>
      </c>
      <c r="E4915" s="44">
        <v>21.2</v>
      </c>
      <c r="F4915" s="44">
        <v>3.6</v>
      </c>
      <c r="G4915" s="44">
        <v>0.95</v>
      </c>
      <c r="H4915" s="18">
        <f>MIN(1,F4915/Config_Geracao!$E$4)*G4915</f>
        <v>0.342</v>
      </c>
    </row>
    <row r="4916" ht="15.0" customHeight="1">
      <c r="A4916" s="43">
        <v>45862.75</v>
      </c>
      <c r="B4916" s="44">
        <v>7.0</v>
      </c>
      <c r="C4916" s="44">
        <v>18.0</v>
      </c>
      <c r="D4916" s="44">
        <v>214.9</v>
      </c>
      <c r="E4916" s="44">
        <v>20.1</v>
      </c>
      <c r="F4916" s="44">
        <v>3.09</v>
      </c>
      <c r="G4916" s="44">
        <v>0.95</v>
      </c>
      <c r="H4916" s="18">
        <f>MIN(1,F4916/Config_Geracao!$E$4)*G4916</f>
        <v>0.29355</v>
      </c>
    </row>
    <row r="4917" ht="15.0" customHeight="1">
      <c r="A4917" s="43">
        <v>45862.7916666667</v>
      </c>
      <c r="B4917" s="44">
        <v>7.0</v>
      </c>
      <c r="C4917" s="44">
        <v>19.0</v>
      </c>
      <c r="D4917" s="44">
        <v>9.2</v>
      </c>
      <c r="E4917" s="44">
        <v>23.4</v>
      </c>
      <c r="F4917" s="44">
        <v>2.43</v>
      </c>
      <c r="G4917" s="44">
        <v>0.95</v>
      </c>
      <c r="H4917" s="18">
        <f>MIN(1,F4917/Config_Geracao!$E$4)*G4917</f>
        <v>0.23085</v>
      </c>
    </row>
    <row r="4918" ht="15.0" customHeight="1">
      <c r="A4918" s="43">
        <v>45862.8333333333</v>
      </c>
      <c r="B4918" s="44">
        <v>7.0</v>
      </c>
      <c r="C4918" s="44">
        <v>20.0</v>
      </c>
      <c r="D4918" s="44">
        <v>0.0</v>
      </c>
      <c r="E4918" s="44">
        <v>23.1</v>
      </c>
      <c r="F4918" s="44">
        <v>3.2</v>
      </c>
      <c r="G4918" s="44">
        <v>0.95</v>
      </c>
      <c r="H4918" s="18">
        <f>MIN(1,F4918/Config_Geracao!$E$4)*G4918</f>
        <v>0.304</v>
      </c>
    </row>
    <row r="4919" ht="15.0" customHeight="1">
      <c r="A4919" s="43">
        <v>45862.875</v>
      </c>
      <c r="B4919" s="44">
        <v>7.0</v>
      </c>
      <c r="C4919" s="44">
        <v>21.0</v>
      </c>
      <c r="D4919" s="44">
        <v>0.0</v>
      </c>
      <c r="E4919" s="44">
        <v>20.1</v>
      </c>
      <c r="F4919" s="44">
        <v>3.83</v>
      </c>
      <c r="G4919" s="44">
        <v>0.95</v>
      </c>
      <c r="H4919" s="18">
        <f>MIN(1,F4919/Config_Geracao!$E$4)*G4919</f>
        <v>0.36385</v>
      </c>
    </row>
    <row r="4920" ht="15.0" customHeight="1">
      <c r="A4920" s="43">
        <v>45862.9166666667</v>
      </c>
      <c r="B4920" s="44">
        <v>7.0</v>
      </c>
      <c r="C4920" s="44">
        <v>22.0</v>
      </c>
      <c r="D4920" s="44">
        <v>0.0</v>
      </c>
      <c r="E4920" s="44">
        <v>23.2</v>
      </c>
      <c r="F4920" s="44">
        <v>3.92</v>
      </c>
      <c r="G4920" s="44">
        <v>0.95</v>
      </c>
      <c r="H4920" s="18">
        <f>MIN(1,F4920/Config_Geracao!$E$4)*G4920</f>
        <v>0.3724</v>
      </c>
    </row>
    <row r="4921" ht="15.0" customHeight="1">
      <c r="A4921" s="43">
        <v>45862.9583333333</v>
      </c>
      <c r="B4921" s="44">
        <v>7.0</v>
      </c>
      <c r="C4921" s="44">
        <v>23.0</v>
      </c>
      <c r="D4921" s="44">
        <v>0.0</v>
      </c>
      <c r="E4921" s="44">
        <v>24.1</v>
      </c>
      <c r="F4921" s="44">
        <v>5.47</v>
      </c>
      <c r="G4921" s="44">
        <v>0.95</v>
      </c>
      <c r="H4921" s="18">
        <f>MIN(1,F4921/Config_Geracao!$E$4)*G4921</f>
        <v>0.51965</v>
      </c>
    </row>
    <row r="4922" ht="15.0" customHeight="1">
      <c r="A4922" s="43">
        <v>45863.0</v>
      </c>
      <c r="B4922" s="44">
        <v>7.0</v>
      </c>
      <c r="C4922" s="44">
        <v>0.0</v>
      </c>
      <c r="D4922" s="44">
        <v>0.0</v>
      </c>
      <c r="E4922" s="44">
        <v>25.3</v>
      </c>
      <c r="F4922" s="44">
        <v>3.95</v>
      </c>
      <c r="G4922" s="44">
        <v>0.95</v>
      </c>
      <c r="H4922" s="18">
        <f>MIN(1,F4922/Config_Geracao!$E$4)*G4922</f>
        <v>0.37525</v>
      </c>
    </row>
    <row r="4923" ht="15.0" customHeight="1">
      <c r="A4923" s="43">
        <v>45863.0416666667</v>
      </c>
      <c r="B4923" s="44">
        <v>7.0</v>
      </c>
      <c r="C4923" s="44">
        <v>1.0</v>
      </c>
      <c r="D4923" s="44">
        <v>0.0</v>
      </c>
      <c r="E4923" s="44">
        <v>23.2</v>
      </c>
      <c r="F4923" s="44">
        <v>4.1</v>
      </c>
      <c r="G4923" s="44">
        <v>0.95</v>
      </c>
      <c r="H4923" s="18">
        <f>MIN(1,F4923/Config_Geracao!$E$4)*G4923</f>
        <v>0.3895</v>
      </c>
    </row>
    <row r="4924" ht="15.0" customHeight="1">
      <c r="A4924" s="43">
        <v>45863.0833333333</v>
      </c>
      <c r="B4924" s="44">
        <v>7.0</v>
      </c>
      <c r="C4924" s="44">
        <v>2.0</v>
      </c>
      <c r="D4924" s="44">
        <v>0.0</v>
      </c>
      <c r="E4924" s="44">
        <v>23.1</v>
      </c>
      <c r="F4924" s="44">
        <v>3.7</v>
      </c>
      <c r="G4924" s="44">
        <v>0.95</v>
      </c>
      <c r="H4924" s="18">
        <f>MIN(1,F4924/Config_Geracao!$E$4)*G4924</f>
        <v>0.3515</v>
      </c>
    </row>
    <row r="4925" ht="15.0" customHeight="1">
      <c r="A4925" s="43">
        <v>45863.125</v>
      </c>
      <c r="B4925" s="44">
        <v>7.0</v>
      </c>
      <c r="C4925" s="44">
        <v>3.0</v>
      </c>
      <c r="D4925" s="44">
        <v>0.0</v>
      </c>
      <c r="E4925" s="44">
        <v>20.5</v>
      </c>
      <c r="F4925" s="44">
        <v>3.81</v>
      </c>
      <c r="G4925" s="44">
        <v>0.95</v>
      </c>
      <c r="H4925" s="18">
        <f>MIN(1,F4925/Config_Geracao!$E$4)*G4925</f>
        <v>0.36195</v>
      </c>
    </row>
    <row r="4926" ht="15.0" customHeight="1">
      <c r="A4926" s="43">
        <v>45863.1666666667</v>
      </c>
      <c r="B4926" s="44">
        <v>7.0</v>
      </c>
      <c r="C4926" s="44">
        <v>4.0</v>
      </c>
      <c r="D4926" s="44">
        <v>0.0</v>
      </c>
      <c r="E4926" s="44">
        <v>19.7</v>
      </c>
      <c r="F4926" s="44">
        <v>5.24</v>
      </c>
      <c r="G4926" s="44">
        <v>0.95</v>
      </c>
      <c r="H4926" s="18">
        <f>MIN(1,F4926/Config_Geracao!$E$4)*G4926</f>
        <v>0.4978</v>
      </c>
    </row>
    <row r="4927" ht="15.0" customHeight="1">
      <c r="A4927" s="43">
        <v>45863.2083333333</v>
      </c>
      <c r="B4927" s="44">
        <v>7.0</v>
      </c>
      <c r="C4927" s="44">
        <v>5.0</v>
      </c>
      <c r="D4927" s="44">
        <v>0.0</v>
      </c>
      <c r="E4927" s="44">
        <v>17.8</v>
      </c>
      <c r="F4927" s="44">
        <v>4.13</v>
      </c>
      <c r="G4927" s="44">
        <v>0.95</v>
      </c>
      <c r="H4927" s="18">
        <f>MIN(1,F4927/Config_Geracao!$E$4)*G4927</f>
        <v>0.39235</v>
      </c>
    </row>
    <row r="4928" ht="15.0" customHeight="1">
      <c r="A4928" s="43">
        <v>45863.25</v>
      </c>
      <c r="B4928" s="44">
        <v>7.0</v>
      </c>
      <c r="C4928" s="44">
        <v>6.0</v>
      </c>
      <c r="D4928" s="44">
        <v>205.8</v>
      </c>
      <c r="E4928" s="44">
        <v>20.8</v>
      </c>
      <c r="F4928" s="44">
        <v>2.51</v>
      </c>
      <c r="G4928" s="44">
        <v>0.95</v>
      </c>
      <c r="H4928" s="18">
        <f>MIN(1,F4928/Config_Geracao!$E$4)*G4928</f>
        <v>0.23845</v>
      </c>
    </row>
    <row r="4929" ht="15.0" customHeight="1">
      <c r="A4929" s="43">
        <v>45863.2916666667</v>
      </c>
      <c r="B4929" s="44">
        <v>7.0</v>
      </c>
      <c r="C4929" s="44">
        <v>7.0</v>
      </c>
      <c r="D4929" s="44">
        <v>386.1</v>
      </c>
      <c r="E4929" s="44">
        <v>23.5</v>
      </c>
      <c r="F4929" s="44">
        <v>4.48</v>
      </c>
      <c r="G4929" s="44">
        <v>0.95</v>
      </c>
      <c r="H4929" s="18">
        <f>MIN(1,F4929/Config_Geracao!$E$4)*G4929</f>
        <v>0.4256</v>
      </c>
    </row>
    <row r="4930" ht="15.0" customHeight="1">
      <c r="A4930" s="43">
        <v>45863.3333333333</v>
      </c>
      <c r="B4930" s="44">
        <v>7.0</v>
      </c>
      <c r="C4930" s="44">
        <v>8.0</v>
      </c>
      <c r="D4930" s="44">
        <v>576.7</v>
      </c>
      <c r="E4930" s="44">
        <v>23.9</v>
      </c>
      <c r="F4930" s="44">
        <v>2.66</v>
      </c>
      <c r="G4930" s="44">
        <v>0.95</v>
      </c>
      <c r="H4930" s="18">
        <f>MIN(1,F4930/Config_Geracao!$E$4)*G4930</f>
        <v>0.2527</v>
      </c>
    </row>
    <row r="4931" ht="15.0" customHeight="1">
      <c r="A4931" s="43">
        <v>45863.375</v>
      </c>
      <c r="B4931" s="44">
        <v>7.0</v>
      </c>
      <c r="C4931" s="44">
        <v>9.0</v>
      </c>
      <c r="D4931" s="44">
        <v>670.3</v>
      </c>
      <c r="E4931" s="44">
        <v>23.7</v>
      </c>
      <c r="F4931" s="44">
        <v>2.78</v>
      </c>
      <c r="G4931" s="44">
        <v>0.95</v>
      </c>
      <c r="H4931" s="18">
        <f>MIN(1,F4931/Config_Geracao!$E$4)*G4931</f>
        <v>0.2641</v>
      </c>
    </row>
    <row r="4932" ht="15.0" customHeight="1">
      <c r="A4932" s="43">
        <v>45863.4166666667</v>
      </c>
      <c r="B4932" s="44">
        <v>7.0</v>
      </c>
      <c r="C4932" s="44">
        <v>10.0</v>
      </c>
      <c r="D4932" s="44">
        <v>798.7</v>
      </c>
      <c r="E4932" s="44">
        <v>28.0</v>
      </c>
      <c r="F4932" s="44">
        <v>5.87</v>
      </c>
      <c r="G4932" s="44">
        <v>0.95</v>
      </c>
      <c r="H4932" s="18">
        <f>MIN(1,F4932/Config_Geracao!$E$4)*G4932</f>
        <v>0.55765</v>
      </c>
    </row>
    <row r="4933" ht="15.0" customHeight="1">
      <c r="A4933" s="43">
        <v>45863.4583333333</v>
      </c>
      <c r="B4933" s="44">
        <v>7.0</v>
      </c>
      <c r="C4933" s="44">
        <v>11.0</v>
      </c>
      <c r="D4933" s="44">
        <v>854.0</v>
      </c>
      <c r="E4933" s="44">
        <v>27.0</v>
      </c>
      <c r="F4933" s="44">
        <v>2.66</v>
      </c>
      <c r="G4933" s="44">
        <v>0.95</v>
      </c>
      <c r="H4933" s="18">
        <f>MIN(1,F4933/Config_Geracao!$E$4)*G4933</f>
        <v>0.2527</v>
      </c>
    </row>
    <row r="4934" ht="15.0" customHeight="1">
      <c r="A4934" s="43">
        <v>45863.5</v>
      </c>
      <c r="B4934" s="44">
        <v>7.0</v>
      </c>
      <c r="C4934" s="44">
        <v>12.0</v>
      </c>
      <c r="D4934" s="44">
        <v>922.8</v>
      </c>
      <c r="E4934" s="44">
        <v>26.0</v>
      </c>
      <c r="F4934" s="44">
        <v>3.56</v>
      </c>
      <c r="G4934" s="44">
        <v>0.95</v>
      </c>
      <c r="H4934" s="18">
        <f>MIN(1,F4934/Config_Geracao!$E$4)*G4934</f>
        <v>0.3382</v>
      </c>
    </row>
    <row r="4935" ht="15.0" customHeight="1">
      <c r="A4935" s="43">
        <v>45863.5416666667</v>
      </c>
      <c r="B4935" s="44">
        <v>7.0</v>
      </c>
      <c r="C4935" s="44">
        <v>13.0</v>
      </c>
      <c r="D4935" s="44">
        <v>549.9</v>
      </c>
      <c r="E4935" s="44">
        <v>26.0</v>
      </c>
      <c r="F4935" s="44">
        <v>3.4</v>
      </c>
      <c r="G4935" s="44">
        <v>0.95</v>
      </c>
      <c r="H4935" s="18">
        <f>MIN(1,F4935/Config_Geracao!$E$4)*G4935</f>
        <v>0.323</v>
      </c>
    </row>
    <row r="4936" ht="15.0" customHeight="1">
      <c r="A4936" s="43">
        <v>45863.5833333333</v>
      </c>
      <c r="B4936" s="44">
        <v>7.0</v>
      </c>
      <c r="C4936" s="44">
        <v>14.0</v>
      </c>
      <c r="D4936" s="44">
        <v>812.5</v>
      </c>
      <c r="E4936" s="44">
        <v>23.1</v>
      </c>
      <c r="F4936" s="44">
        <v>4.17</v>
      </c>
      <c r="G4936" s="44">
        <v>0.95</v>
      </c>
      <c r="H4936" s="18">
        <f>MIN(1,F4936/Config_Geracao!$E$4)*G4936</f>
        <v>0.39615</v>
      </c>
    </row>
    <row r="4937" ht="15.0" customHeight="1">
      <c r="A4937" s="43">
        <v>45863.625</v>
      </c>
      <c r="B4937" s="44">
        <v>7.0</v>
      </c>
      <c r="C4937" s="44">
        <v>15.0</v>
      </c>
      <c r="D4937" s="44">
        <v>661.0</v>
      </c>
      <c r="E4937" s="44">
        <v>24.6</v>
      </c>
      <c r="F4937" s="44">
        <v>3.54</v>
      </c>
      <c r="G4937" s="44">
        <v>0.95</v>
      </c>
      <c r="H4937" s="18">
        <f>MIN(1,F4937/Config_Geracao!$E$4)*G4937</f>
        <v>0.3363</v>
      </c>
    </row>
    <row r="4938" ht="15.0" customHeight="1">
      <c r="A4938" s="43">
        <v>45863.6666666667</v>
      </c>
      <c r="B4938" s="44">
        <v>7.0</v>
      </c>
      <c r="C4938" s="44">
        <v>16.0</v>
      </c>
      <c r="D4938" s="44">
        <v>535.7</v>
      </c>
      <c r="E4938" s="44">
        <v>22.3</v>
      </c>
      <c r="F4938" s="44">
        <v>3.73</v>
      </c>
      <c r="G4938" s="44">
        <v>0.95</v>
      </c>
      <c r="H4938" s="18">
        <f>MIN(1,F4938/Config_Geracao!$E$4)*G4938</f>
        <v>0.35435</v>
      </c>
    </row>
    <row r="4939" ht="15.0" customHeight="1">
      <c r="A4939" s="43">
        <v>45863.7083333333</v>
      </c>
      <c r="B4939" s="44">
        <v>7.0</v>
      </c>
      <c r="C4939" s="44">
        <v>17.0</v>
      </c>
      <c r="D4939" s="44">
        <v>385.0</v>
      </c>
      <c r="E4939" s="44">
        <v>23.1</v>
      </c>
      <c r="F4939" s="44">
        <v>2.8</v>
      </c>
      <c r="G4939" s="44">
        <v>0.95</v>
      </c>
      <c r="H4939" s="18">
        <f>MIN(1,F4939/Config_Geracao!$E$4)*G4939</f>
        <v>0.266</v>
      </c>
    </row>
    <row r="4940" ht="15.0" customHeight="1">
      <c r="A4940" s="43">
        <v>45863.75</v>
      </c>
      <c r="B4940" s="44">
        <v>7.0</v>
      </c>
      <c r="C4940" s="44">
        <v>18.0</v>
      </c>
      <c r="D4940" s="44">
        <v>155.6</v>
      </c>
      <c r="E4940" s="44">
        <v>19.2</v>
      </c>
      <c r="F4940" s="44">
        <v>3.19</v>
      </c>
      <c r="G4940" s="44">
        <v>0.95</v>
      </c>
      <c r="H4940" s="18">
        <f>MIN(1,F4940/Config_Geracao!$E$4)*G4940</f>
        <v>0.30305</v>
      </c>
    </row>
    <row r="4941" ht="15.0" customHeight="1">
      <c r="A4941" s="43">
        <v>45863.7916666667</v>
      </c>
      <c r="B4941" s="44">
        <v>7.0</v>
      </c>
      <c r="C4941" s="44">
        <v>19.0</v>
      </c>
      <c r="D4941" s="44">
        <v>5.2</v>
      </c>
      <c r="E4941" s="44">
        <v>18.0</v>
      </c>
      <c r="F4941" s="44">
        <v>4.23</v>
      </c>
      <c r="G4941" s="44">
        <v>0.95</v>
      </c>
      <c r="H4941" s="18">
        <f>MIN(1,F4941/Config_Geracao!$E$4)*G4941</f>
        <v>0.40185</v>
      </c>
    </row>
    <row r="4942" ht="15.0" customHeight="1">
      <c r="A4942" s="43">
        <v>45863.8333333333</v>
      </c>
      <c r="B4942" s="44">
        <v>7.0</v>
      </c>
      <c r="C4942" s="44">
        <v>20.0</v>
      </c>
      <c r="D4942" s="44">
        <v>0.0</v>
      </c>
      <c r="E4942" s="44">
        <v>24.6</v>
      </c>
      <c r="F4942" s="44">
        <v>2.64</v>
      </c>
      <c r="G4942" s="44">
        <v>0.95</v>
      </c>
      <c r="H4942" s="18">
        <f>MIN(1,F4942/Config_Geracao!$E$4)*G4942</f>
        <v>0.2508</v>
      </c>
    </row>
    <row r="4943" ht="15.0" customHeight="1">
      <c r="A4943" s="43">
        <v>45863.875</v>
      </c>
      <c r="B4943" s="44">
        <v>7.0</v>
      </c>
      <c r="C4943" s="44">
        <v>21.0</v>
      </c>
      <c r="D4943" s="44">
        <v>0.0</v>
      </c>
      <c r="E4943" s="44">
        <v>23.4</v>
      </c>
      <c r="F4943" s="44">
        <v>4.97</v>
      </c>
      <c r="G4943" s="44">
        <v>0.95</v>
      </c>
      <c r="H4943" s="18">
        <f>MIN(1,F4943/Config_Geracao!$E$4)*G4943</f>
        <v>0.47215</v>
      </c>
    </row>
    <row r="4944" ht="15.0" customHeight="1">
      <c r="A4944" s="43">
        <v>45863.9166666667</v>
      </c>
      <c r="B4944" s="44">
        <v>7.0</v>
      </c>
      <c r="C4944" s="44">
        <v>22.0</v>
      </c>
      <c r="D4944" s="44">
        <v>0.0</v>
      </c>
      <c r="E4944" s="44">
        <v>23.5</v>
      </c>
      <c r="F4944" s="44">
        <v>3.79</v>
      </c>
      <c r="G4944" s="44">
        <v>0.95</v>
      </c>
      <c r="H4944" s="18">
        <f>MIN(1,F4944/Config_Geracao!$E$4)*G4944</f>
        <v>0.36005</v>
      </c>
    </row>
    <row r="4945" ht="15.0" customHeight="1">
      <c r="A4945" s="43">
        <v>45863.9583333333</v>
      </c>
      <c r="B4945" s="44">
        <v>7.0</v>
      </c>
      <c r="C4945" s="44">
        <v>23.0</v>
      </c>
      <c r="D4945" s="44">
        <v>0.0</v>
      </c>
      <c r="E4945" s="44">
        <v>23.2</v>
      </c>
      <c r="F4945" s="44">
        <v>4.99</v>
      </c>
      <c r="G4945" s="44">
        <v>0.95</v>
      </c>
      <c r="H4945" s="18">
        <f>MIN(1,F4945/Config_Geracao!$E$4)*G4945</f>
        <v>0.47405</v>
      </c>
    </row>
    <row r="4946" ht="15.0" customHeight="1">
      <c r="A4946" s="43">
        <v>45864.0</v>
      </c>
      <c r="B4946" s="44">
        <v>7.0</v>
      </c>
      <c r="C4946" s="44">
        <v>0.0</v>
      </c>
      <c r="D4946" s="44">
        <v>0.0</v>
      </c>
      <c r="E4946" s="44">
        <v>23.2</v>
      </c>
      <c r="F4946" s="44">
        <v>4.4</v>
      </c>
      <c r="G4946" s="44">
        <v>0.95</v>
      </c>
      <c r="H4946" s="18">
        <f>MIN(1,F4946/Config_Geracao!$E$4)*G4946</f>
        <v>0.418</v>
      </c>
    </row>
    <row r="4947" ht="15.0" customHeight="1">
      <c r="A4947" s="43">
        <v>45864.0416666667</v>
      </c>
      <c r="B4947" s="44">
        <v>7.0</v>
      </c>
      <c r="C4947" s="44">
        <v>1.0</v>
      </c>
      <c r="D4947" s="44">
        <v>0.0</v>
      </c>
      <c r="E4947" s="44">
        <v>21.7</v>
      </c>
      <c r="F4947" s="44">
        <v>4.09</v>
      </c>
      <c r="G4947" s="44">
        <v>0.95</v>
      </c>
      <c r="H4947" s="18">
        <f>MIN(1,F4947/Config_Geracao!$E$4)*G4947</f>
        <v>0.38855</v>
      </c>
    </row>
    <row r="4948" ht="15.0" customHeight="1">
      <c r="A4948" s="43">
        <v>45864.0833333333</v>
      </c>
      <c r="B4948" s="44">
        <v>7.0</v>
      </c>
      <c r="C4948" s="44">
        <v>2.0</v>
      </c>
      <c r="D4948" s="44">
        <v>0.0</v>
      </c>
      <c r="E4948" s="44">
        <v>20.3</v>
      </c>
      <c r="F4948" s="44">
        <v>4.96</v>
      </c>
      <c r="G4948" s="44">
        <v>0.95</v>
      </c>
      <c r="H4948" s="18">
        <f>MIN(1,F4948/Config_Geracao!$E$4)*G4948</f>
        <v>0.4712</v>
      </c>
    </row>
    <row r="4949" ht="15.0" customHeight="1">
      <c r="A4949" s="43">
        <v>45864.125</v>
      </c>
      <c r="B4949" s="44">
        <v>7.0</v>
      </c>
      <c r="C4949" s="44">
        <v>3.0</v>
      </c>
      <c r="D4949" s="44">
        <v>0.0</v>
      </c>
      <c r="E4949" s="44">
        <v>22.3</v>
      </c>
      <c r="F4949" s="44">
        <v>3.64</v>
      </c>
      <c r="G4949" s="44">
        <v>0.95</v>
      </c>
      <c r="H4949" s="18">
        <f>MIN(1,F4949/Config_Geracao!$E$4)*G4949</f>
        <v>0.3458</v>
      </c>
    </row>
    <row r="4950" ht="15.0" customHeight="1">
      <c r="A4950" s="43">
        <v>45864.1666666667</v>
      </c>
      <c r="B4950" s="44">
        <v>7.0</v>
      </c>
      <c r="C4950" s="44">
        <v>4.0</v>
      </c>
      <c r="D4950" s="44">
        <v>0.0</v>
      </c>
      <c r="E4950" s="44">
        <v>22.0</v>
      </c>
      <c r="F4950" s="44">
        <v>5.39</v>
      </c>
      <c r="G4950" s="44">
        <v>0.95</v>
      </c>
      <c r="H4950" s="18">
        <f>MIN(1,F4950/Config_Geracao!$E$4)*G4950</f>
        <v>0.51205</v>
      </c>
    </row>
    <row r="4951" ht="15.0" customHeight="1">
      <c r="A4951" s="43">
        <v>45864.2083333333</v>
      </c>
      <c r="B4951" s="44">
        <v>7.0</v>
      </c>
      <c r="C4951" s="44">
        <v>5.0</v>
      </c>
      <c r="D4951" s="44">
        <v>6.5</v>
      </c>
      <c r="E4951" s="44">
        <v>21.1</v>
      </c>
      <c r="F4951" s="44">
        <v>4.91</v>
      </c>
      <c r="G4951" s="44">
        <v>0.95</v>
      </c>
      <c r="H4951" s="18">
        <f>MIN(1,F4951/Config_Geracao!$E$4)*G4951</f>
        <v>0.46645</v>
      </c>
    </row>
    <row r="4952" ht="15.0" customHeight="1">
      <c r="A4952" s="43">
        <v>45864.25</v>
      </c>
      <c r="B4952" s="44">
        <v>7.0</v>
      </c>
      <c r="C4952" s="44">
        <v>6.0</v>
      </c>
      <c r="D4952" s="44">
        <v>231.2</v>
      </c>
      <c r="E4952" s="44">
        <v>20.7</v>
      </c>
      <c r="F4952" s="44">
        <v>5.11</v>
      </c>
      <c r="G4952" s="44">
        <v>0.95</v>
      </c>
      <c r="H4952" s="18">
        <f>MIN(1,F4952/Config_Geracao!$E$4)*G4952</f>
        <v>0.48545</v>
      </c>
    </row>
    <row r="4953" ht="15.0" customHeight="1">
      <c r="A4953" s="43">
        <v>45864.2916666667</v>
      </c>
      <c r="B4953" s="44">
        <v>7.0</v>
      </c>
      <c r="C4953" s="44">
        <v>7.0</v>
      </c>
      <c r="D4953" s="44">
        <v>395.2</v>
      </c>
      <c r="E4953" s="44">
        <v>23.3</v>
      </c>
      <c r="F4953" s="44">
        <v>3.73</v>
      </c>
      <c r="G4953" s="44">
        <v>0.95</v>
      </c>
      <c r="H4953" s="18">
        <f>MIN(1,F4953/Config_Geracao!$E$4)*G4953</f>
        <v>0.35435</v>
      </c>
    </row>
    <row r="4954" ht="15.0" customHeight="1">
      <c r="A4954" s="43">
        <v>45864.3333333333</v>
      </c>
      <c r="B4954" s="44">
        <v>7.0</v>
      </c>
      <c r="C4954" s="44">
        <v>8.0</v>
      </c>
      <c r="D4954" s="44">
        <v>267.4</v>
      </c>
      <c r="E4954" s="44">
        <v>23.2</v>
      </c>
      <c r="F4954" s="44">
        <v>3.96</v>
      </c>
      <c r="G4954" s="44">
        <v>0.95</v>
      </c>
      <c r="H4954" s="18">
        <f>MIN(1,F4954/Config_Geracao!$E$4)*G4954</f>
        <v>0.3762</v>
      </c>
    </row>
    <row r="4955" ht="15.0" customHeight="1">
      <c r="A4955" s="43">
        <v>45864.375</v>
      </c>
      <c r="B4955" s="44">
        <v>7.0</v>
      </c>
      <c r="C4955" s="44">
        <v>9.0</v>
      </c>
      <c r="D4955" s="44">
        <v>667.2</v>
      </c>
      <c r="E4955" s="44">
        <v>22.6</v>
      </c>
      <c r="F4955" s="44">
        <v>3.91</v>
      </c>
      <c r="G4955" s="44">
        <v>0.95</v>
      </c>
      <c r="H4955" s="18">
        <f>MIN(1,F4955/Config_Geracao!$E$4)*G4955</f>
        <v>0.37145</v>
      </c>
    </row>
    <row r="4956" ht="15.0" customHeight="1">
      <c r="A4956" s="43">
        <v>45864.4166666667</v>
      </c>
      <c r="B4956" s="44">
        <v>7.0</v>
      </c>
      <c r="C4956" s="44">
        <v>10.0</v>
      </c>
      <c r="D4956" s="44">
        <v>799.9</v>
      </c>
      <c r="E4956" s="44">
        <v>22.1</v>
      </c>
      <c r="F4956" s="44">
        <v>4.93</v>
      </c>
      <c r="G4956" s="44">
        <v>0.95</v>
      </c>
      <c r="H4956" s="18">
        <f>MIN(1,F4956/Config_Geracao!$E$4)*G4956</f>
        <v>0.46835</v>
      </c>
    </row>
    <row r="4957" ht="15.0" customHeight="1">
      <c r="A4957" s="43">
        <v>45864.4583333333</v>
      </c>
      <c r="B4957" s="44">
        <v>7.0</v>
      </c>
      <c r="C4957" s="44">
        <v>11.0</v>
      </c>
      <c r="D4957" s="44">
        <v>885.0</v>
      </c>
      <c r="E4957" s="44">
        <v>23.7</v>
      </c>
      <c r="F4957" s="44">
        <v>2.71</v>
      </c>
      <c r="G4957" s="44">
        <v>0.95</v>
      </c>
      <c r="H4957" s="18">
        <f>MIN(1,F4957/Config_Geracao!$E$4)*G4957</f>
        <v>0.25745</v>
      </c>
    </row>
    <row r="4958" ht="15.0" customHeight="1">
      <c r="A4958" s="43">
        <v>45864.5</v>
      </c>
      <c r="B4958" s="44">
        <v>7.0</v>
      </c>
      <c r="C4958" s="44">
        <v>12.0</v>
      </c>
      <c r="D4958" s="44">
        <v>857.5</v>
      </c>
      <c r="E4958" s="44">
        <v>24.6</v>
      </c>
      <c r="F4958" s="44">
        <v>3.05</v>
      </c>
      <c r="G4958" s="44">
        <v>0.95</v>
      </c>
      <c r="H4958" s="18">
        <f>MIN(1,F4958/Config_Geracao!$E$4)*G4958</f>
        <v>0.28975</v>
      </c>
    </row>
    <row r="4959" ht="15.0" customHeight="1">
      <c r="A4959" s="43">
        <v>45864.5416666667</v>
      </c>
      <c r="B4959" s="44">
        <v>7.0</v>
      </c>
      <c r="C4959" s="44">
        <v>13.0</v>
      </c>
      <c r="D4959" s="44">
        <v>287.9</v>
      </c>
      <c r="E4959" s="44">
        <v>24.7</v>
      </c>
      <c r="F4959" s="44">
        <v>2.76</v>
      </c>
      <c r="G4959" s="44">
        <v>0.95</v>
      </c>
      <c r="H4959" s="18">
        <f>MIN(1,F4959/Config_Geracao!$E$4)*G4959</f>
        <v>0.2622</v>
      </c>
    </row>
    <row r="4960" ht="15.0" customHeight="1">
      <c r="A4960" s="43">
        <v>45864.5833333333</v>
      </c>
      <c r="B4960" s="44">
        <v>7.0</v>
      </c>
      <c r="C4960" s="44">
        <v>14.0</v>
      </c>
      <c r="D4960" s="44">
        <v>864.0</v>
      </c>
      <c r="E4960" s="44">
        <v>24.7</v>
      </c>
      <c r="F4960" s="44">
        <v>4.53</v>
      </c>
      <c r="G4960" s="44">
        <v>0.95</v>
      </c>
      <c r="H4960" s="18">
        <f>MIN(1,F4960/Config_Geracao!$E$4)*G4960</f>
        <v>0.43035</v>
      </c>
    </row>
    <row r="4961" ht="15.0" customHeight="1">
      <c r="A4961" s="43">
        <v>45864.625</v>
      </c>
      <c r="B4961" s="44">
        <v>7.0</v>
      </c>
      <c r="C4961" s="44">
        <v>15.0</v>
      </c>
      <c r="D4961" s="44">
        <v>706.9</v>
      </c>
      <c r="E4961" s="44">
        <v>25.0</v>
      </c>
      <c r="F4961" s="44">
        <v>2.43</v>
      </c>
      <c r="G4961" s="44">
        <v>0.95</v>
      </c>
      <c r="H4961" s="18">
        <f>MIN(1,F4961/Config_Geracao!$E$4)*G4961</f>
        <v>0.23085</v>
      </c>
    </row>
    <row r="4962" ht="15.0" customHeight="1">
      <c r="A4962" s="43">
        <v>45864.6666666667</v>
      </c>
      <c r="B4962" s="44">
        <v>7.0</v>
      </c>
      <c r="C4962" s="44">
        <v>16.0</v>
      </c>
      <c r="D4962" s="44">
        <v>567.2</v>
      </c>
      <c r="E4962" s="44">
        <v>24.8</v>
      </c>
      <c r="F4962" s="44">
        <v>3.67</v>
      </c>
      <c r="G4962" s="44">
        <v>0.95</v>
      </c>
      <c r="H4962" s="18">
        <f>MIN(1,F4962/Config_Geracao!$E$4)*G4962</f>
        <v>0.34865</v>
      </c>
    </row>
    <row r="4963" ht="15.0" customHeight="1">
      <c r="A4963" s="43">
        <v>45864.7083333333</v>
      </c>
      <c r="B4963" s="44">
        <v>7.0</v>
      </c>
      <c r="C4963" s="44">
        <v>17.0</v>
      </c>
      <c r="D4963" s="44">
        <v>397.8</v>
      </c>
      <c r="E4963" s="44">
        <v>19.2</v>
      </c>
      <c r="F4963" s="44">
        <v>4.83</v>
      </c>
      <c r="G4963" s="44">
        <v>0.95</v>
      </c>
      <c r="H4963" s="18">
        <f>MIN(1,F4963/Config_Geracao!$E$4)*G4963</f>
        <v>0.45885</v>
      </c>
    </row>
    <row r="4964" ht="15.0" customHeight="1">
      <c r="A4964" s="43">
        <v>45864.75</v>
      </c>
      <c r="B4964" s="44">
        <v>7.0</v>
      </c>
      <c r="C4964" s="44">
        <v>18.0</v>
      </c>
      <c r="D4964" s="44">
        <v>111.1</v>
      </c>
      <c r="E4964" s="44">
        <v>19.2</v>
      </c>
      <c r="F4964" s="44">
        <v>2.43</v>
      </c>
      <c r="G4964" s="44">
        <v>0.95</v>
      </c>
      <c r="H4964" s="18">
        <f>MIN(1,F4964/Config_Geracao!$E$4)*G4964</f>
        <v>0.23085</v>
      </c>
    </row>
    <row r="4965" ht="15.0" customHeight="1">
      <c r="A4965" s="43">
        <v>45864.7916666667</v>
      </c>
      <c r="B4965" s="44">
        <v>7.0</v>
      </c>
      <c r="C4965" s="44">
        <v>19.0</v>
      </c>
      <c r="D4965" s="44">
        <v>32.6</v>
      </c>
      <c r="E4965" s="44">
        <v>20.9</v>
      </c>
      <c r="F4965" s="44">
        <v>3.11</v>
      </c>
      <c r="G4965" s="44">
        <v>0.95</v>
      </c>
      <c r="H4965" s="18">
        <f>MIN(1,F4965/Config_Geracao!$E$4)*G4965</f>
        <v>0.29545</v>
      </c>
    </row>
    <row r="4966" ht="15.0" customHeight="1">
      <c r="A4966" s="43">
        <v>45864.8333333333</v>
      </c>
      <c r="B4966" s="44">
        <v>7.0</v>
      </c>
      <c r="C4966" s="44">
        <v>20.0</v>
      </c>
      <c r="D4966" s="44">
        <v>0.0</v>
      </c>
      <c r="E4966" s="44">
        <v>22.3</v>
      </c>
      <c r="F4966" s="44">
        <v>2.78</v>
      </c>
      <c r="G4966" s="44">
        <v>0.95</v>
      </c>
      <c r="H4966" s="18">
        <f>MIN(1,F4966/Config_Geracao!$E$4)*G4966</f>
        <v>0.2641</v>
      </c>
    </row>
    <row r="4967" ht="15.0" customHeight="1">
      <c r="A4967" s="43">
        <v>45864.875</v>
      </c>
      <c r="B4967" s="44">
        <v>7.0</v>
      </c>
      <c r="C4967" s="44">
        <v>21.0</v>
      </c>
      <c r="D4967" s="44">
        <v>0.0</v>
      </c>
      <c r="E4967" s="44">
        <v>21.5</v>
      </c>
      <c r="F4967" s="44">
        <v>3.82</v>
      </c>
      <c r="G4967" s="44">
        <v>0.95</v>
      </c>
      <c r="H4967" s="18">
        <f>MIN(1,F4967/Config_Geracao!$E$4)*G4967</f>
        <v>0.3629</v>
      </c>
    </row>
    <row r="4968" ht="15.0" customHeight="1">
      <c r="A4968" s="43">
        <v>45864.9166666667</v>
      </c>
      <c r="B4968" s="44">
        <v>7.0</v>
      </c>
      <c r="C4968" s="44">
        <v>22.0</v>
      </c>
      <c r="D4968" s="44">
        <v>0.0</v>
      </c>
      <c r="E4968" s="44">
        <v>20.0</v>
      </c>
      <c r="F4968" s="44">
        <v>3.69</v>
      </c>
      <c r="G4968" s="44">
        <v>0.95</v>
      </c>
      <c r="H4968" s="18">
        <f>MIN(1,F4968/Config_Geracao!$E$4)*G4968</f>
        <v>0.35055</v>
      </c>
    </row>
    <row r="4969" ht="15.0" customHeight="1">
      <c r="A4969" s="43">
        <v>45864.9583333333</v>
      </c>
      <c r="B4969" s="44">
        <v>7.0</v>
      </c>
      <c r="C4969" s="44">
        <v>23.0</v>
      </c>
      <c r="D4969" s="44">
        <v>0.0</v>
      </c>
      <c r="E4969" s="44">
        <v>23.7</v>
      </c>
      <c r="F4969" s="44">
        <v>6.36</v>
      </c>
      <c r="G4969" s="44">
        <v>0.95</v>
      </c>
      <c r="H4969" s="18">
        <f>MIN(1,F4969/Config_Geracao!$E$4)*G4969</f>
        <v>0.6042</v>
      </c>
    </row>
    <row r="4970" ht="15.0" customHeight="1">
      <c r="A4970" s="43">
        <v>45865.0</v>
      </c>
      <c r="B4970" s="44">
        <v>7.0</v>
      </c>
      <c r="C4970" s="44">
        <v>0.0</v>
      </c>
      <c r="D4970" s="44">
        <v>0.0</v>
      </c>
      <c r="E4970" s="44">
        <v>23.5</v>
      </c>
      <c r="F4970" s="44">
        <v>4.56</v>
      </c>
      <c r="G4970" s="44">
        <v>0.95</v>
      </c>
      <c r="H4970" s="18">
        <f>MIN(1,F4970/Config_Geracao!$E$4)*G4970</f>
        <v>0.4332</v>
      </c>
    </row>
    <row r="4971" ht="15.0" customHeight="1">
      <c r="A4971" s="43">
        <v>45865.0416666667</v>
      </c>
      <c r="B4971" s="44">
        <v>7.0</v>
      </c>
      <c r="C4971" s="44">
        <v>1.0</v>
      </c>
      <c r="D4971" s="44">
        <v>0.0</v>
      </c>
      <c r="E4971" s="44">
        <v>23.4</v>
      </c>
      <c r="F4971" s="44">
        <v>5.11</v>
      </c>
      <c r="G4971" s="44">
        <v>0.95</v>
      </c>
      <c r="H4971" s="18">
        <f>MIN(1,F4971/Config_Geracao!$E$4)*G4971</f>
        <v>0.48545</v>
      </c>
    </row>
    <row r="4972" ht="15.0" customHeight="1">
      <c r="A4972" s="43">
        <v>45865.0833333333</v>
      </c>
      <c r="B4972" s="44">
        <v>7.0</v>
      </c>
      <c r="C4972" s="44">
        <v>2.0</v>
      </c>
      <c r="D4972" s="44">
        <v>0.0</v>
      </c>
      <c r="E4972" s="44">
        <v>21.5</v>
      </c>
      <c r="F4972" s="44">
        <v>4.89</v>
      </c>
      <c r="G4972" s="44">
        <v>0.95</v>
      </c>
      <c r="H4972" s="18">
        <f>MIN(1,F4972/Config_Geracao!$E$4)*G4972</f>
        <v>0.46455</v>
      </c>
    </row>
    <row r="4973" ht="15.0" customHeight="1">
      <c r="A4973" s="43">
        <v>45865.125</v>
      </c>
      <c r="B4973" s="44">
        <v>7.0</v>
      </c>
      <c r="C4973" s="44">
        <v>3.0</v>
      </c>
      <c r="D4973" s="44">
        <v>0.0</v>
      </c>
      <c r="E4973" s="44">
        <v>20.5</v>
      </c>
      <c r="F4973" s="44">
        <v>6.19</v>
      </c>
      <c r="G4973" s="44">
        <v>0.95</v>
      </c>
      <c r="H4973" s="18">
        <f>MIN(1,F4973/Config_Geracao!$E$4)*G4973</f>
        <v>0.58805</v>
      </c>
    </row>
    <row r="4974" ht="15.0" customHeight="1">
      <c r="A4974" s="43">
        <v>45865.1666666667</v>
      </c>
      <c r="B4974" s="44">
        <v>7.0</v>
      </c>
      <c r="C4974" s="44">
        <v>4.0</v>
      </c>
      <c r="D4974" s="44">
        <v>0.0</v>
      </c>
      <c r="E4974" s="44">
        <v>22.8</v>
      </c>
      <c r="F4974" s="44">
        <v>3.8</v>
      </c>
      <c r="G4974" s="44">
        <v>0.95</v>
      </c>
      <c r="H4974" s="18">
        <f>MIN(1,F4974/Config_Geracao!$E$4)*G4974</f>
        <v>0.361</v>
      </c>
    </row>
    <row r="4975" ht="15.0" customHeight="1">
      <c r="A4975" s="43">
        <v>45865.2083333333</v>
      </c>
      <c r="B4975" s="44">
        <v>7.0</v>
      </c>
      <c r="C4975" s="44">
        <v>5.0</v>
      </c>
      <c r="D4975" s="44">
        <v>3.0</v>
      </c>
      <c r="E4975" s="44">
        <v>20.5</v>
      </c>
      <c r="F4975" s="44">
        <v>3.6</v>
      </c>
      <c r="G4975" s="44">
        <v>0.95</v>
      </c>
      <c r="H4975" s="18">
        <f>MIN(1,F4975/Config_Geracao!$E$4)*G4975</f>
        <v>0.342</v>
      </c>
    </row>
    <row r="4976" ht="15.0" customHeight="1">
      <c r="A4976" s="43">
        <v>45865.25</v>
      </c>
      <c r="B4976" s="44">
        <v>7.0</v>
      </c>
      <c r="C4976" s="44">
        <v>6.0</v>
      </c>
      <c r="D4976" s="44">
        <v>202.8</v>
      </c>
      <c r="E4976" s="44">
        <v>21.0</v>
      </c>
      <c r="F4976" s="44">
        <v>3.5</v>
      </c>
      <c r="G4976" s="44">
        <v>0.95</v>
      </c>
      <c r="H4976" s="18">
        <f>MIN(1,F4976/Config_Geracao!$E$4)*G4976</f>
        <v>0.3325</v>
      </c>
    </row>
    <row r="4977" ht="15.0" customHeight="1">
      <c r="A4977" s="43">
        <v>45865.2916666667</v>
      </c>
      <c r="B4977" s="44">
        <v>7.0</v>
      </c>
      <c r="C4977" s="44">
        <v>7.0</v>
      </c>
      <c r="D4977" s="44">
        <v>374.3</v>
      </c>
      <c r="E4977" s="44">
        <v>22.1</v>
      </c>
      <c r="F4977" s="44">
        <v>2.87</v>
      </c>
      <c r="G4977" s="44">
        <v>0.95</v>
      </c>
      <c r="H4977" s="18">
        <f>MIN(1,F4977/Config_Geracao!$E$4)*G4977</f>
        <v>0.27265</v>
      </c>
    </row>
    <row r="4978" ht="15.0" customHeight="1">
      <c r="A4978" s="43">
        <v>45865.3333333333</v>
      </c>
      <c r="B4978" s="44">
        <v>7.0</v>
      </c>
      <c r="C4978" s="44">
        <v>8.0</v>
      </c>
      <c r="D4978" s="44">
        <v>540.9</v>
      </c>
      <c r="E4978" s="44">
        <v>22.5</v>
      </c>
      <c r="F4978" s="44">
        <v>2.53</v>
      </c>
      <c r="G4978" s="44">
        <v>0.95</v>
      </c>
      <c r="H4978" s="18">
        <f>MIN(1,F4978/Config_Geracao!$E$4)*G4978</f>
        <v>0.24035</v>
      </c>
    </row>
    <row r="4979" ht="15.0" customHeight="1">
      <c r="A4979" s="43">
        <v>45865.375</v>
      </c>
      <c r="B4979" s="44">
        <v>7.0</v>
      </c>
      <c r="C4979" s="44">
        <v>9.0</v>
      </c>
      <c r="D4979" s="44">
        <v>691.7</v>
      </c>
      <c r="E4979" s="44">
        <v>22.8</v>
      </c>
      <c r="F4979" s="44">
        <v>2.48</v>
      </c>
      <c r="G4979" s="44">
        <v>0.95</v>
      </c>
      <c r="H4979" s="18">
        <f>MIN(1,F4979/Config_Geracao!$E$4)*G4979</f>
        <v>0.2356</v>
      </c>
    </row>
    <row r="4980" ht="15.0" customHeight="1">
      <c r="A4980" s="43">
        <v>45865.4166666667</v>
      </c>
      <c r="B4980" s="44">
        <v>7.0</v>
      </c>
      <c r="C4980" s="44">
        <v>10.0</v>
      </c>
      <c r="D4980" s="44">
        <v>770.6</v>
      </c>
      <c r="E4980" s="44">
        <v>24.7</v>
      </c>
      <c r="F4980" s="44">
        <v>2.59</v>
      </c>
      <c r="G4980" s="44">
        <v>0.95</v>
      </c>
      <c r="H4980" s="18">
        <f>MIN(1,F4980/Config_Geracao!$E$4)*G4980</f>
        <v>0.24605</v>
      </c>
    </row>
    <row r="4981" ht="15.0" customHeight="1">
      <c r="A4981" s="43">
        <v>45865.4583333333</v>
      </c>
      <c r="B4981" s="44">
        <v>7.0</v>
      </c>
      <c r="C4981" s="44">
        <v>11.0</v>
      </c>
      <c r="D4981" s="44">
        <v>860.6</v>
      </c>
      <c r="E4981" s="44">
        <v>27.4</v>
      </c>
      <c r="F4981" s="44">
        <v>2.44</v>
      </c>
      <c r="G4981" s="44">
        <v>0.95</v>
      </c>
      <c r="H4981" s="18">
        <f>MIN(1,F4981/Config_Geracao!$E$4)*G4981</f>
        <v>0.2318</v>
      </c>
    </row>
    <row r="4982" ht="15.0" customHeight="1">
      <c r="A4982" s="43">
        <v>45865.5</v>
      </c>
      <c r="B4982" s="44">
        <v>7.0</v>
      </c>
      <c r="C4982" s="44">
        <v>12.0</v>
      </c>
      <c r="D4982" s="44">
        <v>878.2</v>
      </c>
      <c r="E4982" s="44">
        <v>28.7</v>
      </c>
      <c r="F4982" s="44">
        <v>4.37</v>
      </c>
      <c r="G4982" s="44">
        <v>0.95</v>
      </c>
      <c r="H4982" s="18">
        <f>MIN(1,F4982/Config_Geracao!$E$4)*G4982</f>
        <v>0.41515</v>
      </c>
    </row>
    <row r="4983" ht="15.0" customHeight="1">
      <c r="A4983" s="43">
        <v>45865.5416666667</v>
      </c>
      <c r="B4983" s="44">
        <v>7.0</v>
      </c>
      <c r="C4983" s="44">
        <v>13.0</v>
      </c>
      <c r="D4983" s="44">
        <v>867.4</v>
      </c>
      <c r="E4983" s="44">
        <v>27.0</v>
      </c>
      <c r="F4983" s="44">
        <v>4.1</v>
      </c>
      <c r="G4983" s="44">
        <v>0.95</v>
      </c>
      <c r="H4983" s="18">
        <f>MIN(1,F4983/Config_Geracao!$E$4)*G4983</f>
        <v>0.3895</v>
      </c>
    </row>
    <row r="4984" ht="15.0" customHeight="1">
      <c r="A4984" s="43">
        <v>45865.5833333333</v>
      </c>
      <c r="B4984" s="44">
        <v>7.0</v>
      </c>
      <c r="C4984" s="44">
        <v>14.0</v>
      </c>
      <c r="D4984" s="44">
        <v>753.1</v>
      </c>
      <c r="E4984" s="44">
        <v>26.4</v>
      </c>
      <c r="F4984" s="44">
        <v>3.24</v>
      </c>
      <c r="G4984" s="44">
        <v>0.95</v>
      </c>
      <c r="H4984" s="18">
        <f>MIN(1,F4984/Config_Geracao!$E$4)*G4984</f>
        <v>0.3078</v>
      </c>
    </row>
    <row r="4985" ht="15.0" customHeight="1">
      <c r="A4985" s="43">
        <v>45865.625</v>
      </c>
      <c r="B4985" s="44">
        <v>7.0</v>
      </c>
      <c r="C4985" s="44">
        <v>15.0</v>
      </c>
      <c r="D4985" s="44">
        <v>675.2</v>
      </c>
      <c r="E4985" s="44">
        <v>23.7</v>
      </c>
      <c r="F4985" s="44">
        <v>2.79</v>
      </c>
      <c r="G4985" s="44">
        <v>0.95</v>
      </c>
      <c r="H4985" s="18">
        <f>MIN(1,F4985/Config_Geracao!$E$4)*G4985</f>
        <v>0.26505</v>
      </c>
    </row>
    <row r="4986" ht="15.0" customHeight="1">
      <c r="A4986" s="43">
        <v>45865.6666666667</v>
      </c>
      <c r="B4986" s="44">
        <v>7.0</v>
      </c>
      <c r="C4986" s="44">
        <v>16.0</v>
      </c>
      <c r="D4986" s="44">
        <v>534.4</v>
      </c>
      <c r="E4986" s="44">
        <v>23.8</v>
      </c>
      <c r="F4986" s="44">
        <v>2.95</v>
      </c>
      <c r="G4986" s="44">
        <v>0.95</v>
      </c>
      <c r="H4986" s="18">
        <f>MIN(1,F4986/Config_Geracao!$E$4)*G4986</f>
        <v>0.28025</v>
      </c>
    </row>
    <row r="4987" ht="15.0" customHeight="1">
      <c r="A4987" s="43">
        <v>45865.7083333333</v>
      </c>
      <c r="B4987" s="44">
        <v>7.0</v>
      </c>
      <c r="C4987" s="44">
        <v>17.0</v>
      </c>
      <c r="D4987" s="44">
        <v>410.7</v>
      </c>
      <c r="E4987" s="44">
        <v>23.9</v>
      </c>
      <c r="F4987" s="44">
        <v>2.64</v>
      </c>
      <c r="G4987" s="44">
        <v>0.95</v>
      </c>
      <c r="H4987" s="18">
        <f>MIN(1,F4987/Config_Geracao!$E$4)*G4987</f>
        <v>0.2508</v>
      </c>
    </row>
    <row r="4988" ht="15.0" customHeight="1">
      <c r="A4988" s="43">
        <v>45865.75</v>
      </c>
      <c r="B4988" s="44">
        <v>7.0</v>
      </c>
      <c r="C4988" s="44">
        <v>18.0</v>
      </c>
      <c r="D4988" s="44">
        <v>186.7</v>
      </c>
      <c r="E4988" s="44">
        <v>20.2</v>
      </c>
      <c r="F4988" s="44">
        <v>6.31</v>
      </c>
      <c r="G4988" s="44">
        <v>0.95</v>
      </c>
      <c r="H4988" s="18">
        <f>MIN(1,F4988/Config_Geracao!$E$4)*G4988</f>
        <v>0.59945</v>
      </c>
    </row>
    <row r="4989" ht="15.0" customHeight="1">
      <c r="A4989" s="43">
        <v>45865.7916666667</v>
      </c>
      <c r="B4989" s="44">
        <v>7.0</v>
      </c>
      <c r="C4989" s="44">
        <v>19.0</v>
      </c>
      <c r="D4989" s="44">
        <v>36.5</v>
      </c>
      <c r="E4989" s="44">
        <v>18.2</v>
      </c>
      <c r="F4989" s="44">
        <v>2.49</v>
      </c>
      <c r="G4989" s="44">
        <v>0.95</v>
      </c>
      <c r="H4989" s="18">
        <f>MIN(1,F4989/Config_Geracao!$E$4)*G4989</f>
        <v>0.23655</v>
      </c>
    </row>
    <row r="4990" ht="15.0" customHeight="1">
      <c r="A4990" s="43">
        <v>45865.8333333333</v>
      </c>
      <c r="B4990" s="44">
        <v>7.0</v>
      </c>
      <c r="C4990" s="44">
        <v>20.0</v>
      </c>
      <c r="D4990" s="44">
        <v>0.0</v>
      </c>
      <c r="E4990" s="44">
        <v>21.8</v>
      </c>
      <c r="F4990" s="44">
        <v>2.6</v>
      </c>
      <c r="G4990" s="44">
        <v>0.95</v>
      </c>
      <c r="H4990" s="18">
        <f>MIN(1,F4990/Config_Geracao!$E$4)*G4990</f>
        <v>0.247</v>
      </c>
    </row>
    <row r="4991" ht="15.0" customHeight="1">
      <c r="A4991" s="43">
        <v>45865.875</v>
      </c>
      <c r="B4991" s="44">
        <v>7.0</v>
      </c>
      <c r="C4991" s="44">
        <v>21.0</v>
      </c>
      <c r="D4991" s="44">
        <v>0.0</v>
      </c>
      <c r="E4991" s="44">
        <v>23.1</v>
      </c>
      <c r="F4991" s="44">
        <v>4.43</v>
      </c>
      <c r="G4991" s="44">
        <v>0.95</v>
      </c>
      <c r="H4991" s="18">
        <f>MIN(1,F4991/Config_Geracao!$E$4)*G4991</f>
        <v>0.42085</v>
      </c>
    </row>
    <row r="4992" ht="15.0" customHeight="1">
      <c r="A4992" s="43">
        <v>45865.9166666667</v>
      </c>
      <c r="B4992" s="44">
        <v>7.0</v>
      </c>
      <c r="C4992" s="44">
        <v>22.0</v>
      </c>
      <c r="D4992" s="44">
        <v>0.0</v>
      </c>
      <c r="E4992" s="44">
        <v>24.8</v>
      </c>
      <c r="F4992" s="44">
        <v>4.48</v>
      </c>
      <c r="G4992" s="44">
        <v>0.95</v>
      </c>
      <c r="H4992" s="18">
        <f>MIN(1,F4992/Config_Geracao!$E$4)*G4992</f>
        <v>0.4256</v>
      </c>
    </row>
    <row r="4993" ht="15.0" customHeight="1">
      <c r="A4993" s="43">
        <v>45865.9583333333</v>
      </c>
      <c r="B4993" s="44">
        <v>7.0</v>
      </c>
      <c r="C4993" s="44">
        <v>23.0</v>
      </c>
      <c r="D4993" s="44">
        <v>0.0</v>
      </c>
      <c r="E4993" s="44">
        <v>24.8</v>
      </c>
      <c r="F4993" s="44">
        <v>3.8</v>
      </c>
      <c r="G4993" s="44">
        <v>0.95</v>
      </c>
      <c r="H4993" s="18">
        <f>MIN(1,F4993/Config_Geracao!$E$4)*G4993</f>
        <v>0.361</v>
      </c>
    </row>
    <row r="4994" ht="15.0" customHeight="1">
      <c r="A4994" s="43">
        <v>45866.0</v>
      </c>
      <c r="B4994" s="44">
        <v>7.0</v>
      </c>
      <c r="C4994" s="44">
        <v>0.0</v>
      </c>
      <c r="D4994" s="44">
        <v>0.0</v>
      </c>
      <c r="E4994" s="44">
        <v>22.1</v>
      </c>
      <c r="F4994" s="44">
        <v>4.54</v>
      </c>
      <c r="G4994" s="44">
        <v>0.95</v>
      </c>
      <c r="H4994" s="18">
        <f>MIN(1,F4994/Config_Geracao!$E$4)*G4994</f>
        <v>0.4313</v>
      </c>
    </row>
    <row r="4995" ht="15.0" customHeight="1">
      <c r="A4995" s="43">
        <v>45866.0416666667</v>
      </c>
      <c r="B4995" s="44">
        <v>7.0</v>
      </c>
      <c r="C4995" s="44">
        <v>1.0</v>
      </c>
      <c r="D4995" s="44">
        <v>0.0</v>
      </c>
      <c r="E4995" s="44">
        <v>23.1</v>
      </c>
      <c r="F4995" s="44">
        <v>4.41</v>
      </c>
      <c r="G4995" s="44">
        <v>0.95</v>
      </c>
      <c r="H4995" s="18">
        <f>MIN(1,F4995/Config_Geracao!$E$4)*G4995</f>
        <v>0.41895</v>
      </c>
    </row>
    <row r="4996" ht="15.0" customHeight="1">
      <c r="A4996" s="43">
        <v>45866.0833333333</v>
      </c>
      <c r="B4996" s="44">
        <v>7.0</v>
      </c>
      <c r="C4996" s="44">
        <v>2.0</v>
      </c>
      <c r="D4996" s="44">
        <v>0.0</v>
      </c>
      <c r="E4996" s="44">
        <v>23.7</v>
      </c>
      <c r="F4996" s="44">
        <v>5.5</v>
      </c>
      <c r="G4996" s="44">
        <v>0.95</v>
      </c>
      <c r="H4996" s="18">
        <f>MIN(1,F4996/Config_Geracao!$E$4)*G4996</f>
        <v>0.5225</v>
      </c>
    </row>
    <row r="4997" ht="15.0" customHeight="1">
      <c r="A4997" s="43">
        <v>45866.125</v>
      </c>
      <c r="B4997" s="44">
        <v>7.0</v>
      </c>
      <c r="C4997" s="44">
        <v>3.0</v>
      </c>
      <c r="D4997" s="44">
        <v>0.0</v>
      </c>
      <c r="E4997" s="44">
        <v>22.6</v>
      </c>
      <c r="F4997" s="44">
        <v>7.55</v>
      </c>
      <c r="G4997" s="44">
        <v>0.95</v>
      </c>
      <c r="H4997" s="18">
        <f>MIN(1,F4997/Config_Geracao!$E$4)*G4997</f>
        <v>0.71725</v>
      </c>
    </row>
    <row r="4998" ht="15.0" customHeight="1">
      <c r="A4998" s="43">
        <v>45866.1666666667</v>
      </c>
      <c r="B4998" s="44">
        <v>7.0</v>
      </c>
      <c r="C4998" s="44">
        <v>4.0</v>
      </c>
      <c r="D4998" s="44">
        <v>0.0</v>
      </c>
      <c r="E4998" s="44">
        <v>21.0</v>
      </c>
      <c r="F4998" s="44">
        <v>3.65</v>
      </c>
      <c r="G4998" s="44">
        <v>0.95</v>
      </c>
      <c r="H4998" s="18">
        <f>MIN(1,F4998/Config_Geracao!$E$4)*G4998</f>
        <v>0.34675</v>
      </c>
    </row>
    <row r="4999" ht="15.0" customHeight="1">
      <c r="A4999" s="43">
        <v>45866.2083333333</v>
      </c>
      <c r="B4999" s="44">
        <v>7.0</v>
      </c>
      <c r="C4999" s="44">
        <v>5.0</v>
      </c>
      <c r="D4999" s="44">
        <v>3.6</v>
      </c>
      <c r="E4999" s="44">
        <v>19.9</v>
      </c>
      <c r="F4999" s="44">
        <v>4.11</v>
      </c>
      <c r="G4999" s="44">
        <v>0.95</v>
      </c>
      <c r="H4999" s="18">
        <f>MIN(1,F4999/Config_Geracao!$E$4)*G4999</f>
        <v>0.39045</v>
      </c>
    </row>
    <row r="5000" ht="15.0" customHeight="1">
      <c r="A5000" s="43">
        <v>45866.25</v>
      </c>
      <c r="B5000" s="44">
        <v>7.0</v>
      </c>
      <c r="C5000" s="44">
        <v>6.0</v>
      </c>
      <c r="D5000" s="44">
        <v>215.0</v>
      </c>
      <c r="E5000" s="44">
        <v>19.0</v>
      </c>
      <c r="F5000" s="44">
        <v>2.84</v>
      </c>
      <c r="G5000" s="44">
        <v>0.95</v>
      </c>
      <c r="H5000" s="18">
        <f>MIN(1,F5000/Config_Geracao!$E$4)*G5000</f>
        <v>0.2698</v>
      </c>
    </row>
    <row r="5001" ht="15.0" customHeight="1">
      <c r="A5001" s="43">
        <v>45866.2916666667</v>
      </c>
      <c r="B5001" s="44">
        <v>7.0</v>
      </c>
      <c r="C5001" s="44">
        <v>7.0</v>
      </c>
      <c r="D5001" s="44">
        <v>284.8</v>
      </c>
      <c r="E5001" s="44">
        <v>20.2</v>
      </c>
      <c r="F5001" s="44">
        <v>2.62</v>
      </c>
      <c r="G5001" s="44">
        <v>0.95</v>
      </c>
      <c r="H5001" s="18">
        <f>MIN(1,F5001/Config_Geracao!$E$4)*G5001</f>
        <v>0.2489</v>
      </c>
    </row>
    <row r="5002" ht="15.0" customHeight="1">
      <c r="A5002" s="43">
        <v>45866.3333333333</v>
      </c>
      <c r="B5002" s="44">
        <v>7.0</v>
      </c>
      <c r="C5002" s="44">
        <v>8.0</v>
      </c>
      <c r="D5002" s="44">
        <v>547.6</v>
      </c>
      <c r="E5002" s="44">
        <v>21.3</v>
      </c>
      <c r="F5002" s="44">
        <v>4.16</v>
      </c>
      <c r="G5002" s="44">
        <v>0.95</v>
      </c>
      <c r="H5002" s="18">
        <f>MIN(1,F5002/Config_Geracao!$E$4)*G5002</f>
        <v>0.3952</v>
      </c>
    </row>
    <row r="5003" ht="15.0" customHeight="1">
      <c r="A5003" s="43">
        <v>45866.375</v>
      </c>
      <c r="B5003" s="44">
        <v>7.0</v>
      </c>
      <c r="C5003" s="44">
        <v>9.0</v>
      </c>
      <c r="D5003" s="44">
        <v>697.8</v>
      </c>
      <c r="E5003" s="44">
        <v>25.6</v>
      </c>
      <c r="F5003" s="44">
        <v>2.51</v>
      </c>
      <c r="G5003" s="44">
        <v>0.95</v>
      </c>
      <c r="H5003" s="18">
        <f>MIN(1,F5003/Config_Geracao!$E$4)*G5003</f>
        <v>0.23845</v>
      </c>
    </row>
    <row r="5004" ht="15.0" customHeight="1">
      <c r="A5004" s="43">
        <v>45866.4166666667</v>
      </c>
      <c r="B5004" s="44">
        <v>7.0</v>
      </c>
      <c r="C5004" s="44">
        <v>10.0</v>
      </c>
      <c r="D5004" s="44">
        <v>811.0</v>
      </c>
      <c r="E5004" s="44">
        <v>24.7</v>
      </c>
      <c r="F5004" s="44">
        <v>5.91</v>
      </c>
      <c r="G5004" s="44">
        <v>0.95</v>
      </c>
      <c r="H5004" s="18">
        <f>MIN(1,F5004/Config_Geracao!$E$4)*G5004</f>
        <v>0.56145</v>
      </c>
    </row>
    <row r="5005" ht="15.0" customHeight="1">
      <c r="A5005" s="43">
        <v>45866.4583333333</v>
      </c>
      <c r="B5005" s="44">
        <v>7.0</v>
      </c>
      <c r="C5005" s="44">
        <v>11.0</v>
      </c>
      <c r="D5005" s="44">
        <v>867.4</v>
      </c>
      <c r="E5005" s="44">
        <v>23.5</v>
      </c>
      <c r="F5005" s="44">
        <v>6.53</v>
      </c>
      <c r="G5005" s="44">
        <v>0.95</v>
      </c>
      <c r="H5005" s="18">
        <f>MIN(1,F5005/Config_Geracao!$E$4)*G5005</f>
        <v>0.62035</v>
      </c>
    </row>
    <row r="5006" ht="15.0" customHeight="1">
      <c r="A5006" s="43">
        <v>45866.5</v>
      </c>
      <c r="B5006" s="44">
        <v>7.0</v>
      </c>
      <c r="C5006" s="44">
        <v>12.0</v>
      </c>
      <c r="D5006" s="44">
        <v>879.7</v>
      </c>
      <c r="E5006" s="44">
        <v>26.0</v>
      </c>
      <c r="F5006" s="44">
        <v>2.49</v>
      </c>
      <c r="G5006" s="44">
        <v>0.95</v>
      </c>
      <c r="H5006" s="18">
        <f>MIN(1,F5006/Config_Geracao!$E$4)*G5006</f>
        <v>0.23655</v>
      </c>
    </row>
    <row r="5007" ht="15.0" customHeight="1">
      <c r="A5007" s="43">
        <v>45866.5416666667</v>
      </c>
      <c r="B5007" s="44">
        <v>7.0</v>
      </c>
      <c r="C5007" s="44">
        <v>13.0</v>
      </c>
      <c r="D5007" s="44">
        <v>859.2</v>
      </c>
      <c r="E5007" s="44">
        <v>26.8</v>
      </c>
      <c r="F5007" s="44">
        <v>2.49</v>
      </c>
      <c r="G5007" s="44">
        <v>0.95</v>
      </c>
      <c r="H5007" s="18">
        <f>MIN(1,F5007/Config_Geracao!$E$4)*G5007</f>
        <v>0.23655</v>
      </c>
    </row>
    <row r="5008" ht="15.0" customHeight="1">
      <c r="A5008" s="43">
        <v>45866.5833333333</v>
      </c>
      <c r="B5008" s="44">
        <v>7.0</v>
      </c>
      <c r="C5008" s="44">
        <v>14.0</v>
      </c>
      <c r="D5008" s="44">
        <v>777.6</v>
      </c>
      <c r="E5008" s="44">
        <v>24.5</v>
      </c>
      <c r="F5008" s="44">
        <v>2.58</v>
      </c>
      <c r="G5008" s="44">
        <v>0.95</v>
      </c>
      <c r="H5008" s="18">
        <f>MIN(1,F5008/Config_Geracao!$E$4)*G5008</f>
        <v>0.2451</v>
      </c>
    </row>
    <row r="5009" ht="15.0" customHeight="1">
      <c r="A5009" s="43">
        <v>45866.625</v>
      </c>
      <c r="B5009" s="44">
        <v>7.0</v>
      </c>
      <c r="C5009" s="44">
        <v>15.0</v>
      </c>
      <c r="D5009" s="44">
        <v>668.7</v>
      </c>
      <c r="E5009" s="44">
        <v>22.6</v>
      </c>
      <c r="F5009" s="44">
        <v>2.85</v>
      </c>
      <c r="G5009" s="44">
        <v>0.95</v>
      </c>
      <c r="H5009" s="18">
        <f>MIN(1,F5009/Config_Geracao!$E$4)*G5009</f>
        <v>0.27075</v>
      </c>
    </row>
    <row r="5010" ht="15.0" customHeight="1">
      <c r="A5010" s="43">
        <v>45866.6666666667</v>
      </c>
      <c r="B5010" s="44">
        <v>7.0</v>
      </c>
      <c r="C5010" s="44">
        <v>16.0</v>
      </c>
      <c r="D5010" s="44">
        <v>561.8</v>
      </c>
      <c r="E5010" s="44">
        <v>23.9</v>
      </c>
      <c r="F5010" s="44">
        <v>2.83</v>
      </c>
      <c r="G5010" s="44">
        <v>0.95</v>
      </c>
      <c r="H5010" s="18">
        <f>MIN(1,F5010/Config_Geracao!$E$4)*G5010</f>
        <v>0.26885</v>
      </c>
    </row>
    <row r="5011" ht="15.0" customHeight="1">
      <c r="A5011" s="43">
        <v>45866.7083333333</v>
      </c>
      <c r="B5011" s="44">
        <v>7.0</v>
      </c>
      <c r="C5011" s="44">
        <v>17.0</v>
      </c>
      <c r="D5011" s="44">
        <v>420.6</v>
      </c>
      <c r="E5011" s="44">
        <v>23.8</v>
      </c>
      <c r="F5011" s="44">
        <v>2.46</v>
      </c>
      <c r="G5011" s="44">
        <v>0.95</v>
      </c>
      <c r="H5011" s="18">
        <f>MIN(1,F5011/Config_Geracao!$E$4)*G5011</f>
        <v>0.2337</v>
      </c>
    </row>
    <row r="5012" ht="15.0" customHeight="1">
      <c r="A5012" s="43">
        <v>45866.75</v>
      </c>
      <c r="B5012" s="44">
        <v>7.0</v>
      </c>
      <c r="C5012" s="44">
        <v>18.0</v>
      </c>
      <c r="D5012" s="44">
        <v>192.1</v>
      </c>
      <c r="E5012" s="44">
        <v>19.2</v>
      </c>
      <c r="F5012" s="44">
        <v>2.67</v>
      </c>
      <c r="G5012" s="44">
        <v>0.95</v>
      </c>
      <c r="H5012" s="18">
        <f>MIN(1,F5012/Config_Geracao!$E$4)*G5012</f>
        <v>0.25365</v>
      </c>
    </row>
    <row r="5013" ht="15.0" customHeight="1">
      <c r="A5013" s="43">
        <v>45866.7916666667</v>
      </c>
      <c r="B5013" s="44">
        <v>7.0</v>
      </c>
      <c r="C5013" s="44">
        <v>19.0</v>
      </c>
      <c r="D5013" s="44">
        <v>0.0</v>
      </c>
      <c r="E5013" s="44">
        <v>21.4</v>
      </c>
      <c r="F5013" s="44">
        <v>3.75</v>
      </c>
      <c r="G5013" s="44">
        <v>0.95</v>
      </c>
      <c r="H5013" s="18">
        <f>MIN(1,F5013/Config_Geracao!$E$4)*G5013</f>
        <v>0.35625</v>
      </c>
    </row>
    <row r="5014" ht="15.0" customHeight="1">
      <c r="A5014" s="43">
        <v>45866.8333333333</v>
      </c>
      <c r="B5014" s="44">
        <v>7.0</v>
      </c>
      <c r="C5014" s="44">
        <v>20.0</v>
      </c>
      <c r="D5014" s="44">
        <v>0.0</v>
      </c>
      <c r="E5014" s="44">
        <v>21.2</v>
      </c>
      <c r="F5014" s="44">
        <v>2.73</v>
      </c>
      <c r="G5014" s="44">
        <v>0.95</v>
      </c>
      <c r="H5014" s="18">
        <f>MIN(1,F5014/Config_Geracao!$E$4)*G5014</f>
        <v>0.25935</v>
      </c>
    </row>
    <row r="5015" ht="15.0" customHeight="1">
      <c r="A5015" s="43">
        <v>45866.875</v>
      </c>
      <c r="B5015" s="44">
        <v>7.0</v>
      </c>
      <c r="C5015" s="44">
        <v>21.0</v>
      </c>
      <c r="D5015" s="44">
        <v>0.0</v>
      </c>
      <c r="E5015" s="44">
        <v>20.3</v>
      </c>
      <c r="F5015" s="44">
        <v>7.14</v>
      </c>
      <c r="G5015" s="44">
        <v>0.95</v>
      </c>
      <c r="H5015" s="18">
        <f>MIN(1,F5015/Config_Geracao!$E$4)*G5015</f>
        <v>0.6783</v>
      </c>
    </row>
    <row r="5016" ht="15.0" customHeight="1">
      <c r="A5016" s="43">
        <v>45866.9166666667</v>
      </c>
      <c r="B5016" s="44">
        <v>7.0</v>
      </c>
      <c r="C5016" s="44">
        <v>22.0</v>
      </c>
      <c r="D5016" s="44">
        <v>0.0</v>
      </c>
      <c r="E5016" s="44">
        <v>21.9</v>
      </c>
      <c r="F5016" s="44">
        <v>4.33</v>
      </c>
      <c r="G5016" s="44">
        <v>0.95</v>
      </c>
      <c r="H5016" s="18">
        <f>MIN(1,F5016/Config_Geracao!$E$4)*G5016</f>
        <v>0.41135</v>
      </c>
    </row>
    <row r="5017" ht="15.0" customHeight="1">
      <c r="A5017" s="43">
        <v>45866.9583333333</v>
      </c>
      <c r="B5017" s="44">
        <v>7.0</v>
      </c>
      <c r="C5017" s="44">
        <v>23.0</v>
      </c>
      <c r="D5017" s="44">
        <v>0.0</v>
      </c>
      <c r="E5017" s="44">
        <v>22.5</v>
      </c>
      <c r="F5017" s="44">
        <v>5.57</v>
      </c>
      <c r="G5017" s="44">
        <v>0.95</v>
      </c>
      <c r="H5017" s="18">
        <f>MIN(1,F5017/Config_Geracao!$E$4)*G5017</f>
        <v>0.52915</v>
      </c>
    </row>
    <row r="5018" ht="15.0" customHeight="1">
      <c r="A5018" s="43">
        <v>45867.0</v>
      </c>
      <c r="B5018" s="44">
        <v>7.0</v>
      </c>
      <c r="C5018" s="44">
        <v>0.0</v>
      </c>
      <c r="D5018" s="44">
        <v>0.0</v>
      </c>
      <c r="E5018" s="44">
        <v>24.1</v>
      </c>
      <c r="F5018" s="44">
        <v>3.66</v>
      </c>
      <c r="G5018" s="44">
        <v>0.95</v>
      </c>
      <c r="H5018" s="18">
        <f>MIN(1,F5018/Config_Geracao!$E$4)*G5018</f>
        <v>0.3477</v>
      </c>
    </row>
    <row r="5019" ht="15.0" customHeight="1">
      <c r="A5019" s="43">
        <v>45867.0416666667</v>
      </c>
      <c r="B5019" s="44">
        <v>7.0</v>
      </c>
      <c r="C5019" s="44">
        <v>1.0</v>
      </c>
      <c r="D5019" s="44">
        <v>0.0</v>
      </c>
      <c r="E5019" s="44">
        <v>24.8</v>
      </c>
      <c r="F5019" s="44">
        <v>5.0</v>
      </c>
      <c r="G5019" s="44">
        <v>0.95</v>
      </c>
      <c r="H5019" s="18">
        <f>MIN(1,F5019/Config_Geracao!$E$4)*G5019</f>
        <v>0.475</v>
      </c>
    </row>
    <row r="5020" ht="15.0" customHeight="1">
      <c r="A5020" s="43">
        <v>45867.0833333333</v>
      </c>
      <c r="B5020" s="44">
        <v>7.0</v>
      </c>
      <c r="C5020" s="44">
        <v>2.0</v>
      </c>
      <c r="D5020" s="44">
        <v>0.0</v>
      </c>
      <c r="E5020" s="44">
        <v>21.7</v>
      </c>
      <c r="F5020" s="44">
        <v>5.92</v>
      </c>
      <c r="G5020" s="44">
        <v>0.95</v>
      </c>
      <c r="H5020" s="18">
        <f>MIN(1,F5020/Config_Geracao!$E$4)*G5020</f>
        <v>0.5624</v>
      </c>
    </row>
    <row r="5021" ht="15.0" customHeight="1">
      <c r="A5021" s="43">
        <v>45867.125</v>
      </c>
      <c r="B5021" s="44">
        <v>7.0</v>
      </c>
      <c r="C5021" s="44">
        <v>3.0</v>
      </c>
      <c r="D5021" s="44">
        <v>0.0</v>
      </c>
      <c r="E5021" s="44">
        <v>21.6</v>
      </c>
      <c r="F5021" s="44">
        <v>5.6</v>
      </c>
      <c r="G5021" s="44">
        <v>0.95</v>
      </c>
      <c r="H5021" s="18">
        <f>MIN(1,F5021/Config_Geracao!$E$4)*G5021</f>
        <v>0.532</v>
      </c>
    </row>
    <row r="5022" ht="15.0" customHeight="1">
      <c r="A5022" s="43">
        <v>45867.1666666667</v>
      </c>
      <c r="B5022" s="44">
        <v>7.0</v>
      </c>
      <c r="C5022" s="44">
        <v>4.0</v>
      </c>
      <c r="D5022" s="44">
        <v>0.0</v>
      </c>
      <c r="E5022" s="44">
        <v>18.6</v>
      </c>
      <c r="F5022" s="44">
        <v>5.11</v>
      </c>
      <c r="G5022" s="44">
        <v>0.95</v>
      </c>
      <c r="H5022" s="18">
        <f>MIN(1,F5022/Config_Geracao!$E$4)*G5022</f>
        <v>0.48545</v>
      </c>
    </row>
    <row r="5023" ht="15.0" customHeight="1">
      <c r="A5023" s="43">
        <v>45867.2083333333</v>
      </c>
      <c r="B5023" s="44">
        <v>7.0</v>
      </c>
      <c r="C5023" s="44">
        <v>5.0</v>
      </c>
      <c r="D5023" s="44">
        <v>0.0</v>
      </c>
      <c r="E5023" s="44">
        <v>19.4</v>
      </c>
      <c r="F5023" s="44">
        <v>4.28</v>
      </c>
      <c r="G5023" s="44">
        <v>0.95</v>
      </c>
      <c r="H5023" s="18">
        <f>MIN(1,F5023/Config_Geracao!$E$4)*G5023</f>
        <v>0.4066</v>
      </c>
    </row>
    <row r="5024" ht="15.0" customHeight="1">
      <c r="A5024" s="43">
        <v>45867.25</v>
      </c>
      <c r="B5024" s="44">
        <v>7.0</v>
      </c>
      <c r="C5024" s="44">
        <v>6.0</v>
      </c>
      <c r="D5024" s="44">
        <v>156.1</v>
      </c>
      <c r="E5024" s="44">
        <v>20.8</v>
      </c>
      <c r="F5024" s="44">
        <v>2.59</v>
      </c>
      <c r="G5024" s="44">
        <v>0.95</v>
      </c>
      <c r="H5024" s="18">
        <f>MIN(1,F5024/Config_Geracao!$E$4)*G5024</f>
        <v>0.24605</v>
      </c>
    </row>
    <row r="5025" ht="15.0" customHeight="1">
      <c r="A5025" s="43">
        <v>45867.2916666667</v>
      </c>
      <c r="B5025" s="44">
        <v>7.0</v>
      </c>
      <c r="C5025" s="44">
        <v>7.0</v>
      </c>
      <c r="D5025" s="44">
        <v>426.3</v>
      </c>
      <c r="E5025" s="44">
        <v>21.7</v>
      </c>
      <c r="F5025" s="44">
        <v>4.8</v>
      </c>
      <c r="G5025" s="44">
        <v>0.95</v>
      </c>
      <c r="H5025" s="18">
        <f>MIN(1,F5025/Config_Geracao!$E$4)*G5025</f>
        <v>0.456</v>
      </c>
    </row>
    <row r="5026" ht="15.0" customHeight="1">
      <c r="A5026" s="43">
        <v>45867.3333333333</v>
      </c>
      <c r="B5026" s="44">
        <v>7.0</v>
      </c>
      <c r="C5026" s="44">
        <v>8.0</v>
      </c>
      <c r="D5026" s="44">
        <v>558.5</v>
      </c>
      <c r="E5026" s="44">
        <v>23.0</v>
      </c>
      <c r="F5026" s="44">
        <v>3.19</v>
      </c>
      <c r="G5026" s="44">
        <v>0.95</v>
      </c>
      <c r="H5026" s="18">
        <f>MIN(1,F5026/Config_Geracao!$E$4)*G5026</f>
        <v>0.30305</v>
      </c>
    </row>
    <row r="5027" ht="15.0" customHeight="1">
      <c r="A5027" s="43">
        <v>45867.375</v>
      </c>
      <c r="B5027" s="44">
        <v>7.0</v>
      </c>
      <c r="C5027" s="44">
        <v>9.0</v>
      </c>
      <c r="D5027" s="44">
        <v>664.3</v>
      </c>
      <c r="E5027" s="44">
        <v>25.3</v>
      </c>
      <c r="F5027" s="44">
        <v>2.51</v>
      </c>
      <c r="G5027" s="44">
        <v>0.95</v>
      </c>
      <c r="H5027" s="18">
        <f>MIN(1,F5027/Config_Geracao!$E$4)*G5027</f>
        <v>0.23845</v>
      </c>
    </row>
    <row r="5028" ht="15.0" customHeight="1">
      <c r="A5028" s="43">
        <v>45867.4166666667</v>
      </c>
      <c r="B5028" s="44">
        <v>7.0</v>
      </c>
      <c r="C5028" s="44">
        <v>10.0</v>
      </c>
      <c r="D5028" s="44">
        <v>460.7</v>
      </c>
      <c r="E5028" s="44">
        <v>22.0</v>
      </c>
      <c r="F5028" s="44">
        <v>2.75</v>
      </c>
      <c r="G5028" s="44">
        <v>0.95</v>
      </c>
      <c r="H5028" s="18">
        <f>MIN(1,F5028/Config_Geracao!$E$4)*G5028</f>
        <v>0.26125</v>
      </c>
    </row>
    <row r="5029" ht="15.0" customHeight="1">
      <c r="A5029" s="43">
        <v>45867.4583333333</v>
      </c>
      <c r="B5029" s="44">
        <v>7.0</v>
      </c>
      <c r="C5029" s="44">
        <v>11.0</v>
      </c>
      <c r="D5029" s="44">
        <v>839.4</v>
      </c>
      <c r="E5029" s="44">
        <v>25.6</v>
      </c>
      <c r="F5029" s="44">
        <v>2.7</v>
      </c>
      <c r="G5029" s="44">
        <v>0.95</v>
      </c>
      <c r="H5029" s="18">
        <f>MIN(1,F5029/Config_Geracao!$E$4)*G5029</f>
        <v>0.2565</v>
      </c>
    </row>
    <row r="5030" ht="15.0" customHeight="1">
      <c r="A5030" s="43">
        <v>45867.5</v>
      </c>
      <c r="B5030" s="44">
        <v>7.0</v>
      </c>
      <c r="C5030" s="44">
        <v>12.0</v>
      </c>
      <c r="D5030" s="44">
        <v>354.8</v>
      </c>
      <c r="E5030" s="44">
        <v>26.9</v>
      </c>
      <c r="F5030" s="44">
        <v>2.86</v>
      </c>
      <c r="G5030" s="44">
        <v>0.95</v>
      </c>
      <c r="H5030" s="18">
        <f>MIN(1,F5030/Config_Geracao!$E$4)*G5030</f>
        <v>0.2717</v>
      </c>
    </row>
    <row r="5031" ht="15.0" customHeight="1">
      <c r="A5031" s="43">
        <v>45867.5416666667</v>
      </c>
      <c r="B5031" s="44">
        <v>7.0</v>
      </c>
      <c r="C5031" s="44">
        <v>13.0</v>
      </c>
      <c r="D5031" s="44">
        <v>249.1</v>
      </c>
      <c r="E5031" s="44">
        <v>25.6</v>
      </c>
      <c r="F5031" s="44">
        <v>2.9</v>
      </c>
      <c r="G5031" s="44">
        <v>0.95</v>
      </c>
      <c r="H5031" s="18">
        <f>MIN(1,F5031/Config_Geracao!$E$4)*G5031</f>
        <v>0.2755</v>
      </c>
    </row>
    <row r="5032" ht="15.0" customHeight="1">
      <c r="A5032" s="43">
        <v>45867.5833333333</v>
      </c>
      <c r="B5032" s="44">
        <v>7.0</v>
      </c>
      <c r="C5032" s="44">
        <v>14.0</v>
      </c>
      <c r="D5032" s="44">
        <v>799.0</v>
      </c>
      <c r="E5032" s="44">
        <v>25.3</v>
      </c>
      <c r="F5032" s="44">
        <v>8.39</v>
      </c>
      <c r="G5032" s="44">
        <v>0.95</v>
      </c>
      <c r="H5032" s="18">
        <f>MIN(1,F5032/Config_Geracao!$E$4)*G5032</f>
        <v>0.79705</v>
      </c>
    </row>
    <row r="5033" ht="15.0" customHeight="1">
      <c r="A5033" s="43">
        <v>45867.625</v>
      </c>
      <c r="B5033" s="44">
        <v>7.0</v>
      </c>
      <c r="C5033" s="44">
        <v>15.0</v>
      </c>
      <c r="D5033" s="44">
        <v>643.3</v>
      </c>
      <c r="E5033" s="44">
        <v>24.1</v>
      </c>
      <c r="F5033" s="44">
        <v>6.64</v>
      </c>
      <c r="G5033" s="44">
        <v>0.95</v>
      </c>
      <c r="H5033" s="18">
        <f>MIN(1,F5033/Config_Geracao!$E$4)*G5033</f>
        <v>0.6308</v>
      </c>
    </row>
    <row r="5034" ht="15.0" customHeight="1">
      <c r="A5034" s="43">
        <v>45867.6666666667</v>
      </c>
      <c r="B5034" s="44">
        <v>7.0</v>
      </c>
      <c r="C5034" s="44">
        <v>16.0</v>
      </c>
      <c r="D5034" s="44">
        <v>548.9</v>
      </c>
      <c r="E5034" s="44">
        <v>22.5</v>
      </c>
      <c r="F5034" s="44">
        <v>6.53</v>
      </c>
      <c r="G5034" s="44">
        <v>0.95</v>
      </c>
      <c r="H5034" s="18">
        <f>MIN(1,F5034/Config_Geracao!$E$4)*G5034</f>
        <v>0.62035</v>
      </c>
    </row>
    <row r="5035" ht="15.0" customHeight="1">
      <c r="A5035" s="43">
        <v>45867.7083333333</v>
      </c>
      <c r="B5035" s="44">
        <v>7.0</v>
      </c>
      <c r="C5035" s="44">
        <v>17.0</v>
      </c>
      <c r="D5035" s="44">
        <v>381.5</v>
      </c>
      <c r="E5035" s="44">
        <v>21.5</v>
      </c>
      <c r="F5035" s="44">
        <v>4.9</v>
      </c>
      <c r="G5035" s="44">
        <v>0.95</v>
      </c>
      <c r="H5035" s="18">
        <f>MIN(1,F5035/Config_Geracao!$E$4)*G5035</f>
        <v>0.4655</v>
      </c>
    </row>
    <row r="5036" ht="15.0" customHeight="1">
      <c r="A5036" s="43">
        <v>45867.75</v>
      </c>
      <c r="B5036" s="44">
        <v>7.0</v>
      </c>
      <c r="C5036" s="44">
        <v>18.0</v>
      </c>
      <c r="D5036" s="44">
        <v>204.3</v>
      </c>
      <c r="E5036" s="44">
        <v>22.5</v>
      </c>
      <c r="F5036" s="44">
        <v>3.29</v>
      </c>
      <c r="G5036" s="44">
        <v>0.95</v>
      </c>
      <c r="H5036" s="18">
        <f>MIN(1,F5036/Config_Geracao!$E$4)*G5036</f>
        <v>0.31255</v>
      </c>
    </row>
    <row r="5037" ht="15.0" customHeight="1">
      <c r="A5037" s="43">
        <v>45867.7916666667</v>
      </c>
      <c r="B5037" s="44">
        <v>7.0</v>
      </c>
      <c r="C5037" s="44">
        <v>19.0</v>
      </c>
      <c r="D5037" s="44">
        <v>35.7</v>
      </c>
      <c r="E5037" s="44">
        <v>19.5</v>
      </c>
      <c r="F5037" s="44">
        <v>2.53</v>
      </c>
      <c r="G5037" s="44">
        <v>0.95</v>
      </c>
      <c r="H5037" s="18">
        <f>MIN(1,F5037/Config_Geracao!$E$4)*G5037</f>
        <v>0.24035</v>
      </c>
    </row>
    <row r="5038" ht="15.0" customHeight="1">
      <c r="A5038" s="43">
        <v>45867.8333333333</v>
      </c>
      <c r="B5038" s="44">
        <v>7.0</v>
      </c>
      <c r="C5038" s="44">
        <v>20.0</v>
      </c>
      <c r="D5038" s="44">
        <v>0.0</v>
      </c>
      <c r="E5038" s="44">
        <v>22.6</v>
      </c>
      <c r="F5038" s="44">
        <v>4.74</v>
      </c>
      <c r="G5038" s="44">
        <v>0.95</v>
      </c>
      <c r="H5038" s="18">
        <f>MIN(1,F5038/Config_Geracao!$E$4)*G5038</f>
        <v>0.4503</v>
      </c>
    </row>
    <row r="5039" ht="15.0" customHeight="1">
      <c r="A5039" s="43">
        <v>45867.875</v>
      </c>
      <c r="B5039" s="44">
        <v>7.0</v>
      </c>
      <c r="C5039" s="44">
        <v>21.0</v>
      </c>
      <c r="D5039" s="44">
        <v>0.0</v>
      </c>
      <c r="E5039" s="44">
        <v>21.4</v>
      </c>
      <c r="F5039" s="44">
        <v>4.37</v>
      </c>
      <c r="G5039" s="44">
        <v>0.95</v>
      </c>
      <c r="H5039" s="18">
        <f>MIN(1,F5039/Config_Geracao!$E$4)*G5039</f>
        <v>0.41515</v>
      </c>
    </row>
    <row r="5040" ht="15.0" customHeight="1">
      <c r="A5040" s="43">
        <v>45867.9166666667</v>
      </c>
      <c r="B5040" s="44">
        <v>7.0</v>
      </c>
      <c r="C5040" s="44">
        <v>22.0</v>
      </c>
      <c r="D5040" s="44">
        <v>0.0</v>
      </c>
      <c r="E5040" s="44">
        <v>21.5</v>
      </c>
      <c r="F5040" s="44">
        <v>4.51</v>
      </c>
      <c r="G5040" s="44">
        <v>0.95</v>
      </c>
      <c r="H5040" s="18">
        <f>MIN(1,F5040/Config_Geracao!$E$4)*G5040</f>
        <v>0.42845</v>
      </c>
    </row>
    <row r="5041" ht="15.0" customHeight="1">
      <c r="A5041" s="43">
        <v>45867.9583333333</v>
      </c>
      <c r="B5041" s="44">
        <v>7.0</v>
      </c>
      <c r="C5041" s="44">
        <v>23.0</v>
      </c>
      <c r="D5041" s="44">
        <v>0.0</v>
      </c>
      <c r="E5041" s="44">
        <v>25.4</v>
      </c>
      <c r="F5041" s="44">
        <v>4.16</v>
      </c>
      <c r="G5041" s="44">
        <v>0.95</v>
      </c>
      <c r="H5041" s="18">
        <f>MIN(1,F5041/Config_Geracao!$E$4)*G5041</f>
        <v>0.3952</v>
      </c>
    </row>
    <row r="5042" ht="15.0" customHeight="1">
      <c r="A5042" s="43">
        <v>45868.0</v>
      </c>
      <c r="B5042" s="44">
        <v>7.0</v>
      </c>
      <c r="C5042" s="44">
        <v>0.0</v>
      </c>
      <c r="D5042" s="44">
        <v>0.0</v>
      </c>
      <c r="E5042" s="44">
        <v>24.5</v>
      </c>
      <c r="F5042" s="44">
        <v>3.78</v>
      </c>
      <c r="G5042" s="44">
        <v>0.95</v>
      </c>
      <c r="H5042" s="18">
        <f>MIN(1,F5042/Config_Geracao!$E$4)*G5042</f>
        <v>0.3591</v>
      </c>
    </row>
    <row r="5043" ht="15.0" customHeight="1">
      <c r="A5043" s="43">
        <v>45868.0416666667</v>
      </c>
      <c r="B5043" s="44">
        <v>7.0</v>
      </c>
      <c r="C5043" s="44">
        <v>1.0</v>
      </c>
      <c r="D5043" s="44">
        <v>0.0</v>
      </c>
      <c r="E5043" s="44">
        <v>22.8</v>
      </c>
      <c r="F5043" s="44">
        <v>3.71</v>
      </c>
      <c r="G5043" s="44">
        <v>0.95</v>
      </c>
      <c r="H5043" s="18">
        <f>MIN(1,F5043/Config_Geracao!$E$4)*G5043</f>
        <v>0.35245</v>
      </c>
    </row>
    <row r="5044" ht="15.0" customHeight="1">
      <c r="A5044" s="43">
        <v>45868.0833333333</v>
      </c>
      <c r="B5044" s="44">
        <v>7.0</v>
      </c>
      <c r="C5044" s="44">
        <v>2.0</v>
      </c>
      <c r="D5044" s="44">
        <v>0.0</v>
      </c>
      <c r="E5044" s="44">
        <v>22.0</v>
      </c>
      <c r="F5044" s="44">
        <v>3.61</v>
      </c>
      <c r="G5044" s="44">
        <v>0.95</v>
      </c>
      <c r="H5044" s="18">
        <f>MIN(1,F5044/Config_Geracao!$E$4)*G5044</f>
        <v>0.34295</v>
      </c>
    </row>
    <row r="5045" ht="15.0" customHeight="1">
      <c r="A5045" s="43">
        <v>45868.125</v>
      </c>
      <c r="B5045" s="44">
        <v>7.0</v>
      </c>
      <c r="C5045" s="44">
        <v>3.0</v>
      </c>
      <c r="D5045" s="44">
        <v>0.0</v>
      </c>
      <c r="E5045" s="44">
        <v>21.4</v>
      </c>
      <c r="F5045" s="44">
        <v>3.86</v>
      </c>
      <c r="G5045" s="44">
        <v>0.95</v>
      </c>
      <c r="H5045" s="18">
        <f>MIN(1,F5045/Config_Geracao!$E$4)*G5045</f>
        <v>0.3667</v>
      </c>
    </row>
    <row r="5046" ht="15.0" customHeight="1">
      <c r="A5046" s="43">
        <v>45868.1666666667</v>
      </c>
      <c r="B5046" s="44">
        <v>7.0</v>
      </c>
      <c r="C5046" s="44">
        <v>4.0</v>
      </c>
      <c r="D5046" s="44">
        <v>0.0</v>
      </c>
      <c r="E5046" s="44">
        <v>21.3</v>
      </c>
      <c r="F5046" s="44">
        <v>4.54</v>
      </c>
      <c r="G5046" s="44">
        <v>0.95</v>
      </c>
      <c r="H5046" s="18">
        <f>MIN(1,F5046/Config_Geracao!$E$4)*G5046</f>
        <v>0.4313</v>
      </c>
    </row>
    <row r="5047" ht="15.0" customHeight="1">
      <c r="A5047" s="43">
        <v>45868.2083333333</v>
      </c>
      <c r="B5047" s="44">
        <v>7.0</v>
      </c>
      <c r="C5047" s="44">
        <v>5.0</v>
      </c>
      <c r="D5047" s="44">
        <v>0.0</v>
      </c>
      <c r="E5047" s="44">
        <v>19.9</v>
      </c>
      <c r="F5047" s="44">
        <v>3.67</v>
      </c>
      <c r="G5047" s="44">
        <v>0.95</v>
      </c>
      <c r="H5047" s="18">
        <f>MIN(1,F5047/Config_Geracao!$E$4)*G5047</f>
        <v>0.34865</v>
      </c>
    </row>
    <row r="5048" ht="15.0" customHeight="1">
      <c r="A5048" s="43">
        <v>45868.25</v>
      </c>
      <c r="B5048" s="44">
        <v>7.0</v>
      </c>
      <c r="C5048" s="44">
        <v>6.0</v>
      </c>
      <c r="D5048" s="44">
        <v>218.9</v>
      </c>
      <c r="E5048" s="44">
        <v>23.1</v>
      </c>
      <c r="F5048" s="44">
        <v>3.78</v>
      </c>
      <c r="G5048" s="44">
        <v>0.95</v>
      </c>
      <c r="H5048" s="18">
        <f>MIN(1,F5048/Config_Geracao!$E$4)*G5048</f>
        <v>0.3591</v>
      </c>
    </row>
    <row r="5049" ht="15.0" customHeight="1">
      <c r="A5049" s="43">
        <v>45868.2916666667</v>
      </c>
      <c r="B5049" s="44">
        <v>7.0</v>
      </c>
      <c r="C5049" s="44">
        <v>7.0</v>
      </c>
      <c r="D5049" s="44">
        <v>387.9</v>
      </c>
      <c r="E5049" s="44">
        <v>20.0</v>
      </c>
      <c r="F5049" s="44">
        <v>10.38</v>
      </c>
      <c r="G5049" s="44">
        <v>0.95</v>
      </c>
      <c r="H5049" s="18">
        <f>MIN(1,F5049/Config_Geracao!$E$4)*G5049</f>
        <v>0.95</v>
      </c>
    </row>
    <row r="5050" ht="15.0" customHeight="1">
      <c r="A5050" s="43">
        <v>45868.3333333333</v>
      </c>
      <c r="B5050" s="44">
        <v>7.0</v>
      </c>
      <c r="C5050" s="44">
        <v>8.0</v>
      </c>
      <c r="D5050" s="44">
        <v>520.5</v>
      </c>
      <c r="E5050" s="44">
        <v>21.8</v>
      </c>
      <c r="F5050" s="44">
        <v>2.89</v>
      </c>
      <c r="G5050" s="44">
        <v>0.95</v>
      </c>
      <c r="H5050" s="18">
        <f>MIN(1,F5050/Config_Geracao!$E$4)*G5050</f>
        <v>0.27455</v>
      </c>
    </row>
    <row r="5051" ht="15.0" customHeight="1">
      <c r="A5051" s="43">
        <v>45868.375</v>
      </c>
      <c r="B5051" s="44">
        <v>7.0</v>
      </c>
      <c r="C5051" s="44">
        <v>9.0</v>
      </c>
      <c r="D5051" s="44">
        <v>721.1</v>
      </c>
      <c r="E5051" s="44">
        <v>24.0</v>
      </c>
      <c r="F5051" s="44">
        <v>2.75</v>
      </c>
      <c r="G5051" s="44">
        <v>0.95</v>
      </c>
      <c r="H5051" s="18">
        <f>MIN(1,F5051/Config_Geracao!$E$4)*G5051</f>
        <v>0.26125</v>
      </c>
    </row>
    <row r="5052" ht="15.0" customHeight="1">
      <c r="A5052" s="43">
        <v>45868.4166666667</v>
      </c>
      <c r="B5052" s="44">
        <v>7.0</v>
      </c>
      <c r="C5052" s="44">
        <v>10.0</v>
      </c>
      <c r="D5052" s="44">
        <v>818.5</v>
      </c>
      <c r="E5052" s="44">
        <v>27.9</v>
      </c>
      <c r="F5052" s="44">
        <v>2.46</v>
      </c>
      <c r="G5052" s="44">
        <v>0.95</v>
      </c>
      <c r="H5052" s="18">
        <f>MIN(1,F5052/Config_Geracao!$E$4)*G5052</f>
        <v>0.2337</v>
      </c>
    </row>
    <row r="5053" ht="15.0" customHeight="1">
      <c r="A5053" s="43">
        <v>45868.4583333333</v>
      </c>
      <c r="B5053" s="44">
        <v>7.0</v>
      </c>
      <c r="C5053" s="44">
        <v>11.0</v>
      </c>
      <c r="D5053" s="44">
        <v>840.9</v>
      </c>
      <c r="E5053" s="44">
        <v>25.9</v>
      </c>
      <c r="F5053" s="44">
        <v>2.76</v>
      </c>
      <c r="G5053" s="44">
        <v>0.95</v>
      </c>
      <c r="H5053" s="18">
        <f>MIN(1,F5053/Config_Geracao!$E$4)*G5053</f>
        <v>0.2622</v>
      </c>
    </row>
    <row r="5054" ht="15.0" customHeight="1">
      <c r="A5054" s="43">
        <v>45868.5</v>
      </c>
      <c r="B5054" s="44">
        <v>7.0</v>
      </c>
      <c r="C5054" s="44">
        <v>12.0</v>
      </c>
      <c r="D5054" s="44">
        <v>873.0</v>
      </c>
      <c r="E5054" s="44">
        <v>26.6</v>
      </c>
      <c r="F5054" s="44">
        <v>3.12</v>
      </c>
      <c r="G5054" s="44">
        <v>0.95</v>
      </c>
      <c r="H5054" s="18">
        <f>MIN(1,F5054/Config_Geracao!$E$4)*G5054</f>
        <v>0.2964</v>
      </c>
    </row>
    <row r="5055" ht="15.0" customHeight="1">
      <c r="A5055" s="43">
        <v>45868.5416666667</v>
      </c>
      <c r="B5055" s="44">
        <v>7.0</v>
      </c>
      <c r="C5055" s="44">
        <v>13.0</v>
      </c>
      <c r="D5055" s="44">
        <v>844.2</v>
      </c>
      <c r="E5055" s="44">
        <v>26.3</v>
      </c>
      <c r="F5055" s="44">
        <v>5.01</v>
      </c>
      <c r="G5055" s="44">
        <v>0.95</v>
      </c>
      <c r="H5055" s="18">
        <f>MIN(1,F5055/Config_Geracao!$E$4)*G5055</f>
        <v>0.47595</v>
      </c>
    </row>
    <row r="5056" ht="15.0" customHeight="1">
      <c r="A5056" s="43">
        <v>45868.5833333333</v>
      </c>
      <c r="B5056" s="44">
        <v>7.0</v>
      </c>
      <c r="C5056" s="44">
        <v>14.0</v>
      </c>
      <c r="D5056" s="44">
        <v>841.5</v>
      </c>
      <c r="E5056" s="44">
        <v>23.7</v>
      </c>
      <c r="F5056" s="44">
        <v>3.04</v>
      </c>
      <c r="G5056" s="44">
        <v>0.95</v>
      </c>
      <c r="H5056" s="18">
        <f>MIN(1,F5056/Config_Geracao!$E$4)*G5056</f>
        <v>0.2888</v>
      </c>
    </row>
    <row r="5057" ht="15.0" customHeight="1">
      <c r="A5057" s="43">
        <v>45868.625</v>
      </c>
      <c r="B5057" s="44">
        <v>7.0</v>
      </c>
      <c r="C5057" s="44">
        <v>15.0</v>
      </c>
      <c r="D5057" s="44">
        <v>688.5</v>
      </c>
      <c r="E5057" s="44">
        <v>23.8</v>
      </c>
      <c r="F5057" s="44">
        <v>2.5</v>
      </c>
      <c r="G5057" s="44">
        <v>0.95</v>
      </c>
      <c r="H5057" s="18">
        <f>MIN(1,F5057/Config_Geracao!$E$4)*G5057</f>
        <v>0.2375</v>
      </c>
    </row>
    <row r="5058" ht="15.0" customHeight="1">
      <c r="A5058" s="43">
        <v>45868.6666666667</v>
      </c>
      <c r="B5058" s="44">
        <v>7.0</v>
      </c>
      <c r="C5058" s="44">
        <v>16.0</v>
      </c>
      <c r="D5058" s="44">
        <v>586.9</v>
      </c>
      <c r="E5058" s="44">
        <v>24.6</v>
      </c>
      <c r="F5058" s="44">
        <v>5.68</v>
      </c>
      <c r="G5058" s="44">
        <v>0.95</v>
      </c>
      <c r="H5058" s="18">
        <f>MIN(1,F5058/Config_Geracao!$E$4)*G5058</f>
        <v>0.5396</v>
      </c>
    </row>
    <row r="5059" ht="15.0" customHeight="1">
      <c r="A5059" s="43">
        <v>45868.7083333333</v>
      </c>
      <c r="B5059" s="44">
        <v>7.0</v>
      </c>
      <c r="C5059" s="44">
        <v>17.0</v>
      </c>
      <c r="D5059" s="44">
        <v>394.9</v>
      </c>
      <c r="E5059" s="44">
        <v>22.7</v>
      </c>
      <c r="F5059" s="44">
        <v>3.39</v>
      </c>
      <c r="G5059" s="44">
        <v>0.95</v>
      </c>
      <c r="H5059" s="18">
        <f>MIN(1,F5059/Config_Geracao!$E$4)*G5059</f>
        <v>0.32205</v>
      </c>
    </row>
    <row r="5060" ht="15.0" customHeight="1">
      <c r="A5060" s="43">
        <v>45868.75</v>
      </c>
      <c r="B5060" s="44">
        <v>7.0</v>
      </c>
      <c r="C5060" s="44">
        <v>18.0</v>
      </c>
      <c r="D5060" s="44">
        <v>198.3</v>
      </c>
      <c r="E5060" s="44">
        <v>22.0</v>
      </c>
      <c r="F5060" s="44">
        <v>4.39</v>
      </c>
      <c r="G5060" s="44">
        <v>0.95</v>
      </c>
      <c r="H5060" s="18">
        <f>MIN(1,F5060/Config_Geracao!$E$4)*G5060</f>
        <v>0.41705</v>
      </c>
    </row>
    <row r="5061" ht="15.0" customHeight="1">
      <c r="A5061" s="43">
        <v>45868.7916666667</v>
      </c>
      <c r="B5061" s="44">
        <v>7.0</v>
      </c>
      <c r="C5061" s="44">
        <v>19.0</v>
      </c>
      <c r="D5061" s="44">
        <v>20.2</v>
      </c>
      <c r="E5061" s="44">
        <v>21.4</v>
      </c>
      <c r="F5061" s="44">
        <v>3.73</v>
      </c>
      <c r="G5061" s="44">
        <v>0.95</v>
      </c>
      <c r="H5061" s="18">
        <f>MIN(1,F5061/Config_Geracao!$E$4)*G5061</f>
        <v>0.35435</v>
      </c>
    </row>
    <row r="5062" ht="15.0" customHeight="1">
      <c r="A5062" s="43">
        <v>45868.8333333333</v>
      </c>
      <c r="B5062" s="44">
        <v>7.0</v>
      </c>
      <c r="C5062" s="44">
        <v>20.0</v>
      </c>
      <c r="D5062" s="44">
        <v>0.0</v>
      </c>
      <c r="E5062" s="44">
        <v>22.9</v>
      </c>
      <c r="F5062" s="44">
        <v>2.48</v>
      </c>
      <c r="G5062" s="44">
        <v>0.95</v>
      </c>
      <c r="H5062" s="18">
        <f>MIN(1,F5062/Config_Geracao!$E$4)*G5062</f>
        <v>0.2356</v>
      </c>
    </row>
    <row r="5063" ht="15.0" customHeight="1">
      <c r="A5063" s="43">
        <v>45868.875</v>
      </c>
      <c r="B5063" s="44">
        <v>7.0</v>
      </c>
      <c r="C5063" s="44">
        <v>21.0</v>
      </c>
      <c r="D5063" s="44">
        <v>0.0</v>
      </c>
      <c r="E5063" s="44">
        <v>22.3</v>
      </c>
      <c r="F5063" s="44">
        <v>3.84</v>
      </c>
      <c r="G5063" s="44">
        <v>0.95</v>
      </c>
      <c r="H5063" s="18">
        <f>MIN(1,F5063/Config_Geracao!$E$4)*G5063</f>
        <v>0.3648</v>
      </c>
    </row>
    <row r="5064" ht="15.0" customHeight="1">
      <c r="A5064" s="43">
        <v>45868.9166666667</v>
      </c>
      <c r="B5064" s="44">
        <v>7.0</v>
      </c>
      <c r="C5064" s="44">
        <v>22.0</v>
      </c>
      <c r="D5064" s="44">
        <v>0.0</v>
      </c>
      <c r="E5064" s="44">
        <v>21.3</v>
      </c>
      <c r="F5064" s="44">
        <v>5.57</v>
      </c>
      <c r="G5064" s="44">
        <v>0.95</v>
      </c>
      <c r="H5064" s="18">
        <f>MIN(1,F5064/Config_Geracao!$E$4)*G5064</f>
        <v>0.52915</v>
      </c>
    </row>
    <row r="5065" ht="15.0" customHeight="1">
      <c r="A5065" s="43">
        <v>45868.9583333333</v>
      </c>
      <c r="B5065" s="44">
        <v>7.0</v>
      </c>
      <c r="C5065" s="44">
        <v>23.0</v>
      </c>
      <c r="D5065" s="44">
        <v>0.0</v>
      </c>
      <c r="E5065" s="44">
        <v>25.6</v>
      </c>
      <c r="F5065" s="44">
        <v>4.66</v>
      </c>
      <c r="G5065" s="44">
        <v>0.95</v>
      </c>
      <c r="H5065" s="18">
        <f>MIN(1,F5065/Config_Geracao!$E$4)*G5065</f>
        <v>0.4427</v>
      </c>
    </row>
    <row r="5066" ht="15.0" customHeight="1">
      <c r="A5066" s="43">
        <v>45869.0</v>
      </c>
      <c r="B5066" s="44">
        <v>7.0</v>
      </c>
      <c r="C5066" s="44">
        <v>0.0</v>
      </c>
      <c r="D5066" s="44">
        <v>0.0</v>
      </c>
      <c r="E5066" s="44">
        <v>22.2</v>
      </c>
      <c r="F5066" s="44">
        <v>3.99</v>
      </c>
      <c r="G5066" s="44">
        <v>0.95</v>
      </c>
      <c r="H5066" s="18">
        <f>MIN(1,F5066/Config_Geracao!$E$4)*G5066</f>
        <v>0.37905</v>
      </c>
    </row>
    <row r="5067" ht="15.0" customHeight="1">
      <c r="A5067" s="43">
        <v>45869.0416666667</v>
      </c>
      <c r="B5067" s="44">
        <v>7.0</v>
      </c>
      <c r="C5067" s="44">
        <v>1.0</v>
      </c>
      <c r="D5067" s="44">
        <v>0.0</v>
      </c>
      <c r="E5067" s="44">
        <v>21.8</v>
      </c>
      <c r="F5067" s="44">
        <v>5.19</v>
      </c>
      <c r="G5067" s="44">
        <v>0.95</v>
      </c>
      <c r="H5067" s="18">
        <f>MIN(1,F5067/Config_Geracao!$E$4)*G5067</f>
        <v>0.49305</v>
      </c>
    </row>
    <row r="5068" ht="15.0" customHeight="1">
      <c r="A5068" s="43">
        <v>45869.0833333333</v>
      </c>
      <c r="B5068" s="44">
        <v>7.0</v>
      </c>
      <c r="C5068" s="44">
        <v>2.0</v>
      </c>
      <c r="D5068" s="44">
        <v>0.0</v>
      </c>
      <c r="E5068" s="44">
        <v>20.8</v>
      </c>
      <c r="F5068" s="44">
        <v>4.48</v>
      </c>
      <c r="G5068" s="44">
        <v>0.95</v>
      </c>
      <c r="H5068" s="18">
        <f>MIN(1,F5068/Config_Geracao!$E$4)*G5068</f>
        <v>0.4256</v>
      </c>
    </row>
    <row r="5069" ht="15.0" customHeight="1">
      <c r="A5069" s="43">
        <v>45869.125</v>
      </c>
      <c r="B5069" s="44">
        <v>7.0</v>
      </c>
      <c r="C5069" s="44">
        <v>3.0</v>
      </c>
      <c r="D5069" s="44">
        <v>0.0</v>
      </c>
      <c r="E5069" s="44">
        <v>23.2</v>
      </c>
      <c r="F5069" s="44">
        <v>3.66</v>
      </c>
      <c r="G5069" s="44">
        <v>0.95</v>
      </c>
      <c r="H5069" s="18">
        <f>MIN(1,F5069/Config_Geracao!$E$4)*G5069</f>
        <v>0.3477</v>
      </c>
    </row>
    <row r="5070" ht="15.0" customHeight="1">
      <c r="A5070" s="43">
        <v>45869.1666666667</v>
      </c>
      <c r="B5070" s="44">
        <v>7.0</v>
      </c>
      <c r="C5070" s="44">
        <v>4.0</v>
      </c>
      <c r="D5070" s="44">
        <v>0.0</v>
      </c>
      <c r="E5070" s="44">
        <v>20.6</v>
      </c>
      <c r="F5070" s="44">
        <v>4.8</v>
      </c>
      <c r="G5070" s="44">
        <v>0.95</v>
      </c>
      <c r="H5070" s="18">
        <f>MIN(1,F5070/Config_Geracao!$E$4)*G5070</f>
        <v>0.456</v>
      </c>
    </row>
    <row r="5071" ht="15.0" customHeight="1">
      <c r="A5071" s="43">
        <v>45869.2083333333</v>
      </c>
      <c r="B5071" s="44">
        <v>7.0</v>
      </c>
      <c r="C5071" s="44">
        <v>5.0</v>
      </c>
      <c r="D5071" s="44">
        <v>2.0</v>
      </c>
      <c r="E5071" s="44">
        <v>21.0</v>
      </c>
      <c r="F5071" s="44">
        <v>4.18</v>
      </c>
      <c r="G5071" s="44">
        <v>0.95</v>
      </c>
      <c r="H5071" s="18">
        <f>MIN(1,F5071/Config_Geracao!$E$4)*G5071</f>
        <v>0.3971</v>
      </c>
    </row>
    <row r="5072" ht="15.0" customHeight="1">
      <c r="A5072" s="43">
        <v>45869.25</v>
      </c>
      <c r="B5072" s="44">
        <v>7.0</v>
      </c>
      <c r="C5072" s="44">
        <v>6.0</v>
      </c>
      <c r="D5072" s="44">
        <v>179.9</v>
      </c>
      <c r="E5072" s="44">
        <v>19.9</v>
      </c>
      <c r="F5072" s="44">
        <v>3.67</v>
      </c>
      <c r="G5072" s="44">
        <v>0.95</v>
      </c>
      <c r="H5072" s="18">
        <f>MIN(1,F5072/Config_Geracao!$E$4)*G5072</f>
        <v>0.34865</v>
      </c>
    </row>
    <row r="5073" ht="15.0" customHeight="1">
      <c r="A5073" s="43">
        <v>45869.2916666667</v>
      </c>
      <c r="B5073" s="44">
        <v>7.0</v>
      </c>
      <c r="C5073" s="44">
        <v>7.0</v>
      </c>
      <c r="D5073" s="44">
        <v>381.0</v>
      </c>
      <c r="E5073" s="44">
        <v>22.9</v>
      </c>
      <c r="F5073" s="44">
        <v>2.73</v>
      </c>
      <c r="G5073" s="44">
        <v>0.95</v>
      </c>
      <c r="H5073" s="18">
        <f>MIN(1,F5073/Config_Geracao!$E$4)*G5073</f>
        <v>0.25935</v>
      </c>
    </row>
    <row r="5074" ht="15.0" customHeight="1">
      <c r="A5074" s="43">
        <v>45869.3333333333</v>
      </c>
      <c r="B5074" s="44">
        <v>7.0</v>
      </c>
      <c r="C5074" s="44">
        <v>8.0</v>
      </c>
      <c r="D5074" s="44">
        <v>534.3</v>
      </c>
      <c r="E5074" s="44">
        <v>24.0</v>
      </c>
      <c r="F5074" s="44">
        <v>3.07</v>
      </c>
      <c r="G5074" s="44">
        <v>0.95</v>
      </c>
      <c r="H5074" s="18">
        <f>MIN(1,F5074/Config_Geracao!$E$4)*G5074</f>
        <v>0.29165</v>
      </c>
    </row>
    <row r="5075" ht="15.0" customHeight="1">
      <c r="A5075" s="43">
        <v>45869.375</v>
      </c>
      <c r="B5075" s="44">
        <v>7.0</v>
      </c>
      <c r="C5075" s="44">
        <v>9.0</v>
      </c>
      <c r="D5075" s="44">
        <v>699.1</v>
      </c>
      <c r="E5075" s="44">
        <v>25.2</v>
      </c>
      <c r="F5075" s="44">
        <v>2.83</v>
      </c>
      <c r="G5075" s="44">
        <v>0.95</v>
      </c>
      <c r="H5075" s="18">
        <f>MIN(1,F5075/Config_Geracao!$E$4)*G5075</f>
        <v>0.26885</v>
      </c>
    </row>
    <row r="5076" ht="15.0" customHeight="1">
      <c r="A5076" s="43">
        <v>45869.4166666667</v>
      </c>
      <c r="B5076" s="44">
        <v>7.0</v>
      </c>
      <c r="C5076" s="44">
        <v>10.0</v>
      </c>
      <c r="D5076" s="44">
        <v>794.6</v>
      </c>
      <c r="E5076" s="44">
        <v>26.3</v>
      </c>
      <c r="F5076" s="44">
        <v>3.37</v>
      </c>
      <c r="G5076" s="44">
        <v>0.95</v>
      </c>
      <c r="H5076" s="18">
        <f>MIN(1,F5076/Config_Geracao!$E$4)*G5076</f>
        <v>0.32015</v>
      </c>
    </row>
    <row r="5077" ht="15.0" customHeight="1">
      <c r="A5077" s="43">
        <v>45869.4583333333</v>
      </c>
      <c r="B5077" s="44">
        <v>7.0</v>
      </c>
      <c r="C5077" s="44">
        <v>11.0</v>
      </c>
      <c r="D5077" s="44">
        <v>864.3</v>
      </c>
      <c r="E5077" s="44">
        <v>27.3</v>
      </c>
      <c r="F5077" s="44">
        <v>4.78</v>
      </c>
      <c r="G5077" s="44">
        <v>0.95</v>
      </c>
      <c r="H5077" s="18">
        <f>MIN(1,F5077/Config_Geracao!$E$4)*G5077</f>
        <v>0.4541</v>
      </c>
    </row>
    <row r="5078" ht="15.0" customHeight="1">
      <c r="A5078" s="43">
        <v>45869.5</v>
      </c>
      <c r="B5078" s="44">
        <v>7.0</v>
      </c>
      <c r="C5078" s="44">
        <v>12.0</v>
      </c>
      <c r="D5078" s="44">
        <v>885.1</v>
      </c>
      <c r="E5078" s="44">
        <v>26.9</v>
      </c>
      <c r="F5078" s="44">
        <v>3.6</v>
      </c>
      <c r="G5078" s="44">
        <v>0.95</v>
      </c>
      <c r="H5078" s="18">
        <f>MIN(1,F5078/Config_Geracao!$E$4)*G5078</f>
        <v>0.342</v>
      </c>
    </row>
    <row r="5079" ht="15.0" customHeight="1">
      <c r="A5079" s="43">
        <v>45869.5416666667</v>
      </c>
      <c r="B5079" s="44">
        <v>7.0</v>
      </c>
      <c r="C5079" s="44">
        <v>13.0</v>
      </c>
      <c r="D5079" s="44">
        <v>827.7</v>
      </c>
      <c r="E5079" s="44">
        <v>25.2</v>
      </c>
      <c r="F5079" s="44">
        <v>3.4</v>
      </c>
      <c r="G5079" s="44">
        <v>0.95</v>
      </c>
      <c r="H5079" s="18">
        <f>MIN(1,F5079/Config_Geracao!$E$4)*G5079</f>
        <v>0.323</v>
      </c>
    </row>
    <row r="5080" ht="15.0" customHeight="1">
      <c r="A5080" s="43">
        <v>45869.5833333333</v>
      </c>
      <c r="B5080" s="44">
        <v>7.0</v>
      </c>
      <c r="C5080" s="44">
        <v>14.0</v>
      </c>
      <c r="D5080" s="44">
        <v>822.0</v>
      </c>
      <c r="E5080" s="44">
        <v>24.8</v>
      </c>
      <c r="F5080" s="44">
        <v>4.89</v>
      </c>
      <c r="G5080" s="44">
        <v>0.95</v>
      </c>
      <c r="H5080" s="18">
        <f>MIN(1,F5080/Config_Geracao!$E$4)*G5080</f>
        <v>0.46455</v>
      </c>
    </row>
    <row r="5081" ht="15.0" customHeight="1">
      <c r="A5081" s="43">
        <v>45869.625</v>
      </c>
      <c r="B5081" s="44">
        <v>7.0</v>
      </c>
      <c r="C5081" s="44">
        <v>15.0</v>
      </c>
      <c r="D5081" s="44">
        <v>695.4</v>
      </c>
      <c r="E5081" s="44">
        <v>24.4</v>
      </c>
      <c r="F5081" s="44">
        <v>6.79</v>
      </c>
      <c r="G5081" s="44">
        <v>0.95</v>
      </c>
      <c r="H5081" s="18">
        <f>MIN(1,F5081/Config_Geracao!$E$4)*G5081</f>
        <v>0.64505</v>
      </c>
    </row>
    <row r="5082" ht="15.0" customHeight="1">
      <c r="A5082" s="43">
        <v>45869.6666666667</v>
      </c>
      <c r="B5082" s="44">
        <v>7.0</v>
      </c>
      <c r="C5082" s="44">
        <v>16.0</v>
      </c>
      <c r="D5082" s="44">
        <v>536.0</v>
      </c>
      <c r="E5082" s="44">
        <v>21.9</v>
      </c>
      <c r="F5082" s="44">
        <v>5.46</v>
      </c>
      <c r="G5082" s="44">
        <v>0.95</v>
      </c>
      <c r="H5082" s="18">
        <f>MIN(1,F5082/Config_Geracao!$E$4)*G5082</f>
        <v>0.5187</v>
      </c>
    </row>
    <row r="5083" ht="15.0" customHeight="1">
      <c r="A5083" s="43">
        <v>45869.7083333333</v>
      </c>
      <c r="B5083" s="44">
        <v>7.0</v>
      </c>
      <c r="C5083" s="44">
        <v>17.0</v>
      </c>
      <c r="D5083" s="44">
        <v>417.6</v>
      </c>
      <c r="E5083" s="44">
        <v>19.2</v>
      </c>
      <c r="F5083" s="44">
        <v>3.33</v>
      </c>
      <c r="G5083" s="44">
        <v>0.95</v>
      </c>
      <c r="H5083" s="18">
        <f>MIN(1,F5083/Config_Geracao!$E$4)*G5083</f>
        <v>0.31635</v>
      </c>
    </row>
    <row r="5084" ht="15.0" customHeight="1">
      <c r="A5084" s="43">
        <v>45869.75</v>
      </c>
      <c r="B5084" s="44">
        <v>7.0</v>
      </c>
      <c r="C5084" s="44">
        <v>18.0</v>
      </c>
      <c r="D5084" s="44">
        <v>191.9</v>
      </c>
      <c r="E5084" s="44">
        <v>21.1</v>
      </c>
      <c r="F5084" s="44">
        <v>2.97</v>
      </c>
      <c r="G5084" s="44">
        <v>0.95</v>
      </c>
      <c r="H5084" s="18">
        <f>MIN(1,F5084/Config_Geracao!$E$4)*G5084</f>
        <v>0.28215</v>
      </c>
    </row>
    <row r="5085" ht="15.0" customHeight="1">
      <c r="A5085" s="43">
        <v>45869.7916666667</v>
      </c>
      <c r="B5085" s="44">
        <v>7.0</v>
      </c>
      <c r="C5085" s="44">
        <v>19.0</v>
      </c>
      <c r="D5085" s="44">
        <v>0.0</v>
      </c>
      <c r="E5085" s="44">
        <v>18.1</v>
      </c>
      <c r="F5085" s="44">
        <v>2.83</v>
      </c>
      <c r="G5085" s="44">
        <v>0.95</v>
      </c>
      <c r="H5085" s="18">
        <f>MIN(1,F5085/Config_Geracao!$E$4)*G5085</f>
        <v>0.26885</v>
      </c>
    </row>
    <row r="5086" ht="15.0" customHeight="1">
      <c r="A5086" s="43">
        <v>45869.8333333333</v>
      </c>
      <c r="B5086" s="44">
        <v>7.0</v>
      </c>
      <c r="C5086" s="44">
        <v>20.0</v>
      </c>
      <c r="D5086" s="44">
        <v>0.0</v>
      </c>
      <c r="E5086" s="44">
        <v>21.1</v>
      </c>
      <c r="F5086" s="44">
        <v>3.56</v>
      </c>
      <c r="G5086" s="44">
        <v>0.95</v>
      </c>
      <c r="H5086" s="18">
        <f>MIN(1,F5086/Config_Geracao!$E$4)*G5086</f>
        <v>0.3382</v>
      </c>
    </row>
    <row r="5087" ht="15.0" customHeight="1">
      <c r="A5087" s="43">
        <v>45869.875</v>
      </c>
      <c r="B5087" s="44">
        <v>7.0</v>
      </c>
      <c r="C5087" s="44">
        <v>21.0</v>
      </c>
      <c r="D5087" s="44">
        <v>0.0</v>
      </c>
      <c r="E5087" s="44">
        <v>19.8</v>
      </c>
      <c r="F5087" s="44">
        <v>4.95</v>
      </c>
      <c r="G5087" s="44">
        <v>0.95</v>
      </c>
      <c r="H5087" s="18">
        <f>MIN(1,F5087/Config_Geracao!$E$4)*G5087</f>
        <v>0.47025</v>
      </c>
    </row>
    <row r="5088" ht="15.0" customHeight="1">
      <c r="A5088" s="43">
        <v>45869.9166666667</v>
      </c>
      <c r="B5088" s="44">
        <v>7.0</v>
      </c>
      <c r="C5088" s="44">
        <v>22.0</v>
      </c>
      <c r="D5088" s="44">
        <v>0.0</v>
      </c>
      <c r="E5088" s="44">
        <v>21.7</v>
      </c>
      <c r="F5088" s="44">
        <v>5.05</v>
      </c>
      <c r="G5088" s="44">
        <v>0.95</v>
      </c>
      <c r="H5088" s="18">
        <f>MIN(1,F5088/Config_Geracao!$E$4)*G5088</f>
        <v>0.47975</v>
      </c>
    </row>
    <row r="5089" ht="15.0" customHeight="1">
      <c r="A5089" s="43">
        <v>45869.9583333333</v>
      </c>
      <c r="B5089" s="44">
        <v>7.0</v>
      </c>
      <c r="C5089" s="44">
        <v>23.0</v>
      </c>
      <c r="D5089" s="44">
        <v>0.0</v>
      </c>
      <c r="E5089" s="44">
        <v>24.8</v>
      </c>
      <c r="F5089" s="44">
        <v>3.61</v>
      </c>
      <c r="G5089" s="44">
        <v>0.95</v>
      </c>
      <c r="H5089" s="18">
        <f>MIN(1,F5089/Config_Geracao!$E$4)*G5089</f>
        <v>0.34295</v>
      </c>
    </row>
    <row r="5090" ht="15.0" customHeight="1">
      <c r="A5090" s="43">
        <v>45870.0</v>
      </c>
      <c r="B5090" s="44">
        <v>8.0</v>
      </c>
      <c r="C5090" s="44">
        <v>0.0</v>
      </c>
      <c r="D5090" s="44">
        <v>0.0</v>
      </c>
      <c r="E5090" s="44">
        <v>27.2</v>
      </c>
      <c r="F5090" s="44">
        <v>4.83</v>
      </c>
      <c r="G5090" s="44">
        <v>0.95</v>
      </c>
      <c r="H5090" s="18">
        <f>MIN(1,F5090/Config_Geracao!$E$4)*G5090</f>
        <v>0.45885</v>
      </c>
    </row>
    <row r="5091" ht="15.0" customHeight="1">
      <c r="A5091" s="43">
        <v>45870.0416666667</v>
      </c>
      <c r="B5091" s="44">
        <v>8.0</v>
      </c>
      <c r="C5091" s="44">
        <v>1.0</v>
      </c>
      <c r="D5091" s="44">
        <v>0.0</v>
      </c>
      <c r="E5091" s="44">
        <v>24.7</v>
      </c>
      <c r="F5091" s="44">
        <v>4.48</v>
      </c>
      <c r="G5091" s="44">
        <v>0.95</v>
      </c>
      <c r="H5091" s="18">
        <f>MIN(1,F5091/Config_Geracao!$E$4)*G5091</f>
        <v>0.4256</v>
      </c>
    </row>
    <row r="5092" ht="15.0" customHeight="1">
      <c r="A5092" s="43">
        <v>45870.0833333333</v>
      </c>
      <c r="B5092" s="44">
        <v>8.0</v>
      </c>
      <c r="C5092" s="44">
        <v>2.0</v>
      </c>
      <c r="D5092" s="44">
        <v>0.0</v>
      </c>
      <c r="E5092" s="44">
        <v>25.7</v>
      </c>
      <c r="F5092" s="44">
        <v>4.68</v>
      </c>
      <c r="G5092" s="44">
        <v>0.95</v>
      </c>
      <c r="H5092" s="18">
        <f>MIN(1,F5092/Config_Geracao!$E$4)*G5092</f>
        <v>0.4446</v>
      </c>
    </row>
    <row r="5093" ht="15.0" customHeight="1">
      <c r="A5093" s="43">
        <v>45870.125</v>
      </c>
      <c r="B5093" s="44">
        <v>8.0</v>
      </c>
      <c r="C5093" s="44">
        <v>3.0</v>
      </c>
      <c r="D5093" s="44">
        <v>0.0</v>
      </c>
      <c r="E5093" s="44">
        <v>24.5</v>
      </c>
      <c r="F5093" s="44">
        <v>5.45</v>
      </c>
      <c r="G5093" s="44">
        <v>0.95</v>
      </c>
      <c r="H5093" s="18">
        <f>MIN(1,F5093/Config_Geracao!$E$4)*G5093</f>
        <v>0.51775</v>
      </c>
    </row>
    <row r="5094" ht="15.0" customHeight="1">
      <c r="A5094" s="43">
        <v>45870.1666666667</v>
      </c>
      <c r="B5094" s="44">
        <v>8.0</v>
      </c>
      <c r="C5094" s="44">
        <v>4.0</v>
      </c>
      <c r="D5094" s="44">
        <v>0.0</v>
      </c>
      <c r="E5094" s="44">
        <v>22.7</v>
      </c>
      <c r="F5094" s="44">
        <v>4.31</v>
      </c>
      <c r="G5094" s="44">
        <v>0.95</v>
      </c>
      <c r="H5094" s="18">
        <f>MIN(1,F5094/Config_Geracao!$E$4)*G5094</f>
        <v>0.40945</v>
      </c>
    </row>
    <row r="5095" ht="15.0" customHeight="1">
      <c r="A5095" s="43">
        <v>45870.2083333333</v>
      </c>
      <c r="B5095" s="44">
        <v>8.0</v>
      </c>
      <c r="C5095" s="44">
        <v>5.0</v>
      </c>
      <c r="D5095" s="44">
        <v>1.6</v>
      </c>
      <c r="E5095" s="44">
        <v>23.6</v>
      </c>
      <c r="F5095" s="44">
        <v>4.16</v>
      </c>
      <c r="G5095" s="44">
        <v>0.95</v>
      </c>
      <c r="H5095" s="18">
        <f>MIN(1,F5095/Config_Geracao!$E$4)*G5095</f>
        <v>0.3952</v>
      </c>
    </row>
    <row r="5096" ht="15.0" customHeight="1">
      <c r="A5096" s="43">
        <v>45870.25</v>
      </c>
      <c r="B5096" s="44">
        <v>8.0</v>
      </c>
      <c r="C5096" s="44">
        <v>6.0</v>
      </c>
      <c r="D5096" s="44">
        <v>209.9</v>
      </c>
      <c r="E5096" s="44">
        <v>24.1</v>
      </c>
      <c r="F5096" s="44">
        <v>2.91</v>
      </c>
      <c r="G5096" s="44">
        <v>0.95</v>
      </c>
      <c r="H5096" s="18">
        <f>MIN(1,F5096/Config_Geracao!$E$4)*G5096</f>
        <v>0.27645</v>
      </c>
    </row>
    <row r="5097" ht="15.0" customHeight="1">
      <c r="A5097" s="43">
        <v>45870.2916666667</v>
      </c>
      <c r="B5097" s="44">
        <v>8.0</v>
      </c>
      <c r="C5097" s="44">
        <v>7.0</v>
      </c>
      <c r="D5097" s="44">
        <v>180.0</v>
      </c>
      <c r="E5097" s="44">
        <v>25.7</v>
      </c>
      <c r="F5097" s="44">
        <v>6.01</v>
      </c>
      <c r="G5097" s="44">
        <v>0.95</v>
      </c>
      <c r="H5097" s="18">
        <f>MIN(1,F5097/Config_Geracao!$E$4)*G5097</f>
        <v>0.57095</v>
      </c>
    </row>
    <row r="5098" ht="15.0" customHeight="1">
      <c r="A5098" s="43">
        <v>45870.3333333333</v>
      </c>
      <c r="B5098" s="44">
        <v>8.0</v>
      </c>
      <c r="C5098" s="44">
        <v>8.0</v>
      </c>
      <c r="D5098" s="44">
        <v>242.2</v>
      </c>
      <c r="E5098" s="44">
        <v>25.2</v>
      </c>
      <c r="F5098" s="44">
        <v>3.3</v>
      </c>
      <c r="G5098" s="44">
        <v>0.95</v>
      </c>
      <c r="H5098" s="18">
        <f>MIN(1,F5098/Config_Geracao!$E$4)*G5098</f>
        <v>0.3135</v>
      </c>
    </row>
    <row r="5099" ht="15.0" customHeight="1">
      <c r="A5099" s="43">
        <v>45870.375</v>
      </c>
      <c r="B5099" s="44">
        <v>8.0</v>
      </c>
      <c r="C5099" s="44">
        <v>9.0</v>
      </c>
      <c r="D5099" s="44">
        <v>747.6</v>
      </c>
      <c r="E5099" s="44">
        <v>28.6</v>
      </c>
      <c r="F5099" s="44">
        <v>3.57</v>
      </c>
      <c r="G5099" s="44">
        <v>0.95</v>
      </c>
      <c r="H5099" s="18">
        <f>MIN(1,F5099/Config_Geracao!$E$4)*G5099</f>
        <v>0.33915</v>
      </c>
    </row>
    <row r="5100" ht="15.0" customHeight="1">
      <c r="A5100" s="43">
        <v>45870.4166666667</v>
      </c>
      <c r="B5100" s="44">
        <v>8.0</v>
      </c>
      <c r="C5100" s="44">
        <v>10.0</v>
      </c>
      <c r="D5100" s="44">
        <v>868.0</v>
      </c>
      <c r="E5100" s="44">
        <v>26.2</v>
      </c>
      <c r="F5100" s="44">
        <v>2.74</v>
      </c>
      <c r="G5100" s="44">
        <v>0.95</v>
      </c>
      <c r="H5100" s="18">
        <f>MIN(1,F5100/Config_Geracao!$E$4)*G5100</f>
        <v>0.2603</v>
      </c>
    </row>
    <row r="5101" ht="15.0" customHeight="1">
      <c r="A5101" s="43">
        <v>45870.4583333333</v>
      </c>
      <c r="B5101" s="44">
        <v>8.0</v>
      </c>
      <c r="C5101" s="44">
        <v>11.0</v>
      </c>
      <c r="D5101" s="44">
        <v>935.0</v>
      </c>
      <c r="E5101" s="44">
        <v>27.5</v>
      </c>
      <c r="F5101" s="44">
        <v>5.04</v>
      </c>
      <c r="G5101" s="44">
        <v>0.95</v>
      </c>
      <c r="H5101" s="18">
        <f>MIN(1,F5101/Config_Geracao!$E$4)*G5101</f>
        <v>0.4788</v>
      </c>
    </row>
    <row r="5102" ht="15.0" customHeight="1">
      <c r="A5102" s="43">
        <v>45870.5</v>
      </c>
      <c r="B5102" s="44">
        <v>8.0</v>
      </c>
      <c r="C5102" s="44">
        <v>12.0</v>
      </c>
      <c r="D5102" s="44">
        <v>918.7</v>
      </c>
      <c r="E5102" s="44">
        <v>28.6</v>
      </c>
      <c r="F5102" s="44">
        <v>3.12</v>
      </c>
      <c r="G5102" s="44">
        <v>0.95</v>
      </c>
      <c r="H5102" s="18">
        <f>MIN(1,F5102/Config_Geracao!$E$4)*G5102</f>
        <v>0.2964</v>
      </c>
    </row>
    <row r="5103" ht="15.0" customHeight="1">
      <c r="A5103" s="43">
        <v>45870.5416666667</v>
      </c>
      <c r="B5103" s="44">
        <v>8.0</v>
      </c>
      <c r="C5103" s="44">
        <v>13.0</v>
      </c>
      <c r="D5103" s="44">
        <v>921.8</v>
      </c>
      <c r="E5103" s="44">
        <v>25.8</v>
      </c>
      <c r="F5103" s="44">
        <v>3.72</v>
      </c>
      <c r="G5103" s="44">
        <v>0.95</v>
      </c>
      <c r="H5103" s="18">
        <f>MIN(1,F5103/Config_Geracao!$E$4)*G5103</f>
        <v>0.3534</v>
      </c>
    </row>
    <row r="5104" ht="15.0" customHeight="1">
      <c r="A5104" s="43">
        <v>45870.5833333333</v>
      </c>
      <c r="B5104" s="44">
        <v>8.0</v>
      </c>
      <c r="C5104" s="44">
        <v>14.0</v>
      </c>
      <c r="D5104" s="44">
        <v>844.5</v>
      </c>
      <c r="E5104" s="44">
        <v>27.9</v>
      </c>
      <c r="F5104" s="44">
        <v>5.09</v>
      </c>
      <c r="G5104" s="44">
        <v>0.95</v>
      </c>
      <c r="H5104" s="18">
        <f>MIN(1,F5104/Config_Geracao!$E$4)*G5104</f>
        <v>0.48355</v>
      </c>
    </row>
    <row r="5105" ht="15.0" customHeight="1">
      <c r="A5105" s="43">
        <v>45870.625</v>
      </c>
      <c r="B5105" s="44">
        <v>8.0</v>
      </c>
      <c r="C5105" s="44">
        <v>15.0</v>
      </c>
      <c r="D5105" s="44">
        <v>750.3</v>
      </c>
      <c r="E5105" s="44">
        <v>25.8</v>
      </c>
      <c r="F5105" s="44">
        <v>2.56</v>
      </c>
      <c r="G5105" s="44">
        <v>0.95</v>
      </c>
      <c r="H5105" s="18">
        <f>MIN(1,F5105/Config_Geracao!$E$4)*G5105</f>
        <v>0.2432</v>
      </c>
    </row>
    <row r="5106" ht="15.0" customHeight="1">
      <c r="A5106" s="43">
        <v>45870.6666666667</v>
      </c>
      <c r="B5106" s="44">
        <v>8.0</v>
      </c>
      <c r="C5106" s="44">
        <v>16.0</v>
      </c>
      <c r="D5106" s="44">
        <v>600.0</v>
      </c>
      <c r="E5106" s="44">
        <v>23.0</v>
      </c>
      <c r="F5106" s="44">
        <v>4.45</v>
      </c>
      <c r="G5106" s="44">
        <v>0.95</v>
      </c>
      <c r="H5106" s="18">
        <f>MIN(1,F5106/Config_Geracao!$E$4)*G5106</f>
        <v>0.42275</v>
      </c>
    </row>
    <row r="5107" ht="15.0" customHeight="1">
      <c r="A5107" s="43">
        <v>45870.7083333333</v>
      </c>
      <c r="B5107" s="44">
        <v>8.0</v>
      </c>
      <c r="C5107" s="44">
        <v>17.0</v>
      </c>
      <c r="D5107" s="44">
        <v>369.3</v>
      </c>
      <c r="E5107" s="44">
        <v>24.4</v>
      </c>
      <c r="F5107" s="44">
        <v>2.95</v>
      </c>
      <c r="G5107" s="44">
        <v>0.95</v>
      </c>
      <c r="H5107" s="18">
        <f>MIN(1,F5107/Config_Geracao!$E$4)*G5107</f>
        <v>0.28025</v>
      </c>
    </row>
    <row r="5108" ht="15.0" customHeight="1">
      <c r="A5108" s="43">
        <v>45870.75</v>
      </c>
      <c r="B5108" s="44">
        <v>8.0</v>
      </c>
      <c r="C5108" s="44">
        <v>18.0</v>
      </c>
      <c r="D5108" s="44">
        <v>257.9</v>
      </c>
      <c r="E5108" s="44">
        <v>23.3</v>
      </c>
      <c r="F5108" s="44">
        <v>3.24</v>
      </c>
      <c r="G5108" s="44">
        <v>0.95</v>
      </c>
      <c r="H5108" s="18">
        <f>MIN(1,F5108/Config_Geracao!$E$4)*G5108</f>
        <v>0.3078</v>
      </c>
    </row>
    <row r="5109" ht="15.0" customHeight="1">
      <c r="A5109" s="43">
        <v>45870.7916666667</v>
      </c>
      <c r="B5109" s="44">
        <v>8.0</v>
      </c>
      <c r="C5109" s="44">
        <v>19.0</v>
      </c>
      <c r="D5109" s="44">
        <v>0.0</v>
      </c>
      <c r="E5109" s="44">
        <v>22.2</v>
      </c>
      <c r="F5109" s="44">
        <v>2.87</v>
      </c>
      <c r="G5109" s="44">
        <v>0.95</v>
      </c>
      <c r="H5109" s="18">
        <f>MIN(1,F5109/Config_Geracao!$E$4)*G5109</f>
        <v>0.27265</v>
      </c>
    </row>
    <row r="5110" ht="15.0" customHeight="1">
      <c r="A5110" s="43">
        <v>45870.8333333333</v>
      </c>
      <c r="B5110" s="44">
        <v>8.0</v>
      </c>
      <c r="C5110" s="44">
        <v>20.0</v>
      </c>
      <c r="D5110" s="44">
        <v>0.0</v>
      </c>
      <c r="E5110" s="44">
        <v>25.6</v>
      </c>
      <c r="F5110" s="44">
        <v>4.54</v>
      </c>
      <c r="G5110" s="44">
        <v>0.95</v>
      </c>
      <c r="H5110" s="18">
        <f>MIN(1,F5110/Config_Geracao!$E$4)*G5110</f>
        <v>0.4313</v>
      </c>
    </row>
    <row r="5111" ht="15.0" customHeight="1">
      <c r="A5111" s="43">
        <v>45870.875</v>
      </c>
      <c r="B5111" s="44">
        <v>8.0</v>
      </c>
      <c r="C5111" s="44">
        <v>21.0</v>
      </c>
      <c r="D5111" s="44">
        <v>0.0</v>
      </c>
      <c r="E5111" s="44">
        <v>26.5</v>
      </c>
      <c r="F5111" s="44">
        <v>4.78</v>
      </c>
      <c r="G5111" s="44">
        <v>0.95</v>
      </c>
      <c r="H5111" s="18">
        <f>MIN(1,F5111/Config_Geracao!$E$4)*G5111</f>
        <v>0.4541</v>
      </c>
    </row>
    <row r="5112" ht="15.0" customHeight="1">
      <c r="A5112" s="43">
        <v>45870.9166666667</v>
      </c>
      <c r="B5112" s="44">
        <v>8.0</v>
      </c>
      <c r="C5112" s="44">
        <v>22.0</v>
      </c>
      <c r="D5112" s="44">
        <v>0.0</v>
      </c>
      <c r="E5112" s="44">
        <v>27.1</v>
      </c>
      <c r="F5112" s="44">
        <v>5.11</v>
      </c>
      <c r="G5112" s="44">
        <v>0.95</v>
      </c>
      <c r="H5112" s="18">
        <f>MIN(1,F5112/Config_Geracao!$E$4)*G5112</f>
        <v>0.48545</v>
      </c>
    </row>
    <row r="5113" ht="15.0" customHeight="1">
      <c r="A5113" s="43">
        <v>45870.9583333333</v>
      </c>
      <c r="B5113" s="44">
        <v>8.0</v>
      </c>
      <c r="C5113" s="44">
        <v>23.0</v>
      </c>
      <c r="D5113" s="44">
        <v>0.0</v>
      </c>
      <c r="E5113" s="44">
        <v>24.5</v>
      </c>
      <c r="F5113" s="44">
        <v>5.12</v>
      </c>
      <c r="G5113" s="44">
        <v>0.95</v>
      </c>
      <c r="H5113" s="18">
        <f>MIN(1,F5113/Config_Geracao!$E$4)*G5113</f>
        <v>0.4864</v>
      </c>
    </row>
    <row r="5114" ht="15.0" customHeight="1">
      <c r="A5114" s="43">
        <v>45871.0</v>
      </c>
      <c r="B5114" s="44">
        <v>8.0</v>
      </c>
      <c r="C5114" s="44">
        <v>0.0</v>
      </c>
      <c r="D5114" s="44">
        <v>0.0</v>
      </c>
      <c r="E5114" s="44">
        <v>25.3</v>
      </c>
      <c r="F5114" s="44">
        <v>3.93</v>
      </c>
      <c r="G5114" s="44">
        <v>0.95</v>
      </c>
      <c r="H5114" s="18">
        <f>MIN(1,F5114/Config_Geracao!$E$4)*G5114</f>
        <v>0.37335</v>
      </c>
    </row>
    <row r="5115" ht="15.0" customHeight="1">
      <c r="A5115" s="43">
        <v>45871.0416666667</v>
      </c>
      <c r="B5115" s="44">
        <v>8.0</v>
      </c>
      <c r="C5115" s="44">
        <v>1.0</v>
      </c>
      <c r="D5115" s="44">
        <v>0.0</v>
      </c>
      <c r="E5115" s="44">
        <v>24.0</v>
      </c>
      <c r="F5115" s="44">
        <v>4.58</v>
      </c>
      <c r="G5115" s="44">
        <v>0.95</v>
      </c>
      <c r="H5115" s="18">
        <f>MIN(1,F5115/Config_Geracao!$E$4)*G5115</f>
        <v>0.4351</v>
      </c>
    </row>
    <row r="5116" ht="15.0" customHeight="1">
      <c r="A5116" s="43">
        <v>45871.0833333333</v>
      </c>
      <c r="B5116" s="44">
        <v>8.0</v>
      </c>
      <c r="C5116" s="44">
        <v>2.0</v>
      </c>
      <c r="D5116" s="44">
        <v>0.0</v>
      </c>
      <c r="E5116" s="44">
        <v>24.3</v>
      </c>
      <c r="F5116" s="44">
        <v>4.9</v>
      </c>
      <c r="G5116" s="44">
        <v>0.95</v>
      </c>
      <c r="H5116" s="18">
        <f>MIN(1,F5116/Config_Geracao!$E$4)*G5116</f>
        <v>0.4655</v>
      </c>
    </row>
    <row r="5117" ht="15.0" customHeight="1">
      <c r="A5117" s="43">
        <v>45871.125</v>
      </c>
      <c r="B5117" s="44">
        <v>8.0</v>
      </c>
      <c r="C5117" s="44">
        <v>3.0</v>
      </c>
      <c r="D5117" s="44">
        <v>0.0</v>
      </c>
      <c r="E5117" s="44">
        <v>23.5</v>
      </c>
      <c r="F5117" s="44">
        <v>6.5</v>
      </c>
      <c r="G5117" s="44">
        <v>0.95</v>
      </c>
      <c r="H5117" s="18">
        <f>MIN(1,F5117/Config_Geracao!$E$4)*G5117</f>
        <v>0.6175</v>
      </c>
    </row>
    <row r="5118" ht="15.0" customHeight="1">
      <c r="A5118" s="43">
        <v>45871.1666666667</v>
      </c>
      <c r="B5118" s="44">
        <v>8.0</v>
      </c>
      <c r="C5118" s="44">
        <v>4.0</v>
      </c>
      <c r="D5118" s="44">
        <v>0.0</v>
      </c>
      <c r="E5118" s="44">
        <v>21.8</v>
      </c>
      <c r="F5118" s="44">
        <v>4.42</v>
      </c>
      <c r="G5118" s="44">
        <v>0.95</v>
      </c>
      <c r="H5118" s="18">
        <f>MIN(1,F5118/Config_Geracao!$E$4)*G5118</f>
        <v>0.4199</v>
      </c>
    </row>
    <row r="5119" ht="15.0" customHeight="1">
      <c r="A5119" s="43">
        <v>45871.2083333333</v>
      </c>
      <c r="B5119" s="44">
        <v>8.0</v>
      </c>
      <c r="C5119" s="44">
        <v>5.0</v>
      </c>
      <c r="D5119" s="44">
        <v>2.7</v>
      </c>
      <c r="E5119" s="44">
        <v>22.7</v>
      </c>
      <c r="F5119" s="44">
        <v>5.51</v>
      </c>
      <c r="G5119" s="44">
        <v>0.95</v>
      </c>
      <c r="H5119" s="18">
        <f>MIN(1,F5119/Config_Geracao!$E$4)*G5119</f>
        <v>0.52345</v>
      </c>
    </row>
    <row r="5120" ht="15.0" customHeight="1">
      <c r="A5120" s="43">
        <v>45871.25</v>
      </c>
      <c r="B5120" s="44">
        <v>8.0</v>
      </c>
      <c r="C5120" s="44">
        <v>6.0</v>
      </c>
      <c r="D5120" s="44">
        <v>208.7</v>
      </c>
      <c r="E5120" s="44">
        <v>22.1</v>
      </c>
      <c r="F5120" s="44">
        <v>2.82</v>
      </c>
      <c r="G5120" s="44">
        <v>0.95</v>
      </c>
      <c r="H5120" s="18">
        <f>MIN(1,F5120/Config_Geracao!$E$4)*G5120</f>
        <v>0.2679</v>
      </c>
    </row>
    <row r="5121" ht="15.0" customHeight="1">
      <c r="A5121" s="43">
        <v>45871.2916666667</v>
      </c>
      <c r="B5121" s="44">
        <v>8.0</v>
      </c>
      <c r="C5121" s="44">
        <v>7.0</v>
      </c>
      <c r="D5121" s="44">
        <v>434.6</v>
      </c>
      <c r="E5121" s="44">
        <v>23.0</v>
      </c>
      <c r="F5121" s="44">
        <v>2.65</v>
      </c>
      <c r="G5121" s="44">
        <v>0.95</v>
      </c>
      <c r="H5121" s="18">
        <f>MIN(1,F5121/Config_Geracao!$E$4)*G5121</f>
        <v>0.25175</v>
      </c>
    </row>
    <row r="5122" ht="15.0" customHeight="1">
      <c r="A5122" s="43">
        <v>45871.3333333333</v>
      </c>
      <c r="B5122" s="44">
        <v>8.0</v>
      </c>
      <c r="C5122" s="44">
        <v>8.0</v>
      </c>
      <c r="D5122" s="44">
        <v>565.6</v>
      </c>
      <c r="E5122" s="44">
        <v>23.4</v>
      </c>
      <c r="F5122" s="44">
        <v>2.8</v>
      </c>
      <c r="G5122" s="44">
        <v>0.95</v>
      </c>
      <c r="H5122" s="18">
        <f>MIN(1,F5122/Config_Geracao!$E$4)*G5122</f>
        <v>0.266</v>
      </c>
    </row>
    <row r="5123" ht="15.0" customHeight="1">
      <c r="A5123" s="43">
        <v>45871.375</v>
      </c>
      <c r="B5123" s="44">
        <v>8.0</v>
      </c>
      <c r="C5123" s="44">
        <v>9.0</v>
      </c>
      <c r="D5123" s="44">
        <v>743.1</v>
      </c>
      <c r="E5123" s="44">
        <v>27.5</v>
      </c>
      <c r="F5123" s="44">
        <v>2.91</v>
      </c>
      <c r="G5123" s="44">
        <v>0.95</v>
      </c>
      <c r="H5123" s="18">
        <f>MIN(1,F5123/Config_Geracao!$E$4)*G5123</f>
        <v>0.27645</v>
      </c>
    </row>
    <row r="5124" ht="15.0" customHeight="1">
      <c r="A5124" s="43">
        <v>45871.4166666667</v>
      </c>
      <c r="B5124" s="44">
        <v>8.0</v>
      </c>
      <c r="C5124" s="44">
        <v>10.0</v>
      </c>
      <c r="D5124" s="44">
        <v>854.7</v>
      </c>
      <c r="E5124" s="44">
        <v>27.5</v>
      </c>
      <c r="F5124" s="44">
        <v>2.9</v>
      </c>
      <c r="G5124" s="44">
        <v>0.95</v>
      </c>
      <c r="H5124" s="18">
        <f>MIN(1,F5124/Config_Geracao!$E$4)*G5124</f>
        <v>0.2755</v>
      </c>
    </row>
    <row r="5125" ht="15.0" customHeight="1">
      <c r="A5125" s="43">
        <v>45871.4583333333</v>
      </c>
      <c r="B5125" s="44">
        <v>8.0</v>
      </c>
      <c r="C5125" s="44">
        <v>11.0</v>
      </c>
      <c r="D5125" s="44">
        <v>969.2</v>
      </c>
      <c r="E5125" s="44">
        <v>26.7</v>
      </c>
      <c r="F5125" s="44">
        <v>3.82</v>
      </c>
      <c r="G5125" s="44">
        <v>0.95</v>
      </c>
      <c r="H5125" s="18">
        <f>MIN(1,F5125/Config_Geracao!$E$4)*G5125</f>
        <v>0.3629</v>
      </c>
    </row>
    <row r="5126" ht="15.0" customHeight="1">
      <c r="A5126" s="43">
        <v>45871.5</v>
      </c>
      <c r="B5126" s="44">
        <v>8.0</v>
      </c>
      <c r="C5126" s="44">
        <v>12.0</v>
      </c>
      <c r="D5126" s="44">
        <v>960.7</v>
      </c>
      <c r="E5126" s="44">
        <v>30.5</v>
      </c>
      <c r="F5126" s="44">
        <v>3.23</v>
      </c>
      <c r="G5126" s="44">
        <v>0.95</v>
      </c>
      <c r="H5126" s="18">
        <f>MIN(1,F5126/Config_Geracao!$E$4)*G5126</f>
        <v>0.30685</v>
      </c>
    </row>
    <row r="5127" ht="15.0" customHeight="1">
      <c r="A5127" s="43">
        <v>45871.5416666667</v>
      </c>
      <c r="B5127" s="44">
        <v>8.0</v>
      </c>
      <c r="C5127" s="44">
        <v>13.0</v>
      </c>
      <c r="D5127" s="44">
        <v>925.5</v>
      </c>
      <c r="E5127" s="44">
        <v>26.2</v>
      </c>
      <c r="F5127" s="44">
        <v>3.3</v>
      </c>
      <c r="G5127" s="44">
        <v>0.95</v>
      </c>
      <c r="H5127" s="18">
        <f>MIN(1,F5127/Config_Geracao!$E$4)*G5127</f>
        <v>0.3135</v>
      </c>
    </row>
    <row r="5128" ht="15.0" customHeight="1">
      <c r="A5128" s="43">
        <v>45871.5833333333</v>
      </c>
      <c r="B5128" s="44">
        <v>8.0</v>
      </c>
      <c r="C5128" s="44">
        <v>14.0</v>
      </c>
      <c r="D5128" s="44">
        <v>846.5</v>
      </c>
      <c r="E5128" s="44">
        <v>25.1</v>
      </c>
      <c r="F5128" s="44">
        <v>2.73</v>
      </c>
      <c r="G5128" s="44">
        <v>0.95</v>
      </c>
      <c r="H5128" s="18">
        <f>MIN(1,F5128/Config_Geracao!$E$4)*G5128</f>
        <v>0.25935</v>
      </c>
    </row>
    <row r="5129" ht="15.0" customHeight="1">
      <c r="A5129" s="43">
        <v>45871.625</v>
      </c>
      <c r="B5129" s="44">
        <v>8.0</v>
      </c>
      <c r="C5129" s="44">
        <v>15.0</v>
      </c>
      <c r="D5129" s="44">
        <v>711.9</v>
      </c>
      <c r="E5129" s="44">
        <v>26.2</v>
      </c>
      <c r="F5129" s="44">
        <v>2.62</v>
      </c>
      <c r="G5129" s="44">
        <v>0.95</v>
      </c>
      <c r="H5129" s="18">
        <f>MIN(1,F5129/Config_Geracao!$E$4)*G5129</f>
        <v>0.2489</v>
      </c>
    </row>
    <row r="5130" ht="15.0" customHeight="1">
      <c r="A5130" s="43">
        <v>45871.6666666667</v>
      </c>
      <c r="B5130" s="44">
        <v>8.0</v>
      </c>
      <c r="C5130" s="44">
        <v>16.0</v>
      </c>
      <c r="D5130" s="44">
        <v>584.6</v>
      </c>
      <c r="E5130" s="44">
        <v>24.8</v>
      </c>
      <c r="F5130" s="44">
        <v>4.57</v>
      </c>
      <c r="G5130" s="44">
        <v>0.95</v>
      </c>
      <c r="H5130" s="18">
        <f>MIN(1,F5130/Config_Geracao!$E$4)*G5130</f>
        <v>0.43415</v>
      </c>
    </row>
    <row r="5131" ht="15.0" customHeight="1">
      <c r="A5131" s="43">
        <v>45871.7083333333</v>
      </c>
      <c r="B5131" s="44">
        <v>8.0</v>
      </c>
      <c r="C5131" s="44">
        <v>17.0</v>
      </c>
      <c r="D5131" s="44">
        <v>370.0</v>
      </c>
      <c r="E5131" s="44">
        <v>23.1</v>
      </c>
      <c r="F5131" s="44">
        <v>3.91</v>
      </c>
      <c r="G5131" s="44">
        <v>0.95</v>
      </c>
      <c r="H5131" s="18">
        <f>MIN(1,F5131/Config_Geracao!$E$4)*G5131</f>
        <v>0.37145</v>
      </c>
    </row>
    <row r="5132" ht="15.0" customHeight="1">
      <c r="A5132" s="43">
        <v>45871.75</v>
      </c>
      <c r="B5132" s="44">
        <v>8.0</v>
      </c>
      <c r="C5132" s="44">
        <v>18.0</v>
      </c>
      <c r="D5132" s="44">
        <v>183.0</v>
      </c>
      <c r="E5132" s="44">
        <v>19.0</v>
      </c>
      <c r="F5132" s="44">
        <v>5.12</v>
      </c>
      <c r="G5132" s="44">
        <v>0.95</v>
      </c>
      <c r="H5132" s="18">
        <f>MIN(1,F5132/Config_Geracao!$E$4)*G5132</f>
        <v>0.4864</v>
      </c>
    </row>
    <row r="5133" ht="15.0" customHeight="1">
      <c r="A5133" s="43">
        <v>45871.7916666667</v>
      </c>
      <c r="B5133" s="44">
        <v>8.0</v>
      </c>
      <c r="C5133" s="44">
        <v>19.0</v>
      </c>
      <c r="D5133" s="44">
        <v>0.0</v>
      </c>
      <c r="E5133" s="44">
        <v>21.8</v>
      </c>
      <c r="F5133" s="44">
        <v>2.87</v>
      </c>
      <c r="G5133" s="44">
        <v>0.95</v>
      </c>
      <c r="H5133" s="18">
        <f>MIN(1,F5133/Config_Geracao!$E$4)*G5133</f>
        <v>0.27265</v>
      </c>
    </row>
    <row r="5134" ht="15.0" customHeight="1">
      <c r="A5134" s="43">
        <v>45871.8333333333</v>
      </c>
      <c r="B5134" s="44">
        <v>8.0</v>
      </c>
      <c r="C5134" s="44">
        <v>20.0</v>
      </c>
      <c r="D5134" s="44">
        <v>0.0</v>
      </c>
      <c r="E5134" s="44">
        <v>24.5</v>
      </c>
      <c r="F5134" s="44">
        <v>2.68</v>
      </c>
      <c r="G5134" s="44">
        <v>0.95</v>
      </c>
      <c r="H5134" s="18">
        <f>MIN(1,F5134/Config_Geracao!$E$4)*G5134</f>
        <v>0.2546</v>
      </c>
    </row>
    <row r="5135" ht="15.0" customHeight="1">
      <c r="A5135" s="43">
        <v>45871.875</v>
      </c>
      <c r="B5135" s="44">
        <v>8.0</v>
      </c>
      <c r="C5135" s="44">
        <v>21.0</v>
      </c>
      <c r="D5135" s="44">
        <v>0.0</v>
      </c>
      <c r="E5135" s="44">
        <v>22.4</v>
      </c>
      <c r="F5135" s="44">
        <v>4.33</v>
      </c>
      <c r="G5135" s="44">
        <v>0.95</v>
      </c>
      <c r="H5135" s="18">
        <f>MIN(1,F5135/Config_Geracao!$E$4)*G5135</f>
        <v>0.41135</v>
      </c>
    </row>
    <row r="5136" ht="15.0" customHeight="1">
      <c r="A5136" s="43">
        <v>45871.9166666667</v>
      </c>
      <c r="B5136" s="44">
        <v>8.0</v>
      </c>
      <c r="C5136" s="44">
        <v>22.0</v>
      </c>
      <c r="D5136" s="44">
        <v>0.0</v>
      </c>
      <c r="E5136" s="44">
        <v>22.4</v>
      </c>
      <c r="F5136" s="44">
        <v>3.91</v>
      </c>
      <c r="G5136" s="44">
        <v>0.95</v>
      </c>
      <c r="H5136" s="18">
        <f>MIN(1,F5136/Config_Geracao!$E$4)*G5136</f>
        <v>0.37145</v>
      </c>
    </row>
    <row r="5137" ht="15.0" customHeight="1">
      <c r="A5137" s="43">
        <v>45871.9583333333</v>
      </c>
      <c r="B5137" s="44">
        <v>8.0</v>
      </c>
      <c r="C5137" s="44">
        <v>23.0</v>
      </c>
      <c r="D5137" s="44">
        <v>0.0</v>
      </c>
      <c r="E5137" s="44">
        <v>26.2</v>
      </c>
      <c r="F5137" s="44">
        <v>3.93</v>
      </c>
      <c r="G5137" s="44">
        <v>0.95</v>
      </c>
      <c r="H5137" s="18">
        <f>MIN(1,F5137/Config_Geracao!$E$4)*G5137</f>
        <v>0.37335</v>
      </c>
    </row>
    <row r="5138" ht="15.0" customHeight="1">
      <c r="A5138" s="43">
        <v>45872.0</v>
      </c>
      <c r="B5138" s="44">
        <v>8.0</v>
      </c>
      <c r="C5138" s="44">
        <v>0.0</v>
      </c>
      <c r="D5138" s="44">
        <v>0.0</v>
      </c>
      <c r="E5138" s="44">
        <v>24.2</v>
      </c>
      <c r="F5138" s="44">
        <v>4.34</v>
      </c>
      <c r="G5138" s="44">
        <v>0.95</v>
      </c>
      <c r="H5138" s="18">
        <f>MIN(1,F5138/Config_Geracao!$E$4)*G5138</f>
        <v>0.4123</v>
      </c>
    </row>
    <row r="5139" ht="15.0" customHeight="1">
      <c r="A5139" s="43">
        <v>45872.0416666667</v>
      </c>
      <c r="B5139" s="44">
        <v>8.0</v>
      </c>
      <c r="C5139" s="44">
        <v>1.0</v>
      </c>
      <c r="D5139" s="44">
        <v>0.0</v>
      </c>
      <c r="E5139" s="44">
        <v>25.2</v>
      </c>
      <c r="F5139" s="44">
        <v>4.17</v>
      </c>
      <c r="G5139" s="44">
        <v>0.95</v>
      </c>
      <c r="H5139" s="18">
        <f>MIN(1,F5139/Config_Geracao!$E$4)*G5139</f>
        <v>0.39615</v>
      </c>
    </row>
    <row r="5140" ht="15.0" customHeight="1">
      <c r="A5140" s="43">
        <v>45872.0833333333</v>
      </c>
      <c r="B5140" s="44">
        <v>8.0</v>
      </c>
      <c r="C5140" s="44">
        <v>2.0</v>
      </c>
      <c r="D5140" s="44">
        <v>0.0</v>
      </c>
      <c r="E5140" s="44">
        <v>25.7</v>
      </c>
      <c r="F5140" s="44">
        <v>4.5</v>
      </c>
      <c r="G5140" s="44">
        <v>0.95</v>
      </c>
      <c r="H5140" s="18">
        <f>MIN(1,F5140/Config_Geracao!$E$4)*G5140</f>
        <v>0.4275</v>
      </c>
    </row>
    <row r="5141" ht="15.0" customHeight="1">
      <c r="A5141" s="43">
        <v>45872.125</v>
      </c>
      <c r="B5141" s="44">
        <v>8.0</v>
      </c>
      <c r="C5141" s="44">
        <v>3.0</v>
      </c>
      <c r="D5141" s="44">
        <v>0.0</v>
      </c>
      <c r="E5141" s="44">
        <v>28.0</v>
      </c>
      <c r="F5141" s="44">
        <v>4.22</v>
      </c>
      <c r="G5141" s="44">
        <v>0.95</v>
      </c>
      <c r="H5141" s="18">
        <f>MIN(1,F5141/Config_Geracao!$E$4)*G5141</f>
        <v>0.4009</v>
      </c>
    </row>
    <row r="5142" ht="15.0" customHeight="1">
      <c r="A5142" s="43">
        <v>45872.1666666667</v>
      </c>
      <c r="B5142" s="44">
        <v>8.0</v>
      </c>
      <c r="C5142" s="44">
        <v>4.0</v>
      </c>
      <c r="D5142" s="44">
        <v>0.0</v>
      </c>
      <c r="E5142" s="44">
        <v>24.1</v>
      </c>
      <c r="F5142" s="44">
        <v>5.96</v>
      </c>
      <c r="G5142" s="44">
        <v>0.95</v>
      </c>
      <c r="H5142" s="18">
        <f>MIN(1,F5142/Config_Geracao!$E$4)*G5142</f>
        <v>0.5662</v>
      </c>
    </row>
    <row r="5143" ht="15.0" customHeight="1">
      <c r="A5143" s="43">
        <v>45872.2083333333</v>
      </c>
      <c r="B5143" s="44">
        <v>8.0</v>
      </c>
      <c r="C5143" s="44">
        <v>5.0</v>
      </c>
      <c r="D5143" s="44">
        <v>0.0</v>
      </c>
      <c r="E5143" s="44">
        <v>24.1</v>
      </c>
      <c r="F5143" s="44">
        <v>6.78</v>
      </c>
      <c r="G5143" s="44">
        <v>0.95</v>
      </c>
      <c r="H5143" s="18">
        <f>MIN(1,F5143/Config_Geracao!$E$4)*G5143</f>
        <v>0.6441</v>
      </c>
    </row>
    <row r="5144" ht="15.0" customHeight="1">
      <c r="A5144" s="43">
        <v>45872.25</v>
      </c>
      <c r="B5144" s="44">
        <v>8.0</v>
      </c>
      <c r="C5144" s="44">
        <v>6.0</v>
      </c>
      <c r="D5144" s="44">
        <v>230.1</v>
      </c>
      <c r="E5144" s="44">
        <v>22.2</v>
      </c>
      <c r="F5144" s="44">
        <v>2.99</v>
      </c>
      <c r="G5144" s="44">
        <v>0.95</v>
      </c>
      <c r="H5144" s="18">
        <f>MIN(1,F5144/Config_Geracao!$E$4)*G5144</f>
        <v>0.28405</v>
      </c>
    </row>
    <row r="5145" ht="15.0" customHeight="1">
      <c r="A5145" s="43">
        <v>45872.2916666667</v>
      </c>
      <c r="B5145" s="44">
        <v>8.0</v>
      </c>
      <c r="C5145" s="44">
        <v>7.0</v>
      </c>
      <c r="D5145" s="44">
        <v>401.7</v>
      </c>
      <c r="E5145" s="44">
        <v>24.2</v>
      </c>
      <c r="F5145" s="44">
        <v>2.68</v>
      </c>
      <c r="G5145" s="44">
        <v>0.95</v>
      </c>
      <c r="H5145" s="18">
        <f>MIN(1,F5145/Config_Geracao!$E$4)*G5145</f>
        <v>0.2546</v>
      </c>
    </row>
    <row r="5146" ht="15.0" customHeight="1">
      <c r="A5146" s="43">
        <v>45872.3333333333</v>
      </c>
      <c r="B5146" s="44">
        <v>8.0</v>
      </c>
      <c r="C5146" s="44">
        <v>8.0</v>
      </c>
      <c r="D5146" s="44">
        <v>547.7</v>
      </c>
      <c r="E5146" s="44">
        <v>25.6</v>
      </c>
      <c r="F5146" s="44">
        <v>4.77</v>
      </c>
      <c r="G5146" s="44">
        <v>0.95</v>
      </c>
      <c r="H5146" s="18">
        <f>MIN(1,F5146/Config_Geracao!$E$4)*G5146</f>
        <v>0.45315</v>
      </c>
    </row>
    <row r="5147" ht="15.0" customHeight="1">
      <c r="A5147" s="43">
        <v>45872.375</v>
      </c>
      <c r="B5147" s="44">
        <v>8.0</v>
      </c>
      <c r="C5147" s="44">
        <v>9.0</v>
      </c>
      <c r="D5147" s="44">
        <v>722.9</v>
      </c>
      <c r="E5147" s="44">
        <v>26.9</v>
      </c>
      <c r="F5147" s="44">
        <v>2.88</v>
      </c>
      <c r="G5147" s="44">
        <v>0.95</v>
      </c>
      <c r="H5147" s="18">
        <f>MIN(1,F5147/Config_Geracao!$E$4)*G5147</f>
        <v>0.2736</v>
      </c>
    </row>
    <row r="5148" ht="15.0" customHeight="1">
      <c r="A5148" s="43">
        <v>45872.4166666667</v>
      </c>
      <c r="B5148" s="44">
        <v>8.0</v>
      </c>
      <c r="C5148" s="44">
        <v>10.0</v>
      </c>
      <c r="D5148" s="44">
        <v>847.0</v>
      </c>
      <c r="E5148" s="44">
        <v>29.1</v>
      </c>
      <c r="F5148" s="44">
        <v>4.54</v>
      </c>
      <c r="G5148" s="44">
        <v>0.95</v>
      </c>
      <c r="H5148" s="18">
        <f>MIN(1,F5148/Config_Geracao!$E$4)*G5148</f>
        <v>0.4313</v>
      </c>
    </row>
    <row r="5149" ht="15.0" customHeight="1">
      <c r="A5149" s="43">
        <v>45872.4583333333</v>
      </c>
      <c r="B5149" s="44">
        <v>8.0</v>
      </c>
      <c r="C5149" s="44">
        <v>11.0</v>
      </c>
      <c r="D5149" s="44">
        <v>219.8</v>
      </c>
      <c r="E5149" s="44">
        <v>28.0</v>
      </c>
      <c r="F5149" s="44">
        <v>3.74</v>
      </c>
      <c r="G5149" s="44">
        <v>0.95</v>
      </c>
      <c r="H5149" s="18">
        <f>MIN(1,F5149/Config_Geracao!$E$4)*G5149</f>
        <v>0.3553</v>
      </c>
    </row>
    <row r="5150" ht="15.0" customHeight="1">
      <c r="A5150" s="43">
        <v>45872.5</v>
      </c>
      <c r="B5150" s="44">
        <v>8.0</v>
      </c>
      <c r="C5150" s="44">
        <v>12.0</v>
      </c>
      <c r="D5150" s="44">
        <v>940.5</v>
      </c>
      <c r="E5150" s="44">
        <v>27.2</v>
      </c>
      <c r="F5150" s="44">
        <v>2.67</v>
      </c>
      <c r="G5150" s="44">
        <v>0.95</v>
      </c>
      <c r="H5150" s="18">
        <f>MIN(1,F5150/Config_Geracao!$E$4)*G5150</f>
        <v>0.25365</v>
      </c>
    </row>
    <row r="5151" ht="15.0" customHeight="1">
      <c r="A5151" s="43">
        <v>45872.5416666667</v>
      </c>
      <c r="B5151" s="44">
        <v>8.0</v>
      </c>
      <c r="C5151" s="44">
        <v>13.0</v>
      </c>
      <c r="D5151" s="44">
        <v>952.0</v>
      </c>
      <c r="E5151" s="44">
        <v>26.1</v>
      </c>
      <c r="F5151" s="44">
        <v>2.58</v>
      </c>
      <c r="G5151" s="44">
        <v>0.95</v>
      </c>
      <c r="H5151" s="18">
        <f>MIN(1,F5151/Config_Geracao!$E$4)*G5151</f>
        <v>0.2451</v>
      </c>
    </row>
    <row r="5152" ht="15.0" customHeight="1">
      <c r="A5152" s="43">
        <v>45872.5833333333</v>
      </c>
      <c r="B5152" s="44">
        <v>8.0</v>
      </c>
      <c r="C5152" s="44">
        <v>14.0</v>
      </c>
      <c r="D5152" s="44">
        <v>861.9</v>
      </c>
      <c r="E5152" s="44">
        <v>28.8</v>
      </c>
      <c r="F5152" s="44">
        <v>3.13</v>
      </c>
      <c r="G5152" s="44">
        <v>0.95</v>
      </c>
      <c r="H5152" s="18">
        <f>MIN(1,F5152/Config_Geracao!$E$4)*G5152</f>
        <v>0.29735</v>
      </c>
    </row>
    <row r="5153" ht="15.0" customHeight="1">
      <c r="A5153" s="43">
        <v>45872.625</v>
      </c>
      <c r="B5153" s="44">
        <v>8.0</v>
      </c>
      <c r="C5153" s="44">
        <v>15.0</v>
      </c>
      <c r="D5153" s="44">
        <v>753.2</v>
      </c>
      <c r="E5153" s="44">
        <v>29.5</v>
      </c>
      <c r="F5153" s="44">
        <v>5.27</v>
      </c>
      <c r="G5153" s="44">
        <v>0.95</v>
      </c>
      <c r="H5153" s="18">
        <f>MIN(1,F5153/Config_Geracao!$E$4)*G5153</f>
        <v>0.50065</v>
      </c>
    </row>
    <row r="5154" ht="15.0" customHeight="1">
      <c r="A5154" s="43">
        <v>45872.6666666667</v>
      </c>
      <c r="B5154" s="44">
        <v>8.0</v>
      </c>
      <c r="C5154" s="44">
        <v>16.0</v>
      </c>
      <c r="D5154" s="44">
        <v>609.6</v>
      </c>
      <c r="E5154" s="44">
        <v>23.7</v>
      </c>
      <c r="F5154" s="44">
        <v>3.38</v>
      </c>
      <c r="G5154" s="44">
        <v>0.95</v>
      </c>
      <c r="H5154" s="18">
        <f>MIN(1,F5154/Config_Geracao!$E$4)*G5154</f>
        <v>0.3211</v>
      </c>
    </row>
    <row r="5155" ht="15.0" customHeight="1">
      <c r="A5155" s="43">
        <v>45872.7083333333</v>
      </c>
      <c r="B5155" s="44">
        <v>8.0</v>
      </c>
      <c r="C5155" s="44">
        <v>17.0</v>
      </c>
      <c r="D5155" s="44">
        <v>446.1</v>
      </c>
      <c r="E5155" s="44">
        <v>25.5</v>
      </c>
      <c r="F5155" s="44">
        <v>4.39</v>
      </c>
      <c r="G5155" s="44">
        <v>0.95</v>
      </c>
      <c r="H5155" s="18">
        <f>MIN(1,F5155/Config_Geracao!$E$4)*G5155</f>
        <v>0.41705</v>
      </c>
    </row>
    <row r="5156" ht="15.0" customHeight="1">
      <c r="A5156" s="43">
        <v>45872.75</v>
      </c>
      <c r="B5156" s="44">
        <v>8.0</v>
      </c>
      <c r="C5156" s="44">
        <v>18.0</v>
      </c>
      <c r="D5156" s="44">
        <v>210.0</v>
      </c>
      <c r="E5156" s="44">
        <v>21.5</v>
      </c>
      <c r="F5156" s="44">
        <v>2.68</v>
      </c>
      <c r="G5156" s="44">
        <v>0.95</v>
      </c>
      <c r="H5156" s="18">
        <f>MIN(1,F5156/Config_Geracao!$E$4)*G5156</f>
        <v>0.2546</v>
      </c>
    </row>
    <row r="5157" ht="15.0" customHeight="1">
      <c r="A5157" s="43">
        <v>45872.7916666667</v>
      </c>
      <c r="B5157" s="44">
        <v>8.0</v>
      </c>
      <c r="C5157" s="44">
        <v>19.0</v>
      </c>
      <c r="D5157" s="44">
        <v>20.7</v>
      </c>
      <c r="E5157" s="44">
        <v>23.5</v>
      </c>
      <c r="F5157" s="44">
        <v>3.8</v>
      </c>
      <c r="G5157" s="44">
        <v>0.95</v>
      </c>
      <c r="H5157" s="18">
        <f>MIN(1,F5157/Config_Geracao!$E$4)*G5157</f>
        <v>0.361</v>
      </c>
    </row>
    <row r="5158" ht="15.0" customHeight="1">
      <c r="A5158" s="43">
        <v>45872.8333333333</v>
      </c>
      <c r="B5158" s="44">
        <v>8.0</v>
      </c>
      <c r="C5158" s="44">
        <v>20.0</v>
      </c>
      <c r="D5158" s="44">
        <v>0.0</v>
      </c>
      <c r="E5158" s="44">
        <v>22.5</v>
      </c>
      <c r="F5158" s="44">
        <v>2.79</v>
      </c>
      <c r="G5158" s="44">
        <v>0.95</v>
      </c>
      <c r="H5158" s="18">
        <f>MIN(1,F5158/Config_Geracao!$E$4)*G5158</f>
        <v>0.26505</v>
      </c>
    </row>
    <row r="5159" ht="15.0" customHeight="1">
      <c r="A5159" s="43">
        <v>45872.875</v>
      </c>
      <c r="B5159" s="44">
        <v>8.0</v>
      </c>
      <c r="C5159" s="44">
        <v>21.0</v>
      </c>
      <c r="D5159" s="44">
        <v>0.0</v>
      </c>
      <c r="E5159" s="44">
        <v>23.4</v>
      </c>
      <c r="F5159" s="44">
        <v>5.41</v>
      </c>
      <c r="G5159" s="44">
        <v>0.95</v>
      </c>
      <c r="H5159" s="18">
        <f>MIN(1,F5159/Config_Geracao!$E$4)*G5159</f>
        <v>0.51395</v>
      </c>
    </row>
    <row r="5160" ht="15.0" customHeight="1">
      <c r="A5160" s="43">
        <v>45872.9166666667</v>
      </c>
      <c r="B5160" s="44">
        <v>8.0</v>
      </c>
      <c r="C5160" s="44">
        <v>22.0</v>
      </c>
      <c r="D5160" s="44">
        <v>0.0</v>
      </c>
      <c r="E5160" s="44">
        <v>25.7</v>
      </c>
      <c r="F5160" s="44">
        <v>4.51</v>
      </c>
      <c r="G5160" s="44">
        <v>0.95</v>
      </c>
      <c r="H5160" s="18">
        <f>MIN(1,F5160/Config_Geracao!$E$4)*G5160</f>
        <v>0.42845</v>
      </c>
    </row>
    <row r="5161" ht="15.0" customHeight="1">
      <c r="A5161" s="43">
        <v>45872.9583333333</v>
      </c>
      <c r="B5161" s="44">
        <v>8.0</v>
      </c>
      <c r="C5161" s="44">
        <v>23.0</v>
      </c>
      <c r="D5161" s="44">
        <v>0.0</v>
      </c>
      <c r="E5161" s="44">
        <v>23.8</v>
      </c>
      <c r="F5161" s="44">
        <v>4.27</v>
      </c>
      <c r="G5161" s="44">
        <v>0.95</v>
      </c>
      <c r="H5161" s="18">
        <f>MIN(1,F5161/Config_Geracao!$E$4)*G5161</f>
        <v>0.40565</v>
      </c>
    </row>
    <row r="5162" ht="15.0" customHeight="1">
      <c r="A5162" s="43">
        <v>45873.0</v>
      </c>
      <c r="B5162" s="44">
        <v>8.0</v>
      </c>
      <c r="C5162" s="44">
        <v>0.0</v>
      </c>
      <c r="D5162" s="44">
        <v>0.0</v>
      </c>
      <c r="E5162" s="44">
        <v>27.2</v>
      </c>
      <c r="F5162" s="44">
        <v>5.68</v>
      </c>
      <c r="G5162" s="44">
        <v>0.95</v>
      </c>
      <c r="H5162" s="18">
        <f>MIN(1,F5162/Config_Geracao!$E$4)*G5162</f>
        <v>0.5396</v>
      </c>
    </row>
    <row r="5163" ht="15.0" customHeight="1">
      <c r="A5163" s="43">
        <v>45873.0416666667</v>
      </c>
      <c r="B5163" s="44">
        <v>8.0</v>
      </c>
      <c r="C5163" s="44">
        <v>1.0</v>
      </c>
      <c r="D5163" s="44">
        <v>0.0</v>
      </c>
      <c r="E5163" s="44">
        <v>23.6</v>
      </c>
      <c r="F5163" s="44">
        <v>4.83</v>
      </c>
      <c r="G5163" s="44">
        <v>0.95</v>
      </c>
      <c r="H5163" s="18">
        <f>MIN(1,F5163/Config_Geracao!$E$4)*G5163</f>
        <v>0.45885</v>
      </c>
    </row>
    <row r="5164" ht="15.0" customHeight="1">
      <c r="A5164" s="43">
        <v>45873.0833333333</v>
      </c>
      <c r="B5164" s="44">
        <v>8.0</v>
      </c>
      <c r="C5164" s="44">
        <v>2.0</v>
      </c>
      <c r="D5164" s="44">
        <v>0.0</v>
      </c>
      <c r="E5164" s="44">
        <v>27.5</v>
      </c>
      <c r="F5164" s="44">
        <v>3.97</v>
      </c>
      <c r="G5164" s="44">
        <v>0.95</v>
      </c>
      <c r="H5164" s="18">
        <f>MIN(1,F5164/Config_Geracao!$E$4)*G5164</f>
        <v>0.37715</v>
      </c>
    </row>
    <row r="5165" ht="15.0" customHeight="1">
      <c r="A5165" s="43">
        <v>45873.125</v>
      </c>
      <c r="B5165" s="44">
        <v>8.0</v>
      </c>
      <c r="C5165" s="44">
        <v>3.0</v>
      </c>
      <c r="D5165" s="44">
        <v>0.0</v>
      </c>
      <c r="E5165" s="44">
        <v>24.6</v>
      </c>
      <c r="F5165" s="44">
        <v>4.11</v>
      </c>
      <c r="G5165" s="44">
        <v>0.95</v>
      </c>
      <c r="H5165" s="18">
        <f>MIN(1,F5165/Config_Geracao!$E$4)*G5165</f>
        <v>0.39045</v>
      </c>
    </row>
    <row r="5166" ht="15.0" customHeight="1">
      <c r="A5166" s="43">
        <v>45873.1666666667</v>
      </c>
      <c r="B5166" s="44">
        <v>8.0</v>
      </c>
      <c r="C5166" s="44">
        <v>4.0</v>
      </c>
      <c r="D5166" s="44">
        <v>0.0</v>
      </c>
      <c r="E5166" s="44">
        <v>23.5</v>
      </c>
      <c r="F5166" s="44">
        <v>5.12</v>
      </c>
      <c r="G5166" s="44">
        <v>0.95</v>
      </c>
      <c r="H5166" s="18">
        <f>MIN(1,F5166/Config_Geracao!$E$4)*G5166</f>
        <v>0.4864</v>
      </c>
    </row>
    <row r="5167" ht="15.0" customHeight="1">
      <c r="A5167" s="43">
        <v>45873.2083333333</v>
      </c>
      <c r="B5167" s="44">
        <v>8.0</v>
      </c>
      <c r="C5167" s="44">
        <v>5.0</v>
      </c>
      <c r="D5167" s="44">
        <v>0.0</v>
      </c>
      <c r="E5167" s="44">
        <v>20.6</v>
      </c>
      <c r="F5167" s="44">
        <v>7.76</v>
      </c>
      <c r="G5167" s="44">
        <v>0.95</v>
      </c>
      <c r="H5167" s="18">
        <f>MIN(1,F5167/Config_Geracao!$E$4)*G5167</f>
        <v>0.7372</v>
      </c>
    </row>
    <row r="5168" ht="15.0" customHeight="1">
      <c r="A5168" s="43">
        <v>45873.25</v>
      </c>
      <c r="B5168" s="44">
        <v>8.0</v>
      </c>
      <c r="C5168" s="44">
        <v>6.0</v>
      </c>
      <c r="D5168" s="44">
        <v>244.5</v>
      </c>
      <c r="E5168" s="44">
        <v>24.9</v>
      </c>
      <c r="F5168" s="44">
        <v>3.51</v>
      </c>
      <c r="G5168" s="44">
        <v>0.95</v>
      </c>
      <c r="H5168" s="18">
        <f>MIN(1,F5168/Config_Geracao!$E$4)*G5168</f>
        <v>0.33345</v>
      </c>
    </row>
    <row r="5169" ht="15.0" customHeight="1">
      <c r="A5169" s="43">
        <v>45873.2916666667</v>
      </c>
      <c r="B5169" s="44">
        <v>8.0</v>
      </c>
      <c r="C5169" s="44">
        <v>7.0</v>
      </c>
      <c r="D5169" s="44">
        <v>405.7</v>
      </c>
      <c r="E5169" s="44">
        <v>21.7</v>
      </c>
      <c r="F5169" s="44">
        <v>4.03</v>
      </c>
      <c r="G5169" s="44">
        <v>0.95</v>
      </c>
      <c r="H5169" s="18">
        <f>MIN(1,F5169/Config_Geracao!$E$4)*G5169</f>
        <v>0.38285</v>
      </c>
    </row>
    <row r="5170" ht="15.0" customHeight="1">
      <c r="A5170" s="43">
        <v>45873.3333333333</v>
      </c>
      <c r="B5170" s="44">
        <v>8.0</v>
      </c>
      <c r="C5170" s="44">
        <v>8.0</v>
      </c>
      <c r="D5170" s="44">
        <v>564.7</v>
      </c>
      <c r="E5170" s="44">
        <v>22.6</v>
      </c>
      <c r="F5170" s="44">
        <v>3.18</v>
      </c>
      <c r="G5170" s="44">
        <v>0.95</v>
      </c>
      <c r="H5170" s="18">
        <f>MIN(1,F5170/Config_Geracao!$E$4)*G5170</f>
        <v>0.3021</v>
      </c>
    </row>
    <row r="5171" ht="15.0" customHeight="1">
      <c r="A5171" s="43">
        <v>45873.375</v>
      </c>
      <c r="B5171" s="44">
        <v>8.0</v>
      </c>
      <c r="C5171" s="44">
        <v>9.0</v>
      </c>
      <c r="D5171" s="44">
        <v>708.4</v>
      </c>
      <c r="E5171" s="44">
        <v>25.5</v>
      </c>
      <c r="F5171" s="44">
        <v>4.01</v>
      </c>
      <c r="G5171" s="44">
        <v>0.95</v>
      </c>
      <c r="H5171" s="18">
        <f>MIN(1,F5171/Config_Geracao!$E$4)*G5171</f>
        <v>0.38095</v>
      </c>
    </row>
    <row r="5172" ht="15.0" customHeight="1">
      <c r="A5172" s="43">
        <v>45873.4166666667</v>
      </c>
      <c r="B5172" s="44">
        <v>8.0</v>
      </c>
      <c r="C5172" s="44">
        <v>10.0</v>
      </c>
      <c r="D5172" s="44">
        <v>846.1</v>
      </c>
      <c r="E5172" s="44">
        <v>27.6</v>
      </c>
      <c r="F5172" s="44">
        <v>3.14</v>
      </c>
      <c r="G5172" s="44">
        <v>0.95</v>
      </c>
      <c r="H5172" s="18">
        <f>MIN(1,F5172/Config_Geracao!$E$4)*G5172</f>
        <v>0.2983</v>
      </c>
    </row>
    <row r="5173" ht="15.0" customHeight="1">
      <c r="A5173" s="43">
        <v>45873.4583333333</v>
      </c>
      <c r="B5173" s="44">
        <v>8.0</v>
      </c>
      <c r="C5173" s="44">
        <v>11.0</v>
      </c>
      <c r="D5173" s="44">
        <v>944.2</v>
      </c>
      <c r="E5173" s="44">
        <v>25.1</v>
      </c>
      <c r="F5173" s="44">
        <v>4.07</v>
      </c>
      <c r="G5173" s="44">
        <v>0.95</v>
      </c>
      <c r="H5173" s="18">
        <f>MIN(1,F5173/Config_Geracao!$E$4)*G5173</f>
        <v>0.38665</v>
      </c>
    </row>
    <row r="5174" ht="15.0" customHeight="1">
      <c r="A5174" s="43">
        <v>45873.5</v>
      </c>
      <c r="B5174" s="44">
        <v>8.0</v>
      </c>
      <c r="C5174" s="44">
        <v>12.0</v>
      </c>
      <c r="D5174" s="44">
        <v>942.2</v>
      </c>
      <c r="E5174" s="44">
        <v>31.0</v>
      </c>
      <c r="F5174" s="44">
        <v>3.49</v>
      </c>
      <c r="G5174" s="44">
        <v>0.95</v>
      </c>
      <c r="H5174" s="18">
        <f>MIN(1,F5174/Config_Geracao!$E$4)*G5174</f>
        <v>0.33155</v>
      </c>
    </row>
    <row r="5175" ht="15.0" customHeight="1">
      <c r="A5175" s="43">
        <v>45873.5416666667</v>
      </c>
      <c r="B5175" s="44">
        <v>8.0</v>
      </c>
      <c r="C5175" s="44">
        <v>13.0</v>
      </c>
      <c r="D5175" s="44">
        <v>227.8</v>
      </c>
      <c r="E5175" s="44">
        <v>27.9</v>
      </c>
      <c r="F5175" s="44">
        <v>5.08</v>
      </c>
      <c r="G5175" s="44">
        <v>0.95</v>
      </c>
      <c r="H5175" s="18">
        <f>MIN(1,F5175/Config_Geracao!$E$4)*G5175</f>
        <v>0.4826</v>
      </c>
    </row>
    <row r="5176" ht="15.0" customHeight="1">
      <c r="A5176" s="43">
        <v>45873.5833333333</v>
      </c>
      <c r="B5176" s="44">
        <v>8.0</v>
      </c>
      <c r="C5176" s="44">
        <v>14.0</v>
      </c>
      <c r="D5176" s="44">
        <v>861.7</v>
      </c>
      <c r="E5176" s="44">
        <v>27.7</v>
      </c>
      <c r="F5176" s="44">
        <v>2.62</v>
      </c>
      <c r="G5176" s="44">
        <v>0.95</v>
      </c>
      <c r="H5176" s="18">
        <f>MIN(1,F5176/Config_Geracao!$E$4)*G5176</f>
        <v>0.2489</v>
      </c>
    </row>
    <row r="5177" ht="15.0" customHeight="1">
      <c r="A5177" s="43">
        <v>45873.625</v>
      </c>
      <c r="B5177" s="44">
        <v>8.0</v>
      </c>
      <c r="C5177" s="44">
        <v>15.0</v>
      </c>
      <c r="D5177" s="44">
        <v>740.8</v>
      </c>
      <c r="E5177" s="44">
        <v>27.6</v>
      </c>
      <c r="F5177" s="44">
        <v>3.14</v>
      </c>
      <c r="G5177" s="44">
        <v>0.95</v>
      </c>
      <c r="H5177" s="18">
        <f>MIN(1,F5177/Config_Geracao!$E$4)*G5177</f>
        <v>0.2983</v>
      </c>
    </row>
    <row r="5178" ht="15.0" customHeight="1">
      <c r="A5178" s="43">
        <v>45873.6666666667</v>
      </c>
      <c r="B5178" s="44">
        <v>8.0</v>
      </c>
      <c r="C5178" s="44">
        <v>16.0</v>
      </c>
      <c r="D5178" s="44">
        <v>580.2</v>
      </c>
      <c r="E5178" s="44">
        <v>24.2</v>
      </c>
      <c r="F5178" s="44">
        <v>3.64</v>
      </c>
      <c r="G5178" s="44">
        <v>0.95</v>
      </c>
      <c r="H5178" s="18">
        <f>MIN(1,F5178/Config_Geracao!$E$4)*G5178</f>
        <v>0.3458</v>
      </c>
    </row>
    <row r="5179" ht="15.0" customHeight="1">
      <c r="A5179" s="43">
        <v>45873.7083333333</v>
      </c>
      <c r="B5179" s="44">
        <v>8.0</v>
      </c>
      <c r="C5179" s="44">
        <v>17.0</v>
      </c>
      <c r="D5179" s="44">
        <v>341.4</v>
      </c>
      <c r="E5179" s="44">
        <v>25.7</v>
      </c>
      <c r="F5179" s="44">
        <v>2.74</v>
      </c>
      <c r="G5179" s="44">
        <v>0.95</v>
      </c>
      <c r="H5179" s="18">
        <f>MIN(1,F5179/Config_Geracao!$E$4)*G5179</f>
        <v>0.2603</v>
      </c>
    </row>
    <row r="5180" ht="15.0" customHeight="1">
      <c r="A5180" s="43">
        <v>45873.75</v>
      </c>
      <c r="B5180" s="44">
        <v>8.0</v>
      </c>
      <c r="C5180" s="44">
        <v>18.0</v>
      </c>
      <c r="D5180" s="44">
        <v>212.7</v>
      </c>
      <c r="E5180" s="44">
        <v>22.4</v>
      </c>
      <c r="F5180" s="44">
        <v>2.72</v>
      </c>
      <c r="G5180" s="44">
        <v>0.95</v>
      </c>
      <c r="H5180" s="18">
        <f>MIN(1,F5180/Config_Geracao!$E$4)*G5180</f>
        <v>0.2584</v>
      </c>
    </row>
    <row r="5181" ht="15.0" customHeight="1">
      <c r="A5181" s="43">
        <v>45873.7916666667</v>
      </c>
      <c r="B5181" s="44">
        <v>8.0</v>
      </c>
      <c r="C5181" s="44">
        <v>19.0</v>
      </c>
      <c r="D5181" s="44">
        <v>0.0</v>
      </c>
      <c r="E5181" s="44">
        <v>21.2</v>
      </c>
      <c r="F5181" s="44">
        <v>2.84</v>
      </c>
      <c r="G5181" s="44">
        <v>0.95</v>
      </c>
      <c r="H5181" s="18">
        <f>MIN(1,F5181/Config_Geracao!$E$4)*G5181</f>
        <v>0.2698</v>
      </c>
    </row>
    <row r="5182" ht="15.0" customHeight="1">
      <c r="A5182" s="43">
        <v>45873.8333333333</v>
      </c>
      <c r="B5182" s="44">
        <v>8.0</v>
      </c>
      <c r="C5182" s="44">
        <v>20.0</v>
      </c>
      <c r="D5182" s="44">
        <v>0.0</v>
      </c>
      <c r="E5182" s="44">
        <v>24.6</v>
      </c>
      <c r="F5182" s="44">
        <v>2.64</v>
      </c>
      <c r="G5182" s="44">
        <v>0.95</v>
      </c>
      <c r="H5182" s="18">
        <f>MIN(1,F5182/Config_Geracao!$E$4)*G5182</f>
        <v>0.2508</v>
      </c>
    </row>
    <row r="5183" ht="15.0" customHeight="1">
      <c r="A5183" s="43">
        <v>45873.875</v>
      </c>
      <c r="B5183" s="44">
        <v>8.0</v>
      </c>
      <c r="C5183" s="44">
        <v>21.0</v>
      </c>
      <c r="D5183" s="44">
        <v>0.0</v>
      </c>
      <c r="E5183" s="44">
        <v>27.1</v>
      </c>
      <c r="F5183" s="44">
        <v>4.59</v>
      </c>
      <c r="G5183" s="44">
        <v>0.95</v>
      </c>
      <c r="H5183" s="18">
        <f>MIN(1,F5183/Config_Geracao!$E$4)*G5183</f>
        <v>0.43605</v>
      </c>
    </row>
    <row r="5184" ht="15.0" customHeight="1">
      <c r="A5184" s="43">
        <v>45873.9166666667</v>
      </c>
      <c r="B5184" s="44">
        <v>8.0</v>
      </c>
      <c r="C5184" s="44">
        <v>22.0</v>
      </c>
      <c r="D5184" s="44">
        <v>0.0</v>
      </c>
      <c r="E5184" s="44">
        <v>24.9</v>
      </c>
      <c r="F5184" s="44">
        <v>6.85</v>
      </c>
      <c r="G5184" s="44">
        <v>0.95</v>
      </c>
      <c r="H5184" s="18">
        <f>MIN(1,F5184/Config_Geracao!$E$4)*G5184</f>
        <v>0.65075</v>
      </c>
    </row>
    <row r="5185" ht="15.0" customHeight="1">
      <c r="A5185" s="43">
        <v>45873.9583333333</v>
      </c>
      <c r="B5185" s="44">
        <v>8.0</v>
      </c>
      <c r="C5185" s="44">
        <v>23.0</v>
      </c>
      <c r="D5185" s="44">
        <v>0.0</v>
      </c>
      <c r="E5185" s="44">
        <v>26.3</v>
      </c>
      <c r="F5185" s="44">
        <v>4.0</v>
      </c>
      <c r="G5185" s="44">
        <v>0.95</v>
      </c>
      <c r="H5185" s="18">
        <f>MIN(1,F5185/Config_Geracao!$E$4)*G5185</f>
        <v>0.38</v>
      </c>
    </row>
    <row r="5186" ht="15.0" customHeight="1">
      <c r="A5186" s="43">
        <v>45874.0</v>
      </c>
      <c r="B5186" s="44">
        <v>8.0</v>
      </c>
      <c r="C5186" s="44">
        <v>0.0</v>
      </c>
      <c r="D5186" s="44">
        <v>0.0</v>
      </c>
      <c r="E5186" s="44">
        <v>25.9</v>
      </c>
      <c r="F5186" s="44">
        <v>3.86</v>
      </c>
      <c r="G5186" s="44">
        <v>0.95</v>
      </c>
      <c r="H5186" s="18">
        <f>MIN(1,F5186/Config_Geracao!$E$4)*G5186</f>
        <v>0.3667</v>
      </c>
    </row>
    <row r="5187" ht="15.0" customHeight="1">
      <c r="A5187" s="43">
        <v>45874.0416666667</v>
      </c>
      <c r="B5187" s="44">
        <v>8.0</v>
      </c>
      <c r="C5187" s="44">
        <v>1.0</v>
      </c>
      <c r="D5187" s="44">
        <v>0.0</v>
      </c>
      <c r="E5187" s="44">
        <v>29.0</v>
      </c>
      <c r="F5187" s="44">
        <v>6.65</v>
      </c>
      <c r="G5187" s="44">
        <v>0.95</v>
      </c>
      <c r="H5187" s="18">
        <f>MIN(1,F5187/Config_Geracao!$E$4)*G5187</f>
        <v>0.63175</v>
      </c>
    </row>
    <row r="5188" ht="15.0" customHeight="1">
      <c r="A5188" s="43">
        <v>45874.0833333333</v>
      </c>
      <c r="B5188" s="44">
        <v>8.0</v>
      </c>
      <c r="C5188" s="44">
        <v>2.0</v>
      </c>
      <c r="D5188" s="44">
        <v>0.0</v>
      </c>
      <c r="E5188" s="44">
        <v>23.5</v>
      </c>
      <c r="F5188" s="44">
        <v>3.86</v>
      </c>
      <c r="G5188" s="44">
        <v>0.95</v>
      </c>
      <c r="H5188" s="18">
        <f>MIN(1,F5188/Config_Geracao!$E$4)*G5188</f>
        <v>0.3667</v>
      </c>
    </row>
    <row r="5189" ht="15.0" customHeight="1">
      <c r="A5189" s="43">
        <v>45874.125</v>
      </c>
      <c r="B5189" s="44">
        <v>8.0</v>
      </c>
      <c r="C5189" s="44">
        <v>3.0</v>
      </c>
      <c r="D5189" s="44">
        <v>0.0</v>
      </c>
      <c r="E5189" s="44">
        <v>24.5</v>
      </c>
      <c r="F5189" s="44">
        <v>3.89</v>
      </c>
      <c r="G5189" s="44">
        <v>0.95</v>
      </c>
      <c r="H5189" s="18">
        <f>MIN(1,F5189/Config_Geracao!$E$4)*G5189</f>
        <v>0.36955</v>
      </c>
    </row>
    <row r="5190" ht="15.0" customHeight="1">
      <c r="A5190" s="43">
        <v>45874.1666666667</v>
      </c>
      <c r="B5190" s="44">
        <v>8.0</v>
      </c>
      <c r="C5190" s="44">
        <v>4.0</v>
      </c>
      <c r="D5190" s="44">
        <v>0.0</v>
      </c>
      <c r="E5190" s="44">
        <v>25.8</v>
      </c>
      <c r="F5190" s="44">
        <v>4.53</v>
      </c>
      <c r="G5190" s="44">
        <v>0.95</v>
      </c>
      <c r="H5190" s="18">
        <f>MIN(1,F5190/Config_Geracao!$E$4)*G5190</f>
        <v>0.43035</v>
      </c>
    </row>
    <row r="5191" ht="15.0" customHeight="1">
      <c r="A5191" s="43">
        <v>45874.2083333333</v>
      </c>
      <c r="B5191" s="44">
        <v>8.0</v>
      </c>
      <c r="C5191" s="44">
        <v>5.0</v>
      </c>
      <c r="D5191" s="44">
        <v>29.7</v>
      </c>
      <c r="E5191" s="44">
        <v>22.2</v>
      </c>
      <c r="F5191" s="44">
        <v>4.17</v>
      </c>
      <c r="G5191" s="44">
        <v>0.95</v>
      </c>
      <c r="H5191" s="18">
        <f>MIN(1,F5191/Config_Geracao!$E$4)*G5191</f>
        <v>0.39615</v>
      </c>
    </row>
    <row r="5192" ht="15.0" customHeight="1">
      <c r="A5192" s="43">
        <v>45874.25</v>
      </c>
      <c r="B5192" s="44">
        <v>8.0</v>
      </c>
      <c r="C5192" s="44">
        <v>6.0</v>
      </c>
      <c r="D5192" s="44">
        <v>53.1</v>
      </c>
      <c r="E5192" s="44">
        <v>23.1</v>
      </c>
      <c r="F5192" s="44">
        <v>3.48</v>
      </c>
      <c r="G5192" s="44">
        <v>0.95</v>
      </c>
      <c r="H5192" s="18">
        <f>MIN(1,F5192/Config_Geracao!$E$4)*G5192</f>
        <v>0.3306</v>
      </c>
    </row>
    <row r="5193" ht="15.0" customHeight="1">
      <c r="A5193" s="43">
        <v>45874.2916666667</v>
      </c>
      <c r="B5193" s="44">
        <v>8.0</v>
      </c>
      <c r="C5193" s="44">
        <v>7.0</v>
      </c>
      <c r="D5193" s="44">
        <v>404.8</v>
      </c>
      <c r="E5193" s="44">
        <v>24.2</v>
      </c>
      <c r="F5193" s="44">
        <v>2.83</v>
      </c>
      <c r="G5193" s="44">
        <v>0.95</v>
      </c>
      <c r="H5193" s="18">
        <f>MIN(1,F5193/Config_Geracao!$E$4)*G5193</f>
        <v>0.26885</v>
      </c>
    </row>
    <row r="5194" ht="15.0" customHeight="1">
      <c r="A5194" s="43">
        <v>45874.3333333333</v>
      </c>
      <c r="B5194" s="44">
        <v>8.0</v>
      </c>
      <c r="C5194" s="44">
        <v>8.0</v>
      </c>
      <c r="D5194" s="44">
        <v>597.4</v>
      </c>
      <c r="E5194" s="44">
        <v>24.1</v>
      </c>
      <c r="F5194" s="44">
        <v>3.05</v>
      </c>
      <c r="G5194" s="44">
        <v>0.95</v>
      </c>
      <c r="H5194" s="18">
        <f>MIN(1,F5194/Config_Geracao!$E$4)*G5194</f>
        <v>0.28975</v>
      </c>
    </row>
    <row r="5195" ht="15.0" customHeight="1">
      <c r="A5195" s="43">
        <v>45874.375</v>
      </c>
      <c r="B5195" s="44">
        <v>8.0</v>
      </c>
      <c r="C5195" s="44">
        <v>9.0</v>
      </c>
      <c r="D5195" s="44">
        <v>709.7</v>
      </c>
      <c r="E5195" s="44">
        <v>23.9</v>
      </c>
      <c r="F5195" s="44">
        <v>5.34</v>
      </c>
      <c r="G5195" s="44">
        <v>0.95</v>
      </c>
      <c r="H5195" s="18">
        <f>MIN(1,F5195/Config_Geracao!$E$4)*G5195</f>
        <v>0.5073</v>
      </c>
    </row>
    <row r="5196" ht="15.0" customHeight="1">
      <c r="A5196" s="43">
        <v>45874.4166666667</v>
      </c>
      <c r="B5196" s="44">
        <v>8.0</v>
      </c>
      <c r="C5196" s="44">
        <v>10.0</v>
      </c>
      <c r="D5196" s="44">
        <v>868.4</v>
      </c>
      <c r="E5196" s="44">
        <v>29.1</v>
      </c>
      <c r="F5196" s="44">
        <v>4.24</v>
      </c>
      <c r="G5196" s="44">
        <v>0.95</v>
      </c>
      <c r="H5196" s="18">
        <f>MIN(1,F5196/Config_Geracao!$E$4)*G5196</f>
        <v>0.4028</v>
      </c>
    </row>
    <row r="5197" ht="15.0" customHeight="1">
      <c r="A5197" s="43">
        <v>45874.4583333333</v>
      </c>
      <c r="B5197" s="44">
        <v>8.0</v>
      </c>
      <c r="C5197" s="44">
        <v>11.0</v>
      </c>
      <c r="D5197" s="44">
        <v>932.4</v>
      </c>
      <c r="E5197" s="44">
        <v>27.7</v>
      </c>
      <c r="F5197" s="44">
        <v>3.6</v>
      </c>
      <c r="G5197" s="44">
        <v>0.95</v>
      </c>
      <c r="H5197" s="18">
        <f>MIN(1,F5197/Config_Geracao!$E$4)*G5197</f>
        <v>0.342</v>
      </c>
    </row>
    <row r="5198" ht="15.0" customHeight="1">
      <c r="A5198" s="43">
        <v>45874.5</v>
      </c>
      <c r="B5198" s="44">
        <v>8.0</v>
      </c>
      <c r="C5198" s="44">
        <v>12.0</v>
      </c>
      <c r="D5198" s="44">
        <v>954.6</v>
      </c>
      <c r="E5198" s="44">
        <v>28.4</v>
      </c>
      <c r="F5198" s="44">
        <v>4.25</v>
      </c>
      <c r="G5198" s="44">
        <v>0.95</v>
      </c>
      <c r="H5198" s="18">
        <f>MIN(1,F5198/Config_Geracao!$E$4)*G5198</f>
        <v>0.40375</v>
      </c>
    </row>
    <row r="5199" ht="15.0" customHeight="1">
      <c r="A5199" s="43">
        <v>45874.5416666667</v>
      </c>
      <c r="B5199" s="44">
        <v>8.0</v>
      </c>
      <c r="C5199" s="44">
        <v>13.0</v>
      </c>
      <c r="D5199" s="44">
        <v>946.3</v>
      </c>
      <c r="E5199" s="44">
        <v>30.5</v>
      </c>
      <c r="F5199" s="44">
        <v>2.77</v>
      </c>
      <c r="G5199" s="44">
        <v>0.95</v>
      </c>
      <c r="H5199" s="18">
        <f>MIN(1,F5199/Config_Geracao!$E$4)*G5199</f>
        <v>0.26315</v>
      </c>
    </row>
    <row r="5200" ht="15.0" customHeight="1">
      <c r="A5200" s="43">
        <v>45874.5833333333</v>
      </c>
      <c r="B5200" s="44">
        <v>8.0</v>
      </c>
      <c r="C5200" s="44">
        <v>14.0</v>
      </c>
      <c r="D5200" s="44">
        <v>841.7</v>
      </c>
      <c r="E5200" s="44">
        <v>29.0</v>
      </c>
      <c r="F5200" s="44">
        <v>5.39</v>
      </c>
      <c r="G5200" s="44">
        <v>0.95</v>
      </c>
      <c r="H5200" s="18">
        <f>MIN(1,F5200/Config_Geracao!$E$4)*G5200</f>
        <v>0.51205</v>
      </c>
    </row>
    <row r="5201" ht="15.0" customHeight="1">
      <c r="A5201" s="43">
        <v>45874.625</v>
      </c>
      <c r="B5201" s="44">
        <v>8.0</v>
      </c>
      <c r="C5201" s="44">
        <v>15.0</v>
      </c>
      <c r="D5201" s="44">
        <v>769.4</v>
      </c>
      <c r="E5201" s="44">
        <v>26.7</v>
      </c>
      <c r="F5201" s="44">
        <v>2.9</v>
      </c>
      <c r="G5201" s="44">
        <v>0.95</v>
      </c>
      <c r="H5201" s="18">
        <f>MIN(1,F5201/Config_Geracao!$E$4)*G5201</f>
        <v>0.2755</v>
      </c>
    </row>
    <row r="5202" ht="15.0" customHeight="1">
      <c r="A5202" s="43">
        <v>45874.6666666667</v>
      </c>
      <c r="B5202" s="44">
        <v>8.0</v>
      </c>
      <c r="C5202" s="44">
        <v>16.0</v>
      </c>
      <c r="D5202" s="44">
        <v>605.3</v>
      </c>
      <c r="E5202" s="44">
        <v>27.5</v>
      </c>
      <c r="F5202" s="44">
        <v>4.58</v>
      </c>
      <c r="G5202" s="44">
        <v>0.95</v>
      </c>
      <c r="H5202" s="18">
        <f>MIN(1,F5202/Config_Geracao!$E$4)*G5202</f>
        <v>0.4351</v>
      </c>
    </row>
    <row r="5203" ht="15.0" customHeight="1">
      <c r="A5203" s="43">
        <v>45874.7083333333</v>
      </c>
      <c r="B5203" s="44">
        <v>8.0</v>
      </c>
      <c r="C5203" s="44">
        <v>17.0</v>
      </c>
      <c r="D5203" s="44">
        <v>400.1</v>
      </c>
      <c r="E5203" s="44">
        <v>22.4</v>
      </c>
      <c r="F5203" s="44">
        <v>2.68</v>
      </c>
      <c r="G5203" s="44">
        <v>0.95</v>
      </c>
      <c r="H5203" s="18">
        <f>MIN(1,F5203/Config_Geracao!$E$4)*G5203</f>
        <v>0.2546</v>
      </c>
    </row>
    <row r="5204" ht="15.0" customHeight="1">
      <c r="A5204" s="43">
        <v>45874.75</v>
      </c>
      <c r="B5204" s="44">
        <v>8.0</v>
      </c>
      <c r="C5204" s="44">
        <v>18.0</v>
      </c>
      <c r="D5204" s="44">
        <v>175.6</v>
      </c>
      <c r="E5204" s="44">
        <v>24.0</v>
      </c>
      <c r="F5204" s="44">
        <v>3.66</v>
      </c>
      <c r="G5204" s="44">
        <v>0.95</v>
      </c>
      <c r="H5204" s="18">
        <f>MIN(1,F5204/Config_Geracao!$E$4)*G5204</f>
        <v>0.3477</v>
      </c>
    </row>
    <row r="5205" ht="15.0" customHeight="1">
      <c r="A5205" s="43">
        <v>45874.7916666667</v>
      </c>
      <c r="B5205" s="44">
        <v>8.0</v>
      </c>
      <c r="C5205" s="44">
        <v>19.0</v>
      </c>
      <c r="D5205" s="44">
        <v>0.0</v>
      </c>
      <c r="E5205" s="44">
        <v>22.0</v>
      </c>
      <c r="F5205" s="44">
        <v>3.01</v>
      </c>
      <c r="G5205" s="44">
        <v>0.95</v>
      </c>
      <c r="H5205" s="18">
        <f>MIN(1,F5205/Config_Geracao!$E$4)*G5205</f>
        <v>0.28595</v>
      </c>
    </row>
    <row r="5206" ht="15.0" customHeight="1">
      <c r="A5206" s="43">
        <v>45874.8333333333</v>
      </c>
      <c r="B5206" s="44">
        <v>8.0</v>
      </c>
      <c r="C5206" s="44">
        <v>20.0</v>
      </c>
      <c r="D5206" s="44">
        <v>0.0</v>
      </c>
      <c r="E5206" s="44">
        <v>20.7</v>
      </c>
      <c r="F5206" s="44">
        <v>6.63</v>
      </c>
      <c r="G5206" s="44">
        <v>0.95</v>
      </c>
      <c r="H5206" s="18">
        <f>MIN(1,F5206/Config_Geracao!$E$4)*G5206</f>
        <v>0.62985</v>
      </c>
    </row>
    <row r="5207" ht="15.0" customHeight="1">
      <c r="A5207" s="43">
        <v>45874.875</v>
      </c>
      <c r="B5207" s="44">
        <v>8.0</v>
      </c>
      <c r="C5207" s="44">
        <v>21.0</v>
      </c>
      <c r="D5207" s="44">
        <v>0.0</v>
      </c>
      <c r="E5207" s="44">
        <v>24.0</v>
      </c>
      <c r="F5207" s="44">
        <v>5.95</v>
      </c>
      <c r="G5207" s="44">
        <v>0.95</v>
      </c>
      <c r="H5207" s="18">
        <f>MIN(1,F5207/Config_Geracao!$E$4)*G5207</f>
        <v>0.56525</v>
      </c>
    </row>
    <row r="5208" ht="15.0" customHeight="1">
      <c r="A5208" s="43">
        <v>45874.9166666667</v>
      </c>
      <c r="B5208" s="44">
        <v>8.0</v>
      </c>
      <c r="C5208" s="44">
        <v>22.0</v>
      </c>
      <c r="D5208" s="44">
        <v>0.0</v>
      </c>
      <c r="E5208" s="44">
        <v>26.5</v>
      </c>
      <c r="F5208" s="44">
        <v>4.27</v>
      </c>
      <c r="G5208" s="44">
        <v>0.95</v>
      </c>
      <c r="H5208" s="18">
        <f>MIN(1,F5208/Config_Geracao!$E$4)*G5208</f>
        <v>0.40565</v>
      </c>
    </row>
    <row r="5209" ht="15.0" customHeight="1">
      <c r="A5209" s="43">
        <v>45874.9583333333</v>
      </c>
      <c r="B5209" s="44">
        <v>8.0</v>
      </c>
      <c r="C5209" s="44">
        <v>23.0</v>
      </c>
      <c r="D5209" s="44">
        <v>0.0</v>
      </c>
      <c r="E5209" s="44">
        <v>23.9</v>
      </c>
      <c r="F5209" s="44">
        <v>5.32</v>
      </c>
      <c r="G5209" s="44">
        <v>0.95</v>
      </c>
      <c r="H5209" s="18">
        <f>MIN(1,F5209/Config_Geracao!$E$4)*G5209</f>
        <v>0.5054</v>
      </c>
    </row>
    <row r="5210" ht="15.0" customHeight="1">
      <c r="A5210" s="43">
        <v>45875.0</v>
      </c>
      <c r="B5210" s="44">
        <v>8.0</v>
      </c>
      <c r="C5210" s="44">
        <v>0.0</v>
      </c>
      <c r="D5210" s="44">
        <v>0.0</v>
      </c>
      <c r="E5210" s="44">
        <v>26.0</v>
      </c>
      <c r="F5210" s="44">
        <v>4.45</v>
      </c>
      <c r="G5210" s="44">
        <v>0.95</v>
      </c>
      <c r="H5210" s="18">
        <f>MIN(1,F5210/Config_Geracao!$E$4)*G5210</f>
        <v>0.42275</v>
      </c>
    </row>
    <row r="5211" ht="15.0" customHeight="1">
      <c r="A5211" s="43">
        <v>45875.0416666667</v>
      </c>
      <c r="B5211" s="44">
        <v>8.0</v>
      </c>
      <c r="C5211" s="44">
        <v>1.0</v>
      </c>
      <c r="D5211" s="44">
        <v>0.0</v>
      </c>
      <c r="E5211" s="44">
        <v>24.4</v>
      </c>
      <c r="F5211" s="44">
        <v>4.35</v>
      </c>
      <c r="G5211" s="44">
        <v>0.95</v>
      </c>
      <c r="H5211" s="18">
        <f>MIN(1,F5211/Config_Geracao!$E$4)*G5211</f>
        <v>0.41325</v>
      </c>
    </row>
    <row r="5212" ht="15.0" customHeight="1">
      <c r="A5212" s="43">
        <v>45875.0833333333</v>
      </c>
      <c r="B5212" s="44">
        <v>8.0</v>
      </c>
      <c r="C5212" s="44">
        <v>2.0</v>
      </c>
      <c r="D5212" s="44">
        <v>0.0</v>
      </c>
      <c r="E5212" s="44">
        <v>23.8</v>
      </c>
      <c r="F5212" s="44">
        <v>5.22</v>
      </c>
      <c r="G5212" s="44">
        <v>0.95</v>
      </c>
      <c r="H5212" s="18">
        <f>MIN(1,F5212/Config_Geracao!$E$4)*G5212</f>
        <v>0.4959</v>
      </c>
    </row>
    <row r="5213" ht="15.0" customHeight="1">
      <c r="A5213" s="43">
        <v>45875.125</v>
      </c>
      <c r="B5213" s="44">
        <v>8.0</v>
      </c>
      <c r="C5213" s="44">
        <v>3.0</v>
      </c>
      <c r="D5213" s="44">
        <v>0.0</v>
      </c>
      <c r="E5213" s="44">
        <v>24.4</v>
      </c>
      <c r="F5213" s="44">
        <v>5.1</v>
      </c>
      <c r="G5213" s="44">
        <v>0.95</v>
      </c>
      <c r="H5213" s="18">
        <f>MIN(1,F5213/Config_Geracao!$E$4)*G5213</f>
        <v>0.4845</v>
      </c>
    </row>
    <row r="5214" ht="15.0" customHeight="1">
      <c r="A5214" s="43">
        <v>45875.1666666667</v>
      </c>
      <c r="B5214" s="44">
        <v>8.0</v>
      </c>
      <c r="C5214" s="44">
        <v>4.0</v>
      </c>
      <c r="D5214" s="44">
        <v>0.0</v>
      </c>
      <c r="E5214" s="44">
        <v>22.6</v>
      </c>
      <c r="F5214" s="44">
        <v>4.9</v>
      </c>
      <c r="G5214" s="44">
        <v>0.95</v>
      </c>
      <c r="H5214" s="18">
        <f>MIN(1,F5214/Config_Geracao!$E$4)*G5214</f>
        <v>0.4655</v>
      </c>
    </row>
    <row r="5215" ht="15.0" customHeight="1">
      <c r="A5215" s="43">
        <v>45875.2083333333</v>
      </c>
      <c r="B5215" s="44">
        <v>8.0</v>
      </c>
      <c r="C5215" s="44">
        <v>5.0</v>
      </c>
      <c r="D5215" s="44">
        <v>12.8</v>
      </c>
      <c r="E5215" s="44">
        <v>23.0</v>
      </c>
      <c r="F5215" s="44">
        <v>4.78</v>
      </c>
      <c r="G5215" s="44">
        <v>0.95</v>
      </c>
      <c r="H5215" s="18">
        <f>MIN(1,F5215/Config_Geracao!$E$4)*G5215</f>
        <v>0.4541</v>
      </c>
    </row>
    <row r="5216" ht="15.0" customHeight="1">
      <c r="A5216" s="43">
        <v>45875.25</v>
      </c>
      <c r="B5216" s="44">
        <v>8.0</v>
      </c>
      <c r="C5216" s="44">
        <v>6.0</v>
      </c>
      <c r="D5216" s="44">
        <v>236.2</v>
      </c>
      <c r="E5216" s="44">
        <v>20.5</v>
      </c>
      <c r="F5216" s="44">
        <v>5.04</v>
      </c>
      <c r="G5216" s="44">
        <v>0.95</v>
      </c>
      <c r="H5216" s="18">
        <f>MIN(1,F5216/Config_Geracao!$E$4)*G5216</f>
        <v>0.4788</v>
      </c>
    </row>
    <row r="5217" ht="15.0" customHeight="1">
      <c r="A5217" s="43">
        <v>45875.2916666667</v>
      </c>
      <c r="B5217" s="44">
        <v>8.0</v>
      </c>
      <c r="C5217" s="44">
        <v>7.0</v>
      </c>
      <c r="D5217" s="44">
        <v>104.6</v>
      </c>
      <c r="E5217" s="44">
        <v>21.3</v>
      </c>
      <c r="F5217" s="44">
        <v>4.47</v>
      </c>
      <c r="G5217" s="44">
        <v>0.95</v>
      </c>
      <c r="H5217" s="18">
        <f>MIN(1,F5217/Config_Geracao!$E$4)*G5217</f>
        <v>0.42465</v>
      </c>
    </row>
    <row r="5218" ht="15.0" customHeight="1">
      <c r="A5218" s="43">
        <v>45875.3333333333</v>
      </c>
      <c r="B5218" s="44">
        <v>8.0</v>
      </c>
      <c r="C5218" s="44">
        <v>8.0</v>
      </c>
      <c r="D5218" s="44">
        <v>590.7</v>
      </c>
      <c r="E5218" s="44">
        <v>26.0</v>
      </c>
      <c r="F5218" s="44">
        <v>3.63</v>
      </c>
      <c r="G5218" s="44">
        <v>0.95</v>
      </c>
      <c r="H5218" s="18">
        <f>MIN(1,F5218/Config_Geracao!$E$4)*G5218</f>
        <v>0.34485</v>
      </c>
    </row>
    <row r="5219" ht="15.0" customHeight="1">
      <c r="A5219" s="43">
        <v>45875.375</v>
      </c>
      <c r="B5219" s="44">
        <v>8.0</v>
      </c>
      <c r="C5219" s="44">
        <v>9.0</v>
      </c>
      <c r="D5219" s="44">
        <v>774.6</v>
      </c>
      <c r="E5219" s="44">
        <v>25.6</v>
      </c>
      <c r="F5219" s="44">
        <v>3.26</v>
      </c>
      <c r="G5219" s="44">
        <v>0.95</v>
      </c>
      <c r="H5219" s="18">
        <f>MIN(1,F5219/Config_Geracao!$E$4)*G5219</f>
        <v>0.3097</v>
      </c>
    </row>
    <row r="5220" ht="15.0" customHeight="1">
      <c r="A5220" s="43">
        <v>45875.4166666667</v>
      </c>
      <c r="B5220" s="44">
        <v>8.0</v>
      </c>
      <c r="C5220" s="44">
        <v>10.0</v>
      </c>
      <c r="D5220" s="44">
        <v>856.7</v>
      </c>
      <c r="E5220" s="44">
        <v>27.0</v>
      </c>
      <c r="F5220" s="44">
        <v>3.13</v>
      </c>
      <c r="G5220" s="44">
        <v>0.95</v>
      </c>
      <c r="H5220" s="18">
        <f>MIN(1,F5220/Config_Geracao!$E$4)*G5220</f>
        <v>0.29735</v>
      </c>
    </row>
    <row r="5221" ht="15.0" customHeight="1">
      <c r="A5221" s="43">
        <v>45875.4583333333</v>
      </c>
      <c r="B5221" s="44">
        <v>8.0</v>
      </c>
      <c r="C5221" s="44">
        <v>11.0</v>
      </c>
      <c r="D5221" s="44">
        <v>946.1</v>
      </c>
      <c r="E5221" s="44">
        <v>28.0</v>
      </c>
      <c r="F5221" s="44">
        <v>3.81</v>
      </c>
      <c r="G5221" s="44">
        <v>0.95</v>
      </c>
      <c r="H5221" s="18">
        <f>MIN(1,F5221/Config_Geracao!$E$4)*G5221</f>
        <v>0.36195</v>
      </c>
    </row>
    <row r="5222" ht="15.0" customHeight="1">
      <c r="A5222" s="43">
        <v>45875.5</v>
      </c>
      <c r="B5222" s="44">
        <v>8.0</v>
      </c>
      <c r="C5222" s="44">
        <v>12.0</v>
      </c>
      <c r="D5222" s="44">
        <v>947.5</v>
      </c>
      <c r="E5222" s="44">
        <v>26.8</v>
      </c>
      <c r="F5222" s="44">
        <v>2.83</v>
      </c>
      <c r="G5222" s="44">
        <v>0.95</v>
      </c>
      <c r="H5222" s="18">
        <f>MIN(1,F5222/Config_Geracao!$E$4)*G5222</f>
        <v>0.26885</v>
      </c>
    </row>
    <row r="5223" ht="15.0" customHeight="1">
      <c r="A5223" s="43">
        <v>45875.5416666667</v>
      </c>
      <c r="B5223" s="44">
        <v>8.0</v>
      </c>
      <c r="C5223" s="44">
        <v>13.0</v>
      </c>
      <c r="D5223" s="44">
        <v>901.2</v>
      </c>
      <c r="E5223" s="44">
        <v>29.2</v>
      </c>
      <c r="F5223" s="44">
        <v>2.95</v>
      </c>
      <c r="G5223" s="44">
        <v>0.95</v>
      </c>
      <c r="H5223" s="18">
        <f>MIN(1,F5223/Config_Geracao!$E$4)*G5223</f>
        <v>0.28025</v>
      </c>
    </row>
    <row r="5224" ht="15.0" customHeight="1">
      <c r="A5224" s="43">
        <v>45875.5833333333</v>
      </c>
      <c r="B5224" s="44">
        <v>8.0</v>
      </c>
      <c r="C5224" s="44">
        <v>14.0</v>
      </c>
      <c r="D5224" s="44">
        <v>893.0</v>
      </c>
      <c r="E5224" s="44">
        <v>23.1</v>
      </c>
      <c r="F5224" s="44">
        <v>3.46</v>
      </c>
      <c r="G5224" s="44">
        <v>0.95</v>
      </c>
      <c r="H5224" s="18">
        <f>MIN(1,F5224/Config_Geracao!$E$4)*G5224</f>
        <v>0.3287</v>
      </c>
    </row>
    <row r="5225" ht="15.0" customHeight="1">
      <c r="A5225" s="43">
        <v>45875.625</v>
      </c>
      <c r="B5225" s="44">
        <v>8.0</v>
      </c>
      <c r="C5225" s="44">
        <v>15.0</v>
      </c>
      <c r="D5225" s="44">
        <v>749.4</v>
      </c>
      <c r="E5225" s="44">
        <v>28.4</v>
      </c>
      <c r="F5225" s="44">
        <v>3.67</v>
      </c>
      <c r="G5225" s="44">
        <v>0.95</v>
      </c>
      <c r="H5225" s="18">
        <f>MIN(1,F5225/Config_Geracao!$E$4)*G5225</f>
        <v>0.34865</v>
      </c>
    </row>
    <row r="5226" ht="15.0" customHeight="1">
      <c r="A5226" s="43">
        <v>45875.6666666667</v>
      </c>
      <c r="B5226" s="44">
        <v>8.0</v>
      </c>
      <c r="C5226" s="44">
        <v>16.0</v>
      </c>
      <c r="D5226" s="44">
        <v>595.9</v>
      </c>
      <c r="E5226" s="44">
        <v>25.0</v>
      </c>
      <c r="F5226" s="44">
        <v>3.23</v>
      </c>
      <c r="G5226" s="44">
        <v>0.95</v>
      </c>
      <c r="H5226" s="18">
        <f>MIN(1,F5226/Config_Geracao!$E$4)*G5226</f>
        <v>0.30685</v>
      </c>
    </row>
    <row r="5227" ht="15.0" customHeight="1">
      <c r="A5227" s="43">
        <v>45875.7083333333</v>
      </c>
      <c r="B5227" s="44">
        <v>8.0</v>
      </c>
      <c r="C5227" s="44">
        <v>17.0</v>
      </c>
      <c r="D5227" s="44">
        <v>423.7</v>
      </c>
      <c r="E5227" s="44">
        <v>24.8</v>
      </c>
      <c r="F5227" s="44">
        <v>3.5</v>
      </c>
      <c r="G5227" s="44">
        <v>0.95</v>
      </c>
      <c r="H5227" s="18">
        <f>MIN(1,F5227/Config_Geracao!$E$4)*G5227</f>
        <v>0.3325</v>
      </c>
    </row>
    <row r="5228" ht="15.0" customHeight="1">
      <c r="A5228" s="43">
        <v>45875.75</v>
      </c>
      <c r="B5228" s="44">
        <v>8.0</v>
      </c>
      <c r="C5228" s="44">
        <v>18.0</v>
      </c>
      <c r="D5228" s="44">
        <v>229.6</v>
      </c>
      <c r="E5228" s="44">
        <v>20.9</v>
      </c>
      <c r="F5228" s="44">
        <v>3.43</v>
      </c>
      <c r="G5228" s="44">
        <v>0.95</v>
      </c>
      <c r="H5228" s="18">
        <f>MIN(1,F5228/Config_Geracao!$E$4)*G5228</f>
        <v>0.32585</v>
      </c>
    </row>
    <row r="5229" ht="15.0" customHeight="1">
      <c r="A5229" s="43">
        <v>45875.7916666667</v>
      </c>
      <c r="B5229" s="44">
        <v>8.0</v>
      </c>
      <c r="C5229" s="44">
        <v>19.0</v>
      </c>
      <c r="D5229" s="44">
        <v>0.4</v>
      </c>
      <c r="E5229" s="44">
        <v>20.6</v>
      </c>
      <c r="F5229" s="44">
        <v>3.8</v>
      </c>
      <c r="G5229" s="44">
        <v>0.95</v>
      </c>
      <c r="H5229" s="18">
        <f>MIN(1,F5229/Config_Geracao!$E$4)*G5229</f>
        <v>0.361</v>
      </c>
    </row>
    <row r="5230" ht="15.0" customHeight="1">
      <c r="A5230" s="43">
        <v>45875.8333333333</v>
      </c>
      <c r="B5230" s="44">
        <v>8.0</v>
      </c>
      <c r="C5230" s="44">
        <v>20.0</v>
      </c>
      <c r="D5230" s="44">
        <v>0.0</v>
      </c>
      <c r="E5230" s="44">
        <v>21.1</v>
      </c>
      <c r="F5230" s="44">
        <v>4.64</v>
      </c>
      <c r="G5230" s="44">
        <v>0.95</v>
      </c>
      <c r="H5230" s="18">
        <f>MIN(1,F5230/Config_Geracao!$E$4)*G5230</f>
        <v>0.4408</v>
      </c>
    </row>
    <row r="5231" ht="15.0" customHeight="1">
      <c r="A5231" s="43">
        <v>45875.875</v>
      </c>
      <c r="B5231" s="44">
        <v>8.0</v>
      </c>
      <c r="C5231" s="44">
        <v>21.0</v>
      </c>
      <c r="D5231" s="44">
        <v>0.0</v>
      </c>
      <c r="E5231" s="44">
        <v>24.2</v>
      </c>
      <c r="F5231" s="44">
        <v>4.01</v>
      </c>
      <c r="G5231" s="44">
        <v>0.95</v>
      </c>
      <c r="H5231" s="18">
        <f>MIN(1,F5231/Config_Geracao!$E$4)*G5231</f>
        <v>0.38095</v>
      </c>
    </row>
    <row r="5232" ht="15.0" customHeight="1">
      <c r="A5232" s="43">
        <v>45875.9166666667</v>
      </c>
      <c r="B5232" s="44">
        <v>8.0</v>
      </c>
      <c r="C5232" s="44">
        <v>22.0</v>
      </c>
      <c r="D5232" s="44">
        <v>0.0</v>
      </c>
      <c r="E5232" s="44">
        <v>22.8</v>
      </c>
      <c r="F5232" s="44">
        <v>4.28</v>
      </c>
      <c r="G5232" s="44">
        <v>0.95</v>
      </c>
      <c r="H5232" s="18">
        <f>MIN(1,F5232/Config_Geracao!$E$4)*G5232</f>
        <v>0.4066</v>
      </c>
    </row>
    <row r="5233" ht="15.0" customHeight="1">
      <c r="A5233" s="43">
        <v>45875.9583333333</v>
      </c>
      <c r="B5233" s="44">
        <v>8.0</v>
      </c>
      <c r="C5233" s="44">
        <v>23.0</v>
      </c>
      <c r="D5233" s="44">
        <v>0.0</v>
      </c>
      <c r="E5233" s="44">
        <v>26.2</v>
      </c>
      <c r="F5233" s="44">
        <v>6.66</v>
      </c>
      <c r="G5233" s="44">
        <v>0.95</v>
      </c>
      <c r="H5233" s="18">
        <f>MIN(1,F5233/Config_Geracao!$E$4)*G5233</f>
        <v>0.6327</v>
      </c>
    </row>
    <row r="5234" ht="15.0" customHeight="1">
      <c r="A5234" s="43">
        <v>45876.0</v>
      </c>
      <c r="B5234" s="44">
        <v>8.0</v>
      </c>
      <c r="C5234" s="44">
        <v>0.0</v>
      </c>
      <c r="D5234" s="44">
        <v>0.0</v>
      </c>
      <c r="E5234" s="44">
        <v>24.5</v>
      </c>
      <c r="F5234" s="44">
        <v>3.91</v>
      </c>
      <c r="G5234" s="44">
        <v>0.95</v>
      </c>
      <c r="H5234" s="18">
        <f>MIN(1,F5234/Config_Geracao!$E$4)*G5234</f>
        <v>0.37145</v>
      </c>
    </row>
    <row r="5235" ht="15.0" customHeight="1">
      <c r="A5235" s="43">
        <v>45876.0416666667</v>
      </c>
      <c r="B5235" s="44">
        <v>8.0</v>
      </c>
      <c r="C5235" s="44">
        <v>1.0</v>
      </c>
      <c r="D5235" s="44">
        <v>0.0</v>
      </c>
      <c r="E5235" s="44">
        <v>24.6</v>
      </c>
      <c r="F5235" s="44">
        <v>4.54</v>
      </c>
      <c r="G5235" s="44">
        <v>0.95</v>
      </c>
      <c r="H5235" s="18">
        <f>MIN(1,F5235/Config_Geracao!$E$4)*G5235</f>
        <v>0.4313</v>
      </c>
    </row>
    <row r="5236" ht="15.0" customHeight="1">
      <c r="A5236" s="43">
        <v>45876.0833333333</v>
      </c>
      <c r="B5236" s="44">
        <v>8.0</v>
      </c>
      <c r="C5236" s="44">
        <v>2.0</v>
      </c>
      <c r="D5236" s="44">
        <v>0.0</v>
      </c>
      <c r="E5236" s="44">
        <v>22.5</v>
      </c>
      <c r="F5236" s="44">
        <v>5.01</v>
      </c>
      <c r="G5236" s="44">
        <v>0.95</v>
      </c>
      <c r="H5236" s="18">
        <f>MIN(1,F5236/Config_Geracao!$E$4)*G5236</f>
        <v>0.47595</v>
      </c>
    </row>
    <row r="5237" ht="15.0" customHeight="1">
      <c r="A5237" s="43">
        <v>45876.125</v>
      </c>
      <c r="B5237" s="44">
        <v>8.0</v>
      </c>
      <c r="C5237" s="44">
        <v>3.0</v>
      </c>
      <c r="D5237" s="44">
        <v>0.0</v>
      </c>
      <c r="E5237" s="44">
        <v>25.8</v>
      </c>
      <c r="F5237" s="44">
        <v>3.9</v>
      </c>
      <c r="G5237" s="44">
        <v>0.95</v>
      </c>
      <c r="H5237" s="18">
        <f>MIN(1,F5237/Config_Geracao!$E$4)*G5237</f>
        <v>0.3705</v>
      </c>
    </row>
    <row r="5238" ht="15.0" customHeight="1">
      <c r="A5238" s="43">
        <v>45876.1666666667</v>
      </c>
      <c r="B5238" s="44">
        <v>8.0</v>
      </c>
      <c r="C5238" s="44">
        <v>4.0</v>
      </c>
      <c r="D5238" s="44">
        <v>0.0</v>
      </c>
      <c r="E5238" s="44">
        <v>23.9</v>
      </c>
      <c r="F5238" s="44">
        <v>8.07</v>
      </c>
      <c r="G5238" s="44">
        <v>0.95</v>
      </c>
      <c r="H5238" s="18">
        <f>MIN(1,F5238/Config_Geracao!$E$4)*G5238</f>
        <v>0.76665</v>
      </c>
    </row>
    <row r="5239" ht="15.0" customHeight="1">
      <c r="A5239" s="43">
        <v>45876.2083333333</v>
      </c>
      <c r="B5239" s="44">
        <v>8.0</v>
      </c>
      <c r="C5239" s="44">
        <v>5.0</v>
      </c>
      <c r="D5239" s="44">
        <v>6.4</v>
      </c>
      <c r="E5239" s="44">
        <v>25.0</v>
      </c>
      <c r="F5239" s="44">
        <v>3.98</v>
      </c>
      <c r="G5239" s="44">
        <v>0.95</v>
      </c>
      <c r="H5239" s="18">
        <f>MIN(1,F5239/Config_Geracao!$E$4)*G5239</f>
        <v>0.3781</v>
      </c>
    </row>
    <row r="5240" ht="15.0" customHeight="1">
      <c r="A5240" s="43">
        <v>45876.25</v>
      </c>
      <c r="B5240" s="44">
        <v>8.0</v>
      </c>
      <c r="C5240" s="44">
        <v>6.0</v>
      </c>
      <c r="D5240" s="44">
        <v>199.3</v>
      </c>
      <c r="E5240" s="44">
        <v>25.2</v>
      </c>
      <c r="F5240" s="44">
        <v>2.8</v>
      </c>
      <c r="G5240" s="44">
        <v>0.95</v>
      </c>
      <c r="H5240" s="18">
        <f>MIN(1,F5240/Config_Geracao!$E$4)*G5240</f>
        <v>0.266</v>
      </c>
    </row>
    <row r="5241" ht="15.0" customHeight="1">
      <c r="A5241" s="43">
        <v>45876.2916666667</v>
      </c>
      <c r="B5241" s="44">
        <v>8.0</v>
      </c>
      <c r="C5241" s="44">
        <v>7.0</v>
      </c>
      <c r="D5241" s="44">
        <v>103.4</v>
      </c>
      <c r="E5241" s="44">
        <v>24.6</v>
      </c>
      <c r="F5241" s="44">
        <v>3.13</v>
      </c>
      <c r="G5241" s="44">
        <v>0.95</v>
      </c>
      <c r="H5241" s="18">
        <f>MIN(1,F5241/Config_Geracao!$E$4)*G5241</f>
        <v>0.29735</v>
      </c>
    </row>
    <row r="5242" ht="15.0" customHeight="1">
      <c r="A5242" s="43">
        <v>45876.3333333333</v>
      </c>
      <c r="B5242" s="44">
        <v>8.0</v>
      </c>
      <c r="C5242" s="44">
        <v>8.0</v>
      </c>
      <c r="D5242" s="44">
        <v>252.0</v>
      </c>
      <c r="E5242" s="44">
        <v>26.8</v>
      </c>
      <c r="F5242" s="44">
        <v>3.88</v>
      </c>
      <c r="G5242" s="44">
        <v>0.95</v>
      </c>
      <c r="H5242" s="18">
        <f>MIN(1,F5242/Config_Geracao!$E$4)*G5242</f>
        <v>0.3686</v>
      </c>
    </row>
    <row r="5243" ht="15.0" customHeight="1">
      <c r="A5243" s="43">
        <v>45876.375</v>
      </c>
      <c r="B5243" s="44">
        <v>8.0</v>
      </c>
      <c r="C5243" s="44">
        <v>9.0</v>
      </c>
      <c r="D5243" s="44">
        <v>443.3</v>
      </c>
      <c r="E5243" s="44">
        <v>25.2</v>
      </c>
      <c r="F5243" s="44">
        <v>3.17</v>
      </c>
      <c r="G5243" s="44">
        <v>0.95</v>
      </c>
      <c r="H5243" s="18">
        <f>MIN(1,F5243/Config_Geracao!$E$4)*G5243</f>
        <v>0.30115</v>
      </c>
    </row>
    <row r="5244" ht="15.0" customHeight="1">
      <c r="A5244" s="43">
        <v>45876.4166666667</v>
      </c>
      <c r="B5244" s="44">
        <v>8.0</v>
      </c>
      <c r="C5244" s="44">
        <v>10.0</v>
      </c>
      <c r="D5244" s="44">
        <v>848.9</v>
      </c>
      <c r="E5244" s="44">
        <v>28.5</v>
      </c>
      <c r="F5244" s="44">
        <v>4.46</v>
      </c>
      <c r="G5244" s="44">
        <v>0.95</v>
      </c>
      <c r="H5244" s="18">
        <f>MIN(1,F5244/Config_Geracao!$E$4)*G5244</f>
        <v>0.4237</v>
      </c>
    </row>
    <row r="5245" ht="15.0" customHeight="1">
      <c r="A5245" s="43">
        <v>45876.4583333333</v>
      </c>
      <c r="B5245" s="44">
        <v>8.0</v>
      </c>
      <c r="C5245" s="44">
        <v>11.0</v>
      </c>
      <c r="D5245" s="44">
        <v>948.7</v>
      </c>
      <c r="E5245" s="44">
        <v>28.1</v>
      </c>
      <c r="F5245" s="44">
        <v>4.08</v>
      </c>
      <c r="G5245" s="44">
        <v>0.95</v>
      </c>
      <c r="H5245" s="18">
        <f>MIN(1,F5245/Config_Geracao!$E$4)*G5245</f>
        <v>0.3876</v>
      </c>
    </row>
    <row r="5246" ht="15.0" customHeight="1">
      <c r="A5246" s="43">
        <v>45876.5</v>
      </c>
      <c r="B5246" s="44">
        <v>8.0</v>
      </c>
      <c r="C5246" s="44">
        <v>12.0</v>
      </c>
      <c r="D5246" s="44">
        <v>948.7</v>
      </c>
      <c r="E5246" s="44">
        <v>27.6</v>
      </c>
      <c r="F5246" s="44">
        <v>3.0</v>
      </c>
      <c r="G5246" s="44">
        <v>0.95</v>
      </c>
      <c r="H5246" s="18">
        <f>MIN(1,F5246/Config_Geracao!$E$4)*G5246</f>
        <v>0.285</v>
      </c>
    </row>
    <row r="5247" ht="15.0" customHeight="1">
      <c r="A5247" s="43">
        <v>45876.5416666667</v>
      </c>
      <c r="B5247" s="44">
        <v>8.0</v>
      </c>
      <c r="C5247" s="44">
        <v>13.0</v>
      </c>
      <c r="D5247" s="44">
        <v>875.1</v>
      </c>
      <c r="E5247" s="44">
        <v>28.4</v>
      </c>
      <c r="F5247" s="44">
        <v>2.73</v>
      </c>
      <c r="G5247" s="44">
        <v>0.95</v>
      </c>
      <c r="H5247" s="18">
        <f>MIN(1,F5247/Config_Geracao!$E$4)*G5247</f>
        <v>0.25935</v>
      </c>
    </row>
    <row r="5248" ht="15.0" customHeight="1">
      <c r="A5248" s="43">
        <v>45876.5833333333</v>
      </c>
      <c r="B5248" s="44">
        <v>8.0</v>
      </c>
      <c r="C5248" s="44">
        <v>14.0</v>
      </c>
      <c r="D5248" s="44">
        <v>862.2</v>
      </c>
      <c r="E5248" s="44">
        <v>28.5</v>
      </c>
      <c r="F5248" s="44">
        <v>3.17</v>
      </c>
      <c r="G5248" s="44">
        <v>0.95</v>
      </c>
      <c r="H5248" s="18">
        <f>MIN(1,F5248/Config_Geracao!$E$4)*G5248</f>
        <v>0.30115</v>
      </c>
    </row>
    <row r="5249" ht="15.0" customHeight="1">
      <c r="A5249" s="43">
        <v>45876.625</v>
      </c>
      <c r="B5249" s="44">
        <v>8.0</v>
      </c>
      <c r="C5249" s="44">
        <v>15.0</v>
      </c>
      <c r="D5249" s="44">
        <v>739.5</v>
      </c>
      <c r="E5249" s="44">
        <v>28.6</v>
      </c>
      <c r="F5249" s="44">
        <v>8.44</v>
      </c>
      <c r="G5249" s="44">
        <v>0.95</v>
      </c>
      <c r="H5249" s="18">
        <f>MIN(1,F5249/Config_Geracao!$E$4)*G5249</f>
        <v>0.8018</v>
      </c>
    </row>
    <row r="5250" ht="15.0" customHeight="1">
      <c r="A5250" s="43">
        <v>45876.6666666667</v>
      </c>
      <c r="B5250" s="44">
        <v>8.0</v>
      </c>
      <c r="C5250" s="44">
        <v>16.0</v>
      </c>
      <c r="D5250" s="44">
        <v>589.0</v>
      </c>
      <c r="E5250" s="44">
        <v>25.7</v>
      </c>
      <c r="F5250" s="44">
        <v>2.64</v>
      </c>
      <c r="G5250" s="44">
        <v>0.95</v>
      </c>
      <c r="H5250" s="18">
        <f>MIN(1,F5250/Config_Geracao!$E$4)*G5250</f>
        <v>0.2508</v>
      </c>
    </row>
    <row r="5251" ht="15.0" customHeight="1">
      <c r="A5251" s="43">
        <v>45876.7083333333</v>
      </c>
      <c r="B5251" s="44">
        <v>8.0</v>
      </c>
      <c r="C5251" s="44">
        <v>17.0</v>
      </c>
      <c r="D5251" s="44">
        <v>417.8</v>
      </c>
      <c r="E5251" s="44">
        <v>25.0</v>
      </c>
      <c r="F5251" s="44">
        <v>8.34</v>
      </c>
      <c r="G5251" s="44">
        <v>0.95</v>
      </c>
      <c r="H5251" s="18">
        <f>MIN(1,F5251/Config_Geracao!$E$4)*G5251</f>
        <v>0.7923</v>
      </c>
    </row>
    <row r="5252" ht="15.0" customHeight="1">
      <c r="A5252" s="43">
        <v>45876.75</v>
      </c>
      <c r="B5252" s="44">
        <v>8.0</v>
      </c>
      <c r="C5252" s="44">
        <v>18.0</v>
      </c>
      <c r="D5252" s="44">
        <v>229.5</v>
      </c>
      <c r="E5252" s="44">
        <v>18.9</v>
      </c>
      <c r="F5252" s="44">
        <v>2.78</v>
      </c>
      <c r="G5252" s="44">
        <v>0.95</v>
      </c>
      <c r="H5252" s="18">
        <f>MIN(1,F5252/Config_Geracao!$E$4)*G5252</f>
        <v>0.2641</v>
      </c>
    </row>
    <row r="5253" ht="15.0" customHeight="1">
      <c r="A5253" s="43">
        <v>45876.7916666667</v>
      </c>
      <c r="B5253" s="44">
        <v>8.0</v>
      </c>
      <c r="C5253" s="44">
        <v>19.0</v>
      </c>
      <c r="D5253" s="44">
        <v>17.5</v>
      </c>
      <c r="E5253" s="44">
        <v>24.1</v>
      </c>
      <c r="F5253" s="44">
        <v>5.0</v>
      </c>
      <c r="G5253" s="44">
        <v>0.95</v>
      </c>
      <c r="H5253" s="18">
        <f>MIN(1,F5253/Config_Geracao!$E$4)*G5253</f>
        <v>0.475</v>
      </c>
    </row>
    <row r="5254" ht="15.0" customHeight="1">
      <c r="A5254" s="43">
        <v>45876.8333333333</v>
      </c>
      <c r="B5254" s="44">
        <v>8.0</v>
      </c>
      <c r="C5254" s="44">
        <v>20.0</v>
      </c>
      <c r="D5254" s="44">
        <v>0.0</v>
      </c>
      <c r="E5254" s="44">
        <v>23.7</v>
      </c>
      <c r="F5254" s="44">
        <v>2.62</v>
      </c>
      <c r="G5254" s="44">
        <v>0.95</v>
      </c>
      <c r="H5254" s="18">
        <f>MIN(1,F5254/Config_Geracao!$E$4)*G5254</f>
        <v>0.2489</v>
      </c>
    </row>
    <row r="5255" ht="15.0" customHeight="1">
      <c r="A5255" s="43">
        <v>45876.875</v>
      </c>
      <c r="B5255" s="44">
        <v>8.0</v>
      </c>
      <c r="C5255" s="44">
        <v>21.0</v>
      </c>
      <c r="D5255" s="44">
        <v>0.0</v>
      </c>
      <c r="E5255" s="44">
        <v>23.9</v>
      </c>
      <c r="F5255" s="44">
        <v>4.13</v>
      </c>
      <c r="G5255" s="44">
        <v>0.95</v>
      </c>
      <c r="H5255" s="18">
        <f>MIN(1,F5255/Config_Geracao!$E$4)*G5255</f>
        <v>0.39235</v>
      </c>
    </row>
    <row r="5256" ht="15.0" customHeight="1">
      <c r="A5256" s="43">
        <v>45876.9166666667</v>
      </c>
      <c r="B5256" s="44">
        <v>8.0</v>
      </c>
      <c r="C5256" s="44">
        <v>22.0</v>
      </c>
      <c r="D5256" s="44">
        <v>0.0</v>
      </c>
      <c r="E5256" s="44">
        <v>24.3</v>
      </c>
      <c r="F5256" s="44">
        <v>3.94</v>
      </c>
      <c r="G5256" s="44">
        <v>0.95</v>
      </c>
      <c r="H5256" s="18">
        <f>MIN(1,F5256/Config_Geracao!$E$4)*G5256</f>
        <v>0.3743</v>
      </c>
    </row>
    <row r="5257" ht="15.0" customHeight="1">
      <c r="A5257" s="43">
        <v>45876.9583333333</v>
      </c>
      <c r="B5257" s="44">
        <v>8.0</v>
      </c>
      <c r="C5257" s="44">
        <v>23.0</v>
      </c>
      <c r="D5257" s="44">
        <v>0.0</v>
      </c>
      <c r="E5257" s="44">
        <v>27.0</v>
      </c>
      <c r="F5257" s="44">
        <v>4.7</v>
      </c>
      <c r="G5257" s="44">
        <v>0.95</v>
      </c>
      <c r="H5257" s="18">
        <f>MIN(1,F5257/Config_Geracao!$E$4)*G5257</f>
        <v>0.4465</v>
      </c>
    </row>
    <row r="5258" ht="15.0" customHeight="1">
      <c r="A5258" s="43">
        <v>45877.0</v>
      </c>
      <c r="B5258" s="44">
        <v>8.0</v>
      </c>
      <c r="C5258" s="44">
        <v>0.0</v>
      </c>
      <c r="D5258" s="44">
        <v>0.0</v>
      </c>
      <c r="E5258" s="44">
        <v>22.4</v>
      </c>
      <c r="F5258" s="44">
        <v>4.62</v>
      </c>
      <c r="G5258" s="44">
        <v>0.95</v>
      </c>
      <c r="H5258" s="18">
        <f>MIN(1,F5258/Config_Geracao!$E$4)*G5258</f>
        <v>0.4389</v>
      </c>
    </row>
    <row r="5259" ht="15.0" customHeight="1">
      <c r="A5259" s="43">
        <v>45877.0416666667</v>
      </c>
      <c r="B5259" s="44">
        <v>8.0</v>
      </c>
      <c r="C5259" s="44">
        <v>1.0</v>
      </c>
      <c r="D5259" s="44">
        <v>0.0</v>
      </c>
      <c r="E5259" s="44">
        <v>26.8</v>
      </c>
      <c r="F5259" s="44">
        <v>5.59</v>
      </c>
      <c r="G5259" s="44">
        <v>0.95</v>
      </c>
      <c r="H5259" s="18">
        <f>MIN(1,F5259/Config_Geracao!$E$4)*G5259</f>
        <v>0.53105</v>
      </c>
    </row>
    <row r="5260" ht="15.0" customHeight="1">
      <c r="A5260" s="43">
        <v>45877.0833333333</v>
      </c>
      <c r="B5260" s="44">
        <v>8.0</v>
      </c>
      <c r="C5260" s="44">
        <v>2.0</v>
      </c>
      <c r="D5260" s="44">
        <v>0.0</v>
      </c>
      <c r="E5260" s="44">
        <v>23.1</v>
      </c>
      <c r="F5260" s="44">
        <v>4.27</v>
      </c>
      <c r="G5260" s="44">
        <v>0.95</v>
      </c>
      <c r="H5260" s="18">
        <f>MIN(1,F5260/Config_Geracao!$E$4)*G5260</f>
        <v>0.40565</v>
      </c>
    </row>
    <row r="5261" ht="15.0" customHeight="1">
      <c r="A5261" s="43">
        <v>45877.125</v>
      </c>
      <c r="B5261" s="44">
        <v>8.0</v>
      </c>
      <c r="C5261" s="44">
        <v>3.0</v>
      </c>
      <c r="D5261" s="44">
        <v>0.0</v>
      </c>
      <c r="E5261" s="44">
        <v>23.7</v>
      </c>
      <c r="F5261" s="44">
        <v>3.99</v>
      </c>
      <c r="G5261" s="44">
        <v>0.95</v>
      </c>
      <c r="H5261" s="18">
        <f>MIN(1,F5261/Config_Geracao!$E$4)*G5261</f>
        <v>0.37905</v>
      </c>
    </row>
    <row r="5262" ht="15.0" customHeight="1">
      <c r="A5262" s="43">
        <v>45877.1666666667</v>
      </c>
      <c r="B5262" s="44">
        <v>8.0</v>
      </c>
      <c r="C5262" s="44">
        <v>4.0</v>
      </c>
      <c r="D5262" s="44">
        <v>0.0</v>
      </c>
      <c r="E5262" s="44">
        <v>22.7</v>
      </c>
      <c r="F5262" s="44">
        <v>4.47</v>
      </c>
      <c r="G5262" s="44">
        <v>0.95</v>
      </c>
      <c r="H5262" s="18">
        <f>MIN(1,F5262/Config_Geracao!$E$4)*G5262</f>
        <v>0.42465</v>
      </c>
    </row>
    <row r="5263" ht="15.0" customHeight="1">
      <c r="A5263" s="43">
        <v>45877.2083333333</v>
      </c>
      <c r="B5263" s="44">
        <v>8.0</v>
      </c>
      <c r="C5263" s="44">
        <v>5.0</v>
      </c>
      <c r="D5263" s="44">
        <v>14.4</v>
      </c>
      <c r="E5263" s="44">
        <v>21.5</v>
      </c>
      <c r="F5263" s="44">
        <v>3.87</v>
      </c>
      <c r="G5263" s="44">
        <v>0.95</v>
      </c>
      <c r="H5263" s="18">
        <f>MIN(1,F5263/Config_Geracao!$E$4)*G5263</f>
        <v>0.36765</v>
      </c>
    </row>
    <row r="5264" ht="15.0" customHeight="1">
      <c r="A5264" s="43">
        <v>45877.25</v>
      </c>
      <c r="B5264" s="44">
        <v>8.0</v>
      </c>
      <c r="C5264" s="44">
        <v>6.0</v>
      </c>
      <c r="D5264" s="44">
        <v>197.8</v>
      </c>
      <c r="E5264" s="44">
        <v>22.4</v>
      </c>
      <c r="F5264" s="44">
        <v>3.65</v>
      </c>
      <c r="G5264" s="44">
        <v>0.95</v>
      </c>
      <c r="H5264" s="18">
        <f>MIN(1,F5264/Config_Geracao!$E$4)*G5264</f>
        <v>0.34675</v>
      </c>
    </row>
    <row r="5265" ht="15.0" customHeight="1">
      <c r="A5265" s="43">
        <v>45877.2916666667</v>
      </c>
      <c r="B5265" s="44">
        <v>8.0</v>
      </c>
      <c r="C5265" s="44">
        <v>7.0</v>
      </c>
      <c r="D5265" s="44">
        <v>431.2</v>
      </c>
      <c r="E5265" s="44">
        <v>23.3</v>
      </c>
      <c r="F5265" s="44">
        <v>2.84</v>
      </c>
      <c r="G5265" s="44">
        <v>0.95</v>
      </c>
      <c r="H5265" s="18">
        <f>MIN(1,F5265/Config_Geracao!$E$4)*G5265</f>
        <v>0.2698</v>
      </c>
    </row>
    <row r="5266" ht="15.0" customHeight="1">
      <c r="A5266" s="43">
        <v>45877.3333333333</v>
      </c>
      <c r="B5266" s="44">
        <v>8.0</v>
      </c>
      <c r="C5266" s="44">
        <v>8.0</v>
      </c>
      <c r="D5266" s="44">
        <v>594.9</v>
      </c>
      <c r="E5266" s="44">
        <v>25.1</v>
      </c>
      <c r="F5266" s="44">
        <v>4.46</v>
      </c>
      <c r="G5266" s="44">
        <v>0.95</v>
      </c>
      <c r="H5266" s="18">
        <f>MIN(1,F5266/Config_Geracao!$E$4)*G5266</f>
        <v>0.4237</v>
      </c>
    </row>
    <row r="5267" ht="15.0" customHeight="1">
      <c r="A5267" s="43">
        <v>45877.375</v>
      </c>
      <c r="B5267" s="44">
        <v>8.0</v>
      </c>
      <c r="C5267" s="44">
        <v>9.0</v>
      </c>
      <c r="D5267" s="44">
        <v>763.8</v>
      </c>
      <c r="E5267" s="44">
        <v>27.5</v>
      </c>
      <c r="F5267" s="44">
        <v>6.62</v>
      </c>
      <c r="G5267" s="44">
        <v>0.95</v>
      </c>
      <c r="H5267" s="18">
        <f>MIN(1,F5267/Config_Geracao!$E$4)*G5267</f>
        <v>0.6289</v>
      </c>
    </row>
    <row r="5268" ht="15.0" customHeight="1">
      <c r="A5268" s="43">
        <v>45877.4166666667</v>
      </c>
      <c r="B5268" s="44">
        <v>8.0</v>
      </c>
      <c r="C5268" s="44">
        <v>10.0</v>
      </c>
      <c r="D5268" s="44">
        <v>334.6</v>
      </c>
      <c r="E5268" s="44">
        <v>27.5</v>
      </c>
      <c r="F5268" s="44">
        <v>4.71</v>
      </c>
      <c r="G5268" s="44">
        <v>0.95</v>
      </c>
      <c r="H5268" s="18">
        <f>MIN(1,F5268/Config_Geracao!$E$4)*G5268</f>
        <v>0.44745</v>
      </c>
    </row>
    <row r="5269" ht="15.0" customHeight="1">
      <c r="A5269" s="43">
        <v>45877.4583333333</v>
      </c>
      <c r="B5269" s="44">
        <v>8.0</v>
      </c>
      <c r="C5269" s="44">
        <v>11.0</v>
      </c>
      <c r="D5269" s="44">
        <v>922.0</v>
      </c>
      <c r="E5269" s="44">
        <v>27.8</v>
      </c>
      <c r="F5269" s="44">
        <v>2.57</v>
      </c>
      <c r="G5269" s="44">
        <v>0.95</v>
      </c>
      <c r="H5269" s="18">
        <f>MIN(1,F5269/Config_Geracao!$E$4)*G5269</f>
        <v>0.24415</v>
      </c>
    </row>
    <row r="5270" ht="15.0" customHeight="1">
      <c r="A5270" s="43">
        <v>45877.5</v>
      </c>
      <c r="B5270" s="44">
        <v>8.0</v>
      </c>
      <c r="C5270" s="44">
        <v>12.0</v>
      </c>
      <c r="D5270" s="44">
        <v>905.9</v>
      </c>
      <c r="E5270" s="44">
        <v>26.4</v>
      </c>
      <c r="F5270" s="44">
        <v>5.06</v>
      </c>
      <c r="G5270" s="44">
        <v>0.95</v>
      </c>
      <c r="H5270" s="18">
        <f>MIN(1,F5270/Config_Geracao!$E$4)*G5270</f>
        <v>0.4807</v>
      </c>
    </row>
    <row r="5271" ht="15.0" customHeight="1">
      <c r="A5271" s="43">
        <v>45877.5416666667</v>
      </c>
      <c r="B5271" s="44">
        <v>8.0</v>
      </c>
      <c r="C5271" s="44">
        <v>13.0</v>
      </c>
      <c r="D5271" s="44">
        <v>926.2</v>
      </c>
      <c r="E5271" s="44">
        <v>29.2</v>
      </c>
      <c r="F5271" s="44">
        <v>3.15</v>
      </c>
      <c r="G5271" s="44">
        <v>0.95</v>
      </c>
      <c r="H5271" s="18">
        <f>MIN(1,F5271/Config_Geracao!$E$4)*G5271</f>
        <v>0.29925</v>
      </c>
    </row>
    <row r="5272" ht="15.0" customHeight="1">
      <c r="A5272" s="43">
        <v>45877.5833333333</v>
      </c>
      <c r="B5272" s="44">
        <v>8.0</v>
      </c>
      <c r="C5272" s="44">
        <v>14.0</v>
      </c>
      <c r="D5272" s="44">
        <v>842.0</v>
      </c>
      <c r="E5272" s="44">
        <v>26.7</v>
      </c>
      <c r="F5272" s="44">
        <v>2.87</v>
      </c>
      <c r="G5272" s="44">
        <v>0.95</v>
      </c>
      <c r="H5272" s="18">
        <f>MIN(1,F5272/Config_Geracao!$E$4)*G5272</f>
        <v>0.27265</v>
      </c>
    </row>
    <row r="5273" ht="15.0" customHeight="1">
      <c r="A5273" s="43">
        <v>45877.625</v>
      </c>
      <c r="B5273" s="44">
        <v>8.0</v>
      </c>
      <c r="C5273" s="44">
        <v>15.0</v>
      </c>
      <c r="D5273" s="44">
        <v>758.2</v>
      </c>
      <c r="E5273" s="44">
        <v>24.2</v>
      </c>
      <c r="F5273" s="44">
        <v>5.65</v>
      </c>
      <c r="G5273" s="44">
        <v>0.95</v>
      </c>
      <c r="H5273" s="18">
        <f>MIN(1,F5273/Config_Geracao!$E$4)*G5273</f>
        <v>0.53675</v>
      </c>
    </row>
    <row r="5274" ht="15.0" customHeight="1">
      <c r="A5274" s="43">
        <v>45877.6666666667</v>
      </c>
      <c r="B5274" s="44">
        <v>8.0</v>
      </c>
      <c r="C5274" s="44">
        <v>16.0</v>
      </c>
      <c r="D5274" s="44">
        <v>606.4</v>
      </c>
      <c r="E5274" s="44">
        <v>26.3</v>
      </c>
      <c r="F5274" s="44">
        <v>3.09</v>
      </c>
      <c r="G5274" s="44">
        <v>0.95</v>
      </c>
      <c r="H5274" s="18">
        <f>MIN(1,F5274/Config_Geracao!$E$4)*G5274</f>
        <v>0.29355</v>
      </c>
    </row>
    <row r="5275" ht="15.0" customHeight="1">
      <c r="A5275" s="43">
        <v>45877.7083333333</v>
      </c>
      <c r="B5275" s="44">
        <v>8.0</v>
      </c>
      <c r="C5275" s="44">
        <v>17.0</v>
      </c>
      <c r="D5275" s="44">
        <v>410.1</v>
      </c>
      <c r="E5275" s="44">
        <v>24.9</v>
      </c>
      <c r="F5275" s="44">
        <v>2.57</v>
      </c>
      <c r="G5275" s="44">
        <v>0.95</v>
      </c>
      <c r="H5275" s="18">
        <f>MIN(1,F5275/Config_Geracao!$E$4)*G5275</f>
        <v>0.24415</v>
      </c>
    </row>
    <row r="5276" ht="15.0" customHeight="1">
      <c r="A5276" s="43">
        <v>45877.75</v>
      </c>
      <c r="B5276" s="44">
        <v>8.0</v>
      </c>
      <c r="C5276" s="44">
        <v>18.0</v>
      </c>
      <c r="D5276" s="44">
        <v>251.0</v>
      </c>
      <c r="E5276" s="44">
        <v>22.3</v>
      </c>
      <c r="F5276" s="44">
        <v>5.02</v>
      </c>
      <c r="G5276" s="44">
        <v>0.95</v>
      </c>
      <c r="H5276" s="18">
        <f>MIN(1,F5276/Config_Geracao!$E$4)*G5276</f>
        <v>0.4769</v>
      </c>
    </row>
    <row r="5277" ht="15.0" customHeight="1">
      <c r="A5277" s="43">
        <v>45877.7916666667</v>
      </c>
      <c r="B5277" s="44">
        <v>8.0</v>
      </c>
      <c r="C5277" s="44">
        <v>19.0</v>
      </c>
      <c r="D5277" s="44">
        <v>0.0</v>
      </c>
      <c r="E5277" s="44">
        <v>21.1</v>
      </c>
      <c r="F5277" s="44">
        <v>4.15</v>
      </c>
      <c r="G5277" s="44">
        <v>0.95</v>
      </c>
      <c r="H5277" s="18">
        <f>MIN(1,F5277/Config_Geracao!$E$4)*G5277</f>
        <v>0.39425</v>
      </c>
    </row>
    <row r="5278" ht="15.0" customHeight="1">
      <c r="A5278" s="43">
        <v>45877.8333333333</v>
      </c>
      <c r="B5278" s="44">
        <v>8.0</v>
      </c>
      <c r="C5278" s="44">
        <v>20.0</v>
      </c>
      <c r="D5278" s="44">
        <v>0.0</v>
      </c>
      <c r="E5278" s="44">
        <v>21.7</v>
      </c>
      <c r="F5278" s="44">
        <v>2.66</v>
      </c>
      <c r="G5278" s="44">
        <v>0.95</v>
      </c>
      <c r="H5278" s="18">
        <f>MIN(1,F5278/Config_Geracao!$E$4)*G5278</f>
        <v>0.2527</v>
      </c>
    </row>
    <row r="5279" ht="15.0" customHeight="1">
      <c r="A5279" s="43">
        <v>45877.875</v>
      </c>
      <c r="B5279" s="44">
        <v>8.0</v>
      </c>
      <c r="C5279" s="44">
        <v>21.0</v>
      </c>
      <c r="D5279" s="44">
        <v>0.0</v>
      </c>
      <c r="E5279" s="44">
        <v>23.8</v>
      </c>
      <c r="F5279" s="44">
        <v>4.48</v>
      </c>
      <c r="G5279" s="44">
        <v>0.95</v>
      </c>
      <c r="H5279" s="18">
        <f>MIN(1,F5279/Config_Geracao!$E$4)*G5279</f>
        <v>0.4256</v>
      </c>
    </row>
    <row r="5280" ht="15.0" customHeight="1">
      <c r="A5280" s="43">
        <v>45877.9166666667</v>
      </c>
      <c r="B5280" s="44">
        <v>8.0</v>
      </c>
      <c r="C5280" s="44">
        <v>22.0</v>
      </c>
      <c r="D5280" s="44">
        <v>0.0</v>
      </c>
      <c r="E5280" s="44">
        <v>27.7</v>
      </c>
      <c r="F5280" s="44">
        <v>4.48</v>
      </c>
      <c r="G5280" s="44">
        <v>0.95</v>
      </c>
      <c r="H5280" s="18">
        <f>MIN(1,F5280/Config_Geracao!$E$4)*G5280</f>
        <v>0.4256</v>
      </c>
    </row>
    <row r="5281" ht="15.0" customHeight="1">
      <c r="A5281" s="43">
        <v>45877.9583333333</v>
      </c>
      <c r="B5281" s="44">
        <v>8.0</v>
      </c>
      <c r="C5281" s="44">
        <v>23.0</v>
      </c>
      <c r="D5281" s="44">
        <v>0.0</v>
      </c>
      <c r="E5281" s="44">
        <v>24.2</v>
      </c>
      <c r="F5281" s="44">
        <v>3.99</v>
      </c>
      <c r="G5281" s="44">
        <v>0.95</v>
      </c>
      <c r="H5281" s="18">
        <f>MIN(1,F5281/Config_Geracao!$E$4)*G5281</f>
        <v>0.37905</v>
      </c>
    </row>
    <row r="5282" ht="15.0" customHeight="1">
      <c r="A5282" s="43">
        <v>45878.0</v>
      </c>
      <c r="B5282" s="44">
        <v>8.0</v>
      </c>
      <c r="C5282" s="44">
        <v>0.0</v>
      </c>
      <c r="D5282" s="44">
        <v>0.0</v>
      </c>
      <c r="E5282" s="44">
        <v>26.4</v>
      </c>
      <c r="F5282" s="44">
        <v>4.01</v>
      </c>
      <c r="G5282" s="44">
        <v>0.95</v>
      </c>
      <c r="H5282" s="18">
        <f>MIN(1,F5282/Config_Geracao!$E$4)*G5282</f>
        <v>0.38095</v>
      </c>
    </row>
    <row r="5283" ht="15.0" customHeight="1">
      <c r="A5283" s="43">
        <v>45878.0416666667</v>
      </c>
      <c r="B5283" s="44">
        <v>8.0</v>
      </c>
      <c r="C5283" s="44">
        <v>1.0</v>
      </c>
      <c r="D5283" s="44">
        <v>0.0</v>
      </c>
      <c r="E5283" s="44">
        <v>24.9</v>
      </c>
      <c r="F5283" s="44">
        <v>5.01</v>
      </c>
      <c r="G5283" s="44">
        <v>0.95</v>
      </c>
      <c r="H5283" s="18">
        <f>MIN(1,F5283/Config_Geracao!$E$4)*G5283</f>
        <v>0.47595</v>
      </c>
    </row>
    <row r="5284" ht="15.0" customHeight="1">
      <c r="A5284" s="43">
        <v>45878.0833333333</v>
      </c>
      <c r="B5284" s="44">
        <v>8.0</v>
      </c>
      <c r="C5284" s="44">
        <v>2.0</v>
      </c>
      <c r="D5284" s="44">
        <v>0.0</v>
      </c>
      <c r="E5284" s="44">
        <v>26.8</v>
      </c>
      <c r="F5284" s="44">
        <v>4.0</v>
      </c>
      <c r="G5284" s="44">
        <v>0.95</v>
      </c>
      <c r="H5284" s="18">
        <f>MIN(1,F5284/Config_Geracao!$E$4)*G5284</f>
        <v>0.38</v>
      </c>
    </row>
    <row r="5285" ht="15.0" customHeight="1">
      <c r="A5285" s="43">
        <v>45878.125</v>
      </c>
      <c r="B5285" s="44">
        <v>8.0</v>
      </c>
      <c r="C5285" s="44">
        <v>3.0</v>
      </c>
      <c r="D5285" s="44">
        <v>0.0</v>
      </c>
      <c r="E5285" s="44">
        <v>25.0</v>
      </c>
      <c r="F5285" s="44">
        <v>6.68</v>
      </c>
      <c r="G5285" s="44">
        <v>0.95</v>
      </c>
      <c r="H5285" s="18">
        <f>MIN(1,F5285/Config_Geracao!$E$4)*G5285</f>
        <v>0.6346</v>
      </c>
    </row>
    <row r="5286" ht="15.0" customHeight="1">
      <c r="A5286" s="43">
        <v>45878.1666666667</v>
      </c>
      <c r="B5286" s="44">
        <v>8.0</v>
      </c>
      <c r="C5286" s="44">
        <v>4.0</v>
      </c>
      <c r="D5286" s="44">
        <v>0.0</v>
      </c>
      <c r="E5286" s="44">
        <v>25.1</v>
      </c>
      <c r="F5286" s="44">
        <v>4.12</v>
      </c>
      <c r="G5286" s="44">
        <v>0.95</v>
      </c>
      <c r="H5286" s="18">
        <f>MIN(1,F5286/Config_Geracao!$E$4)*G5286</f>
        <v>0.3914</v>
      </c>
    </row>
    <row r="5287" ht="15.0" customHeight="1">
      <c r="A5287" s="43">
        <v>45878.2083333333</v>
      </c>
      <c r="B5287" s="44">
        <v>8.0</v>
      </c>
      <c r="C5287" s="44">
        <v>5.0</v>
      </c>
      <c r="D5287" s="44">
        <v>7.3</v>
      </c>
      <c r="E5287" s="44">
        <v>20.3</v>
      </c>
      <c r="F5287" s="44">
        <v>4.91</v>
      </c>
      <c r="G5287" s="44">
        <v>0.95</v>
      </c>
      <c r="H5287" s="18">
        <f>MIN(1,F5287/Config_Geracao!$E$4)*G5287</f>
        <v>0.46645</v>
      </c>
    </row>
    <row r="5288" ht="15.0" customHeight="1">
      <c r="A5288" s="43">
        <v>45878.25</v>
      </c>
      <c r="B5288" s="44">
        <v>8.0</v>
      </c>
      <c r="C5288" s="44">
        <v>6.0</v>
      </c>
      <c r="D5288" s="44">
        <v>41.5</v>
      </c>
      <c r="E5288" s="44">
        <v>21.0</v>
      </c>
      <c r="F5288" s="44">
        <v>6.13</v>
      </c>
      <c r="G5288" s="44">
        <v>0.95</v>
      </c>
      <c r="H5288" s="18">
        <f>MIN(1,F5288/Config_Geracao!$E$4)*G5288</f>
        <v>0.58235</v>
      </c>
    </row>
    <row r="5289" ht="15.0" customHeight="1">
      <c r="A5289" s="43">
        <v>45878.2916666667</v>
      </c>
      <c r="B5289" s="44">
        <v>8.0</v>
      </c>
      <c r="C5289" s="44">
        <v>7.0</v>
      </c>
      <c r="D5289" s="44">
        <v>417.9</v>
      </c>
      <c r="E5289" s="44">
        <v>24.6</v>
      </c>
      <c r="F5289" s="44">
        <v>2.78</v>
      </c>
      <c r="G5289" s="44">
        <v>0.95</v>
      </c>
      <c r="H5289" s="18">
        <f>MIN(1,F5289/Config_Geracao!$E$4)*G5289</f>
        <v>0.2641</v>
      </c>
    </row>
    <row r="5290" ht="15.0" customHeight="1">
      <c r="A5290" s="43">
        <v>45878.3333333333</v>
      </c>
      <c r="B5290" s="44">
        <v>8.0</v>
      </c>
      <c r="C5290" s="44">
        <v>8.0</v>
      </c>
      <c r="D5290" s="44">
        <v>583.1</v>
      </c>
      <c r="E5290" s="44">
        <v>26.2</v>
      </c>
      <c r="F5290" s="44">
        <v>3.0</v>
      </c>
      <c r="G5290" s="44">
        <v>0.95</v>
      </c>
      <c r="H5290" s="18">
        <f>MIN(1,F5290/Config_Geracao!$E$4)*G5290</f>
        <v>0.285</v>
      </c>
    </row>
    <row r="5291" ht="15.0" customHeight="1">
      <c r="A5291" s="43">
        <v>45878.375</v>
      </c>
      <c r="B5291" s="44">
        <v>8.0</v>
      </c>
      <c r="C5291" s="44">
        <v>9.0</v>
      </c>
      <c r="D5291" s="44">
        <v>712.0</v>
      </c>
      <c r="E5291" s="44">
        <v>25.4</v>
      </c>
      <c r="F5291" s="44">
        <v>3.55</v>
      </c>
      <c r="G5291" s="44">
        <v>0.95</v>
      </c>
      <c r="H5291" s="18">
        <f>MIN(1,F5291/Config_Geracao!$E$4)*G5291</f>
        <v>0.33725</v>
      </c>
    </row>
    <row r="5292" ht="15.0" customHeight="1">
      <c r="A5292" s="43">
        <v>45878.4166666667</v>
      </c>
      <c r="B5292" s="44">
        <v>8.0</v>
      </c>
      <c r="C5292" s="44">
        <v>10.0</v>
      </c>
      <c r="D5292" s="44">
        <v>847.5</v>
      </c>
      <c r="E5292" s="44">
        <v>25.4</v>
      </c>
      <c r="F5292" s="44">
        <v>2.67</v>
      </c>
      <c r="G5292" s="44">
        <v>0.95</v>
      </c>
      <c r="H5292" s="18">
        <f>MIN(1,F5292/Config_Geracao!$E$4)*G5292</f>
        <v>0.25365</v>
      </c>
    </row>
    <row r="5293" ht="15.0" customHeight="1">
      <c r="A5293" s="43">
        <v>45878.4583333333</v>
      </c>
      <c r="B5293" s="44">
        <v>8.0</v>
      </c>
      <c r="C5293" s="44">
        <v>11.0</v>
      </c>
      <c r="D5293" s="44">
        <v>905.0</v>
      </c>
      <c r="E5293" s="44">
        <v>29.6</v>
      </c>
      <c r="F5293" s="44">
        <v>2.7</v>
      </c>
      <c r="G5293" s="44">
        <v>0.95</v>
      </c>
      <c r="H5293" s="18">
        <f>MIN(1,F5293/Config_Geracao!$E$4)*G5293</f>
        <v>0.2565</v>
      </c>
    </row>
    <row r="5294" ht="15.0" customHeight="1">
      <c r="A5294" s="43">
        <v>45878.5</v>
      </c>
      <c r="B5294" s="44">
        <v>8.0</v>
      </c>
      <c r="C5294" s="44">
        <v>12.0</v>
      </c>
      <c r="D5294" s="44">
        <v>955.7</v>
      </c>
      <c r="E5294" s="44">
        <v>29.8</v>
      </c>
      <c r="F5294" s="44">
        <v>3.87</v>
      </c>
      <c r="G5294" s="44">
        <v>0.95</v>
      </c>
      <c r="H5294" s="18">
        <f>MIN(1,F5294/Config_Geracao!$E$4)*G5294</f>
        <v>0.36765</v>
      </c>
    </row>
    <row r="5295" ht="15.0" customHeight="1">
      <c r="A5295" s="43">
        <v>45878.5416666667</v>
      </c>
      <c r="B5295" s="44">
        <v>8.0</v>
      </c>
      <c r="C5295" s="44">
        <v>13.0</v>
      </c>
      <c r="D5295" s="44">
        <v>947.6</v>
      </c>
      <c r="E5295" s="44">
        <v>29.4</v>
      </c>
      <c r="F5295" s="44">
        <v>7.59</v>
      </c>
      <c r="G5295" s="44">
        <v>0.95</v>
      </c>
      <c r="H5295" s="18">
        <f>MIN(1,F5295/Config_Geracao!$E$4)*G5295</f>
        <v>0.72105</v>
      </c>
    </row>
    <row r="5296" ht="15.0" customHeight="1">
      <c r="A5296" s="43">
        <v>45878.5833333333</v>
      </c>
      <c r="B5296" s="44">
        <v>8.0</v>
      </c>
      <c r="C5296" s="44">
        <v>14.0</v>
      </c>
      <c r="D5296" s="44">
        <v>874.8</v>
      </c>
      <c r="E5296" s="44">
        <v>28.9</v>
      </c>
      <c r="F5296" s="44">
        <v>8.32</v>
      </c>
      <c r="G5296" s="44">
        <v>0.95</v>
      </c>
      <c r="H5296" s="18">
        <f>MIN(1,F5296/Config_Geracao!$E$4)*G5296</f>
        <v>0.7904</v>
      </c>
    </row>
    <row r="5297" ht="15.0" customHeight="1">
      <c r="A5297" s="43">
        <v>45878.625</v>
      </c>
      <c r="B5297" s="44">
        <v>8.0</v>
      </c>
      <c r="C5297" s="44">
        <v>15.0</v>
      </c>
      <c r="D5297" s="44">
        <v>743.6</v>
      </c>
      <c r="E5297" s="44">
        <v>26.5</v>
      </c>
      <c r="F5297" s="44">
        <v>3.79</v>
      </c>
      <c r="G5297" s="44">
        <v>0.95</v>
      </c>
      <c r="H5297" s="18">
        <f>MIN(1,F5297/Config_Geracao!$E$4)*G5297</f>
        <v>0.36005</v>
      </c>
    </row>
    <row r="5298" ht="15.0" customHeight="1">
      <c r="A5298" s="43">
        <v>45878.6666666667</v>
      </c>
      <c r="B5298" s="44">
        <v>8.0</v>
      </c>
      <c r="C5298" s="44">
        <v>16.0</v>
      </c>
      <c r="D5298" s="44">
        <v>584.9</v>
      </c>
      <c r="E5298" s="44">
        <v>23.0</v>
      </c>
      <c r="F5298" s="44">
        <v>3.99</v>
      </c>
      <c r="G5298" s="44">
        <v>0.95</v>
      </c>
      <c r="H5298" s="18">
        <f>MIN(1,F5298/Config_Geracao!$E$4)*G5298</f>
        <v>0.37905</v>
      </c>
    </row>
    <row r="5299" ht="15.0" customHeight="1">
      <c r="A5299" s="43">
        <v>45878.7083333333</v>
      </c>
      <c r="B5299" s="44">
        <v>8.0</v>
      </c>
      <c r="C5299" s="44">
        <v>17.0</v>
      </c>
      <c r="D5299" s="44">
        <v>431.9</v>
      </c>
      <c r="E5299" s="44">
        <v>22.3</v>
      </c>
      <c r="F5299" s="44">
        <v>3.64</v>
      </c>
      <c r="G5299" s="44">
        <v>0.95</v>
      </c>
      <c r="H5299" s="18">
        <f>MIN(1,F5299/Config_Geracao!$E$4)*G5299</f>
        <v>0.3458</v>
      </c>
    </row>
    <row r="5300" ht="15.0" customHeight="1">
      <c r="A5300" s="43">
        <v>45878.75</v>
      </c>
      <c r="B5300" s="44">
        <v>8.0</v>
      </c>
      <c r="C5300" s="44">
        <v>18.0</v>
      </c>
      <c r="D5300" s="44">
        <v>217.2</v>
      </c>
      <c r="E5300" s="44">
        <v>23.0</v>
      </c>
      <c r="F5300" s="44">
        <v>3.0</v>
      </c>
      <c r="G5300" s="44">
        <v>0.95</v>
      </c>
      <c r="H5300" s="18">
        <f>MIN(1,F5300/Config_Geracao!$E$4)*G5300</f>
        <v>0.285</v>
      </c>
    </row>
    <row r="5301" ht="15.0" customHeight="1">
      <c r="A5301" s="43">
        <v>45878.7916666667</v>
      </c>
      <c r="B5301" s="44">
        <v>8.0</v>
      </c>
      <c r="C5301" s="44">
        <v>19.0</v>
      </c>
      <c r="D5301" s="44">
        <v>0.0</v>
      </c>
      <c r="E5301" s="44">
        <v>22.5</v>
      </c>
      <c r="F5301" s="44">
        <v>2.97</v>
      </c>
      <c r="G5301" s="44">
        <v>0.95</v>
      </c>
      <c r="H5301" s="18">
        <f>MIN(1,F5301/Config_Geracao!$E$4)*G5301</f>
        <v>0.28215</v>
      </c>
    </row>
    <row r="5302" ht="15.0" customHeight="1">
      <c r="A5302" s="43">
        <v>45878.8333333333</v>
      </c>
      <c r="B5302" s="44">
        <v>8.0</v>
      </c>
      <c r="C5302" s="44">
        <v>20.0</v>
      </c>
      <c r="D5302" s="44">
        <v>0.0</v>
      </c>
      <c r="E5302" s="44">
        <v>22.4</v>
      </c>
      <c r="F5302" s="44">
        <v>4.1</v>
      </c>
      <c r="G5302" s="44">
        <v>0.95</v>
      </c>
      <c r="H5302" s="18">
        <f>MIN(1,F5302/Config_Geracao!$E$4)*G5302</f>
        <v>0.3895</v>
      </c>
    </row>
    <row r="5303" ht="15.0" customHeight="1">
      <c r="A5303" s="43">
        <v>45878.875</v>
      </c>
      <c r="B5303" s="44">
        <v>8.0</v>
      </c>
      <c r="C5303" s="44">
        <v>21.0</v>
      </c>
      <c r="D5303" s="44">
        <v>0.0</v>
      </c>
      <c r="E5303" s="44">
        <v>26.7</v>
      </c>
      <c r="F5303" s="44">
        <v>4.76</v>
      </c>
      <c r="G5303" s="44">
        <v>0.95</v>
      </c>
      <c r="H5303" s="18">
        <f>MIN(1,F5303/Config_Geracao!$E$4)*G5303</f>
        <v>0.4522</v>
      </c>
    </row>
    <row r="5304" ht="15.0" customHeight="1">
      <c r="A5304" s="43">
        <v>45878.9166666667</v>
      </c>
      <c r="B5304" s="44">
        <v>8.0</v>
      </c>
      <c r="C5304" s="44">
        <v>22.0</v>
      </c>
      <c r="D5304" s="44">
        <v>0.0</v>
      </c>
      <c r="E5304" s="44">
        <v>23.4</v>
      </c>
      <c r="F5304" s="44">
        <v>7.55</v>
      </c>
      <c r="G5304" s="44">
        <v>0.95</v>
      </c>
      <c r="H5304" s="18">
        <f>MIN(1,F5304/Config_Geracao!$E$4)*G5304</f>
        <v>0.71725</v>
      </c>
    </row>
    <row r="5305" ht="15.0" customHeight="1">
      <c r="A5305" s="43">
        <v>45878.9583333333</v>
      </c>
      <c r="B5305" s="44">
        <v>8.0</v>
      </c>
      <c r="C5305" s="44">
        <v>23.0</v>
      </c>
      <c r="D5305" s="44">
        <v>0.0</v>
      </c>
      <c r="E5305" s="44">
        <v>24.7</v>
      </c>
      <c r="F5305" s="44">
        <v>5.13</v>
      </c>
      <c r="G5305" s="44">
        <v>0.95</v>
      </c>
      <c r="H5305" s="18">
        <f>MIN(1,F5305/Config_Geracao!$E$4)*G5305</f>
        <v>0.48735</v>
      </c>
    </row>
    <row r="5306" ht="15.0" customHeight="1">
      <c r="A5306" s="43">
        <v>45879.0</v>
      </c>
      <c r="B5306" s="44">
        <v>8.0</v>
      </c>
      <c r="C5306" s="44">
        <v>0.0</v>
      </c>
      <c r="D5306" s="44">
        <v>0.0</v>
      </c>
      <c r="E5306" s="44">
        <v>26.0</v>
      </c>
      <c r="F5306" s="44">
        <v>5.61</v>
      </c>
      <c r="G5306" s="44">
        <v>0.95</v>
      </c>
      <c r="H5306" s="18">
        <f>MIN(1,F5306/Config_Geracao!$E$4)*G5306</f>
        <v>0.53295</v>
      </c>
    </row>
    <row r="5307" ht="15.0" customHeight="1">
      <c r="A5307" s="43">
        <v>45879.0416666667</v>
      </c>
      <c r="B5307" s="44">
        <v>8.0</v>
      </c>
      <c r="C5307" s="44">
        <v>1.0</v>
      </c>
      <c r="D5307" s="44">
        <v>0.0</v>
      </c>
      <c r="E5307" s="44">
        <v>23.3</v>
      </c>
      <c r="F5307" s="44">
        <v>4.41</v>
      </c>
      <c r="G5307" s="44">
        <v>0.95</v>
      </c>
      <c r="H5307" s="18">
        <f>MIN(1,F5307/Config_Geracao!$E$4)*G5307</f>
        <v>0.41895</v>
      </c>
    </row>
    <row r="5308" ht="15.0" customHeight="1">
      <c r="A5308" s="43">
        <v>45879.0833333333</v>
      </c>
      <c r="B5308" s="44">
        <v>8.0</v>
      </c>
      <c r="C5308" s="44">
        <v>2.0</v>
      </c>
      <c r="D5308" s="44">
        <v>0.0</v>
      </c>
      <c r="E5308" s="44">
        <v>22.8</v>
      </c>
      <c r="F5308" s="44">
        <v>4.03</v>
      </c>
      <c r="G5308" s="44">
        <v>0.95</v>
      </c>
      <c r="H5308" s="18">
        <f>MIN(1,F5308/Config_Geracao!$E$4)*G5308</f>
        <v>0.38285</v>
      </c>
    </row>
    <row r="5309" ht="15.0" customHeight="1">
      <c r="A5309" s="43">
        <v>45879.125</v>
      </c>
      <c r="B5309" s="44">
        <v>8.0</v>
      </c>
      <c r="C5309" s="44">
        <v>3.0</v>
      </c>
      <c r="D5309" s="44">
        <v>0.0</v>
      </c>
      <c r="E5309" s="44">
        <v>27.3</v>
      </c>
      <c r="F5309" s="44">
        <v>4.53</v>
      </c>
      <c r="G5309" s="44">
        <v>0.95</v>
      </c>
      <c r="H5309" s="18">
        <f>MIN(1,F5309/Config_Geracao!$E$4)*G5309</f>
        <v>0.43035</v>
      </c>
    </row>
    <row r="5310" ht="15.0" customHeight="1">
      <c r="A5310" s="43">
        <v>45879.1666666667</v>
      </c>
      <c r="B5310" s="44">
        <v>8.0</v>
      </c>
      <c r="C5310" s="44">
        <v>4.0</v>
      </c>
      <c r="D5310" s="44">
        <v>0.0</v>
      </c>
      <c r="E5310" s="44">
        <v>23.4</v>
      </c>
      <c r="F5310" s="44">
        <v>4.94</v>
      </c>
      <c r="G5310" s="44">
        <v>0.95</v>
      </c>
      <c r="H5310" s="18">
        <f>MIN(1,F5310/Config_Geracao!$E$4)*G5310</f>
        <v>0.4693</v>
      </c>
    </row>
    <row r="5311" ht="15.0" customHeight="1">
      <c r="A5311" s="43">
        <v>45879.2083333333</v>
      </c>
      <c r="B5311" s="44">
        <v>8.0</v>
      </c>
      <c r="C5311" s="44">
        <v>5.0</v>
      </c>
      <c r="D5311" s="44">
        <v>3.2</v>
      </c>
      <c r="E5311" s="44">
        <v>23.7</v>
      </c>
      <c r="F5311" s="44">
        <v>5.97</v>
      </c>
      <c r="G5311" s="44">
        <v>0.95</v>
      </c>
      <c r="H5311" s="18">
        <f>MIN(1,F5311/Config_Geracao!$E$4)*G5311</f>
        <v>0.56715</v>
      </c>
    </row>
    <row r="5312" ht="15.0" customHeight="1">
      <c r="A5312" s="43">
        <v>45879.25</v>
      </c>
      <c r="B5312" s="44">
        <v>8.0</v>
      </c>
      <c r="C5312" s="44">
        <v>6.0</v>
      </c>
      <c r="D5312" s="44">
        <v>206.8</v>
      </c>
      <c r="E5312" s="44">
        <v>20.6</v>
      </c>
      <c r="F5312" s="44">
        <v>2.95</v>
      </c>
      <c r="G5312" s="44">
        <v>0.95</v>
      </c>
      <c r="H5312" s="18">
        <f>MIN(1,F5312/Config_Geracao!$E$4)*G5312</f>
        <v>0.28025</v>
      </c>
    </row>
    <row r="5313" ht="15.0" customHeight="1">
      <c r="A5313" s="43">
        <v>45879.2916666667</v>
      </c>
      <c r="B5313" s="44">
        <v>8.0</v>
      </c>
      <c r="C5313" s="44">
        <v>7.0</v>
      </c>
      <c r="D5313" s="44">
        <v>384.9</v>
      </c>
      <c r="E5313" s="44">
        <v>25.7</v>
      </c>
      <c r="F5313" s="44">
        <v>4.53</v>
      </c>
      <c r="G5313" s="44">
        <v>0.95</v>
      </c>
      <c r="H5313" s="18">
        <f>MIN(1,F5313/Config_Geracao!$E$4)*G5313</f>
        <v>0.43035</v>
      </c>
    </row>
    <row r="5314" ht="15.0" customHeight="1">
      <c r="A5314" s="43">
        <v>45879.3333333333</v>
      </c>
      <c r="B5314" s="44">
        <v>8.0</v>
      </c>
      <c r="C5314" s="44">
        <v>8.0</v>
      </c>
      <c r="D5314" s="44">
        <v>610.9</v>
      </c>
      <c r="E5314" s="44">
        <v>24.3</v>
      </c>
      <c r="F5314" s="44">
        <v>3.05</v>
      </c>
      <c r="G5314" s="44">
        <v>0.95</v>
      </c>
      <c r="H5314" s="18">
        <f>MIN(1,F5314/Config_Geracao!$E$4)*G5314</f>
        <v>0.28975</v>
      </c>
    </row>
    <row r="5315" ht="15.0" customHeight="1">
      <c r="A5315" s="43">
        <v>45879.375</v>
      </c>
      <c r="B5315" s="44">
        <v>8.0</v>
      </c>
      <c r="C5315" s="44">
        <v>9.0</v>
      </c>
      <c r="D5315" s="44">
        <v>716.4</v>
      </c>
      <c r="E5315" s="44">
        <v>24.8</v>
      </c>
      <c r="F5315" s="44">
        <v>3.2</v>
      </c>
      <c r="G5315" s="44">
        <v>0.95</v>
      </c>
      <c r="H5315" s="18">
        <f>MIN(1,F5315/Config_Geracao!$E$4)*G5315</f>
        <v>0.304</v>
      </c>
    </row>
    <row r="5316" ht="15.0" customHeight="1">
      <c r="A5316" s="43">
        <v>45879.4166666667</v>
      </c>
      <c r="B5316" s="44">
        <v>8.0</v>
      </c>
      <c r="C5316" s="44">
        <v>10.0</v>
      </c>
      <c r="D5316" s="44">
        <v>852.6</v>
      </c>
      <c r="E5316" s="44">
        <v>26.6</v>
      </c>
      <c r="F5316" s="44">
        <v>2.95</v>
      </c>
      <c r="G5316" s="44">
        <v>0.95</v>
      </c>
      <c r="H5316" s="18">
        <f>MIN(1,F5316/Config_Geracao!$E$4)*G5316</f>
        <v>0.28025</v>
      </c>
    </row>
    <row r="5317" ht="15.0" customHeight="1">
      <c r="A5317" s="43">
        <v>45879.4583333333</v>
      </c>
      <c r="B5317" s="44">
        <v>8.0</v>
      </c>
      <c r="C5317" s="44">
        <v>11.0</v>
      </c>
      <c r="D5317" s="44">
        <v>902.5</v>
      </c>
      <c r="E5317" s="44">
        <v>28.5</v>
      </c>
      <c r="F5317" s="44">
        <v>3.08</v>
      </c>
      <c r="G5317" s="44">
        <v>0.95</v>
      </c>
      <c r="H5317" s="18">
        <f>MIN(1,F5317/Config_Geracao!$E$4)*G5317</f>
        <v>0.2926</v>
      </c>
    </row>
    <row r="5318" ht="15.0" customHeight="1">
      <c r="A5318" s="43">
        <v>45879.5</v>
      </c>
      <c r="B5318" s="44">
        <v>8.0</v>
      </c>
      <c r="C5318" s="44">
        <v>12.0</v>
      </c>
      <c r="D5318" s="44">
        <v>952.8</v>
      </c>
      <c r="E5318" s="44">
        <v>27.1</v>
      </c>
      <c r="F5318" s="44">
        <v>3.82</v>
      </c>
      <c r="G5318" s="44">
        <v>0.95</v>
      </c>
      <c r="H5318" s="18">
        <f>MIN(1,F5318/Config_Geracao!$E$4)*G5318</f>
        <v>0.3629</v>
      </c>
    </row>
    <row r="5319" ht="15.0" customHeight="1">
      <c r="A5319" s="43">
        <v>45879.5416666667</v>
      </c>
      <c r="B5319" s="44">
        <v>8.0</v>
      </c>
      <c r="C5319" s="44">
        <v>13.0</v>
      </c>
      <c r="D5319" s="44">
        <v>945.3</v>
      </c>
      <c r="E5319" s="44">
        <v>26.3</v>
      </c>
      <c r="F5319" s="44">
        <v>4.0</v>
      </c>
      <c r="G5319" s="44">
        <v>0.95</v>
      </c>
      <c r="H5319" s="18">
        <f>MIN(1,F5319/Config_Geracao!$E$4)*G5319</f>
        <v>0.38</v>
      </c>
    </row>
    <row r="5320" ht="15.0" customHeight="1">
      <c r="A5320" s="43">
        <v>45879.5833333333</v>
      </c>
      <c r="B5320" s="44">
        <v>8.0</v>
      </c>
      <c r="C5320" s="44">
        <v>14.0</v>
      </c>
      <c r="D5320" s="44">
        <v>858.6</v>
      </c>
      <c r="E5320" s="44">
        <v>26.9</v>
      </c>
      <c r="F5320" s="44">
        <v>2.85</v>
      </c>
      <c r="G5320" s="44">
        <v>0.95</v>
      </c>
      <c r="H5320" s="18">
        <f>MIN(1,F5320/Config_Geracao!$E$4)*G5320</f>
        <v>0.27075</v>
      </c>
    </row>
    <row r="5321" ht="15.0" customHeight="1">
      <c r="A5321" s="43">
        <v>45879.625</v>
      </c>
      <c r="B5321" s="44">
        <v>8.0</v>
      </c>
      <c r="C5321" s="44">
        <v>15.0</v>
      </c>
      <c r="D5321" s="44">
        <v>367.0</v>
      </c>
      <c r="E5321" s="44">
        <v>26.5</v>
      </c>
      <c r="F5321" s="44">
        <v>3.67</v>
      </c>
      <c r="G5321" s="44">
        <v>0.95</v>
      </c>
      <c r="H5321" s="18">
        <f>MIN(1,F5321/Config_Geracao!$E$4)*G5321</f>
        <v>0.34865</v>
      </c>
    </row>
    <row r="5322" ht="15.0" customHeight="1">
      <c r="A5322" s="43">
        <v>45879.6666666667</v>
      </c>
      <c r="B5322" s="44">
        <v>8.0</v>
      </c>
      <c r="C5322" s="44">
        <v>16.0</v>
      </c>
      <c r="D5322" s="44">
        <v>368.9</v>
      </c>
      <c r="E5322" s="44">
        <v>24.6</v>
      </c>
      <c r="F5322" s="44">
        <v>4.43</v>
      </c>
      <c r="G5322" s="44">
        <v>0.95</v>
      </c>
      <c r="H5322" s="18">
        <f>MIN(1,F5322/Config_Geracao!$E$4)*G5322</f>
        <v>0.42085</v>
      </c>
    </row>
    <row r="5323" ht="15.0" customHeight="1">
      <c r="A5323" s="43">
        <v>45879.7083333333</v>
      </c>
      <c r="B5323" s="44">
        <v>8.0</v>
      </c>
      <c r="C5323" s="44">
        <v>17.0</v>
      </c>
      <c r="D5323" s="44">
        <v>415.1</v>
      </c>
      <c r="E5323" s="44">
        <v>21.1</v>
      </c>
      <c r="F5323" s="44">
        <v>2.76</v>
      </c>
      <c r="G5323" s="44">
        <v>0.95</v>
      </c>
      <c r="H5323" s="18">
        <f>MIN(1,F5323/Config_Geracao!$E$4)*G5323</f>
        <v>0.2622</v>
      </c>
    </row>
    <row r="5324" ht="15.0" customHeight="1">
      <c r="A5324" s="43">
        <v>45879.75</v>
      </c>
      <c r="B5324" s="44">
        <v>8.0</v>
      </c>
      <c r="C5324" s="44">
        <v>18.0</v>
      </c>
      <c r="D5324" s="44">
        <v>202.6</v>
      </c>
      <c r="E5324" s="44">
        <v>22.4</v>
      </c>
      <c r="F5324" s="44">
        <v>2.91</v>
      </c>
      <c r="G5324" s="44">
        <v>0.95</v>
      </c>
      <c r="H5324" s="18">
        <f>MIN(1,F5324/Config_Geracao!$E$4)*G5324</f>
        <v>0.27645</v>
      </c>
    </row>
    <row r="5325" ht="15.0" customHeight="1">
      <c r="A5325" s="43">
        <v>45879.7916666667</v>
      </c>
      <c r="B5325" s="44">
        <v>8.0</v>
      </c>
      <c r="C5325" s="44">
        <v>19.0</v>
      </c>
      <c r="D5325" s="44">
        <v>0.0</v>
      </c>
      <c r="E5325" s="44">
        <v>23.1</v>
      </c>
      <c r="F5325" s="44">
        <v>4.12</v>
      </c>
      <c r="G5325" s="44">
        <v>0.95</v>
      </c>
      <c r="H5325" s="18">
        <f>MIN(1,F5325/Config_Geracao!$E$4)*G5325</f>
        <v>0.3914</v>
      </c>
    </row>
    <row r="5326" ht="15.0" customHeight="1">
      <c r="A5326" s="43">
        <v>45879.8333333333</v>
      </c>
      <c r="B5326" s="44">
        <v>8.0</v>
      </c>
      <c r="C5326" s="44">
        <v>20.0</v>
      </c>
      <c r="D5326" s="44">
        <v>0.0</v>
      </c>
      <c r="E5326" s="44">
        <v>22.8</v>
      </c>
      <c r="F5326" s="44">
        <v>4.1</v>
      </c>
      <c r="G5326" s="44">
        <v>0.95</v>
      </c>
      <c r="H5326" s="18">
        <f>MIN(1,F5326/Config_Geracao!$E$4)*G5326</f>
        <v>0.3895</v>
      </c>
    </row>
    <row r="5327" ht="15.0" customHeight="1">
      <c r="A5327" s="43">
        <v>45879.875</v>
      </c>
      <c r="B5327" s="44">
        <v>8.0</v>
      </c>
      <c r="C5327" s="44">
        <v>21.0</v>
      </c>
      <c r="D5327" s="44">
        <v>0.0</v>
      </c>
      <c r="E5327" s="44">
        <v>23.1</v>
      </c>
      <c r="F5327" s="44">
        <v>4.41</v>
      </c>
      <c r="G5327" s="44">
        <v>0.95</v>
      </c>
      <c r="H5327" s="18">
        <f>MIN(1,F5327/Config_Geracao!$E$4)*G5327</f>
        <v>0.41895</v>
      </c>
    </row>
    <row r="5328" ht="15.0" customHeight="1">
      <c r="A5328" s="43">
        <v>45879.9166666667</v>
      </c>
      <c r="B5328" s="44">
        <v>8.0</v>
      </c>
      <c r="C5328" s="44">
        <v>22.0</v>
      </c>
      <c r="D5328" s="44">
        <v>0.0</v>
      </c>
      <c r="E5328" s="44">
        <v>25.5</v>
      </c>
      <c r="F5328" s="44">
        <v>5.16</v>
      </c>
      <c r="G5328" s="44">
        <v>0.95</v>
      </c>
      <c r="H5328" s="18">
        <f>MIN(1,F5328/Config_Geracao!$E$4)*G5328</f>
        <v>0.4902</v>
      </c>
    </row>
    <row r="5329" ht="15.0" customHeight="1">
      <c r="A5329" s="43">
        <v>45879.9583333333</v>
      </c>
      <c r="B5329" s="44">
        <v>8.0</v>
      </c>
      <c r="C5329" s="44">
        <v>23.0</v>
      </c>
      <c r="D5329" s="44">
        <v>0.0</v>
      </c>
      <c r="E5329" s="44">
        <v>23.2</v>
      </c>
      <c r="F5329" s="44">
        <v>3.97</v>
      </c>
      <c r="G5329" s="44">
        <v>0.95</v>
      </c>
      <c r="H5329" s="18">
        <f>MIN(1,F5329/Config_Geracao!$E$4)*G5329</f>
        <v>0.37715</v>
      </c>
    </row>
    <row r="5330" ht="15.0" customHeight="1">
      <c r="A5330" s="43">
        <v>45880.0</v>
      </c>
      <c r="B5330" s="44">
        <v>8.0</v>
      </c>
      <c r="C5330" s="44">
        <v>0.0</v>
      </c>
      <c r="D5330" s="44">
        <v>0.0</v>
      </c>
      <c r="E5330" s="44">
        <v>23.6</v>
      </c>
      <c r="F5330" s="44">
        <v>4.32</v>
      </c>
      <c r="G5330" s="44">
        <v>0.95</v>
      </c>
      <c r="H5330" s="18">
        <f>MIN(1,F5330/Config_Geracao!$E$4)*G5330</f>
        <v>0.4104</v>
      </c>
    </row>
    <row r="5331" ht="15.0" customHeight="1">
      <c r="A5331" s="43">
        <v>45880.0416666667</v>
      </c>
      <c r="B5331" s="44">
        <v>8.0</v>
      </c>
      <c r="C5331" s="44">
        <v>1.0</v>
      </c>
      <c r="D5331" s="44">
        <v>0.0</v>
      </c>
      <c r="E5331" s="44">
        <v>23.8</v>
      </c>
      <c r="F5331" s="44">
        <v>5.28</v>
      </c>
      <c r="G5331" s="44">
        <v>0.95</v>
      </c>
      <c r="H5331" s="18">
        <f>MIN(1,F5331/Config_Geracao!$E$4)*G5331</f>
        <v>0.5016</v>
      </c>
    </row>
    <row r="5332" ht="15.0" customHeight="1">
      <c r="A5332" s="43">
        <v>45880.0833333333</v>
      </c>
      <c r="B5332" s="44">
        <v>8.0</v>
      </c>
      <c r="C5332" s="44">
        <v>2.0</v>
      </c>
      <c r="D5332" s="44">
        <v>0.0</v>
      </c>
      <c r="E5332" s="44">
        <v>26.0</v>
      </c>
      <c r="F5332" s="44">
        <v>3.85</v>
      </c>
      <c r="G5332" s="44">
        <v>0.95</v>
      </c>
      <c r="H5332" s="18">
        <f>MIN(1,F5332/Config_Geracao!$E$4)*G5332</f>
        <v>0.36575</v>
      </c>
    </row>
    <row r="5333" ht="15.0" customHeight="1">
      <c r="A5333" s="43">
        <v>45880.125</v>
      </c>
      <c r="B5333" s="44">
        <v>8.0</v>
      </c>
      <c r="C5333" s="44">
        <v>3.0</v>
      </c>
      <c r="D5333" s="44">
        <v>0.0</v>
      </c>
      <c r="E5333" s="44">
        <v>26.0</v>
      </c>
      <c r="F5333" s="44">
        <v>3.99</v>
      </c>
      <c r="G5333" s="44">
        <v>0.95</v>
      </c>
      <c r="H5333" s="18">
        <f>MIN(1,F5333/Config_Geracao!$E$4)*G5333</f>
        <v>0.37905</v>
      </c>
    </row>
    <row r="5334" ht="15.0" customHeight="1">
      <c r="A5334" s="43">
        <v>45880.1666666667</v>
      </c>
      <c r="B5334" s="44">
        <v>8.0</v>
      </c>
      <c r="C5334" s="44">
        <v>4.0</v>
      </c>
      <c r="D5334" s="44">
        <v>0.0</v>
      </c>
      <c r="E5334" s="44">
        <v>22.4</v>
      </c>
      <c r="F5334" s="44">
        <v>4.0</v>
      </c>
      <c r="G5334" s="44">
        <v>0.95</v>
      </c>
      <c r="H5334" s="18">
        <f>MIN(1,F5334/Config_Geracao!$E$4)*G5334</f>
        <v>0.38</v>
      </c>
    </row>
    <row r="5335" ht="15.0" customHeight="1">
      <c r="A5335" s="43">
        <v>45880.2083333333</v>
      </c>
      <c r="B5335" s="44">
        <v>8.0</v>
      </c>
      <c r="C5335" s="44">
        <v>5.0</v>
      </c>
      <c r="D5335" s="44">
        <v>0.0</v>
      </c>
      <c r="E5335" s="44">
        <v>24.0</v>
      </c>
      <c r="F5335" s="44">
        <v>4.69</v>
      </c>
      <c r="G5335" s="44">
        <v>0.95</v>
      </c>
      <c r="H5335" s="18">
        <f>MIN(1,F5335/Config_Geracao!$E$4)*G5335</f>
        <v>0.44555</v>
      </c>
    </row>
    <row r="5336" ht="15.0" customHeight="1">
      <c r="A5336" s="43">
        <v>45880.25</v>
      </c>
      <c r="B5336" s="44">
        <v>8.0</v>
      </c>
      <c r="C5336" s="44">
        <v>6.0</v>
      </c>
      <c r="D5336" s="44">
        <v>67.6</v>
      </c>
      <c r="E5336" s="44">
        <v>23.2</v>
      </c>
      <c r="F5336" s="44">
        <v>3.34</v>
      </c>
      <c r="G5336" s="44">
        <v>0.95</v>
      </c>
      <c r="H5336" s="18">
        <f>MIN(1,F5336/Config_Geracao!$E$4)*G5336</f>
        <v>0.3173</v>
      </c>
    </row>
    <row r="5337" ht="15.0" customHeight="1">
      <c r="A5337" s="43">
        <v>45880.2916666667</v>
      </c>
      <c r="B5337" s="44">
        <v>8.0</v>
      </c>
      <c r="C5337" s="44">
        <v>7.0</v>
      </c>
      <c r="D5337" s="44">
        <v>422.0</v>
      </c>
      <c r="E5337" s="44">
        <v>19.8</v>
      </c>
      <c r="F5337" s="44">
        <v>5.22</v>
      </c>
      <c r="G5337" s="44">
        <v>0.95</v>
      </c>
      <c r="H5337" s="18">
        <f>MIN(1,F5337/Config_Geracao!$E$4)*G5337</f>
        <v>0.4959</v>
      </c>
    </row>
    <row r="5338" ht="15.0" customHeight="1">
      <c r="A5338" s="43">
        <v>45880.3333333333</v>
      </c>
      <c r="B5338" s="44">
        <v>8.0</v>
      </c>
      <c r="C5338" s="44">
        <v>8.0</v>
      </c>
      <c r="D5338" s="44">
        <v>598.5</v>
      </c>
      <c r="E5338" s="44">
        <v>27.6</v>
      </c>
      <c r="F5338" s="44">
        <v>2.71</v>
      </c>
      <c r="G5338" s="44">
        <v>0.95</v>
      </c>
      <c r="H5338" s="18">
        <f>MIN(1,F5338/Config_Geracao!$E$4)*G5338</f>
        <v>0.25745</v>
      </c>
    </row>
    <row r="5339" ht="15.0" customHeight="1">
      <c r="A5339" s="43">
        <v>45880.375</v>
      </c>
      <c r="B5339" s="44">
        <v>8.0</v>
      </c>
      <c r="C5339" s="44">
        <v>9.0</v>
      </c>
      <c r="D5339" s="44">
        <v>758.2</v>
      </c>
      <c r="E5339" s="44">
        <v>24.1</v>
      </c>
      <c r="F5339" s="44">
        <v>2.69</v>
      </c>
      <c r="G5339" s="44">
        <v>0.95</v>
      </c>
      <c r="H5339" s="18">
        <f>MIN(1,F5339/Config_Geracao!$E$4)*G5339</f>
        <v>0.25555</v>
      </c>
    </row>
    <row r="5340" ht="15.0" customHeight="1">
      <c r="A5340" s="43">
        <v>45880.4166666667</v>
      </c>
      <c r="B5340" s="44">
        <v>8.0</v>
      </c>
      <c r="C5340" s="44">
        <v>10.0</v>
      </c>
      <c r="D5340" s="44">
        <v>862.7</v>
      </c>
      <c r="E5340" s="44">
        <v>28.9</v>
      </c>
      <c r="F5340" s="44">
        <v>2.63</v>
      </c>
      <c r="G5340" s="44">
        <v>0.95</v>
      </c>
      <c r="H5340" s="18">
        <f>MIN(1,F5340/Config_Geracao!$E$4)*G5340</f>
        <v>0.24985</v>
      </c>
    </row>
    <row r="5341" ht="15.0" customHeight="1">
      <c r="A5341" s="43">
        <v>45880.4583333333</v>
      </c>
      <c r="B5341" s="44">
        <v>8.0</v>
      </c>
      <c r="C5341" s="44">
        <v>11.0</v>
      </c>
      <c r="D5341" s="44">
        <v>897.0</v>
      </c>
      <c r="E5341" s="44">
        <v>28.4</v>
      </c>
      <c r="F5341" s="44">
        <v>3.06</v>
      </c>
      <c r="G5341" s="44">
        <v>0.95</v>
      </c>
      <c r="H5341" s="18">
        <f>MIN(1,F5341/Config_Geracao!$E$4)*G5341</f>
        <v>0.2907</v>
      </c>
    </row>
    <row r="5342" ht="15.0" customHeight="1">
      <c r="A5342" s="43">
        <v>45880.5</v>
      </c>
      <c r="B5342" s="44">
        <v>8.0</v>
      </c>
      <c r="C5342" s="44">
        <v>12.0</v>
      </c>
      <c r="D5342" s="44">
        <v>932.8</v>
      </c>
      <c r="E5342" s="44">
        <v>30.7</v>
      </c>
      <c r="F5342" s="44">
        <v>3.26</v>
      </c>
      <c r="G5342" s="44">
        <v>0.95</v>
      </c>
      <c r="H5342" s="18">
        <f>MIN(1,F5342/Config_Geracao!$E$4)*G5342</f>
        <v>0.3097</v>
      </c>
    </row>
    <row r="5343" ht="15.0" customHeight="1">
      <c r="A5343" s="43">
        <v>45880.5416666667</v>
      </c>
      <c r="B5343" s="44">
        <v>8.0</v>
      </c>
      <c r="C5343" s="44">
        <v>13.0</v>
      </c>
      <c r="D5343" s="44">
        <v>926.1</v>
      </c>
      <c r="E5343" s="44">
        <v>30.2</v>
      </c>
      <c r="F5343" s="44">
        <v>4.12</v>
      </c>
      <c r="G5343" s="44">
        <v>0.95</v>
      </c>
      <c r="H5343" s="18">
        <f>MIN(1,F5343/Config_Geracao!$E$4)*G5343</f>
        <v>0.3914</v>
      </c>
    </row>
    <row r="5344" ht="15.0" customHeight="1">
      <c r="A5344" s="43">
        <v>45880.5833333333</v>
      </c>
      <c r="B5344" s="44">
        <v>8.0</v>
      </c>
      <c r="C5344" s="44">
        <v>14.0</v>
      </c>
      <c r="D5344" s="44">
        <v>885.1</v>
      </c>
      <c r="E5344" s="44">
        <v>26.0</v>
      </c>
      <c r="F5344" s="44">
        <v>3.0</v>
      </c>
      <c r="G5344" s="44">
        <v>0.95</v>
      </c>
      <c r="H5344" s="18">
        <f>MIN(1,F5344/Config_Geracao!$E$4)*G5344</f>
        <v>0.285</v>
      </c>
    </row>
    <row r="5345" ht="15.0" customHeight="1">
      <c r="A5345" s="43">
        <v>45880.625</v>
      </c>
      <c r="B5345" s="44">
        <v>8.0</v>
      </c>
      <c r="C5345" s="44">
        <v>15.0</v>
      </c>
      <c r="D5345" s="44">
        <v>745.8</v>
      </c>
      <c r="E5345" s="44">
        <v>28.9</v>
      </c>
      <c r="F5345" s="44">
        <v>2.58</v>
      </c>
      <c r="G5345" s="44">
        <v>0.95</v>
      </c>
      <c r="H5345" s="18">
        <f>MIN(1,F5345/Config_Geracao!$E$4)*G5345</f>
        <v>0.2451</v>
      </c>
    </row>
    <row r="5346" ht="15.0" customHeight="1">
      <c r="A5346" s="43">
        <v>45880.6666666667</v>
      </c>
      <c r="B5346" s="44">
        <v>8.0</v>
      </c>
      <c r="C5346" s="44">
        <v>16.0</v>
      </c>
      <c r="D5346" s="44">
        <v>594.3</v>
      </c>
      <c r="E5346" s="44">
        <v>27.6</v>
      </c>
      <c r="F5346" s="44">
        <v>3.17</v>
      </c>
      <c r="G5346" s="44">
        <v>0.95</v>
      </c>
      <c r="H5346" s="18">
        <f>MIN(1,F5346/Config_Geracao!$E$4)*G5346</f>
        <v>0.30115</v>
      </c>
    </row>
    <row r="5347" ht="15.0" customHeight="1">
      <c r="A5347" s="43">
        <v>45880.7083333333</v>
      </c>
      <c r="B5347" s="44">
        <v>8.0</v>
      </c>
      <c r="C5347" s="44">
        <v>17.0</v>
      </c>
      <c r="D5347" s="44">
        <v>400.8</v>
      </c>
      <c r="E5347" s="44">
        <v>24.8</v>
      </c>
      <c r="F5347" s="44">
        <v>2.73</v>
      </c>
      <c r="G5347" s="44">
        <v>0.95</v>
      </c>
      <c r="H5347" s="18">
        <f>MIN(1,F5347/Config_Geracao!$E$4)*G5347</f>
        <v>0.25935</v>
      </c>
    </row>
    <row r="5348" ht="15.0" customHeight="1">
      <c r="A5348" s="43">
        <v>45880.75</v>
      </c>
      <c r="B5348" s="44">
        <v>8.0</v>
      </c>
      <c r="C5348" s="44">
        <v>18.0</v>
      </c>
      <c r="D5348" s="44">
        <v>194.8</v>
      </c>
      <c r="E5348" s="44">
        <v>22.7</v>
      </c>
      <c r="F5348" s="44">
        <v>3.84</v>
      </c>
      <c r="G5348" s="44">
        <v>0.95</v>
      </c>
      <c r="H5348" s="18">
        <f>MIN(1,F5348/Config_Geracao!$E$4)*G5348</f>
        <v>0.3648</v>
      </c>
    </row>
    <row r="5349" ht="15.0" customHeight="1">
      <c r="A5349" s="43">
        <v>45880.7916666667</v>
      </c>
      <c r="B5349" s="44">
        <v>8.0</v>
      </c>
      <c r="C5349" s="44">
        <v>19.0</v>
      </c>
      <c r="D5349" s="44">
        <v>10.8</v>
      </c>
      <c r="E5349" s="44">
        <v>23.4</v>
      </c>
      <c r="F5349" s="44">
        <v>4.51</v>
      </c>
      <c r="G5349" s="44">
        <v>0.95</v>
      </c>
      <c r="H5349" s="18">
        <f>MIN(1,F5349/Config_Geracao!$E$4)*G5349</f>
        <v>0.42845</v>
      </c>
    </row>
    <row r="5350" ht="15.0" customHeight="1">
      <c r="A5350" s="43">
        <v>45880.8333333333</v>
      </c>
      <c r="B5350" s="44">
        <v>8.0</v>
      </c>
      <c r="C5350" s="44">
        <v>20.0</v>
      </c>
      <c r="D5350" s="44">
        <v>0.0</v>
      </c>
      <c r="E5350" s="44">
        <v>23.0</v>
      </c>
      <c r="F5350" s="44">
        <v>5.59</v>
      </c>
      <c r="G5350" s="44">
        <v>0.95</v>
      </c>
      <c r="H5350" s="18">
        <f>MIN(1,F5350/Config_Geracao!$E$4)*G5350</f>
        <v>0.53105</v>
      </c>
    </row>
    <row r="5351" ht="15.0" customHeight="1">
      <c r="A5351" s="43">
        <v>45880.875</v>
      </c>
      <c r="B5351" s="44">
        <v>8.0</v>
      </c>
      <c r="C5351" s="44">
        <v>21.0</v>
      </c>
      <c r="D5351" s="44">
        <v>0.0</v>
      </c>
      <c r="E5351" s="44">
        <v>24.2</v>
      </c>
      <c r="F5351" s="44">
        <v>4.89</v>
      </c>
      <c r="G5351" s="44">
        <v>0.95</v>
      </c>
      <c r="H5351" s="18">
        <f>MIN(1,F5351/Config_Geracao!$E$4)*G5351</f>
        <v>0.46455</v>
      </c>
    </row>
    <row r="5352" ht="15.0" customHeight="1">
      <c r="A5352" s="43">
        <v>45880.9166666667</v>
      </c>
      <c r="B5352" s="44">
        <v>8.0</v>
      </c>
      <c r="C5352" s="44">
        <v>22.0</v>
      </c>
      <c r="D5352" s="44">
        <v>0.0</v>
      </c>
      <c r="E5352" s="44">
        <v>23.4</v>
      </c>
      <c r="F5352" s="44">
        <v>5.08</v>
      </c>
      <c r="G5352" s="44">
        <v>0.95</v>
      </c>
      <c r="H5352" s="18">
        <f>MIN(1,F5352/Config_Geracao!$E$4)*G5352</f>
        <v>0.4826</v>
      </c>
    </row>
    <row r="5353" ht="15.0" customHeight="1">
      <c r="A5353" s="43">
        <v>45880.9583333333</v>
      </c>
      <c r="B5353" s="44">
        <v>8.0</v>
      </c>
      <c r="C5353" s="44">
        <v>23.0</v>
      </c>
      <c r="D5353" s="44">
        <v>0.0</v>
      </c>
      <c r="E5353" s="44">
        <v>26.8</v>
      </c>
      <c r="F5353" s="44">
        <v>4.29</v>
      </c>
      <c r="G5353" s="44">
        <v>0.95</v>
      </c>
      <c r="H5353" s="18">
        <f>MIN(1,F5353/Config_Geracao!$E$4)*G5353</f>
        <v>0.40755</v>
      </c>
    </row>
    <row r="5354" ht="15.0" customHeight="1">
      <c r="A5354" s="43">
        <v>45881.0</v>
      </c>
      <c r="B5354" s="44">
        <v>8.0</v>
      </c>
      <c r="C5354" s="44">
        <v>0.0</v>
      </c>
      <c r="D5354" s="44">
        <v>0.0</v>
      </c>
      <c r="E5354" s="44">
        <v>26.0</v>
      </c>
      <c r="F5354" s="44">
        <v>4.04</v>
      </c>
      <c r="G5354" s="44">
        <v>0.95</v>
      </c>
      <c r="H5354" s="18">
        <f>MIN(1,F5354/Config_Geracao!$E$4)*G5354</f>
        <v>0.3838</v>
      </c>
    </row>
    <row r="5355" ht="15.0" customHeight="1">
      <c r="A5355" s="43">
        <v>45881.0416666667</v>
      </c>
      <c r="B5355" s="44">
        <v>8.0</v>
      </c>
      <c r="C5355" s="44">
        <v>1.0</v>
      </c>
      <c r="D5355" s="44">
        <v>0.0</v>
      </c>
      <c r="E5355" s="44">
        <v>23.8</v>
      </c>
      <c r="F5355" s="44">
        <v>4.23</v>
      </c>
      <c r="G5355" s="44">
        <v>0.95</v>
      </c>
      <c r="H5355" s="18">
        <f>MIN(1,F5355/Config_Geracao!$E$4)*G5355</f>
        <v>0.40185</v>
      </c>
    </row>
    <row r="5356" ht="15.0" customHeight="1">
      <c r="A5356" s="43">
        <v>45881.0833333333</v>
      </c>
      <c r="B5356" s="44">
        <v>8.0</v>
      </c>
      <c r="C5356" s="44">
        <v>2.0</v>
      </c>
      <c r="D5356" s="44">
        <v>0.0</v>
      </c>
      <c r="E5356" s="44">
        <v>24.2</v>
      </c>
      <c r="F5356" s="44">
        <v>4.83</v>
      </c>
      <c r="G5356" s="44">
        <v>0.95</v>
      </c>
      <c r="H5356" s="18">
        <f>MIN(1,F5356/Config_Geracao!$E$4)*G5356</f>
        <v>0.45885</v>
      </c>
    </row>
    <row r="5357" ht="15.0" customHeight="1">
      <c r="A5357" s="43">
        <v>45881.125</v>
      </c>
      <c r="B5357" s="44">
        <v>8.0</v>
      </c>
      <c r="C5357" s="44">
        <v>3.0</v>
      </c>
      <c r="D5357" s="44">
        <v>0.0</v>
      </c>
      <c r="E5357" s="44">
        <v>23.2</v>
      </c>
      <c r="F5357" s="44">
        <v>4.05</v>
      </c>
      <c r="G5357" s="44">
        <v>0.95</v>
      </c>
      <c r="H5357" s="18">
        <f>MIN(1,F5357/Config_Geracao!$E$4)*G5357</f>
        <v>0.38475</v>
      </c>
    </row>
    <row r="5358" ht="15.0" customHeight="1">
      <c r="A5358" s="43">
        <v>45881.1666666667</v>
      </c>
      <c r="B5358" s="44">
        <v>8.0</v>
      </c>
      <c r="C5358" s="44">
        <v>4.0</v>
      </c>
      <c r="D5358" s="44">
        <v>0.0</v>
      </c>
      <c r="E5358" s="44">
        <v>22.9</v>
      </c>
      <c r="F5358" s="44">
        <v>7.38</v>
      </c>
      <c r="G5358" s="44">
        <v>0.95</v>
      </c>
      <c r="H5358" s="18">
        <f>MIN(1,F5358/Config_Geracao!$E$4)*G5358</f>
        <v>0.7011</v>
      </c>
    </row>
    <row r="5359" ht="15.0" customHeight="1">
      <c r="A5359" s="43">
        <v>45881.2083333333</v>
      </c>
      <c r="B5359" s="44">
        <v>8.0</v>
      </c>
      <c r="C5359" s="44">
        <v>5.0</v>
      </c>
      <c r="D5359" s="44">
        <v>0.0</v>
      </c>
      <c r="E5359" s="44">
        <v>24.4</v>
      </c>
      <c r="F5359" s="44">
        <v>6.13</v>
      </c>
      <c r="G5359" s="44">
        <v>0.95</v>
      </c>
      <c r="H5359" s="18">
        <f>MIN(1,F5359/Config_Geracao!$E$4)*G5359</f>
        <v>0.58235</v>
      </c>
    </row>
    <row r="5360" ht="15.0" customHeight="1">
      <c r="A5360" s="43">
        <v>45881.25</v>
      </c>
      <c r="B5360" s="44">
        <v>8.0</v>
      </c>
      <c r="C5360" s="44">
        <v>6.0</v>
      </c>
      <c r="D5360" s="44">
        <v>231.1</v>
      </c>
      <c r="E5360" s="44">
        <v>22.0</v>
      </c>
      <c r="F5360" s="44">
        <v>4.59</v>
      </c>
      <c r="G5360" s="44">
        <v>0.95</v>
      </c>
      <c r="H5360" s="18">
        <f>MIN(1,F5360/Config_Geracao!$E$4)*G5360</f>
        <v>0.43605</v>
      </c>
    </row>
    <row r="5361" ht="15.0" customHeight="1">
      <c r="A5361" s="43">
        <v>45881.2916666667</v>
      </c>
      <c r="B5361" s="44">
        <v>8.0</v>
      </c>
      <c r="C5361" s="44">
        <v>7.0</v>
      </c>
      <c r="D5361" s="44">
        <v>418.9</v>
      </c>
      <c r="E5361" s="44">
        <v>23.4</v>
      </c>
      <c r="F5361" s="44">
        <v>3.5</v>
      </c>
      <c r="G5361" s="44">
        <v>0.95</v>
      </c>
      <c r="H5361" s="18">
        <f>MIN(1,F5361/Config_Geracao!$E$4)*G5361</f>
        <v>0.3325</v>
      </c>
    </row>
    <row r="5362" ht="15.0" customHeight="1">
      <c r="A5362" s="43">
        <v>45881.3333333333</v>
      </c>
      <c r="B5362" s="44">
        <v>8.0</v>
      </c>
      <c r="C5362" s="44">
        <v>8.0</v>
      </c>
      <c r="D5362" s="44">
        <v>542.6</v>
      </c>
      <c r="E5362" s="44">
        <v>26.7</v>
      </c>
      <c r="F5362" s="44">
        <v>3.77</v>
      </c>
      <c r="G5362" s="44">
        <v>0.95</v>
      </c>
      <c r="H5362" s="18">
        <f>MIN(1,F5362/Config_Geracao!$E$4)*G5362</f>
        <v>0.35815</v>
      </c>
    </row>
    <row r="5363" ht="15.0" customHeight="1">
      <c r="A5363" s="43">
        <v>45881.375</v>
      </c>
      <c r="B5363" s="44">
        <v>8.0</v>
      </c>
      <c r="C5363" s="44">
        <v>9.0</v>
      </c>
      <c r="D5363" s="44">
        <v>700.4</v>
      </c>
      <c r="E5363" s="44">
        <v>25.9</v>
      </c>
      <c r="F5363" s="44">
        <v>2.75</v>
      </c>
      <c r="G5363" s="44">
        <v>0.95</v>
      </c>
      <c r="H5363" s="18">
        <f>MIN(1,F5363/Config_Geracao!$E$4)*G5363</f>
        <v>0.26125</v>
      </c>
    </row>
    <row r="5364" ht="15.0" customHeight="1">
      <c r="A5364" s="43">
        <v>45881.4166666667</v>
      </c>
      <c r="B5364" s="44">
        <v>8.0</v>
      </c>
      <c r="C5364" s="44">
        <v>10.0</v>
      </c>
      <c r="D5364" s="44">
        <v>868.7</v>
      </c>
      <c r="E5364" s="44">
        <v>28.5</v>
      </c>
      <c r="F5364" s="44">
        <v>4.13</v>
      </c>
      <c r="G5364" s="44">
        <v>0.95</v>
      </c>
      <c r="H5364" s="18">
        <f>MIN(1,F5364/Config_Geracao!$E$4)*G5364</f>
        <v>0.39235</v>
      </c>
    </row>
    <row r="5365" ht="15.0" customHeight="1">
      <c r="A5365" s="43">
        <v>45881.4583333333</v>
      </c>
      <c r="B5365" s="44">
        <v>8.0</v>
      </c>
      <c r="C5365" s="44">
        <v>11.0</v>
      </c>
      <c r="D5365" s="44">
        <v>952.1</v>
      </c>
      <c r="E5365" s="44">
        <v>28.7</v>
      </c>
      <c r="F5365" s="44">
        <v>2.88</v>
      </c>
      <c r="G5365" s="44">
        <v>0.95</v>
      </c>
      <c r="H5365" s="18">
        <f>MIN(1,F5365/Config_Geracao!$E$4)*G5365</f>
        <v>0.2736</v>
      </c>
    </row>
    <row r="5366" ht="15.0" customHeight="1">
      <c r="A5366" s="43">
        <v>45881.5</v>
      </c>
      <c r="B5366" s="44">
        <v>8.0</v>
      </c>
      <c r="C5366" s="44">
        <v>12.0</v>
      </c>
      <c r="D5366" s="44">
        <v>939.7</v>
      </c>
      <c r="E5366" s="44">
        <v>29.4</v>
      </c>
      <c r="F5366" s="44">
        <v>3.7</v>
      </c>
      <c r="G5366" s="44">
        <v>0.95</v>
      </c>
      <c r="H5366" s="18">
        <f>MIN(1,F5366/Config_Geracao!$E$4)*G5366</f>
        <v>0.3515</v>
      </c>
    </row>
    <row r="5367" ht="15.0" customHeight="1">
      <c r="A5367" s="43">
        <v>45881.5416666667</v>
      </c>
      <c r="B5367" s="44">
        <v>8.0</v>
      </c>
      <c r="C5367" s="44">
        <v>13.0</v>
      </c>
      <c r="D5367" s="44">
        <v>973.0</v>
      </c>
      <c r="E5367" s="44">
        <v>26.5</v>
      </c>
      <c r="F5367" s="44">
        <v>3.1</v>
      </c>
      <c r="G5367" s="44">
        <v>0.95</v>
      </c>
      <c r="H5367" s="18">
        <f>MIN(1,F5367/Config_Geracao!$E$4)*G5367</f>
        <v>0.2945</v>
      </c>
    </row>
    <row r="5368" ht="15.0" customHeight="1">
      <c r="A5368" s="43">
        <v>45881.5833333333</v>
      </c>
      <c r="B5368" s="44">
        <v>8.0</v>
      </c>
      <c r="C5368" s="44">
        <v>14.0</v>
      </c>
      <c r="D5368" s="44">
        <v>859.8</v>
      </c>
      <c r="E5368" s="44">
        <v>26.2</v>
      </c>
      <c r="F5368" s="44">
        <v>4.45</v>
      </c>
      <c r="G5368" s="44">
        <v>0.95</v>
      </c>
      <c r="H5368" s="18">
        <f>MIN(1,F5368/Config_Geracao!$E$4)*G5368</f>
        <v>0.42275</v>
      </c>
    </row>
    <row r="5369" ht="15.0" customHeight="1">
      <c r="A5369" s="43">
        <v>45881.625</v>
      </c>
      <c r="B5369" s="44">
        <v>8.0</v>
      </c>
      <c r="C5369" s="44">
        <v>15.0</v>
      </c>
      <c r="D5369" s="44">
        <v>528.9</v>
      </c>
      <c r="E5369" s="44">
        <v>25.8</v>
      </c>
      <c r="F5369" s="44">
        <v>2.73</v>
      </c>
      <c r="G5369" s="44">
        <v>0.95</v>
      </c>
      <c r="H5369" s="18">
        <f>MIN(1,F5369/Config_Geracao!$E$4)*G5369</f>
        <v>0.25935</v>
      </c>
    </row>
    <row r="5370" ht="15.0" customHeight="1">
      <c r="A5370" s="43">
        <v>45881.6666666667</v>
      </c>
      <c r="B5370" s="44">
        <v>8.0</v>
      </c>
      <c r="C5370" s="44">
        <v>16.0</v>
      </c>
      <c r="D5370" s="44">
        <v>564.9</v>
      </c>
      <c r="E5370" s="44">
        <v>24.2</v>
      </c>
      <c r="F5370" s="44">
        <v>2.99</v>
      </c>
      <c r="G5370" s="44">
        <v>0.95</v>
      </c>
      <c r="H5370" s="18">
        <f>MIN(1,F5370/Config_Geracao!$E$4)*G5370</f>
        <v>0.28405</v>
      </c>
    </row>
    <row r="5371" ht="15.0" customHeight="1">
      <c r="A5371" s="43">
        <v>45881.7083333333</v>
      </c>
      <c r="B5371" s="44">
        <v>8.0</v>
      </c>
      <c r="C5371" s="44">
        <v>17.0</v>
      </c>
      <c r="D5371" s="44">
        <v>416.6</v>
      </c>
      <c r="E5371" s="44">
        <v>22.5</v>
      </c>
      <c r="F5371" s="44">
        <v>3.21</v>
      </c>
      <c r="G5371" s="44">
        <v>0.95</v>
      </c>
      <c r="H5371" s="18">
        <f>MIN(1,F5371/Config_Geracao!$E$4)*G5371</f>
        <v>0.30495</v>
      </c>
    </row>
    <row r="5372" ht="15.0" customHeight="1">
      <c r="A5372" s="43">
        <v>45881.75</v>
      </c>
      <c r="B5372" s="44">
        <v>8.0</v>
      </c>
      <c r="C5372" s="44">
        <v>18.0</v>
      </c>
      <c r="D5372" s="44">
        <v>230.3</v>
      </c>
      <c r="E5372" s="44">
        <v>23.4</v>
      </c>
      <c r="F5372" s="44">
        <v>2.81</v>
      </c>
      <c r="G5372" s="44">
        <v>0.95</v>
      </c>
      <c r="H5372" s="18">
        <f>MIN(1,F5372/Config_Geracao!$E$4)*G5372</f>
        <v>0.26695</v>
      </c>
    </row>
    <row r="5373" ht="15.0" customHeight="1">
      <c r="A5373" s="43">
        <v>45881.7916666667</v>
      </c>
      <c r="B5373" s="44">
        <v>8.0</v>
      </c>
      <c r="C5373" s="44">
        <v>19.0</v>
      </c>
      <c r="D5373" s="44">
        <v>0.0</v>
      </c>
      <c r="E5373" s="44">
        <v>23.4</v>
      </c>
      <c r="F5373" s="44">
        <v>2.86</v>
      </c>
      <c r="G5373" s="44">
        <v>0.95</v>
      </c>
      <c r="H5373" s="18">
        <f>MIN(1,F5373/Config_Geracao!$E$4)*G5373</f>
        <v>0.2717</v>
      </c>
    </row>
    <row r="5374" ht="15.0" customHeight="1">
      <c r="A5374" s="43">
        <v>45881.8333333333</v>
      </c>
      <c r="B5374" s="44">
        <v>8.0</v>
      </c>
      <c r="C5374" s="44">
        <v>20.0</v>
      </c>
      <c r="D5374" s="44">
        <v>0.0</v>
      </c>
      <c r="E5374" s="44">
        <v>20.9</v>
      </c>
      <c r="F5374" s="44">
        <v>3.25</v>
      </c>
      <c r="G5374" s="44">
        <v>0.95</v>
      </c>
      <c r="H5374" s="18">
        <f>MIN(1,F5374/Config_Geracao!$E$4)*G5374</f>
        <v>0.30875</v>
      </c>
    </row>
    <row r="5375" ht="15.0" customHeight="1">
      <c r="A5375" s="43">
        <v>45881.875</v>
      </c>
      <c r="B5375" s="44">
        <v>8.0</v>
      </c>
      <c r="C5375" s="44">
        <v>21.0</v>
      </c>
      <c r="D5375" s="44">
        <v>0.0</v>
      </c>
      <c r="E5375" s="44">
        <v>25.4</v>
      </c>
      <c r="F5375" s="44">
        <v>4.31</v>
      </c>
      <c r="G5375" s="44">
        <v>0.95</v>
      </c>
      <c r="H5375" s="18">
        <f>MIN(1,F5375/Config_Geracao!$E$4)*G5375</f>
        <v>0.40945</v>
      </c>
    </row>
    <row r="5376" ht="15.0" customHeight="1">
      <c r="A5376" s="43">
        <v>45881.9166666667</v>
      </c>
      <c r="B5376" s="44">
        <v>8.0</v>
      </c>
      <c r="C5376" s="44">
        <v>22.0</v>
      </c>
      <c r="D5376" s="44">
        <v>0.0</v>
      </c>
      <c r="E5376" s="44">
        <v>24.3</v>
      </c>
      <c r="F5376" s="44">
        <v>3.84</v>
      </c>
      <c r="G5376" s="44">
        <v>0.95</v>
      </c>
      <c r="H5376" s="18">
        <f>MIN(1,F5376/Config_Geracao!$E$4)*G5376</f>
        <v>0.3648</v>
      </c>
    </row>
    <row r="5377" ht="15.0" customHeight="1">
      <c r="A5377" s="43">
        <v>45881.9583333333</v>
      </c>
      <c r="B5377" s="44">
        <v>8.0</v>
      </c>
      <c r="C5377" s="44">
        <v>23.0</v>
      </c>
      <c r="D5377" s="44">
        <v>0.0</v>
      </c>
      <c r="E5377" s="44">
        <v>28.3</v>
      </c>
      <c r="F5377" s="44">
        <v>4.89</v>
      </c>
      <c r="G5377" s="44">
        <v>0.95</v>
      </c>
      <c r="H5377" s="18">
        <f>MIN(1,F5377/Config_Geracao!$E$4)*G5377</f>
        <v>0.46455</v>
      </c>
    </row>
    <row r="5378" ht="15.0" customHeight="1">
      <c r="A5378" s="43">
        <v>45882.0</v>
      </c>
      <c r="B5378" s="44">
        <v>8.0</v>
      </c>
      <c r="C5378" s="44">
        <v>0.0</v>
      </c>
      <c r="D5378" s="44">
        <v>0.0</v>
      </c>
      <c r="E5378" s="44">
        <v>22.3</v>
      </c>
      <c r="F5378" s="44">
        <v>3.94</v>
      </c>
      <c r="G5378" s="44">
        <v>0.95</v>
      </c>
      <c r="H5378" s="18">
        <f>MIN(1,F5378/Config_Geracao!$E$4)*G5378</f>
        <v>0.3743</v>
      </c>
    </row>
    <row r="5379" ht="15.0" customHeight="1">
      <c r="A5379" s="43">
        <v>45882.0416666667</v>
      </c>
      <c r="B5379" s="44">
        <v>8.0</v>
      </c>
      <c r="C5379" s="44">
        <v>1.0</v>
      </c>
      <c r="D5379" s="44">
        <v>0.0</v>
      </c>
      <c r="E5379" s="44">
        <v>23.5</v>
      </c>
      <c r="F5379" s="44">
        <v>4.09</v>
      </c>
      <c r="G5379" s="44">
        <v>0.95</v>
      </c>
      <c r="H5379" s="18">
        <f>MIN(1,F5379/Config_Geracao!$E$4)*G5379</f>
        <v>0.38855</v>
      </c>
    </row>
    <row r="5380" ht="15.0" customHeight="1">
      <c r="A5380" s="43">
        <v>45882.0833333333</v>
      </c>
      <c r="B5380" s="44">
        <v>8.0</v>
      </c>
      <c r="C5380" s="44">
        <v>2.0</v>
      </c>
      <c r="D5380" s="44">
        <v>0.0</v>
      </c>
      <c r="E5380" s="44">
        <v>23.8</v>
      </c>
      <c r="F5380" s="44">
        <v>3.99</v>
      </c>
      <c r="G5380" s="44">
        <v>0.95</v>
      </c>
      <c r="H5380" s="18">
        <f>MIN(1,F5380/Config_Geracao!$E$4)*G5380</f>
        <v>0.37905</v>
      </c>
    </row>
    <row r="5381" ht="15.0" customHeight="1">
      <c r="A5381" s="43">
        <v>45882.125</v>
      </c>
      <c r="B5381" s="44">
        <v>8.0</v>
      </c>
      <c r="C5381" s="44">
        <v>3.0</v>
      </c>
      <c r="D5381" s="44">
        <v>0.0</v>
      </c>
      <c r="E5381" s="44">
        <v>24.0</v>
      </c>
      <c r="F5381" s="44">
        <v>3.92</v>
      </c>
      <c r="G5381" s="44">
        <v>0.95</v>
      </c>
      <c r="H5381" s="18">
        <f>MIN(1,F5381/Config_Geracao!$E$4)*G5381</f>
        <v>0.3724</v>
      </c>
    </row>
    <row r="5382" ht="15.0" customHeight="1">
      <c r="A5382" s="43">
        <v>45882.1666666667</v>
      </c>
      <c r="B5382" s="44">
        <v>8.0</v>
      </c>
      <c r="C5382" s="44">
        <v>4.0</v>
      </c>
      <c r="D5382" s="44">
        <v>0.0</v>
      </c>
      <c r="E5382" s="44">
        <v>21.6</v>
      </c>
      <c r="F5382" s="44">
        <v>4.53</v>
      </c>
      <c r="G5382" s="44">
        <v>0.95</v>
      </c>
      <c r="H5382" s="18">
        <f>MIN(1,F5382/Config_Geracao!$E$4)*G5382</f>
        <v>0.43035</v>
      </c>
    </row>
    <row r="5383" ht="15.0" customHeight="1">
      <c r="A5383" s="43">
        <v>45882.2083333333</v>
      </c>
      <c r="B5383" s="44">
        <v>8.0</v>
      </c>
      <c r="C5383" s="44">
        <v>5.0</v>
      </c>
      <c r="D5383" s="44">
        <v>7.1</v>
      </c>
      <c r="E5383" s="44">
        <v>22.1</v>
      </c>
      <c r="F5383" s="44">
        <v>5.12</v>
      </c>
      <c r="G5383" s="44">
        <v>0.95</v>
      </c>
      <c r="H5383" s="18">
        <f>MIN(1,F5383/Config_Geracao!$E$4)*G5383</f>
        <v>0.4864</v>
      </c>
    </row>
    <row r="5384" ht="15.0" customHeight="1">
      <c r="A5384" s="43">
        <v>45882.25</v>
      </c>
      <c r="B5384" s="44">
        <v>8.0</v>
      </c>
      <c r="C5384" s="44">
        <v>6.0</v>
      </c>
      <c r="D5384" s="44">
        <v>172.5</v>
      </c>
      <c r="E5384" s="44">
        <v>20.6</v>
      </c>
      <c r="F5384" s="44">
        <v>3.26</v>
      </c>
      <c r="G5384" s="44">
        <v>0.95</v>
      </c>
      <c r="H5384" s="18">
        <f>MIN(1,F5384/Config_Geracao!$E$4)*G5384</f>
        <v>0.3097</v>
      </c>
    </row>
    <row r="5385" ht="15.0" customHeight="1">
      <c r="A5385" s="43">
        <v>45882.2916666667</v>
      </c>
      <c r="B5385" s="44">
        <v>8.0</v>
      </c>
      <c r="C5385" s="44">
        <v>7.0</v>
      </c>
      <c r="D5385" s="44">
        <v>447.1</v>
      </c>
      <c r="E5385" s="44">
        <v>24.9</v>
      </c>
      <c r="F5385" s="44">
        <v>2.95</v>
      </c>
      <c r="G5385" s="44">
        <v>0.95</v>
      </c>
      <c r="H5385" s="18">
        <f>MIN(1,F5385/Config_Geracao!$E$4)*G5385</f>
        <v>0.28025</v>
      </c>
    </row>
    <row r="5386" ht="15.0" customHeight="1">
      <c r="A5386" s="43">
        <v>45882.3333333333</v>
      </c>
      <c r="B5386" s="44">
        <v>8.0</v>
      </c>
      <c r="C5386" s="44">
        <v>8.0</v>
      </c>
      <c r="D5386" s="44">
        <v>591.6</v>
      </c>
      <c r="E5386" s="44">
        <v>24.8</v>
      </c>
      <c r="F5386" s="44">
        <v>2.64</v>
      </c>
      <c r="G5386" s="44">
        <v>0.95</v>
      </c>
      <c r="H5386" s="18">
        <f>MIN(1,F5386/Config_Geracao!$E$4)*G5386</f>
        <v>0.2508</v>
      </c>
    </row>
    <row r="5387" ht="15.0" customHeight="1">
      <c r="A5387" s="43">
        <v>45882.375</v>
      </c>
      <c r="B5387" s="44">
        <v>8.0</v>
      </c>
      <c r="C5387" s="44">
        <v>9.0</v>
      </c>
      <c r="D5387" s="44">
        <v>760.8</v>
      </c>
      <c r="E5387" s="44">
        <v>26.1</v>
      </c>
      <c r="F5387" s="44">
        <v>2.76</v>
      </c>
      <c r="G5387" s="44">
        <v>0.95</v>
      </c>
      <c r="H5387" s="18">
        <f>MIN(1,F5387/Config_Geracao!$E$4)*G5387</f>
        <v>0.2622</v>
      </c>
    </row>
    <row r="5388" ht="15.0" customHeight="1">
      <c r="A5388" s="43">
        <v>45882.4166666667</v>
      </c>
      <c r="B5388" s="44">
        <v>8.0</v>
      </c>
      <c r="C5388" s="44">
        <v>10.0</v>
      </c>
      <c r="D5388" s="44">
        <v>836.1</v>
      </c>
      <c r="E5388" s="44">
        <v>26.1</v>
      </c>
      <c r="F5388" s="44">
        <v>3.36</v>
      </c>
      <c r="G5388" s="44">
        <v>0.95</v>
      </c>
      <c r="H5388" s="18">
        <f>MIN(1,F5388/Config_Geracao!$E$4)*G5388</f>
        <v>0.3192</v>
      </c>
    </row>
    <row r="5389" ht="15.0" customHeight="1">
      <c r="A5389" s="43">
        <v>45882.4583333333</v>
      </c>
      <c r="B5389" s="44">
        <v>8.0</v>
      </c>
      <c r="C5389" s="44">
        <v>11.0</v>
      </c>
      <c r="D5389" s="44">
        <v>913.9</v>
      </c>
      <c r="E5389" s="44">
        <v>27.9</v>
      </c>
      <c r="F5389" s="44">
        <v>4.16</v>
      </c>
      <c r="G5389" s="44">
        <v>0.95</v>
      </c>
      <c r="H5389" s="18">
        <f>MIN(1,F5389/Config_Geracao!$E$4)*G5389</f>
        <v>0.3952</v>
      </c>
    </row>
    <row r="5390" ht="15.0" customHeight="1">
      <c r="A5390" s="43">
        <v>45882.5</v>
      </c>
      <c r="B5390" s="44">
        <v>8.0</v>
      </c>
      <c r="C5390" s="44">
        <v>12.0</v>
      </c>
      <c r="D5390" s="44">
        <v>936.7</v>
      </c>
      <c r="E5390" s="44">
        <v>28.9</v>
      </c>
      <c r="F5390" s="44">
        <v>3.46</v>
      </c>
      <c r="G5390" s="44">
        <v>0.95</v>
      </c>
      <c r="H5390" s="18">
        <f>MIN(1,F5390/Config_Geracao!$E$4)*G5390</f>
        <v>0.3287</v>
      </c>
    </row>
    <row r="5391" ht="15.0" customHeight="1">
      <c r="A5391" s="43">
        <v>45882.5416666667</v>
      </c>
      <c r="B5391" s="44">
        <v>8.0</v>
      </c>
      <c r="C5391" s="44">
        <v>13.0</v>
      </c>
      <c r="D5391" s="44">
        <v>911.1</v>
      </c>
      <c r="E5391" s="44">
        <v>28.1</v>
      </c>
      <c r="F5391" s="44">
        <v>2.84</v>
      </c>
      <c r="G5391" s="44">
        <v>0.95</v>
      </c>
      <c r="H5391" s="18">
        <f>MIN(1,F5391/Config_Geracao!$E$4)*G5391</f>
        <v>0.2698</v>
      </c>
    </row>
    <row r="5392" ht="15.0" customHeight="1">
      <c r="A5392" s="43">
        <v>45882.5833333333</v>
      </c>
      <c r="B5392" s="44">
        <v>8.0</v>
      </c>
      <c r="C5392" s="44">
        <v>14.0</v>
      </c>
      <c r="D5392" s="44">
        <v>854.6</v>
      </c>
      <c r="E5392" s="44">
        <v>27.1</v>
      </c>
      <c r="F5392" s="44">
        <v>5.53</v>
      </c>
      <c r="G5392" s="44">
        <v>0.95</v>
      </c>
      <c r="H5392" s="18">
        <f>MIN(1,F5392/Config_Geracao!$E$4)*G5392</f>
        <v>0.52535</v>
      </c>
    </row>
    <row r="5393" ht="15.0" customHeight="1">
      <c r="A5393" s="43">
        <v>45882.625</v>
      </c>
      <c r="B5393" s="44">
        <v>8.0</v>
      </c>
      <c r="C5393" s="44">
        <v>15.0</v>
      </c>
      <c r="D5393" s="44">
        <v>721.7</v>
      </c>
      <c r="E5393" s="44">
        <v>26.9</v>
      </c>
      <c r="F5393" s="44">
        <v>4.42</v>
      </c>
      <c r="G5393" s="44">
        <v>0.95</v>
      </c>
      <c r="H5393" s="18">
        <f>MIN(1,F5393/Config_Geracao!$E$4)*G5393</f>
        <v>0.4199</v>
      </c>
    </row>
    <row r="5394" ht="15.0" customHeight="1">
      <c r="A5394" s="43">
        <v>45882.6666666667</v>
      </c>
      <c r="B5394" s="44">
        <v>8.0</v>
      </c>
      <c r="C5394" s="44">
        <v>16.0</v>
      </c>
      <c r="D5394" s="44">
        <v>560.7</v>
      </c>
      <c r="E5394" s="44">
        <v>23.7</v>
      </c>
      <c r="F5394" s="44">
        <v>2.66</v>
      </c>
      <c r="G5394" s="44">
        <v>0.95</v>
      </c>
      <c r="H5394" s="18">
        <f>MIN(1,F5394/Config_Geracao!$E$4)*G5394</f>
        <v>0.2527</v>
      </c>
    </row>
    <row r="5395" ht="15.0" customHeight="1">
      <c r="A5395" s="43">
        <v>45882.7083333333</v>
      </c>
      <c r="B5395" s="44">
        <v>8.0</v>
      </c>
      <c r="C5395" s="44">
        <v>17.0</v>
      </c>
      <c r="D5395" s="44">
        <v>393.1</v>
      </c>
      <c r="E5395" s="44">
        <v>23.6</v>
      </c>
      <c r="F5395" s="44">
        <v>3.12</v>
      </c>
      <c r="G5395" s="44">
        <v>0.95</v>
      </c>
      <c r="H5395" s="18">
        <f>MIN(1,F5395/Config_Geracao!$E$4)*G5395</f>
        <v>0.2964</v>
      </c>
    </row>
    <row r="5396" ht="15.0" customHeight="1">
      <c r="A5396" s="43">
        <v>45882.75</v>
      </c>
      <c r="B5396" s="44">
        <v>8.0</v>
      </c>
      <c r="C5396" s="44">
        <v>18.0</v>
      </c>
      <c r="D5396" s="44">
        <v>213.7</v>
      </c>
      <c r="E5396" s="44">
        <v>25.3</v>
      </c>
      <c r="F5396" s="44">
        <v>2.62</v>
      </c>
      <c r="G5396" s="44">
        <v>0.95</v>
      </c>
      <c r="H5396" s="18">
        <f>MIN(1,F5396/Config_Geracao!$E$4)*G5396</f>
        <v>0.2489</v>
      </c>
    </row>
    <row r="5397" ht="15.0" customHeight="1">
      <c r="A5397" s="43">
        <v>45882.7916666667</v>
      </c>
      <c r="B5397" s="44">
        <v>8.0</v>
      </c>
      <c r="C5397" s="44">
        <v>19.0</v>
      </c>
      <c r="D5397" s="44">
        <v>0.0</v>
      </c>
      <c r="E5397" s="44">
        <v>22.6</v>
      </c>
      <c r="F5397" s="44">
        <v>5.2</v>
      </c>
      <c r="G5397" s="44">
        <v>0.95</v>
      </c>
      <c r="H5397" s="18">
        <f>MIN(1,F5397/Config_Geracao!$E$4)*G5397</f>
        <v>0.494</v>
      </c>
    </row>
    <row r="5398" ht="15.0" customHeight="1">
      <c r="A5398" s="43">
        <v>45882.8333333333</v>
      </c>
      <c r="B5398" s="44">
        <v>8.0</v>
      </c>
      <c r="C5398" s="44">
        <v>20.0</v>
      </c>
      <c r="D5398" s="44">
        <v>0.0</v>
      </c>
      <c r="E5398" s="44">
        <v>23.3</v>
      </c>
      <c r="F5398" s="44">
        <v>3.71</v>
      </c>
      <c r="G5398" s="44">
        <v>0.95</v>
      </c>
      <c r="H5398" s="18">
        <f>MIN(1,F5398/Config_Geracao!$E$4)*G5398</f>
        <v>0.35245</v>
      </c>
    </row>
    <row r="5399" ht="15.0" customHeight="1">
      <c r="A5399" s="43">
        <v>45882.875</v>
      </c>
      <c r="B5399" s="44">
        <v>8.0</v>
      </c>
      <c r="C5399" s="44">
        <v>21.0</v>
      </c>
      <c r="D5399" s="44">
        <v>0.0</v>
      </c>
      <c r="E5399" s="44">
        <v>25.2</v>
      </c>
      <c r="F5399" s="44">
        <v>4.19</v>
      </c>
      <c r="G5399" s="44">
        <v>0.95</v>
      </c>
      <c r="H5399" s="18">
        <f>MIN(1,F5399/Config_Geracao!$E$4)*G5399</f>
        <v>0.39805</v>
      </c>
    </row>
    <row r="5400" ht="15.0" customHeight="1">
      <c r="A5400" s="43">
        <v>45882.9166666667</v>
      </c>
      <c r="B5400" s="44">
        <v>8.0</v>
      </c>
      <c r="C5400" s="44">
        <v>22.0</v>
      </c>
      <c r="D5400" s="44">
        <v>0.0</v>
      </c>
      <c r="E5400" s="44">
        <v>27.6</v>
      </c>
      <c r="F5400" s="44">
        <v>4.81</v>
      </c>
      <c r="G5400" s="44">
        <v>0.95</v>
      </c>
      <c r="H5400" s="18">
        <f>MIN(1,F5400/Config_Geracao!$E$4)*G5400</f>
        <v>0.45695</v>
      </c>
    </row>
    <row r="5401" ht="15.0" customHeight="1">
      <c r="A5401" s="43">
        <v>45882.9583333333</v>
      </c>
      <c r="B5401" s="44">
        <v>8.0</v>
      </c>
      <c r="C5401" s="44">
        <v>23.0</v>
      </c>
      <c r="D5401" s="44">
        <v>0.0</v>
      </c>
      <c r="E5401" s="44">
        <v>23.3</v>
      </c>
      <c r="F5401" s="44">
        <v>5.01</v>
      </c>
      <c r="G5401" s="44">
        <v>0.95</v>
      </c>
      <c r="H5401" s="18">
        <f>MIN(1,F5401/Config_Geracao!$E$4)*G5401</f>
        <v>0.47595</v>
      </c>
    </row>
    <row r="5402" ht="15.0" customHeight="1">
      <c r="A5402" s="43">
        <v>45883.0</v>
      </c>
      <c r="B5402" s="44">
        <v>8.0</v>
      </c>
      <c r="C5402" s="44">
        <v>0.0</v>
      </c>
      <c r="D5402" s="44">
        <v>0.0</v>
      </c>
      <c r="E5402" s="44">
        <v>24.6</v>
      </c>
      <c r="F5402" s="44">
        <v>3.98</v>
      </c>
      <c r="G5402" s="44">
        <v>0.95</v>
      </c>
      <c r="H5402" s="18">
        <f>MIN(1,F5402/Config_Geracao!$E$4)*G5402</f>
        <v>0.3781</v>
      </c>
    </row>
    <row r="5403" ht="15.0" customHeight="1">
      <c r="A5403" s="43">
        <v>45883.0416666667</v>
      </c>
      <c r="B5403" s="44">
        <v>8.0</v>
      </c>
      <c r="C5403" s="44">
        <v>1.0</v>
      </c>
      <c r="D5403" s="44">
        <v>0.0</v>
      </c>
      <c r="E5403" s="44">
        <v>25.6</v>
      </c>
      <c r="F5403" s="44">
        <v>4.92</v>
      </c>
      <c r="G5403" s="44">
        <v>0.95</v>
      </c>
      <c r="H5403" s="18">
        <f>MIN(1,F5403/Config_Geracao!$E$4)*G5403</f>
        <v>0.4674</v>
      </c>
    </row>
    <row r="5404" ht="15.0" customHeight="1">
      <c r="A5404" s="43">
        <v>45883.0833333333</v>
      </c>
      <c r="B5404" s="44">
        <v>8.0</v>
      </c>
      <c r="C5404" s="44">
        <v>2.0</v>
      </c>
      <c r="D5404" s="44">
        <v>0.0</v>
      </c>
      <c r="E5404" s="44">
        <v>23.9</v>
      </c>
      <c r="F5404" s="44">
        <v>4.84</v>
      </c>
      <c r="G5404" s="44">
        <v>0.95</v>
      </c>
      <c r="H5404" s="18">
        <f>MIN(1,F5404/Config_Geracao!$E$4)*G5404</f>
        <v>0.4598</v>
      </c>
    </row>
    <row r="5405" ht="15.0" customHeight="1">
      <c r="A5405" s="43">
        <v>45883.125</v>
      </c>
      <c r="B5405" s="44">
        <v>8.0</v>
      </c>
      <c r="C5405" s="44">
        <v>3.0</v>
      </c>
      <c r="D5405" s="44">
        <v>0.0</v>
      </c>
      <c r="E5405" s="44">
        <v>21.4</v>
      </c>
      <c r="F5405" s="44">
        <v>5.01</v>
      </c>
      <c r="G5405" s="44">
        <v>0.95</v>
      </c>
      <c r="H5405" s="18">
        <f>MIN(1,F5405/Config_Geracao!$E$4)*G5405</f>
        <v>0.47595</v>
      </c>
    </row>
    <row r="5406" ht="15.0" customHeight="1">
      <c r="A5406" s="43">
        <v>45883.1666666667</v>
      </c>
      <c r="B5406" s="44">
        <v>8.0</v>
      </c>
      <c r="C5406" s="44">
        <v>4.0</v>
      </c>
      <c r="D5406" s="44">
        <v>0.0</v>
      </c>
      <c r="E5406" s="44">
        <v>21.4</v>
      </c>
      <c r="F5406" s="44">
        <v>5.19</v>
      </c>
      <c r="G5406" s="44">
        <v>0.95</v>
      </c>
      <c r="H5406" s="18">
        <f>MIN(1,F5406/Config_Geracao!$E$4)*G5406</f>
        <v>0.49305</v>
      </c>
    </row>
    <row r="5407" ht="15.0" customHeight="1">
      <c r="A5407" s="43">
        <v>45883.2083333333</v>
      </c>
      <c r="B5407" s="44">
        <v>8.0</v>
      </c>
      <c r="C5407" s="44">
        <v>5.0</v>
      </c>
      <c r="D5407" s="44">
        <v>0.0</v>
      </c>
      <c r="E5407" s="44">
        <v>23.6</v>
      </c>
      <c r="F5407" s="44">
        <v>5.56</v>
      </c>
      <c r="G5407" s="44">
        <v>0.95</v>
      </c>
      <c r="H5407" s="18">
        <f>MIN(1,F5407/Config_Geracao!$E$4)*G5407</f>
        <v>0.5282</v>
      </c>
    </row>
    <row r="5408" ht="15.0" customHeight="1">
      <c r="A5408" s="43">
        <v>45883.25</v>
      </c>
      <c r="B5408" s="44">
        <v>8.0</v>
      </c>
      <c r="C5408" s="44">
        <v>6.0</v>
      </c>
      <c r="D5408" s="44">
        <v>213.5</v>
      </c>
      <c r="E5408" s="44">
        <v>21.1</v>
      </c>
      <c r="F5408" s="44">
        <v>4.87</v>
      </c>
      <c r="G5408" s="44">
        <v>0.95</v>
      </c>
      <c r="H5408" s="18">
        <f>MIN(1,F5408/Config_Geracao!$E$4)*G5408</f>
        <v>0.46265</v>
      </c>
    </row>
    <row r="5409" ht="15.0" customHeight="1">
      <c r="A5409" s="43">
        <v>45883.2916666667</v>
      </c>
      <c r="B5409" s="44">
        <v>8.0</v>
      </c>
      <c r="C5409" s="44">
        <v>7.0</v>
      </c>
      <c r="D5409" s="44">
        <v>403.7</v>
      </c>
      <c r="E5409" s="44">
        <v>22.0</v>
      </c>
      <c r="F5409" s="44">
        <v>2.83</v>
      </c>
      <c r="G5409" s="44">
        <v>0.95</v>
      </c>
      <c r="H5409" s="18">
        <f>MIN(1,F5409/Config_Geracao!$E$4)*G5409</f>
        <v>0.26885</v>
      </c>
    </row>
    <row r="5410" ht="15.0" customHeight="1">
      <c r="A5410" s="43">
        <v>45883.3333333333</v>
      </c>
      <c r="B5410" s="44">
        <v>8.0</v>
      </c>
      <c r="C5410" s="44">
        <v>8.0</v>
      </c>
      <c r="D5410" s="44">
        <v>610.4</v>
      </c>
      <c r="E5410" s="44">
        <v>22.0</v>
      </c>
      <c r="F5410" s="44">
        <v>3.14</v>
      </c>
      <c r="G5410" s="44">
        <v>0.95</v>
      </c>
      <c r="H5410" s="18">
        <f>MIN(1,F5410/Config_Geracao!$E$4)*G5410</f>
        <v>0.2983</v>
      </c>
    </row>
    <row r="5411" ht="15.0" customHeight="1">
      <c r="A5411" s="43">
        <v>45883.375</v>
      </c>
      <c r="B5411" s="44">
        <v>8.0</v>
      </c>
      <c r="C5411" s="44">
        <v>9.0</v>
      </c>
      <c r="D5411" s="44">
        <v>712.4</v>
      </c>
      <c r="E5411" s="44">
        <v>26.8</v>
      </c>
      <c r="F5411" s="44">
        <v>2.57</v>
      </c>
      <c r="G5411" s="44">
        <v>0.95</v>
      </c>
      <c r="H5411" s="18">
        <f>MIN(1,F5411/Config_Geracao!$E$4)*G5411</f>
        <v>0.24415</v>
      </c>
    </row>
    <row r="5412" ht="15.0" customHeight="1">
      <c r="A5412" s="43">
        <v>45883.4166666667</v>
      </c>
      <c r="B5412" s="44">
        <v>8.0</v>
      </c>
      <c r="C5412" s="44">
        <v>10.0</v>
      </c>
      <c r="D5412" s="44">
        <v>348.8</v>
      </c>
      <c r="E5412" s="44">
        <v>25.9</v>
      </c>
      <c r="F5412" s="44">
        <v>2.73</v>
      </c>
      <c r="G5412" s="44">
        <v>0.95</v>
      </c>
      <c r="H5412" s="18">
        <f>MIN(1,F5412/Config_Geracao!$E$4)*G5412</f>
        <v>0.25935</v>
      </c>
    </row>
    <row r="5413" ht="15.0" customHeight="1">
      <c r="A5413" s="43">
        <v>45883.4583333333</v>
      </c>
      <c r="B5413" s="44">
        <v>8.0</v>
      </c>
      <c r="C5413" s="44">
        <v>11.0</v>
      </c>
      <c r="D5413" s="44">
        <v>935.4</v>
      </c>
      <c r="E5413" s="44">
        <v>30.0</v>
      </c>
      <c r="F5413" s="44">
        <v>2.65</v>
      </c>
      <c r="G5413" s="44">
        <v>0.95</v>
      </c>
      <c r="H5413" s="18">
        <f>MIN(1,F5413/Config_Geracao!$E$4)*G5413</f>
        <v>0.25175</v>
      </c>
    </row>
    <row r="5414" ht="15.0" customHeight="1">
      <c r="A5414" s="43">
        <v>45883.5</v>
      </c>
      <c r="B5414" s="44">
        <v>8.0</v>
      </c>
      <c r="C5414" s="44">
        <v>12.0</v>
      </c>
      <c r="D5414" s="44">
        <v>917.9</v>
      </c>
      <c r="E5414" s="44">
        <v>27.9</v>
      </c>
      <c r="F5414" s="44">
        <v>4.03</v>
      </c>
      <c r="G5414" s="44">
        <v>0.95</v>
      </c>
      <c r="H5414" s="18">
        <f>MIN(1,F5414/Config_Geracao!$E$4)*G5414</f>
        <v>0.38285</v>
      </c>
    </row>
    <row r="5415" ht="15.0" customHeight="1">
      <c r="A5415" s="43">
        <v>45883.5416666667</v>
      </c>
      <c r="B5415" s="44">
        <v>8.0</v>
      </c>
      <c r="C5415" s="44">
        <v>13.0</v>
      </c>
      <c r="D5415" s="44">
        <v>935.3</v>
      </c>
      <c r="E5415" s="44">
        <v>28.6</v>
      </c>
      <c r="F5415" s="44">
        <v>2.88</v>
      </c>
      <c r="G5415" s="44">
        <v>0.95</v>
      </c>
      <c r="H5415" s="18">
        <f>MIN(1,F5415/Config_Geracao!$E$4)*G5415</f>
        <v>0.2736</v>
      </c>
    </row>
    <row r="5416" ht="15.0" customHeight="1">
      <c r="A5416" s="43">
        <v>45883.5833333333</v>
      </c>
      <c r="B5416" s="44">
        <v>8.0</v>
      </c>
      <c r="C5416" s="44">
        <v>14.0</v>
      </c>
      <c r="D5416" s="44">
        <v>830.4</v>
      </c>
      <c r="E5416" s="44">
        <v>27.1</v>
      </c>
      <c r="F5416" s="44">
        <v>3.16</v>
      </c>
      <c r="G5416" s="44">
        <v>0.95</v>
      </c>
      <c r="H5416" s="18">
        <f>MIN(1,F5416/Config_Geracao!$E$4)*G5416</f>
        <v>0.3002</v>
      </c>
    </row>
    <row r="5417" ht="15.0" customHeight="1">
      <c r="A5417" s="43">
        <v>45883.625</v>
      </c>
      <c r="B5417" s="44">
        <v>8.0</v>
      </c>
      <c r="C5417" s="44">
        <v>15.0</v>
      </c>
      <c r="D5417" s="44">
        <v>744.2</v>
      </c>
      <c r="E5417" s="44">
        <v>28.2</v>
      </c>
      <c r="F5417" s="44">
        <v>2.82</v>
      </c>
      <c r="G5417" s="44">
        <v>0.95</v>
      </c>
      <c r="H5417" s="18">
        <f>MIN(1,F5417/Config_Geracao!$E$4)*G5417</f>
        <v>0.2679</v>
      </c>
    </row>
    <row r="5418" ht="15.0" customHeight="1">
      <c r="A5418" s="43">
        <v>45883.6666666667</v>
      </c>
      <c r="B5418" s="44">
        <v>8.0</v>
      </c>
      <c r="C5418" s="44">
        <v>16.0</v>
      </c>
      <c r="D5418" s="44">
        <v>614.3</v>
      </c>
      <c r="E5418" s="44">
        <v>23.0</v>
      </c>
      <c r="F5418" s="44">
        <v>2.72</v>
      </c>
      <c r="G5418" s="44">
        <v>0.95</v>
      </c>
      <c r="H5418" s="18">
        <f>MIN(1,F5418/Config_Geracao!$E$4)*G5418</f>
        <v>0.2584</v>
      </c>
    </row>
    <row r="5419" ht="15.0" customHeight="1">
      <c r="A5419" s="43">
        <v>45883.7083333333</v>
      </c>
      <c r="B5419" s="44">
        <v>8.0</v>
      </c>
      <c r="C5419" s="44">
        <v>17.0</v>
      </c>
      <c r="D5419" s="44">
        <v>415.2</v>
      </c>
      <c r="E5419" s="44">
        <v>24.8</v>
      </c>
      <c r="F5419" s="44">
        <v>3.77</v>
      </c>
      <c r="G5419" s="44">
        <v>0.95</v>
      </c>
      <c r="H5419" s="18">
        <f>MIN(1,F5419/Config_Geracao!$E$4)*G5419</f>
        <v>0.35815</v>
      </c>
    </row>
    <row r="5420" ht="15.0" customHeight="1">
      <c r="A5420" s="43">
        <v>45883.75</v>
      </c>
      <c r="B5420" s="44">
        <v>8.0</v>
      </c>
      <c r="C5420" s="44">
        <v>18.0</v>
      </c>
      <c r="D5420" s="44">
        <v>268.3</v>
      </c>
      <c r="E5420" s="44">
        <v>21.3</v>
      </c>
      <c r="F5420" s="44">
        <v>3.1</v>
      </c>
      <c r="G5420" s="44">
        <v>0.95</v>
      </c>
      <c r="H5420" s="18">
        <f>MIN(1,F5420/Config_Geracao!$E$4)*G5420</f>
        <v>0.2945</v>
      </c>
    </row>
    <row r="5421" ht="15.0" customHeight="1">
      <c r="A5421" s="43">
        <v>45883.7916666667</v>
      </c>
      <c r="B5421" s="44">
        <v>8.0</v>
      </c>
      <c r="C5421" s="44">
        <v>19.0</v>
      </c>
      <c r="D5421" s="44">
        <v>12.0</v>
      </c>
      <c r="E5421" s="44">
        <v>23.6</v>
      </c>
      <c r="F5421" s="44">
        <v>4.79</v>
      </c>
      <c r="G5421" s="44">
        <v>0.95</v>
      </c>
      <c r="H5421" s="18">
        <f>MIN(1,F5421/Config_Geracao!$E$4)*G5421</f>
        <v>0.45505</v>
      </c>
    </row>
    <row r="5422" ht="15.0" customHeight="1">
      <c r="A5422" s="43">
        <v>45883.8333333333</v>
      </c>
      <c r="B5422" s="44">
        <v>8.0</v>
      </c>
      <c r="C5422" s="44">
        <v>20.0</v>
      </c>
      <c r="D5422" s="44">
        <v>0.0</v>
      </c>
      <c r="E5422" s="44">
        <v>23.6</v>
      </c>
      <c r="F5422" s="44">
        <v>2.67</v>
      </c>
      <c r="G5422" s="44">
        <v>0.95</v>
      </c>
      <c r="H5422" s="18">
        <f>MIN(1,F5422/Config_Geracao!$E$4)*G5422</f>
        <v>0.25365</v>
      </c>
    </row>
    <row r="5423" ht="15.0" customHeight="1">
      <c r="A5423" s="43">
        <v>45883.875</v>
      </c>
      <c r="B5423" s="44">
        <v>8.0</v>
      </c>
      <c r="C5423" s="44">
        <v>21.0</v>
      </c>
      <c r="D5423" s="44">
        <v>0.0</v>
      </c>
      <c r="E5423" s="44">
        <v>23.1</v>
      </c>
      <c r="F5423" s="44">
        <v>4.06</v>
      </c>
      <c r="G5423" s="44">
        <v>0.95</v>
      </c>
      <c r="H5423" s="18">
        <f>MIN(1,F5423/Config_Geracao!$E$4)*G5423</f>
        <v>0.3857</v>
      </c>
    </row>
    <row r="5424" ht="15.0" customHeight="1">
      <c r="A5424" s="43">
        <v>45883.9166666667</v>
      </c>
      <c r="B5424" s="44">
        <v>8.0</v>
      </c>
      <c r="C5424" s="44">
        <v>22.0</v>
      </c>
      <c r="D5424" s="44">
        <v>0.0</v>
      </c>
      <c r="E5424" s="44">
        <v>24.6</v>
      </c>
      <c r="F5424" s="44">
        <v>5.26</v>
      </c>
      <c r="G5424" s="44">
        <v>0.95</v>
      </c>
      <c r="H5424" s="18">
        <f>MIN(1,F5424/Config_Geracao!$E$4)*G5424</f>
        <v>0.4997</v>
      </c>
    </row>
    <row r="5425" ht="15.0" customHeight="1">
      <c r="A5425" s="43">
        <v>45883.9583333333</v>
      </c>
      <c r="B5425" s="44">
        <v>8.0</v>
      </c>
      <c r="C5425" s="44">
        <v>23.0</v>
      </c>
      <c r="D5425" s="44">
        <v>0.0</v>
      </c>
      <c r="E5425" s="44">
        <v>26.3</v>
      </c>
      <c r="F5425" s="44">
        <v>3.91</v>
      </c>
      <c r="G5425" s="44">
        <v>0.95</v>
      </c>
      <c r="H5425" s="18">
        <f>MIN(1,F5425/Config_Geracao!$E$4)*G5425</f>
        <v>0.37145</v>
      </c>
    </row>
    <row r="5426" ht="15.0" customHeight="1">
      <c r="A5426" s="43">
        <v>45884.0</v>
      </c>
      <c r="B5426" s="44">
        <v>8.0</v>
      </c>
      <c r="C5426" s="44">
        <v>0.0</v>
      </c>
      <c r="D5426" s="44">
        <v>0.0</v>
      </c>
      <c r="E5426" s="44">
        <v>27.6</v>
      </c>
      <c r="F5426" s="44">
        <v>3.98</v>
      </c>
      <c r="G5426" s="44">
        <v>0.95</v>
      </c>
      <c r="H5426" s="18">
        <f>MIN(1,F5426/Config_Geracao!$E$4)*G5426</f>
        <v>0.3781</v>
      </c>
    </row>
    <row r="5427" ht="15.0" customHeight="1">
      <c r="A5427" s="43">
        <v>45884.0416666667</v>
      </c>
      <c r="B5427" s="44">
        <v>8.0</v>
      </c>
      <c r="C5427" s="44">
        <v>1.0</v>
      </c>
      <c r="D5427" s="44">
        <v>0.0</v>
      </c>
      <c r="E5427" s="44">
        <v>23.6</v>
      </c>
      <c r="F5427" s="44">
        <v>4.23</v>
      </c>
      <c r="G5427" s="44">
        <v>0.95</v>
      </c>
      <c r="H5427" s="18">
        <f>MIN(1,F5427/Config_Geracao!$E$4)*G5427</f>
        <v>0.40185</v>
      </c>
    </row>
    <row r="5428" ht="15.0" customHeight="1">
      <c r="A5428" s="43">
        <v>45884.0833333333</v>
      </c>
      <c r="B5428" s="44">
        <v>8.0</v>
      </c>
      <c r="C5428" s="44">
        <v>2.0</v>
      </c>
      <c r="D5428" s="44">
        <v>0.0</v>
      </c>
      <c r="E5428" s="44">
        <v>24.9</v>
      </c>
      <c r="F5428" s="44">
        <v>7.38</v>
      </c>
      <c r="G5428" s="44">
        <v>0.95</v>
      </c>
      <c r="H5428" s="18">
        <f>MIN(1,F5428/Config_Geracao!$E$4)*G5428</f>
        <v>0.7011</v>
      </c>
    </row>
    <row r="5429" ht="15.0" customHeight="1">
      <c r="A5429" s="43">
        <v>45884.125</v>
      </c>
      <c r="B5429" s="44">
        <v>8.0</v>
      </c>
      <c r="C5429" s="44">
        <v>3.0</v>
      </c>
      <c r="D5429" s="44">
        <v>0.0</v>
      </c>
      <c r="E5429" s="44">
        <v>23.3</v>
      </c>
      <c r="F5429" s="44">
        <v>5.59</v>
      </c>
      <c r="G5429" s="44">
        <v>0.95</v>
      </c>
      <c r="H5429" s="18">
        <f>MIN(1,F5429/Config_Geracao!$E$4)*G5429</f>
        <v>0.53105</v>
      </c>
    </row>
    <row r="5430" ht="15.0" customHeight="1">
      <c r="A5430" s="43">
        <v>45884.1666666667</v>
      </c>
      <c r="B5430" s="44">
        <v>8.0</v>
      </c>
      <c r="C5430" s="44">
        <v>4.0</v>
      </c>
      <c r="D5430" s="44">
        <v>0.0</v>
      </c>
      <c r="E5430" s="44">
        <v>23.9</v>
      </c>
      <c r="F5430" s="44">
        <v>4.57</v>
      </c>
      <c r="G5430" s="44">
        <v>0.95</v>
      </c>
      <c r="H5430" s="18">
        <f>MIN(1,F5430/Config_Geracao!$E$4)*G5430</f>
        <v>0.43415</v>
      </c>
    </row>
    <row r="5431" ht="15.0" customHeight="1">
      <c r="A5431" s="43">
        <v>45884.2083333333</v>
      </c>
      <c r="B5431" s="44">
        <v>8.0</v>
      </c>
      <c r="C5431" s="44">
        <v>5.0</v>
      </c>
      <c r="D5431" s="44">
        <v>22.1</v>
      </c>
      <c r="E5431" s="44">
        <v>24.6</v>
      </c>
      <c r="F5431" s="44">
        <v>5.54</v>
      </c>
      <c r="G5431" s="44">
        <v>0.95</v>
      </c>
      <c r="H5431" s="18">
        <f>MIN(1,F5431/Config_Geracao!$E$4)*G5431</f>
        <v>0.5263</v>
      </c>
    </row>
    <row r="5432" ht="15.0" customHeight="1">
      <c r="A5432" s="43">
        <v>45884.25</v>
      </c>
      <c r="B5432" s="44">
        <v>8.0</v>
      </c>
      <c r="C5432" s="44">
        <v>6.0</v>
      </c>
      <c r="D5432" s="44">
        <v>190.3</v>
      </c>
      <c r="E5432" s="44">
        <v>21.1</v>
      </c>
      <c r="F5432" s="44">
        <v>2.6</v>
      </c>
      <c r="G5432" s="44">
        <v>0.95</v>
      </c>
      <c r="H5432" s="18">
        <f>MIN(1,F5432/Config_Geracao!$E$4)*G5432</f>
        <v>0.247</v>
      </c>
    </row>
    <row r="5433" ht="15.0" customHeight="1">
      <c r="A5433" s="43">
        <v>45884.2916666667</v>
      </c>
      <c r="B5433" s="44">
        <v>8.0</v>
      </c>
      <c r="C5433" s="44">
        <v>7.0</v>
      </c>
      <c r="D5433" s="44">
        <v>427.2</v>
      </c>
      <c r="E5433" s="44">
        <v>23.7</v>
      </c>
      <c r="F5433" s="44">
        <v>3.04</v>
      </c>
      <c r="G5433" s="44">
        <v>0.95</v>
      </c>
      <c r="H5433" s="18">
        <f>MIN(1,F5433/Config_Geracao!$E$4)*G5433</f>
        <v>0.2888</v>
      </c>
    </row>
    <row r="5434" ht="15.0" customHeight="1">
      <c r="A5434" s="43">
        <v>45884.3333333333</v>
      </c>
      <c r="B5434" s="44">
        <v>8.0</v>
      </c>
      <c r="C5434" s="44">
        <v>8.0</v>
      </c>
      <c r="D5434" s="44">
        <v>587.3</v>
      </c>
      <c r="E5434" s="44">
        <v>28.1</v>
      </c>
      <c r="F5434" s="44">
        <v>4.66</v>
      </c>
      <c r="G5434" s="44">
        <v>0.95</v>
      </c>
      <c r="H5434" s="18">
        <f>MIN(1,F5434/Config_Geracao!$E$4)*G5434</f>
        <v>0.4427</v>
      </c>
    </row>
    <row r="5435" ht="15.0" customHeight="1">
      <c r="A5435" s="43">
        <v>45884.375</v>
      </c>
      <c r="B5435" s="44">
        <v>8.0</v>
      </c>
      <c r="C5435" s="44">
        <v>9.0</v>
      </c>
      <c r="D5435" s="44">
        <v>728.6</v>
      </c>
      <c r="E5435" s="44">
        <v>25.6</v>
      </c>
      <c r="F5435" s="44">
        <v>2.64</v>
      </c>
      <c r="G5435" s="44">
        <v>0.95</v>
      </c>
      <c r="H5435" s="18">
        <f>MIN(1,F5435/Config_Geracao!$E$4)*G5435</f>
        <v>0.2508</v>
      </c>
    </row>
    <row r="5436" ht="15.0" customHeight="1">
      <c r="A5436" s="43">
        <v>45884.4166666667</v>
      </c>
      <c r="B5436" s="44">
        <v>8.0</v>
      </c>
      <c r="C5436" s="44">
        <v>10.0</v>
      </c>
      <c r="D5436" s="44">
        <v>871.4</v>
      </c>
      <c r="E5436" s="44">
        <v>27.3</v>
      </c>
      <c r="F5436" s="44">
        <v>3.46</v>
      </c>
      <c r="G5436" s="44">
        <v>0.95</v>
      </c>
      <c r="H5436" s="18">
        <f>MIN(1,F5436/Config_Geracao!$E$4)*G5436</f>
        <v>0.3287</v>
      </c>
    </row>
    <row r="5437" ht="15.0" customHeight="1">
      <c r="A5437" s="43">
        <v>45884.4583333333</v>
      </c>
      <c r="B5437" s="44">
        <v>8.0</v>
      </c>
      <c r="C5437" s="44">
        <v>11.0</v>
      </c>
      <c r="D5437" s="44">
        <v>917.6</v>
      </c>
      <c r="E5437" s="44">
        <v>27.1</v>
      </c>
      <c r="F5437" s="44">
        <v>3.0</v>
      </c>
      <c r="G5437" s="44">
        <v>0.95</v>
      </c>
      <c r="H5437" s="18">
        <f>MIN(1,F5437/Config_Geracao!$E$4)*G5437</f>
        <v>0.285</v>
      </c>
    </row>
    <row r="5438" ht="15.0" customHeight="1">
      <c r="A5438" s="43">
        <v>45884.5</v>
      </c>
      <c r="B5438" s="44">
        <v>8.0</v>
      </c>
      <c r="C5438" s="44">
        <v>12.0</v>
      </c>
      <c r="D5438" s="44">
        <v>915.9</v>
      </c>
      <c r="E5438" s="44">
        <v>29.0</v>
      </c>
      <c r="F5438" s="44">
        <v>5.12</v>
      </c>
      <c r="G5438" s="44">
        <v>0.95</v>
      </c>
      <c r="H5438" s="18">
        <f>MIN(1,F5438/Config_Geracao!$E$4)*G5438</f>
        <v>0.4864</v>
      </c>
    </row>
    <row r="5439" ht="15.0" customHeight="1">
      <c r="A5439" s="43">
        <v>45884.5416666667</v>
      </c>
      <c r="B5439" s="44">
        <v>8.0</v>
      </c>
      <c r="C5439" s="44">
        <v>13.0</v>
      </c>
      <c r="D5439" s="44">
        <v>937.3</v>
      </c>
      <c r="E5439" s="44">
        <v>28.8</v>
      </c>
      <c r="F5439" s="44">
        <v>3.32</v>
      </c>
      <c r="G5439" s="44">
        <v>0.95</v>
      </c>
      <c r="H5439" s="18">
        <f>MIN(1,F5439/Config_Geracao!$E$4)*G5439</f>
        <v>0.3154</v>
      </c>
    </row>
    <row r="5440" ht="15.0" customHeight="1">
      <c r="A5440" s="43">
        <v>45884.5833333333</v>
      </c>
      <c r="B5440" s="44">
        <v>8.0</v>
      </c>
      <c r="C5440" s="44">
        <v>14.0</v>
      </c>
      <c r="D5440" s="44">
        <v>837.3</v>
      </c>
      <c r="E5440" s="44">
        <v>28.5</v>
      </c>
      <c r="F5440" s="44">
        <v>2.63</v>
      </c>
      <c r="G5440" s="44">
        <v>0.95</v>
      </c>
      <c r="H5440" s="18">
        <f>MIN(1,F5440/Config_Geracao!$E$4)*G5440</f>
        <v>0.24985</v>
      </c>
    </row>
    <row r="5441" ht="15.0" customHeight="1">
      <c r="A5441" s="43">
        <v>45884.625</v>
      </c>
      <c r="B5441" s="44">
        <v>8.0</v>
      </c>
      <c r="C5441" s="44">
        <v>15.0</v>
      </c>
      <c r="D5441" s="44">
        <v>757.4</v>
      </c>
      <c r="E5441" s="44">
        <v>27.1</v>
      </c>
      <c r="F5441" s="44">
        <v>3.02</v>
      </c>
      <c r="G5441" s="44">
        <v>0.95</v>
      </c>
      <c r="H5441" s="18">
        <f>MIN(1,F5441/Config_Geracao!$E$4)*G5441</f>
        <v>0.2869</v>
      </c>
    </row>
    <row r="5442" ht="15.0" customHeight="1">
      <c r="A5442" s="43">
        <v>45884.6666666667</v>
      </c>
      <c r="B5442" s="44">
        <v>8.0</v>
      </c>
      <c r="C5442" s="44">
        <v>16.0</v>
      </c>
      <c r="D5442" s="44">
        <v>341.5</v>
      </c>
      <c r="E5442" s="44">
        <v>22.8</v>
      </c>
      <c r="F5442" s="44">
        <v>2.75</v>
      </c>
      <c r="G5442" s="44">
        <v>0.95</v>
      </c>
      <c r="H5442" s="18">
        <f>MIN(1,F5442/Config_Geracao!$E$4)*G5442</f>
        <v>0.26125</v>
      </c>
    </row>
    <row r="5443" ht="15.0" customHeight="1">
      <c r="A5443" s="43">
        <v>45884.7083333333</v>
      </c>
      <c r="B5443" s="44">
        <v>8.0</v>
      </c>
      <c r="C5443" s="44">
        <v>17.0</v>
      </c>
      <c r="D5443" s="44">
        <v>412.1</v>
      </c>
      <c r="E5443" s="44">
        <v>24.3</v>
      </c>
      <c r="F5443" s="44">
        <v>4.87</v>
      </c>
      <c r="G5443" s="44">
        <v>0.95</v>
      </c>
      <c r="H5443" s="18">
        <f>MIN(1,F5443/Config_Geracao!$E$4)*G5443</f>
        <v>0.46265</v>
      </c>
    </row>
    <row r="5444" ht="15.0" customHeight="1">
      <c r="A5444" s="43">
        <v>45884.75</v>
      </c>
      <c r="B5444" s="44">
        <v>8.0</v>
      </c>
      <c r="C5444" s="44">
        <v>18.0</v>
      </c>
      <c r="D5444" s="44">
        <v>182.0</v>
      </c>
      <c r="E5444" s="44">
        <v>21.9</v>
      </c>
      <c r="F5444" s="44">
        <v>3.45</v>
      </c>
      <c r="G5444" s="44">
        <v>0.95</v>
      </c>
      <c r="H5444" s="18">
        <f>MIN(1,F5444/Config_Geracao!$E$4)*G5444</f>
        <v>0.32775</v>
      </c>
    </row>
    <row r="5445" ht="15.0" customHeight="1">
      <c r="A5445" s="43">
        <v>45884.7916666667</v>
      </c>
      <c r="B5445" s="44">
        <v>8.0</v>
      </c>
      <c r="C5445" s="44">
        <v>19.0</v>
      </c>
      <c r="D5445" s="44">
        <v>0.0</v>
      </c>
      <c r="E5445" s="44">
        <v>21.6</v>
      </c>
      <c r="F5445" s="44">
        <v>8.12</v>
      </c>
      <c r="G5445" s="44">
        <v>0.95</v>
      </c>
      <c r="H5445" s="18">
        <f>MIN(1,F5445/Config_Geracao!$E$4)*G5445</f>
        <v>0.7714</v>
      </c>
    </row>
    <row r="5446" ht="15.0" customHeight="1">
      <c r="A5446" s="43">
        <v>45884.8333333333</v>
      </c>
      <c r="B5446" s="44">
        <v>8.0</v>
      </c>
      <c r="C5446" s="44">
        <v>20.0</v>
      </c>
      <c r="D5446" s="44">
        <v>0.0</v>
      </c>
      <c r="E5446" s="44">
        <v>22.4</v>
      </c>
      <c r="F5446" s="44">
        <v>2.56</v>
      </c>
      <c r="G5446" s="44">
        <v>0.95</v>
      </c>
      <c r="H5446" s="18">
        <f>MIN(1,F5446/Config_Geracao!$E$4)*G5446</f>
        <v>0.2432</v>
      </c>
    </row>
    <row r="5447" ht="15.0" customHeight="1">
      <c r="A5447" s="43">
        <v>45884.875</v>
      </c>
      <c r="B5447" s="44">
        <v>8.0</v>
      </c>
      <c r="C5447" s="44">
        <v>21.0</v>
      </c>
      <c r="D5447" s="44">
        <v>0.0</v>
      </c>
      <c r="E5447" s="44">
        <v>25.5</v>
      </c>
      <c r="F5447" s="44">
        <v>4.96</v>
      </c>
      <c r="G5447" s="44">
        <v>0.95</v>
      </c>
      <c r="H5447" s="18">
        <f>MIN(1,F5447/Config_Geracao!$E$4)*G5447</f>
        <v>0.4712</v>
      </c>
    </row>
    <row r="5448" ht="15.0" customHeight="1">
      <c r="A5448" s="43">
        <v>45884.9166666667</v>
      </c>
      <c r="B5448" s="44">
        <v>8.0</v>
      </c>
      <c r="C5448" s="44">
        <v>22.0</v>
      </c>
      <c r="D5448" s="44">
        <v>0.0</v>
      </c>
      <c r="E5448" s="44">
        <v>25.1</v>
      </c>
      <c r="F5448" s="44">
        <v>4.29</v>
      </c>
      <c r="G5448" s="44">
        <v>0.95</v>
      </c>
      <c r="H5448" s="18">
        <f>MIN(1,F5448/Config_Geracao!$E$4)*G5448</f>
        <v>0.40755</v>
      </c>
    </row>
    <row r="5449" ht="15.0" customHeight="1">
      <c r="A5449" s="43">
        <v>45884.9583333333</v>
      </c>
      <c r="B5449" s="44">
        <v>8.0</v>
      </c>
      <c r="C5449" s="44">
        <v>23.0</v>
      </c>
      <c r="D5449" s="44">
        <v>0.0</v>
      </c>
      <c r="E5449" s="44">
        <v>27.7</v>
      </c>
      <c r="F5449" s="44">
        <v>7.27</v>
      </c>
      <c r="G5449" s="44">
        <v>0.95</v>
      </c>
      <c r="H5449" s="18">
        <f>MIN(1,F5449/Config_Geracao!$E$4)*G5449</f>
        <v>0.69065</v>
      </c>
    </row>
    <row r="5450" ht="15.0" customHeight="1">
      <c r="A5450" s="43">
        <v>45885.0</v>
      </c>
      <c r="B5450" s="44">
        <v>8.0</v>
      </c>
      <c r="C5450" s="44">
        <v>0.0</v>
      </c>
      <c r="D5450" s="44">
        <v>0.0</v>
      </c>
      <c r="E5450" s="44">
        <v>22.4</v>
      </c>
      <c r="F5450" s="44">
        <v>7.89</v>
      </c>
      <c r="G5450" s="44">
        <v>0.95</v>
      </c>
      <c r="H5450" s="18">
        <f>MIN(1,F5450/Config_Geracao!$E$4)*G5450</f>
        <v>0.74955</v>
      </c>
    </row>
    <row r="5451" ht="15.0" customHeight="1">
      <c r="A5451" s="43">
        <v>45885.0416666667</v>
      </c>
      <c r="B5451" s="44">
        <v>8.0</v>
      </c>
      <c r="C5451" s="44">
        <v>1.0</v>
      </c>
      <c r="D5451" s="44">
        <v>0.0</v>
      </c>
      <c r="E5451" s="44">
        <v>26.7</v>
      </c>
      <c r="F5451" s="44">
        <v>4.2</v>
      </c>
      <c r="G5451" s="44">
        <v>0.95</v>
      </c>
      <c r="H5451" s="18">
        <f>MIN(1,F5451/Config_Geracao!$E$4)*G5451</f>
        <v>0.399</v>
      </c>
    </row>
    <row r="5452" ht="15.0" customHeight="1">
      <c r="A5452" s="43">
        <v>45885.0833333333</v>
      </c>
      <c r="B5452" s="44">
        <v>8.0</v>
      </c>
      <c r="C5452" s="44">
        <v>2.0</v>
      </c>
      <c r="D5452" s="44">
        <v>0.0</v>
      </c>
      <c r="E5452" s="44">
        <v>24.3</v>
      </c>
      <c r="F5452" s="44">
        <v>4.3</v>
      </c>
      <c r="G5452" s="44">
        <v>0.95</v>
      </c>
      <c r="H5452" s="18">
        <f>MIN(1,F5452/Config_Geracao!$E$4)*G5452</f>
        <v>0.4085</v>
      </c>
    </row>
    <row r="5453" ht="15.0" customHeight="1">
      <c r="A5453" s="43">
        <v>45885.125</v>
      </c>
      <c r="B5453" s="44">
        <v>8.0</v>
      </c>
      <c r="C5453" s="44">
        <v>3.0</v>
      </c>
      <c r="D5453" s="44">
        <v>0.0</v>
      </c>
      <c r="E5453" s="44">
        <v>23.4</v>
      </c>
      <c r="F5453" s="44">
        <v>4.91</v>
      </c>
      <c r="G5453" s="44">
        <v>0.95</v>
      </c>
      <c r="H5453" s="18">
        <f>MIN(1,F5453/Config_Geracao!$E$4)*G5453</f>
        <v>0.46645</v>
      </c>
    </row>
    <row r="5454" ht="15.0" customHeight="1">
      <c r="A5454" s="43">
        <v>45885.1666666667</v>
      </c>
      <c r="B5454" s="44">
        <v>8.0</v>
      </c>
      <c r="C5454" s="44">
        <v>4.0</v>
      </c>
      <c r="D5454" s="44">
        <v>0.0</v>
      </c>
      <c r="E5454" s="44">
        <v>22.7</v>
      </c>
      <c r="F5454" s="44">
        <v>4.55</v>
      </c>
      <c r="G5454" s="44">
        <v>0.95</v>
      </c>
      <c r="H5454" s="18">
        <f>MIN(1,F5454/Config_Geracao!$E$4)*G5454</f>
        <v>0.43225</v>
      </c>
    </row>
    <row r="5455" ht="15.0" customHeight="1">
      <c r="A5455" s="43">
        <v>45885.2083333333</v>
      </c>
      <c r="B5455" s="44">
        <v>8.0</v>
      </c>
      <c r="C5455" s="44">
        <v>5.0</v>
      </c>
      <c r="D5455" s="44">
        <v>0.0</v>
      </c>
      <c r="E5455" s="44">
        <v>24.3</v>
      </c>
      <c r="F5455" s="44">
        <v>6.29</v>
      </c>
      <c r="G5455" s="44">
        <v>0.95</v>
      </c>
      <c r="H5455" s="18">
        <f>MIN(1,F5455/Config_Geracao!$E$4)*G5455</f>
        <v>0.59755</v>
      </c>
    </row>
    <row r="5456" ht="15.0" customHeight="1">
      <c r="A5456" s="43">
        <v>45885.25</v>
      </c>
      <c r="B5456" s="44">
        <v>8.0</v>
      </c>
      <c r="C5456" s="44">
        <v>6.0</v>
      </c>
      <c r="D5456" s="44">
        <v>209.5</v>
      </c>
      <c r="E5456" s="44">
        <v>22.6</v>
      </c>
      <c r="F5456" s="44">
        <v>3.7</v>
      </c>
      <c r="G5456" s="44">
        <v>0.95</v>
      </c>
      <c r="H5456" s="18">
        <f>MIN(1,F5456/Config_Geracao!$E$4)*G5456</f>
        <v>0.3515</v>
      </c>
    </row>
    <row r="5457" ht="15.0" customHeight="1">
      <c r="A5457" s="43">
        <v>45885.2916666667</v>
      </c>
      <c r="B5457" s="44">
        <v>8.0</v>
      </c>
      <c r="C5457" s="44">
        <v>7.0</v>
      </c>
      <c r="D5457" s="44">
        <v>419.1</v>
      </c>
      <c r="E5457" s="44">
        <v>23.6</v>
      </c>
      <c r="F5457" s="44">
        <v>3.16</v>
      </c>
      <c r="G5457" s="44">
        <v>0.95</v>
      </c>
      <c r="H5457" s="18">
        <f>MIN(1,F5457/Config_Geracao!$E$4)*G5457</f>
        <v>0.3002</v>
      </c>
    </row>
    <row r="5458" ht="15.0" customHeight="1">
      <c r="A5458" s="43">
        <v>45885.3333333333</v>
      </c>
      <c r="B5458" s="44">
        <v>8.0</v>
      </c>
      <c r="C5458" s="44">
        <v>8.0</v>
      </c>
      <c r="D5458" s="44">
        <v>580.5</v>
      </c>
      <c r="E5458" s="44">
        <v>22.8</v>
      </c>
      <c r="F5458" s="44">
        <v>3.59</v>
      </c>
      <c r="G5458" s="44">
        <v>0.95</v>
      </c>
      <c r="H5458" s="18">
        <f>MIN(1,F5458/Config_Geracao!$E$4)*G5458</f>
        <v>0.34105</v>
      </c>
    </row>
    <row r="5459" ht="15.0" customHeight="1">
      <c r="A5459" s="43">
        <v>45885.375</v>
      </c>
      <c r="B5459" s="44">
        <v>8.0</v>
      </c>
      <c r="C5459" s="44">
        <v>9.0</v>
      </c>
      <c r="D5459" s="44">
        <v>783.4</v>
      </c>
      <c r="E5459" s="44">
        <v>24.6</v>
      </c>
      <c r="F5459" s="44">
        <v>2.65</v>
      </c>
      <c r="G5459" s="44">
        <v>0.95</v>
      </c>
      <c r="H5459" s="18">
        <f>MIN(1,F5459/Config_Geracao!$E$4)*G5459</f>
        <v>0.25175</v>
      </c>
    </row>
    <row r="5460" ht="15.0" customHeight="1">
      <c r="A5460" s="43">
        <v>45885.4166666667</v>
      </c>
      <c r="B5460" s="44">
        <v>8.0</v>
      </c>
      <c r="C5460" s="44">
        <v>10.0</v>
      </c>
      <c r="D5460" s="44">
        <v>850.0</v>
      </c>
      <c r="E5460" s="44">
        <v>28.3</v>
      </c>
      <c r="F5460" s="44">
        <v>3.32</v>
      </c>
      <c r="G5460" s="44">
        <v>0.95</v>
      </c>
      <c r="H5460" s="18">
        <f>MIN(1,F5460/Config_Geracao!$E$4)*G5460</f>
        <v>0.3154</v>
      </c>
    </row>
    <row r="5461" ht="15.0" customHeight="1">
      <c r="A5461" s="43">
        <v>45885.4583333333</v>
      </c>
      <c r="B5461" s="44">
        <v>8.0</v>
      </c>
      <c r="C5461" s="44">
        <v>11.0</v>
      </c>
      <c r="D5461" s="44">
        <v>926.4</v>
      </c>
      <c r="E5461" s="44">
        <v>26.7</v>
      </c>
      <c r="F5461" s="44">
        <v>3.48</v>
      </c>
      <c r="G5461" s="44">
        <v>0.95</v>
      </c>
      <c r="H5461" s="18">
        <f>MIN(1,F5461/Config_Geracao!$E$4)*G5461</f>
        <v>0.3306</v>
      </c>
    </row>
    <row r="5462" ht="15.0" customHeight="1">
      <c r="A5462" s="43">
        <v>45885.5</v>
      </c>
      <c r="B5462" s="44">
        <v>8.0</v>
      </c>
      <c r="C5462" s="44">
        <v>12.0</v>
      </c>
      <c r="D5462" s="44">
        <v>607.7</v>
      </c>
      <c r="E5462" s="44">
        <v>26.3</v>
      </c>
      <c r="F5462" s="44">
        <v>3.34</v>
      </c>
      <c r="G5462" s="44">
        <v>0.95</v>
      </c>
      <c r="H5462" s="18">
        <f>MIN(1,F5462/Config_Geracao!$E$4)*G5462</f>
        <v>0.3173</v>
      </c>
    </row>
    <row r="5463" ht="15.0" customHeight="1">
      <c r="A5463" s="43">
        <v>45885.5416666667</v>
      </c>
      <c r="B5463" s="44">
        <v>8.0</v>
      </c>
      <c r="C5463" s="44">
        <v>13.0</v>
      </c>
      <c r="D5463" s="44">
        <v>938.8</v>
      </c>
      <c r="E5463" s="44">
        <v>27.8</v>
      </c>
      <c r="F5463" s="44">
        <v>3.54</v>
      </c>
      <c r="G5463" s="44">
        <v>0.95</v>
      </c>
      <c r="H5463" s="18">
        <f>MIN(1,F5463/Config_Geracao!$E$4)*G5463</f>
        <v>0.3363</v>
      </c>
    </row>
    <row r="5464" ht="15.0" customHeight="1">
      <c r="A5464" s="43">
        <v>45885.5833333333</v>
      </c>
      <c r="B5464" s="44">
        <v>8.0</v>
      </c>
      <c r="C5464" s="44">
        <v>14.0</v>
      </c>
      <c r="D5464" s="44">
        <v>839.2</v>
      </c>
      <c r="E5464" s="44">
        <v>27.6</v>
      </c>
      <c r="F5464" s="44">
        <v>3.18</v>
      </c>
      <c r="G5464" s="44">
        <v>0.95</v>
      </c>
      <c r="H5464" s="18">
        <f>MIN(1,F5464/Config_Geracao!$E$4)*G5464</f>
        <v>0.3021</v>
      </c>
    </row>
    <row r="5465" ht="15.0" customHeight="1">
      <c r="A5465" s="43">
        <v>45885.625</v>
      </c>
      <c r="B5465" s="44">
        <v>8.0</v>
      </c>
      <c r="C5465" s="44">
        <v>15.0</v>
      </c>
      <c r="D5465" s="44">
        <v>700.7</v>
      </c>
      <c r="E5465" s="44">
        <v>23.1</v>
      </c>
      <c r="F5465" s="44">
        <v>4.22</v>
      </c>
      <c r="G5465" s="44">
        <v>0.95</v>
      </c>
      <c r="H5465" s="18">
        <f>MIN(1,F5465/Config_Geracao!$E$4)*G5465</f>
        <v>0.4009</v>
      </c>
    </row>
    <row r="5466" ht="15.0" customHeight="1">
      <c r="A5466" s="43">
        <v>45885.6666666667</v>
      </c>
      <c r="B5466" s="44">
        <v>8.0</v>
      </c>
      <c r="C5466" s="44">
        <v>16.0</v>
      </c>
      <c r="D5466" s="44">
        <v>579.7</v>
      </c>
      <c r="E5466" s="44">
        <v>24.7</v>
      </c>
      <c r="F5466" s="44">
        <v>2.99</v>
      </c>
      <c r="G5466" s="44">
        <v>0.95</v>
      </c>
      <c r="H5466" s="18">
        <f>MIN(1,F5466/Config_Geracao!$E$4)*G5466</f>
        <v>0.28405</v>
      </c>
    </row>
    <row r="5467" ht="15.0" customHeight="1">
      <c r="A5467" s="43">
        <v>45885.7083333333</v>
      </c>
      <c r="B5467" s="44">
        <v>8.0</v>
      </c>
      <c r="C5467" s="44">
        <v>17.0</v>
      </c>
      <c r="D5467" s="44">
        <v>411.2</v>
      </c>
      <c r="E5467" s="44">
        <v>24.3</v>
      </c>
      <c r="F5467" s="44">
        <v>3.56</v>
      </c>
      <c r="G5467" s="44">
        <v>0.95</v>
      </c>
      <c r="H5467" s="18">
        <f>MIN(1,F5467/Config_Geracao!$E$4)*G5467</f>
        <v>0.3382</v>
      </c>
    </row>
    <row r="5468" ht="15.0" customHeight="1">
      <c r="A5468" s="43">
        <v>45885.75</v>
      </c>
      <c r="B5468" s="44">
        <v>8.0</v>
      </c>
      <c r="C5468" s="44">
        <v>18.0</v>
      </c>
      <c r="D5468" s="44">
        <v>255.6</v>
      </c>
      <c r="E5468" s="44">
        <v>19.1</v>
      </c>
      <c r="F5468" s="44">
        <v>5.57</v>
      </c>
      <c r="G5468" s="44">
        <v>0.95</v>
      </c>
      <c r="H5468" s="18">
        <f>MIN(1,F5468/Config_Geracao!$E$4)*G5468</f>
        <v>0.52915</v>
      </c>
    </row>
    <row r="5469" ht="15.0" customHeight="1">
      <c r="A5469" s="43">
        <v>45885.7916666667</v>
      </c>
      <c r="B5469" s="44">
        <v>8.0</v>
      </c>
      <c r="C5469" s="44">
        <v>19.0</v>
      </c>
      <c r="D5469" s="44">
        <v>0.0</v>
      </c>
      <c r="E5469" s="44">
        <v>23.2</v>
      </c>
      <c r="F5469" s="44">
        <v>2.77</v>
      </c>
      <c r="G5469" s="44">
        <v>0.95</v>
      </c>
      <c r="H5469" s="18">
        <f>MIN(1,F5469/Config_Geracao!$E$4)*G5469</f>
        <v>0.26315</v>
      </c>
    </row>
    <row r="5470" ht="15.0" customHeight="1">
      <c r="A5470" s="43">
        <v>45885.8333333333</v>
      </c>
      <c r="B5470" s="44">
        <v>8.0</v>
      </c>
      <c r="C5470" s="44">
        <v>20.0</v>
      </c>
      <c r="D5470" s="44">
        <v>0.0</v>
      </c>
      <c r="E5470" s="44">
        <v>23.3</v>
      </c>
      <c r="F5470" s="44">
        <v>2.58</v>
      </c>
      <c r="G5470" s="44">
        <v>0.95</v>
      </c>
      <c r="H5470" s="18">
        <f>MIN(1,F5470/Config_Geracao!$E$4)*G5470</f>
        <v>0.2451</v>
      </c>
    </row>
    <row r="5471" ht="15.0" customHeight="1">
      <c r="A5471" s="43">
        <v>45885.875</v>
      </c>
      <c r="B5471" s="44">
        <v>8.0</v>
      </c>
      <c r="C5471" s="44">
        <v>21.0</v>
      </c>
      <c r="D5471" s="44">
        <v>0.0</v>
      </c>
      <c r="E5471" s="44">
        <v>22.4</v>
      </c>
      <c r="F5471" s="44">
        <v>4.43</v>
      </c>
      <c r="G5471" s="44">
        <v>0.95</v>
      </c>
      <c r="H5471" s="18">
        <f>MIN(1,F5471/Config_Geracao!$E$4)*G5471</f>
        <v>0.42085</v>
      </c>
    </row>
    <row r="5472" ht="15.0" customHeight="1">
      <c r="A5472" s="43">
        <v>45885.9166666667</v>
      </c>
      <c r="B5472" s="44">
        <v>8.0</v>
      </c>
      <c r="C5472" s="44">
        <v>22.0</v>
      </c>
      <c r="D5472" s="44">
        <v>0.0</v>
      </c>
      <c r="E5472" s="44">
        <v>23.9</v>
      </c>
      <c r="F5472" s="44">
        <v>4.48</v>
      </c>
      <c r="G5472" s="44">
        <v>0.95</v>
      </c>
      <c r="H5472" s="18">
        <f>MIN(1,F5472/Config_Geracao!$E$4)*G5472</f>
        <v>0.4256</v>
      </c>
    </row>
    <row r="5473" ht="15.0" customHeight="1">
      <c r="A5473" s="43">
        <v>45885.9583333333</v>
      </c>
      <c r="B5473" s="44">
        <v>8.0</v>
      </c>
      <c r="C5473" s="44">
        <v>23.0</v>
      </c>
      <c r="D5473" s="44">
        <v>0.0</v>
      </c>
      <c r="E5473" s="44">
        <v>25.4</v>
      </c>
      <c r="F5473" s="44">
        <v>4.18</v>
      </c>
      <c r="G5473" s="44">
        <v>0.95</v>
      </c>
      <c r="H5473" s="18">
        <f>MIN(1,F5473/Config_Geracao!$E$4)*G5473</f>
        <v>0.3971</v>
      </c>
    </row>
    <row r="5474" ht="15.0" customHeight="1">
      <c r="A5474" s="43">
        <v>45886.0</v>
      </c>
      <c r="B5474" s="44">
        <v>8.0</v>
      </c>
      <c r="C5474" s="44">
        <v>0.0</v>
      </c>
      <c r="D5474" s="44">
        <v>0.0</v>
      </c>
      <c r="E5474" s="44">
        <v>28.5</v>
      </c>
      <c r="F5474" s="44">
        <v>4.56</v>
      </c>
      <c r="G5474" s="44">
        <v>0.95</v>
      </c>
      <c r="H5474" s="18">
        <f>MIN(1,F5474/Config_Geracao!$E$4)*G5474</f>
        <v>0.4332</v>
      </c>
    </row>
    <row r="5475" ht="15.0" customHeight="1">
      <c r="A5475" s="43">
        <v>45886.0416666667</v>
      </c>
      <c r="B5475" s="44">
        <v>8.0</v>
      </c>
      <c r="C5475" s="44">
        <v>1.0</v>
      </c>
      <c r="D5475" s="44">
        <v>0.0</v>
      </c>
      <c r="E5475" s="44">
        <v>23.3</v>
      </c>
      <c r="F5475" s="44">
        <v>5.61</v>
      </c>
      <c r="G5475" s="44">
        <v>0.95</v>
      </c>
      <c r="H5475" s="18">
        <f>MIN(1,F5475/Config_Geracao!$E$4)*G5475</f>
        <v>0.53295</v>
      </c>
    </row>
    <row r="5476" ht="15.0" customHeight="1">
      <c r="A5476" s="43">
        <v>45886.0833333333</v>
      </c>
      <c r="B5476" s="44">
        <v>8.0</v>
      </c>
      <c r="C5476" s="44">
        <v>2.0</v>
      </c>
      <c r="D5476" s="44">
        <v>0.0</v>
      </c>
      <c r="E5476" s="44">
        <v>23.7</v>
      </c>
      <c r="F5476" s="44">
        <v>5.41</v>
      </c>
      <c r="G5476" s="44">
        <v>0.95</v>
      </c>
      <c r="H5476" s="18">
        <f>MIN(1,F5476/Config_Geracao!$E$4)*G5476</f>
        <v>0.51395</v>
      </c>
    </row>
    <row r="5477" ht="15.0" customHeight="1">
      <c r="A5477" s="43">
        <v>45886.125</v>
      </c>
      <c r="B5477" s="44">
        <v>8.0</v>
      </c>
      <c r="C5477" s="44">
        <v>3.0</v>
      </c>
      <c r="D5477" s="44">
        <v>0.0</v>
      </c>
      <c r="E5477" s="44">
        <v>22.1</v>
      </c>
      <c r="F5477" s="44">
        <v>4.59</v>
      </c>
      <c r="G5477" s="44">
        <v>0.95</v>
      </c>
      <c r="H5477" s="18">
        <f>MIN(1,F5477/Config_Geracao!$E$4)*G5477</f>
        <v>0.43605</v>
      </c>
    </row>
    <row r="5478" ht="15.0" customHeight="1">
      <c r="A5478" s="43">
        <v>45886.1666666667</v>
      </c>
      <c r="B5478" s="44">
        <v>8.0</v>
      </c>
      <c r="C5478" s="44">
        <v>4.0</v>
      </c>
      <c r="D5478" s="44">
        <v>0.0</v>
      </c>
      <c r="E5478" s="44">
        <v>22.9</v>
      </c>
      <c r="F5478" s="44">
        <v>5.24</v>
      </c>
      <c r="G5478" s="44">
        <v>0.95</v>
      </c>
      <c r="H5478" s="18">
        <f>MIN(1,F5478/Config_Geracao!$E$4)*G5478</f>
        <v>0.4978</v>
      </c>
    </row>
    <row r="5479" ht="15.0" customHeight="1">
      <c r="A5479" s="43">
        <v>45886.2083333333</v>
      </c>
      <c r="B5479" s="44">
        <v>8.0</v>
      </c>
      <c r="C5479" s="44">
        <v>5.0</v>
      </c>
      <c r="D5479" s="44">
        <v>0.0</v>
      </c>
      <c r="E5479" s="44">
        <v>22.9</v>
      </c>
      <c r="F5479" s="44">
        <v>4.1</v>
      </c>
      <c r="G5479" s="44">
        <v>0.95</v>
      </c>
      <c r="H5479" s="18">
        <f>MIN(1,F5479/Config_Geracao!$E$4)*G5479</f>
        <v>0.3895</v>
      </c>
    </row>
    <row r="5480" ht="15.0" customHeight="1">
      <c r="A5480" s="43">
        <v>45886.25</v>
      </c>
      <c r="B5480" s="44">
        <v>8.0</v>
      </c>
      <c r="C5480" s="44">
        <v>6.0</v>
      </c>
      <c r="D5480" s="44">
        <v>102.1</v>
      </c>
      <c r="E5480" s="44">
        <v>24.3</v>
      </c>
      <c r="F5480" s="44">
        <v>3.75</v>
      </c>
      <c r="G5480" s="44">
        <v>0.95</v>
      </c>
      <c r="H5480" s="18">
        <f>MIN(1,F5480/Config_Geracao!$E$4)*G5480</f>
        <v>0.35625</v>
      </c>
    </row>
    <row r="5481" ht="15.0" customHeight="1">
      <c r="A5481" s="43">
        <v>45886.2916666667</v>
      </c>
      <c r="B5481" s="44">
        <v>8.0</v>
      </c>
      <c r="C5481" s="44">
        <v>7.0</v>
      </c>
      <c r="D5481" s="44">
        <v>411.5</v>
      </c>
      <c r="E5481" s="44">
        <v>21.0</v>
      </c>
      <c r="F5481" s="44">
        <v>3.21</v>
      </c>
      <c r="G5481" s="44">
        <v>0.95</v>
      </c>
      <c r="H5481" s="18">
        <f>MIN(1,F5481/Config_Geracao!$E$4)*G5481</f>
        <v>0.30495</v>
      </c>
    </row>
    <row r="5482" ht="15.0" customHeight="1">
      <c r="A5482" s="43">
        <v>45886.3333333333</v>
      </c>
      <c r="B5482" s="44">
        <v>8.0</v>
      </c>
      <c r="C5482" s="44">
        <v>8.0</v>
      </c>
      <c r="D5482" s="44">
        <v>580.8</v>
      </c>
      <c r="E5482" s="44">
        <v>22.5</v>
      </c>
      <c r="F5482" s="44">
        <v>2.81</v>
      </c>
      <c r="G5482" s="44">
        <v>0.95</v>
      </c>
      <c r="H5482" s="18">
        <f>MIN(1,F5482/Config_Geracao!$E$4)*G5482</f>
        <v>0.26695</v>
      </c>
    </row>
    <row r="5483" ht="15.0" customHeight="1">
      <c r="A5483" s="43">
        <v>45886.375</v>
      </c>
      <c r="B5483" s="44">
        <v>8.0</v>
      </c>
      <c r="C5483" s="44">
        <v>9.0</v>
      </c>
      <c r="D5483" s="44">
        <v>762.2</v>
      </c>
      <c r="E5483" s="44">
        <v>25.2</v>
      </c>
      <c r="F5483" s="44">
        <v>3.83</v>
      </c>
      <c r="G5483" s="44">
        <v>0.95</v>
      </c>
      <c r="H5483" s="18">
        <f>MIN(1,F5483/Config_Geracao!$E$4)*G5483</f>
        <v>0.36385</v>
      </c>
    </row>
    <row r="5484" ht="15.0" customHeight="1">
      <c r="A5484" s="43">
        <v>45886.4166666667</v>
      </c>
      <c r="B5484" s="44">
        <v>8.0</v>
      </c>
      <c r="C5484" s="44">
        <v>10.0</v>
      </c>
      <c r="D5484" s="44">
        <v>855.1</v>
      </c>
      <c r="E5484" s="44">
        <v>27.9</v>
      </c>
      <c r="F5484" s="44">
        <v>3.75</v>
      </c>
      <c r="G5484" s="44">
        <v>0.95</v>
      </c>
      <c r="H5484" s="18">
        <f>MIN(1,F5484/Config_Geracao!$E$4)*G5484</f>
        <v>0.35625</v>
      </c>
    </row>
    <row r="5485" ht="15.0" customHeight="1">
      <c r="A5485" s="43">
        <v>45886.4583333333</v>
      </c>
      <c r="B5485" s="44">
        <v>8.0</v>
      </c>
      <c r="C5485" s="44">
        <v>11.0</v>
      </c>
      <c r="D5485" s="44">
        <v>927.0</v>
      </c>
      <c r="E5485" s="44">
        <v>28.6</v>
      </c>
      <c r="F5485" s="44">
        <v>2.79</v>
      </c>
      <c r="G5485" s="44">
        <v>0.95</v>
      </c>
      <c r="H5485" s="18">
        <f>MIN(1,F5485/Config_Geracao!$E$4)*G5485</f>
        <v>0.26505</v>
      </c>
    </row>
    <row r="5486" ht="15.0" customHeight="1">
      <c r="A5486" s="43">
        <v>45886.5</v>
      </c>
      <c r="B5486" s="44">
        <v>8.0</v>
      </c>
      <c r="C5486" s="44">
        <v>12.0</v>
      </c>
      <c r="D5486" s="44">
        <v>956.1</v>
      </c>
      <c r="E5486" s="44">
        <v>27.8</v>
      </c>
      <c r="F5486" s="44">
        <v>5.18</v>
      </c>
      <c r="G5486" s="44">
        <v>0.95</v>
      </c>
      <c r="H5486" s="18">
        <f>MIN(1,F5486/Config_Geracao!$E$4)*G5486</f>
        <v>0.4921</v>
      </c>
    </row>
    <row r="5487" ht="15.0" customHeight="1">
      <c r="A5487" s="43">
        <v>45886.5416666667</v>
      </c>
      <c r="B5487" s="44">
        <v>8.0</v>
      </c>
      <c r="C5487" s="44">
        <v>13.0</v>
      </c>
      <c r="D5487" s="44">
        <v>930.6</v>
      </c>
      <c r="E5487" s="44">
        <v>27.4</v>
      </c>
      <c r="F5487" s="44">
        <v>7.61</v>
      </c>
      <c r="G5487" s="44">
        <v>0.95</v>
      </c>
      <c r="H5487" s="18">
        <f>MIN(1,F5487/Config_Geracao!$E$4)*G5487</f>
        <v>0.72295</v>
      </c>
    </row>
    <row r="5488" ht="15.0" customHeight="1">
      <c r="A5488" s="43">
        <v>45886.5833333333</v>
      </c>
      <c r="B5488" s="44">
        <v>8.0</v>
      </c>
      <c r="C5488" s="44">
        <v>14.0</v>
      </c>
      <c r="D5488" s="44">
        <v>826.7</v>
      </c>
      <c r="E5488" s="44">
        <v>26.2</v>
      </c>
      <c r="F5488" s="44">
        <v>2.92</v>
      </c>
      <c r="G5488" s="44">
        <v>0.95</v>
      </c>
      <c r="H5488" s="18">
        <f>MIN(1,F5488/Config_Geracao!$E$4)*G5488</f>
        <v>0.2774</v>
      </c>
    </row>
    <row r="5489" ht="15.0" customHeight="1">
      <c r="A5489" s="43">
        <v>45886.625</v>
      </c>
      <c r="B5489" s="44">
        <v>8.0</v>
      </c>
      <c r="C5489" s="44">
        <v>15.0</v>
      </c>
      <c r="D5489" s="44">
        <v>294.5</v>
      </c>
      <c r="E5489" s="44">
        <v>25.4</v>
      </c>
      <c r="F5489" s="44">
        <v>4.75</v>
      </c>
      <c r="G5489" s="44">
        <v>0.95</v>
      </c>
      <c r="H5489" s="18">
        <f>MIN(1,F5489/Config_Geracao!$E$4)*G5489</f>
        <v>0.45125</v>
      </c>
    </row>
    <row r="5490" ht="15.0" customHeight="1">
      <c r="A5490" s="43">
        <v>45886.6666666667</v>
      </c>
      <c r="B5490" s="44">
        <v>8.0</v>
      </c>
      <c r="C5490" s="44">
        <v>16.0</v>
      </c>
      <c r="D5490" s="44">
        <v>577.4</v>
      </c>
      <c r="E5490" s="44">
        <v>23.9</v>
      </c>
      <c r="F5490" s="44">
        <v>3.01</v>
      </c>
      <c r="G5490" s="44">
        <v>0.95</v>
      </c>
      <c r="H5490" s="18">
        <f>MIN(1,F5490/Config_Geracao!$E$4)*G5490</f>
        <v>0.28595</v>
      </c>
    </row>
    <row r="5491" ht="15.0" customHeight="1">
      <c r="A5491" s="43">
        <v>45886.7083333333</v>
      </c>
      <c r="B5491" s="44">
        <v>8.0</v>
      </c>
      <c r="C5491" s="44">
        <v>17.0</v>
      </c>
      <c r="D5491" s="44">
        <v>408.8</v>
      </c>
      <c r="E5491" s="44">
        <v>22.0</v>
      </c>
      <c r="F5491" s="44">
        <v>4.09</v>
      </c>
      <c r="G5491" s="44">
        <v>0.95</v>
      </c>
      <c r="H5491" s="18">
        <f>MIN(1,F5491/Config_Geracao!$E$4)*G5491</f>
        <v>0.38855</v>
      </c>
    </row>
    <row r="5492" ht="15.0" customHeight="1">
      <c r="A5492" s="43">
        <v>45886.75</v>
      </c>
      <c r="B5492" s="44">
        <v>8.0</v>
      </c>
      <c r="C5492" s="44">
        <v>18.0</v>
      </c>
      <c r="D5492" s="44">
        <v>181.0</v>
      </c>
      <c r="E5492" s="44">
        <v>23.8</v>
      </c>
      <c r="F5492" s="44">
        <v>3.27</v>
      </c>
      <c r="G5492" s="44">
        <v>0.95</v>
      </c>
      <c r="H5492" s="18">
        <f>MIN(1,F5492/Config_Geracao!$E$4)*G5492</f>
        <v>0.31065</v>
      </c>
    </row>
    <row r="5493" ht="15.0" customHeight="1">
      <c r="A5493" s="43">
        <v>45886.7916666667</v>
      </c>
      <c r="B5493" s="44">
        <v>8.0</v>
      </c>
      <c r="C5493" s="44">
        <v>19.0</v>
      </c>
      <c r="D5493" s="44">
        <v>0.0</v>
      </c>
      <c r="E5493" s="44">
        <v>22.0</v>
      </c>
      <c r="F5493" s="44">
        <v>2.76</v>
      </c>
      <c r="G5493" s="44">
        <v>0.95</v>
      </c>
      <c r="H5493" s="18">
        <f>MIN(1,F5493/Config_Geracao!$E$4)*G5493</f>
        <v>0.2622</v>
      </c>
    </row>
    <row r="5494" ht="15.0" customHeight="1">
      <c r="A5494" s="43">
        <v>45886.8333333333</v>
      </c>
      <c r="B5494" s="44">
        <v>8.0</v>
      </c>
      <c r="C5494" s="44">
        <v>20.0</v>
      </c>
      <c r="D5494" s="44">
        <v>0.0</v>
      </c>
      <c r="E5494" s="44">
        <v>22.9</v>
      </c>
      <c r="F5494" s="44">
        <v>2.63</v>
      </c>
      <c r="G5494" s="44">
        <v>0.95</v>
      </c>
      <c r="H5494" s="18">
        <f>MIN(1,F5494/Config_Geracao!$E$4)*G5494</f>
        <v>0.24985</v>
      </c>
    </row>
    <row r="5495" ht="15.0" customHeight="1">
      <c r="A5495" s="43">
        <v>45886.875</v>
      </c>
      <c r="B5495" s="44">
        <v>8.0</v>
      </c>
      <c r="C5495" s="44">
        <v>21.0</v>
      </c>
      <c r="D5495" s="44">
        <v>0.0</v>
      </c>
      <c r="E5495" s="44">
        <v>25.8</v>
      </c>
      <c r="F5495" s="44">
        <v>4.04</v>
      </c>
      <c r="G5495" s="44">
        <v>0.95</v>
      </c>
      <c r="H5495" s="18">
        <f>MIN(1,F5495/Config_Geracao!$E$4)*G5495</f>
        <v>0.3838</v>
      </c>
    </row>
    <row r="5496" ht="15.0" customHeight="1">
      <c r="A5496" s="43">
        <v>45886.9166666667</v>
      </c>
      <c r="B5496" s="44">
        <v>8.0</v>
      </c>
      <c r="C5496" s="44">
        <v>22.0</v>
      </c>
      <c r="D5496" s="44">
        <v>0.0</v>
      </c>
      <c r="E5496" s="44">
        <v>25.0</v>
      </c>
      <c r="F5496" s="44">
        <v>6.16</v>
      </c>
      <c r="G5496" s="44">
        <v>0.95</v>
      </c>
      <c r="H5496" s="18">
        <f>MIN(1,F5496/Config_Geracao!$E$4)*G5496</f>
        <v>0.5852</v>
      </c>
    </row>
    <row r="5497" ht="15.0" customHeight="1">
      <c r="A5497" s="43">
        <v>45886.9583333333</v>
      </c>
      <c r="B5497" s="44">
        <v>8.0</v>
      </c>
      <c r="C5497" s="44">
        <v>23.0</v>
      </c>
      <c r="D5497" s="44">
        <v>0.0</v>
      </c>
      <c r="E5497" s="44">
        <v>23.8</v>
      </c>
      <c r="F5497" s="44">
        <v>3.99</v>
      </c>
      <c r="G5497" s="44">
        <v>0.95</v>
      </c>
      <c r="H5497" s="18">
        <f>MIN(1,F5497/Config_Geracao!$E$4)*G5497</f>
        <v>0.37905</v>
      </c>
    </row>
    <row r="5498" ht="15.0" customHeight="1">
      <c r="A5498" s="43">
        <v>45887.0</v>
      </c>
      <c r="B5498" s="44">
        <v>8.0</v>
      </c>
      <c r="C5498" s="44">
        <v>0.0</v>
      </c>
      <c r="D5498" s="44">
        <v>0.0</v>
      </c>
      <c r="E5498" s="44">
        <v>25.0</v>
      </c>
      <c r="F5498" s="44">
        <v>4.21</v>
      </c>
      <c r="G5498" s="44">
        <v>0.95</v>
      </c>
      <c r="H5498" s="18">
        <f>MIN(1,F5498/Config_Geracao!$E$4)*G5498</f>
        <v>0.39995</v>
      </c>
    </row>
    <row r="5499" ht="15.0" customHeight="1">
      <c r="A5499" s="43">
        <v>45887.0416666667</v>
      </c>
      <c r="B5499" s="44">
        <v>8.0</v>
      </c>
      <c r="C5499" s="44">
        <v>1.0</v>
      </c>
      <c r="D5499" s="44">
        <v>0.0</v>
      </c>
      <c r="E5499" s="44">
        <v>24.8</v>
      </c>
      <c r="F5499" s="44">
        <v>3.9</v>
      </c>
      <c r="G5499" s="44">
        <v>0.95</v>
      </c>
      <c r="H5499" s="18">
        <f>MIN(1,F5499/Config_Geracao!$E$4)*G5499</f>
        <v>0.3705</v>
      </c>
    </row>
    <row r="5500" ht="15.0" customHeight="1">
      <c r="A5500" s="43">
        <v>45887.0833333333</v>
      </c>
      <c r="B5500" s="44">
        <v>8.0</v>
      </c>
      <c r="C5500" s="44">
        <v>2.0</v>
      </c>
      <c r="D5500" s="44">
        <v>0.0</v>
      </c>
      <c r="E5500" s="44">
        <v>24.3</v>
      </c>
      <c r="F5500" s="44">
        <v>4.11</v>
      </c>
      <c r="G5500" s="44">
        <v>0.95</v>
      </c>
      <c r="H5500" s="18">
        <f>MIN(1,F5500/Config_Geracao!$E$4)*G5500</f>
        <v>0.39045</v>
      </c>
    </row>
    <row r="5501" ht="15.0" customHeight="1">
      <c r="A5501" s="43">
        <v>45887.125</v>
      </c>
      <c r="B5501" s="44">
        <v>8.0</v>
      </c>
      <c r="C5501" s="44">
        <v>3.0</v>
      </c>
      <c r="D5501" s="44">
        <v>0.0</v>
      </c>
      <c r="E5501" s="44">
        <v>23.0</v>
      </c>
      <c r="F5501" s="44">
        <v>5.0</v>
      </c>
      <c r="G5501" s="44">
        <v>0.95</v>
      </c>
      <c r="H5501" s="18">
        <f>MIN(1,F5501/Config_Geracao!$E$4)*G5501</f>
        <v>0.475</v>
      </c>
    </row>
    <row r="5502" ht="15.0" customHeight="1">
      <c r="A5502" s="43">
        <v>45887.1666666667</v>
      </c>
      <c r="B5502" s="44">
        <v>8.0</v>
      </c>
      <c r="C5502" s="44">
        <v>4.0</v>
      </c>
      <c r="D5502" s="44">
        <v>0.0</v>
      </c>
      <c r="E5502" s="44">
        <v>22.3</v>
      </c>
      <c r="F5502" s="44">
        <v>5.8</v>
      </c>
      <c r="G5502" s="44">
        <v>0.95</v>
      </c>
      <c r="H5502" s="18">
        <f>MIN(1,F5502/Config_Geracao!$E$4)*G5502</f>
        <v>0.551</v>
      </c>
    </row>
    <row r="5503" ht="15.0" customHeight="1">
      <c r="A5503" s="43">
        <v>45887.2083333333</v>
      </c>
      <c r="B5503" s="44">
        <v>8.0</v>
      </c>
      <c r="C5503" s="44">
        <v>5.0</v>
      </c>
      <c r="D5503" s="44">
        <v>0.0</v>
      </c>
      <c r="E5503" s="44">
        <v>21.9</v>
      </c>
      <c r="F5503" s="44">
        <v>4.24</v>
      </c>
      <c r="G5503" s="44">
        <v>0.95</v>
      </c>
      <c r="H5503" s="18">
        <f>MIN(1,F5503/Config_Geracao!$E$4)*G5503</f>
        <v>0.4028</v>
      </c>
    </row>
    <row r="5504" ht="15.0" customHeight="1">
      <c r="A5504" s="43">
        <v>45887.25</v>
      </c>
      <c r="B5504" s="44">
        <v>8.0</v>
      </c>
      <c r="C5504" s="44">
        <v>6.0</v>
      </c>
      <c r="D5504" s="44">
        <v>188.7</v>
      </c>
      <c r="E5504" s="44">
        <v>23.1</v>
      </c>
      <c r="F5504" s="44">
        <v>3.77</v>
      </c>
      <c r="G5504" s="44">
        <v>0.95</v>
      </c>
      <c r="H5504" s="18">
        <f>MIN(1,F5504/Config_Geracao!$E$4)*G5504</f>
        <v>0.35815</v>
      </c>
    </row>
    <row r="5505" ht="15.0" customHeight="1">
      <c r="A5505" s="43">
        <v>45887.2916666667</v>
      </c>
      <c r="B5505" s="44">
        <v>8.0</v>
      </c>
      <c r="C5505" s="44">
        <v>7.0</v>
      </c>
      <c r="D5505" s="44">
        <v>449.3</v>
      </c>
      <c r="E5505" s="44">
        <v>24.4</v>
      </c>
      <c r="F5505" s="44">
        <v>2.83</v>
      </c>
      <c r="G5505" s="44">
        <v>0.95</v>
      </c>
      <c r="H5505" s="18">
        <f>MIN(1,F5505/Config_Geracao!$E$4)*G5505</f>
        <v>0.26885</v>
      </c>
    </row>
    <row r="5506" ht="15.0" customHeight="1">
      <c r="A5506" s="43">
        <v>45887.3333333333</v>
      </c>
      <c r="B5506" s="44">
        <v>8.0</v>
      </c>
      <c r="C5506" s="44">
        <v>8.0</v>
      </c>
      <c r="D5506" s="44">
        <v>580.8</v>
      </c>
      <c r="E5506" s="44">
        <v>28.0</v>
      </c>
      <c r="F5506" s="44">
        <v>2.73</v>
      </c>
      <c r="G5506" s="44">
        <v>0.95</v>
      </c>
      <c r="H5506" s="18">
        <f>MIN(1,F5506/Config_Geracao!$E$4)*G5506</f>
        <v>0.25935</v>
      </c>
    </row>
    <row r="5507" ht="15.0" customHeight="1">
      <c r="A5507" s="43">
        <v>45887.375</v>
      </c>
      <c r="B5507" s="44">
        <v>8.0</v>
      </c>
      <c r="C5507" s="44">
        <v>9.0</v>
      </c>
      <c r="D5507" s="44">
        <v>704.4</v>
      </c>
      <c r="E5507" s="44">
        <v>24.0</v>
      </c>
      <c r="F5507" s="44">
        <v>3.83</v>
      </c>
      <c r="G5507" s="44">
        <v>0.95</v>
      </c>
      <c r="H5507" s="18">
        <f>MIN(1,F5507/Config_Geracao!$E$4)*G5507</f>
        <v>0.36385</v>
      </c>
    </row>
    <row r="5508" ht="15.0" customHeight="1">
      <c r="A5508" s="43">
        <v>45887.4166666667</v>
      </c>
      <c r="B5508" s="44">
        <v>8.0</v>
      </c>
      <c r="C5508" s="44">
        <v>10.0</v>
      </c>
      <c r="D5508" s="44">
        <v>843.6</v>
      </c>
      <c r="E5508" s="44">
        <v>24.3</v>
      </c>
      <c r="F5508" s="44">
        <v>4.04</v>
      </c>
      <c r="G5508" s="44">
        <v>0.95</v>
      </c>
      <c r="H5508" s="18">
        <f>MIN(1,F5508/Config_Geracao!$E$4)*G5508</f>
        <v>0.3838</v>
      </c>
    </row>
    <row r="5509" ht="15.0" customHeight="1">
      <c r="A5509" s="43">
        <v>45887.4583333333</v>
      </c>
      <c r="B5509" s="44">
        <v>8.0</v>
      </c>
      <c r="C5509" s="44">
        <v>11.0</v>
      </c>
      <c r="D5509" s="44">
        <v>895.4</v>
      </c>
      <c r="E5509" s="44">
        <v>26.4</v>
      </c>
      <c r="F5509" s="44">
        <v>3.46</v>
      </c>
      <c r="G5509" s="44">
        <v>0.95</v>
      </c>
      <c r="H5509" s="18">
        <f>MIN(1,F5509/Config_Geracao!$E$4)*G5509</f>
        <v>0.3287</v>
      </c>
    </row>
    <row r="5510" ht="15.0" customHeight="1">
      <c r="A5510" s="43">
        <v>45887.5</v>
      </c>
      <c r="B5510" s="44">
        <v>8.0</v>
      </c>
      <c r="C5510" s="44">
        <v>12.0</v>
      </c>
      <c r="D5510" s="44">
        <v>927.9</v>
      </c>
      <c r="E5510" s="44">
        <v>28.4</v>
      </c>
      <c r="F5510" s="44">
        <v>2.93</v>
      </c>
      <c r="G5510" s="44">
        <v>0.95</v>
      </c>
      <c r="H5510" s="18">
        <f>MIN(1,F5510/Config_Geracao!$E$4)*G5510</f>
        <v>0.27835</v>
      </c>
    </row>
    <row r="5511" ht="15.0" customHeight="1">
      <c r="A5511" s="43">
        <v>45887.5416666667</v>
      </c>
      <c r="B5511" s="44">
        <v>8.0</v>
      </c>
      <c r="C5511" s="44">
        <v>13.0</v>
      </c>
      <c r="D5511" s="44">
        <v>954.8</v>
      </c>
      <c r="E5511" s="44">
        <v>32.9</v>
      </c>
      <c r="F5511" s="44">
        <v>3.96</v>
      </c>
      <c r="G5511" s="44">
        <v>0.95</v>
      </c>
      <c r="H5511" s="18">
        <f>MIN(1,F5511/Config_Geracao!$E$4)*G5511</f>
        <v>0.3762</v>
      </c>
    </row>
    <row r="5512" ht="15.0" customHeight="1">
      <c r="A5512" s="43">
        <v>45887.5833333333</v>
      </c>
      <c r="B5512" s="44">
        <v>8.0</v>
      </c>
      <c r="C5512" s="44">
        <v>14.0</v>
      </c>
      <c r="D5512" s="44">
        <v>830.1</v>
      </c>
      <c r="E5512" s="44">
        <v>25.7</v>
      </c>
      <c r="F5512" s="44">
        <v>3.72</v>
      </c>
      <c r="G5512" s="44">
        <v>0.95</v>
      </c>
      <c r="H5512" s="18">
        <f>MIN(1,F5512/Config_Geracao!$E$4)*G5512</f>
        <v>0.3534</v>
      </c>
    </row>
    <row r="5513" ht="15.0" customHeight="1">
      <c r="A5513" s="43">
        <v>45887.625</v>
      </c>
      <c r="B5513" s="44">
        <v>8.0</v>
      </c>
      <c r="C5513" s="44">
        <v>15.0</v>
      </c>
      <c r="D5513" s="44">
        <v>752.9</v>
      </c>
      <c r="E5513" s="44">
        <v>26.7</v>
      </c>
      <c r="F5513" s="44">
        <v>4.02</v>
      </c>
      <c r="G5513" s="44">
        <v>0.95</v>
      </c>
      <c r="H5513" s="18">
        <f>MIN(1,F5513/Config_Geracao!$E$4)*G5513</f>
        <v>0.3819</v>
      </c>
    </row>
    <row r="5514" ht="15.0" customHeight="1">
      <c r="A5514" s="43">
        <v>45887.6666666667</v>
      </c>
      <c r="B5514" s="44">
        <v>8.0</v>
      </c>
      <c r="C5514" s="44">
        <v>16.0</v>
      </c>
      <c r="D5514" s="44">
        <v>183.5</v>
      </c>
      <c r="E5514" s="44">
        <v>26.7</v>
      </c>
      <c r="F5514" s="44">
        <v>3.99</v>
      </c>
      <c r="G5514" s="44">
        <v>0.95</v>
      </c>
      <c r="H5514" s="18">
        <f>MIN(1,F5514/Config_Geracao!$E$4)*G5514</f>
        <v>0.37905</v>
      </c>
    </row>
    <row r="5515" ht="15.0" customHeight="1">
      <c r="A5515" s="43">
        <v>45887.7083333333</v>
      </c>
      <c r="B5515" s="44">
        <v>8.0</v>
      </c>
      <c r="C5515" s="44">
        <v>17.0</v>
      </c>
      <c r="D5515" s="44">
        <v>410.8</v>
      </c>
      <c r="E5515" s="44">
        <v>22.4</v>
      </c>
      <c r="F5515" s="44">
        <v>2.61</v>
      </c>
      <c r="G5515" s="44">
        <v>0.95</v>
      </c>
      <c r="H5515" s="18">
        <f>MIN(1,F5515/Config_Geracao!$E$4)*G5515</f>
        <v>0.24795</v>
      </c>
    </row>
    <row r="5516" ht="15.0" customHeight="1">
      <c r="A5516" s="43">
        <v>45887.75</v>
      </c>
      <c r="B5516" s="44">
        <v>8.0</v>
      </c>
      <c r="C5516" s="44">
        <v>18.0</v>
      </c>
      <c r="D5516" s="44">
        <v>233.6</v>
      </c>
      <c r="E5516" s="44">
        <v>20.3</v>
      </c>
      <c r="F5516" s="44">
        <v>4.29</v>
      </c>
      <c r="G5516" s="44">
        <v>0.95</v>
      </c>
      <c r="H5516" s="18">
        <f>MIN(1,F5516/Config_Geracao!$E$4)*G5516</f>
        <v>0.40755</v>
      </c>
    </row>
    <row r="5517" ht="15.0" customHeight="1">
      <c r="A5517" s="43">
        <v>45887.7916666667</v>
      </c>
      <c r="B5517" s="44">
        <v>8.0</v>
      </c>
      <c r="C5517" s="44">
        <v>19.0</v>
      </c>
      <c r="D5517" s="44">
        <v>0.0</v>
      </c>
      <c r="E5517" s="44">
        <v>24.2</v>
      </c>
      <c r="F5517" s="44">
        <v>2.91</v>
      </c>
      <c r="G5517" s="44">
        <v>0.95</v>
      </c>
      <c r="H5517" s="18">
        <f>MIN(1,F5517/Config_Geracao!$E$4)*G5517</f>
        <v>0.27645</v>
      </c>
    </row>
    <row r="5518" ht="15.0" customHeight="1">
      <c r="A5518" s="43">
        <v>45887.8333333333</v>
      </c>
      <c r="B5518" s="44">
        <v>8.0</v>
      </c>
      <c r="C5518" s="44">
        <v>20.0</v>
      </c>
      <c r="D5518" s="44">
        <v>0.0</v>
      </c>
      <c r="E5518" s="44">
        <v>24.9</v>
      </c>
      <c r="F5518" s="44">
        <v>4.34</v>
      </c>
      <c r="G5518" s="44">
        <v>0.95</v>
      </c>
      <c r="H5518" s="18">
        <f>MIN(1,F5518/Config_Geracao!$E$4)*G5518</f>
        <v>0.4123</v>
      </c>
    </row>
    <row r="5519" ht="15.0" customHeight="1">
      <c r="A5519" s="43">
        <v>45887.875</v>
      </c>
      <c r="B5519" s="44">
        <v>8.0</v>
      </c>
      <c r="C5519" s="44">
        <v>21.0</v>
      </c>
      <c r="D5519" s="44">
        <v>0.0</v>
      </c>
      <c r="E5519" s="44">
        <v>23.2</v>
      </c>
      <c r="F5519" s="44">
        <v>4.24</v>
      </c>
      <c r="G5519" s="44">
        <v>0.95</v>
      </c>
      <c r="H5519" s="18">
        <f>MIN(1,F5519/Config_Geracao!$E$4)*G5519</f>
        <v>0.4028</v>
      </c>
    </row>
    <row r="5520" ht="15.0" customHeight="1">
      <c r="A5520" s="43">
        <v>45887.9166666667</v>
      </c>
      <c r="B5520" s="44">
        <v>8.0</v>
      </c>
      <c r="C5520" s="44">
        <v>22.0</v>
      </c>
      <c r="D5520" s="44">
        <v>0.0</v>
      </c>
      <c r="E5520" s="44">
        <v>23.0</v>
      </c>
      <c r="F5520" s="44">
        <v>4.47</v>
      </c>
      <c r="G5520" s="44">
        <v>0.95</v>
      </c>
      <c r="H5520" s="18">
        <f>MIN(1,F5520/Config_Geracao!$E$4)*G5520</f>
        <v>0.42465</v>
      </c>
    </row>
    <row r="5521" ht="15.0" customHeight="1">
      <c r="A5521" s="43">
        <v>45887.9583333333</v>
      </c>
      <c r="B5521" s="44">
        <v>8.0</v>
      </c>
      <c r="C5521" s="44">
        <v>23.0</v>
      </c>
      <c r="D5521" s="44">
        <v>0.0</v>
      </c>
      <c r="E5521" s="44">
        <v>25.3</v>
      </c>
      <c r="F5521" s="44">
        <v>10.56</v>
      </c>
      <c r="G5521" s="44">
        <v>0.95</v>
      </c>
      <c r="H5521" s="18">
        <f>MIN(1,F5521/Config_Geracao!$E$4)*G5521</f>
        <v>0.95</v>
      </c>
    </row>
    <row r="5522" ht="15.0" customHeight="1">
      <c r="A5522" s="43">
        <v>45888.0</v>
      </c>
      <c r="B5522" s="44">
        <v>8.0</v>
      </c>
      <c r="C5522" s="44">
        <v>0.0</v>
      </c>
      <c r="D5522" s="44">
        <v>0.0</v>
      </c>
      <c r="E5522" s="44">
        <v>24.2</v>
      </c>
      <c r="F5522" s="44">
        <v>3.86</v>
      </c>
      <c r="G5522" s="44">
        <v>0.95</v>
      </c>
      <c r="H5522" s="18">
        <f>MIN(1,F5522/Config_Geracao!$E$4)*G5522</f>
        <v>0.3667</v>
      </c>
    </row>
    <row r="5523" ht="15.0" customHeight="1">
      <c r="A5523" s="43">
        <v>45888.0416666667</v>
      </c>
      <c r="B5523" s="44">
        <v>8.0</v>
      </c>
      <c r="C5523" s="44">
        <v>1.0</v>
      </c>
      <c r="D5523" s="44">
        <v>0.0</v>
      </c>
      <c r="E5523" s="44">
        <v>24.0</v>
      </c>
      <c r="F5523" s="44">
        <v>5.13</v>
      </c>
      <c r="G5523" s="44">
        <v>0.95</v>
      </c>
      <c r="H5523" s="18">
        <f>MIN(1,F5523/Config_Geracao!$E$4)*G5523</f>
        <v>0.48735</v>
      </c>
    </row>
    <row r="5524" ht="15.0" customHeight="1">
      <c r="A5524" s="43">
        <v>45888.0833333333</v>
      </c>
      <c r="B5524" s="44">
        <v>8.0</v>
      </c>
      <c r="C5524" s="44">
        <v>2.0</v>
      </c>
      <c r="D5524" s="44">
        <v>0.0</v>
      </c>
      <c r="E5524" s="44">
        <v>23.0</v>
      </c>
      <c r="F5524" s="44">
        <v>5.41</v>
      </c>
      <c r="G5524" s="44">
        <v>0.95</v>
      </c>
      <c r="H5524" s="18">
        <f>MIN(1,F5524/Config_Geracao!$E$4)*G5524</f>
        <v>0.51395</v>
      </c>
    </row>
    <row r="5525" ht="15.0" customHeight="1">
      <c r="A5525" s="43">
        <v>45888.125</v>
      </c>
      <c r="B5525" s="44">
        <v>8.0</v>
      </c>
      <c r="C5525" s="44">
        <v>3.0</v>
      </c>
      <c r="D5525" s="44">
        <v>0.0</v>
      </c>
      <c r="E5525" s="44">
        <v>24.8</v>
      </c>
      <c r="F5525" s="44">
        <v>4.2</v>
      </c>
      <c r="G5525" s="44">
        <v>0.95</v>
      </c>
      <c r="H5525" s="18">
        <f>MIN(1,F5525/Config_Geracao!$E$4)*G5525</f>
        <v>0.399</v>
      </c>
    </row>
    <row r="5526" ht="15.0" customHeight="1">
      <c r="A5526" s="43">
        <v>45888.1666666667</v>
      </c>
      <c r="B5526" s="44">
        <v>8.0</v>
      </c>
      <c r="C5526" s="44">
        <v>4.0</v>
      </c>
      <c r="D5526" s="44">
        <v>0.0</v>
      </c>
      <c r="E5526" s="44">
        <v>23.2</v>
      </c>
      <c r="F5526" s="44">
        <v>3.94</v>
      </c>
      <c r="G5526" s="44">
        <v>0.95</v>
      </c>
      <c r="H5526" s="18">
        <f>MIN(1,F5526/Config_Geracao!$E$4)*G5526</f>
        <v>0.3743</v>
      </c>
    </row>
    <row r="5527" ht="15.0" customHeight="1">
      <c r="A5527" s="43">
        <v>45888.2083333333</v>
      </c>
      <c r="B5527" s="44">
        <v>8.0</v>
      </c>
      <c r="C5527" s="44">
        <v>5.0</v>
      </c>
      <c r="D5527" s="44">
        <v>0.0</v>
      </c>
      <c r="E5527" s="44">
        <v>23.3</v>
      </c>
      <c r="F5527" s="44">
        <v>4.42</v>
      </c>
      <c r="G5527" s="44">
        <v>0.95</v>
      </c>
      <c r="H5527" s="18">
        <f>MIN(1,F5527/Config_Geracao!$E$4)*G5527</f>
        <v>0.4199</v>
      </c>
    </row>
    <row r="5528" ht="15.0" customHeight="1">
      <c r="A5528" s="43">
        <v>45888.25</v>
      </c>
      <c r="B5528" s="44">
        <v>8.0</v>
      </c>
      <c r="C5528" s="44">
        <v>6.0</v>
      </c>
      <c r="D5528" s="44">
        <v>220.6</v>
      </c>
      <c r="E5528" s="44">
        <v>23.9</v>
      </c>
      <c r="F5528" s="44">
        <v>3.71</v>
      </c>
      <c r="G5528" s="44">
        <v>0.95</v>
      </c>
      <c r="H5528" s="18">
        <f>MIN(1,F5528/Config_Geracao!$E$4)*G5528</f>
        <v>0.35245</v>
      </c>
    </row>
    <row r="5529" ht="15.0" customHeight="1">
      <c r="A5529" s="43">
        <v>45888.2916666667</v>
      </c>
      <c r="B5529" s="44">
        <v>8.0</v>
      </c>
      <c r="C5529" s="44">
        <v>7.0</v>
      </c>
      <c r="D5529" s="44">
        <v>394.4</v>
      </c>
      <c r="E5529" s="44">
        <v>22.1</v>
      </c>
      <c r="F5529" s="44">
        <v>4.59</v>
      </c>
      <c r="G5529" s="44">
        <v>0.95</v>
      </c>
      <c r="H5529" s="18">
        <f>MIN(1,F5529/Config_Geracao!$E$4)*G5529</f>
        <v>0.43605</v>
      </c>
    </row>
    <row r="5530" ht="15.0" customHeight="1">
      <c r="A5530" s="43">
        <v>45888.3333333333</v>
      </c>
      <c r="B5530" s="44">
        <v>8.0</v>
      </c>
      <c r="C5530" s="44">
        <v>8.0</v>
      </c>
      <c r="D5530" s="44">
        <v>623.3</v>
      </c>
      <c r="E5530" s="44">
        <v>23.7</v>
      </c>
      <c r="F5530" s="44">
        <v>3.48</v>
      </c>
      <c r="G5530" s="44">
        <v>0.95</v>
      </c>
      <c r="H5530" s="18">
        <f>MIN(1,F5530/Config_Geracao!$E$4)*G5530</f>
        <v>0.3306</v>
      </c>
    </row>
    <row r="5531" ht="15.0" customHeight="1">
      <c r="A5531" s="43">
        <v>45888.375</v>
      </c>
      <c r="B5531" s="44">
        <v>8.0</v>
      </c>
      <c r="C5531" s="44">
        <v>9.0</v>
      </c>
      <c r="D5531" s="44">
        <v>735.7</v>
      </c>
      <c r="E5531" s="44">
        <v>29.0</v>
      </c>
      <c r="F5531" s="44">
        <v>2.93</v>
      </c>
      <c r="G5531" s="44">
        <v>0.95</v>
      </c>
      <c r="H5531" s="18">
        <f>MIN(1,F5531/Config_Geracao!$E$4)*G5531</f>
        <v>0.27835</v>
      </c>
    </row>
    <row r="5532" ht="15.0" customHeight="1">
      <c r="A5532" s="43">
        <v>45888.4166666667</v>
      </c>
      <c r="B5532" s="44">
        <v>8.0</v>
      </c>
      <c r="C5532" s="44">
        <v>10.0</v>
      </c>
      <c r="D5532" s="44">
        <v>840.7</v>
      </c>
      <c r="E5532" s="44">
        <v>29.6</v>
      </c>
      <c r="F5532" s="44">
        <v>3.42</v>
      </c>
      <c r="G5532" s="44">
        <v>0.95</v>
      </c>
      <c r="H5532" s="18">
        <f>MIN(1,F5532/Config_Geracao!$E$4)*G5532</f>
        <v>0.3249</v>
      </c>
    </row>
    <row r="5533" ht="15.0" customHeight="1">
      <c r="A5533" s="43">
        <v>45888.4583333333</v>
      </c>
      <c r="B5533" s="44">
        <v>8.0</v>
      </c>
      <c r="C5533" s="44">
        <v>11.0</v>
      </c>
      <c r="D5533" s="44">
        <v>948.3</v>
      </c>
      <c r="E5533" s="44">
        <v>27.5</v>
      </c>
      <c r="F5533" s="44">
        <v>2.71</v>
      </c>
      <c r="G5533" s="44">
        <v>0.95</v>
      </c>
      <c r="H5533" s="18">
        <f>MIN(1,F5533/Config_Geracao!$E$4)*G5533</f>
        <v>0.25745</v>
      </c>
    </row>
    <row r="5534" ht="15.0" customHeight="1">
      <c r="A5534" s="43">
        <v>45888.5</v>
      </c>
      <c r="B5534" s="44">
        <v>8.0</v>
      </c>
      <c r="C5534" s="44">
        <v>12.0</v>
      </c>
      <c r="D5534" s="44">
        <v>942.1</v>
      </c>
      <c r="E5534" s="44">
        <v>30.3</v>
      </c>
      <c r="F5534" s="44">
        <v>6.11</v>
      </c>
      <c r="G5534" s="44">
        <v>0.95</v>
      </c>
      <c r="H5534" s="18">
        <f>MIN(1,F5534/Config_Geracao!$E$4)*G5534</f>
        <v>0.58045</v>
      </c>
    </row>
    <row r="5535" ht="15.0" customHeight="1">
      <c r="A5535" s="43">
        <v>45888.5416666667</v>
      </c>
      <c r="B5535" s="44">
        <v>8.0</v>
      </c>
      <c r="C5535" s="44">
        <v>13.0</v>
      </c>
      <c r="D5535" s="44">
        <v>935.7</v>
      </c>
      <c r="E5535" s="44">
        <v>26.0</v>
      </c>
      <c r="F5535" s="44">
        <v>2.75</v>
      </c>
      <c r="G5535" s="44">
        <v>0.95</v>
      </c>
      <c r="H5535" s="18">
        <f>MIN(1,F5535/Config_Geracao!$E$4)*G5535</f>
        <v>0.26125</v>
      </c>
    </row>
    <row r="5536" ht="15.0" customHeight="1">
      <c r="A5536" s="43">
        <v>45888.5833333333</v>
      </c>
      <c r="B5536" s="44">
        <v>8.0</v>
      </c>
      <c r="C5536" s="44">
        <v>14.0</v>
      </c>
      <c r="D5536" s="44">
        <v>839.8</v>
      </c>
      <c r="E5536" s="44">
        <v>28.3</v>
      </c>
      <c r="F5536" s="44">
        <v>3.88</v>
      </c>
      <c r="G5536" s="44">
        <v>0.95</v>
      </c>
      <c r="H5536" s="18">
        <f>MIN(1,F5536/Config_Geracao!$E$4)*G5536</f>
        <v>0.3686</v>
      </c>
    </row>
    <row r="5537" ht="15.0" customHeight="1">
      <c r="A5537" s="43">
        <v>45888.625</v>
      </c>
      <c r="B5537" s="44">
        <v>8.0</v>
      </c>
      <c r="C5537" s="44">
        <v>15.0</v>
      </c>
      <c r="D5537" s="44">
        <v>353.7</v>
      </c>
      <c r="E5537" s="44">
        <v>26.3</v>
      </c>
      <c r="F5537" s="44">
        <v>2.99</v>
      </c>
      <c r="G5537" s="44">
        <v>0.95</v>
      </c>
      <c r="H5537" s="18">
        <f>MIN(1,F5537/Config_Geracao!$E$4)*G5537</f>
        <v>0.28405</v>
      </c>
    </row>
    <row r="5538" ht="15.0" customHeight="1">
      <c r="A5538" s="43">
        <v>45888.6666666667</v>
      </c>
      <c r="B5538" s="44">
        <v>8.0</v>
      </c>
      <c r="C5538" s="44">
        <v>16.0</v>
      </c>
      <c r="D5538" s="44">
        <v>612.2</v>
      </c>
      <c r="E5538" s="44">
        <v>24.6</v>
      </c>
      <c r="F5538" s="44">
        <v>2.61</v>
      </c>
      <c r="G5538" s="44">
        <v>0.95</v>
      </c>
      <c r="H5538" s="18">
        <f>MIN(1,F5538/Config_Geracao!$E$4)*G5538</f>
        <v>0.24795</v>
      </c>
    </row>
    <row r="5539" ht="15.0" customHeight="1">
      <c r="A5539" s="43">
        <v>45888.7083333333</v>
      </c>
      <c r="B5539" s="44">
        <v>8.0</v>
      </c>
      <c r="C5539" s="44">
        <v>17.0</v>
      </c>
      <c r="D5539" s="44">
        <v>402.2</v>
      </c>
      <c r="E5539" s="44">
        <v>24.6</v>
      </c>
      <c r="F5539" s="44">
        <v>3.09</v>
      </c>
      <c r="G5539" s="44">
        <v>0.95</v>
      </c>
      <c r="H5539" s="18">
        <f>MIN(1,F5539/Config_Geracao!$E$4)*G5539</f>
        <v>0.29355</v>
      </c>
    </row>
    <row r="5540" ht="15.0" customHeight="1">
      <c r="A5540" s="43">
        <v>45888.75</v>
      </c>
      <c r="B5540" s="44">
        <v>8.0</v>
      </c>
      <c r="C5540" s="44">
        <v>18.0</v>
      </c>
      <c r="D5540" s="44">
        <v>176.1</v>
      </c>
      <c r="E5540" s="44">
        <v>21.5</v>
      </c>
      <c r="F5540" s="44">
        <v>2.6</v>
      </c>
      <c r="G5540" s="44">
        <v>0.95</v>
      </c>
      <c r="H5540" s="18">
        <f>MIN(1,F5540/Config_Geracao!$E$4)*G5540</f>
        <v>0.247</v>
      </c>
    </row>
    <row r="5541" ht="15.0" customHeight="1">
      <c r="A5541" s="43">
        <v>45888.7916666667</v>
      </c>
      <c r="B5541" s="44">
        <v>8.0</v>
      </c>
      <c r="C5541" s="44">
        <v>19.0</v>
      </c>
      <c r="D5541" s="44">
        <v>0.0</v>
      </c>
      <c r="E5541" s="44">
        <v>23.8</v>
      </c>
      <c r="F5541" s="44">
        <v>4.94</v>
      </c>
      <c r="G5541" s="44">
        <v>0.95</v>
      </c>
      <c r="H5541" s="18">
        <f>MIN(1,F5541/Config_Geracao!$E$4)*G5541</f>
        <v>0.4693</v>
      </c>
    </row>
    <row r="5542" ht="15.0" customHeight="1">
      <c r="A5542" s="43">
        <v>45888.8333333333</v>
      </c>
      <c r="B5542" s="44">
        <v>8.0</v>
      </c>
      <c r="C5542" s="44">
        <v>20.0</v>
      </c>
      <c r="D5542" s="44">
        <v>0.0</v>
      </c>
      <c r="E5542" s="44">
        <v>25.0</v>
      </c>
      <c r="F5542" s="44">
        <v>4.73</v>
      </c>
      <c r="G5542" s="44">
        <v>0.95</v>
      </c>
      <c r="H5542" s="18">
        <f>MIN(1,F5542/Config_Geracao!$E$4)*G5542</f>
        <v>0.44935</v>
      </c>
    </row>
    <row r="5543" ht="15.0" customHeight="1">
      <c r="A5543" s="43">
        <v>45888.875</v>
      </c>
      <c r="B5543" s="44">
        <v>8.0</v>
      </c>
      <c r="C5543" s="44">
        <v>21.0</v>
      </c>
      <c r="D5543" s="44">
        <v>0.0</v>
      </c>
      <c r="E5543" s="44">
        <v>23.9</v>
      </c>
      <c r="F5543" s="44">
        <v>4.21</v>
      </c>
      <c r="G5543" s="44">
        <v>0.95</v>
      </c>
      <c r="H5543" s="18">
        <f>MIN(1,F5543/Config_Geracao!$E$4)*G5543</f>
        <v>0.39995</v>
      </c>
    </row>
    <row r="5544" ht="15.0" customHeight="1">
      <c r="A5544" s="43">
        <v>45888.9166666667</v>
      </c>
      <c r="B5544" s="44">
        <v>8.0</v>
      </c>
      <c r="C5544" s="44">
        <v>22.0</v>
      </c>
      <c r="D5544" s="44">
        <v>0.0</v>
      </c>
      <c r="E5544" s="44">
        <v>26.8</v>
      </c>
      <c r="F5544" s="44">
        <v>4.55</v>
      </c>
      <c r="G5544" s="44">
        <v>0.95</v>
      </c>
      <c r="H5544" s="18">
        <f>MIN(1,F5544/Config_Geracao!$E$4)*G5544</f>
        <v>0.43225</v>
      </c>
    </row>
    <row r="5545" ht="15.0" customHeight="1">
      <c r="A5545" s="43">
        <v>45888.9583333333</v>
      </c>
      <c r="B5545" s="44">
        <v>8.0</v>
      </c>
      <c r="C5545" s="44">
        <v>23.0</v>
      </c>
      <c r="D5545" s="44">
        <v>0.0</v>
      </c>
      <c r="E5545" s="44">
        <v>28.6</v>
      </c>
      <c r="F5545" s="44">
        <v>4.05</v>
      </c>
      <c r="G5545" s="44">
        <v>0.95</v>
      </c>
      <c r="H5545" s="18">
        <f>MIN(1,F5545/Config_Geracao!$E$4)*G5545</f>
        <v>0.38475</v>
      </c>
    </row>
    <row r="5546" ht="15.0" customHeight="1">
      <c r="A5546" s="43">
        <v>45889.0</v>
      </c>
      <c r="B5546" s="44">
        <v>8.0</v>
      </c>
      <c r="C5546" s="44">
        <v>0.0</v>
      </c>
      <c r="D5546" s="44">
        <v>0.0</v>
      </c>
      <c r="E5546" s="44">
        <v>25.1</v>
      </c>
      <c r="F5546" s="44">
        <v>4.91</v>
      </c>
      <c r="G5546" s="44">
        <v>0.95</v>
      </c>
      <c r="H5546" s="18">
        <f>MIN(1,F5546/Config_Geracao!$E$4)*G5546</f>
        <v>0.46645</v>
      </c>
    </row>
    <row r="5547" ht="15.0" customHeight="1">
      <c r="A5547" s="43">
        <v>45889.0416666667</v>
      </c>
      <c r="B5547" s="44">
        <v>8.0</v>
      </c>
      <c r="C5547" s="44">
        <v>1.0</v>
      </c>
      <c r="D5547" s="44">
        <v>0.0</v>
      </c>
      <c r="E5547" s="44">
        <v>28.2</v>
      </c>
      <c r="F5547" s="44">
        <v>4.11</v>
      </c>
      <c r="G5547" s="44">
        <v>0.95</v>
      </c>
      <c r="H5547" s="18">
        <f>MIN(1,F5547/Config_Geracao!$E$4)*G5547</f>
        <v>0.39045</v>
      </c>
    </row>
    <row r="5548" ht="15.0" customHeight="1">
      <c r="A5548" s="43">
        <v>45889.0833333333</v>
      </c>
      <c r="B5548" s="44">
        <v>8.0</v>
      </c>
      <c r="C5548" s="44">
        <v>2.0</v>
      </c>
      <c r="D5548" s="44">
        <v>0.0</v>
      </c>
      <c r="E5548" s="44">
        <v>23.4</v>
      </c>
      <c r="F5548" s="44">
        <v>4.41</v>
      </c>
      <c r="G5548" s="44">
        <v>0.95</v>
      </c>
      <c r="H5548" s="18">
        <f>MIN(1,F5548/Config_Geracao!$E$4)*G5548</f>
        <v>0.41895</v>
      </c>
    </row>
    <row r="5549" ht="15.0" customHeight="1">
      <c r="A5549" s="43">
        <v>45889.125</v>
      </c>
      <c r="B5549" s="44">
        <v>8.0</v>
      </c>
      <c r="C5549" s="44">
        <v>3.0</v>
      </c>
      <c r="D5549" s="44">
        <v>0.0</v>
      </c>
      <c r="E5549" s="44">
        <v>24.7</v>
      </c>
      <c r="F5549" s="44">
        <v>4.51</v>
      </c>
      <c r="G5549" s="44">
        <v>0.95</v>
      </c>
      <c r="H5549" s="18">
        <f>MIN(1,F5549/Config_Geracao!$E$4)*G5549</f>
        <v>0.42845</v>
      </c>
    </row>
    <row r="5550" ht="15.0" customHeight="1">
      <c r="A5550" s="43">
        <v>45889.1666666667</v>
      </c>
      <c r="B5550" s="44">
        <v>8.0</v>
      </c>
      <c r="C5550" s="44">
        <v>4.0</v>
      </c>
      <c r="D5550" s="44">
        <v>0.0</v>
      </c>
      <c r="E5550" s="44">
        <v>23.1</v>
      </c>
      <c r="F5550" s="44">
        <v>4.09</v>
      </c>
      <c r="G5550" s="44">
        <v>0.95</v>
      </c>
      <c r="H5550" s="18">
        <f>MIN(1,F5550/Config_Geracao!$E$4)*G5550</f>
        <v>0.38855</v>
      </c>
    </row>
    <row r="5551" ht="15.0" customHeight="1">
      <c r="A5551" s="43">
        <v>45889.2083333333</v>
      </c>
      <c r="B5551" s="44">
        <v>8.0</v>
      </c>
      <c r="C5551" s="44">
        <v>5.0</v>
      </c>
      <c r="D5551" s="44">
        <v>0.0</v>
      </c>
      <c r="E5551" s="44">
        <v>23.2</v>
      </c>
      <c r="F5551" s="44">
        <v>4.91</v>
      </c>
      <c r="G5551" s="44">
        <v>0.95</v>
      </c>
      <c r="H5551" s="18">
        <f>MIN(1,F5551/Config_Geracao!$E$4)*G5551</f>
        <v>0.46645</v>
      </c>
    </row>
    <row r="5552" ht="15.0" customHeight="1">
      <c r="A5552" s="43">
        <v>45889.25</v>
      </c>
      <c r="B5552" s="44">
        <v>8.0</v>
      </c>
      <c r="C5552" s="44">
        <v>6.0</v>
      </c>
      <c r="D5552" s="44">
        <v>233.3</v>
      </c>
      <c r="E5552" s="44">
        <v>22.5</v>
      </c>
      <c r="F5552" s="44">
        <v>2.64</v>
      </c>
      <c r="G5552" s="44">
        <v>0.95</v>
      </c>
      <c r="H5552" s="18">
        <f>MIN(1,F5552/Config_Geracao!$E$4)*G5552</f>
        <v>0.2508</v>
      </c>
    </row>
    <row r="5553" ht="15.0" customHeight="1">
      <c r="A5553" s="43">
        <v>45889.2916666667</v>
      </c>
      <c r="B5553" s="44">
        <v>8.0</v>
      </c>
      <c r="C5553" s="44">
        <v>7.0</v>
      </c>
      <c r="D5553" s="44">
        <v>390.3</v>
      </c>
      <c r="E5553" s="44">
        <v>24.4</v>
      </c>
      <c r="F5553" s="44">
        <v>3.0</v>
      </c>
      <c r="G5553" s="44">
        <v>0.95</v>
      </c>
      <c r="H5553" s="18">
        <f>MIN(1,F5553/Config_Geracao!$E$4)*G5553</f>
        <v>0.285</v>
      </c>
    </row>
    <row r="5554" ht="15.0" customHeight="1">
      <c r="A5554" s="43">
        <v>45889.3333333333</v>
      </c>
      <c r="B5554" s="44">
        <v>8.0</v>
      </c>
      <c r="C5554" s="44">
        <v>8.0</v>
      </c>
      <c r="D5554" s="44">
        <v>566.2</v>
      </c>
      <c r="E5554" s="44">
        <v>23.4</v>
      </c>
      <c r="F5554" s="44">
        <v>2.79</v>
      </c>
      <c r="G5554" s="44">
        <v>0.95</v>
      </c>
      <c r="H5554" s="18">
        <f>MIN(1,F5554/Config_Geracao!$E$4)*G5554</f>
        <v>0.26505</v>
      </c>
    </row>
    <row r="5555" ht="15.0" customHeight="1">
      <c r="A5555" s="43">
        <v>45889.375</v>
      </c>
      <c r="B5555" s="44">
        <v>8.0</v>
      </c>
      <c r="C5555" s="44">
        <v>9.0</v>
      </c>
      <c r="D5555" s="44">
        <v>739.9</v>
      </c>
      <c r="E5555" s="44">
        <v>27.5</v>
      </c>
      <c r="F5555" s="44">
        <v>3.03</v>
      </c>
      <c r="G5555" s="44">
        <v>0.95</v>
      </c>
      <c r="H5555" s="18">
        <f>MIN(1,F5555/Config_Geracao!$E$4)*G5555</f>
        <v>0.28785</v>
      </c>
    </row>
    <row r="5556" ht="15.0" customHeight="1">
      <c r="A5556" s="43">
        <v>45889.4166666667</v>
      </c>
      <c r="B5556" s="44">
        <v>8.0</v>
      </c>
      <c r="C5556" s="44">
        <v>10.0</v>
      </c>
      <c r="D5556" s="44">
        <v>849.1</v>
      </c>
      <c r="E5556" s="44">
        <v>30.1</v>
      </c>
      <c r="F5556" s="44">
        <v>2.62</v>
      </c>
      <c r="G5556" s="44">
        <v>0.95</v>
      </c>
      <c r="H5556" s="18">
        <f>MIN(1,F5556/Config_Geracao!$E$4)*G5556</f>
        <v>0.2489</v>
      </c>
    </row>
    <row r="5557" ht="15.0" customHeight="1">
      <c r="A5557" s="43">
        <v>45889.4583333333</v>
      </c>
      <c r="B5557" s="44">
        <v>8.0</v>
      </c>
      <c r="C5557" s="44">
        <v>11.0</v>
      </c>
      <c r="D5557" s="44">
        <v>965.5</v>
      </c>
      <c r="E5557" s="44">
        <v>26.0</v>
      </c>
      <c r="F5557" s="44">
        <v>3.16</v>
      </c>
      <c r="G5557" s="44">
        <v>0.95</v>
      </c>
      <c r="H5557" s="18">
        <f>MIN(1,F5557/Config_Geracao!$E$4)*G5557</f>
        <v>0.3002</v>
      </c>
    </row>
    <row r="5558" ht="15.0" customHeight="1">
      <c r="A5558" s="43">
        <v>45889.5</v>
      </c>
      <c r="B5558" s="44">
        <v>8.0</v>
      </c>
      <c r="C5558" s="44">
        <v>12.0</v>
      </c>
      <c r="D5558" s="44">
        <v>976.3</v>
      </c>
      <c r="E5558" s="44">
        <v>27.7</v>
      </c>
      <c r="F5558" s="44">
        <v>2.58</v>
      </c>
      <c r="G5558" s="44">
        <v>0.95</v>
      </c>
      <c r="H5558" s="18">
        <f>MIN(1,F5558/Config_Geracao!$E$4)*G5558</f>
        <v>0.2451</v>
      </c>
    </row>
    <row r="5559" ht="15.0" customHeight="1">
      <c r="A5559" s="43">
        <v>45889.5416666667</v>
      </c>
      <c r="B5559" s="44">
        <v>8.0</v>
      </c>
      <c r="C5559" s="44">
        <v>13.0</v>
      </c>
      <c r="D5559" s="44">
        <v>914.1</v>
      </c>
      <c r="E5559" s="44">
        <v>27.0</v>
      </c>
      <c r="F5559" s="44">
        <v>4.04</v>
      </c>
      <c r="G5559" s="44">
        <v>0.95</v>
      </c>
      <c r="H5559" s="18">
        <f>MIN(1,F5559/Config_Geracao!$E$4)*G5559</f>
        <v>0.3838</v>
      </c>
    </row>
    <row r="5560" ht="15.0" customHeight="1">
      <c r="A5560" s="43">
        <v>45889.5833333333</v>
      </c>
      <c r="B5560" s="44">
        <v>8.0</v>
      </c>
      <c r="C5560" s="44">
        <v>14.0</v>
      </c>
      <c r="D5560" s="44">
        <v>827.9</v>
      </c>
      <c r="E5560" s="44">
        <v>24.8</v>
      </c>
      <c r="F5560" s="44">
        <v>4.63</v>
      </c>
      <c r="G5560" s="44">
        <v>0.95</v>
      </c>
      <c r="H5560" s="18">
        <f>MIN(1,F5560/Config_Geracao!$E$4)*G5560</f>
        <v>0.43985</v>
      </c>
    </row>
    <row r="5561" ht="15.0" customHeight="1">
      <c r="A5561" s="43">
        <v>45889.625</v>
      </c>
      <c r="B5561" s="44">
        <v>8.0</v>
      </c>
      <c r="C5561" s="44">
        <v>15.0</v>
      </c>
      <c r="D5561" s="44">
        <v>755.0</v>
      </c>
      <c r="E5561" s="44">
        <v>26.3</v>
      </c>
      <c r="F5561" s="44">
        <v>2.68</v>
      </c>
      <c r="G5561" s="44">
        <v>0.95</v>
      </c>
      <c r="H5561" s="18">
        <f>MIN(1,F5561/Config_Geracao!$E$4)*G5561</f>
        <v>0.2546</v>
      </c>
    </row>
    <row r="5562" ht="15.0" customHeight="1">
      <c r="A5562" s="43">
        <v>45889.6666666667</v>
      </c>
      <c r="B5562" s="44">
        <v>8.0</v>
      </c>
      <c r="C5562" s="44">
        <v>16.0</v>
      </c>
      <c r="D5562" s="44">
        <v>587.4</v>
      </c>
      <c r="E5562" s="44">
        <v>23.3</v>
      </c>
      <c r="F5562" s="44">
        <v>2.61</v>
      </c>
      <c r="G5562" s="44">
        <v>0.95</v>
      </c>
      <c r="H5562" s="18">
        <f>MIN(1,F5562/Config_Geracao!$E$4)*G5562</f>
        <v>0.24795</v>
      </c>
    </row>
    <row r="5563" ht="15.0" customHeight="1">
      <c r="A5563" s="43">
        <v>45889.7083333333</v>
      </c>
      <c r="B5563" s="44">
        <v>8.0</v>
      </c>
      <c r="C5563" s="44">
        <v>17.0</v>
      </c>
      <c r="D5563" s="44">
        <v>411.7</v>
      </c>
      <c r="E5563" s="44">
        <v>22.5</v>
      </c>
      <c r="F5563" s="44">
        <v>5.73</v>
      </c>
      <c r="G5563" s="44">
        <v>0.95</v>
      </c>
      <c r="H5563" s="18">
        <f>MIN(1,F5563/Config_Geracao!$E$4)*G5563</f>
        <v>0.54435</v>
      </c>
    </row>
    <row r="5564" ht="15.0" customHeight="1">
      <c r="A5564" s="43">
        <v>45889.75</v>
      </c>
      <c r="B5564" s="44">
        <v>8.0</v>
      </c>
      <c r="C5564" s="44">
        <v>18.0</v>
      </c>
      <c r="D5564" s="44">
        <v>211.5</v>
      </c>
      <c r="E5564" s="44">
        <v>22.1</v>
      </c>
      <c r="F5564" s="44">
        <v>3.03</v>
      </c>
      <c r="G5564" s="44">
        <v>0.95</v>
      </c>
      <c r="H5564" s="18">
        <f>MIN(1,F5564/Config_Geracao!$E$4)*G5564</f>
        <v>0.28785</v>
      </c>
    </row>
    <row r="5565" ht="15.0" customHeight="1">
      <c r="A5565" s="43">
        <v>45889.7916666667</v>
      </c>
      <c r="B5565" s="44">
        <v>8.0</v>
      </c>
      <c r="C5565" s="44">
        <v>19.0</v>
      </c>
      <c r="D5565" s="44">
        <v>0.0</v>
      </c>
      <c r="E5565" s="44">
        <v>23.6</v>
      </c>
      <c r="F5565" s="44">
        <v>2.88</v>
      </c>
      <c r="G5565" s="44">
        <v>0.95</v>
      </c>
      <c r="H5565" s="18">
        <f>MIN(1,F5565/Config_Geracao!$E$4)*G5565</f>
        <v>0.2736</v>
      </c>
    </row>
    <row r="5566" ht="15.0" customHeight="1">
      <c r="A5566" s="43">
        <v>45889.8333333333</v>
      </c>
      <c r="B5566" s="44">
        <v>8.0</v>
      </c>
      <c r="C5566" s="44">
        <v>20.0</v>
      </c>
      <c r="D5566" s="44">
        <v>0.0</v>
      </c>
      <c r="E5566" s="44">
        <v>22.8</v>
      </c>
      <c r="F5566" s="44">
        <v>3.27</v>
      </c>
      <c r="G5566" s="44">
        <v>0.95</v>
      </c>
      <c r="H5566" s="18">
        <f>MIN(1,F5566/Config_Geracao!$E$4)*G5566</f>
        <v>0.31065</v>
      </c>
    </row>
    <row r="5567" ht="15.0" customHeight="1">
      <c r="A5567" s="43">
        <v>45889.875</v>
      </c>
      <c r="B5567" s="44">
        <v>8.0</v>
      </c>
      <c r="C5567" s="44">
        <v>21.0</v>
      </c>
      <c r="D5567" s="44">
        <v>0.0</v>
      </c>
      <c r="E5567" s="44">
        <v>22.8</v>
      </c>
      <c r="F5567" s="44">
        <v>3.9</v>
      </c>
      <c r="G5567" s="44">
        <v>0.95</v>
      </c>
      <c r="H5567" s="18">
        <f>MIN(1,F5567/Config_Geracao!$E$4)*G5567</f>
        <v>0.3705</v>
      </c>
    </row>
    <row r="5568" ht="15.0" customHeight="1">
      <c r="A5568" s="43">
        <v>45889.9166666667</v>
      </c>
      <c r="B5568" s="44">
        <v>8.0</v>
      </c>
      <c r="C5568" s="44">
        <v>22.0</v>
      </c>
      <c r="D5568" s="44">
        <v>0.0</v>
      </c>
      <c r="E5568" s="44">
        <v>23.5</v>
      </c>
      <c r="F5568" s="44">
        <v>5.02</v>
      </c>
      <c r="G5568" s="44">
        <v>0.95</v>
      </c>
      <c r="H5568" s="18">
        <f>MIN(1,F5568/Config_Geracao!$E$4)*G5568</f>
        <v>0.4769</v>
      </c>
    </row>
    <row r="5569" ht="15.0" customHeight="1">
      <c r="A5569" s="43">
        <v>45889.9583333333</v>
      </c>
      <c r="B5569" s="44">
        <v>8.0</v>
      </c>
      <c r="C5569" s="44">
        <v>23.0</v>
      </c>
      <c r="D5569" s="44">
        <v>0.0</v>
      </c>
      <c r="E5569" s="44">
        <v>25.0</v>
      </c>
      <c r="F5569" s="44">
        <v>3.9</v>
      </c>
      <c r="G5569" s="44">
        <v>0.95</v>
      </c>
      <c r="H5569" s="18">
        <f>MIN(1,F5569/Config_Geracao!$E$4)*G5569</f>
        <v>0.3705</v>
      </c>
    </row>
    <row r="5570" ht="15.0" customHeight="1">
      <c r="A5570" s="43">
        <v>45890.0</v>
      </c>
      <c r="B5570" s="44">
        <v>8.0</v>
      </c>
      <c r="C5570" s="44">
        <v>0.0</v>
      </c>
      <c r="D5570" s="44">
        <v>0.0</v>
      </c>
      <c r="E5570" s="44">
        <v>26.3</v>
      </c>
      <c r="F5570" s="44">
        <v>4.89</v>
      </c>
      <c r="G5570" s="44">
        <v>0.95</v>
      </c>
      <c r="H5570" s="18">
        <f>MIN(1,F5570/Config_Geracao!$E$4)*G5570</f>
        <v>0.46455</v>
      </c>
    </row>
    <row r="5571" ht="15.0" customHeight="1">
      <c r="A5571" s="43">
        <v>45890.0416666667</v>
      </c>
      <c r="B5571" s="44">
        <v>8.0</v>
      </c>
      <c r="C5571" s="44">
        <v>1.0</v>
      </c>
      <c r="D5571" s="44">
        <v>0.0</v>
      </c>
      <c r="E5571" s="44">
        <v>26.2</v>
      </c>
      <c r="F5571" s="44">
        <v>5.16</v>
      </c>
      <c r="G5571" s="44">
        <v>0.95</v>
      </c>
      <c r="H5571" s="18">
        <f>MIN(1,F5571/Config_Geracao!$E$4)*G5571</f>
        <v>0.4902</v>
      </c>
    </row>
    <row r="5572" ht="15.0" customHeight="1">
      <c r="A5572" s="43">
        <v>45890.0833333333</v>
      </c>
      <c r="B5572" s="44">
        <v>8.0</v>
      </c>
      <c r="C5572" s="44">
        <v>2.0</v>
      </c>
      <c r="D5572" s="44">
        <v>0.0</v>
      </c>
      <c r="E5572" s="44">
        <v>25.0</v>
      </c>
      <c r="F5572" s="44">
        <v>3.99</v>
      </c>
      <c r="G5572" s="44">
        <v>0.95</v>
      </c>
      <c r="H5572" s="18">
        <f>MIN(1,F5572/Config_Geracao!$E$4)*G5572</f>
        <v>0.37905</v>
      </c>
    </row>
    <row r="5573" ht="15.0" customHeight="1">
      <c r="A5573" s="43">
        <v>45890.125</v>
      </c>
      <c r="B5573" s="44">
        <v>8.0</v>
      </c>
      <c r="C5573" s="44">
        <v>3.0</v>
      </c>
      <c r="D5573" s="44">
        <v>0.0</v>
      </c>
      <c r="E5573" s="44">
        <v>23.5</v>
      </c>
      <c r="F5573" s="44">
        <v>4.25</v>
      </c>
      <c r="G5573" s="44">
        <v>0.95</v>
      </c>
      <c r="H5573" s="18">
        <f>MIN(1,F5573/Config_Geracao!$E$4)*G5573</f>
        <v>0.40375</v>
      </c>
    </row>
    <row r="5574" ht="15.0" customHeight="1">
      <c r="A5574" s="43">
        <v>45890.1666666667</v>
      </c>
      <c r="B5574" s="44">
        <v>8.0</v>
      </c>
      <c r="C5574" s="44">
        <v>4.0</v>
      </c>
      <c r="D5574" s="44">
        <v>0.0</v>
      </c>
      <c r="E5574" s="44">
        <v>23.5</v>
      </c>
      <c r="F5574" s="44">
        <v>7.26</v>
      </c>
      <c r="G5574" s="44">
        <v>0.95</v>
      </c>
      <c r="H5574" s="18">
        <f>MIN(1,F5574/Config_Geracao!$E$4)*G5574</f>
        <v>0.6897</v>
      </c>
    </row>
    <row r="5575" ht="15.0" customHeight="1">
      <c r="A5575" s="43">
        <v>45890.2083333333</v>
      </c>
      <c r="B5575" s="44">
        <v>8.0</v>
      </c>
      <c r="C5575" s="44">
        <v>5.0</v>
      </c>
      <c r="D5575" s="44">
        <v>13.9</v>
      </c>
      <c r="E5575" s="44">
        <v>23.0</v>
      </c>
      <c r="F5575" s="44">
        <v>3.92</v>
      </c>
      <c r="G5575" s="44">
        <v>0.95</v>
      </c>
      <c r="H5575" s="18">
        <f>MIN(1,F5575/Config_Geracao!$E$4)*G5575</f>
        <v>0.3724</v>
      </c>
    </row>
    <row r="5576" ht="15.0" customHeight="1">
      <c r="A5576" s="43">
        <v>45890.25</v>
      </c>
      <c r="B5576" s="44">
        <v>8.0</v>
      </c>
      <c r="C5576" s="44">
        <v>6.0</v>
      </c>
      <c r="D5576" s="44">
        <v>199.8</v>
      </c>
      <c r="E5576" s="44">
        <v>21.0</v>
      </c>
      <c r="F5576" s="44">
        <v>4.43</v>
      </c>
      <c r="G5576" s="44">
        <v>0.95</v>
      </c>
      <c r="H5576" s="18">
        <f>MIN(1,F5576/Config_Geracao!$E$4)*G5576</f>
        <v>0.42085</v>
      </c>
    </row>
    <row r="5577" ht="15.0" customHeight="1">
      <c r="A5577" s="43">
        <v>45890.2916666667</v>
      </c>
      <c r="B5577" s="44">
        <v>8.0</v>
      </c>
      <c r="C5577" s="44">
        <v>7.0</v>
      </c>
      <c r="D5577" s="44">
        <v>422.3</v>
      </c>
      <c r="E5577" s="44">
        <v>24.0</v>
      </c>
      <c r="F5577" s="44">
        <v>2.68</v>
      </c>
      <c r="G5577" s="44">
        <v>0.95</v>
      </c>
      <c r="H5577" s="18">
        <f>MIN(1,F5577/Config_Geracao!$E$4)*G5577</f>
        <v>0.2546</v>
      </c>
    </row>
    <row r="5578" ht="15.0" customHeight="1">
      <c r="A5578" s="43">
        <v>45890.3333333333</v>
      </c>
      <c r="B5578" s="44">
        <v>8.0</v>
      </c>
      <c r="C5578" s="44">
        <v>8.0</v>
      </c>
      <c r="D5578" s="44">
        <v>591.1</v>
      </c>
      <c r="E5578" s="44">
        <v>26.7</v>
      </c>
      <c r="F5578" s="44">
        <v>2.78</v>
      </c>
      <c r="G5578" s="44">
        <v>0.95</v>
      </c>
      <c r="H5578" s="18">
        <f>MIN(1,F5578/Config_Geracao!$E$4)*G5578</f>
        <v>0.2641</v>
      </c>
    </row>
    <row r="5579" ht="15.0" customHeight="1">
      <c r="A5579" s="43">
        <v>45890.375</v>
      </c>
      <c r="B5579" s="44">
        <v>8.0</v>
      </c>
      <c r="C5579" s="44">
        <v>9.0</v>
      </c>
      <c r="D5579" s="44">
        <v>723.3</v>
      </c>
      <c r="E5579" s="44">
        <v>28.5</v>
      </c>
      <c r="F5579" s="44">
        <v>4.0</v>
      </c>
      <c r="G5579" s="44">
        <v>0.95</v>
      </c>
      <c r="H5579" s="18">
        <f>MIN(1,F5579/Config_Geracao!$E$4)*G5579</f>
        <v>0.38</v>
      </c>
    </row>
    <row r="5580" ht="15.0" customHeight="1">
      <c r="A5580" s="43">
        <v>45890.4166666667</v>
      </c>
      <c r="B5580" s="44">
        <v>8.0</v>
      </c>
      <c r="C5580" s="44">
        <v>10.0</v>
      </c>
      <c r="D5580" s="44">
        <v>850.4</v>
      </c>
      <c r="E5580" s="44">
        <v>25.9</v>
      </c>
      <c r="F5580" s="44">
        <v>3.51</v>
      </c>
      <c r="G5580" s="44">
        <v>0.95</v>
      </c>
      <c r="H5580" s="18">
        <f>MIN(1,F5580/Config_Geracao!$E$4)*G5580</f>
        <v>0.33345</v>
      </c>
    </row>
    <row r="5581" ht="15.0" customHeight="1">
      <c r="A5581" s="43">
        <v>45890.4583333333</v>
      </c>
      <c r="B5581" s="44">
        <v>8.0</v>
      </c>
      <c r="C5581" s="44">
        <v>11.0</v>
      </c>
      <c r="D5581" s="44">
        <v>910.2</v>
      </c>
      <c r="E5581" s="44">
        <v>25.4</v>
      </c>
      <c r="F5581" s="44">
        <v>3.94</v>
      </c>
      <c r="G5581" s="44">
        <v>0.95</v>
      </c>
      <c r="H5581" s="18">
        <f>MIN(1,F5581/Config_Geracao!$E$4)*G5581</f>
        <v>0.3743</v>
      </c>
    </row>
    <row r="5582" ht="15.0" customHeight="1">
      <c r="A5582" s="43">
        <v>45890.5</v>
      </c>
      <c r="B5582" s="44">
        <v>8.0</v>
      </c>
      <c r="C5582" s="44">
        <v>12.0</v>
      </c>
      <c r="D5582" s="44">
        <v>977.4</v>
      </c>
      <c r="E5582" s="44">
        <v>26.7</v>
      </c>
      <c r="F5582" s="44">
        <v>3.18</v>
      </c>
      <c r="G5582" s="44">
        <v>0.95</v>
      </c>
      <c r="H5582" s="18">
        <f>MIN(1,F5582/Config_Geracao!$E$4)*G5582</f>
        <v>0.3021</v>
      </c>
    </row>
    <row r="5583" ht="15.0" customHeight="1">
      <c r="A5583" s="43">
        <v>45890.5416666667</v>
      </c>
      <c r="B5583" s="44">
        <v>8.0</v>
      </c>
      <c r="C5583" s="44">
        <v>13.0</v>
      </c>
      <c r="D5583" s="44">
        <v>942.8</v>
      </c>
      <c r="E5583" s="44">
        <v>26.8</v>
      </c>
      <c r="F5583" s="44">
        <v>3.38</v>
      </c>
      <c r="G5583" s="44">
        <v>0.95</v>
      </c>
      <c r="H5583" s="18">
        <f>MIN(1,F5583/Config_Geracao!$E$4)*G5583</f>
        <v>0.3211</v>
      </c>
    </row>
    <row r="5584" ht="15.0" customHeight="1">
      <c r="A5584" s="43">
        <v>45890.5833333333</v>
      </c>
      <c r="B5584" s="44">
        <v>8.0</v>
      </c>
      <c r="C5584" s="44">
        <v>14.0</v>
      </c>
      <c r="D5584" s="44">
        <v>842.9</v>
      </c>
      <c r="E5584" s="44">
        <v>28.7</v>
      </c>
      <c r="F5584" s="44">
        <v>3.54</v>
      </c>
      <c r="G5584" s="44">
        <v>0.95</v>
      </c>
      <c r="H5584" s="18">
        <f>MIN(1,F5584/Config_Geracao!$E$4)*G5584</f>
        <v>0.3363</v>
      </c>
    </row>
    <row r="5585" ht="15.0" customHeight="1">
      <c r="A5585" s="43">
        <v>45890.625</v>
      </c>
      <c r="B5585" s="44">
        <v>8.0</v>
      </c>
      <c r="C5585" s="44">
        <v>15.0</v>
      </c>
      <c r="D5585" s="44">
        <v>714.8</v>
      </c>
      <c r="E5585" s="44">
        <v>24.7</v>
      </c>
      <c r="F5585" s="44">
        <v>2.58</v>
      </c>
      <c r="G5585" s="44">
        <v>0.95</v>
      </c>
      <c r="H5585" s="18">
        <f>MIN(1,F5585/Config_Geracao!$E$4)*G5585</f>
        <v>0.2451</v>
      </c>
    </row>
    <row r="5586" ht="15.0" customHeight="1">
      <c r="A5586" s="43">
        <v>45890.6666666667</v>
      </c>
      <c r="B5586" s="44">
        <v>8.0</v>
      </c>
      <c r="C5586" s="44">
        <v>16.0</v>
      </c>
      <c r="D5586" s="44">
        <v>631.1</v>
      </c>
      <c r="E5586" s="44">
        <v>25.4</v>
      </c>
      <c r="F5586" s="44">
        <v>2.66</v>
      </c>
      <c r="G5586" s="44">
        <v>0.95</v>
      </c>
      <c r="H5586" s="18">
        <f>MIN(1,F5586/Config_Geracao!$E$4)*G5586</f>
        <v>0.2527</v>
      </c>
    </row>
    <row r="5587" ht="15.0" customHeight="1">
      <c r="A5587" s="43">
        <v>45890.7083333333</v>
      </c>
      <c r="B5587" s="44">
        <v>8.0</v>
      </c>
      <c r="C5587" s="44">
        <v>17.0</v>
      </c>
      <c r="D5587" s="44">
        <v>410.4</v>
      </c>
      <c r="E5587" s="44">
        <v>24.3</v>
      </c>
      <c r="F5587" s="44">
        <v>3.46</v>
      </c>
      <c r="G5587" s="44">
        <v>0.95</v>
      </c>
      <c r="H5587" s="18">
        <f>MIN(1,F5587/Config_Geracao!$E$4)*G5587</f>
        <v>0.3287</v>
      </c>
    </row>
    <row r="5588" ht="15.0" customHeight="1">
      <c r="A5588" s="43">
        <v>45890.75</v>
      </c>
      <c r="B5588" s="44">
        <v>8.0</v>
      </c>
      <c r="C5588" s="44">
        <v>18.0</v>
      </c>
      <c r="D5588" s="44">
        <v>178.4</v>
      </c>
      <c r="E5588" s="44">
        <v>23.2</v>
      </c>
      <c r="F5588" s="44">
        <v>3.16</v>
      </c>
      <c r="G5588" s="44">
        <v>0.95</v>
      </c>
      <c r="H5588" s="18">
        <f>MIN(1,F5588/Config_Geracao!$E$4)*G5588</f>
        <v>0.3002</v>
      </c>
    </row>
    <row r="5589" ht="15.0" customHeight="1">
      <c r="A5589" s="43">
        <v>45890.7916666667</v>
      </c>
      <c r="B5589" s="44">
        <v>8.0</v>
      </c>
      <c r="C5589" s="44">
        <v>19.0</v>
      </c>
      <c r="D5589" s="44">
        <v>3.6</v>
      </c>
      <c r="E5589" s="44">
        <v>25.1</v>
      </c>
      <c r="F5589" s="44">
        <v>2.6</v>
      </c>
      <c r="G5589" s="44">
        <v>0.95</v>
      </c>
      <c r="H5589" s="18">
        <f>MIN(1,F5589/Config_Geracao!$E$4)*G5589</f>
        <v>0.247</v>
      </c>
    </row>
    <row r="5590" ht="15.0" customHeight="1">
      <c r="A5590" s="43">
        <v>45890.8333333333</v>
      </c>
      <c r="B5590" s="44">
        <v>8.0</v>
      </c>
      <c r="C5590" s="44">
        <v>20.0</v>
      </c>
      <c r="D5590" s="44">
        <v>0.0</v>
      </c>
      <c r="E5590" s="44">
        <v>22.4</v>
      </c>
      <c r="F5590" s="44">
        <v>2.7</v>
      </c>
      <c r="G5590" s="44">
        <v>0.95</v>
      </c>
      <c r="H5590" s="18">
        <f>MIN(1,F5590/Config_Geracao!$E$4)*G5590</f>
        <v>0.2565</v>
      </c>
    </row>
    <row r="5591" ht="15.0" customHeight="1">
      <c r="A5591" s="43">
        <v>45890.875</v>
      </c>
      <c r="B5591" s="44">
        <v>8.0</v>
      </c>
      <c r="C5591" s="44">
        <v>21.0</v>
      </c>
      <c r="D5591" s="44">
        <v>0.0</v>
      </c>
      <c r="E5591" s="44">
        <v>24.4</v>
      </c>
      <c r="F5591" s="44">
        <v>4.12</v>
      </c>
      <c r="G5591" s="44">
        <v>0.95</v>
      </c>
      <c r="H5591" s="18">
        <f>MIN(1,F5591/Config_Geracao!$E$4)*G5591</f>
        <v>0.3914</v>
      </c>
    </row>
    <row r="5592" ht="15.0" customHeight="1">
      <c r="A5592" s="43">
        <v>45890.9166666667</v>
      </c>
      <c r="B5592" s="44">
        <v>8.0</v>
      </c>
      <c r="C5592" s="44">
        <v>22.0</v>
      </c>
      <c r="D5592" s="44">
        <v>0.0</v>
      </c>
      <c r="E5592" s="44">
        <v>23.2</v>
      </c>
      <c r="F5592" s="44">
        <v>4.02</v>
      </c>
      <c r="G5592" s="44">
        <v>0.95</v>
      </c>
      <c r="H5592" s="18">
        <f>MIN(1,F5592/Config_Geracao!$E$4)*G5592</f>
        <v>0.3819</v>
      </c>
    </row>
    <row r="5593" ht="15.0" customHeight="1">
      <c r="A5593" s="43">
        <v>45890.9583333333</v>
      </c>
      <c r="B5593" s="44">
        <v>8.0</v>
      </c>
      <c r="C5593" s="44">
        <v>23.0</v>
      </c>
      <c r="D5593" s="44">
        <v>0.0</v>
      </c>
      <c r="E5593" s="44">
        <v>27.1</v>
      </c>
      <c r="F5593" s="44">
        <v>4.24</v>
      </c>
      <c r="G5593" s="44">
        <v>0.95</v>
      </c>
      <c r="H5593" s="18">
        <f>MIN(1,F5593/Config_Geracao!$E$4)*G5593</f>
        <v>0.4028</v>
      </c>
    </row>
    <row r="5594" ht="15.0" customHeight="1">
      <c r="A5594" s="43">
        <v>45891.0</v>
      </c>
      <c r="B5594" s="44">
        <v>8.0</v>
      </c>
      <c r="C5594" s="44">
        <v>0.0</v>
      </c>
      <c r="D5594" s="44">
        <v>0.0</v>
      </c>
      <c r="E5594" s="44">
        <v>25.8</v>
      </c>
      <c r="F5594" s="44">
        <v>4.7</v>
      </c>
      <c r="G5594" s="44">
        <v>0.95</v>
      </c>
      <c r="H5594" s="18">
        <f>MIN(1,F5594/Config_Geracao!$E$4)*G5594</f>
        <v>0.4465</v>
      </c>
    </row>
    <row r="5595" ht="15.0" customHeight="1">
      <c r="A5595" s="43">
        <v>45891.0416666667</v>
      </c>
      <c r="B5595" s="44">
        <v>8.0</v>
      </c>
      <c r="C5595" s="44">
        <v>1.0</v>
      </c>
      <c r="D5595" s="44">
        <v>0.0</v>
      </c>
      <c r="E5595" s="44">
        <v>24.9</v>
      </c>
      <c r="F5595" s="44">
        <v>3.93</v>
      </c>
      <c r="G5595" s="44">
        <v>0.95</v>
      </c>
      <c r="H5595" s="18">
        <f>MIN(1,F5595/Config_Geracao!$E$4)*G5595</f>
        <v>0.37335</v>
      </c>
    </row>
    <row r="5596" ht="15.0" customHeight="1">
      <c r="A5596" s="43">
        <v>45891.0833333333</v>
      </c>
      <c r="B5596" s="44">
        <v>8.0</v>
      </c>
      <c r="C5596" s="44">
        <v>2.0</v>
      </c>
      <c r="D5596" s="44">
        <v>0.0</v>
      </c>
      <c r="E5596" s="44">
        <v>24.0</v>
      </c>
      <c r="F5596" s="44">
        <v>6.1</v>
      </c>
      <c r="G5596" s="44">
        <v>0.95</v>
      </c>
      <c r="H5596" s="18">
        <f>MIN(1,F5596/Config_Geracao!$E$4)*G5596</f>
        <v>0.5795</v>
      </c>
    </row>
    <row r="5597" ht="15.0" customHeight="1">
      <c r="A5597" s="43">
        <v>45891.125</v>
      </c>
      <c r="B5597" s="44">
        <v>8.0</v>
      </c>
      <c r="C5597" s="44">
        <v>3.0</v>
      </c>
      <c r="D5597" s="44">
        <v>0.0</v>
      </c>
      <c r="E5597" s="44">
        <v>24.9</v>
      </c>
      <c r="F5597" s="44">
        <v>4.57</v>
      </c>
      <c r="G5597" s="44">
        <v>0.95</v>
      </c>
      <c r="H5597" s="18">
        <f>MIN(1,F5597/Config_Geracao!$E$4)*G5597</f>
        <v>0.43415</v>
      </c>
    </row>
    <row r="5598" ht="15.0" customHeight="1">
      <c r="A5598" s="43">
        <v>45891.1666666667</v>
      </c>
      <c r="B5598" s="44">
        <v>8.0</v>
      </c>
      <c r="C5598" s="44">
        <v>4.0</v>
      </c>
      <c r="D5598" s="44">
        <v>0.0</v>
      </c>
      <c r="E5598" s="44">
        <v>27.1</v>
      </c>
      <c r="F5598" s="44">
        <v>4.33</v>
      </c>
      <c r="G5598" s="44">
        <v>0.95</v>
      </c>
      <c r="H5598" s="18">
        <f>MIN(1,F5598/Config_Geracao!$E$4)*G5598</f>
        <v>0.41135</v>
      </c>
    </row>
    <row r="5599" ht="15.0" customHeight="1">
      <c r="A5599" s="43">
        <v>45891.2083333333</v>
      </c>
      <c r="B5599" s="44">
        <v>8.0</v>
      </c>
      <c r="C5599" s="44">
        <v>5.0</v>
      </c>
      <c r="D5599" s="44">
        <v>3.0</v>
      </c>
      <c r="E5599" s="44">
        <v>23.8</v>
      </c>
      <c r="F5599" s="44">
        <v>5.79</v>
      </c>
      <c r="G5599" s="44">
        <v>0.95</v>
      </c>
      <c r="H5599" s="18">
        <f>MIN(1,F5599/Config_Geracao!$E$4)*G5599</f>
        <v>0.55005</v>
      </c>
    </row>
    <row r="5600" ht="15.0" customHeight="1">
      <c r="A5600" s="43">
        <v>45891.25</v>
      </c>
      <c r="B5600" s="44">
        <v>8.0</v>
      </c>
      <c r="C5600" s="44">
        <v>6.0</v>
      </c>
      <c r="D5600" s="44">
        <v>236.8</v>
      </c>
      <c r="E5600" s="44">
        <v>19.9</v>
      </c>
      <c r="F5600" s="44">
        <v>3.15</v>
      </c>
      <c r="G5600" s="44">
        <v>0.95</v>
      </c>
      <c r="H5600" s="18">
        <f>MIN(1,F5600/Config_Geracao!$E$4)*G5600</f>
        <v>0.29925</v>
      </c>
    </row>
    <row r="5601" ht="15.0" customHeight="1">
      <c r="A5601" s="43">
        <v>45891.2916666667</v>
      </c>
      <c r="B5601" s="44">
        <v>8.0</v>
      </c>
      <c r="C5601" s="44">
        <v>7.0</v>
      </c>
      <c r="D5601" s="44">
        <v>227.6</v>
      </c>
      <c r="E5601" s="44">
        <v>24.3</v>
      </c>
      <c r="F5601" s="44">
        <v>3.61</v>
      </c>
      <c r="G5601" s="44">
        <v>0.95</v>
      </c>
      <c r="H5601" s="18">
        <f>MIN(1,F5601/Config_Geracao!$E$4)*G5601</f>
        <v>0.34295</v>
      </c>
    </row>
    <row r="5602" ht="15.0" customHeight="1">
      <c r="A5602" s="43">
        <v>45891.3333333333</v>
      </c>
      <c r="B5602" s="44">
        <v>8.0</v>
      </c>
      <c r="C5602" s="44">
        <v>8.0</v>
      </c>
      <c r="D5602" s="44">
        <v>575.3</v>
      </c>
      <c r="E5602" s="44">
        <v>24.8</v>
      </c>
      <c r="F5602" s="44">
        <v>5.84</v>
      </c>
      <c r="G5602" s="44">
        <v>0.95</v>
      </c>
      <c r="H5602" s="18">
        <f>MIN(1,F5602/Config_Geracao!$E$4)*G5602</f>
        <v>0.5548</v>
      </c>
    </row>
    <row r="5603" ht="15.0" customHeight="1">
      <c r="A5603" s="43">
        <v>45891.375</v>
      </c>
      <c r="B5603" s="44">
        <v>8.0</v>
      </c>
      <c r="C5603" s="44">
        <v>9.0</v>
      </c>
      <c r="D5603" s="44">
        <v>729.3</v>
      </c>
      <c r="E5603" s="44">
        <v>26.3</v>
      </c>
      <c r="F5603" s="44">
        <v>5.61</v>
      </c>
      <c r="G5603" s="44">
        <v>0.95</v>
      </c>
      <c r="H5603" s="18">
        <f>MIN(1,F5603/Config_Geracao!$E$4)*G5603</f>
        <v>0.53295</v>
      </c>
    </row>
    <row r="5604" ht="15.0" customHeight="1">
      <c r="A5604" s="43">
        <v>45891.4166666667</v>
      </c>
      <c r="B5604" s="44">
        <v>8.0</v>
      </c>
      <c r="C5604" s="44">
        <v>10.0</v>
      </c>
      <c r="D5604" s="44">
        <v>903.0</v>
      </c>
      <c r="E5604" s="44">
        <v>26.3</v>
      </c>
      <c r="F5604" s="44">
        <v>2.67</v>
      </c>
      <c r="G5604" s="44">
        <v>0.95</v>
      </c>
      <c r="H5604" s="18">
        <f>MIN(1,F5604/Config_Geracao!$E$4)*G5604</f>
        <v>0.25365</v>
      </c>
    </row>
    <row r="5605" ht="15.0" customHeight="1">
      <c r="A5605" s="43">
        <v>45891.4583333333</v>
      </c>
      <c r="B5605" s="44">
        <v>8.0</v>
      </c>
      <c r="C5605" s="44">
        <v>11.0</v>
      </c>
      <c r="D5605" s="44">
        <v>969.0</v>
      </c>
      <c r="E5605" s="44">
        <v>30.5</v>
      </c>
      <c r="F5605" s="44">
        <v>4.63</v>
      </c>
      <c r="G5605" s="44">
        <v>0.95</v>
      </c>
      <c r="H5605" s="18">
        <f>MIN(1,F5605/Config_Geracao!$E$4)*G5605</f>
        <v>0.43985</v>
      </c>
    </row>
    <row r="5606" ht="15.0" customHeight="1">
      <c r="A5606" s="43">
        <v>45891.5</v>
      </c>
      <c r="B5606" s="44">
        <v>8.0</v>
      </c>
      <c r="C5606" s="44">
        <v>12.0</v>
      </c>
      <c r="D5606" s="44">
        <v>953.6</v>
      </c>
      <c r="E5606" s="44">
        <v>29.4</v>
      </c>
      <c r="F5606" s="44">
        <v>3.49</v>
      </c>
      <c r="G5606" s="44">
        <v>0.95</v>
      </c>
      <c r="H5606" s="18">
        <f>MIN(1,F5606/Config_Geracao!$E$4)*G5606</f>
        <v>0.33155</v>
      </c>
    </row>
    <row r="5607" ht="15.0" customHeight="1">
      <c r="A5607" s="43">
        <v>45891.5416666667</v>
      </c>
      <c r="B5607" s="44">
        <v>8.0</v>
      </c>
      <c r="C5607" s="44">
        <v>13.0</v>
      </c>
      <c r="D5607" s="44">
        <v>923.1</v>
      </c>
      <c r="E5607" s="44">
        <v>28.3</v>
      </c>
      <c r="F5607" s="44">
        <v>4.53</v>
      </c>
      <c r="G5607" s="44">
        <v>0.95</v>
      </c>
      <c r="H5607" s="18">
        <f>MIN(1,F5607/Config_Geracao!$E$4)*G5607</f>
        <v>0.43035</v>
      </c>
    </row>
    <row r="5608" ht="15.0" customHeight="1">
      <c r="A5608" s="43">
        <v>45891.5833333333</v>
      </c>
      <c r="B5608" s="44">
        <v>8.0</v>
      </c>
      <c r="C5608" s="44">
        <v>14.0</v>
      </c>
      <c r="D5608" s="44">
        <v>880.5</v>
      </c>
      <c r="E5608" s="44">
        <v>28.9</v>
      </c>
      <c r="F5608" s="44">
        <v>2.9</v>
      </c>
      <c r="G5608" s="44">
        <v>0.95</v>
      </c>
      <c r="H5608" s="18">
        <f>MIN(1,F5608/Config_Geracao!$E$4)*G5608</f>
        <v>0.2755</v>
      </c>
    </row>
    <row r="5609" ht="15.0" customHeight="1">
      <c r="A5609" s="43">
        <v>45891.625</v>
      </c>
      <c r="B5609" s="44">
        <v>8.0</v>
      </c>
      <c r="C5609" s="44">
        <v>15.0</v>
      </c>
      <c r="D5609" s="44">
        <v>422.6</v>
      </c>
      <c r="E5609" s="44">
        <v>25.7</v>
      </c>
      <c r="F5609" s="44">
        <v>2.78</v>
      </c>
      <c r="G5609" s="44">
        <v>0.95</v>
      </c>
      <c r="H5609" s="18">
        <f>MIN(1,F5609/Config_Geracao!$E$4)*G5609</f>
        <v>0.2641</v>
      </c>
    </row>
    <row r="5610" ht="15.0" customHeight="1">
      <c r="A5610" s="43">
        <v>45891.6666666667</v>
      </c>
      <c r="B5610" s="44">
        <v>8.0</v>
      </c>
      <c r="C5610" s="44">
        <v>16.0</v>
      </c>
      <c r="D5610" s="44">
        <v>577.3</v>
      </c>
      <c r="E5610" s="44">
        <v>26.7</v>
      </c>
      <c r="F5610" s="44">
        <v>5.59</v>
      </c>
      <c r="G5610" s="44">
        <v>0.95</v>
      </c>
      <c r="H5610" s="18">
        <f>MIN(1,F5610/Config_Geracao!$E$4)*G5610</f>
        <v>0.53105</v>
      </c>
    </row>
    <row r="5611" ht="15.0" customHeight="1">
      <c r="A5611" s="43">
        <v>45891.7083333333</v>
      </c>
      <c r="B5611" s="44">
        <v>8.0</v>
      </c>
      <c r="C5611" s="44">
        <v>17.0</v>
      </c>
      <c r="D5611" s="44">
        <v>363.6</v>
      </c>
      <c r="E5611" s="44">
        <v>22.3</v>
      </c>
      <c r="F5611" s="44">
        <v>2.83</v>
      </c>
      <c r="G5611" s="44">
        <v>0.95</v>
      </c>
      <c r="H5611" s="18">
        <f>MIN(1,F5611/Config_Geracao!$E$4)*G5611</f>
        <v>0.26885</v>
      </c>
    </row>
    <row r="5612" ht="15.0" customHeight="1">
      <c r="A5612" s="43">
        <v>45891.75</v>
      </c>
      <c r="B5612" s="44">
        <v>8.0</v>
      </c>
      <c r="C5612" s="44">
        <v>18.0</v>
      </c>
      <c r="D5612" s="44">
        <v>243.3</v>
      </c>
      <c r="E5612" s="44">
        <v>22.3</v>
      </c>
      <c r="F5612" s="44">
        <v>3.0</v>
      </c>
      <c r="G5612" s="44">
        <v>0.95</v>
      </c>
      <c r="H5612" s="18">
        <f>MIN(1,F5612/Config_Geracao!$E$4)*G5612</f>
        <v>0.285</v>
      </c>
    </row>
    <row r="5613" ht="15.0" customHeight="1">
      <c r="A5613" s="43">
        <v>45891.7916666667</v>
      </c>
      <c r="B5613" s="44">
        <v>8.0</v>
      </c>
      <c r="C5613" s="44">
        <v>19.0</v>
      </c>
      <c r="D5613" s="44">
        <v>0.0</v>
      </c>
      <c r="E5613" s="44">
        <v>23.4</v>
      </c>
      <c r="F5613" s="44">
        <v>4.87</v>
      </c>
      <c r="G5613" s="44">
        <v>0.95</v>
      </c>
      <c r="H5613" s="18">
        <f>MIN(1,F5613/Config_Geracao!$E$4)*G5613</f>
        <v>0.46265</v>
      </c>
    </row>
    <row r="5614" ht="15.0" customHeight="1">
      <c r="A5614" s="43">
        <v>45891.8333333333</v>
      </c>
      <c r="B5614" s="44">
        <v>8.0</v>
      </c>
      <c r="C5614" s="44">
        <v>20.0</v>
      </c>
      <c r="D5614" s="44">
        <v>0.0</v>
      </c>
      <c r="E5614" s="44">
        <v>24.2</v>
      </c>
      <c r="F5614" s="44">
        <v>3.62</v>
      </c>
      <c r="G5614" s="44">
        <v>0.95</v>
      </c>
      <c r="H5614" s="18">
        <f>MIN(1,F5614/Config_Geracao!$E$4)*G5614</f>
        <v>0.3439</v>
      </c>
    </row>
    <row r="5615" ht="15.0" customHeight="1">
      <c r="A5615" s="43">
        <v>45891.875</v>
      </c>
      <c r="B5615" s="44">
        <v>8.0</v>
      </c>
      <c r="C5615" s="44">
        <v>21.0</v>
      </c>
      <c r="D5615" s="44">
        <v>0.0</v>
      </c>
      <c r="E5615" s="44">
        <v>25.8</v>
      </c>
      <c r="F5615" s="44">
        <v>3.93</v>
      </c>
      <c r="G5615" s="44">
        <v>0.95</v>
      </c>
      <c r="H5615" s="18">
        <f>MIN(1,F5615/Config_Geracao!$E$4)*G5615</f>
        <v>0.37335</v>
      </c>
    </row>
    <row r="5616" ht="15.0" customHeight="1">
      <c r="A5616" s="43">
        <v>45891.9166666667</v>
      </c>
      <c r="B5616" s="44">
        <v>8.0</v>
      </c>
      <c r="C5616" s="44">
        <v>22.0</v>
      </c>
      <c r="D5616" s="44">
        <v>0.0</v>
      </c>
      <c r="E5616" s="44">
        <v>21.8</v>
      </c>
      <c r="F5616" s="44">
        <v>4.4</v>
      </c>
      <c r="G5616" s="44">
        <v>0.95</v>
      </c>
      <c r="H5616" s="18">
        <f>MIN(1,F5616/Config_Geracao!$E$4)*G5616</f>
        <v>0.418</v>
      </c>
    </row>
    <row r="5617" ht="15.0" customHeight="1">
      <c r="A5617" s="43">
        <v>45891.9583333333</v>
      </c>
      <c r="B5617" s="44">
        <v>8.0</v>
      </c>
      <c r="C5617" s="44">
        <v>23.0</v>
      </c>
      <c r="D5617" s="44">
        <v>0.0</v>
      </c>
      <c r="E5617" s="44">
        <v>26.0</v>
      </c>
      <c r="F5617" s="44">
        <v>4.78</v>
      </c>
      <c r="G5617" s="44">
        <v>0.95</v>
      </c>
      <c r="H5617" s="18">
        <f>MIN(1,F5617/Config_Geracao!$E$4)*G5617</f>
        <v>0.4541</v>
      </c>
    </row>
    <row r="5618" ht="15.0" customHeight="1">
      <c r="A5618" s="43">
        <v>45892.0</v>
      </c>
      <c r="B5618" s="44">
        <v>8.0</v>
      </c>
      <c r="C5618" s="44">
        <v>0.0</v>
      </c>
      <c r="D5618" s="44">
        <v>0.0</v>
      </c>
      <c r="E5618" s="44">
        <v>24.9</v>
      </c>
      <c r="F5618" s="44">
        <v>8.24</v>
      </c>
      <c r="G5618" s="44">
        <v>0.95</v>
      </c>
      <c r="H5618" s="18">
        <f>MIN(1,F5618/Config_Geracao!$E$4)*G5618</f>
        <v>0.7828</v>
      </c>
    </row>
    <row r="5619" ht="15.0" customHeight="1">
      <c r="A5619" s="43">
        <v>45892.0416666667</v>
      </c>
      <c r="B5619" s="44">
        <v>8.0</v>
      </c>
      <c r="C5619" s="44">
        <v>1.0</v>
      </c>
      <c r="D5619" s="44">
        <v>0.0</v>
      </c>
      <c r="E5619" s="44">
        <v>26.2</v>
      </c>
      <c r="F5619" s="44">
        <v>4.74</v>
      </c>
      <c r="G5619" s="44">
        <v>0.95</v>
      </c>
      <c r="H5619" s="18">
        <f>MIN(1,F5619/Config_Geracao!$E$4)*G5619</f>
        <v>0.4503</v>
      </c>
    </row>
    <row r="5620" ht="15.0" customHeight="1">
      <c r="A5620" s="43">
        <v>45892.0833333333</v>
      </c>
      <c r="B5620" s="44">
        <v>8.0</v>
      </c>
      <c r="C5620" s="44">
        <v>2.0</v>
      </c>
      <c r="D5620" s="44">
        <v>0.0</v>
      </c>
      <c r="E5620" s="44">
        <v>24.0</v>
      </c>
      <c r="F5620" s="44">
        <v>5.1</v>
      </c>
      <c r="G5620" s="44">
        <v>0.95</v>
      </c>
      <c r="H5620" s="18">
        <f>MIN(1,F5620/Config_Geracao!$E$4)*G5620</f>
        <v>0.4845</v>
      </c>
    </row>
    <row r="5621" ht="15.0" customHeight="1">
      <c r="A5621" s="43">
        <v>45892.125</v>
      </c>
      <c r="B5621" s="44">
        <v>8.0</v>
      </c>
      <c r="C5621" s="44">
        <v>3.0</v>
      </c>
      <c r="D5621" s="44">
        <v>0.0</v>
      </c>
      <c r="E5621" s="44">
        <v>23.5</v>
      </c>
      <c r="F5621" s="44">
        <v>3.89</v>
      </c>
      <c r="G5621" s="44">
        <v>0.95</v>
      </c>
      <c r="H5621" s="18">
        <f>MIN(1,F5621/Config_Geracao!$E$4)*G5621</f>
        <v>0.36955</v>
      </c>
    </row>
    <row r="5622" ht="15.0" customHeight="1">
      <c r="A5622" s="43">
        <v>45892.1666666667</v>
      </c>
      <c r="B5622" s="44">
        <v>8.0</v>
      </c>
      <c r="C5622" s="44">
        <v>4.0</v>
      </c>
      <c r="D5622" s="44">
        <v>0.0</v>
      </c>
      <c r="E5622" s="44">
        <v>21.7</v>
      </c>
      <c r="F5622" s="44">
        <v>4.41</v>
      </c>
      <c r="G5622" s="44">
        <v>0.95</v>
      </c>
      <c r="H5622" s="18">
        <f>MIN(1,F5622/Config_Geracao!$E$4)*G5622</f>
        <v>0.41895</v>
      </c>
    </row>
    <row r="5623" ht="15.0" customHeight="1">
      <c r="A5623" s="43">
        <v>45892.2083333333</v>
      </c>
      <c r="B5623" s="44">
        <v>8.0</v>
      </c>
      <c r="C5623" s="44">
        <v>5.0</v>
      </c>
      <c r="D5623" s="44">
        <v>0.0</v>
      </c>
      <c r="E5623" s="44">
        <v>22.0</v>
      </c>
      <c r="F5623" s="44">
        <v>4.3</v>
      </c>
      <c r="G5623" s="44">
        <v>0.95</v>
      </c>
      <c r="H5623" s="18">
        <f>MIN(1,F5623/Config_Geracao!$E$4)*G5623</f>
        <v>0.4085</v>
      </c>
    </row>
    <row r="5624" ht="15.0" customHeight="1">
      <c r="A5624" s="43">
        <v>45892.25</v>
      </c>
      <c r="B5624" s="44">
        <v>8.0</v>
      </c>
      <c r="C5624" s="44">
        <v>6.0</v>
      </c>
      <c r="D5624" s="44">
        <v>72.6</v>
      </c>
      <c r="E5624" s="44">
        <v>21.1</v>
      </c>
      <c r="F5624" s="44">
        <v>3.07</v>
      </c>
      <c r="G5624" s="44">
        <v>0.95</v>
      </c>
      <c r="H5624" s="18">
        <f>MIN(1,F5624/Config_Geracao!$E$4)*G5624</f>
        <v>0.29165</v>
      </c>
    </row>
    <row r="5625" ht="15.0" customHeight="1">
      <c r="A5625" s="43">
        <v>45892.2916666667</v>
      </c>
      <c r="B5625" s="44">
        <v>8.0</v>
      </c>
      <c r="C5625" s="44">
        <v>7.0</v>
      </c>
      <c r="D5625" s="44">
        <v>415.3</v>
      </c>
      <c r="E5625" s="44">
        <v>20.6</v>
      </c>
      <c r="F5625" s="44">
        <v>3.1</v>
      </c>
      <c r="G5625" s="44">
        <v>0.95</v>
      </c>
      <c r="H5625" s="18">
        <f>MIN(1,F5625/Config_Geracao!$E$4)*G5625</f>
        <v>0.2945</v>
      </c>
    </row>
    <row r="5626" ht="15.0" customHeight="1">
      <c r="A5626" s="43">
        <v>45892.3333333333</v>
      </c>
      <c r="B5626" s="44">
        <v>8.0</v>
      </c>
      <c r="C5626" s="44">
        <v>8.0</v>
      </c>
      <c r="D5626" s="44">
        <v>607.1</v>
      </c>
      <c r="E5626" s="44">
        <v>25.2</v>
      </c>
      <c r="F5626" s="44">
        <v>2.92</v>
      </c>
      <c r="G5626" s="44">
        <v>0.95</v>
      </c>
      <c r="H5626" s="18">
        <f>MIN(1,F5626/Config_Geracao!$E$4)*G5626</f>
        <v>0.2774</v>
      </c>
    </row>
    <row r="5627" ht="15.0" customHeight="1">
      <c r="A5627" s="43">
        <v>45892.375</v>
      </c>
      <c r="B5627" s="44">
        <v>8.0</v>
      </c>
      <c r="C5627" s="44">
        <v>9.0</v>
      </c>
      <c r="D5627" s="44">
        <v>790.6</v>
      </c>
      <c r="E5627" s="44">
        <v>29.3</v>
      </c>
      <c r="F5627" s="44">
        <v>4.18</v>
      </c>
      <c r="G5627" s="44">
        <v>0.95</v>
      </c>
      <c r="H5627" s="18">
        <f>MIN(1,F5627/Config_Geracao!$E$4)*G5627</f>
        <v>0.3971</v>
      </c>
    </row>
    <row r="5628" ht="15.0" customHeight="1">
      <c r="A5628" s="43">
        <v>45892.4166666667</v>
      </c>
      <c r="B5628" s="44">
        <v>8.0</v>
      </c>
      <c r="C5628" s="44">
        <v>10.0</v>
      </c>
      <c r="D5628" s="44">
        <v>850.3</v>
      </c>
      <c r="E5628" s="44">
        <v>25.0</v>
      </c>
      <c r="F5628" s="44">
        <v>2.66</v>
      </c>
      <c r="G5628" s="44">
        <v>0.95</v>
      </c>
      <c r="H5628" s="18">
        <f>MIN(1,F5628/Config_Geracao!$E$4)*G5628</f>
        <v>0.2527</v>
      </c>
    </row>
    <row r="5629" ht="15.0" customHeight="1">
      <c r="A5629" s="43">
        <v>45892.4583333333</v>
      </c>
      <c r="B5629" s="44">
        <v>8.0</v>
      </c>
      <c r="C5629" s="44">
        <v>11.0</v>
      </c>
      <c r="D5629" s="44">
        <v>929.3</v>
      </c>
      <c r="E5629" s="44">
        <v>30.4</v>
      </c>
      <c r="F5629" s="44">
        <v>3.23</v>
      </c>
      <c r="G5629" s="44">
        <v>0.95</v>
      </c>
      <c r="H5629" s="18">
        <f>MIN(1,F5629/Config_Geracao!$E$4)*G5629</f>
        <v>0.30685</v>
      </c>
    </row>
    <row r="5630" ht="15.0" customHeight="1">
      <c r="A5630" s="43">
        <v>45892.5</v>
      </c>
      <c r="B5630" s="44">
        <v>8.0</v>
      </c>
      <c r="C5630" s="44">
        <v>12.0</v>
      </c>
      <c r="D5630" s="44">
        <v>932.0</v>
      </c>
      <c r="E5630" s="44">
        <v>25.7</v>
      </c>
      <c r="F5630" s="44">
        <v>3.6</v>
      </c>
      <c r="G5630" s="44">
        <v>0.95</v>
      </c>
      <c r="H5630" s="18">
        <f>MIN(1,F5630/Config_Geracao!$E$4)*G5630</f>
        <v>0.342</v>
      </c>
    </row>
    <row r="5631" ht="15.0" customHeight="1">
      <c r="A5631" s="43">
        <v>45892.5416666667</v>
      </c>
      <c r="B5631" s="44">
        <v>8.0</v>
      </c>
      <c r="C5631" s="44">
        <v>13.0</v>
      </c>
      <c r="D5631" s="44">
        <v>902.0</v>
      </c>
      <c r="E5631" s="44">
        <v>28.7</v>
      </c>
      <c r="F5631" s="44">
        <v>3.12</v>
      </c>
      <c r="G5631" s="44">
        <v>0.95</v>
      </c>
      <c r="H5631" s="18">
        <f>MIN(1,F5631/Config_Geracao!$E$4)*G5631</f>
        <v>0.2964</v>
      </c>
    </row>
    <row r="5632" ht="15.0" customHeight="1">
      <c r="A5632" s="43">
        <v>45892.5833333333</v>
      </c>
      <c r="B5632" s="44">
        <v>8.0</v>
      </c>
      <c r="C5632" s="44">
        <v>14.0</v>
      </c>
      <c r="D5632" s="44">
        <v>896.2</v>
      </c>
      <c r="E5632" s="44">
        <v>27.6</v>
      </c>
      <c r="F5632" s="44">
        <v>3.77</v>
      </c>
      <c r="G5632" s="44">
        <v>0.95</v>
      </c>
      <c r="H5632" s="18">
        <f>MIN(1,F5632/Config_Geracao!$E$4)*G5632</f>
        <v>0.35815</v>
      </c>
    </row>
    <row r="5633" ht="15.0" customHeight="1">
      <c r="A5633" s="43">
        <v>45892.625</v>
      </c>
      <c r="B5633" s="44">
        <v>8.0</v>
      </c>
      <c r="C5633" s="44">
        <v>15.0</v>
      </c>
      <c r="D5633" s="44">
        <v>275.0</v>
      </c>
      <c r="E5633" s="44">
        <v>25.1</v>
      </c>
      <c r="F5633" s="44">
        <v>2.78</v>
      </c>
      <c r="G5633" s="44">
        <v>0.95</v>
      </c>
      <c r="H5633" s="18">
        <f>MIN(1,F5633/Config_Geracao!$E$4)*G5633</f>
        <v>0.2641</v>
      </c>
    </row>
    <row r="5634" ht="15.0" customHeight="1">
      <c r="A5634" s="43">
        <v>45892.6666666667</v>
      </c>
      <c r="B5634" s="44">
        <v>8.0</v>
      </c>
      <c r="C5634" s="44">
        <v>16.0</v>
      </c>
      <c r="D5634" s="44">
        <v>570.4</v>
      </c>
      <c r="E5634" s="44">
        <v>27.4</v>
      </c>
      <c r="F5634" s="44">
        <v>2.83</v>
      </c>
      <c r="G5634" s="44">
        <v>0.95</v>
      </c>
      <c r="H5634" s="18">
        <f>MIN(1,F5634/Config_Geracao!$E$4)*G5634</f>
        <v>0.26885</v>
      </c>
    </row>
    <row r="5635" ht="15.0" customHeight="1">
      <c r="A5635" s="43">
        <v>45892.7083333333</v>
      </c>
      <c r="B5635" s="44">
        <v>8.0</v>
      </c>
      <c r="C5635" s="44">
        <v>17.0</v>
      </c>
      <c r="D5635" s="44">
        <v>433.3</v>
      </c>
      <c r="E5635" s="44">
        <v>25.4</v>
      </c>
      <c r="F5635" s="44">
        <v>2.9</v>
      </c>
      <c r="G5635" s="44">
        <v>0.95</v>
      </c>
      <c r="H5635" s="18">
        <f>MIN(1,F5635/Config_Geracao!$E$4)*G5635</f>
        <v>0.2755</v>
      </c>
    </row>
    <row r="5636" ht="15.0" customHeight="1">
      <c r="A5636" s="43">
        <v>45892.75</v>
      </c>
      <c r="B5636" s="44">
        <v>8.0</v>
      </c>
      <c r="C5636" s="44">
        <v>18.0</v>
      </c>
      <c r="D5636" s="44">
        <v>222.6</v>
      </c>
      <c r="E5636" s="44">
        <v>21.2</v>
      </c>
      <c r="F5636" s="44">
        <v>5.53</v>
      </c>
      <c r="G5636" s="44">
        <v>0.95</v>
      </c>
      <c r="H5636" s="18">
        <f>MIN(1,F5636/Config_Geracao!$E$4)*G5636</f>
        <v>0.52535</v>
      </c>
    </row>
    <row r="5637" ht="15.0" customHeight="1">
      <c r="A5637" s="43">
        <v>45892.7916666667</v>
      </c>
      <c r="B5637" s="44">
        <v>8.0</v>
      </c>
      <c r="C5637" s="44">
        <v>19.0</v>
      </c>
      <c r="D5637" s="44">
        <v>39.6</v>
      </c>
      <c r="E5637" s="44">
        <v>20.9</v>
      </c>
      <c r="F5637" s="44">
        <v>2.63</v>
      </c>
      <c r="G5637" s="44">
        <v>0.95</v>
      </c>
      <c r="H5637" s="18">
        <f>MIN(1,F5637/Config_Geracao!$E$4)*G5637</f>
        <v>0.24985</v>
      </c>
    </row>
    <row r="5638" ht="15.0" customHeight="1">
      <c r="A5638" s="43">
        <v>45892.8333333333</v>
      </c>
      <c r="B5638" s="44">
        <v>8.0</v>
      </c>
      <c r="C5638" s="44">
        <v>20.0</v>
      </c>
      <c r="D5638" s="44">
        <v>0.0</v>
      </c>
      <c r="E5638" s="44">
        <v>23.9</v>
      </c>
      <c r="F5638" s="44">
        <v>4.17</v>
      </c>
      <c r="G5638" s="44">
        <v>0.95</v>
      </c>
      <c r="H5638" s="18">
        <f>MIN(1,F5638/Config_Geracao!$E$4)*G5638</f>
        <v>0.39615</v>
      </c>
    </row>
    <row r="5639" ht="15.0" customHeight="1">
      <c r="A5639" s="43">
        <v>45892.875</v>
      </c>
      <c r="B5639" s="44">
        <v>8.0</v>
      </c>
      <c r="C5639" s="44">
        <v>21.0</v>
      </c>
      <c r="D5639" s="44">
        <v>0.0</v>
      </c>
      <c r="E5639" s="44">
        <v>23.6</v>
      </c>
      <c r="F5639" s="44">
        <v>7.68</v>
      </c>
      <c r="G5639" s="44">
        <v>0.95</v>
      </c>
      <c r="H5639" s="18">
        <f>MIN(1,F5639/Config_Geracao!$E$4)*G5639</f>
        <v>0.7296</v>
      </c>
    </row>
    <row r="5640" ht="15.0" customHeight="1">
      <c r="A5640" s="43">
        <v>45892.9166666667</v>
      </c>
      <c r="B5640" s="44">
        <v>8.0</v>
      </c>
      <c r="C5640" s="44">
        <v>22.0</v>
      </c>
      <c r="D5640" s="44">
        <v>0.0</v>
      </c>
      <c r="E5640" s="44">
        <v>24.0</v>
      </c>
      <c r="F5640" s="44">
        <v>5.1</v>
      </c>
      <c r="G5640" s="44">
        <v>0.95</v>
      </c>
      <c r="H5640" s="18">
        <f>MIN(1,F5640/Config_Geracao!$E$4)*G5640</f>
        <v>0.4845</v>
      </c>
    </row>
    <row r="5641" ht="15.0" customHeight="1">
      <c r="A5641" s="43">
        <v>45892.9583333333</v>
      </c>
      <c r="B5641" s="44">
        <v>8.0</v>
      </c>
      <c r="C5641" s="44">
        <v>23.0</v>
      </c>
      <c r="D5641" s="44">
        <v>0.0</v>
      </c>
      <c r="E5641" s="44">
        <v>25.7</v>
      </c>
      <c r="F5641" s="44">
        <v>4.6</v>
      </c>
      <c r="G5641" s="44">
        <v>0.95</v>
      </c>
      <c r="H5641" s="18">
        <f>MIN(1,F5641/Config_Geracao!$E$4)*G5641</f>
        <v>0.437</v>
      </c>
    </row>
    <row r="5642" ht="15.0" customHeight="1">
      <c r="A5642" s="43">
        <v>45893.0</v>
      </c>
      <c r="B5642" s="44">
        <v>8.0</v>
      </c>
      <c r="C5642" s="44">
        <v>0.0</v>
      </c>
      <c r="D5642" s="44">
        <v>0.0</v>
      </c>
      <c r="E5642" s="44">
        <v>22.8</v>
      </c>
      <c r="F5642" s="44">
        <v>5.7</v>
      </c>
      <c r="G5642" s="44">
        <v>0.95</v>
      </c>
      <c r="H5642" s="18">
        <f>MIN(1,F5642/Config_Geracao!$E$4)*G5642</f>
        <v>0.5415</v>
      </c>
    </row>
    <row r="5643" ht="15.0" customHeight="1">
      <c r="A5643" s="43">
        <v>45893.0416666667</v>
      </c>
      <c r="B5643" s="44">
        <v>8.0</v>
      </c>
      <c r="C5643" s="44">
        <v>1.0</v>
      </c>
      <c r="D5643" s="44">
        <v>0.0</v>
      </c>
      <c r="E5643" s="44">
        <v>26.0</v>
      </c>
      <c r="F5643" s="44">
        <v>4.08</v>
      </c>
      <c r="G5643" s="44">
        <v>0.95</v>
      </c>
      <c r="H5643" s="18">
        <f>MIN(1,F5643/Config_Geracao!$E$4)*G5643</f>
        <v>0.3876</v>
      </c>
    </row>
    <row r="5644" ht="15.0" customHeight="1">
      <c r="A5644" s="43">
        <v>45893.0833333333</v>
      </c>
      <c r="B5644" s="44">
        <v>8.0</v>
      </c>
      <c r="C5644" s="44">
        <v>2.0</v>
      </c>
      <c r="D5644" s="44">
        <v>0.0</v>
      </c>
      <c r="E5644" s="44">
        <v>25.4</v>
      </c>
      <c r="F5644" s="44">
        <v>4.86</v>
      </c>
      <c r="G5644" s="44">
        <v>0.95</v>
      </c>
      <c r="H5644" s="18">
        <f>MIN(1,F5644/Config_Geracao!$E$4)*G5644</f>
        <v>0.4617</v>
      </c>
    </row>
    <row r="5645" ht="15.0" customHeight="1">
      <c r="A5645" s="43">
        <v>45893.125</v>
      </c>
      <c r="B5645" s="44">
        <v>8.0</v>
      </c>
      <c r="C5645" s="44">
        <v>3.0</v>
      </c>
      <c r="D5645" s="44">
        <v>0.0</v>
      </c>
      <c r="E5645" s="44">
        <v>25.9</v>
      </c>
      <c r="F5645" s="44">
        <v>4.32</v>
      </c>
      <c r="G5645" s="44">
        <v>0.95</v>
      </c>
      <c r="H5645" s="18">
        <f>MIN(1,F5645/Config_Geracao!$E$4)*G5645</f>
        <v>0.4104</v>
      </c>
    </row>
    <row r="5646" ht="15.0" customHeight="1">
      <c r="A5646" s="43">
        <v>45893.1666666667</v>
      </c>
      <c r="B5646" s="44">
        <v>8.0</v>
      </c>
      <c r="C5646" s="44">
        <v>4.0</v>
      </c>
      <c r="D5646" s="44">
        <v>0.0</v>
      </c>
      <c r="E5646" s="44">
        <v>23.9</v>
      </c>
      <c r="F5646" s="44">
        <v>3.89</v>
      </c>
      <c r="G5646" s="44">
        <v>0.95</v>
      </c>
      <c r="H5646" s="18">
        <f>MIN(1,F5646/Config_Geracao!$E$4)*G5646</f>
        <v>0.36955</v>
      </c>
    </row>
    <row r="5647" ht="15.0" customHeight="1">
      <c r="A5647" s="43">
        <v>45893.2083333333</v>
      </c>
      <c r="B5647" s="44">
        <v>8.0</v>
      </c>
      <c r="C5647" s="44">
        <v>5.0</v>
      </c>
      <c r="D5647" s="44">
        <v>11.9</v>
      </c>
      <c r="E5647" s="44">
        <v>25.3</v>
      </c>
      <c r="F5647" s="44">
        <v>4.1</v>
      </c>
      <c r="G5647" s="44">
        <v>0.95</v>
      </c>
      <c r="H5647" s="18">
        <f>MIN(1,F5647/Config_Geracao!$E$4)*G5647</f>
        <v>0.3895</v>
      </c>
    </row>
    <row r="5648" ht="15.0" customHeight="1">
      <c r="A5648" s="43">
        <v>45893.25</v>
      </c>
      <c r="B5648" s="44">
        <v>8.0</v>
      </c>
      <c r="C5648" s="44">
        <v>6.0</v>
      </c>
      <c r="D5648" s="44">
        <v>85.2</v>
      </c>
      <c r="E5648" s="44">
        <v>21.4</v>
      </c>
      <c r="F5648" s="44">
        <v>3.19</v>
      </c>
      <c r="G5648" s="44">
        <v>0.95</v>
      </c>
      <c r="H5648" s="18">
        <f>MIN(1,F5648/Config_Geracao!$E$4)*G5648</f>
        <v>0.30305</v>
      </c>
    </row>
    <row r="5649" ht="15.0" customHeight="1">
      <c r="A5649" s="43">
        <v>45893.2916666667</v>
      </c>
      <c r="B5649" s="44">
        <v>8.0</v>
      </c>
      <c r="C5649" s="44">
        <v>7.0</v>
      </c>
      <c r="D5649" s="44">
        <v>424.6</v>
      </c>
      <c r="E5649" s="44">
        <v>25.4</v>
      </c>
      <c r="F5649" s="44">
        <v>5.35</v>
      </c>
      <c r="G5649" s="44">
        <v>0.95</v>
      </c>
      <c r="H5649" s="18">
        <f>MIN(1,F5649/Config_Geracao!$E$4)*G5649</f>
        <v>0.50825</v>
      </c>
    </row>
    <row r="5650" ht="15.0" customHeight="1">
      <c r="A5650" s="43">
        <v>45893.3333333333</v>
      </c>
      <c r="B5650" s="44">
        <v>8.0</v>
      </c>
      <c r="C5650" s="44">
        <v>8.0</v>
      </c>
      <c r="D5650" s="44">
        <v>603.3</v>
      </c>
      <c r="E5650" s="44">
        <v>26.3</v>
      </c>
      <c r="F5650" s="44">
        <v>3.65</v>
      </c>
      <c r="G5650" s="44">
        <v>0.95</v>
      </c>
      <c r="H5650" s="18">
        <f>MIN(1,F5650/Config_Geracao!$E$4)*G5650</f>
        <v>0.34675</v>
      </c>
    </row>
    <row r="5651" ht="15.0" customHeight="1">
      <c r="A5651" s="43">
        <v>45893.375</v>
      </c>
      <c r="B5651" s="44">
        <v>8.0</v>
      </c>
      <c r="C5651" s="44">
        <v>9.0</v>
      </c>
      <c r="D5651" s="44">
        <v>720.0</v>
      </c>
      <c r="E5651" s="44">
        <v>25.9</v>
      </c>
      <c r="F5651" s="44">
        <v>4.88</v>
      </c>
      <c r="G5651" s="44">
        <v>0.95</v>
      </c>
      <c r="H5651" s="18">
        <f>MIN(1,F5651/Config_Geracao!$E$4)*G5651</f>
        <v>0.4636</v>
      </c>
    </row>
    <row r="5652" ht="15.0" customHeight="1">
      <c r="A5652" s="43">
        <v>45893.4166666667</v>
      </c>
      <c r="B5652" s="44">
        <v>8.0</v>
      </c>
      <c r="C5652" s="44">
        <v>10.0</v>
      </c>
      <c r="D5652" s="44">
        <v>870.3</v>
      </c>
      <c r="E5652" s="44">
        <v>26.3</v>
      </c>
      <c r="F5652" s="44">
        <v>4.18</v>
      </c>
      <c r="G5652" s="44">
        <v>0.95</v>
      </c>
      <c r="H5652" s="18">
        <f>MIN(1,F5652/Config_Geracao!$E$4)*G5652</f>
        <v>0.3971</v>
      </c>
    </row>
    <row r="5653" ht="15.0" customHeight="1">
      <c r="A5653" s="43">
        <v>45893.4583333333</v>
      </c>
      <c r="B5653" s="44">
        <v>8.0</v>
      </c>
      <c r="C5653" s="44">
        <v>11.0</v>
      </c>
      <c r="D5653" s="44">
        <v>924.9</v>
      </c>
      <c r="E5653" s="44">
        <v>28.3</v>
      </c>
      <c r="F5653" s="44">
        <v>2.85</v>
      </c>
      <c r="G5653" s="44">
        <v>0.95</v>
      </c>
      <c r="H5653" s="18">
        <f>MIN(1,F5653/Config_Geracao!$E$4)*G5653</f>
        <v>0.27075</v>
      </c>
    </row>
    <row r="5654" ht="15.0" customHeight="1">
      <c r="A5654" s="43">
        <v>45893.5</v>
      </c>
      <c r="B5654" s="44">
        <v>8.0</v>
      </c>
      <c r="C5654" s="44">
        <v>12.0</v>
      </c>
      <c r="D5654" s="44">
        <v>953.1</v>
      </c>
      <c r="E5654" s="44">
        <v>30.1</v>
      </c>
      <c r="F5654" s="44">
        <v>4.14</v>
      </c>
      <c r="G5654" s="44">
        <v>0.95</v>
      </c>
      <c r="H5654" s="18">
        <f>MIN(1,F5654/Config_Geracao!$E$4)*G5654</f>
        <v>0.3933</v>
      </c>
    </row>
    <row r="5655" ht="15.0" customHeight="1">
      <c r="A5655" s="43">
        <v>45893.5416666667</v>
      </c>
      <c r="B5655" s="44">
        <v>8.0</v>
      </c>
      <c r="C5655" s="44">
        <v>13.0</v>
      </c>
      <c r="D5655" s="44">
        <v>939.3</v>
      </c>
      <c r="E5655" s="44">
        <v>27.9</v>
      </c>
      <c r="F5655" s="44">
        <v>2.87</v>
      </c>
      <c r="G5655" s="44">
        <v>0.95</v>
      </c>
      <c r="H5655" s="18">
        <f>MIN(1,F5655/Config_Geracao!$E$4)*G5655</f>
        <v>0.27265</v>
      </c>
    </row>
    <row r="5656" ht="15.0" customHeight="1">
      <c r="A5656" s="43">
        <v>45893.5833333333</v>
      </c>
      <c r="B5656" s="44">
        <v>8.0</v>
      </c>
      <c r="C5656" s="44">
        <v>14.0</v>
      </c>
      <c r="D5656" s="44">
        <v>873.2</v>
      </c>
      <c r="E5656" s="44">
        <v>28.2</v>
      </c>
      <c r="F5656" s="44">
        <v>3.49</v>
      </c>
      <c r="G5656" s="44">
        <v>0.95</v>
      </c>
      <c r="H5656" s="18">
        <f>MIN(1,F5656/Config_Geracao!$E$4)*G5656</f>
        <v>0.33155</v>
      </c>
    </row>
    <row r="5657" ht="15.0" customHeight="1">
      <c r="A5657" s="43">
        <v>45893.625</v>
      </c>
      <c r="B5657" s="44">
        <v>8.0</v>
      </c>
      <c r="C5657" s="44">
        <v>15.0</v>
      </c>
      <c r="D5657" s="44">
        <v>750.9</v>
      </c>
      <c r="E5657" s="44">
        <v>27.2</v>
      </c>
      <c r="F5657" s="44">
        <v>2.8</v>
      </c>
      <c r="G5657" s="44">
        <v>0.95</v>
      </c>
      <c r="H5657" s="18">
        <f>MIN(1,F5657/Config_Geracao!$E$4)*G5657</f>
        <v>0.266</v>
      </c>
    </row>
    <row r="5658" ht="15.0" customHeight="1">
      <c r="A5658" s="43">
        <v>45893.6666666667</v>
      </c>
      <c r="B5658" s="44">
        <v>8.0</v>
      </c>
      <c r="C5658" s="44">
        <v>16.0</v>
      </c>
      <c r="D5658" s="44">
        <v>594.6</v>
      </c>
      <c r="E5658" s="44">
        <v>23.2</v>
      </c>
      <c r="F5658" s="44">
        <v>2.89</v>
      </c>
      <c r="G5658" s="44">
        <v>0.95</v>
      </c>
      <c r="H5658" s="18">
        <f>MIN(1,F5658/Config_Geracao!$E$4)*G5658</f>
        <v>0.27455</v>
      </c>
    </row>
    <row r="5659" ht="15.0" customHeight="1">
      <c r="A5659" s="43">
        <v>45893.7083333333</v>
      </c>
      <c r="B5659" s="44">
        <v>8.0</v>
      </c>
      <c r="C5659" s="44">
        <v>17.0</v>
      </c>
      <c r="D5659" s="44">
        <v>181.3</v>
      </c>
      <c r="E5659" s="44">
        <v>23.7</v>
      </c>
      <c r="F5659" s="44">
        <v>3.07</v>
      </c>
      <c r="G5659" s="44">
        <v>0.95</v>
      </c>
      <c r="H5659" s="18">
        <f>MIN(1,F5659/Config_Geracao!$E$4)*G5659</f>
        <v>0.29165</v>
      </c>
    </row>
    <row r="5660" ht="15.0" customHeight="1">
      <c r="A5660" s="43">
        <v>45893.75</v>
      </c>
      <c r="B5660" s="44">
        <v>8.0</v>
      </c>
      <c r="C5660" s="44">
        <v>18.0</v>
      </c>
      <c r="D5660" s="44">
        <v>221.4</v>
      </c>
      <c r="E5660" s="44">
        <v>21.2</v>
      </c>
      <c r="F5660" s="44">
        <v>3.14</v>
      </c>
      <c r="G5660" s="44">
        <v>0.95</v>
      </c>
      <c r="H5660" s="18">
        <f>MIN(1,F5660/Config_Geracao!$E$4)*G5660</f>
        <v>0.2983</v>
      </c>
    </row>
    <row r="5661" ht="15.0" customHeight="1">
      <c r="A5661" s="43">
        <v>45893.7916666667</v>
      </c>
      <c r="B5661" s="44">
        <v>8.0</v>
      </c>
      <c r="C5661" s="44">
        <v>19.0</v>
      </c>
      <c r="D5661" s="44">
        <v>19.0</v>
      </c>
      <c r="E5661" s="44">
        <v>21.8</v>
      </c>
      <c r="F5661" s="44">
        <v>3.01</v>
      </c>
      <c r="G5661" s="44">
        <v>0.95</v>
      </c>
      <c r="H5661" s="18">
        <f>MIN(1,F5661/Config_Geracao!$E$4)*G5661</f>
        <v>0.28595</v>
      </c>
    </row>
    <row r="5662" ht="15.0" customHeight="1">
      <c r="A5662" s="43">
        <v>45893.8333333333</v>
      </c>
      <c r="B5662" s="44">
        <v>8.0</v>
      </c>
      <c r="C5662" s="44">
        <v>20.0</v>
      </c>
      <c r="D5662" s="44">
        <v>0.0</v>
      </c>
      <c r="E5662" s="44">
        <v>23.0</v>
      </c>
      <c r="F5662" s="44">
        <v>3.37</v>
      </c>
      <c r="G5662" s="44">
        <v>0.95</v>
      </c>
      <c r="H5662" s="18">
        <f>MIN(1,F5662/Config_Geracao!$E$4)*G5662</f>
        <v>0.32015</v>
      </c>
    </row>
    <row r="5663" ht="15.0" customHeight="1">
      <c r="A5663" s="43">
        <v>45893.875</v>
      </c>
      <c r="B5663" s="44">
        <v>8.0</v>
      </c>
      <c r="C5663" s="44">
        <v>21.0</v>
      </c>
      <c r="D5663" s="44">
        <v>0.0</v>
      </c>
      <c r="E5663" s="44">
        <v>22.4</v>
      </c>
      <c r="F5663" s="44">
        <v>3.87</v>
      </c>
      <c r="G5663" s="44">
        <v>0.95</v>
      </c>
      <c r="H5663" s="18">
        <f>MIN(1,F5663/Config_Geracao!$E$4)*G5663</f>
        <v>0.36765</v>
      </c>
    </row>
    <row r="5664" ht="15.0" customHeight="1">
      <c r="A5664" s="43">
        <v>45893.9166666667</v>
      </c>
      <c r="B5664" s="44">
        <v>8.0</v>
      </c>
      <c r="C5664" s="44">
        <v>22.0</v>
      </c>
      <c r="D5664" s="44">
        <v>0.0</v>
      </c>
      <c r="E5664" s="44">
        <v>22.6</v>
      </c>
      <c r="F5664" s="44">
        <v>3.85</v>
      </c>
      <c r="G5664" s="44">
        <v>0.95</v>
      </c>
      <c r="H5664" s="18">
        <f>MIN(1,F5664/Config_Geracao!$E$4)*G5664</f>
        <v>0.36575</v>
      </c>
    </row>
    <row r="5665" ht="15.0" customHeight="1">
      <c r="A5665" s="43">
        <v>45893.9583333333</v>
      </c>
      <c r="B5665" s="44">
        <v>8.0</v>
      </c>
      <c r="C5665" s="44">
        <v>23.0</v>
      </c>
      <c r="D5665" s="44">
        <v>0.0</v>
      </c>
      <c r="E5665" s="44">
        <v>27.3</v>
      </c>
      <c r="F5665" s="44">
        <v>4.96</v>
      </c>
      <c r="G5665" s="44">
        <v>0.95</v>
      </c>
      <c r="H5665" s="18">
        <f>MIN(1,F5665/Config_Geracao!$E$4)*G5665</f>
        <v>0.4712</v>
      </c>
    </row>
    <row r="5666" ht="15.0" customHeight="1">
      <c r="A5666" s="43">
        <v>45894.0</v>
      </c>
      <c r="B5666" s="44">
        <v>8.0</v>
      </c>
      <c r="C5666" s="44">
        <v>0.0</v>
      </c>
      <c r="D5666" s="44">
        <v>0.0</v>
      </c>
      <c r="E5666" s="44">
        <v>26.3</v>
      </c>
      <c r="F5666" s="44">
        <v>4.26</v>
      </c>
      <c r="G5666" s="44">
        <v>0.95</v>
      </c>
      <c r="H5666" s="18">
        <f>MIN(1,F5666/Config_Geracao!$E$4)*G5666</f>
        <v>0.4047</v>
      </c>
    </row>
    <row r="5667" ht="15.0" customHeight="1">
      <c r="A5667" s="43">
        <v>45894.0416666667</v>
      </c>
      <c r="B5667" s="44">
        <v>8.0</v>
      </c>
      <c r="C5667" s="44">
        <v>1.0</v>
      </c>
      <c r="D5667" s="44">
        <v>0.0</v>
      </c>
      <c r="E5667" s="44">
        <v>27.0</v>
      </c>
      <c r="F5667" s="44">
        <v>4.59</v>
      </c>
      <c r="G5667" s="44">
        <v>0.95</v>
      </c>
      <c r="H5667" s="18">
        <f>MIN(1,F5667/Config_Geracao!$E$4)*G5667</f>
        <v>0.43605</v>
      </c>
    </row>
    <row r="5668" ht="15.0" customHeight="1">
      <c r="A5668" s="43">
        <v>45894.0833333333</v>
      </c>
      <c r="B5668" s="44">
        <v>8.0</v>
      </c>
      <c r="C5668" s="44">
        <v>2.0</v>
      </c>
      <c r="D5668" s="44">
        <v>0.0</v>
      </c>
      <c r="E5668" s="44">
        <v>26.9</v>
      </c>
      <c r="F5668" s="44">
        <v>4.72</v>
      </c>
      <c r="G5668" s="44">
        <v>0.95</v>
      </c>
      <c r="H5668" s="18">
        <f>MIN(1,F5668/Config_Geracao!$E$4)*G5668</f>
        <v>0.4484</v>
      </c>
    </row>
    <row r="5669" ht="15.0" customHeight="1">
      <c r="A5669" s="43">
        <v>45894.125</v>
      </c>
      <c r="B5669" s="44">
        <v>8.0</v>
      </c>
      <c r="C5669" s="44">
        <v>3.0</v>
      </c>
      <c r="D5669" s="44">
        <v>0.0</v>
      </c>
      <c r="E5669" s="44">
        <v>22.8</v>
      </c>
      <c r="F5669" s="44">
        <v>3.93</v>
      </c>
      <c r="G5669" s="44">
        <v>0.95</v>
      </c>
      <c r="H5669" s="18">
        <f>MIN(1,F5669/Config_Geracao!$E$4)*G5669</f>
        <v>0.37335</v>
      </c>
    </row>
    <row r="5670" ht="15.0" customHeight="1">
      <c r="A5670" s="43">
        <v>45894.1666666667</v>
      </c>
      <c r="B5670" s="44">
        <v>8.0</v>
      </c>
      <c r="C5670" s="44">
        <v>4.0</v>
      </c>
      <c r="D5670" s="44">
        <v>0.0</v>
      </c>
      <c r="E5670" s="44">
        <v>25.6</v>
      </c>
      <c r="F5670" s="44">
        <v>4.3</v>
      </c>
      <c r="G5670" s="44">
        <v>0.95</v>
      </c>
      <c r="H5670" s="18">
        <f>MIN(1,F5670/Config_Geracao!$E$4)*G5670</f>
        <v>0.4085</v>
      </c>
    </row>
    <row r="5671" ht="15.0" customHeight="1">
      <c r="A5671" s="43">
        <v>45894.2083333333</v>
      </c>
      <c r="B5671" s="44">
        <v>8.0</v>
      </c>
      <c r="C5671" s="44">
        <v>5.0</v>
      </c>
      <c r="D5671" s="44">
        <v>21.1</v>
      </c>
      <c r="E5671" s="44">
        <v>25.3</v>
      </c>
      <c r="F5671" s="44">
        <v>5.52</v>
      </c>
      <c r="G5671" s="44">
        <v>0.95</v>
      </c>
      <c r="H5671" s="18">
        <f>MIN(1,F5671/Config_Geracao!$E$4)*G5671</f>
        <v>0.5244</v>
      </c>
    </row>
    <row r="5672" ht="15.0" customHeight="1">
      <c r="A5672" s="43">
        <v>45894.25</v>
      </c>
      <c r="B5672" s="44">
        <v>8.0</v>
      </c>
      <c r="C5672" s="44">
        <v>6.0</v>
      </c>
      <c r="D5672" s="44">
        <v>202.4</v>
      </c>
      <c r="E5672" s="44">
        <v>21.8</v>
      </c>
      <c r="F5672" s="44">
        <v>2.86</v>
      </c>
      <c r="G5672" s="44">
        <v>0.95</v>
      </c>
      <c r="H5672" s="18">
        <f>MIN(1,F5672/Config_Geracao!$E$4)*G5672</f>
        <v>0.2717</v>
      </c>
    </row>
    <row r="5673" ht="15.0" customHeight="1">
      <c r="A5673" s="43">
        <v>45894.2916666667</v>
      </c>
      <c r="B5673" s="44">
        <v>8.0</v>
      </c>
      <c r="C5673" s="44">
        <v>7.0</v>
      </c>
      <c r="D5673" s="44">
        <v>415.6</v>
      </c>
      <c r="E5673" s="44">
        <v>22.9</v>
      </c>
      <c r="F5673" s="44">
        <v>6.09</v>
      </c>
      <c r="G5673" s="44">
        <v>0.95</v>
      </c>
      <c r="H5673" s="18">
        <f>MIN(1,F5673/Config_Geracao!$E$4)*G5673</f>
        <v>0.57855</v>
      </c>
    </row>
    <row r="5674" ht="15.0" customHeight="1">
      <c r="A5674" s="43">
        <v>45894.3333333333</v>
      </c>
      <c r="B5674" s="44">
        <v>8.0</v>
      </c>
      <c r="C5674" s="44">
        <v>8.0</v>
      </c>
      <c r="D5674" s="44">
        <v>604.6</v>
      </c>
      <c r="E5674" s="44">
        <v>25.9</v>
      </c>
      <c r="F5674" s="44">
        <v>2.81</v>
      </c>
      <c r="G5674" s="44">
        <v>0.95</v>
      </c>
      <c r="H5674" s="18">
        <f>MIN(1,F5674/Config_Geracao!$E$4)*G5674</f>
        <v>0.26695</v>
      </c>
    </row>
    <row r="5675" ht="15.0" customHeight="1">
      <c r="A5675" s="43">
        <v>45894.375</v>
      </c>
      <c r="B5675" s="44">
        <v>8.0</v>
      </c>
      <c r="C5675" s="44">
        <v>9.0</v>
      </c>
      <c r="D5675" s="44">
        <v>729.3</v>
      </c>
      <c r="E5675" s="44">
        <v>24.7</v>
      </c>
      <c r="F5675" s="44">
        <v>4.79</v>
      </c>
      <c r="G5675" s="44">
        <v>0.95</v>
      </c>
      <c r="H5675" s="18">
        <f>MIN(1,F5675/Config_Geracao!$E$4)*G5675</f>
        <v>0.45505</v>
      </c>
    </row>
    <row r="5676" ht="15.0" customHeight="1">
      <c r="A5676" s="43">
        <v>45894.4166666667</v>
      </c>
      <c r="B5676" s="44">
        <v>8.0</v>
      </c>
      <c r="C5676" s="44">
        <v>10.0</v>
      </c>
      <c r="D5676" s="44">
        <v>869.8</v>
      </c>
      <c r="E5676" s="44">
        <v>27.6</v>
      </c>
      <c r="F5676" s="44">
        <v>3.02</v>
      </c>
      <c r="G5676" s="44">
        <v>0.95</v>
      </c>
      <c r="H5676" s="18">
        <f>MIN(1,F5676/Config_Geracao!$E$4)*G5676</f>
        <v>0.2869</v>
      </c>
    </row>
    <row r="5677" ht="15.0" customHeight="1">
      <c r="A5677" s="43">
        <v>45894.4583333333</v>
      </c>
      <c r="B5677" s="44">
        <v>8.0</v>
      </c>
      <c r="C5677" s="44">
        <v>11.0</v>
      </c>
      <c r="D5677" s="44">
        <v>947.0</v>
      </c>
      <c r="E5677" s="44">
        <v>27.7</v>
      </c>
      <c r="F5677" s="44">
        <v>2.8</v>
      </c>
      <c r="G5677" s="44">
        <v>0.95</v>
      </c>
      <c r="H5677" s="18">
        <f>MIN(1,F5677/Config_Geracao!$E$4)*G5677</f>
        <v>0.266</v>
      </c>
    </row>
    <row r="5678" ht="15.0" customHeight="1">
      <c r="A5678" s="43">
        <v>45894.5</v>
      </c>
      <c r="B5678" s="44">
        <v>8.0</v>
      </c>
      <c r="C5678" s="44">
        <v>12.0</v>
      </c>
      <c r="D5678" s="44">
        <v>917.9</v>
      </c>
      <c r="E5678" s="44">
        <v>27.2</v>
      </c>
      <c r="F5678" s="44">
        <v>4.23</v>
      </c>
      <c r="G5678" s="44">
        <v>0.95</v>
      </c>
      <c r="H5678" s="18">
        <f>MIN(1,F5678/Config_Geracao!$E$4)*G5678</f>
        <v>0.40185</v>
      </c>
    </row>
    <row r="5679" ht="15.0" customHeight="1">
      <c r="A5679" s="43">
        <v>45894.5416666667</v>
      </c>
      <c r="B5679" s="44">
        <v>8.0</v>
      </c>
      <c r="C5679" s="44">
        <v>13.0</v>
      </c>
      <c r="D5679" s="44">
        <v>948.7</v>
      </c>
      <c r="E5679" s="44">
        <v>26.2</v>
      </c>
      <c r="F5679" s="44">
        <v>2.6</v>
      </c>
      <c r="G5679" s="44">
        <v>0.95</v>
      </c>
      <c r="H5679" s="18">
        <f>MIN(1,F5679/Config_Geracao!$E$4)*G5679</f>
        <v>0.247</v>
      </c>
    </row>
    <row r="5680" ht="15.0" customHeight="1">
      <c r="A5680" s="43">
        <v>45894.5833333333</v>
      </c>
      <c r="B5680" s="44">
        <v>8.0</v>
      </c>
      <c r="C5680" s="44">
        <v>14.0</v>
      </c>
      <c r="D5680" s="44">
        <v>869.1</v>
      </c>
      <c r="E5680" s="44">
        <v>28.9</v>
      </c>
      <c r="F5680" s="44">
        <v>3.19</v>
      </c>
      <c r="G5680" s="44">
        <v>0.95</v>
      </c>
      <c r="H5680" s="18">
        <f>MIN(1,F5680/Config_Geracao!$E$4)*G5680</f>
        <v>0.30305</v>
      </c>
    </row>
    <row r="5681" ht="15.0" customHeight="1">
      <c r="A5681" s="43">
        <v>45894.625</v>
      </c>
      <c r="B5681" s="44">
        <v>8.0</v>
      </c>
      <c r="C5681" s="44">
        <v>15.0</v>
      </c>
      <c r="D5681" s="44">
        <v>740.3</v>
      </c>
      <c r="E5681" s="44">
        <v>25.6</v>
      </c>
      <c r="F5681" s="44">
        <v>3.56</v>
      </c>
      <c r="G5681" s="44">
        <v>0.95</v>
      </c>
      <c r="H5681" s="18">
        <f>MIN(1,F5681/Config_Geracao!$E$4)*G5681</f>
        <v>0.3382</v>
      </c>
    </row>
    <row r="5682" ht="15.0" customHeight="1">
      <c r="A5682" s="43">
        <v>45894.6666666667</v>
      </c>
      <c r="B5682" s="44">
        <v>8.0</v>
      </c>
      <c r="C5682" s="44">
        <v>16.0</v>
      </c>
      <c r="D5682" s="44">
        <v>560.8</v>
      </c>
      <c r="E5682" s="44">
        <v>26.7</v>
      </c>
      <c r="F5682" s="44">
        <v>2.66</v>
      </c>
      <c r="G5682" s="44">
        <v>0.95</v>
      </c>
      <c r="H5682" s="18">
        <f>MIN(1,F5682/Config_Geracao!$E$4)*G5682</f>
        <v>0.2527</v>
      </c>
    </row>
    <row r="5683" ht="15.0" customHeight="1">
      <c r="A5683" s="43">
        <v>45894.7083333333</v>
      </c>
      <c r="B5683" s="44">
        <v>8.0</v>
      </c>
      <c r="C5683" s="44">
        <v>17.0</v>
      </c>
      <c r="D5683" s="44">
        <v>402.6</v>
      </c>
      <c r="E5683" s="44">
        <v>22.9</v>
      </c>
      <c r="F5683" s="44">
        <v>3.65</v>
      </c>
      <c r="G5683" s="44">
        <v>0.95</v>
      </c>
      <c r="H5683" s="18">
        <f>MIN(1,F5683/Config_Geracao!$E$4)*G5683</f>
        <v>0.34675</v>
      </c>
    </row>
    <row r="5684" ht="15.0" customHeight="1">
      <c r="A5684" s="43">
        <v>45894.75</v>
      </c>
      <c r="B5684" s="44">
        <v>8.0</v>
      </c>
      <c r="C5684" s="44">
        <v>18.0</v>
      </c>
      <c r="D5684" s="44">
        <v>237.5</v>
      </c>
      <c r="E5684" s="44">
        <v>20.0</v>
      </c>
      <c r="F5684" s="44">
        <v>3.24</v>
      </c>
      <c r="G5684" s="44">
        <v>0.95</v>
      </c>
      <c r="H5684" s="18">
        <f>MIN(1,F5684/Config_Geracao!$E$4)*G5684</f>
        <v>0.3078</v>
      </c>
    </row>
    <row r="5685" ht="15.0" customHeight="1">
      <c r="A5685" s="43">
        <v>45894.7916666667</v>
      </c>
      <c r="B5685" s="44">
        <v>8.0</v>
      </c>
      <c r="C5685" s="44">
        <v>19.0</v>
      </c>
      <c r="D5685" s="44">
        <v>19.0</v>
      </c>
      <c r="E5685" s="44">
        <v>24.6</v>
      </c>
      <c r="F5685" s="44">
        <v>3.21</v>
      </c>
      <c r="G5685" s="44">
        <v>0.95</v>
      </c>
      <c r="H5685" s="18">
        <f>MIN(1,F5685/Config_Geracao!$E$4)*G5685</f>
        <v>0.30495</v>
      </c>
    </row>
    <row r="5686" ht="15.0" customHeight="1">
      <c r="A5686" s="43">
        <v>45894.8333333333</v>
      </c>
      <c r="B5686" s="44">
        <v>8.0</v>
      </c>
      <c r="C5686" s="44">
        <v>20.0</v>
      </c>
      <c r="D5686" s="44">
        <v>0.0</v>
      </c>
      <c r="E5686" s="44">
        <v>23.1</v>
      </c>
      <c r="F5686" s="44">
        <v>3.44</v>
      </c>
      <c r="G5686" s="44">
        <v>0.95</v>
      </c>
      <c r="H5686" s="18">
        <f>MIN(1,F5686/Config_Geracao!$E$4)*G5686</f>
        <v>0.3268</v>
      </c>
    </row>
    <row r="5687" ht="15.0" customHeight="1">
      <c r="A5687" s="43">
        <v>45894.875</v>
      </c>
      <c r="B5687" s="44">
        <v>8.0</v>
      </c>
      <c r="C5687" s="44">
        <v>21.0</v>
      </c>
      <c r="D5687" s="44">
        <v>0.0</v>
      </c>
      <c r="E5687" s="44">
        <v>23.6</v>
      </c>
      <c r="F5687" s="44">
        <v>5.05</v>
      </c>
      <c r="G5687" s="44">
        <v>0.95</v>
      </c>
      <c r="H5687" s="18">
        <f>MIN(1,F5687/Config_Geracao!$E$4)*G5687</f>
        <v>0.47975</v>
      </c>
    </row>
    <row r="5688" ht="15.0" customHeight="1">
      <c r="A5688" s="43">
        <v>45894.9166666667</v>
      </c>
      <c r="B5688" s="44">
        <v>8.0</v>
      </c>
      <c r="C5688" s="44">
        <v>22.0</v>
      </c>
      <c r="D5688" s="44">
        <v>0.0</v>
      </c>
      <c r="E5688" s="44">
        <v>25.7</v>
      </c>
      <c r="F5688" s="44">
        <v>5.82</v>
      </c>
      <c r="G5688" s="44">
        <v>0.95</v>
      </c>
      <c r="H5688" s="18">
        <f>MIN(1,F5688/Config_Geracao!$E$4)*G5688</f>
        <v>0.5529</v>
      </c>
    </row>
    <row r="5689" ht="15.0" customHeight="1">
      <c r="A5689" s="43">
        <v>45894.9583333333</v>
      </c>
      <c r="B5689" s="44">
        <v>8.0</v>
      </c>
      <c r="C5689" s="44">
        <v>23.0</v>
      </c>
      <c r="D5689" s="44">
        <v>0.0</v>
      </c>
      <c r="E5689" s="44">
        <v>24.1</v>
      </c>
      <c r="F5689" s="44">
        <v>7.74</v>
      </c>
      <c r="G5689" s="44">
        <v>0.95</v>
      </c>
      <c r="H5689" s="18">
        <f>MIN(1,F5689/Config_Geracao!$E$4)*G5689</f>
        <v>0.7353</v>
      </c>
    </row>
    <row r="5690" ht="15.0" customHeight="1">
      <c r="A5690" s="43">
        <v>45895.0</v>
      </c>
      <c r="B5690" s="44">
        <v>8.0</v>
      </c>
      <c r="C5690" s="44">
        <v>0.0</v>
      </c>
      <c r="D5690" s="44">
        <v>0.0</v>
      </c>
      <c r="E5690" s="44">
        <v>23.3</v>
      </c>
      <c r="F5690" s="44">
        <v>7.93</v>
      </c>
      <c r="G5690" s="44">
        <v>0.95</v>
      </c>
      <c r="H5690" s="18">
        <f>MIN(1,F5690/Config_Geracao!$E$4)*G5690</f>
        <v>0.75335</v>
      </c>
    </row>
    <row r="5691" ht="15.0" customHeight="1">
      <c r="A5691" s="43">
        <v>45895.0416666667</v>
      </c>
      <c r="B5691" s="44">
        <v>8.0</v>
      </c>
      <c r="C5691" s="44">
        <v>1.0</v>
      </c>
      <c r="D5691" s="44">
        <v>0.0</v>
      </c>
      <c r="E5691" s="44">
        <v>23.9</v>
      </c>
      <c r="F5691" s="44">
        <v>4.42</v>
      </c>
      <c r="G5691" s="44">
        <v>0.95</v>
      </c>
      <c r="H5691" s="18">
        <f>MIN(1,F5691/Config_Geracao!$E$4)*G5691</f>
        <v>0.4199</v>
      </c>
    </row>
    <row r="5692" ht="15.0" customHeight="1">
      <c r="A5692" s="43">
        <v>45895.0833333333</v>
      </c>
      <c r="B5692" s="44">
        <v>8.0</v>
      </c>
      <c r="C5692" s="44">
        <v>2.0</v>
      </c>
      <c r="D5692" s="44">
        <v>0.0</v>
      </c>
      <c r="E5692" s="44">
        <v>22.3</v>
      </c>
      <c r="F5692" s="44">
        <v>4.8</v>
      </c>
      <c r="G5692" s="44">
        <v>0.95</v>
      </c>
      <c r="H5692" s="18">
        <f>MIN(1,F5692/Config_Geracao!$E$4)*G5692</f>
        <v>0.456</v>
      </c>
    </row>
    <row r="5693" ht="15.0" customHeight="1">
      <c r="A5693" s="43">
        <v>45895.125</v>
      </c>
      <c r="B5693" s="44">
        <v>8.0</v>
      </c>
      <c r="C5693" s="44">
        <v>3.0</v>
      </c>
      <c r="D5693" s="44">
        <v>0.0</v>
      </c>
      <c r="E5693" s="44">
        <v>23.7</v>
      </c>
      <c r="F5693" s="44">
        <v>5.74</v>
      </c>
      <c r="G5693" s="44">
        <v>0.95</v>
      </c>
      <c r="H5693" s="18">
        <f>MIN(1,F5693/Config_Geracao!$E$4)*G5693</f>
        <v>0.5453</v>
      </c>
    </row>
    <row r="5694" ht="15.0" customHeight="1">
      <c r="A5694" s="43">
        <v>45895.1666666667</v>
      </c>
      <c r="B5694" s="44">
        <v>8.0</v>
      </c>
      <c r="C5694" s="44">
        <v>4.0</v>
      </c>
      <c r="D5694" s="44">
        <v>0.0</v>
      </c>
      <c r="E5694" s="44">
        <v>24.5</v>
      </c>
      <c r="F5694" s="44">
        <v>3.94</v>
      </c>
      <c r="G5694" s="44">
        <v>0.95</v>
      </c>
      <c r="H5694" s="18">
        <f>MIN(1,F5694/Config_Geracao!$E$4)*G5694</f>
        <v>0.3743</v>
      </c>
    </row>
    <row r="5695" ht="15.0" customHeight="1">
      <c r="A5695" s="43">
        <v>45895.2083333333</v>
      </c>
      <c r="B5695" s="44">
        <v>8.0</v>
      </c>
      <c r="C5695" s="44">
        <v>5.0</v>
      </c>
      <c r="D5695" s="44">
        <v>0.0</v>
      </c>
      <c r="E5695" s="44">
        <v>21.9</v>
      </c>
      <c r="F5695" s="44">
        <v>6.11</v>
      </c>
      <c r="G5695" s="44">
        <v>0.95</v>
      </c>
      <c r="H5695" s="18">
        <f>MIN(1,F5695/Config_Geracao!$E$4)*G5695</f>
        <v>0.58045</v>
      </c>
    </row>
    <row r="5696" ht="15.0" customHeight="1">
      <c r="A5696" s="43">
        <v>45895.25</v>
      </c>
      <c r="B5696" s="44">
        <v>8.0</v>
      </c>
      <c r="C5696" s="44">
        <v>6.0</v>
      </c>
      <c r="D5696" s="44">
        <v>208.2</v>
      </c>
      <c r="E5696" s="44">
        <v>21.9</v>
      </c>
      <c r="F5696" s="44">
        <v>3.37</v>
      </c>
      <c r="G5696" s="44">
        <v>0.95</v>
      </c>
      <c r="H5696" s="18">
        <f>MIN(1,F5696/Config_Geracao!$E$4)*G5696</f>
        <v>0.32015</v>
      </c>
    </row>
    <row r="5697" ht="15.0" customHeight="1">
      <c r="A5697" s="43">
        <v>45895.2916666667</v>
      </c>
      <c r="B5697" s="44">
        <v>8.0</v>
      </c>
      <c r="C5697" s="44">
        <v>7.0</v>
      </c>
      <c r="D5697" s="44">
        <v>428.6</v>
      </c>
      <c r="E5697" s="44">
        <v>23.9</v>
      </c>
      <c r="F5697" s="44">
        <v>4.12</v>
      </c>
      <c r="G5697" s="44">
        <v>0.95</v>
      </c>
      <c r="H5697" s="18">
        <f>MIN(1,F5697/Config_Geracao!$E$4)*G5697</f>
        <v>0.3914</v>
      </c>
    </row>
    <row r="5698" ht="15.0" customHeight="1">
      <c r="A5698" s="43">
        <v>45895.3333333333</v>
      </c>
      <c r="B5698" s="44">
        <v>8.0</v>
      </c>
      <c r="C5698" s="44">
        <v>8.0</v>
      </c>
      <c r="D5698" s="44">
        <v>626.0</v>
      </c>
      <c r="E5698" s="44">
        <v>25.0</v>
      </c>
      <c r="F5698" s="44">
        <v>3.24</v>
      </c>
      <c r="G5698" s="44">
        <v>0.95</v>
      </c>
      <c r="H5698" s="18">
        <f>MIN(1,F5698/Config_Geracao!$E$4)*G5698</f>
        <v>0.3078</v>
      </c>
    </row>
    <row r="5699" ht="15.0" customHeight="1">
      <c r="A5699" s="43">
        <v>45895.375</v>
      </c>
      <c r="B5699" s="44">
        <v>8.0</v>
      </c>
      <c r="C5699" s="44">
        <v>9.0</v>
      </c>
      <c r="D5699" s="44">
        <v>808.7</v>
      </c>
      <c r="E5699" s="44">
        <v>24.1</v>
      </c>
      <c r="F5699" s="44">
        <v>4.67</v>
      </c>
      <c r="G5699" s="44">
        <v>0.95</v>
      </c>
      <c r="H5699" s="18">
        <f>MIN(1,F5699/Config_Geracao!$E$4)*G5699</f>
        <v>0.44365</v>
      </c>
    </row>
    <row r="5700" ht="15.0" customHeight="1">
      <c r="A5700" s="43">
        <v>45895.4166666667</v>
      </c>
      <c r="B5700" s="44">
        <v>8.0</v>
      </c>
      <c r="C5700" s="44">
        <v>10.0</v>
      </c>
      <c r="D5700" s="44">
        <v>875.9</v>
      </c>
      <c r="E5700" s="44">
        <v>22.8</v>
      </c>
      <c r="F5700" s="44">
        <v>3.29</v>
      </c>
      <c r="G5700" s="44">
        <v>0.95</v>
      </c>
      <c r="H5700" s="18">
        <f>MIN(1,F5700/Config_Geracao!$E$4)*G5700</f>
        <v>0.31255</v>
      </c>
    </row>
    <row r="5701" ht="15.0" customHeight="1">
      <c r="A5701" s="43">
        <v>45895.4583333333</v>
      </c>
      <c r="B5701" s="44">
        <v>8.0</v>
      </c>
      <c r="C5701" s="44">
        <v>11.0</v>
      </c>
      <c r="D5701" s="44">
        <v>931.2</v>
      </c>
      <c r="E5701" s="44">
        <v>25.1</v>
      </c>
      <c r="F5701" s="44">
        <v>3.55</v>
      </c>
      <c r="G5701" s="44">
        <v>0.95</v>
      </c>
      <c r="H5701" s="18">
        <f>MIN(1,F5701/Config_Geracao!$E$4)*G5701</f>
        <v>0.33725</v>
      </c>
    </row>
    <row r="5702" ht="15.0" customHeight="1">
      <c r="A5702" s="43">
        <v>45895.5</v>
      </c>
      <c r="B5702" s="44">
        <v>8.0</v>
      </c>
      <c r="C5702" s="44">
        <v>12.0</v>
      </c>
      <c r="D5702" s="44">
        <v>933.4</v>
      </c>
      <c r="E5702" s="44">
        <v>25.2</v>
      </c>
      <c r="F5702" s="44">
        <v>2.62</v>
      </c>
      <c r="G5702" s="44">
        <v>0.95</v>
      </c>
      <c r="H5702" s="18">
        <f>MIN(1,F5702/Config_Geracao!$E$4)*G5702</f>
        <v>0.2489</v>
      </c>
    </row>
    <row r="5703" ht="15.0" customHeight="1">
      <c r="A5703" s="43">
        <v>45895.5416666667</v>
      </c>
      <c r="B5703" s="44">
        <v>8.0</v>
      </c>
      <c r="C5703" s="44">
        <v>13.0</v>
      </c>
      <c r="D5703" s="44">
        <v>925.6</v>
      </c>
      <c r="E5703" s="44">
        <v>26.8</v>
      </c>
      <c r="F5703" s="44">
        <v>2.77</v>
      </c>
      <c r="G5703" s="44">
        <v>0.95</v>
      </c>
      <c r="H5703" s="18">
        <f>MIN(1,F5703/Config_Geracao!$E$4)*G5703</f>
        <v>0.26315</v>
      </c>
    </row>
    <row r="5704" ht="15.0" customHeight="1">
      <c r="A5704" s="43">
        <v>45895.5833333333</v>
      </c>
      <c r="B5704" s="44">
        <v>8.0</v>
      </c>
      <c r="C5704" s="44">
        <v>14.0</v>
      </c>
      <c r="D5704" s="44">
        <v>870.5</v>
      </c>
      <c r="E5704" s="44">
        <v>27.0</v>
      </c>
      <c r="F5704" s="44">
        <v>3.05</v>
      </c>
      <c r="G5704" s="44">
        <v>0.95</v>
      </c>
      <c r="H5704" s="18">
        <f>MIN(1,F5704/Config_Geracao!$E$4)*G5704</f>
        <v>0.28975</v>
      </c>
    </row>
    <row r="5705" ht="15.0" customHeight="1">
      <c r="A5705" s="43">
        <v>45895.625</v>
      </c>
      <c r="B5705" s="44">
        <v>8.0</v>
      </c>
      <c r="C5705" s="44">
        <v>15.0</v>
      </c>
      <c r="D5705" s="44">
        <v>380.2</v>
      </c>
      <c r="E5705" s="44">
        <v>26.2</v>
      </c>
      <c r="F5705" s="44">
        <v>3.19</v>
      </c>
      <c r="G5705" s="44">
        <v>0.95</v>
      </c>
      <c r="H5705" s="18">
        <f>MIN(1,F5705/Config_Geracao!$E$4)*G5705</f>
        <v>0.30305</v>
      </c>
    </row>
    <row r="5706" ht="15.0" customHeight="1">
      <c r="A5706" s="43">
        <v>45895.6666666667</v>
      </c>
      <c r="B5706" s="44">
        <v>8.0</v>
      </c>
      <c r="C5706" s="44">
        <v>16.0</v>
      </c>
      <c r="D5706" s="44">
        <v>605.5</v>
      </c>
      <c r="E5706" s="44">
        <v>22.7</v>
      </c>
      <c r="F5706" s="44">
        <v>3.01</v>
      </c>
      <c r="G5706" s="44">
        <v>0.95</v>
      </c>
      <c r="H5706" s="18">
        <f>MIN(1,F5706/Config_Geracao!$E$4)*G5706</f>
        <v>0.28595</v>
      </c>
    </row>
    <row r="5707" ht="15.0" customHeight="1">
      <c r="A5707" s="43">
        <v>45895.7083333333</v>
      </c>
      <c r="B5707" s="44">
        <v>8.0</v>
      </c>
      <c r="C5707" s="44">
        <v>17.0</v>
      </c>
      <c r="D5707" s="44">
        <v>417.2</v>
      </c>
      <c r="E5707" s="44">
        <v>22.3</v>
      </c>
      <c r="F5707" s="44">
        <v>2.68</v>
      </c>
      <c r="G5707" s="44">
        <v>0.95</v>
      </c>
      <c r="H5707" s="18">
        <f>MIN(1,F5707/Config_Geracao!$E$4)*G5707</f>
        <v>0.2546</v>
      </c>
    </row>
    <row r="5708" ht="15.0" customHeight="1">
      <c r="A5708" s="43">
        <v>45895.75</v>
      </c>
      <c r="B5708" s="44">
        <v>8.0</v>
      </c>
      <c r="C5708" s="44">
        <v>18.0</v>
      </c>
      <c r="D5708" s="44">
        <v>219.5</v>
      </c>
      <c r="E5708" s="44">
        <v>20.3</v>
      </c>
      <c r="F5708" s="44">
        <v>3.39</v>
      </c>
      <c r="G5708" s="44">
        <v>0.95</v>
      </c>
      <c r="H5708" s="18">
        <f>MIN(1,F5708/Config_Geracao!$E$4)*G5708</f>
        <v>0.32205</v>
      </c>
    </row>
    <row r="5709" ht="15.0" customHeight="1">
      <c r="A5709" s="43">
        <v>45895.7916666667</v>
      </c>
      <c r="B5709" s="44">
        <v>8.0</v>
      </c>
      <c r="C5709" s="44">
        <v>19.0</v>
      </c>
      <c r="D5709" s="44">
        <v>0.0</v>
      </c>
      <c r="E5709" s="44">
        <v>22.5</v>
      </c>
      <c r="F5709" s="44">
        <v>2.69</v>
      </c>
      <c r="G5709" s="44">
        <v>0.95</v>
      </c>
      <c r="H5709" s="18">
        <f>MIN(1,F5709/Config_Geracao!$E$4)*G5709</f>
        <v>0.25555</v>
      </c>
    </row>
    <row r="5710" ht="15.0" customHeight="1">
      <c r="A5710" s="43">
        <v>45895.8333333333</v>
      </c>
      <c r="B5710" s="44">
        <v>8.0</v>
      </c>
      <c r="C5710" s="44">
        <v>20.0</v>
      </c>
      <c r="D5710" s="44">
        <v>0.0</v>
      </c>
      <c r="E5710" s="44">
        <v>24.0</v>
      </c>
      <c r="F5710" s="44">
        <v>3.41</v>
      </c>
      <c r="G5710" s="44">
        <v>0.95</v>
      </c>
      <c r="H5710" s="18">
        <f>MIN(1,F5710/Config_Geracao!$E$4)*G5710</f>
        <v>0.32395</v>
      </c>
    </row>
    <row r="5711" ht="15.0" customHeight="1">
      <c r="A5711" s="43">
        <v>45895.875</v>
      </c>
      <c r="B5711" s="44">
        <v>8.0</v>
      </c>
      <c r="C5711" s="44">
        <v>21.0</v>
      </c>
      <c r="D5711" s="44">
        <v>0.0</v>
      </c>
      <c r="E5711" s="44">
        <v>24.2</v>
      </c>
      <c r="F5711" s="44">
        <v>6.82</v>
      </c>
      <c r="G5711" s="44">
        <v>0.95</v>
      </c>
      <c r="H5711" s="18">
        <f>MIN(1,F5711/Config_Geracao!$E$4)*G5711</f>
        <v>0.6479</v>
      </c>
    </row>
    <row r="5712" ht="15.0" customHeight="1">
      <c r="A5712" s="43">
        <v>45895.9166666667</v>
      </c>
      <c r="B5712" s="44">
        <v>8.0</v>
      </c>
      <c r="C5712" s="44">
        <v>22.0</v>
      </c>
      <c r="D5712" s="44">
        <v>0.0</v>
      </c>
      <c r="E5712" s="44">
        <v>21.6</v>
      </c>
      <c r="F5712" s="44">
        <v>4.53</v>
      </c>
      <c r="G5712" s="44">
        <v>0.95</v>
      </c>
      <c r="H5712" s="18">
        <f>MIN(1,F5712/Config_Geracao!$E$4)*G5712</f>
        <v>0.43035</v>
      </c>
    </row>
    <row r="5713" ht="15.0" customHeight="1">
      <c r="A5713" s="43">
        <v>45895.9583333333</v>
      </c>
      <c r="B5713" s="44">
        <v>8.0</v>
      </c>
      <c r="C5713" s="44">
        <v>23.0</v>
      </c>
      <c r="D5713" s="44">
        <v>0.0</v>
      </c>
      <c r="E5713" s="44">
        <v>22.3</v>
      </c>
      <c r="F5713" s="44">
        <v>5.04</v>
      </c>
      <c r="G5713" s="44">
        <v>0.95</v>
      </c>
      <c r="H5713" s="18">
        <f>MIN(1,F5713/Config_Geracao!$E$4)*G5713</f>
        <v>0.4788</v>
      </c>
    </row>
    <row r="5714" ht="15.0" customHeight="1">
      <c r="A5714" s="43">
        <v>45896.0</v>
      </c>
      <c r="B5714" s="44">
        <v>8.0</v>
      </c>
      <c r="C5714" s="44">
        <v>0.0</v>
      </c>
      <c r="D5714" s="44">
        <v>0.0</v>
      </c>
      <c r="E5714" s="44">
        <v>26.4</v>
      </c>
      <c r="F5714" s="44">
        <v>3.87</v>
      </c>
      <c r="G5714" s="44">
        <v>0.95</v>
      </c>
      <c r="H5714" s="18">
        <f>MIN(1,F5714/Config_Geracao!$E$4)*G5714</f>
        <v>0.36765</v>
      </c>
    </row>
    <row r="5715" ht="15.0" customHeight="1">
      <c r="A5715" s="43">
        <v>45896.0416666667</v>
      </c>
      <c r="B5715" s="44">
        <v>8.0</v>
      </c>
      <c r="C5715" s="44">
        <v>1.0</v>
      </c>
      <c r="D5715" s="44">
        <v>0.0</v>
      </c>
      <c r="E5715" s="44">
        <v>24.4</v>
      </c>
      <c r="F5715" s="44">
        <v>4.42</v>
      </c>
      <c r="G5715" s="44">
        <v>0.95</v>
      </c>
      <c r="H5715" s="18">
        <f>MIN(1,F5715/Config_Geracao!$E$4)*G5715</f>
        <v>0.4199</v>
      </c>
    </row>
    <row r="5716" ht="15.0" customHeight="1">
      <c r="A5716" s="43">
        <v>45896.0833333333</v>
      </c>
      <c r="B5716" s="44">
        <v>8.0</v>
      </c>
      <c r="C5716" s="44">
        <v>2.0</v>
      </c>
      <c r="D5716" s="44">
        <v>0.0</v>
      </c>
      <c r="E5716" s="44">
        <v>28.3</v>
      </c>
      <c r="F5716" s="44">
        <v>4.16</v>
      </c>
      <c r="G5716" s="44">
        <v>0.95</v>
      </c>
      <c r="H5716" s="18">
        <f>MIN(1,F5716/Config_Geracao!$E$4)*G5716</f>
        <v>0.3952</v>
      </c>
    </row>
    <row r="5717" ht="15.0" customHeight="1">
      <c r="A5717" s="43">
        <v>45896.125</v>
      </c>
      <c r="B5717" s="44">
        <v>8.0</v>
      </c>
      <c r="C5717" s="44">
        <v>3.0</v>
      </c>
      <c r="D5717" s="44">
        <v>0.0</v>
      </c>
      <c r="E5717" s="44">
        <v>24.5</v>
      </c>
      <c r="F5717" s="44">
        <v>4.4</v>
      </c>
      <c r="G5717" s="44">
        <v>0.95</v>
      </c>
      <c r="H5717" s="18">
        <f>MIN(1,F5717/Config_Geracao!$E$4)*G5717</f>
        <v>0.418</v>
      </c>
    </row>
    <row r="5718" ht="15.0" customHeight="1">
      <c r="A5718" s="43">
        <v>45896.1666666667</v>
      </c>
      <c r="B5718" s="44">
        <v>8.0</v>
      </c>
      <c r="C5718" s="44">
        <v>4.0</v>
      </c>
      <c r="D5718" s="44">
        <v>0.0</v>
      </c>
      <c r="E5718" s="44">
        <v>26.5</v>
      </c>
      <c r="F5718" s="44">
        <v>5.33</v>
      </c>
      <c r="G5718" s="44">
        <v>0.95</v>
      </c>
      <c r="H5718" s="18">
        <f>MIN(1,F5718/Config_Geracao!$E$4)*G5718</f>
        <v>0.50635</v>
      </c>
    </row>
    <row r="5719" ht="15.0" customHeight="1">
      <c r="A5719" s="43">
        <v>45896.2083333333</v>
      </c>
      <c r="B5719" s="44">
        <v>8.0</v>
      </c>
      <c r="C5719" s="44">
        <v>5.0</v>
      </c>
      <c r="D5719" s="44">
        <v>0.0</v>
      </c>
      <c r="E5719" s="44">
        <v>21.6</v>
      </c>
      <c r="F5719" s="44">
        <v>4.22</v>
      </c>
      <c r="G5719" s="44">
        <v>0.95</v>
      </c>
      <c r="H5719" s="18">
        <f>MIN(1,F5719/Config_Geracao!$E$4)*G5719</f>
        <v>0.4009</v>
      </c>
    </row>
    <row r="5720" ht="15.0" customHeight="1">
      <c r="A5720" s="43">
        <v>45896.25</v>
      </c>
      <c r="B5720" s="44">
        <v>8.0</v>
      </c>
      <c r="C5720" s="44">
        <v>6.0</v>
      </c>
      <c r="D5720" s="44">
        <v>198.9</v>
      </c>
      <c r="E5720" s="44">
        <v>22.8</v>
      </c>
      <c r="F5720" s="44">
        <v>2.88</v>
      </c>
      <c r="G5720" s="44">
        <v>0.95</v>
      </c>
      <c r="H5720" s="18">
        <f>MIN(1,F5720/Config_Geracao!$E$4)*G5720</f>
        <v>0.2736</v>
      </c>
    </row>
    <row r="5721" ht="15.0" customHeight="1">
      <c r="A5721" s="43">
        <v>45896.2916666667</v>
      </c>
      <c r="B5721" s="44">
        <v>8.0</v>
      </c>
      <c r="C5721" s="44">
        <v>7.0</v>
      </c>
      <c r="D5721" s="44">
        <v>420.4</v>
      </c>
      <c r="E5721" s="44">
        <v>24.0</v>
      </c>
      <c r="F5721" s="44">
        <v>2.71</v>
      </c>
      <c r="G5721" s="44">
        <v>0.95</v>
      </c>
      <c r="H5721" s="18">
        <f>MIN(1,F5721/Config_Geracao!$E$4)*G5721</f>
        <v>0.25745</v>
      </c>
    </row>
    <row r="5722" ht="15.0" customHeight="1">
      <c r="A5722" s="43">
        <v>45896.3333333333</v>
      </c>
      <c r="B5722" s="44">
        <v>8.0</v>
      </c>
      <c r="C5722" s="44">
        <v>8.0</v>
      </c>
      <c r="D5722" s="44">
        <v>578.5</v>
      </c>
      <c r="E5722" s="44">
        <v>24.5</v>
      </c>
      <c r="F5722" s="44">
        <v>4.09</v>
      </c>
      <c r="G5722" s="44">
        <v>0.95</v>
      </c>
      <c r="H5722" s="18">
        <f>MIN(1,F5722/Config_Geracao!$E$4)*G5722</f>
        <v>0.38855</v>
      </c>
    </row>
    <row r="5723" ht="15.0" customHeight="1">
      <c r="A5723" s="43">
        <v>45896.375</v>
      </c>
      <c r="B5723" s="44">
        <v>8.0</v>
      </c>
      <c r="C5723" s="44">
        <v>9.0</v>
      </c>
      <c r="D5723" s="44">
        <v>748.6</v>
      </c>
      <c r="E5723" s="44">
        <v>27.4</v>
      </c>
      <c r="F5723" s="44">
        <v>3.11</v>
      </c>
      <c r="G5723" s="44">
        <v>0.95</v>
      </c>
      <c r="H5723" s="18">
        <f>MIN(1,F5723/Config_Geracao!$E$4)*G5723</f>
        <v>0.29545</v>
      </c>
    </row>
    <row r="5724" ht="15.0" customHeight="1">
      <c r="A5724" s="43">
        <v>45896.4166666667</v>
      </c>
      <c r="B5724" s="44">
        <v>8.0</v>
      </c>
      <c r="C5724" s="44">
        <v>10.0</v>
      </c>
      <c r="D5724" s="44">
        <v>880.0</v>
      </c>
      <c r="E5724" s="44">
        <v>29.0</v>
      </c>
      <c r="F5724" s="44">
        <v>3.16</v>
      </c>
      <c r="G5724" s="44">
        <v>0.95</v>
      </c>
      <c r="H5724" s="18">
        <f>MIN(1,F5724/Config_Geracao!$E$4)*G5724</f>
        <v>0.3002</v>
      </c>
    </row>
    <row r="5725" ht="15.0" customHeight="1">
      <c r="A5725" s="43">
        <v>45896.4583333333</v>
      </c>
      <c r="B5725" s="44">
        <v>8.0</v>
      </c>
      <c r="C5725" s="44">
        <v>11.0</v>
      </c>
      <c r="D5725" s="44">
        <v>936.9</v>
      </c>
      <c r="E5725" s="44">
        <v>26.7</v>
      </c>
      <c r="F5725" s="44">
        <v>2.58</v>
      </c>
      <c r="G5725" s="44">
        <v>0.95</v>
      </c>
      <c r="H5725" s="18">
        <f>MIN(1,F5725/Config_Geracao!$E$4)*G5725</f>
        <v>0.2451</v>
      </c>
    </row>
    <row r="5726" ht="15.0" customHeight="1">
      <c r="A5726" s="43">
        <v>45896.5</v>
      </c>
      <c r="B5726" s="44">
        <v>8.0</v>
      </c>
      <c r="C5726" s="44">
        <v>12.0</v>
      </c>
      <c r="D5726" s="44">
        <v>921.1</v>
      </c>
      <c r="E5726" s="44">
        <v>27.6</v>
      </c>
      <c r="F5726" s="44">
        <v>3.19</v>
      </c>
      <c r="G5726" s="44">
        <v>0.95</v>
      </c>
      <c r="H5726" s="18">
        <f>MIN(1,F5726/Config_Geracao!$E$4)*G5726</f>
        <v>0.30305</v>
      </c>
    </row>
    <row r="5727" ht="15.0" customHeight="1">
      <c r="A5727" s="43">
        <v>45896.5416666667</v>
      </c>
      <c r="B5727" s="44">
        <v>8.0</v>
      </c>
      <c r="C5727" s="44">
        <v>13.0</v>
      </c>
      <c r="D5727" s="44">
        <v>926.6</v>
      </c>
      <c r="E5727" s="44">
        <v>28.8</v>
      </c>
      <c r="F5727" s="44">
        <v>2.6</v>
      </c>
      <c r="G5727" s="44">
        <v>0.95</v>
      </c>
      <c r="H5727" s="18">
        <f>MIN(1,F5727/Config_Geracao!$E$4)*G5727</f>
        <v>0.247</v>
      </c>
    </row>
    <row r="5728" ht="15.0" customHeight="1">
      <c r="A5728" s="43">
        <v>45896.5833333333</v>
      </c>
      <c r="B5728" s="44">
        <v>8.0</v>
      </c>
      <c r="C5728" s="44">
        <v>14.0</v>
      </c>
      <c r="D5728" s="44">
        <v>852.9</v>
      </c>
      <c r="E5728" s="44">
        <v>26.3</v>
      </c>
      <c r="F5728" s="44">
        <v>3.25</v>
      </c>
      <c r="G5728" s="44">
        <v>0.95</v>
      </c>
      <c r="H5728" s="18">
        <f>MIN(1,F5728/Config_Geracao!$E$4)*G5728</f>
        <v>0.30875</v>
      </c>
    </row>
    <row r="5729" ht="15.0" customHeight="1">
      <c r="A5729" s="43">
        <v>45896.625</v>
      </c>
      <c r="B5729" s="44">
        <v>8.0</v>
      </c>
      <c r="C5729" s="44">
        <v>15.0</v>
      </c>
      <c r="D5729" s="44">
        <v>743.6</v>
      </c>
      <c r="E5729" s="44">
        <v>26.3</v>
      </c>
      <c r="F5729" s="44">
        <v>3.3</v>
      </c>
      <c r="G5729" s="44">
        <v>0.95</v>
      </c>
      <c r="H5729" s="18">
        <f>MIN(1,F5729/Config_Geracao!$E$4)*G5729</f>
        <v>0.3135</v>
      </c>
    </row>
    <row r="5730" ht="15.0" customHeight="1">
      <c r="A5730" s="43">
        <v>45896.6666666667</v>
      </c>
      <c r="B5730" s="44">
        <v>8.0</v>
      </c>
      <c r="C5730" s="44">
        <v>16.0</v>
      </c>
      <c r="D5730" s="44">
        <v>572.0</v>
      </c>
      <c r="E5730" s="44">
        <v>23.5</v>
      </c>
      <c r="F5730" s="44">
        <v>2.7</v>
      </c>
      <c r="G5730" s="44">
        <v>0.95</v>
      </c>
      <c r="H5730" s="18">
        <f>MIN(1,F5730/Config_Geracao!$E$4)*G5730</f>
        <v>0.2565</v>
      </c>
    </row>
    <row r="5731" ht="15.0" customHeight="1">
      <c r="A5731" s="43">
        <v>45896.7083333333</v>
      </c>
      <c r="B5731" s="44">
        <v>8.0</v>
      </c>
      <c r="C5731" s="44">
        <v>17.0</v>
      </c>
      <c r="D5731" s="44">
        <v>396.2</v>
      </c>
      <c r="E5731" s="44">
        <v>22.9</v>
      </c>
      <c r="F5731" s="44">
        <v>4.0</v>
      </c>
      <c r="G5731" s="44">
        <v>0.95</v>
      </c>
      <c r="H5731" s="18">
        <f>MIN(1,F5731/Config_Geracao!$E$4)*G5731</f>
        <v>0.38</v>
      </c>
    </row>
    <row r="5732" ht="15.0" customHeight="1">
      <c r="A5732" s="43">
        <v>45896.75</v>
      </c>
      <c r="B5732" s="44">
        <v>8.0</v>
      </c>
      <c r="C5732" s="44">
        <v>18.0</v>
      </c>
      <c r="D5732" s="44">
        <v>213.6</v>
      </c>
      <c r="E5732" s="44">
        <v>19.5</v>
      </c>
      <c r="F5732" s="44">
        <v>3.04</v>
      </c>
      <c r="G5732" s="44">
        <v>0.95</v>
      </c>
      <c r="H5732" s="18">
        <f>MIN(1,F5732/Config_Geracao!$E$4)*G5732</f>
        <v>0.2888</v>
      </c>
    </row>
    <row r="5733" ht="15.0" customHeight="1">
      <c r="A5733" s="43">
        <v>45896.7916666667</v>
      </c>
      <c r="B5733" s="44">
        <v>8.0</v>
      </c>
      <c r="C5733" s="44">
        <v>19.0</v>
      </c>
      <c r="D5733" s="44">
        <v>15.0</v>
      </c>
      <c r="E5733" s="44">
        <v>21.4</v>
      </c>
      <c r="F5733" s="44">
        <v>2.73</v>
      </c>
      <c r="G5733" s="44">
        <v>0.95</v>
      </c>
      <c r="H5733" s="18">
        <f>MIN(1,F5733/Config_Geracao!$E$4)*G5733</f>
        <v>0.25935</v>
      </c>
    </row>
    <row r="5734" ht="15.0" customHeight="1">
      <c r="A5734" s="43">
        <v>45896.8333333333</v>
      </c>
      <c r="B5734" s="44">
        <v>8.0</v>
      </c>
      <c r="C5734" s="44">
        <v>20.0</v>
      </c>
      <c r="D5734" s="44">
        <v>0.0</v>
      </c>
      <c r="E5734" s="44">
        <v>24.5</v>
      </c>
      <c r="F5734" s="44">
        <v>2.64</v>
      </c>
      <c r="G5734" s="44">
        <v>0.95</v>
      </c>
      <c r="H5734" s="18">
        <f>MIN(1,F5734/Config_Geracao!$E$4)*G5734</f>
        <v>0.2508</v>
      </c>
    </row>
    <row r="5735" ht="15.0" customHeight="1">
      <c r="A5735" s="43">
        <v>45896.875</v>
      </c>
      <c r="B5735" s="44">
        <v>8.0</v>
      </c>
      <c r="C5735" s="44">
        <v>21.0</v>
      </c>
      <c r="D5735" s="44">
        <v>0.0</v>
      </c>
      <c r="E5735" s="44">
        <v>23.9</v>
      </c>
      <c r="F5735" s="44">
        <v>4.26</v>
      </c>
      <c r="G5735" s="44">
        <v>0.95</v>
      </c>
      <c r="H5735" s="18">
        <f>MIN(1,F5735/Config_Geracao!$E$4)*G5735</f>
        <v>0.4047</v>
      </c>
    </row>
    <row r="5736" ht="15.0" customHeight="1">
      <c r="A5736" s="43">
        <v>45896.9166666667</v>
      </c>
      <c r="B5736" s="44">
        <v>8.0</v>
      </c>
      <c r="C5736" s="44">
        <v>22.0</v>
      </c>
      <c r="D5736" s="44">
        <v>0.0</v>
      </c>
      <c r="E5736" s="44">
        <v>24.9</v>
      </c>
      <c r="F5736" s="44">
        <v>4.17</v>
      </c>
      <c r="G5736" s="44">
        <v>0.95</v>
      </c>
      <c r="H5736" s="18">
        <f>MIN(1,F5736/Config_Geracao!$E$4)*G5736</f>
        <v>0.39615</v>
      </c>
    </row>
    <row r="5737" ht="15.0" customHeight="1">
      <c r="A5737" s="43">
        <v>45896.9583333333</v>
      </c>
      <c r="B5737" s="44">
        <v>8.0</v>
      </c>
      <c r="C5737" s="44">
        <v>23.0</v>
      </c>
      <c r="D5737" s="44">
        <v>0.0</v>
      </c>
      <c r="E5737" s="44">
        <v>27.3</v>
      </c>
      <c r="F5737" s="44">
        <v>5.88</v>
      </c>
      <c r="G5737" s="44">
        <v>0.95</v>
      </c>
      <c r="H5737" s="18">
        <f>MIN(1,F5737/Config_Geracao!$E$4)*G5737</f>
        <v>0.5586</v>
      </c>
    </row>
    <row r="5738" ht="15.0" customHeight="1">
      <c r="A5738" s="43">
        <v>45897.0</v>
      </c>
      <c r="B5738" s="44">
        <v>8.0</v>
      </c>
      <c r="C5738" s="44">
        <v>0.0</v>
      </c>
      <c r="D5738" s="44">
        <v>0.0</v>
      </c>
      <c r="E5738" s="44">
        <v>24.0</v>
      </c>
      <c r="F5738" s="44">
        <v>4.04</v>
      </c>
      <c r="G5738" s="44">
        <v>0.95</v>
      </c>
      <c r="H5738" s="18">
        <f>MIN(1,F5738/Config_Geracao!$E$4)*G5738</f>
        <v>0.3838</v>
      </c>
    </row>
    <row r="5739" ht="15.0" customHeight="1">
      <c r="A5739" s="43">
        <v>45897.0416666667</v>
      </c>
      <c r="B5739" s="44">
        <v>8.0</v>
      </c>
      <c r="C5739" s="44">
        <v>1.0</v>
      </c>
      <c r="D5739" s="44">
        <v>0.0</v>
      </c>
      <c r="E5739" s="44">
        <v>23.3</v>
      </c>
      <c r="F5739" s="44">
        <v>7.78</v>
      </c>
      <c r="G5739" s="44">
        <v>0.95</v>
      </c>
      <c r="H5739" s="18">
        <f>MIN(1,F5739/Config_Geracao!$E$4)*G5739</f>
        <v>0.7391</v>
      </c>
    </row>
    <row r="5740" ht="15.0" customHeight="1">
      <c r="A5740" s="43">
        <v>45897.0833333333</v>
      </c>
      <c r="B5740" s="44">
        <v>8.0</v>
      </c>
      <c r="C5740" s="44">
        <v>2.0</v>
      </c>
      <c r="D5740" s="44">
        <v>0.0</v>
      </c>
      <c r="E5740" s="44">
        <v>26.6</v>
      </c>
      <c r="F5740" s="44">
        <v>4.2</v>
      </c>
      <c r="G5740" s="44">
        <v>0.95</v>
      </c>
      <c r="H5740" s="18">
        <f>MIN(1,F5740/Config_Geracao!$E$4)*G5740</f>
        <v>0.399</v>
      </c>
    </row>
    <row r="5741" ht="15.0" customHeight="1">
      <c r="A5741" s="43">
        <v>45897.125</v>
      </c>
      <c r="B5741" s="44">
        <v>8.0</v>
      </c>
      <c r="C5741" s="44">
        <v>3.0</v>
      </c>
      <c r="D5741" s="44">
        <v>0.0</v>
      </c>
      <c r="E5741" s="44">
        <v>24.1</v>
      </c>
      <c r="F5741" s="44">
        <v>4.0</v>
      </c>
      <c r="G5741" s="44">
        <v>0.95</v>
      </c>
      <c r="H5741" s="18">
        <f>MIN(1,F5741/Config_Geracao!$E$4)*G5741</f>
        <v>0.38</v>
      </c>
    </row>
    <row r="5742" ht="15.0" customHeight="1">
      <c r="A5742" s="43">
        <v>45897.1666666667</v>
      </c>
      <c r="B5742" s="44">
        <v>8.0</v>
      </c>
      <c r="C5742" s="44">
        <v>4.0</v>
      </c>
      <c r="D5742" s="44">
        <v>0.0</v>
      </c>
      <c r="E5742" s="44">
        <v>23.1</v>
      </c>
      <c r="F5742" s="44">
        <v>3.89</v>
      </c>
      <c r="G5742" s="44">
        <v>0.95</v>
      </c>
      <c r="H5742" s="18">
        <f>MIN(1,F5742/Config_Geracao!$E$4)*G5742</f>
        <v>0.36955</v>
      </c>
    </row>
    <row r="5743" ht="15.0" customHeight="1">
      <c r="A5743" s="43">
        <v>45897.2083333333</v>
      </c>
      <c r="B5743" s="44">
        <v>8.0</v>
      </c>
      <c r="C5743" s="44">
        <v>5.0</v>
      </c>
      <c r="D5743" s="44">
        <v>39.3</v>
      </c>
      <c r="E5743" s="44">
        <v>22.1</v>
      </c>
      <c r="F5743" s="44">
        <v>4.61</v>
      </c>
      <c r="G5743" s="44">
        <v>0.95</v>
      </c>
      <c r="H5743" s="18">
        <f>MIN(1,F5743/Config_Geracao!$E$4)*G5743</f>
        <v>0.43795</v>
      </c>
    </row>
    <row r="5744" ht="15.0" customHeight="1">
      <c r="A5744" s="43">
        <v>45897.25</v>
      </c>
      <c r="B5744" s="44">
        <v>8.0</v>
      </c>
      <c r="C5744" s="44">
        <v>6.0</v>
      </c>
      <c r="D5744" s="44">
        <v>189.9</v>
      </c>
      <c r="E5744" s="44">
        <v>22.9</v>
      </c>
      <c r="F5744" s="44">
        <v>2.87</v>
      </c>
      <c r="G5744" s="44">
        <v>0.95</v>
      </c>
      <c r="H5744" s="18">
        <f>MIN(1,F5744/Config_Geracao!$E$4)*G5744</f>
        <v>0.27265</v>
      </c>
    </row>
    <row r="5745" ht="15.0" customHeight="1">
      <c r="A5745" s="43">
        <v>45897.2916666667</v>
      </c>
      <c r="B5745" s="44">
        <v>8.0</v>
      </c>
      <c r="C5745" s="44">
        <v>7.0</v>
      </c>
      <c r="D5745" s="44">
        <v>399.9</v>
      </c>
      <c r="E5745" s="44">
        <v>25.5</v>
      </c>
      <c r="F5745" s="44">
        <v>2.74</v>
      </c>
      <c r="G5745" s="44">
        <v>0.95</v>
      </c>
      <c r="H5745" s="18">
        <f>MIN(1,F5745/Config_Geracao!$E$4)*G5745</f>
        <v>0.2603</v>
      </c>
    </row>
    <row r="5746" ht="15.0" customHeight="1">
      <c r="A5746" s="43">
        <v>45897.3333333333</v>
      </c>
      <c r="B5746" s="44">
        <v>8.0</v>
      </c>
      <c r="C5746" s="44">
        <v>8.0</v>
      </c>
      <c r="D5746" s="44">
        <v>587.9</v>
      </c>
      <c r="E5746" s="44">
        <v>27.6</v>
      </c>
      <c r="F5746" s="44">
        <v>3.79</v>
      </c>
      <c r="G5746" s="44">
        <v>0.95</v>
      </c>
      <c r="H5746" s="18">
        <f>MIN(1,F5746/Config_Geracao!$E$4)*G5746</f>
        <v>0.36005</v>
      </c>
    </row>
    <row r="5747" ht="15.0" customHeight="1">
      <c r="A5747" s="43">
        <v>45897.375</v>
      </c>
      <c r="B5747" s="44">
        <v>8.0</v>
      </c>
      <c r="C5747" s="44">
        <v>9.0</v>
      </c>
      <c r="D5747" s="44">
        <v>743.2</v>
      </c>
      <c r="E5747" s="44">
        <v>27.9</v>
      </c>
      <c r="F5747" s="44">
        <v>5.29</v>
      </c>
      <c r="G5747" s="44">
        <v>0.95</v>
      </c>
      <c r="H5747" s="18">
        <f>MIN(1,F5747/Config_Geracao!$E$4)*G5747</f>
        <v>0.50255</v>
      </c>
    </row>
    <row r="5748" ht="15.0" customHeight="1">
      <c r="A5748" s="43">
        <v>45897.4166666667</v>
      </c>
      <c r="B5748" s="44">
        <v>8.0</v>
      </c>
      <c r="C5748" s="44">
        <v>10.0</v>
      </c>
      <c r="D5748" s="44">
        <v>881.6</v>
      </c>
      <c r="E5748" s="44">
        <v>28.0</v>
      </c>
      <c r="F5748" s="44">
        <v>3.34</v>
      </c>
      <c r="G5748" s="44">
        <v>0.95</v>
      </c>
      <c r="H5748" s="18">
        <f>MIN(1,F5748/Config_Geracao!$E$4)*G5748</f>
        <v>0.3173</v>
      </c>
    </row>
    <row r="5749" ht="15.0" customHeight="1">
      <c r="A5749" s="43">
        <v>45897.4583333333</v>
      </c>
      <c r="B5749" s="44">
        <v>8.0</v>
      </c>
      <c r="C5749" s="44">
        <v>11.0</v>
      </c>
      <c r="D5749" s="44">
        <v>891.2</v>
      </c>
      <c r="E5749" s="44">
        <v>29.7</v>
      </c>
      <c r="F5749" s="44">
        <v>3.05</v>
      </c>
      <c r="G5749" s="44">
        <v>0.95</v>
      </c>
      <c r="H5749" s="18">
        <f>MIN(1,F5749/Config_Geracao!$E$4)*G5749</f>
        <v>0.28975</v>
      </c>
    </row>
    <row r="5750" ht="15.0" customHeight="1">
      <c r="A5750" s="43">
        <v>45897.5</v>
      </c>
      <c r="B5750" s="44">
        <v>8.0</v>
      </c>
      <c r="C5750" s="44">
        <v>12.0</v>
      </c>
      <c r="D5750" s="44">
        <v>919.3</v>
      </c>
      <c r="E5750" s="44">
        <v>29.0</v>
      </c>
      <c r="F5750" s="44">
        <v>3.21</v>
      </c>
      <c r="G5750" s="44">
        <v>0.95</v>
      </c>
      <c r="H5750" s="18">
        <f>MIN(1,F5750/Config_Geracao!$E$4)*G5750</f>
        <v>0.30495</v>
      </c>
    </row>
    <row r="5751" ht="15.0" customHeight="1">
      <c r="A5751" s="43">
        <v>45897.5416666667</v>
      </c>
      <c r="B5751" s="44">
        <v>8.0</v>
      </c>
      <c r="C5751" s="44">
        <v>13.0</v>
      </c>
      <c r="D5751" s="44">
        <v>928.2</v>
      </c>
      <c r="E5751" s="44">
        <v>26.4</v>
      </c>
      <c r="F5751" s="44">
        <v>2.92</v>
      </c>
      <c r="G5751" s="44">
        <v>0.95</v>
      </c>
      <c r="H5751" s="18">
        <f>MIN(1,F5751/Config_Geracao!$E$4)*G5751</f>
        <v>0.2774</v>
      </c>
    </row>
    <row r="5752" ht="15.0" customHeight="1">
      <c r="A5752" s="43">
        <v>45897.5833333333</v>
      </c>
      <c r="B5752" s="44">
        <v>8.0</v>
      </c>
      <c r="C5752" s="44">
        <v>14.0</v>
      </c>
      <c r="D5752" s="44">
        <v>843.5</v>
      </c>
      <c r="E5752" s="44">
        <v>27.1</v>
      </c>
      <c r="F5752" s="44">
        <v>7.46</v>
      </c>
      <c r="G5752" s="44">
        <v>0.95</v>
      </c>
      <c r="H5752" s="18">
        <f>MIN(1,F5752/Config_Geracao!$E$4)*G5752</f>
        <v>0.7087</v>
      </c>
    </row>
    <row r="5753" ht="15.0" customHeight="1">
      <c r="A5753" s="43">
        <v>45897.625</v>
      </c>
      <c r="B5753" s="44">
        <v>8.0</v>
      </c>
      <c r="C5753" s="44">
        <v>15.0</v>
      </c>
      <c r="D5753" s="44">
        <v>764.3</v>
      </c>
      <c r="E5753" s="44">
        <v>26.4</v>
      </c>
      <c r="F5753" s="44">
        <v>4.04</v>
      </c>
      <c r="G5753" s="44">
        <v>0.95</v>
      </c>
      <c r="H5753" s="18">
        <f>MIN(1,F5753/Config_Geracao!$E$4)*G5753</f>
        <v>0.3838</v>
      </c>
    </row>
    <row r="5754" ht="15.0" customHeight="1">
      <c r="A5754" s="43">
        <v>45897.6666666667</v>
      </c>
      <c r="B5754" s="44">
        <v>8.0</v>
      </c>
      <c r="C5754" s="44">
        <v>16.0</v>
      </c>
      <c r="D5754" s="44">
        <v>616.1</v>
      </c>
      <c r="E5754" s="44">
        <v>26.1</v>
      </c>
      <c r="F5754" s="44">
        <v>3.41</v>
      </c>
      <c r="G5754" s="44">
        <v>0.95</v>
      </c>
      <c r="H5754" s="18">
        <f>MIN(1,F5754/Config_Geracao!$E$4)*G5754</f>
        <v>0.32395</v>
      </c>
    </row>
    <row r="5755" ht="15.0" customHeight="1">
      <c r="A5755" s="43">
        <v>45897.7083333333</v>
      </c>
      <c r="B5755" s="44">
        <v>8.0</v>
      </c>
      <c r="C5755" s="44">
        <v>17.0</v>
      </c>
      <c r="D5755" s="44">
        <v>422.8</v>
      </c>
      <c r="E5755" s="44">
        <v>23.0</v>
      </c>
      <c r="F5755" s="44">
        <v>3.54</v>
      </c>
      <c r="G5755" s="44">
        <v>0.95</v>
      </c>
      <c r="H5755" s="18">
        <f>MIN(1,F5755/Config_Geracao!$E$4)*G5755</f>
        <v>0.3363</v>
      </c>
    </row>
    <row r="5756" ht="15.0" customHeight="1">
      <c r="A5756" s="43">
        <v>45897.75</v>
      </c>
      <c r="B5756" s="44">
        <v>8.0</v>
      </c>
      <c r="C5756" s="44">
        <v>18.0</v>
      </c>
      <c r="D5756" s="44">
        <v>166.4</v>
      </c>
      <c r="E5756" s="44">
        <v>23.5</v>
      </c>
      <c r="F5756" s="44">
        <v>2.96</v>
      </c>
      <c r="G5756" s="44">
        <v>0.95</v>
      </c>
      <c r="H5756" s="18">
        <f>MIN(1,F5756/Config_Geracao!$E$4)*G5756</f>
        <v>0.2812</v>
      </c>
    </row>
    <row r="5757" ht="15.0" customHeight="1">
      <c r="A5757" s="43">
        <v>45897.7916666667</v>
      </c>
      <c r="B5757" s="44">
        <v>8.0</v>
      </c>
      <c r="C5757" s="44">
        <v>19.0</v>
      </c>
      <c r="D5757" s="44">
        <v>0.0</v>
      </c>
      <c r="E5757" s="44">
        <v>21.3</v>
      </c>
      <c r="F5757" s="44">
        <v>3.57</v>
      </c>
      <c r="G5757" s="44">
        <v>0.95</v>
      </c>
      <c r="H5757" s="18">
        <f>MIN(1,F5757/Config_Geracao!$E$4)*G5757</f>
        <v>0.33915</v>
      </c>
    </row>
    <row r="5758" ht="15.0" customHeight="1">
      <c r="A5758" s="43">
        <v>45897.8333333333</v>
      </c>
      <c r="B5758" s="44">
        <v>8.0</v>
      </c>
      <c r="C5758" s="44">
        <v>20.0</v>
      </c>
      <c r="D5758" s="44">
        <v>0.0</v>
      </c>
      <c r="E5758" s="44">
        <v>23.6</v>
      </c>
      <c r="F5758" s="44">
        <v>3.42</v>
      </c>
      <c r="G5758" s="44">
        <v>0.95</v>
      </c>
      <c r="H5758" s="18">
        <f>MIN(1,F5758/Config_Geracao!$E$4)*G5758</f>
        <v>0.3249</v>
      </c>
    </row>
    <row r="5759" ht="15.0" customHeight="1">
      <c r="A5759" s="43">
        <v>45897.875</v>
      </c>
      <c r="B5759" s="44">
        <v>8.0</v>
      </c>
      <c r="C5759" s="44">
        <v>21.0</v>
      </c>
      <c r="D5759" s="44">
        <v>0.0</v>
      </c>
      <c r="E5759" s="44">
        <v>22.7</v>
      </c>
      <c r="F5759" s="44">
        <v>5.2</v>
      </c>
      <c r="G5759" s="44">
        <v>0.95</v>
      </c>
      <c r="H5759" s="18">
        <f>MIN(1,F5759/Config_Geracao!$E$4)*G5759</f>
        <v>0.494</v>
      </c>
    </row>
    <row r="5760" ht="15.0" customHeight="1">
      <c r="A5760" s="43">
        <v>45897.9166666667</v>
      </c>
      <c r="B5760" s="44">
        <v>8.0</v>
      </c>
      <c r="C5760" s="44">
        <v>22.0</v>
      </c>
      <c r="D5760" s="44">
        <v>0.0</v>
      </c>
      <c r="E5760" s="44">
        <v>23.4</v>
      </c>
      <c r="F5760" s="44">
        <v>4.68</v>
      </c>
      <c r="G5760" s="44">
        <v>0.95</v>
      </c>
      <c r="H5760" s="18">
        <f>MIN(1,F5760/Config_Geracao!$E$4)*G5760</f>
        <v>0.4446</v>
      </c>
    </row>
    <row r="5761" ht="15.0" customHeight="1">
      <c r="A5761" s="43">
        <v>45897.9583333333</v>
      </c>
      <c r="B5761" s="44">
        <v>8.0</v>
      </c>
      <c r="C5761" s="44">
        <v>23.0</v>
      </c>
      <c r="D5761" s="44">
        <v>0.0</v>
      </c>
      <c r="E5761" s="44">
        <v>23.4</v>
      </c>
      <c r="F5761" s="44">
        <v>7.92</v>
      </c>
      <c r="G5761" s="44">
        <v>0.95</v>
      </c>
      <c r="H5761" s="18">
        <f>MIN(1,F5761/Config_Geracao!$E$4)*G5761</f>
        <v>0.7524</v>
      </c>
    </row>
    <row r="5762" ht="15.0" customHeight="1">
      <c r="A5762" s="43">
        <v>45898.0</v>
      </c>
      <c r="B5762" s="44">
        <v>8.0</v>
      </c>
      <c r="C5762" s="44">
        <v>0.0</v>
      </c>
      <c r="D5762" s="44">
        <v>0.0</v>
      </c>
      <c r="E5762" s="44">
        <v>26.2</v>
      </c>
      <c r="F5762" s="44">
        <v>3.93</v>
      </c>
      <c r="G5762" s="44">
        <v>0.95</v>
      </c>
      <c r="H5762" s="18">
        <f>MIN(1,F5762/Config_Geracao!$E$4)*G5762</f>
        <v>0.37335</v>
      </c>
    </row>
    <row r="5763" ht="15.0" customHeight="1">
      <c r="A5763" s="43">
        <v>45898.0416666667</v>
      </c>
      <c r="B5763" s="44">
        <v>8.0</v>
      </c>
      <c r="C5763" s="44">
        <v>1.0</v>
      </c>
      <c r="D5763" s="44">
        <v>0.0</v>
      </c>
      <c r="E5763" s="44">
        <v>25.7</v>
      </c>
      <c r="F5763" s="44">
        <v>4.2</v>
      </c>
      <c r="G5763" s="44">
        <v>0.95</v>
      </c>
      <c r="H5763" s="18">
        <f>MIN(1,F5763/Config_Geracao!$E$4)*G5763</f>
        <v>0.399</v>
      </c>
    </row>
    <row r="5764" ht="15.0" customHeight="1">
      <c r="A5764" s="43">
        <v>45898.0833333333</v>
      </c>
      <c r="B5764" s="44">
        <v>8.0</v>
      </c>
      <c r="C5764" s="44">
        <v>2.0</v>
      </c>
      <c r="D5764" s="44">
        <v>0.0</v>
      </c>
      <c r="E5764" s="44">
        <v>24.4</v>
      </c>
      <c r="F5764" s="44">
        <v>7.82</v>
      </c>
      <c r="G5764" s="44">
        <v>0.95</v>
      </c>
      <c r="H5764" s="18">
        <f>MIN(1,F5764/Config_Geracao!$E$4)*G5764</f>
        <v>0.7429</v>
      </c>
    </row>
    <row r="5765" ht="15.0" customHeight="1">
      <c r="A5765" s="43">
        <v>45898.125</v>
      </c>
      <c r="B5765" s="44">
        <v>8.0</v>
      </c>
      <c r="C5765" s="44">
        <v>3.0</v>
      </c>
      <c r="D5765" s="44">
        <v>0.0</v>
      </c>
      <c r="E5765" s="44">
        <v>23.3</v>
      </c>
      <c r="F5765" s="44">
        <v>3.95</v>
      </c>
      <c r="G5765" s="44">
        <v>0.95</v>
      </c>
      <c r="H5765" s="18">
        <f>MIN(1,F5765/Config_Geracao!$E$4)*G5765</f>
        <v>0.37525</v>
      </c>
    </row>
    <row r="5766" ht="15.0" customHeight="1">
      <c r="A5766" s="43">
        <v>45898.1666666667</v>
      </c>
      <c r="B5766" s="44">
        <v>8.0</v>
      </c>
      <c r="C5766" s="44">
        <v>4.0</v>
      </c>
      <c r="D5766" s="44">
        <v>0.0</v>
      </c>
      <c r="E5766" s="44">
        <v>23.3</v>
      </c>
      <c r="F5766" s="44">
        <v>5.09</v>
      </c>
      <c r="G5766" s="44">
        <v>0.95</v>
      </c>
      <c r="H5766" s="18">
        <f>MIN(1,F5766/Config_Geracao!$E$4)*G5766</f>
        <v>0.48355</v>
      </c>
    </row>
    <row r="5767" ht="15.0" customHeight="1">
      <c r="A5767" s="43">
        <v>45898.2083333333</v>
      </c>
      <c r="B5767" s="44">
        <v>8.0</v>
      </c>
      <c r="C5767" s="44">
        <v>5.0</v>
      </c>
      <c r="D5767" s="44">
        <v>0.3</v>
      </c>
      <c r="E5767" s="44">
        <v>24.5</v>
      </c>
      <c r="F5767" s="44">
        <v>3.95</v>
      </c>
      <c r="G5767" s="44">
        <v>0.95</v>
      </c>
      <c r="H5767" s="18">
        <f>MIN(1,F5767/Config_Geracao!$E$4)*G5767</f>
        <v>0.37525</v>
      </c>
    </row>
    <row r="5768" ht="15.0" customHeight="1">
      <c r="A5768" s="43">
        <v>45898.25</v>
      </c>
      <c r="B5768" s="44">
        <v>8.0</v>
      </c>
      <c r="C5768" s="44">
        <v>6.0</v>
      </c>
      <c r="D5768" s="44">
        <v>197.4</v>
      </c>
      <c r="E5768" s="44">
        <v>22.1</v>
      </c>
      <c r="F5768" s="44">
        <v>3.83</v>
      </c>
      <c r="G5768" s="44">
        <v>0.95</v>
      </c>
      <c r="H5768" s="18">
        <f>MIN(1,F5768/Config_Geracao!$E$4)*G5768</f>
        <v>0.36385</v>
      </c>
    </row>
    <row r="5769" ht="15.0" customHeight="1">
      <c r="A5769" s="43">
        <v>45898.2916666667</v>
      </c>
      <c r="B5769" s="44">
        <v>8.0</v>
      </c>
      <c r="C5769" s="44">
        <v>7.0</v>
      </c>
      <c r="D5769" s="44">
        <v>420.6</v>
      </c>
      <c r="E5769" s="44">
        <v>22.0</v>
      </c>
      <c r="F5769" s="44">
        <v>3.07</v>
      </c>
      <c r="G5769" s="44">
        <v>0.95</v>
      </c>
      <c r="H5769" s="18">
        <f>MIN(1,F5769/Config_Geracao!$E$4)*G5769</f>
        <v>0.29165</v>
      </c>
    </row>
    <row r="5770" ht="15.0" customHeight="1">
      <c r="A5770" s="43">
        <v>45898.3333333333</v>
      </c>
      <c r="B5770" s="44">
        <v>8.0</v>
      </c>
      <c r="C5770" s="44">
        <v>8.0</v>
      </c>
      <c r="D5770" s="44">
        <v>597.5</v>
      </c>
      <c r="E5770" s="44">
        <v>26.0</v>
      </c>
      <c r="F5770" s="44">
        <v>2.65</v>
      </c>
      <c r="G5770" s="44">
        <v>0.95</v>
      </c>
      <c r="H5770" s="18">
        <f>MIN(1,F5770/Config_Geracao!$E$4)*G5770</f>
        <v>0.25175</v>
      </c>
    </row>
    <row r="5771" ht="15.0" customHeight="1">
      <c r="A5771" s="43">
        <v>45898.375</v>
      </c>
      <c r="B5771" s="44">
        <v>8.0</v>
      </c>
      <c r="C5771" s="44">
        <v>9.0</v>
      </c>
      <c r="D5771" s="44">
        <v>759.9</v>
      </c>
      <c r="E5771" s="44">
        <v>26.1</v>
      </c>
      <c r="F5771" s="44">
        <v>2.83</v>
      </c>
      <c r="G5771" s="44">
        <v>0.95</v>
      </c>
      <c r="H5771" s="18">
        <f>MIN(1,F5771/Config_Geracao!$E$4)*G5771</f>
        <v>0.26885</v>
      </c>
    </row>
    <row r="5772" ht="15.0" customHeight="1">
      <c r="A5772" s="43">
        <v>45898.4166666667</v>
      </c>
      <c r="B5772" s="44">
        <v>8.0</v>
      </c>
      <c r="C5772" s="44">
        <v>10.0</v>
      </c>
      <c r="D5772" s="44">
        <v>822.3</v>
      </c>
      <c r="E5772" s="44">
        <v>27.1</v>
      </c>
      <c r="F5772" s="44">
        <v>3.52</v>
      </c>
      <c r="G5772" s="44">
        <v>0.95</v>
      </c>
      <c r="H5772" s="18">
        <f>MIN(1,F5772/Config_Geracao!$E$4)*G5772</f>
        <v>0.3344</v>
      </c>
    </row>
    <row r="5773" ht="15.0" customHeight="1">
      <c r="A5773" s="43">
        <v>45898.4583333333</v>
      </c>
      <c r="B5773" s="44">
        <v>8.0</v>
      </c>
      <c r="C5773" s="44">
        <v>11.0</v>
      </c>
      <c r="D5773" s="44">
        <v>965.1</v>
      </c>
      <c r="E5773" s="44">
        <v>28.3</v>
      </c>
      <c r="F5773" s="44">
        <v>3.17</v>
      </c>
      <c r="G5773" s="44">
        <v>0.95</v>
      </c>
      <c r="H5773" s="18">
        <f>MIN(1,F5773/Config_Geracao!$E$4)*G5773</f>
        <v>0.30115</v>
      </c>
    </row>
    <row r="5774" ht="15.0" customHeight="1">
      <c r="A5774" s="43">
        <v>45898.5</v>
      </c>
      <c r="B5774" s="44">
        <v>8.0</v>
      </c>
      <c r="C5774" s="44">
        <v>12.0</v>
      </c>
      <c r="D5774" s="44">
        <v>949.5</v>
      </c>
      <c r="E5774" s="44">
        <v>28.1</v>
      </c>
      <c r="F5774" s="44">
        <v>2.93</v>
      </c>
      <c r="G5774" s="44">
        <v>0.95</v>
      </c>
      <c r="H5774" s="18">
        <f>MIN(1,F5774/Config_Geracao!$E$4)*G5774</f>
        <v>0.27835</v>
      </c>
    </row>
    <row r="5775" ht="15.0" customHeight="1">
      <c r="A5775" s="43">
        <v>45898.5416666667</v>
      </c>
      <c r="B5775" s="44">
        <v>8.0</v>
      </c>
      <c r="C5775" s="44">
        <v>13.0</v>
      </c>
      <c r="D5775" s="44">
        <v>918.1</v>
      </c>
      <c r="E5775" s="44">
        <v>28.3</v>
      </c>
      <c r="F5775" s="44">
        <v>3.97</v>
      </c>
      <c r="G5775" s="44">
        <v>0.95</v>
      </c>
      <c r="H5775" s="18">
        <f>MIN(1,F5775/Config_Geracao!$E$4)*G5775</f>
        <v>0.37715</v>
      </c>
    </row>
    <row r="5776" ht="15.0" customHeight="1">
      <c r="A5776" s="43">
        <v>45898.5833333333</v>
      </c>
      <c r="B5776" s="44">
        <v>8.0</v>
      </c>
      <c r="C5776" s="44">
        <v>14.0</v>
      </c>
      <c r="D5776" s="44">
        <v>824.9</v>
      </c>
      <c r="E5776" s="44">
        <v>28.4</v>
      </c>
      <c r="F5776" s="44">
        <v>3.85</v>
      </c>
      <c r="G5776" s="44">
        <v>0.95</v>
      </c>
      <c r="H5776" s="18">
        <f>MIN(1,F5776/Config_Geracao!$E$4)*G5776</f>
        <v>0.36575</v>
      </c>
    </row>
    <row r="5777" ht="15.0" customHeight="1">
      <c r="A5777" s="43">
        <v>45898.625</v>
      </c>
      <c r="B5777" s="44">
        <v>8.0</v>
      </c>
      <c r="C5777" s="44">
        <v>15.0</v>
      </c>
      <c r="D5777" s="44">
        <v>731.4</v>
      </c>
      <c r="E5777" s="44">
        <v>26.4</v>
      </c>
      <c r="F5777" s="44">
        <v>6.1</v>
      </c>
      <c r="G5777" s="44">
        <v>0.95</v>
      </c>
      <c r="H5777" s="18">
        <f>MIN(1,F5777/Config_Geracao!$E$4)*G5777</f>
        <v>0.5795</v>
      </c>
    </row>
    <row r="5778" ht="15.0" customHeight="1">
      <c r="A5778" s="43">
        <v>45898.6666666667</v>
      </c>
      <c r="B5778" s="44">
        <v>8.0</v>
      </c>
      <c r="C5778" s="44">
        <v>16.0</v>
      </c>
      <c r="D5778" s="44">
        <v>567.6</v>
      </c>
      <c r="E5778" s="44">
        <v>24.0</v>
      </c>
      <c r="F5778" s="44">
        <v>3.24</v>
      </c>
      <c r="G5778" s="44">
        <v>0.95</v>
      </c>
      <c r="H5778" s="18">
        <f>MIN(1,F5778/Config_Geracao!$E$4)*G5778</f>
        <v>0.3078</v>
      </c>
    </row>
    <row r="5779" ht="15.0" customHeight="1">
      <c r="A5779" s="43">
        <v>45898.7083333333</v>
      </c>
      <c r="B5779" s="44">
        <v>8.0</v>
      </c>
      <c r="C5779" s="44">
        <v>17.0</v>
      </c>
      <c r="D5779" s="44">
        <v>392.9</v>
      </c>
      <c r="E5779" s="44">
        <v>23.7</v>
      </c>
      <c r="F5779" s="44">
        <v>3.84</v>
      </c>
      <c r="G5779" s="44">
        <v>0.95</v>
      </c>
      <c r="H5779" s="18">
        <f>MIN(1,F5779/Config_Geracao!$E$4)*G5779</f>
        <v>0.3648</v>
      </c>
    </row>
    <row r="5780" ht="15.0" customHeight="1">
      <c r="A5780" s="43">
        <v>45898.75</v>
      </c>
      <c r="B5780" s="44">
        <v>8.0</v>
      </c>
      <c r="C5780" s="44">
        <v>18.0</v>
      </c>
      <c r="D5780" s="44">
        <v>88.1</v>
      </c>
      <c r="E5780" s="44">
        <v>23.5</v>
      </c>
      <c r="F5780" s="44">
        <v>3.05</v>
      </c>
      <c r="G5780" s="44">
        <v>0.95</v>
      </c>
      <c r="H5780" s="18">
        <f>MIN(1,F5780/Config_Geracao!$E$4)*G5780</f>
        <v>0.28975</v>
      </c>
    </row>
    <row r="5781" ht="15.0" customHeight="1">
      <c r="A5781" s="43">
        <v>45898.7916666667</v>
      </c>
      <c r="B5781" s="44">
        <v>8.0</v>
      </c>
      <c r="C5781" s="44">
        <v>19.0</v>
      </c>
      <c r="D5781" s="44">
        <v>0.0</v>
      </c>
      <c r="E5781" s="44">
        <v>21.7</v>
      </c>
      <c r="F5781" s="44">
        <v>2.92</v>
      </c>
      <c r="G5781" s="44">
        <v>0.95</v>
      </c>
      <c r="H5781" s="18">
        <f>MIN(1,F5781/Config_Geracao!$E$4)*G5781</f>
        <v>0.2774</v>
      </c>
    </row>
    <row r="5782" ht="15.0" customHeight="1">
      <c r="A5782" s="43">
        <v>45898.8333333333</v>
      </c>
      <c r="B5782" s="44">
        <v>8.0</v>
      </c>
      <c r="C5782" s="44">
        <v>20.0</v>
      </c>
      <c r="D5782" s="44">
        <v>0.0</v>
      </c>
      <c r="E5782" s="44">
        <v>21.4</v>
      </c>
      <c r="F5782" s="44">
        <v>2.85</v>
      </c>
      <c r="G5782" s="44">
        <v>0.95</v>
      </c>
      <c r="H5782" s="18">
        <f>MIN(1,F5782/Config_Geracao!$E$4)*G5782</f>
        <v>0.27075</v>
      </c>
    </row>
    <row r="5783" ht="15.0" customHeight="1">
      <c r="A5783" s="43">
        <v>45898.875</v>
      </c>
      <c r="B5783" s="44">
        <v>8.0</v>
      </c>
      <c r="C5783" s="44">
        <v>21.0</v>
      </c>
      <c r="D5783" s="44">
        <v>0.0</v>
      </c>
      <c r="E5783" s="44">
        <v>24.3</v>
      </c>
      <c r="F5783" s="44">
        <v>4.52</v>
      </c>
      <c r="G5783" s="44">
        <v>0.95</v>
      </c>
      <c r="H5783" s="18">
        <f>MIN(1,F5783/Config_Geracao!$E$4)*G5783</f>
        <v>0.4294</v>
      </c>
    </row>
    <row r="5784" ht="15.0" customHeight="1">
      <c r="A5784" s="43">
        <v>45898.9166666667</v>
      </c>
      <c r="B5784" s="44">
        <v>8.0</v>
      </c>
      <c r="C5784" s="44">
        <v>22.0</v>
      </c>
      <c r="D5784" s="44">
        <v>0.0</v>
      </c>
      <c r="E5784" s="44">
        <v>28.9</v>
      </c>
      <c r="F5784" s="44">
        <v>4.69</v>
      </c>
      <c r="G5784" s="44">
        <v>0.95</v>
      </c>
      <c r="H5784" s="18">
        <f>MIN(1,F5784/Config_Geracao!$E$4)*G5784</f>
        <v>0.44555</v>
      </c>
    </row>
    <row r="5785" ht="15.0" customHeight="1">
      <c r="A5785" s="43">
        <v>45898.9583333333</v>
      </c>
      <c r="B5785" s="44">
        <v>8.0</v>
      </c>
      <c r="C5785" s="44">
        <v>23.0</v>
      </c>
      <c r="D5785" s="44">
        <v>0.0</v>
      </c>
      <c r="E5785" s="44">
        <v>26.3</v>
      </c>
      <c r="F5785" s="44">
        <v>4.54</v>
      </c>
      <c r="G5785" s="44">
        <v>0.95</v>
      </c>
      <c r="H5785" s="18">
        <f>MIN(1,F5785/Config_Geracao!$E$4)*G5785</f>
        <v>0.4313</v>
      </c>
    </row>
    <row r="5786" ht="15.0" customHeight="1">
      <c r="A5786" s="43">
        <v>45899.0</v>
      </c>
      <c r="B5786" s="44">
        <v>8.0</v>
      </c>
      <c r="C5786" s="44">
        <v>0.0</v>
      </c>
      <c r="D5786" s="44">
        <v>0.0</v>
      </c>
      <c r="E5786" s="44">
        <v>23.1</v>
      </c>
      <c r="F5786" s="44">
        <v>4.25</v>
      </c>
      <c r="G5786" s="44">
        <v>0.95</v>
      </c>
      <c r="H5786" s="18">
        <f>MIN(1,F5786/Config_Geracao!$E$4)*G5786</f>
        <v>0.40375</v>
      </c>
    </row>
    <row r="5787" ht="15.0" customHeight="1">
      <c r="A5787" s="43">
        <v>45899.0416666667</v>
      </c>
      <c r="B5787" s="44">
        <v>8.0</v>
      </c>
      <c r="C5787" s="44">
        <v>1.0</v>
      </c>
      <c r="D5787" s="44">
        <v>0.0</v>
      </c>
      <c r="E5787" s="44">
        <v>25.7</v>
      </c>
      <c r="F5787" s="44">
        <v>4.34</v>
      </c>
      <c r="G5787" s="44">
        <v>0.95</v>
      </c>
      <c r="H5787" s="18">
        <f>MIN(1,F5787/Config_Geracao!$E$4)*G5787</f>
        <v>0.4123</v>
      </c>
    </row>
    <row r="5788" ht="15.0" customHeight="1">
      <c r="A5788" s="43">
        <v>45899.0833333333</v>
      </c>
      <c r="B5788" s="44">
        <v>8.0</v>
      </c>
      <c r="C5788" s="44">
        <v>2.0</v>
      </c>
      <c r="D5788" s="44">
        <v>0.0</v>
      </c>
      <c r="E5788" s="44">
        <v>25.8</v>
      </c>
      <c r="F5788" s="44">
        <v>5.72</v>
      </c>
      <c r="G5788" s="44">
        <v>0.95</v>
      </c>
      <c r="H5788" s="18">
        <f>MIN(1,F5788/Config_Geracao!$E$4)*G5788</f>
        <v>0.5434</v>
      </c>
    </row>
    <row r="5789" ht="15.0" customHeight="1">
      <c r="A5789" s="43">
        <v>45899.125</v>
      </c>
      <c r="B5789" s="44">
        <v>8.0</v>
      </c>
      <c r="C5789" s="44">
        <v>3.0</v>
      </c>
      <c r="D5789" s="44">
        <v>0.0</v>
      </c>
      <c r="E5789" s="44">
        <v>24.2</v>
      </c>
      <c r="F5789" s="44">
        <v>4.08</v>
      </c>
      <c r="G5789" s="44">
        <v>0.95</v>
      </c>
      <c r="H5789" s="18">
        <f>MIN(1,F5789/Config_Geracao!$E$4)*G5789</f>
        <v>0.3876</v>
      </c>
    </row>
    <row r="5790" ht="15.0" customHeight="1">
      <c r="A5790" s="43">
        <v>45899.1666666667</v>
      </c>
      <c r="B5790" s="44">
        <v>8.0</v>
      </c>
      <c r="C5790" s="44">
        <v>4.0</v>
      </c>
      <c r="D5790" s="44">
        <v>0.0</v>
      </c>
      <c r="E5790" s="44">
        <v>24.7</v>
      </c>
      <c r="F5790" s="44">
        <v>6.31</v>
      </c>
      <c r="G5790" s="44">
        <v>0.95</v>
      </c>
      <c r="H5790" s="18">
        <f>MIN(1,F5790/Config_Geracao!$E$4)*G5790</f>
        <v>0.59945</v>
      </c>
    </row>
    <row r="5791" ht="15.0" customHeight="1">
      <c r="A5791" s="43">
        <v>45899.2083333333</v>
      </c>
      <c r="B5791" s="44">
        <v>8.0</v>
      </c>
      <c r="C5791" s="44">
        <v>5.0</v>
      </c>
      <c r="D5791" s="44">
        <v>23.9</v>
      </c>
      <c r="E5791" s="44">
        <v>21.4</v>
      </c>
      <c r="F5791" s="44">
        <v>6.41</v>
      </c>
      <c r="G5791" s="44">
        <v>0.95</v>
      </c>
      <c r="H5791" s="18">
        <f>MIN(1,F5791/Config_Geracao!$E$4)*G5791</f>
        <v>0.60895</v>
      </c>
    </row>
    <row r="5792" ht="15.0" customHeight="1">
      <c r="A5792" s="43">
        <v>45899.25</v>
      </c>
      <c r="B5792" s="44">
        <v>8.0</v>
      </c>
      <c r="C5792" s="44">
        <v>6.0</v>
      </c>
      <c r="D5792" s="44">
        <v>219.7</v>
      </c>
      <c r="E5792" s="44">
        <v>22.1</v>
      </c>
      <c r="F5792" s="44">
        <v>3.26</v>
      </c>
      <c r="G5792" s="44">
        <v>0.95</v>
      </c>
      <c r="H5792" s="18">
        <f>MIN(1,F5792/Config_Geracao!$E$4)*G5792</f>
        <v>0.3097</v>
      </c>
    </row>
    <row r="5793" ht="15.0" customHeight="1">
      <c r="A5793" s="43">
        <v>45899.2916666667</v>
      </c>
      <c r="B5793" s="44">
        <v>8.0</v>
      </c>
      <c r="C5793" s="44">
        <v>7.0</v>
      </c>
      <c r="D5793" s="44">
        <v>227.7</v>
      </c>
      <c r="E5793" s="44">
        <v>21.8</v>
      </c>
      <c r="F5793" s="44">
        <v>2.6</v>
      </c>
      <c r="G5793" s="44">
        <v>0.95</v>
      </c>
      <c r="H5793" s="18">
        <f>MIN(1,F5793/Config_Geracao!$E$4)*G5793</f>
        <v>0.247</v>
      </c>
    </row>
    <row r="5794" ht="15.0" customHeight="1">
      <c r="A5794" s="43">
        <v>45899.3333333333</v>
      </c>
      <c r="B5794" s="44">
        <v>8.0</v>
      </c>
      <c r="C5794" s="44">
        <v>8.0</v>
      </c>
      <c r="D5794" s="44">
        <v>582.3</v>
      </c>
      <c r="E5794" s="44">
        <v>25.3</v>
      </c>
      <c r="F5794" s="44">
        <v>2.62</v>
      </c>
      <c r="G5794" s="44">
        <v>0.95</v>
      </c>
      <c r="H5794" s="18">
        <f>MIN(1,F5794/Config_Geracao!$E$4)*G5794</f>
        <v>0.2489</v>
      </c>
    </row>
    <row r="5795" ht="15.0" customHeight="1">
      <c r="A5795" s="43">
        <v>45899.375</v>
      </c>
      <c r="B5795" s="44">
        <v>8.0</v>
      </c>
      <c r="C5795" s="44">
        <v>9.0</v>
      </c>
      <c r="D5795" s="44">
        <v>763.7</v>
      </c>
      <c r="E5795" s="44">
        <v>26.4</v>
      </c>
      <c r="F5795" s="44">
        <v>4.23</v>
      </c>
      <c r="G5795" s="44">
        <v>0.95</v>
      </c>
      <c r="H5795" s="18">
        <f>MIN(1,F5795/Config_Geracao!$E$4)*G5795</f>
        <v>0.40185</v>
      </c>
    </row>
    <row r="5796" ht="15.0" customHeight="1">
      <c r="A5796" s="43">
        <v>45899.4166666667</v>
      </c>
      <c r="B5796" s="44">
        <v>8.0</v>
      </c>
      <c r="C5796" s="44">
        <v>10.0</v>
      </c>
      <c r="D5796" s="44">
        <v>498.6</v>
      </c>
      <c r="E5796" s="44">
        <v>30.1</v>
      </c>
      <c r="F5796" s="44">
        <v>2.9</v>
      </c>
      <c r="G5796" s="44">
        <v>0.95</v>
      </c>
      <c r="H5796" s="18">
        <f>MIN(1,F5796/Config_Geracao!$E$4)*G5796</f>
        <v>0.2755</v>
      </c>
    </row>
    <row r="5797" ht="15.0" customHeight="1">
      <c r="A5797" s="43">
        <v>45899.4583333333</v>
      </c>
      <c r="B5797" s="44">
        <v>8.0</v>
      </c>
      <c r="C5797" s="44">
        <v>11.0</v>
      </c>
      <c r="D5797" s="44">
        <v>932.2</v>
      </c>
      <c r="E5797" s="44">
        <v>25.1</v>
      </c>
      <c r="F5797" s="44">
        <v>3.76</v>
      </c>
      <c r="G5797" s="44">
        <v>0.95</v>
      </c>
      <c r="H5797" s="18">
        <f>MIN(1,F5797/Config_Geracao!$E$4)*G5797</f>
        <v>0.3572</v>
      </c>
    </row>
    <row r="5798" ht="15.0" customHeight="1">
      <c r="A5798" s="43">
        <v>45899.5</v>
      </c>
      <c r="B5798" s="44">
        <v>8.0</v>
      </c>
      <c r="C5798" s="44">
        <v>12.0</v>
      </c>
      <c r="D5798" s="44">
        <v>955.4</v>
      </c>
      <c r="E5798" s="44">
        <v>30.1</v>
      </c>
      <c r="F5798" s="44">
        <v>2.8</v>
      </c>
      <c r="G5798" s="44">
        <v>0.95</v>
      </c>
      <c r="H5798" s="18">
        <f>MIN(1,F5798/Config_Geracao!$E$4)*G5798</f>
        <v>0.266</v>
      </c>
    </row>
    <row r="5799" ht="15.0" customHeight="1">
      <c r="A5799" s="43">
        <v>45899.5416666667</v>
      </c>
      <c r="B5799" s="44">
        <v>8.0</v>
      </c>
      <c r="C5799" s="44">
        <v>13.0</v>
      </c>
      <c r="D5799" s="44">
        <v>938.4</v>
      </c>
      <c r="E5799" s="44">
        <v>31.4</v>
      </c>
      <c r="F5799" s="44">
        <v>2.58</v>
      </c>
      <c r="G5799" s="44">
        <v>0.95</v>
      </c>
      <c r="H5799" s="18">
        <f>MIN(1,F5799/Config_Geracao!$E$4)*G5799</f>
        <v>0.2451</v>
      </c>
    </row>
    <row r="5800" ht="15.0" customHeight="1">
      <c r="A5800" s="43">
        <v>45899.5833333333</v>
      </c>
      <c r="B5800" s="44">
        <v>8.0</v>
      </c>
      <c r="C5800" s="44">
        <v>14.0</v>
      </c>
      <c r="D5800" s="44">
        <v>529.7</v>
      </c>
      <c r="E5800" s="44">
        <v>26.3</v>
      </c>
      <c r="F5800" s="44">
        <v>2.97</v>
      </c>
      <c r="G5800" s="44">
        <v>0.95</v>
      </c>
      <c r="H5800" s="18">
        <f>MIN(1,F5800/Config_Geracao!$E$4)*G5800</f>
        <v>0.28215</v>
      </c>
    </row>
    <row r="5801" ht="15.0" customHeight="1">
      <c r="A5801" s="43">
        <v>45899.625</v>
      </c>
      <c r="B5801" s="44">
        <v>8.0</v>
      </c>
      <c r="C5801" s="44">
        <v>15.0</v>
      </c>
      <c r="D5801" s="44">
        <v>728.5</v>
      </c>
      <c r="E5801" s="44">
        <v>29.9</v>
      </c>
      <c r="F5801" s="44">
        <v>2.89</v>
      </c>
      <c r="G5801" s="44">
        <v>0.95</v>
      </c>
      <c r="H5801" s="18">
        <f>MIN(1,F5801/Config_Geracao!$E$4)*G5801</f>
        <v>0.27455</v>
      </c>
    </row>
    <row r="5802" ht="15.0" customHeight="1">
      <c r="A5802" s="43">
        <v>45899.6666666667</v>
      </c>
      <c r="B5802" s="44">
        <v>8.0</v>
      </c>
      <c r="C5802" s="44">
        <v>16.0</v>
      </c>
      <c r="D5802" s="44">
        <v>588.9</v>
      </c>
      <c r="E5802" s="44">
        <v>25.6</v>
      </c>
      <c r="F5802" s="44">
        <v>3.28</v>
      </c>
      <c r="G5802" s="44">
        <v>0.95</v>
      </c>
      <c r="H5802" s="18">
        <f>MIN(1,F5802/Config_Geracao!$E$4)*G5802</f>
        <v>0.3116</v>
      </c>
    </row>
    <row r="5803" ht="15.0" customHeight="1">
      <c r="A5803" s="43">
        <v>45899.7083333333</v>
      </c>
      <c r="B5803" s="44">
        <v>8.0</v>
      </c>
      <c r="C5803" s="44">
        <v>17.0</v>
      </c>
      <c r="D5803" s="44">
        <v>444.0</v>
      </c>
      <c r="E5803" s="44">
        <v>22.9</v>
      </c>
      <c r="F5803" s="44">
        <v>2.87</v>
      </c>
      <c r="G5803" s="44">
        <v>0.95</v>
      </c>
      <c r="H5803" s="18">
        <f>MIN(1,F5803/Config_Geracao!$E$4)*G5803</f>
        <v>0.27265</v>
      </c>
    </row>
    <row r="5804" ht="15.0" customHeight="1">
      <c r="A5804" s="43">
        <v>45899.75</v>
      </c>
      <c r="B5804" s="44">
        <v>8.0</v>
      </c>
      <c r="C5804" s="44">
        <v>18.0</v>
      </c>
      <c r="D5804" s="44">
        <v>227.3</v>
      </c>
      <c r="E5804" s="44">
        <v>21.7</v>
      </c>
      <c r="F5804" s="44">
        <v>4.5</v>
      </c>
      <c r="G5804" s="44">
        <v>0.95</v>
      </c>
      <c r="H5804" s="18">
        <f>MIN(1,F5804/Config_Geracao!$E$4)*G5804</f>
        <v>0.4275</v>
      </c>
    </row>
    <row r="5805" ht="15.0" customHeight="1">
      <c r="A5805" s="43">
        <v>45899.7916666667</v>
      </c>
      <c r="B5805" s="44">
        <v>8.0</v>
      </c>
      <c r="C5805" s="44">
        <v>19.0</v>
      </c>
      <c r="D5805" s="44">
        <v>11.3</v>
      </c>
      <c r="E5805" s="44">
        <v>22.0</v>
      </c>
      <c r="F5805" s="44">
        <v>3.02</v>
      </c>
      <c r="G5805" s="44">
        <v>0.95</v>
      </c>
      <c r="H5805" s="18">
        <f>MIN(1,F5805/Config_Geracao!$E$4)*G5805</f>
        <v>0.2869</v>
      </c>
    </row>
    <row r="5806" ht="15.0" customHeight="1">
      <c r="A5806" s="43">
        <v>45899.8333333333</v>
      </c>
      <c r="B5806" s="44">
        <v>8.0</v>
      </c>
      <c r="C5806" s="44">
        <v>20.0</v>
      </c>
      <c r="D5806" s="44">
        <v>0.0</v>
      </c>
      <c r="E5806" s="44">
        <v>25.4</v>
      </c>
      <c r="F5806" s="44">
        <v>5.82</v>
      </c>
      <c r="G5806" s="44">
        <v>0.95</v>
      </c>
      <c r="H5806" s="18">
        <f>MIN(1,F5806/Config_Geracao!$E$4)*G5806</f>
        <v>0.5529</v>
      </c>
    </row>
    <row r="5807" ht="15.0" customHeight="1">
      <c r="A5807" s="43">
        <v>45899.875</v>
      </c>
      <c r="B5807" s="44">
        <v>8.0</v>
      </c>
      <c r="C5807" s="44">
        <v>21.0</v>
      </c>
      <c r="D5807" s="44">
        <v>0.0</v>
      </c>
      <c r="E5807" s="44">
        <v>22.0</v>
      </c>
      <c r="F5807" s="44">
        <v>7.58</v>
      </c>
      <c r="G5807" s="44">
        <v>0.95</v>
      </c>
      <c r="H5807" s="18">
        <f>MIN(1,F5807/Config_Geracao!$E$4)*G5807</f>
        <v>0.7201</v>
      </c>
    </row>
    <row r="5808" ht="15.0" customHeight="1">
      <c r="A5808" s="43">
        <v>45899.9166666667</v>
      </c>
      <c r="B5808" s="44">
        <v>8.0</v>
      </c>
      <c r="C5808" s="44">
        <v>22.0</v>
      </c>
      <c r="D5808" s="44">
        <v>0.0</v>
      </c>
      <c r="E5808" s="44">
        <v>26.1</v>
      </c>
      <c r="F5808" s="44">
        <v>4.67</v>
      </c>
      <c r="G5808" s="44">
        <v>0.95</v>
      </c>
      <c r="H5808" s="18">
        <f>MIN(1,F5808/Config_Geracao!$E$4)*G5808</f>
        <v>0.44365</v>
      </c>
    </row>
    <row r="5809" ht="15.0" customHeight="1">
      <c r="A5809" s="43">
        <v>45899.9583333333</v>
      </c>
      <c r="B5809" s="44">
        <v>8.0</v>
      </c>
      <c r="C5809" s="44">
        <v>23.0</v>
      </c>
      <c r="D5809" s="44">
        <v>0.0</v>
      </c>
      <c r="E5809" s="44">
        <v>26.1</v>
      </c>
      <c r="F5809" s="44">
        <v>5.25</v>
      </c>
      <c r="G5809" s="44">
        <v>0.95</v>
      </c>
      <c r="H5809" s="18">
        <f>MIN(1,F5809/Config_Geracao!$E$4)*G5809</f>
        <v>0.49875</v>
      </c>
    </row>
    <row r="5810" ht="15.0" customHeight="1">
      <c r="A5810" s="43">
        <v>45900.0</v>
      </c>
      <c r="B5810" s="44">
        <v>8.0</v>
      </c>
      <c r="C5810" s="44">
        <v>0.0</v>
      </c>
      <c r="D5810" s="44">
        <v>0.0</v>
      </c>
      <c r="E5810" s="44">
        <v>24.9</v>
      </c>
      <c r="F5810" s="44">
        <v>4.81</v>
      </c>
      <c r="G5810" s="44">
        <v>0.95</v>
      </c>
      <c r="H5810" s="18">
        <f>MIN(1,F5810/Config_Geracao!$E$4)*G5810</f>
        <v>0.45695</v>
      </c>
    </row>
    <row r="5811" ht="15.0" customHeight="1">
      <c r="A5811" s="43">
        <v>45900.0416666667</v>
      </c>
      <c r="B5811" s="44">
        <v>8.0</v>
      </c>
      <c r="C5811" s="44">
        <v>1.0</v>
      </c>
      <c r="D5811" s="44">
        <v>0.0</v>
      </c>
      <c r="E5811" s="44">
        <v>26.6</v>
      </c>
      <c r="F5811" s="44">
        <v>4.61</v>
      </c>
      <c r="G5811" s="44">
        <v>0.95</v>
      </c>
      <c r="H5811" s="18">
        <f>MIN(1,F5811/Config_Geracao!$E$4)*G5811</f>
        <v>0.43795</v>
      </c>
    </row>
    <row r="5812" ht="15.0" customHeight="1">
      <c r="A5812" s="43">
        <v>45900.0833333333</v>
      </c>
      <c r="B5812" s="44">
        <v>8.0</v>
      </c>
      <c r="C5812" s="44">
        <v>2.0</v>
      </c>
      <c r="D5812" s="44">
        <v>0.0</v>
      </c>
      <c r="E5812" s="44">
        <v>26.0</v>
      </c>
      <c r="F5812" s="44">
        <v>4.28</v>
      </c>
      <c r="G5812" s="44">
        <v>0.95</v>
      </c>
      <c r="H5812" s="18">
        <f>MIN(1,F5812/Config_Geracao!$E$4)*G5812</f>
        <v>0.4066</v>
      </c>
    </row>
    <row r="5813" ht="15.0" customHeight="1">
      <c r="A5813" s="43">
        <v>45900.125</v>
      </c>
      <c r="B5813" s="44">
        <v>8.0</v>
      </c>
      <c r="C5813" s="44">
        <v>3.0</v>
      </c>
      <c r="D5813" s="44">
        <v>0.0</v>
      </c>
      <c r="E5813" s="44">
        <v>24.4</v>
      </c>
      <c r="F5813" s="44">
        <v>4.07</v>
      </c>
      <c r="G5813" s="44">
        <v>0.95</v>
      </c>
      <c r="H5813" s="18">
        <f>MIN(1,F5813/Config_Geracao!$E$4)*G5813</f>
        <v>0.38665</v>
      </c>
    </row>
    <row r="5814" ht="15.0" customHeight="1">
      <c r="A5814" s="43">
        <v>45900.1666666667</v>
      </c>
      <c r="B5814" s="44">
        <v>8.0</v>
      </c>
      <c r="C5814" s="44">
        <v>4.0</v>
      </c>
      <c r="D5814" s="44">
        <v>0.0</v>
      </c>
      <c r="E5814" s="44">
        <v>21.3</v>
      </c>
      <c r="F5814" s="44">
        <v>4.53</v>
      </c>
      <c r="G5814" s="44">
        <v>0.95</v>
      </c>
      <c r="H5814" s="18">
        <f>MIN(1,F5814/Config_Geracao!$E$4)*G5814</f>
        <v>0.43035</v>
      </c>
    </row>
    <row r="5815" ht="15.0" customHeight="1">
      <c r="A5815" s="43">
        <v>45900.2083333333</v>
      </c>
      <c r="B5815" s="44">
        <v>8.0</v>
      </c>
      <c r="C5815" s="44">
        <v>5.0</v>
      </c>
      <c r="D5815" s="44">
        <v>0.0</v>
      </c>
      <c r="E5815" s="44">
        <v>22.5</v>
      </c>
      <c r="F5815" s="44">
        <v>6.15</v>
      </c>
      <c r="G5815" s="44">
        <v>0.95</v>
      </c>
      <c r="H5815" s="18">
        <f>MIN(1,F5815/Config_Geracao!$E$4)*G5815</f>
        <v>0.58425</v>
      </c>
    </row>
    <row r="5816" ht="15.0" customHeight="1">
      <c r="A5816" s="43">
        <v>45900.25</v>
      </c>
      <c r="B5816" s="44">
        <v>8.0</v>
      </c>
      <c r="C5816" s="44">
        <v>6.0</v>
      </c>
      <c r="D5816" s="44">
        <v>216.0</v>
      </c>
      <c r="E5816" s="44">
        <v>22.7</v>
      </c>
      <c r="F5816" s="44">
        <v>2.64</v>
      </c>
      <c r="G5816" s="44">
        <v>0.95</v>
      </c>
      <c r="H5816" s="18">
        <f>MIN(1,F5816/Config_Geracao!$E$4)*G5816</f>
        <v>0.2508</v>
      </c>
    </row>
    <row r="5817" ht="15.0" customHeight="1">
      <c r="A5817" s="43">
        <v>45900.2916666667</v>
      </c>
      <c r="B5817" s="44">
        <v>8.0</v>
      </c>
      <c r="C5817" s="44">
        <v>7.0</v>
      </c>
      <c r="D5817" s="44">
        <v>415.0</v>
      </c>
      <c r="E5817" s="44">
        <v>20.3</v>
      </c>
      <c r="F5817" s="44">
        <v>3.55</v>
      </c>
      <c r="G5817" s="44">
        <v>0.95</v>
      </c>
      <c r="H5817" s="18">
        <f>MIN(1,F5817/Config_Geracao!$E$4)*G5817</f>
        <v>0.33725</v>
      </c>
    </row>
    <row r="5818" ht="15.0" customHeight="1">
      <c r="A5818" s="43">
        <v>45900.3333333333</v>
      </c>
      <c r="B5818" s="44">
        <v>8.0</v>
      </c>
      <c r="C5818" s="44">
        <v>8.0</v>
      </c>
      <c r="D5818" s="44">
        <v>184.6</v>
      </c>
      <c r="E5818" s="44">
        <v>21.4</v>
      </c>
      <c r="F5818" s="44">
        <v>2.93</v>
      </c>
      <c r="G5818" s="44">
        <v>0.95</v>
      </c>
      <c r="H5818" s="18">
        <f>MIN(1,F5818/Config_Geracao!$E$4)*G5818</f>
        <v>0.27835</v>
      </c>
    </row>
    <row r="5819" ht="15.0" customHeight="1">
      <c r="A5819" s="43">
        <v>45900.375</v>
      </c>
      <c r="B5819" s="44">
        <v>8.0</v>
      </c>
      <c r="C5819" s="44">
        <v>9.0</v>
      </c>
      <c r="D5819" s="44">
        <v>744.3</v>
      </c>
      <c r="E5819" s="44">
        <v>26.3</v>
      </c>
      <c r="F5819" s="44">
        <v>4.72</v>
      </c>
      <c r="G5819" s="44">
        <v>0.95</v>
      </c>
      <c r="H5819" s="18">
        <f>MIN(1,F5819/Config_Geracao!$E$4)*G5819</f>
        <v>0.4484</v>
      </c>
    </row>
    <row r="5820" ht="15.0" customHeight="1">
      <c r="A5820" s="43">
        <v>45900.4166666667</v>
      </c>
      <c r="B5820" s="44">
        <v>8.0</v>
      </c>
      <c r="C5820" s="44">
        <v>10.0</v>
      </c>
      <c r="D5820" s="44">
        <v>877.4</v>
      </c>
      <c r="E5820" s="44">
        <v>26.4</v>
      </c>
      <c r="F5820" s="44">
        <v>3.21</v>
      </c>
      <c r="G5820" s="44">
        <v>0.95</v>
      </c>
      <c r="H5820" s="18">
        <f>MIN(1,F5820/Config_Geracao!$E$4)*G5820</f>
        <v>0.30495</v>
      </c>
    </row>
    <row r="5821" ht="15.0" customHeight="1">
      <c r="A5821" s="43">
        <v>45900.4583333333</v>
      </c>
      <c r="B5821" s="44">
        <v>8.0</v>
      </c>
      <c r="C5821" s="44">
        <v>11.0</v>
      </c>
      <c r="D5821" s="44">
        <v>920.4</v>
      </c>
      <c r="E5821" s="44">
        <v>26.7</v>
      </c>
      <c r="F5821" s="44">
        <v>2.71</v>
      </c>
      <c r="G5821" s="44">
        <v>0.95</v>
      </c>
      <c r="H5821" s="18">
        <f>MIN(1,F5821/Config_Geracao!$E$4)*G5821</f>
        <v>0.25745</v>
      </c>
    </row>
    <row r="5822" ht="15.0" customHeight="1">
      <c r="A5822" s="43">
        <v>45900.5</v>
      </c>
      <c r="B5822" s="44">
        <v>8.0</v>
      </c>
      <c r="C5822" s="44">
        <v>12.0</v>
      </c>
      <c r="D5822" s="44">
        <v>956.6</v>
      </c>
      <c r="E5822" s="44">
        <v>29.3</v>
      </c>
      <c r="F5822" s="44">
        <v>2.69</v>
      </c>
      <c r="G5822" s="44">
        <v>0.95</v>
      </c>
      <c r="H5822" s="18">
        <f>MIN(1,F5822/Config_Geracao!$E$4)*G5822</f>
        <v>0.25555</v>
      </c>
    </row>
    <row r="5823" ht="15.0" customHeight="1">
      <c r="A5823" s="43">
        <v>45900.5416666667</v>
      </c>
      <c r="B5823" s="44">
        <v>8.0</v>
      </c>
      <c r="C5823" s="44">
        <v>13.0</v>
      </c>
      <c r="D5823" s="44">
        <v>919.7</v>
      </c>
      <c r="E5823" s="44">
        <v>26.9</v>
      </c>
      <c r="F5823" s="44">
        <v>5.56</v>
      </c>
      <c r="G5823" s="44">
        <v>0.95</v>
      </c>
      <c r="H5823" s="18">
        <f>MIN(1,F5823/Config_Geracao!$E$4)*G5823</f>
        <v>0.5282</v>
      </c>
    </row>
    <row r="5824" ht="15.0" customHeight="1">
      <c r="A5824" s="43">
        <v>45900.5833333333</v>
      </c>
      <c r="B5824" s="44">
        <v>8.0</v>
      </c>
      <c r="C5824" s="44">
        <v>14.0</v>
      </c>
      <c r="D5824" s="44">
        <v>843.4</v>
      </c>
      <c r="E5824" s="44">
        <v>30.2</v>
      </c>
      <c r="F5824" s="44">
        <v>4.42</v>
      </c>
      <c r="G5824" s="44">
        <v>0.95</v>
      </c>
      <c r="H5824" s="18">
        <f>MIN(1,F5824/Config_Geracao!$E$4)*G5824</f>
        <v>0.4199</v>
      </c>
    </row>
    <row r="5825" ht="15.0" customHeight="1">
      <c r="A5825" s="43">
        <v>45900.625</v>
      </c>
      <c r="B5825" s="44">
        <v>8.0</v>
      </c>
      <c r="C5825" s="44">
        <v>15.0</v>
      </c>
      <c r="D5825" s="44">
        <v>790.6</v>
      </c>
      <c r="E5825" s="44">
        <v>26.5</v>
      </c>
      <c r="F5825" s="44">
        <v>2.87</v>
      </c>
      <c r="G5825" s="44">
        <v>0.95</v>
      </c>
      <c r="H5825" s="18">
        <f>MIN(1,F5825/Config_Geracao!$E$4)*G5825</f>
        <v>0.27265</v>
      </c>
    </row>
    <row r="5826" ht="15.0" customHeight="1">
      <c r="A5826" s="43">
        <v>45900.6666666667</v>
      </c>
      <c r="B5826" s="44">
        <v>8.0</v>
      </c>
      <c r="C5826" s="44">
        <v>16.0</v>
      </c>
      <c r="D5826" s="44">
        <v>598.4</v>
      </c>
      <c r="E5826" s="44">
        <v>27.6</v>
      </c>
      <c r="F5826" s="44">
        <v>3.07</v>
      </c>
      <c r="G5826" s="44">
        <v>0.95</v>
      </c>
      <c r="H5826" s="18">
        <f>MIN(1,F5826/Config_Geracao!$E$4)*G5826</f>
        <v>0.29165</v>
      </c>
    </row>
    <row r="5827" ht="15.0" customHeight="1">
      <c r="A5827" s="43">
        <v>45900.7083333333</v>
      </c>
      <c r="B5827" s="44">
        <v>8.0</v>
      </c>
      <c r="C5827" s="44">
        <v>17.0</v>
      </c>
      <c r="D5827" s="44">
        <v>395.7</v>
      </c>
      <c r="E5827" s="44">
        <v>24.4</v>
      </c>
      <c r="F5827" s="44">
        <v>2.82</v>
      </c>
      <c r="G5827" s="44">
        <v>0.95</v>
      </c>
      <c r="H5827" s="18">
        <f>MIN(1,F5827/Config_Geracao!$E$4)*G5827</f>
        <v>0.2679</v>
      </c>
    </row>
    <row r="5828" ht="15.0" customHeight="1">
      <c r="A5828" s="43">
        <v>45900.75</v>
      </c>
      <c r="B5828" s="44">
        <v>8.0</v>
      </c>
      <c r="C5828" s="44">
        <v>18.0</v>
      </c>
      <c r="D5828" s="44">
        <v>227.1</v>
      </c>
      <c r="E5828" s="44">
        <v>20.2</v>
      </c>
      <c r="F5828" s="44">
        <v>2.61</v>
      </c>
      <c r="G5828" s="44">
        <v>0.95</v>
      </c>
      <c r="H5828" s="18">
        <f>MIN(1,F5828/Config_Geracao!$E$4)*G5828</f>
        <v>0.24795</v>
      </c>
    </row>
    <row r="5829" ht="15.0" customHeight="1">
      <c r="A5829" s="43">
        <v>45900.7916666667</v>
      </c>
      <c r="B5829" s="44">
        <v>8.0</v>
      </c>
      <c r="C5829" s="44">
        <v>19.0</v>
      </c>
      <c r="D5829" s="44">
        <v>0.0</v>
      </c>
      <c r="E5829" s="44">
        <v>22.6</v>
      </c>
      <c r="F5829" s="44">
        <v>3.85</v>
      </c>
      <c r="G5829" s="44">
        <v>0.95</v>
      </c>
      <c r="H5829" s="18">
        <f>MIN(1,F5829/Config_Geracao!$E$4)*G5829</f>
        <v>0.36575</v>
      </c>
    </row>
    <row r="5830" ht="15.0" customHeight="1">
      <c r="A5830" s="43">
        <v>45900.8333333333</v>
      </c>
      <c r="B5830" s="44">
        <v>8.0</v>
      </c>
      <c r="C5830" s="44">
        <v>20.0</v>
      </c>
      <c r="D5830" s="44">
        <v>0.0</v>
      </c>
      <c r="E5830" s="44">
        <v>25.6</v>
      </c>
      <c r="F5830" s="44">
        <v>4.42</v>
      </c>
      <c r="G5830" s="44">
        <v>0.95</v>
      </c>
      <c r="H5830" s="18">
        <f>MIN(1,F5830/Config_Geracao!$E$4)*G5830</f>
        <v>0.4199</v>
      </c>
    </row>
    <row r="5831" ht="15.0" customHeight="1">
      <c r="A5831" s="43">
        <v>45900.875</v>
      </c>
      <c r="B5831" s="44">
        <v>8.0</v>
      </c>
      <c r="C5831" s="44">
        <v>21.0</v>
      </c>
      <c r="D5831" s="44">
        <v>0.0</v>
      </c>
      <c r="E5831" s="44">
        <v>26.3</v>
      </c>
      <c r="F5831" s="44">
        <v>4.5</v>
      </c>
      <c r="G5831" s="44">
        <v>0.95</v>
      </c>
      <c r="H5831" s="18">
        <f>MIN(1,F5831/Config_Geracao!$E$4)*G5831</f>
        <v>0.4275</v>
      </c>
    </row>
    <row r="5832" ht="15.0" customHeight="1">
      <c r="A5832" s="43">
        <v>45900.9166666667</v>
      </c>
      <c r="B5832" s="44">
        <v>8.0</v>
      </c>
      <c r="C5832" s="44">
        <v>22.0</v>
      </c>
      <c r="D5832" s="44">
        <v>0.0</v>
      </c>
      <c r="E5832" s="44">
        <v>24.3</v>
      </c>
      <c r="F5832" s="44">
        <v>4.33</v>
      </c>
      <c r="G5832" s="44">
        <v>0.95</v>
      </c>
      <c r="H5832" s="18">
        <f>MIN(1,F5832/Config_Geracao!$E$4)*G5832</f>
        <v>0.41135</v>
      </c>
    </row>
    <row r="5833" ht="15.0" customHeight="1">
      <c r="A5833" s="43">
        <v>45900.9583333333</v>
      </c>
      <c r="B5833" s="44">
        <v>8.0</v>
      </c>
      <c r="C5833" s="44">
        <v>23.0</v>
      </c>
      <c r="D5833" s="44">
        <v>0.0</v>
      </c>
      <c r="E5833" s="44">
        <v>27.9</v>
      </c>
      <c r="F5833" s="44">
        <v>5.14</v>
      </c>
      <c r="G5833" s="44">
        <v>0.95</v>
      </c>
      <c r="H5833" s="18">
        <f>MIN(1,F5833/Config_Geracao!$E$4)*G5833</f>
        <v>0.4883</v>
      </c>
    </row>
    <row r="5834" ht="15.0" customHeight="1">
      <c r="A5834" s="43">
        <v>45901.0</v>
      </c>
      <c r="B5834" s="44">
        <v>9.0</v>
      </c>
      <c r="C5834" s="44">
        <v>0.0</v>
      </c>
      <c r="D5834" s="44">
        <v>0.0</v>
      </c>
      <c r="E5834" s="44">
        <v>28.4</v>
      </c>
      <c r="F5834" s="44">
        <v>4.04</v>
      </c>
      <c r="G5834" s="44">
        <v>0.95</v>
      </c>
      <c r="H5834" s="18">
        <f>MIN(1,F5834/Config_Geracao!$E$4)*G5834</f>
        <v>0.3838</v>
      </c>
    </row>
    <row r="5835" ht="15.0" customHeight="1">
      <c r="A5835" s="43">
        <v>45901.0416666667</v>
      </c>
      <c r="B5835" s="44">
        <v>9.0</v>
      </c>
      <c r="C5835" s="44">
        <v>1.0</v>
      </c>
      <c r="D5835" s="44">
        <v>0.0</v>
      </c>
      <c r="E5835" s="44">
        <v>29.2</v>
      </c>
      <c r="F5835" s="44">
        <v>7.34</v>
      </c>
      <c r="G5835" s="44">
        <v>0.95</v>
      </c>
      <c r="H5835" s="18">
        <f>MIN(1,F5835/Config_Geracao!$E$4)*G5835</f>
        <v>0.6973</v>
      </c>
    </row>
    <row r="5836" ht="15.0" customHeight="1">
      <c r="A5836" s="43">
        <v>45901.0833333333</v>
      </c>
      <c r="B5836" s="44">
        <v>9.0</v>
      </c>
      <c r="C5836" s="44">
        <v>2.0</v>
      </c>
      <c r="D5836" s="44">
        <v>0.0</v>
      </c>
      <c r="E5836" s="44">
        <v>27.8</v>
      </c>
      <c r="F5836" s="44">
        <v>3.86</v>
      </c>
      <c r="G5836" s="44">
        <v>0.95</v>
      </c>
      <c r="H5836" s="18">
        <f>MIN(1,F5836/Config_Geracao!$E$4)*G5836</f>
        <v>0.3667</v>
      </c>
    </row>
    <row r="5837" ht="15.0" customHeight="1">
      <c r="A5837" s="43">
        <v>45901.125</v>
      </c>
      <c r="B5837" s="44">
        <v>9.0</v>
      </c>
      <c r="C5837" s="44">
        <v>3.0</v>
      </c>
      <c r="D5837" s="44">
        <v>0.0</v>
      </c>
      <c r="E5837" s="44">
        <v>28.0</v>
      </c>
      <c r="F5837" s="44">
        <v>4.14</v>
      </c>
      <c r="G5837" s="44">
        <v>0.95</v>
      </c>
      <c r="H5837" s="18">
        <f>MIN(1,F5837/Config_Geracao!$E$4)*G5837</f>
        <v>0.3933</v>
      </c>
    </row>
    <row r="5838" ht="15.0" customHeight="1">
      <c r="A5838" s="43">
        <v>45901.1666666667</v>
      </c>
      <c r="B5838" s="44">
        <v>9.0</v>
      </c>
      <c r="C5838" s="44">
        <v>4.0</v>
      </c>
      <c r="D5838" s="44">
        <v>0.0</v>
      </c>
      <c r="E5838" s="44">
        <v>25.0</v>
      </c>
      <c r="F5838" s="44">
        <v>3.62</v>
      </c>
      <c r="G5838" s="44">
        <v>0.95</v>
      </c>
      <c r="H5838" s="18">
        <f>MIN(1,F5838/Config_Geracao!$E$4)*G5838</f>
        <v>0.3439</v>
      </c>
    </row>
    <row r="5839" ht="15.0" customHeight="1">
      <c r="A5839" s="43">
        <v>45901.2083333333</v>
      </c>
      <c r="B5839" s="44">
        <v>9.0</v>
      </c>
      <c r="C5839" s="44">
        <v>5.0</v>
      </c>
      <c r="D5839" s="44">
        <v>0.0</v>
      </c>
      <c r="E5839" s="44">
        <v>27.9</v>
      </c>
      <c r="F5839" s="44">
        <v>4.24</v>
      </c>
      <c r="G5839" s="44">
        <v>0.95</v>
      </c>
      <c r="H5839" s="18">
        <f>MIN(1,F5839/Config_Geracao!$E$4)*G5839</f>
        <v>0.4028</v>
      </c>
    </row>
    <row r="5840" ht="15.0" customHeight="1">
      <c r="A5840" s="43">
        <v>45901.25</v>
      </c>
      <c r="B5840" s="44">
        <v>9.0</v>
      </c>
      <c r="C5840" s="44">
        <v>6.0</v>
      </c>
      <c r="D5840" s="44">
        <v>216.7</v>
      </c>
      <c r="E5840" s="44">
        <v>25.0</v>
      </c>
      <c r="F5840" s="44">
        <v>3.05</v>
      </c>
      <c r="G5840" s="44">
        <v>0.95</v>
      </c>
      <c r="H5840" s="18">
        <f>MIN(1,F5840/Config_Geracao!$E$4)*G5840</f>
        <v>0.28975</v>
      </c>
    </row>
    <row r="5841" ht="15.0" customHeight="1">
      <c r="A5841" s="43">
        <v>45901.2916666667</v>
      </c>
      <c r="B5841" s="44">
        <v>9.0</v>
      </c>
      <c r="C5841" s="44">
        <v>7.0</v>
      </c>
      <c r="D5841" s="44">
        <v>407.7</v>
      </c>
      <c r="E5841" s="44">
        <v>28.8</v>
      </c>
      <c r="F5841" s="44">
        <v>2.41</v>
      </c>
      <c r="G5841" s="44">
        <v>0.95</v>
      </c>
      <c r="H5841" s="18">
        <f>MIN(1,F5841/Config_Geracao!$E$4)*G5841</f>
        <v>0.22895</v>
      </c>
    </row>
    <row r="5842" ht="15.0" customHeight="1">
      <c r="A5842" s="43">
        <v>45901.3333333333</v>
      </c>
      <c r="B5842" s="44">
        <v>9.0</v>
      </c>
      <c r="C5842" s="44">
        <v>8.0</v>
      </c>
      <c r="D5842" s="44">
        <v>648.7</v>
      </c>
      <c r="E5842" s="44">
        <v>29.1</v>
      </c>
      <c r="F5842" s="44">
        <v>2.79</v>
      </c>
      <c r="G5842" s="44">
        <v>0.95</v>
      </c>
      <c r="H5842" s="18">
        <f>MIN(1,F5842/Config_Geracao!$E$4)*G5842</f>
        <v>0.26505</v>
      </c>
    </row>
    <row r="5843" ht="15.0" customHeight="1">
      <c r="A5843" s="43">
        <v>45901.375</v>
      </c>
      <c r="B5843" s="44">
        <v>9.0</v>
      </c>
      <c r="C5843" s="44">
        <v>9.0</v>
      </c>
      <c r="D5843" s="44">
        <v>779.1</v>
      </c>
      <c r="E5843" s="44">
        <v>29.7</v>
      </c>
      <c r="F5843" s="44">
        <v>4.06</v>
      </c>
      <c r="G5843" s="44">
        <v>0.95</v>
      </c>
      <c r="H5843" s="18">
        <f>MIN(1,F5843/Config_Geracao!$E$4)*G5843</f>
        <v>0.3857</v>
      </c>
    </row>
    <row r="5844" ht="15.0" customHeight="1">
      <c r="A5844" s="43">
        <v>45901.4166666667</v>
      </c>
      <c r="B5844" s="44">
        <v>9.0</v>
      </c>
      <c r="C5844" s="44">
        <v>10.0</v>
      </c>
      <c r="D5844" s="44">
        <v>931.7</v>
      </c>
      <c r="E5844" s="44">
        <v>30.0</v>
      </c>
      <c r="F5844" s="44">
        <v>3.86</v>
      </c>
      <c r="G5844" s="44">
        <v>0.95</v>
      </c>
      <c r="H5844" s="18">
        <f>MIN(1,F5844/Config_Geracao!$E$4)*G5844</f>
        <v>0.3667</v>
      </c>
    </row>
    <row r="5845" ht="15.0" customHeight="1">
      <c r="A5845" s="43">
        <v>45901.4583333333</v>
      </c>
      <c r="B5845" s="44">
        <v>9.0</v>
      </c>
      <c r="C5845" s="44">
        <v>11.0</v>
      </c>
      <c r="D5845" s="44">
        <v>963.6</v>
      </c>
      <c r="E5845" s="44">
        <v>30.3</v>
      </c>
      <c r="F5845" s="44">
        <v>2.95</v>
      </c>
      <c r="G5845" s="44">
        <v>0.95</v>
      </c>
      <c r="H5845" s="18">
        <f>MIN(1,F5845/Config_Geracao!$E$4)*G5845</f>
        <v>0.28025</v>
      </c>
    </row>
    <row r="5846" ht="15.0" customHeight="1">
      <c r="A5846" s="43">
        <v>45901.5</v>
      </c>
      <c r="B5846" s="44">
        <v>9.0</v>
      </c>
      <c r="C5846" s="44">
        <v>12.0</v>
      </c>
      <c r="D5846" s="44">
        <v>1027.1</v>
      </c>
      <c r="E5846" s="44">
        <v>33.2</v>
      </c>
      <c r="F5846" s="44">
        <v>2.54</v>
      </c>
      <c r="G5846" s="44">
        <v>0.95</v>
      </c>
      <c r="H5846" s="18">
        <f>MIN(1,F5846/Config_Geracao!$E$4)*G5846</f>
        <v>0.2413</v>
      </c>
    </row>
    <row r="5847" ht="15.0" customHeight="1">
      <c r="A5847" s="43">
        <v>45901.5416666667</v>
      </c>
      <c r="B5847" s="44">
        <v>9.0</v>
      </c>
      <c r="C5847" s="44">
        <v>13.0</v>
      </c>
      <c r="D5847" s="44">
        <v>958.0</v>
      </c>
      <c r="E5847" s="44">
        <v>30.5</v>
      </c>
      <c r="F5847" s="44">
        <v>2.68</v>
      </c>
      <c r="G5847" s="44">
        <v>0.95</v>
      </c>
      <c r="H5847" s="18">
        <f>MIN(1,F5847/Config_Geracao!$E$4)*G5847</f>
        <v>0.2546</v>
      </c>
    </row>
    <row r="5848" ht="15.0" customHeight="1">
      <c r="A5848" s="43">
        <v>45901.5833333333</v>
      </c>
      <c r="B5848" s="44">
        <v>9.0</v>
      </c>
      <c r="C5848" s="44">
        <v>14.0</v>
      </c>
      <c r="D5848" s="44">
        <v>886.3</v>
      </c>
      <c r="E5848" s="44">
        <v>29.1</v>
      </c>
      <c r="F5848" s="44">
        <v>3.9</v>
      </c>
      <c r="G5848" s="44">
        <v>0.95</v>
      </c>
      <c r="H5848" s="18">
        <f>MIN(1,F5848/Config_Geracao!$E$4)*G5848</f>
        <v>0.3705</v>
      </c>
    </row>
    <row r="5849" ht="15.0" customHeight="1">
      <c r="A5849" s="43">
        <v>45901.625</v>
      </c>
      <c r="B5849" s="44">
        <v>9.0</v>
      </c>
      <c r="C5849" s="44">
        <v>15.0</v>
      </c>
      <c r="D5849" s="44">
        <v>759.7</v>
      </c>
      <c r="E5849" s="44">
        <v>30.5</v>
      </c>
      <c r="F5849" s="44">
        <v>5.03</v>
      </c>
      <c r="G5849" s="44">
        <v>0.95</v>
      </c>
      <c r="H5849" s="18">
        <f>MIN(1,F5849/Config_Geracao!$E$4)*G5849</f>
        <v>0.47785</v>
      </c>
    </row>
    <row r="5850" ht="15.0" customHeight="1">
      <c r="A5850" s="43">
        <v>45901.6666666667</v>
      </c>
      <c r="B5850" s="44">
        <v>9.0</v>
      </c>
      <c r="C5850" s="44">
        <v>16.0</v>
      </c>
      <c r="D5850" s="44">
        <v>625.9</v>
      </c>
      <c r="E5850" s="44">
        <v>27.2</v>
      </c>
      <c r="F5850" s="44">
        <v>3.15</v>
      </c>
      <c r="G5850" s="44">
        <v>0.95</v>
      </c>
      <c r="H5850" s="18">
        <f>MIN(1,F5850/Config_Geracao!$E$4)*G5850</f>
        <v>0.29925</v>
      </c>
    </row>
    <row r="5851" ht="15.0" customHeight="1">
      <c r="A5851" s="43">
        <v>45901.7083333333</v>
      </c>
      <c r="B5851" s="44">
        <v>9.0</v>
      </c>
      <c r="C5851" s="44">
        <v>17.0</v>
      </c>
      <c r="D5851" s="44">
        <v>467.5</v>
      </c>
      <c r="E5851" s="44">
        <v>27.5</v>
      </c>
      <c r="F5851" s="44">
        <v>2.43</v>
      </c>
      <c r="G5851" s="44">
        <v>0.95</v>
      </c>
      <c r="H5851" s="18">
        <f>MIN(1,F5851/Config_Geracao!$E$4)*G5851</f>
        <v>0.23085</v>
      </c>
    </row>
    <row r="5852" ht="15.0" customHeight="1">
      <c r="A5852" s="43">
        <v>45901.75</v>
      </c>
      <c r="B5852" s="44">
        <v>9.0</v>
      </c>
      <c r="C5852" s="44">
        <v>18.0</v>
      </c>
      <c r="D5852" s="44">
        <v>229.3</v>
      </c>
      <c r="E5852" s="44">
        <v>23.5</v>
      </c>
      <c r="F5852" s="44">
        <v>2.77</v>
      </c>
      <c r="G5852" s="44">
        <v>0.95</v>
      </c>
      <c r="H5852" s="18">
        <f>MIN(1,F5852/Config_Geracao!$E$4)*G5852</f>
        <v>0.26315</v>
      </c>
    </row>
    <row r="5853" ht="15.0" customHeight="1">
      <c r="A5853" s="43">
        <v>45901.7916666667</v>
      </c>
      <c r="B5853" s="44">
        <v>9.0</v>
      </c>
      <c r="C5853" s="44">
        <v>19.0</v>
      </c>
      <c r="D5853" s="44">
        <v>0.0</v>
      </c>
      <c r="E5853" s="44">
        <v>29.0</v>
      </c>
      <c r="F5853" s="44">
        <v>5.71</v>
      </c>
      <c r="G5853" s="44">
        <v>0.95</v>
      </c>
      <c r="H5853" s="18">
        <f>MIN(1,F5853/Config_Geracao!$E$4)*G5853</f>
        <v>0.54245</v>
      </c>
    </row>
    <row r="5854" ht="15.0" customHeight="1">
      <c r="A5854" s="43">
        <v>45901.8333333333</v>
      </c>
      <c r="B5854" s="44">
        <v>9.0</v>
      </c>
      <c r="C5854" s="44">
        <v>20.0</v>
      </c>
      <c r="D5854" s="44">
        <v>0.0</v>
      </c>
      <c r="E5854" s="44">
        <v>28.4</v>
      </c>
      <c r="F5854" s="44">
        <v>2.7</v>
      </c>
      <c r="G5854" s="44">
        <v>0.95</v>
      </c>
      <c r="H5854" s="18">
        <f>MIN(1,F5854/Config_Geracao!$E$4)*G5854</f>
        <v>0.2565</v>
      </c>
    </row>
    <row r="5855" ht="15.0" customHeight="1">
      <c r="A5855" s="43">
        <v>45901.875</v>
      </c>
      <c r="B5855" s="44">
        <v>9.0</v>
      </c>
      <c r="C5855" s="44">
        <v>21.0</v>
      </c>
      <c r="D5855" s="44">
        <v>0.0</v>
      </c>
      <c r="E5855" s="44">
        <v>25.9</v>
      </c>
      <c r="F5855" s="44">
        <v>4.31</v>
      </c>
      <c r="G5855" s="44">
        <v>0.95</v>
      </c>
      <c r="H5855" s="18">
        <f>MIN(1,F5855/Config_Geracao!$E$4)*G5855</f>
        <v>0.40945</v>
      </c>
    </row>
    <row r="5856" ht="15.0" customHeight="1">
      <c r="A5856" s="43">
        <v>45901.9166666667</v>
      </c>
      <c r="B5856" s="44">
        <v>9.0</v>
      </c>
      <c r="C5856" s="44">
        <v>22.0</v>
      </c>
      <c r="D5856" s="44">
        <v>0.0</v>
      </c>
      <c r="E5856" s="44">
        <v>24.7</v>
      </c>
      <c r="F5856" s="44">
        <v>4.24</v>
      </c>
      <c r="G5856" s="44">
        <v>0.95</v>
      </c>
      <c r="H5856" s="18">
        <f>MIN(1,F5856/Config_Geracao!$E$4)*G5856</f>
        <v>0.4028</v>
      </c>
    </row>
    <row r="5857" ht="15.0" customHeight="1">
      <c r="A5857" s="43">
        <v>45901.9583333333</v>
      </c>
      <c r="B5857" s="44">
        <v>9.0</v>
      </c>
      <c r="C5857" s="44">
        <v>23.0</v>
      </c>
      <c r="D5857" s="44">
        <v>0.0</v>
      </c>
      <c r="E5857" s="44">
        <v>28.8</v>
      </c>
      <c r="F5857" s="44">
        <v>3.93</v>
      </c>
      <c r="G5857" s="44">
        <v>0.95</v>
      </c>
      <c r="H5857" s="18">
        <f>MIN(1,F5857/Config_Geracao!$E$4)*G5857</f>
        <v>0.37335</v>
      </c>
    </row>
    <row r="5858" ht="15.0" customHeight="1">
      <c r="A5858" s="43">
        <v>45902.0</v>
      </c>
      <c r="B5858" s="44">
        <v>9.0</v>
      </c>
      <c r="C5858" s="44">
        <v>0.0</v>
      </c>
      <c r="D5858" s="44">
        <v>0.0</v>
      </c>
      <c r="E5858" s="44">
        <v>29.5</v>
      </c>
      <c r="F5858" s="44">
        <v>3.93</v>
      </c>
      <c r="G5858" s="44">
        <v>0.95</v>
      </c>
      <c r="H5858" s="18">
        <f>MIN(1,F5858/Config_Geracao!$E$4)*G5858</f>
        <v>0.37335</v>
      </c>
    </row>
    <row r="5859" ht="15.0" customHeight="1">
      <c r="A5859" s="43">
        <v>45902.0416666667</v>
      </c>
      <c r="B5859" s="44">
        <v>9.0</v>
      </c>
      <c r="C5859" s="44">
        <v>1.0</v>
      </c>
      <c r="D5859" s="44">
        <v>0.0</v>
      </c>
      <c r="E5859" s="44">
        <v>29.0</v>
      </c>
      <c r="F5859" s="44">
        <v>4.12</v>
      </c>
      <c r="G5859" s="44">
        <v>0.95</v>
      </c>
      <c r="H5859" s="18">
        <f>MIN(1,F5859/Config_Geracao!$E$4)*G5859</f>
        <v>0.3914</v>
      </c>
    </row>
    <row r="5860" ht="15.0" customHeight="1">
      <c r="A5860" s="43">
        <v>45902.0833333333</v>
      </c>
      <c r="B5860" s="44">
        <v>9.0</v>
      </c>
      <c r="C5860" s="44">
        <v>2.0</v>
      </c>
      <c r="D5860" s="44">
        <v>0.0</v>
      </c>
      <c r="E5860" s="44">
        <v>28.4</v>
      </c>
      <c r="F5860" s="44">
        <v>3.83</v>
      </c>
      <c r="G5860" s="44">
        <v>0.95</v>
      </c>
      <c r="H5860" s="18">
        <f>MIN(1,F5860/Config_Geracao!$E$4)*G5860</f>
        <v>0.36385</v>
      </c>
    </row>
    <row r="5861" ht="15.0" customHeight="1">
      <c r="A5861" s="43">
        <v>45902.125</v>
      </c>
      <c r="B5861" s="44">
        <v>9.0</v>
      </c>
      <c r="C5861" s="44">
        <v>3.0</v>
      </c>
      <c r="D5861" s="44">
        <v>0.0</v>
      </c>
      <c r="E5861" s="44">
        <v>29.1</v>
      </c>
      <c r="F5861" s="44">
        <v>3.9</v>
      </c>
      <c r="G5861" s="44">
        <v>0.95</v>
      </c>
      <c r="H5861" s="18">
        <f>MIN(1,F5861/Config_Geracao!$E$4)*G5861</f>
        <v>0.3705</v>
      </c>
    </row>
    <row r="5862" ht="15.0" customHeight="1">
      <c r="A5862" s="43">
        <v>45902.1666666667</v>
      </c>
      <c r="B5862" s="44">
        <v>9.0</v>
      </c>
      <c r="C5862" s="44">
        <v>4.0</v>
      </c>
      <c r="D5862" s="44">
        <v>0.0</v>
      </c>
      <c r="E5862" s="44">
        <v>25.7</v>
      </c>
      <c r="F5862" s="44">
        <v>4.01</v>
      </c>
      <c r="G5862" s="44">
        <v>0.95</v>
      </c>
      <c r="H5862" s="18">
        <f>MIN(1,F5862/Config_Geracao!$E$4)*G5862</f>
        <v>0.38095</v>
      </c>
    </row>
    <row r="5863" ht="15.0" customHeight="1">
      <c r="A5863" s="43">
        <v>45902.2083333333</v>
      </c>
      <c r="B5863" s="44">
        <v>9.0</v>
      </c>
      <c r="C5863" s="44">
        <v>5.0</v>
      </c>
      <c r="D5863" s="44">
        <v>11.4</v>
      </c>
      <c r="E5863" s="44">
        <v>27.2</v>
      </c>
      <c r="F5863" s="44">
        <v>3.85</v>
      </c>
      <c r="G5863" s="44">
        <v>0.95</v>
      </c>
      <c r="H5863" s="18">
        <f>MIN(1,F5863/Config_Geracao!$E$4)*G5863</f>
        <v>0.36575</v>
      </c>
    </row>
    <row r="5864" ht="15.0" customHeight="1">
      <c r="A5864" s="43">
        <v>45902.25</v>
      </c>
      <c r="B5864" s="44">
        <v>9.0</v>
      </c>
      <c r="C5864" s="44">
        <v>6.0</v>
      </c>
      <c r="D5864" s="44">
        <v>220.7</v>
      </c>
      <c r="E5864" s="44">
        <v>26.4</v>
      </c>
      <c r="F5864" s="44">
        <v>3.01</v>
      </c>
      <c r="G5864" s="44">
        <v>0.95</v>
      </c>
      <c r="H5864" s="18">
        <f>MIN(1,F5864/Config_Geracao!$E$4)*G5864</f>
        <v>0.28595</v>
      </c>
    </row>
    <row r="5865" ht="15.0" customHeight="1">
      <c r="A5865" s="43">
        <v>45902.2916666667</v>
      </c>
      <c r="B5865" s="44">
        <v>9.0</v>
      </c>
      <c r="C5865" s="44">
        <v>7.0</v>
      </c>
      <c r="D5865" s="44">
        <v>439.9</v>
      </c>
      <c r="E5865" s="44">
        <v>27.2</v>
      </c>
      <c r="F5865" s="44">
        <v>4.92</v>
      </c>
      <c r="G5865" s="44">
        <v>0.95</v>
      </c>
      <c r="H5865" s="18">
        <f>MIN(1,F5865/Config_Geracao!$E$4)*G5865</f>
        <v>0.4674</v>
      </c>
    </row>
    <row r="5866" ht="15.0" customHeight="1">
      <c r="A5866" s="43">
        <v>45902.3333333333</v>
      </c>
      <c r="B5866" s="44">
        <v>9.0</v>
      </c>
      <c r="C5866" s="44">
        <v>8.0</v>
      </c>
      <c r="D5866" s="44">
        <v>608.8</v>
      </c>
      <c r="E5866" s="44">
        <v>27.4</v>
      </c>
      <c r="F5866" s="44">
        <v>2.51</v>
      </c>
      <c r="G5866" s="44">
        <v>0.95</v>
      </c>
      <c r="H5866" s="18">
        <f>MIN(1,F5866/Config_Geracao!$E$4)*G5866</f>
        <v>0.23845</v>
      </c>
    </row>
    <row r="5867" ht="15.0" customHeight="1">
      <c r="A5867" s="43">
        <v>45902.375</v>
      </c>
      <c r="B5867" s="44">
        <v>9.0</v>
      </c>
      <c r="C5867" s="44">
        <v>9.0</v>
      </c>
      <c r="D5867" s="44">
        <v>770.2</v>
      </c>
      <c r="E5867" s="44">
        <v>28.8</v>
      </c>
      <c r="F5867" s="44">
        <v>3.04</v>
      </c>
      <c r="G5867" s="44">
        <v>0.95</v>
      </c>
      <c r="H5867" s="18">
        <f>MIN(1,F5867/Config_Geracao!$E$4)*G5867</f>
        <v>0.2888</v>
      </c>
    </row>
    <row r="5868" ht="15.0" customHeight="1">
      <c r="A5868" s="43">
        <v>45902.4166666667</v>
      </c>
      <c r="B5868" s="44">
        <v>9.0</v>
      </c>
      <c r="C5868" s="44">
        <v>10.0</v>
      </c>
      <c r="D5868" s="44">
        <v>871.5</v>
      </c>
      <c r="E5868" s="44">
        <v>30.0</v>
      </c>
      <c r="F5868" s="44">
        <v>2.44</v>
      </c>
      <c r="G5868" s="44">
        <v>0.95</v>
      </c>
      <c r="H5868" s="18">
        <f>MIN(1,F5868/Config_Geracao!$E$4)*G5868</f>
        <v>0.2318</v>
      </c>
    </row>
    <row r="5869" ht="15.0" customHeight="1">
      <c r="A5869" s="43">
        <v>45902.4583333333</v>
      </c>
      <c r="B5869" s="44">
        <v>9.0</v>
      </c>
      <c r="C5869" s="44">
        <v>11.0</v>
      </c>
      <c r="D5869" s="44">
        <v>961.6</v>
      </c>
      <c r="E5869" s="44">
        <v>30.8</v>
      </c>
      <c r="F5869" s="44">
        <v>2.99</v>
      </c>
      <c r="G5869" s="44">
        <v>0.95</v>
      </c>
      <c r="H5869" s="18">
        <f>MIN(1,F5869/Config_Geracao!$E$4)*G5869</f>
        <v>0.28405</v>
      </c>
    </row>
    <row r="5870" ht="15.0" customHeight="1">
      <c r="A5870" s="43">
        <v>45902.5</v>
      </c>
      <c r="B5870" s="44">
        <v>9.0</v>
      </c>
      <c r="C5870" s="44">
        <v>12.0</v>
      </c>
      <c r="D5870" s="44">
        <v>1014.4</v>
      </c>
      <c r="E5870" s="44">
        <v>32.0</v>
      </c>
      <c r="F5870" s="44">
        <v>2.95</v>
      </c>
      <c r="G5870" s="44">
        <v>0.95</v>
      </c>
      <c r="H5870" s="18">
        <f>MIN(1,F5870/Config_Geracao!$E$4)*G5870</f>
        <v>0.28025</v>
      </c>
    </row>
    <row r="5871" ht="15.0" customHeight="1">
      <c r="A5871" s="43">
        <v>45902.5416666667</v>
      </c>
      <c r="B5871" s="44">
        <v>9.0</v>
      </c>
      <c r="C5871" s="44">
        <v>13.0</v>
      </c>
      <c r="D5871" s="44">
        <v>978.1</v>
      </c>
      <c r="E5871" s="44">
        <v>30.0</v>
      </c>
      <c r="F5871" s="44">
        <v>2.74</v>
      </c>
      <c r="G5871" s="44">
        <v>0.95</v>
      </c>
      <c r="H5871" s="18">
        <f>MIN(1,F5871/Config_Geracao!$E$4)*G5871</f>
        <v>0.2603</v>
      </c>
    </row>
    <row r="5872" ht="15.0" customHeight="1">
      <c r="A5872" s="43">
        <v>45902.5833333333</v>
      </c>
      <c r="B5872" s="44">
        <v>9.0</v>
      </c>
      <c r="C5872" s="44">
        <v>14.0</v>
      </c>
      <c r="D5872" s="44">
        <v>915.0</v>
      </c>
      <c r="E5872" s="44">
        <v>29.1</v>
      </c>
      <c r="F5872" s="44">
        <v>3.54</v>
      </c>
      <c r="G5872" s="44">
        <v>0.95</v>
      </c>
      <c r="H5872" s="18">
        <f>MIN(1,F5872/Config_Geracao!$E$4)*G5872</f>
        <v>0.3363</v>
      </c>
    </row>
    <row r="5873" ht="15.0" customHeight="1">
      <c r="A5873" s="43">
        <v>45902.625</v>
      </c>
      <c r="B5873" s="44">
        <v>9.0</v>
      </c>
      <c r="C5873" s="44">
        <v>15.0</v>
      </c>
      <c r="D5873" s="44">
        <v>761.2</v>
      </c>
      <c r="E5873" s="44">
        <v>29.5</v>
      </c>
      <c r="F5873" s="44">
        <v>2.47</v>
      </c>
      <c r="G5873" s="44">
        <v>0.95</v>
      </c>
      <c r="H5873" s="18">
        <f>MIN(1,F5873/Config_Geracao!$E$4)*G5873</f>
        <v>0.23465</v>
      </c>
    </row>
    <row r="5874" ht="15.0" customHeight="1">
      <c r="A5874" s="43">
        <v>45902.6666666667</v>
      </c>
      <c r="B5874" s="44">
        <v>9.0</v>
      </c>
      <c r="C5874" s="44">
        <v>16.0</v>
      </c>
      <c r="D5874" s="44">
        <v>289.1</v>
      </c>
      <c r="E5874" s="44">
        <v>26.3</v>
      </c>
      <c r="F5874" s="44">
        <v>3.03</v>
      </c>
      <c r="G5874" s="44">
        <v>0.95</v>
      </c>
      <c r="H5874" s="18">
        <f>MIN(1,F5874/Config_Geracao!$E$4)*G5874</f>
        <v>0.28785</v>
      </c>
    </row>
    <row r="5875" ht="15.0" customHeight="1">
      <c r="A5875" s="43">
        <v>45902.7083333333</v>
      </c>
      <c r="B5875" s="44">
        <v>9.0</v>
      </c>
      <c r="C5875" s="44">
        <v>17.0</v>
      </c>
      <c r="D5875" s="44">
        <v>420.3</v>
      </c>
      <c r="E5875" s="44">
        <v>27.5</v>
      </c>
      <c r="F5875" s="44">
        <v>3.73</v>
      </c>
      <c r="G5875" s="44">
        <v>0.95</v>
      </c>
      <c r="H5875" s="18">
        <f>MIN(1,F5875/Config_Geracao!$E$4)*G5875</f>
        <v>0.35435</v>
      </c>
    </row>
    <row r="5876" ht="15.0" customHeight="1">
      <c r="A5876" s="43">
        <v>45902.75</v>
      </c>
      <c r="B5876" s="44">
        <v>9.0</v>
      </c>
      <c r="C5876" s="44">
        <v>18.0</v>
      </c>
      <c r="D5876" s="44">
        <v>238.6</v>
      </c>
      <c r="E5876" s="44">
        <v>26.4</v>
      </c>
      <c r="F5876" s="44">
        <v>3.27</v>
      </c>
      <c r="G5876" s="44">
        <v>0.95</v>
      </c>
      <c r="H5876" s="18">
        <f>MIN(1,F5876/Config_Geracao!$E$4)*G5876</f>
        <v>0.31065</v>
      </c>
    </row>
    <row r="5877" ht="15.0" customHeight="1">
      <c r="A5877" s="43">
        <v>45902.7916666667</v>
      </c>
      <c r="B5877" s="44">
        <v>9.0</v>
      </c>
      <c r="C5877" s="44">
        <v>19.0</v>
      </c>
      <c r="D5877" s="44">
        <v>7.8</v>
      </c>
      <c r="E5877" s="44">
        <v>24.9</v>
      </c>
      <c r="F5877" s="44">
        <v>6.65</v>
      </c>
      <c r="G5877" s="44">
        <v>0.95</v>
      </c>
      <c r="H5877" s="18">
        <f>MIN(1,F5877/Config_Geracao!$E$4)*G5877</f>
        <v>0.63175</v>
      </c>
    </row>
    <row r="5878" ht="15.0" customHeight="1">
      <c r="A5878" s="43">
        <v>45902.8333333333</v>
      </c>
      <c r="B5878" s="44">
        <v>9.0</v>
      </c>
      <c r="C5878" s="44">
        <v>20.0</v>
      </c>
      <c r="D5878" s="44">
        <v>0.0</v>
      </c>
      <c r="E5878" s="44">
        <v>26.7</v>
      </c>
      <c r="F5878" s="44">
        <v>4.01</v>
      </c>
      <c r="G5878" s="44">
        <v>0.95</v>
      </c>
      <c r="H5878" s="18">
        <f>MIN(1,F5878/Config_Geracao!$E$4)*G5878</f>
        <v>0.38095</v>
      </c>
    </row>
    <row r="5879" ht="15.0" customHeight="1">
      <c r="A5879" s="43">
        <v>45902.875</v>
      </c>
      <c r="B5879" s="44">
        <v>9.0</v>
      </c>
      <c r="C5879" s="44">
        <v>21.0</v>
      </c>
      <c r="D5879" s="44">
        <v>0.0</v>
      </c>
      <c r="E5879" s="44">
        <v>27.7</v>
      </c>
      <c r="F5879" s="44">
        <v>3.81</v>
      </c>
      <c r="G5879" s="44">
        <v>0.95</v>
      </c>
      <c r="H5879" s="18">
        <f>MIN(1,F5879/Config_Geracao!$E$4)*G5879</f>
        <v>0.36195</v>
      </c>
    </row>
    <row r="5880" ht="15.0" customHeight="1">
      <c r="A5880" s="43">
        <v>45902.9166666667</v>
      </c>
      <c r="B5880" s="44">
        <v>9.0</v>
      </c>
      <c r="C5880" s="44">
        <v>22.0</v>
      </c>
      <c r="D5880" s="44">
        <v>0.0</v>
      </c>
      <c r="E5880" s="44">
        <v>28.7</v>
      </c>
      <c r="F5880" s="44">
        <v>3.63</v>
      </c>
      <c r="G5880" s="44">
        <v>0.95</v>
      </c>
      <c r="H5880" s="18">
        <f>MIN(1,F5880/Config_Geracao!$E$4)*G5880</f>
        <v>0.34485</v>
      </c>
    </row>
    <row r="5881" ht="15.0" customHeight="1">
      <c r="A5881" s="43">
        <v>45902.9583333333</v>
      </c>
      <c r="B5881" s="44">
        <v>9.0</v>
      </c>
      <c r="C5881" s="44">
        <v>23.0</v>
      </c>
      <c r="D5881" s="44">
        <v>0.0</v>
      </c>
      <c r="E5881" s="44">
        <v>27.5</v>
      </c>
      <c r="F5881" s="44">
        <v>3.91</v>
      </c>
      <c r="G5881" s="44">
        <v>0.95</v>
      </c>
      <c r="H5881" s="18">
        <f>MIN(1,F5881/Config_Geracao!$E$4)*G5881</f>
        <v>0.37145</v>
      </c>
    </row>
    <row r="5882" ht="15.0" customHeight="1">
      <c r="A5882" s="43">
        <v>45903.0</v>
      </c>
      <c r="B5882" s="44">
        <v>9.0</v>
      </c>
      <c r="C5882" s="44">
        <v>0.0</v>
      </c>
      <c r="D5882" s="44">
        <v>0.0</v>
      </c>
      <c r="E5882" s="44">
        <v>29.5</v>
      </c>
      <c r="F5882" s="44">
        <v>4.42</v>
      </c>
      <c r="G5882" s="44">
        <v>0.95</v>
      </c>
      <c r="H5882" s="18">
        <f>MIN(1,F5882/Config_Geracao!$E$4)*G5882</f>
        <v>0.4199</v>
      </c>
    </row>
    <row r="5883" ht="15.0" customHeight="1">
      <c r="A5883" s="43">
        <v>45903.0416666667</v>
      </c>
      <c r="B5883" s="44">
        <v>9.0</v>
      </c>
      <c r="C5883" s="44">
        <v>1.0</v>
      </c>
      <c r="D5883" s="44">
        <v>0.0</v>
      </c>
      <c r="E5883" s="44">
        <v>30.7</v>
      </c>
      <c r="F5883" s="44">
        <v>4.26</v>
      </c>
      <c r="G5883" s="44">
        <v>0.95</v>
      </c>
      <c r="H5883" s="18">
        <f>MIN(1,F5883/Config_Geracao!$E$4)*G5883</f>
        <v>0.4047</v>
      </c>
    </row>
    <row r="5884" ht="15.0" customHeight="1">
      <c r="A5884" s="43">
        <v>45903.0833333333</v>
      </c>
      <c r="B5884" s="44">
        <v>9.0</v>
      </c>
      <c r="C5884" s="44">
        <v>2.0</v>
      </c>
      <c r="D5884" s="44">
        <v>0.0</v>
      </c>
      <c r="E5884" s="44">
        <v>26.2</v>
      </c>
      <c r="F5884" s="44">
        <v>4.79</v>
      </c>
      <c r="G5884" s="44">
        <v>0.95</v>
      </c>
      <c r="H5884" s="18">
        <f>MIN(1,F5884/Config_Geracao!$E$4)*G5884</f>
        <v>0.45505</v>
      </c>
    </row>
    <row r="5885" ht="15.0" customHeight="1">
      <c r="A5885" s="43">
        <v>45903.125</v>
      </c>
      <c r="B5885" s="44">
        <v>9.0</v>
      </c>
      <c r="C5885" s="44">
        <v>3.0</v>
      </c>
      <c r="D5885" s="44">
        <v>0.0</v>
      </c>
      <c r="E5885" s="44">
        <v>26.6</v>
      </c>
      <c r="F5885" s="44">
        <v>4.0</v>
      </c>
      <c r="G5885" s="44">
        <v>0.95</v>
      </c>
      <c r="H5885" s="18">
        <f>MIN(1,F5885/Config_Geracao!$E$4)*G5885</f>
        <v>0.38</v>
      </c>
    </row>
    <row r="5886" ht="15.0" customHeight="1">
      <c r="A5886" s="43">
        <v>45903.1666666667</v>
      </c>
      <c r="B5886" s="44">
        <v>9.0</v>
      </c>
      <c r="C5886" s="44">
        <v>4.0</v>
      </c>
      <c r="D5886" s="44">
        <v>0.0</v>
      </c>
      <c r="E5886" s="44">
        <v>27.1</v>
      </c>
      <c r="F5886" s="44">
        <v>4.17</v>
      </c>
      <c r="G5886" s="44">
        <v>0.95</v>
      </c>
      <c r="H5886" s="18">
        <f>MIN(1,F5886/Config_Geracao!$E$4)*G5886</f>
        <v>0.39615</v>
      </c>
    </row>
    <row r="5887" ht="15.0" customHeight="1">
      <c r="A5887" s="43">
        <v>45903.2083333333</v>
      </c>
      <c r="B5887" s="44">
        <v>9.0</v>
      </c>
      <c r="C5887" s="44">
        <v>5.0</v>
      </c>
      <c r="D5887" s="44">
        <v>30.8</v>
      </c>
      <c r="E5887" s="44">
        <v>24.0</v>
      </c>
      <c r="F5887" s="44">
        <v>4.14</v>
      </c>
      <c r="G5887" s="44">
        <v>0.95</v>
      </c>
      <c r="H5887" s="18">
        <f>MIN(1,F5887/Config_Geracao!$E$4)*G5887</f>
        <v>0.3933</v>
      </c>
    </row>
    <row r="5888" ht="15.0" customHeight="1">
      <c r="A5888" s="43">
        <v>45903.25</v>
      </c>
      <c r="B5888" s="44">
        <v>9.0</v>
      </c>
      <c r="C5888" s="44">
        <v>6.0</v>
      </c>
      <c r="D5888" s="44">
        <v>266.8</v>
      </c>
      <c r="E5888" s="44">
        <v>25.3</v>
      </c>
      <c r="F5888" s="44">
        <v>2.46</v>
      </c>
      <c r="G5888" s="44">
        <v>0.95</v>
      </c>
      <c r="H5888" s="18">
        <f>MIN(1,F5888/Config_Geracao!$E$4)*G5888</f>
        <v>0.2337</v>
      </c>
    </row>
    <row r="5889" ht="15.0" customHeight="1">
      <c r="A5889" s="43">
        <v>45903.2916666667</v>
      </c>
      <c r="B5889" s="44">
        <v>9.0</v>
      </c>
      <c r="C5889" s="44">
        <v>7.0</v>
      </c>
      <c r="D5889" s="44">
        <v>409.5</v>
      </c>
      <c r="E5889" s="44">
        <v>25.6</v>
      </c>
      <c r="F5889" s="44">
        <v>4.87</v>
      </c>
      <c r="G5889" s="44">
        <v>0.95</v>
      </c>
      <c r="H5889" s="18">
        <f>MIN(1,F5889/Config_Geracao!$E$4)*G5889</f>
        <v>0.46265</v>
      </c>
    </row>
    <row r="5890" ht="15.0" customHeight="1">
      <c r="A5890" s="43">
        <v>45903.3333333333</v>
      </c>
      <c r="B5890" s="44">
        <v>9.0</v>
      </c>
      <c r="C5890" s="44">
        <v>8.0</v>
      </c>
      <c r="D5890" s="44">
        <v>621.8</v>
      </c>
      <c r="E5890" s="44">
        <v>27.3</v>
      </c>
      <c r="F5890" s="44">
        <v>4.1</v>
      </c>
      <c r="G5890" s="44">
        <v>0.95</v>
      </c>
      <c r="H5890" s="18">
        <f>MIN(1,F5890/Config_Geracao!$E$4)*G5890</f>
        <v>0.3895</v>
      </c>
    </row>
    <row r="5891" ht="15.0" customHeight="1">
      <c r="A5891" s="43">
        <v>45903.375</v>
      </c>
      <c r="B5891" s="44">
        <v>9.0</v>
      </c>
      <c r="C5891" s="44">
        <v>9.0</v>
      </c>
      <c r="D5891" s="44">
        <v>774.0</v>
      </c>
      <c r="E5891" s="44">
        <v>27.2</v>
      </c>
      <c r="F5891" s="44">
        <v>5.03</v>
      </c>
      <c r="G5891" s="44">
        <v>0.95</v>
      </c>
      <c r="H5891" s="18">
        <f>MIN(1,F5891/Config_Geracao!$E$4)*G5891</f>
        <v>0.47785</v>
      </c>
    </row>
    <row r="5892" ht="15.0" customHeight="1">
      <c r="A5892" s="43">
        <v>45903.4166666667</v>
      </c>
      <c r="B5892" s="44">
        <v>9.0</v>
      </c>
      <c r="C5892" s="44">
        <v>10.0</v>
      </c>
      <c r="D5892" s="44">
        <v>925.3</v>
      </c>
      <c r="E5892" s="44">
        <v>27.9</v>
      </c>
      <c r="F5892" s="44">
        <v>2.91</v>
      </c>
      <c r="G5892" s="44">
        <v>0.95</v>
      </c>
      <c r="H5892" s="18">
        <f>MIN(1,F5892/Config_Geracao!$E$4)*G5892</f>
        <v>0.27645</v>
      </c>
    </row>
    <row r="5893" ht="15.0" customHeight="1">
      <c r="A5893" s="43">
        <v>45903.4583333333</v>
      </c>
      <c r="B5893" s="44">
        <v>9.0</v>
      </c>
      <c r="C5893" s="44">
        <v>11.0</v>
      </c>
      <c r="D5893" s="44">
        <v>481.4</v>
      </c>
      <c r="E5893" s="44">
        <v>30.3</v>
      </c>
      <c r="F5893" s="44">
        <v>2.73</v>
      </c>
      <c r="G5893" s="44">
        <v>0.95</v>
      </c>
      <c r="H5893" s="18">
        <f>MIN(1,F5893/Config_Geracao!$E$4)*G5893</f>
        <v>0.25935</v>
      </c>
    </row>
    <row r="5894" ht="15.0" customHeight="1">
      <c r="A5894" s="43">
        <v>45903.5</v>
      </c>
      <c r="B5894" s="44">
        <v>9.0</v>
      </c>
      <c r="C5894" s="44">
        <v>12.0</v>
      </c>
      <c r="D5894" s="44">
        <v>1016.3</v>
      </c>
      <c r="E5894" s="44">
        <v>28.6</v>
      </c>
      <c r="F5894" s="44">
        <v>3.04</v>
      </c>
      <c r="G5894" s="44">
        <v>0.95</v>
      </c>
      <c r="H5894" s="18">
        <f>MIN(1,F5894/Config_Geracao!$E$4)*G5894</f>
        <v>0.2888</v>
      </c>
    </row>
    <row r="5895" ht="15.0" customHeight="1">
      <c r="A5895" s="43">
        <v>45903.5416666667</v>
      </c>
      <c r="B5895" s="44">
        <v>9.0</v>
      </c>
      <c r="C5895" s="44">
        <v>13.0</v>
      </c>
      <c r="D5895" s="44">
        <v>980.5</v>
      </c>
      <c r="E5895" s="44">
        <v>30.7</v>
      </c>
      <c r="F5895" s="44">
        <v>2.67</v>
      </c>
      <c r="G5895" s="44">
        <v>0.95</v>
      </c>
      <c r="H5895" s="18">
        <f>MIN(1,F5895/Config_Geracao!$E$4)*G5895</f>
        <v>0.25365</v>
      </c>
    </row>
    <row r="5896" ht="15.0" customHeight="1">
      <c r="A5896" s="43">
        <v>45903.5833333333</v>
      </c>
      <c r="B5896" s="44">
        <v>9.0</v>
      </c>
      <c r="C5896" s="44">
        <v>14.0</v>
      </c>
      <c r="D5896" s="44">
        <v>916.7</v>
      </c>
      <c r="E5896" s="44">
        <v>31.9</v>
      </c>
      <c r="F5896" s="44">
        <v>2.92</v>
      </c>
      <c r="G5896" s="44">
        <v>0.95</v>
      </c>
      <c r="H5896" s="18">
        <f>MIN(1,F5896/Config_Geracao!$E$4)*G5896</f>
        <v>0.2774</v>
      </c>
    </row>
    <row r="5897" ht="15.0" customHeight="1">
      <c r="A5897" s="43">
        <v>45903.625</v>
      </c>
      <c r="B5897" s="44">
        <v>9.0</v>
      </c>
      <c r="C5897" s="44">
        <v>15.0</v>
      </c>
      <c r="D5897" s="44">
        <v>795.6</v>
      </c>
      <c r="E5897" s="44">
        <v>30.5</v>
      </c>
      <c r="F5897" s="44">
        <v>2.6</v>
      </c>
      <c r="G5897" s="44">
        <v>0.95</v>
      </c>
      <c r="H5897" s="18">
        <f>MIN(1,F5897/Config_Geracao!$E$4)*G5897</f>
        <v>0.247</v>
      </c>
    </row>
    <row r="5898" ht="15.0" customHeight="1">
      <c r="A5898" s="43">
        <v>45903.6666666667</v>
      </c>
      <c r="B5898" s="44">
        <v>9.0</v>
      </c>
      <c r="C5898" s="44">
        <v>16.0</v>
      </c>
      <c r="D5898" s="44">
        <v>636.2</v>
      </c>
      <c r="E5898" s="44">
        <v>28.7</v>
      </c>
      <c r="F5898" s="44">
        <v>2.5</v>
      </c>
      <c r="G5898" s="44">
        <v>0.95</v>
      </c>
      <c r="H5898" s="18">
        <f>MIN(1,F5898/Config_Geracao!$E$4)*G5898</f>
        <v>0.2375</v>
      </c>
    </row>
    <row r="5899" ht="15.0" customHeight="1">
      <c r="A5899" s="43">
        <v>45903.7083333333</v>
      </c>
      <c r="B5899" s="44">
        <v>9.0</v>
      </c>
      <c r="C5899" s="44">
        <v>17.0</v>
      </c>
      <c r="D5899" s="44">
        <v>424.2</v>
      </c>
      <c r="E5899" s="44">
        <v>27.1</v>
      </c>
      <c r="F5899" s="44">
        <v>3.15</v>
      </c>
      <c r="G5899" s="44">
        <v>0.95</v>
      </c>
      <c r="H5899" s="18">
        <f>MIN(1,F5899/Config_Geracao!$E$4)*G5899</f>
        <v>0.29925</v>
      </c>
    </row>
    <row r="5900" ht="15.0" customHeight="1">
      <c r="A5900" s="43">
        <v>45903.75</v>
      </c>
      <c r="B5900" s="44">
        <v>9.0</v>
      </c>
      <c r="C5900" s="44">
        <v>18.0</v>
      </c>
      <c r="D5900" s="44">
        <v>249.1</v>
      </c>
      <c r="E5900" s="44">
        <v>24.5</v>
      </c>
      <c r="F5900" s="44">
        <v>2.49</v>
      </c>
      <c r="G5900" s="44">
        <v>0.95</v>
      </c>
      <c r="H5900" s="18">
        <f>MIN(1,F5900/Config_Geracao!$E$4)*G5900</f>
        <v>0.23655</v>
      </c>
    </row>
    <row r="5901" ht="15.0" customHeight="1">
      <c r="A5901" s="43">
        <v>45903.7916666667</v>
      </c>
      <c r="B5901" s="44">
        <v>9.0</v>
      </c>
      <c r="C5901" s="44">
        <v>19.0</v>
      </c>
      <c r="D5901" s="44">
        <v>0.0</v>
      </c>
      <c r="E5901" s="44">
        <v>26.8</v>
      </c>
      <c r="F5901" s="44">
        <v>5.13</v>
      </c>
      <c r="G5901" s="44">
        <v>0.95</v>
      </c>
      <c r="H5901" s="18">
        <f>MIN(1,F5901/Config_Geracao!$E$4)*G5901</f>
        <v>0.48735</v>
      </c>
    </row>
    <row r="5902" ht="15.0" customHeight="1">
      <c r="A5902" s="43">
        <v>45903.8333333333</v>
      </c>
      <c r="B5902" s="44">
        <v>9.0</v>
      </c>
      <c r="C5902" s="44">
        <v>20.0</v>
      </c>
      <c r="D5902" s="44">
        <v>0.0</v>
      </c>
      <c r="E5902" s="44">
        <v>22.2</v>
      </c>
      <c r="F5902" s="44">
        <v>2.97</v>
      </c>
      <c r="G5902" s="44">
        <v>0.95</v>
      </c>
      <c r="H5902" s="18">
        <f>MIN(1,F5902/Config_Geracao!$E$4)*G5902</f>
        <v>0.28215</v>
      </c>
    </row>
    <row r="5903" ht="15.0" customHeight="1">
      <c r="A5903" s="43">
        <v>45903.875</v>
      </c>
      <c r="B5903" s="44">
        <v>9.0</v>
      </c>
      <c r="C5903" s="44">
        <v>21.0</v>
      </c>
      <c r="D5903" s="44">
        <v>0.0</v>
      </c>
      <c r="E5903" s="44">
        <v>28.9</v>
      </c>
      <c r="F5903" s="44">
        <v>4.78</v>
      </c>
      <c r="G5903" s="44">
        <v>0.95</v>
      </c>
      <c r="H5903" s="18">
        <f>MIN(1,F5903/Config_Geracao!$E$4)*G5903</f>
        <v>0.4541</v>
      </c>
    </row>
    <row r="5904" ht="15.0" customHeight="1">
      <c r="A5904" s="43">
        <v>45903.9166666667</v>
      </c>
      <c r="B5904" s="44">
        <v>9.0</v>
      </c>
      <c r="C5904" s="44">
        <v>22.0</v>
      </c>
      <c r="D5904" s="44">
        <v>0.0</v>
      </c>
      <c r="E5904" s="44">
        <v>26.0</v>
      </c>
      <c r="F5904" s="44">
        <v>5.72</v>
      </c>
      <c r="G5904" s="44">
        <v>0.95</v>
      </c>
      <c r="H5904" s="18">
        <f>MIN(1,F5904/Config_Geracao!$E$4)*G5904</f>
        <v>0.5434</v>
      </c>
    </row>
    <row r="5905" ht="15.0" customHeight="1">
      <c r="A5905" s="43">
        <v>45903.9583333333</v>
      </c>
      <c r="B5905" s="44">
        <v>9.0</v>
      </c>
      <c r="C5905" s="44">
        <v>23.0</v>
      </c>
      <c r="D5905" s="44">
        <v>0.0</v>
      </c>
      <c r="E5905" s="44">
        <v>27.7</v>
      </c>
      <c r="F5905" s="44">
        <v>4.16</v>
      </c>
      <c r="G5905" s="44">
        <v>0.95</v>
      </c>
      <c r="H5905" s="18">
        <f>MIN(1,F5905/Config_Geracao!$E$4)*G5905</f>
        <v>0.3952</v>
      </c>
    </row>
    <row r="5906" ht="15.0" customHeight="1">
      <c r="A5906" s="43">
        <v>45904.0</v>
      </c>
      <c r="B5906" s="44">
        <v>9.0</v>
      </c>
      <c r="C5906" s="44">
        <v>0.0</v>
      </c>
      <c r="D5906" s="44">
        <v>0.0</v>
      </c>
      <c r="E5906" s="44">
        <v>28.1</v>
      </c>
      <c r="F5906" s="44">
        <v>4.64</v>
      </c>
      <c r="G5906" s="44">
        <v>0.95</v>
      </c>
      <c r="H5906" s="18">
        <f>MIN(1,F5906/Config_Geracao!$E$4)*G5906</f>
        <v>0.4408</v>
      </c>
    </row>
    <row r="5907" ht="15.0" customHeight="1">
      <c r="A5907" s="43">
        <v>45904.0416666667</v>
      </c>
      <c r="B5907" s="44">
        <v>9.0</v>
      </c>
      <c r="C5907" s="44">
        <v>1.0</v>
      </c>
      <c r="D5907" s="44">
        <v>0.0</v>
      </c>
      <c r="E5907" s="44">
        <v>26.7</v>
      </c>
      <c r="F5907" s="44">
        <v>3.92</v>
      </c>
      <c r="G5907" s="44">
        <v>0.95</v>
      </c>
      <c r="H5907" s="18">
        <f>MIN(1,F5907/Config_Geracao!$E$4)*G5907</f>
        <v>0.3724</v>
      </c>
    </row>
    <row r="5908" ht="15.0" customHeight="1">
      <c r="A5908" s="43">
        <v>45904.0833333333</v>
      </c>
      <c r="B5908" s="44">
        <v>9.0</v>
      </c>
      <c r="C5908" s="44">
        <v>2.0</v>
      </c>
      <c r="D5908" s="44">
        <v>0.0</v>
      </c>
      <c r="E5908" s="44">
        <v>28.5</v>
      </c>
      <c r="F5908" s="44">
        <v>4.65</v>
      </c>
      <c r="G5908" s="44">
        <v>0.95</v>
      </c>
      <c r="H5908" s="18">
        <f>MIN(1,F5908/Config_Geracao!$E$4)*G5908</f>
        <v>0.44175</v>
      </c>
    </row>
    <row r="5909" ht="15.0" customHeight="1">
      <c r="A5909" s="43">
        <v>45904.125</v>
      </c>
      <c r="B5909" s="44">
        <v>9.0</v>
      </c>
      <c r="C5909" s="44">
        <v>3.0</v>
      </c>
      <c r="D5909" s="44">
        <v>0.0</v>
      </c>
      <c r="E5909" s="44">
        <v>28.7</v>
      </c>
      <c r="F5909" s="44">
        <v>4.15</v>
      </c>
      <c r="G5909" s="44">
        <v>0.95</v>
      </c>
      <c r="H5909" s="18">
        <f>MIN(1,F5909/Config_Geracao!$E$4)*G5909</f>
        <v>0.39425</v>
      </c>
    </row>
    <row r="5910" ht="15.0" customHeight="1">
      <c r="A5910" s="43">
        <v>45904.1666666667</v>
      </c>
      <c r="B5910" s="44">
        <v>9.0</v>
      </c>
      <c r="C5910" s="44">
        <v>4.0</v>
      </c>
      <c r="D5910" s="44">
        <v>0.0</v>
      </c>
      <c r="E5910" s="44">
        <v>23.9</v>
      </c>
      <c r="F5910" s="44">
        <v>4.97</v>
      </c>
      <c r="G5910" s="44">
        <v>0.95</v>
      </c>
      <c r="H5910" s="18">
        <f>MIN(1,F5910/Config_Geracao!$E$4)*G5910</f>
        <v>0.47215</v>
      </c>
    </row>
    <row r="5911" ht="15.0" customHeight="1">
      <c r="A5911" s="43">
        <v>45904.2083333333</v>
      </c>
      <c r="B5911" s="44">
        <v>9.0</v>
      </c>
      <c r="C5911" s="44">
        <v>5.0</v>
      </c>
      <c r="D5911" s="44">
        <v>14.2</v>
      </c>
      <c r="E5911" s="44">
        <v>25.4</v>
      </c>
      <c r="F5911" s="44">
        <v>4.02</v>
      </c>
      <c r="G5911" s="44">
        <v>0.95</v>
      </c>
      <c r="H5911" s="18">
        <f>MIN(1,F5911/Config_Geracao!$E$4)*G5911</f>
        <v>0.3819</v>
      </c>
    </row>
    <row r="5912" ht="15.0" customHeight="1">
      <c r="A5912" s="43">
        <v>45904.25</v>
      </c>
      <c r="B5912" s="44">
        <v>9.0</v>
      </c>
      <c r="C5912" s="44">
        <v>6.0</v>
      </c>
      <c r="D5912" s="44">
        <v>248.9</v>
      </c>
      <c r="E5912" s="44">
        <v>24.2</v>
      </c>
      <c r="F5912" s="44">
        <v>5.57</v>
      </c>
      <c r="G5912" s="44">
        <v>0.95</v>
      </c>
      <c r="H5912" s="18">
        <f>MIN(1,F5912/Config_Geracao!$E$4)*G5912</f>
        <v>0.52915</v>
      </c>
    </row>
    <row r="5913" ht="15.0" customHeight="1">
      <c r="A5913" s="43">
        <v>45904.2916666667</v>
      </c>
      <c r="B5913" s="44">
        <v>9.0</v>
      </c>
      <c r="C5913" s="44">
        <v>7.0</v>
      </c>
      <c r="D5913" s="44">
        <v>423.5</v>
      </c>
      <c r="E5913" s="44">
        <v>26.7</v>
      </c>
      <c r="F5913" s="44">
        <v>2.68</v>
      </c>
      <c r="G5913" s="44">
        <v>0.95</v>
      </c>
      <c r="H5913" s="18">
        <f>MIN(1,F5913/Config_Geracao!$E$4)*G5913</f>
        <v>0.2546</v>
      </c>
    </row>
    <row r="5914" ht="15.0" customHeight="1">
      <c r="A5914" s="43">
        <v>45904.3333333333</v>
      </c>
      <c r="B5914" s="44">
        <v>9.0</v>
      </c>
      <c r="C5914" s="44">
        <v>8.0</v>
      </c>
      <c r="D5914" s="44">
        <v>651.7</v>
      </c>
      <c r="E5914" s="44">
        <v>28.4</v>
      </c>
      <c r="F5914" s="44">
        <v>2.53</v>
      </c>
      <c r="G5914" s="44">
        <v>0.95</v>
      </c>
      <c r="H5914" s="18">
        <f>MIN(1,F5914/Config_Geracao!$E$4)*G5914</f>
        <v>0.24035</v>
      </c>
    </row>
    <row r="5915" ht="15.0" customHeight="1">
      <c r="A5915" s="43">
        <v>45904.375</v>
      </c>
      <c r="B5915" s="44">
        <v>9.0</v>
      </c>
      <c r="C5915" s="44">
        <v>9.0</v>
      </c>
      <c r="D5915" s="44">
        <v>777.6</v>
      </c>
      <c r="E5915" s="44">
        <v>26.9</v>
      </c>
      <c r="F5915" s="44">
        <v>2.51</v>
      </c>
      <c r="G5915" s="44">
        <v>0.95</v>
      </c>
      <c r="H5915" s="18">
        <f>MIN(1,F5915/Config_Geracao!$E$4)*G5915</f>
        <v>0.23845</v>
      </c>
    </row>
    <row r="5916" ht="15.0" customHeight="1">
      <c r="A5916" s="43">
        <v>45904.4166666667</v>
      </c>
      <c r="B5916" s="44">
        <v>9.0</v>
      </c>
      <c r="C5916" s="44">
        <v>10.0</v>
      </c>
      <c r="D5916" s="44">
        <v>929.8</v>
      </c>
      <c r="E5916" s="44">
        <v>31.8</v>
      </c>
      <c r="F5916" s="44">
        <v>3.09</v>
      </c>
      <c r="G5916" s="44">
        <v>0.95</v>
      </c>
      <c r="H5916" s="18">
        <f>MIN(1,F5916/Config_Geracao!$E$4)*G5916</f>
        <v>0.29355</v>
      </c>
    </row>
    <row r="5917" ht="15.0" customHeight="1">
      <c r="A5917" s="43">
        <v>45904.4583333333</v>
      </c>
      <c r="B5917" s="44">
        <v>9.0</v>
      </c>
      <c r="C5917" s="44">
        <v>11.0</v>
      </c>
      <c r="D5917" s="44">
        <v>1003.3</v>
      </c>
      <c r="E5917" s="44">
        <v>32.4</v>
      </c>
      <c r="F5917" s="44">
        <v>3.28</v>
      </c>
      <c r="G5917" s="44">
        <v>0.95</v>
      </c>
      <c r="H5917" s="18">
        <f>MIN(1,F5917/Config_Geracao!$E$4)*G5917</f>
        <v>0.3116</v>
      </c>
    </row>
    <row r="5918" ht="15.0" customHeight="1">
      <c r="A5918" s="43">
        <v>45904.5</v>
      </c>
      <c r="B5918" s="44">
        <v>9.0</v>
      </c>
      <c r="C5918" s="44">
        <v>12.0</v>
      </c>
      <c r="D5918" s="44">
        <v>1026.2</v>
      </c>
      <c r="E5918" s="44">
        <v>31.5</v>
      </c>
      <c r="F5918" s="44">
        <v>3.82</v>
      </c>
      <c r="G5918" s="44">
        <v>0.95</v>
      </c>
      <c r="H5918" s="18">
        <f>MIN(1,F5918/Config_Geracao!$E$4)*G5918</f>
        <v>0.3629</v>
      </c>
    </row>
    <row r="5919" ht="15.0" customHeight="1">
      <c r="A5919" s="43">
        <v>45904.5416666667</v>
      </c>
      <c r="B5919" s="44">
        <v>9.0</v>
      </c>
      <c r="C5919" s="44">
        <v>13.0</v>
      </c>
      <c r="D5919" s="44">
        <v>971.3</v>
      </c>
      <c r="E5919" s="44">
        <v>30.4</v>
      </c>
      <c r="F5919" s="44">
        <v>2.79</v>
      </c>
      <c r="G5919" s="44">
        <v>0.95</v>
      </c>
      <c r="H5919" s="18">
        <f>MIN(1,F5919/Config_Geracao!$E$4)*G5919</f>
        <v>0.26505</v>
      </c>
    </row>
    <row r="5920" ht="15.0" customHeight="1">
      <c r="A5920" s="43">
        <v>45904.5833333333</v>
      </c>
      <c r="B5920" s="44">
        <v>9.0</v>
      </c>
      <c r="C5920" s="44">
        <v>14.0</v>
      </c>
      <c r="D5920" s="44">
        <v>928.9</v>
      </c>
      <c r="E5920" s="44">
        <v>28.5</v>
      </c>
      <c r="F5920" s="44">
        <v>2.8</v>
      </c>
      <c r="G5920" s="44">
        <v>0.95</v>
      </c>
      <c r="H5920" s="18">
        <f>MIN(1,F5920/Config_Geracao!$E$4)*G5920</f>
        <v>0.266</v>
      </c>
    </row>
    <row r="5921" ht="15.0" customHeight="1">
      <c r="A5921" s="43">
        <v>45904.625</v>
      </c>
      <c r="B5921" s="44">
        <v>9.0</v>
      </c>
      <c r="C5921" s="44">
        <v>15.0</v>
      </c>
      <c r="D5921" s="44">
        <v>758.6</v>
      </c>
      <c r="E5921" s="44">
        <v>26.2</v>
      </c>
      <c r="F5921" s="44">
        <v>3.73</v>
      </c>
      <c r="G5921" s="44">
        <v>0.95</v>
      </c>
      <c r="H5921" s="18">
        <f>MIN(1,F5921/Config_Geracao!$E$4)*G5921</f>
        <v>0.35435</v>
      </c>
    </row>
    <row r="5922" ht="15.0" customHeight="1">
      <c r="A5922" s="43">
        <v>45904.6666666667</v>
      </c>
      <c r="B5922" s="44">
        <v>9.0</v>
      </c>
      <c r="C5922" s="44">
        <v>16.0</v>
      </c>
      <c r="D5922" s="44">
        <v>606.2</v>
      </c>
      <c r="E5922" s="44">
        <v>27.0</v>
      </c>
      <c r="F5922" s="44">
        <v>2.42</v>
      </c>
      <c r="G5922" s="44">
        <v>0.95</v>
      </c>
      <c r="H5922" s="18">
        <f>MIN(1,F5922/Config_Geracao!$E$4)*G5922</f>
        <v>0.2299</v>
      </c>
    </row>
    <row r="5923" ht="15.0" customHeight="1">
      <c r="A5923" s="43">
        <v>45904.7083333333</v>
      </c>
      <c r="B5923" s="44">
        <v>9.0</v>
      </c>
      <c r="C5923" s="44">
        <v>17.0</v>
      </c>
      <c r="D5923" s="44">
        <v>224.8</v>
      </c>
      <c r="E5923" s="44">
        <v>26.8</v>
      </c>
      <c r="F5923" s="44">
        <v>8.68</v>
      </c>
      <c r="G5923" s="44">
        <v>0.95</v>
      </c>
      <c r="H5923" s="18">
        <f>MIN(1,F5923/Config_Geracao!$E$4)*G5923</f>
        <v>0.8246</v>
      </c>
    </row>
    <row r="5924" ht="15.0" customHeight="1">
      <c r="A5924" s="43">
        <v>45904.75</v>
      </c>
      <c r="B5924" s="44">
        <v>9.0</v>
      </c>
      <c r="C5924" s="44">
        <v>18.0</v>
      </c>
      <c r="D5924" s="44">
        <v>51.3</v>
      </c>
      <c r="E5924" s="44">
        <v>25.5</v>
      </c>
      <c r="F5924" s="44">
        <v>3.43</v>
      </c>
      <c r="G5924" s="44">
        <v>0.95</v>
      </c>
      <c r="H5924" s="18">
        <f>MIN(1,F5924/Config_Geracao!$E$4)*G5924</f>
        <v>0.32585</v>
      </c>
    </row>
    <row r="5925" ht="15.0" customHeight="1">
      <c r="A5925" s="43">
        <v>45904.7916666667</v>
      </c>
      <c r="B5925" s="44">
        <v>9.0</v>
      </c>
      <c r="C5925" s="44">
        <v>19.0</v>
      </c>
      <c r="D5925" s="44">
        <v>0.0</v>
      </c>
      <c r="E5925" s="44">
        <v>24.9</v>
      </c>
      <c r="F5925" s="44">
        <v>2.92</v>
      </c>
      <c r="G5925" s="44">
        <v>0.95</v>
      </c>
      <c r="H5925" s="18">
        <f>MIN(1,F5925/Config_Geracao!$E$4)*G5925</f>
        <v>0.2774</v>
      </c>
    </row>
    <row r="5926" ht="15.0" customHeight="1">
      <c r="A5926" s="43">
        <v>45904.8333333333</v>
      </c>
      <c r="B5926" s="44">
        <v>9.0</v>
      </c>
      <c r="C5926" s="44">
        <v>20.0</v>
      </c>
      <c r="D5926" s="44">
        <v>0.0</v>
      </c>
      <c r="E5926" s="44">
        <v>26.1</v>
      </c>
      <c r="F5926" s="44">
        <v>4.83</v>
      </c>
      <c r="G5926" s="44">
        <v>0.95</v>
      </c>
      <c r="H5926" s="18">
        <f>MIN(1,F5926/Config_Geracao!$E$4)*G5926</f>
        <v>0.45885</v>
      </c>
    </row>
    <row r="5927" ht="15.0" customHeight="1">
      <c r="A5927" s="43">
        <v>45904.875</v>
      </c>
      <c r="B5927" s="44">
        <v>9.0</v>
      </c>
      <c r="C5927" s="44">
        <v>21.0</v>
      </c>
      <c r="D5927" s="44">
        <v>0.0</v>
      </c>
      <c r="E5927" s="44">
        <v>28.2</v>
      </c>
      <c r="F5927" s="44">
        <v>4.36</v>
      </c>
      <c r="G5927" s="44">
        <v>0.95</v>
      </c>
      <c r="H5927" s="18">
        <f>MIN(1,F5927/Config_Geracao!$E$4)*G5927</f>
        <v>0.4142</v>
      </c>
    </row>
    <row r="5928" ht="15.0" customHeight="1">
      <c r="A5928" s="43">
        <v>45904.9166666667</v>
      </c>
      <c r="B5928" s="44">
        <v>9.0</v>
      </c>
      <c r="C5928" s="44">
        <v>22.0</v>
      </c>
      <c r="D5928" s="44">
        <v>0.0</v>
      </c>
      <c r="E5928" s="44">
        <v>29.0</v>
      </c>
      <c r="F5928" s="44">
        <v>5.75</v>
      </c>
      <c r="G5928" s="44">
        <v>0.95</v>
      </c>
      <c r="H5928" s="18">
        <f>MIN(1,F5928/Config_Geracao!$E$4)*G5928</f>
        <v>0.54625</v>
      </c>
    </row>
    <row r="5929" ht="15.0" customHeight="1">
      <c r="A5929" s="43">
        <v>45904.9583333333</v>
      </c>
      <c r="B5929" s="44">
        <v>9.0</v>
      </c>
      <c r="C5929" s="44">
        <v>23.0</v>
      </c>
      <c r="D5929" s="44">
        <v>0.0</v>
      </c>
      <c r="E5929" s="44">
        <v>26.2</v>
      </c>
      <c r="F5929" s="44">
        <v>5.42</v>
      </c>
      <c r="G5929" s="44">
        <v>0.95</v>
      </c>
      <c r="H5929" s="18">
        <f>MIN(1,F5929/Config_Geracao!$E$4)*G5929</f>
        <v>0.5149</v>
      </c>
    </row>
    <row r="5930" ht="15.0" customHeight="1">
      <c r="A5930" s="43">
        <v>45905.0</v>
      </c>
      <c r="B5930" s="44">
        <v>9.0</v>
      </c>
      <c r="C5930" s="44">
        <v>0.0</v>
      </c>
      <c r="D5930" s="44">
        <v>0.0</v>
      </c>
      <c r="E5930" s="44">
        <v>27.7</v>
      </c>
      <c r="F5930" s="44">
        <v>3.93</v>
      </c>
      <c r="G5930" s="44">
        <v>0.95</v>
      </c>
      <c r="H5930" s="18">
        <f>MIN(1,F5930/Config_Geracao!$E$4)*G5930</f>
        <v>0.37335</v>
      </c>
    </row>
    <row r="5931" ht="15.0" customHeight="1">
      <c r="A5931" s="43">
        <v>45905.0416666667</v>
      </c>
      <c r="B5931" s="44">
        <v>9.0</v>
      </c>
      <c r="C5931" s="44">
        <v>1.0</v>
      </c>
      <c r="D5931" s="44">
        <v>0.0</v>
      </c>
      <c r="E5931" s="44">
        <v>30.2</v>
      </c>
      <c r="F5931" s="44">
        <v>3.9</v>
      </c>
      <c r="G5931" s="44">
        <v>0.95</v>
      </c>
      <c r="H5931" s="18">
        <f>MIN(1,F5931/Config_Geracao!$E$4)*G5931</f>
        <v>0.3705</v>
      </c>
    </row>
    <row r="5932" ht="15.0" customHeight="1">
      <c r="A5932" s="43">
        <v>45905.0833333333</v>
      </c>
      <c r="B5932" s="44">
        <v>9.0</v>
      </c>
      <c r="C5932" s="44">
        <v>2.0</v>
      </c>
      <c r="D5932" s="44">
        <v>0.0</v>
      </c>
      <c r="E5932" s="44">
        <v>29.9</v>
      </c>
      <c r="F5932" s="44">
        <v>4.9</v>
      </c>
      <c r="G5932" s="44">
        <v>0.95</v>
      </c>
      <c r="H5932" s="18">
        <f>MIN(1,F5932/Config_Geracao!$E$4)*G5932</f>
        <v>0.4655</v>
      </c>
    </row>
    <row r="5933" ht="15.0" customHeight="1">
      <c r="A5933" s="43">
        <v>45905.125</v>
      </c>
      <c r="B5933" s="44">
        <v>9.0</v>
      </c>
      <c r="C5933" s="44">
        <v>3.0</v>
      </c>
      <c r="D5933" s="44">
        <v>0.0</v>
      </c>
      <c r="E5933" s="44">
        <v>29.2</v>
      </c>
      <c r="F5933" s="44">
        <v>5.0</v>
      </c>
      <c r="G5933" s="44">
        <v>0.95</v>
      </c>
      <c r="H5933" s="18">
        <f>MIN(1,F5933/Config_Geracao!$E$4)*G5933</f>
        <v>0.475</v>
      </c>
    </row>
    <row r="5934" ht="15.0" customHeight="1">
      <c r="A5934" s="43">
        <v>45905.1666666667</v>
      </c>
      <c r="B5934" s="44">
        <v>9.0</v>
      </c>
      <c r="C5934" s="44">
        <v>4.0</v>
      </c>
      <c r="D5934" s="44">
        <v>0.0</v>
      </c>
      <c r="E5934" s="44">
        <v>27.1</v>
      </c>
      <c r="F5934" s="44">
        <v>3.9</v>
      </c>
      <c r="G5934" s="44">
        <v>0.95</v>
      </c>
      <c r="H5934" s="18">
        <f>MIN(1,F5934/Config_Geracao!$E$4)*G5934</f>
        <v>0.3705</v>
      </c>
    </row>
    <row r="5935" ht="15.0" customHeight="1">
      <c r="A5935" s="43">
        <v>45905.2083333333</v>
      </c>
      <c r="B5935" s="44">
        <v>9.0</v>
      </c>
      <c r="C5935" s="44">
        <v>5.0</v>
      </c>
      <c r="D5935" s="44">
        <v>0.0</v>
      </c>
      <c r="E5935" s="44">
        <v>25.7</v>
      </c>
      <c r="F5935" s="44">
        <v>3.73</v>
      </c>
      <c r="G5935" s="44">
        <v>0.95</v>
      </c>
      <c r="H5935" s="18">
        <f>MIN(1,F5935/Config_Geracao!$E$4)*G5935</f>
        <v>0.35435</v>
      </c>
    </row>
    <row r="5936" ht="15.0" customHeight="1">
      <c r="A5936" s="43">
        <v>45905.25</v>
      </c>
      <c r="B5936" s="44">
        <v>9.0</v>
      </c>
      <c r="C5936" s="44">
        <v>6.0</v>
      </c>
      <c r="D5936" s="44">
        <v>226.0</v>
      </c>
      <c r="E5936" s="44">
        <v>26.9</v>
      </c>
      <c r="F5936" s="44">
        <v>3.04</v>
      </c>
      <c r="G5936" s="44">
        <v>0.95</v>
      </c>
      <c r="H5936" s="18">
        <f>MIN(1,F5936/Config_Geracao!$E$4)*G5936</f>
        <v>0.2888</v>
      </c>
    </row>
    <row r="5937" ht="15.0" customHeight="1">
      <c r="A5937" s="43">
        <v>45905.2916666667</v>
      </c>
      <c r="B5937" s="44">
        <v>9.0</v>
      </c>
      <c r="C5937" s="44">
        <v>7.0</v>
      </c>
      <c r="D5937" s="44">
        <v>441.4</v>
      </c>
      <c r="E5937" s="44">
        <v>25.9</v>
      </c>
      <c r="F5937" s="44">
        <v>3.03</v>
      </c>
      <c r="G5937" s="44">
        <v>0.95</v>
      </c>
      <c r="H5937" s="18">
        <f>MIN(1,F5937/Config_Geracao!$E$4)*G5937</f>
        <v>0.28785</v>
      </c>
    </row>
    <row r="5938" ht="15.0" customHeight="1">
      <c r="A5938" s="43">
        <v>45905.3333333333</v>
      </c>
      <c r="B5938" s="44">
        <v>9.0</v>
      </c>
      <c r="C5938" s="44">
        <v>8.0</v>
      </c>
      <c r="D5938" s="44">
        <v>624.4</v>
      </c>
      <c r="E5938" s="44">
        <v>25.9</v>
      </c>
      <c r="F5938" s="44">
        <v>2.99</v>
      </c>
      <c r="G5938" s="44">
        <v>0.95</v>
      </c>
      <c r="H5938" s="18">
        <f>MIN(1,F5938/Config_Geracao!$E$4)*G5938</f>
        <v>0.28405</v>
      </c>
    </row>
    <row r="5939" ht="15.0" customHeight="1">
      <c r="A5939" s="43">
        <v>45905.375</v>
      </c>
      <c r="B5939" s="44">
        <v>9.0</v>
      </c>
      <c r="C5939" s="44">
        <v>9.0</v>
      </c>
      <c r="D5939" s="44">
        <v>773.8</v>
      </c>
      <c r="E5939" s="44">
        <v>26.8</v>
      </c>
      <c r="F5939" s="44">
        <v>3.43</v>
      </c>
      <c r="G5939" s="44">
        <v>0.95</v>
      </c>
      <c r="H5939" s="18">
        <f>MIN(1,F5939/Config_Geracao!$E$4)*G5939</f>
        <v>0.32585</v>
      </c>
    </row>
    <row r="5940" ht="15.0" customHeight="1">
      <c r="A5940" s="43">
        <v>45905.4166666667</v>
      </c>
      <c r="B5940" s="44">
        <v>9.0</v>
      </c>
      <c r="C5940" s="44">
        <v>10.0</v>
      </c>
      <c r="D5940" s="44">
        <v>899.8</v>
      </c>
      <c r="E5940" s="44">
        <v>32.0</v>
      </c>
      <c r="F5940" s="44">
        <v>3.0</v>
      </c>
      <c r="G5940" s="44">
        <v>0.95</v>
      </c>
      <c r="H5940" s="18">
        <f>MIN(1,F5940/Config_Geracao!$E$4)*G5940</f>
        <v>0.285</v>
      </c>
    </row>
    <row r="5941" ht="15.0" customHeight="1">
      <c r="A5941" s="43">
        <v>45905.4583333333</v>
      </c>
      <c r="B5941" s="44">
        <v>9.0</v>
      </c>
      <c r="C5941" s="44">
        <v>11.0</v>
      </c>
      <c r="D5941" s="44">
        <v>981.8</v>
      </c>
      <c r="E5941" s="44">
        <v>31.9</v>
      </c>
      <c r="F5941" s="44">
        <v>4.48</v>
      </c>
      <c r="G5941" s="44">
        <v>0.95</v>
      </c>
      <c r="H5941" s="18">
        <f>MIN(1,F5941/Config_Geracao!$E$4)*G5941</f>
        <v>0.4256</v>
      </c>
    </row>
    <row r="5942" ht="15.0" customHeight="1">
      <c r="A5942" s="43">
        <v>45905.5</v>
      </c>
      <c r="B5942" s="44">
        <v>9.0</v>
      </c>
      <c r="C5942" s="44">
        <v>12.0</v>
      </c>
      <c r="D5942" s="44">
        <v>986.2</v>
      </c>
      <c r="E5942" s="44">
        <v>30.5</v>
      </c>
      <c r="F5942" s="44">
        <v>4.09</v>
      </c>
      <c r="G5942" s="44">
        <v>0.95</v>
      </c>
      <c r="H5942" s="18">
        <f>MIN(1,F5942/Config_Geracao!$E$4)*G5942</f>
        <v>0.38855</v>
      </c>
    </row>
    <row r="5943" ht="15.0" customHeight="1">
      <c r="A5943" s="43">
        <v>45905.5416666667</v>
      </c>
      <c r="B5943" s="44">
        <v>9.0</v>
      </c>
      <c r="C5943" s="44">
        <v>13.0</v>
      </c>
      <c r="D5943" s="44">
        <v>957.5</v>
      </c>
      <c r="E5943" s="44">
        <v>31.6</v>
      </c>
      <c r="F5943" s="44">
        <v>3.05</v>
      </c>
      <c r="G5943" s="44">
        <v>0.95</v>
      </c>
      <c r="H5943" s="18">
        <f>MIN(1,F5943/Config_Geracao!$E$4)*G5943</f>
        <v>0.28975</v>
      </c>
    </row>
    <row r="5944" ht="15.0" customHeight="1">
      <c r="A5944" s="43">
        <v>45905.5833333333</v>
      </c>
      <c r="B5944" s="44">
        <v>9.0</v>
      </c>
      <c r="C5944" s="44">
        <v>14.0</v>
      </c>
      <c r="D5944" s="44">
        <v>891.1</v>
      </c>
      <c r="E5944" s="44">
        <v>30.3</v>
      </c>
      <c r="F5944" s="44">
        <v>3.56</v>
      </c>
      <c r="G5944" s="44">
        <v>0.95</v>
      </c>
      <c r="H5944" s="18">
        <f>MIN(1,F5944/Config_Geracao!$E$4)*G5944</f>
        <v>0.3382</v>
      </c>
    </row>
    <row r="5945" ht="15.0" customHeight="1">
      <c r="A5945" s="43">
        <v>45905.625</v>
      </c>
      <c r="B5945" s="44">
        <v>9.0</v>
      </c>
      <c r="C5945" s="44">
        <v>15.0</v>
      </c>
      <c r="D5945" s="44">
        <v>770.6</v>
      </c>
      <c r="E5945" s="44">
        <v>30.2</v>
      </c>
      <c r="F5945" s="44">
        <v>2.45</v>
      </c>
      <c r="G5945" s="44">
        <v>0.95</v>
      </c>
      <c r="H5945" s="18">
        <f>MIN(1,F5945/Config_Geracao!$E$4)*G5945</f>
        <v>0.23275</v>
      </c>
    </row>
    <row r="5946" ht="15.0" customHeight="1">
      <c r="A5946" s="43">
        <v>45905.6666666667</v>
      </c>
      <c r="B5946" s="44">
        <v>9.0</v>
      </c>
      <c r="C5946" s="44">
        <v>16.0</v>
      </c>
      <c r="D5946" s="44">
        <v>590.6</v>
      </c>
      <c r="E5946" s="44">
        <v>27.5</v>
      </c>
      <c r="F5946" s="44">
        <v>2.57</v>
      </c>
      <c r="G5946" s="44">
        <v>0.95</v>
      </c>
      <c r="H5946" s="18">
        <f>MIN(1,F5946/Config_Geracao!$E$4)*G5946</f>
        <v>0.24415</v>
      </c>
    </row>
    <row r="5947" ht="15.0" customHeight="1">
      <c r="A5947" s="43">
        <v>45905.7083333333</v>
      </c>
      <c r="B5947" s="44">
        <v>9.0</v>
      </c>
      <c r="C5947" s="44">
        <v>17.0</v>
      </c>
      <c r="D5947" s="44">
        <v>470.9</v>
      </c>
      <c r="E5947" s="44">
        <v>25.2</v>
      </c>
      <c r="F5947" s="44">
        <v>2.72</v>
      </c>
      <c r="G5947" s="44">
        <v>0.95</v>
      </c>
      <c r="H5947" s="18">
        <f>MIN(1,F5947/Config_Geracao!$E$4)*G5947</f>
        <v>0.2584</v>
      </c>
    </row>
    <row r="5948" ht="15.0" customHeight="1">
      <c r="A5948" s="43">
        <v>45905.75</v>
      </c>
      <c r="B5948" s="44">
        <v>9.0</v>
      </c>
      <c r="C5948" s="44">
        <v>18.0</v>
      </c>
      <c r="D5948" s="44">
        <v>114.1</v>
      </c>
      <c r="E5948" s="44">
        <v>26.8</v>
      </c>
      <c r="F5948" s="44">
        <v>5.75</v>
      </c>
      <c r="G5948" s="44">
        <v>0.95</v>
      </c>
      <c r="H5948" s="18">
        <f>MIN(1,F5948/Config_Geracao!$E$4)*G5948</f>
        <v>0.54625</v>
      </c>
    </row>
    <row r="5949" ht="15.0" customHeight="1">
      <c r="A5949" s="43">
        <v>45905.7916666667</v>
      </c>
      <c r="B5949" s="44">
        <v>9.0</v>
      </c>
      <c r="C5949" s="44">
        <v>19.0</v>
      </c>
      <c r="D5949" s="44">
        <v>12.1</v>
      </c>
      <c r="E5949" s="44">
        <v>24.3</v>
      </c>
      <c r="F5949" s="44">
        <v>3.17</v>
      </c>
      <c r="G5949" s="44">
        <v>0.95</v>
      </c>
      <c r="H5949" s="18">
        <f>MIN(1,F5949/Config_Geracao!$E$4)*G5949</f>
        <v>0.30115</v>
      </c>
    </row>
    <row r="5950" ht="15.0" customHeight="1">
      <c r="A5950" s="43">
        <v>45905.8333333333</v>
      </c>
      <c r="B5950" s="44">
        <v>9.0</v>
      </c>
      <c r="C5950" s="44">
        <v>20.0</v>
      </c>
      <c r="D5950" s="44">
        <v>0.0</v>
      </c>
      <c r="E5950" s="44">
        <v>28.6</v>
      </c>
      <c r="F5950" s="44">
        <v>3.69</v>
      </c>
      <c r="G5950" s="44">
        <v>0.95</v>
      </c>
      <c r="H5950" s="18">
        <f>MIN(1,F5950/Config_Geracao!$E$4)*G5950</f>
        <v>0.35055</v>
      </c>
    </row>
    <row r="5951" ht="15.0" customHeight="1">
      <c r="A5951" s="43">
        <v>45905.875</v>
      </c>
      <c r="B5951" s="44">
        <v>9.0</v>
      </c>
      <c r="C5951" s="44">
        <v>21.0</v>
      </c>
      <c r="D5951" s="44">
        <v>0.0</v>
      </c>
      <c r="E5951" s="44">
        <v>28.0</v>
      </c>
      <c r="F5951" s="44">
        <v>3.64</v>
      </c>
      <c r="G5951" s="44">
        <v>0.95</v>
      </c>
      <c r="H5951" s="18">
        <f>MIN(1,F5951/Config_Geracao!$E$4)*G5951</f>
        <v>0.3458</v>
      </c>
    </row>
    <row r="5952" ht="15.0" customHeight="1">
      <c r="A5952" s="43">
        <v>45905.9166666667</v>
      </c>
      <c r="B5952" s="44">
        <v>9.0</v>
      </c>
      <c r="C5952" s="44">
        <v>22.0</v>
      </c>
      <c r="D5952" s="44">
        <v>0.0</v>
      </c>
      <c r="E5952" s="44">
        <v>27.8</v>
      </c>
      <c r="F5952" s="44">
        <v>4.1</v>
      </c>
      <c r="G5952" s="44">
        <v>0.95</v>
      </c>
      <c r="H5952" s="18">
        <f>MIN(1,F5952/Config_Geracao!$E$4)*G5952</f>
        <v>0.3895</v>
      </c>
    </row>
    <row r="5953" ht="15.0" customHeight="1">
      <c r="A5953" s="43">
        <v>45905.9583333333</v>
      </c>
      <c r="B5953" s="44">
        <v>9.0</v>
      </c>
      <c r="C5953" s="44">
        <v>23.0</v>
      </c>
      <c r="D5953" s="44">
        <v>0.0</v>
      </c>
      <c r="E5953" s="44">
        <v>30.0</v>
      </c>
      <c r="F5953" s="44">
        <v>4.37</v>
      </c>
      <c r="G5953" s="44">
        <v>0.95</v>
      </c>
      <c r="H5953" s="18">
        <f>MIN(1,F5953/Config_Geracao!$E$4)*G5953</f>
        <v>0.41515</v>
      </c>
    </row>
    <row r="5954" ht="15.0" customHeight="1">
      <c r="A5954" s="43">
        <v>45906.0</v>
      </c>
      <c r="B5954" s="44">
        <v>9.0</v>
      </c>
      <c r="C5954" s="44">
        <v>0.0</v>
      </c>
      <c r="D5954" s="44">
        <v>0.0</v>
      </c>
      <c r="E5954" s="44">
        <v>26.4</v>
      </c>
      <c r="F5954" s="44">
        <v>4.14</v>
      </c>
      <c r="G5954" s="44">
        <v>0.95</v>
      </c>
      <c r="H5954" s="18">
        <f>MIN(1,F5954/Config_Geracao!$E$4)*G5954</f>
        <v>0.3933</v>
      </c>
    </row>
    <row r="5955" ht="15.0" customHeight="1">
      <c r="A5955" s="43">
        <v>45906.0416666667</v>
      </c>
      <c r="B5955" s="44">
        <v>9.0</v>
      </c>
      <c r="C5955" s="44">
        <v>1.0</v>
      </c>
      <c r="D5955" s="44">
        <v>0.0</v>
      </c>
      <c r="E5955" s="44">
        <v>28.4</v>
      </c>
      <c r="F5955" s="44">
        <v>4.01</v>
      </c>
      <c r="G5955" s="44">
        <v>0.95</v>
      </c>
      <c r="H5955" s="18">
        <f>MIN(1,F5955/Config_Geracao!$E$4)*G5955</f>
        <v>0.38095</v>
      </c>
    </row>
    <row r="5956" ht="15.0" customHeight="1">
      <c r="A5956" s="43">
        <v>45906.0833333333</v>
      </c>
      <c r="B5956" s="44">
        <v>9.0</v>
      </c>
      <c r="C5956" s="44">
        <v>2.0</v>
      </c>
      <c r="D5956" s="44">
        <v>0.0</v>
      </c>
      <c r="E5956" s="44">
        <v>26.5</v>
      </c>
      <c r="F5956" s="44">
        <v>3.77</v>
      </c>
      <c r="G5956" s="44">
        <v>0.95</v>
      </c>
      <c r="H5956" s="18">
        <f>MIN(1,F5956/Config_Geracao!$E$4)*G5956</f>
        <v>0.35815</v>
      </c>
    </row>
    <row r="5957" ht="15.0" customHeight="1">
      <c r="A5957" s="43">
        <v>45906.125</v>
      </c>
      <c r="B5957" s="44">
        <v>9.0</v>
      </c>
      <c r="C5957" s="44">
        <v>3.0</v>
      </c>
      <c r="D5957" s="44">
        <v>0.0</v>
      </c>
      <c r="E5957" s="44">
        <v>26.7</v>
      </c>
      <c r="F5957" s="44">
        <v>3.78</v>
      </c>
      <c r="G5957" s="44">
        <v>0.95</v>
      </c>
      <c r="H5957" s="18">
        <f>MIN(1,F5957/Config_Geracao!$E$4)*G5957</f>
        <v>0.3591</v>
      </c>
    </row>
    <row r="5958" ht="15.0" customHeight="1">
      <c r="A5958" s="43">
        <v>45906.1666666667</v>
      </c>
      <c r="B5958" s="44">
        <v>9.0</v>
      </c>
      <c r="C5958" s="44">
        <v>4.0</v>
      </c>
      <c r="D5958" s="44">
        <v>0.0</v>
      </c>
      <c r="E5958" s="44">
        <v>27.7</v>
      </c>
      <c r="F5958" s="44">
        <v>3.83</v>
      </c>
      <c r="G5958" s="44">
        <v>0.95</v>
      </c>
      <c r="H5958" s="18">
        <f>MIN(1,F5958/Config_Geracao!$E$4)*G5958</f>
        <v>0.36385</v>
      </c>
    </row>
    <row r="5959" ht="15.0" customHeight="1">
      <c r="A5959" s="43">
        <v>45906.2083333333</v>
      </c>
      <c r="B5959" s="44">
        <v>9.0</v>
      </c>
      <c r="C5959" s="44">
        <v>5.0</v>
      </c>
      <c r="D5959" s="44">
        <v>0.0</v>
      </c>
      <c r="E5959" s="44">
        <v>24.9</v>
      </c>
      <c r="F5959" s="44">
        <v>8.56</v>
      </c>
      <c r="G5959" s="44">
        <v>0.95</v>
      </c>
      <c r="H5959" s="18">
        <f>MIN(1,F5959/Config_Geracao!$E$4)*G5959</f>
        <v>0.8132</v>
      </c>
    </row>
    <row r="5960" ht="15.0" customHeight="1">
      <c r="A5960" s="43">
        <v>45906.25</v>
      </c>
      <c r="B5960" s="44">
        <v>9.0</v>
      </c>
      <c r="C5960" s="44">
        <v>6.0</v>
      </c>
      <c r="D5960" s="44">
        <v>210.4</v>
      </c>
      <c r="E5960" s="44">
        <v>23.8</v>
      </c>
      <c r="F5960" s="44">
        <v>2.53</v>
      </c>
      <c r="G5960" s="44">
        <v>0.95</v>
      </c>
      <c r="H5960" s="18">
        <f>MIN(1,F5960/Config_Geracao!$E$4)*G5960</f>
        <v>0.24035</v>
      </c>
    </row>
    <row r="5961" ht="15.0" customHeight="1">
      <c r="A5961" s="43">
        <v>45906.2916666667</v>
      </c>
      <c r="B5961" s="44">
        <v>9.0</v>
      </c>
      <c r="C5961" s="44">
        <v>7.0</v>
      </c>
      <c r="D5961" s="44">
        <v>423.4</v>
      </c>
      <c r="E5961" s="44">
        <v>24.4</v>
      </c>
      <c r="F5961" s="44">
        <v>3.21</v>
      </c>
      <c r="G5961" s="44">
        <v>0.95</v>
      </c>
      <c r="H5961" s="18">
        <f>MIN(1,F5961/Config_Geracao!$E$4)*G5961</f>
        <v>0.30495</v>
      </c>
    </row>
    <row r="5962" ht="15.0" customHeight="1">
      <c r="A5962" s="43">
        <v>45906.3333333333</v>
      </c>
      <c r="B5962" s="44">
        <v>9.0</v>
      </c>
      <c r="C5962" s="44">
        <v>8.0</v>
      </c>
      <c r="D5962" s="44">
        <v>646.1</v>
      </c>
      <c r="E5962" s="44">
        <v>26.6</v>
      </c>
      <c r="F5962" s="44">
        <v>3.36</v>
      </c>
      <c r="G5962" s="44">
        <v>0.95</v>
      </c>
      <c r="H5962" s="18">
        <f>MIN(1,F5962/Config_Geracao!$E$4)*G5962</f>
        <v>0.3192</v>
      </c>
    </row>
    <row r="5963" ht="15.0" customHeight="1">
      <c r="A5963" s="43">
        <v>45906.375</v>
      </c>
      <c r="B5963" s="44">
        <v>9.0</v>
      </c>
      <c r="C5963" s="44">
        <v>9.0</v>
      </c>
      <c r="D5963" s="44">
        <v>790.1</v>
      </c>
      <c r="E5963" s="44">
        <v>31.0</v>
      </c>
      <c r="F5963" s="44">
        <v>3.22</v>
      </c>
      <c r="G5963" s="44">
        <v>0.95</v>
      </c>
      <c r="H5963" s="18">
        <f>MIN(1,F5963/Config_Geracao!$E$4)*G5963</f>
        <v>0.3059</v>
      </c>
    </row>
    <row r="5964" ht="15.0" customHeight="1">
      <c r="A5964" s="43">
        <v>45906.4166666667</v>
      </c>
      <c r="B5964" s="44">
        <v>9.0</v>
      </c>
      <c r="C5964" s="44">
        <v>10.0</v>
      </c>
      <c r="D5964" s="44">
        <v>238.8</v>
      </c>
      <c r="E5964" s="44">
        <v>30.4</v>
      </c>
      <c r="F5964" s="44">
        <v>5.15</v>
      </c>
      <c r="G5964" s="44">
        <v>0.95</v>
      </c>
      <c r="H5964" s="18">
        <f>MIN(1,F5964/Config_Geracao!$E$4)*G5964</f>
        <v>0.48925</v>
      </c>
    </row>
    <row r="5965" ht="15.0" customHeight="1">
      <c r="A5965" s="43">
        <v>45906.4583333333</v>
      </c>
      <c r="B5965" s="44">
        <v>9.0</v>
      </c>
      <c r="C5965" s="44">
        <v>11.0</v>
      </c>
      <c r="D5965" s="44">
        <v>993.7</v>
      </c>
      <c r="E5965" s="44">
        <v>29.2</v>
      </c>
      <c r="F5965" s="44">
        <v>2.61</v>
      </c>
      <c r="G5965" s="44">
        <v>0.95</v>
      </c>
      <c r="H5965" s="18">
        <f>MIN(1,F5965/Config_Geracao!$E$4)*G5965</f>
        <v>0.24795</v>
      </c>
    </row>
    <row r="5966" ht="15.0" customHeight="1">
      <c r="A5966" s="43">
        <v>45906.5</v>
      </c>
      <c r="B5966" s="44">
        <v>9.0</v>
      </c>
      <c r="C5966" s="44">
        <v>12.0</v>
      </c>
      <c r="D5966" s="44">
        <v>1029.3</v>
      </c>
      <c r="E5966" s="44">
        <v>29.8</v>
      </c>
      <c r="F5966" s="44">
        <v>4.15</v>
      </c>
      <c r="G5966" s="44">
        <v>0.95</v>
      </c>
      <c r="H5966" s="18">
        <f>MIN(1,F5966/Config_Geracao!$E$4)*G5966</f>
        <v>0.39425</v>
      </c>
    </row>
    <row r="5967" ht="15.0" customHeight="1">
      <c r="A5967" s="43">
        <v>45906.5416666667</v>
      </c>
      <c r="B5967" s="44">
        <v>9.0</v>
      </c>
      <c r="C5967" s="44">
        <v>13.0</v>
      </c>
      <c r="D5967" s="44">
        <v>934.3</v>
      </c>
      <c r="E5967" s="44">
        <v>30.5</v>
      </c>
      <c r="F5967" s="44">
        <v>2.83</v>
      </c>
      <c r="G5967" s="44">
        <v>0.95</v>
      </c>
      <c r="H5967" s="18">
        <f>MIN(1,F5967/Config_Geracao!$E$4)*G5967</f>
        <v>0.26885</v>
      </c>
    </row>
    <row r="5968" ht="15.0" customHeight="1">
      <c r="A5968" s="43">
        <v>45906.5833333333</v>
      </c>
      <c r="B5968" s="44">
        <v>9.0</v>
      </c>
      <c r="C5968" s="44">
        <v>14.0</v>
      </c>
      <c r="D5968" s="44">
        <v>916.4</v>
      </c>
      <c r="E5968" s="44">
        <v>31.1</v>
      </c>
      <c r="F5968" s="44">
        <v>4.53</v>
      </c>
      <c r="G5968" s="44">
        <v>0.95</v>
      </c>
      <c r="H5968" s="18">
        <f>MIN(1,F5968/Config_Geracao!$E$4)*G5968</f>
        <v>0.43035</v>
      </c>
    </row>
    <row r="5969" ht="15.0" customHeight="1">
      <c r="A5969" s="43">
        <v>45906.625</v>
      </c>
      <c r="B5969" s="44">
        <v>9.0</v>
      </c>
      <c r="C5969" s="44">
        <v>15.0</v>
      </c>
      <c r="D5969" s="44">
        <v>198.7</v>
      </c>
      <c r="E5969" s="44">
        <v>31.9</v>
      </c>
      <c r="F5969" s="44">
        <v>2.87</v>
      </c>
      <c r="G5969" s="44">
        <v>0.95</v>
      </c>
      <c r="H5969" s="18">
        <f>MIN(1,F5969/Config_Geracao!$E$4)*G5969</f>
        <v>0.27265</v>
      </c>
    </row>
    <row r="5970" ht="15.0" customHeight="1">
      <c r="A5970" s="43">
        <v>45906.6666666667</v>
      </c>
      <c r="B5970" s="44">
        <v>9.0</v>
      </c>
      <c r="C5970" s="44">
        <v>16.0</v>
      </c>
      <c r="D5970" s="44">
        <v>603.7</v>
      </c>
      <c r="E5970" s="44">
        <v>27.4</v>
      </c>
      <c r="F5970" s="44">
        <v>4.13</v>
      </c>
      <c r="G5970" s="44">
        <v>0.95</v>
      </c>
      <c r="H5970" s="18">
        <f>MIN(1,F5970/Config_Geracao!$E$4)*G5970</f>
        <v>0.39235</v>
      </c>
    </row>
    <row r="5971" ht="15.0" customHeight="1">
      <c r="A5971" s="43">
        <v>45906.7083333333</v>
      </c>
      <c r="B5971" s="44">
        <v>9.0</v>
      </c>
      <c r="C5971" s="44">
        <v>17.0</v>
      </c>
      <c r="D5971" s="44">
        <v>411.0</v>
      </c>
      <c r="E5971" s="44">
        <v>23.1</v>
      </c>
      <c r="F5971" s="44">
        <v>3.49</v>
      </c>
      <c r="G5971" s="44">
        <v>0.95</v>
      </c>
      <c r="H5971" s="18">
        <f>MIN(1,F5971/Config_Geracao!$E$4)*G5971</f>
        <v>0.33155</v>
      </c>
    </row>
    <row r="5972" ht="15.0" customHeight="1">
      <c r="A5972" s="43">
        <v>45906.75</v>
      </c>
      <c r="B5972" s="44">
        <v>9.0</v>
      </c>
      <c r="C5972" s="44">
        <v>18.0</v>
      </c>
      <c r="D5972" s="44">
        <v>221.8</v>
      </c>
      <c r="E5972" s="44">
        <v>23.7</v>
      </c>
      <c r="F5972" s="44">
        <v>2.62</v>
      </c>
      <c r="G5972" s="44">
        <v>0.95</v>
      </c>
      <c r="H5972" s="18">
        <f>MIN(1,F5972/Config_Geracao!$E$4)*G5972</f>
        <v>0.2489</v>
      </c>
    </row>
    <row r="5973" ht="15.0" customHeight="1">
      <c r="A5973" s="43">
        <v>45906.7916666667</v>
      </c>
      <c r="B5973" s="44">
        <v>9.0</v>
      </c>
      <c r="C5973" s="44">
        <v>19.0</v>
      </c>
      <c r="D5973" s="44">
        <v>22.1</v>
      </c>
      <c r="E5973" s="44">
        <v>30.9</v>
      </c>
      <c r="F5973" s="44">
        <v>3.59</v>
      </c>
      <c r="G5973" s="44">
        <v>0.95</v>
      </c>
      <c r="H5973" s="18">
        <f>MIN(1,F5973/Config_Geracao!$E$4)*G5973</f>
        <v>0.34105</v>
      </c>
    </row>
    <row r="5974" ht="15.0" customHeight="1">
      <c r="A5974" s="43">
        <v>45906.8333333333</v>
      </c>
      <c r="B5974" s="44">
        <v>9.0</v>
      </c>
      <c r="C5974" s="44">
        <v>20.0</v>
      </c>
      <c r="D5974" s="44">
        <v>0.0</v>
      </c>
      <c r="E5974" s="44">
        <v>26.0</v>
      </c>
      <c r="F5974" s="44">
        <v>3.11</v>
      </c>
      <c r="G5974" s="44">
        <v>0.95</v>
      </c>
      <c r="H5974" s="18">
        <f>MIN(1,F5974/Config_Geracao!$E$4)*G5974</f>
        <v>0.29545</v>
      </c>
    </row>
    <row r="5975" ht="15.0" customHeight="1">
      <c r="A5975" s="43">
        <v>45906.875</v>
      </c>
      <c r="B5975" s="44">
        <v>9.0</v>
      </c>
      <c r="C5975" s="44">
        <v>21.0</v>
      </c>
      <c r="D5975" s="44">
        <v>0.0</v>
      </c>
      <c r="E5975" s="44">
        <v>27.6</v>
      </c>
      <c r="F5975" s="44">
        <v>5.77</v>
      </c>
      <c r="G5975" s="44">
        <v>0.95</v>
      </c>
      <c r="H5975" s="18">
        <f>MIN(1,F5975/Config_Geracao!$E$4)*G5975</f>
        <v>0.54815</v>
      </c>
    </row>
    <row r="5976" ht="15.0" customHeight="1">
      <c r="A5976" s="43">
        <v>45906.9166666667</v>
      </c>
      <c r="B5976" s="44">
        <v>9.0</v>
      </c>
      <c r="C5976" s="44">
        <v>22.0</v>
      </c>
      <c r="D5976" s="44">
        <v>0.0</v>
      </c>
      <c r="E5976" s="44">
        <v>26.0</v>
      </c>
      <c r="F5976" s="44">
        <v>4.76</v>
      </c>
      <c r="G5976" s="44">
        <v>0.95</v>
      </c>
      <c r="H5976" s="18">
        <f>MIN(1,F5976/Config_Geracao!$E$4)*G5976</f>
        <v>0.4522</v>
      </c>
    </row>
    <row r="5977" ht="15.0" customHeight="1">
      <c r="A5977" s="43">
        <v>45906.9583333333</v>
      </c>
      <c r="B5977" s="44">
        <v>9.0</v>
      </c>
      <c r="C5977" s="44">
        <v>23.0</v>
      </c>
      <c r="D5977" s="44">
        <v>0.0</v>
      </c>
      <c r="E5977" s="44">
        <v>27.4</v>
      </c>
      <c r="F5977" s="44">
        <v>3.92</v>
      </c>
      <c r="G5977" s="44">
        <v>0.95</v>
      </c>
      <c r="H5977" s="18">
        <f>MIN(1,F5977/Config_Geracao!$E$4)*G5977</f>
        <v>0.3724</v>
      </c>
    </row>
    <row r="5978" ht="15.0" customHeight="1">
      <c r="A5978" s="43">
        <v>45907.0</v>
      </c>
      <c r="B5978" s="44">
        <v>9.0</v>
      </c>
      <c r="C5978" s="44">
        <v>0.0</v>
      </c>
      <c r="D5978" s="44">
        <v>0.0</v>
      </c>
      <c r="E5978" s="44">
        <v>29.2</v>
      </c>
      <c r="F5978" s="44">
        <v>5.51</v>
      </c>
      <c r="G5978" s="44">
        <v>0.95</v>
      </c>
      <c r="H5978" s="18">
        <f>MIN(1,F5978/Config_Geracao!$E$4)*G5978</f>
        <v>0.52345</v>
      </c>
    </row>
    <row r="5979" ht="15.0" customHeight="1">
      <c r="A5979" s="43">
        <v>45907.0416666667</v>
      </c>
      <c r="B5979" s="44">
        <v>9.0</v>
      </c>
      <c r="C5979" s="44">
        <v>1.0</v>
      </c>
      <c r="D5979" s="44">
        <v>0.0</v>
      </c>
      <c r="E5979" s="44">
        <v>30.2</v>
      </c>
      <c r="F5979" s="44">
        <v>3.76</v>
      </c>
      <c r="G5979" s="44">
        <v>0.95</v>
      </c>
      <c r="H5979" s="18">
        <f>MIN(1,F5979/Config_Geracao!$E$4)*G5979</f>
        <v>0.3572</v>
      </c>
    </row>
    <row r="5980" ht="15.0" customHeight="1">
      <c r="A5980" s="43">
        <v>45907.0833333333</v>
      </c>
      <c r="B5980" s="44">
        <v>9.0</v>
      </c>
      <c r="C5980" s="44">
        <v>2.0</v>
      </c>
      <c r="D5980" s="44">
        <v>0.0</v>
      </c>
      <c r="E5980" s="44">
        <v>26.4</v>
      </c>
      <c r="F5980" s="44">
        <v>5.01</v>
      </c>
      <c r="G5980" s="44">
        <v>0.95</v>
      </c>
      <c r="H5980" s="18">
        <f>MIN(1,F5980/Config_Geracao!$E$4)*G5980</f>
        <v>0.47595</v>
      </c>
    </row>
    <row r="5981" ht="15.0" customHeight="1">
      <c r="A5981" s="43">
        <v>45907.125</v>
      </c>
      <c r="B5981" s="44">
        <v>9.0</v>
      </c>
      <c r="C5981" s="44">
        <v>3.0</v>
      </c>
      <c r="D5981" s="44">
        <v>0.0</v>
      </c>
      <c r="E5981" s="44">
        <v>24.6</v>
      </c>
      <c r="F5981" s="44">
        <v>4.28</v>
      </c>
      <c r="G5981" s="44">
        <v>0.95</v>
      </c>
      <c r="H5981" s="18">
        <f>MIN(1,F5981/Config_Geracao!$E$4)*G5981</f>
        <v>0.4066</v>
      </c>
    </row>
    <row r="5982" ht="15.0" customHeight="1">
      <c r="A5982" s="43">
        <v>45907.1666666667</v>
      </c>
      <c r="B5982" s="44">
        <v>9.0</v>
      </c>
      <c r="C5982" s="44">
        <v>4.0</v>
      </c>
      <c r="D5982" s="44">
        <v>0.0</v>
      </c>
      <c r="E5982" s="44">
        <v>27.0</v>
      </c>
      <c r="F5982" s="44">
        <v>4.79</v>
      </c>
      <c r="G5982" s="44">
        <v>0.95</v>
      </c>
      <c r="H5982" s="18">
        <f>MIN(1,F5982/Config_Geracao!$E$4)*G5982</f>
        <v>0.45505</v>
      </c>
    </row>
    <row r="5983" ht="15.0" customHeight="1">
      <c r="A5983" s="43">
        <v>45907.2083333333</v>
      </c>
      <c r="B5983" s="44">
        <v>9.0</v>
      </c>
      <c r="C5983" s="44">
        <v>5.0</v>
      </c>
      <c r="D5983" s="44">
        <v>0.0</v>
      </c>
      <c r="E5983" s="44">
        <v>26.1</v>
      </c>
      <c r="F5983" s="44">
        <v>5.0</v>
      </c>
      <c r="G5983" s="44">
        <v>0.95</v>
      </c>
      <c r="H5983" s="18">
        <f>MIN(1,F5983/Config_Geracao!$E$4)*G5983</f>
        <v>0.475</v>
      </c>
    </row>
    <row r="5984" ht="15.0" customHeight="1">
      <c r="A5984" s="43">
        <v>45907.25</v>
      </c>
      <c r="B5984" s="44">
        <v>9.0</v>
      </c>
      <c r="C5984" s="44">
        <v>6.0</v>
      </c>
      <c r="D5984" s="44">
        <v>262.6</v>
      </c>
      <c r="E5984" s="44">
        <v>24.5</v>
      </c>
      <c r="F5984" s="44">
        <v>5.04</v>
      </c>
      <c r="G5984" s="44">
        <v>0.95</v>
      </c>
      <c r="H5984" s="18">
        <f>MIN(1,F5984/Config_Geracao!$E$4)*G5984</f>
        <v>0.4788</v>
      </c>
    </row>
    <row r="5985" ht="15.0" customHeight="1">
      <c r="A5985" s="43">
        <v>45907.2916666667</v>
      </c>
      <c r="B5985" s="44">
        <v>9.0</v>
      </c>
      <c r="C5985" s="44">
        <v>7.0</v>
      </c>
      <c r="D5985" s="44">
        <v>253.5</v>
      </c>
      <c r="E5985" s="44">
        <v>25.9</v>
      </c>
      <c r="F5985" s="44">
        <v>2.79</v>
      </c>
      <c r="G5985" s="44">
        <v>0.95</v>
      </c>
      <c r="H5985" s="18">
        <f>MIN(1,F5985/Config_Geracao!$E$4)*G5985</f>
        <v>0.26505</v>
      </c>
    </row>
    <row r="5986" ht="15.0" customHeight="1">
      <c r="A5986" s="43">
        <v>45907.3333333333</v>
      </c>
      <c r="B5986" s="44">
        <v>9.0</v>
      </c>
      <c r="C5986" s="44">
        <v>8.0</v>
      </c>
      <c r="D5986" s="44">
        <v>655.1</v>
      </c>
      <c r="E5986" s="44">
        <v>28.1</v>
      </c>
      <c r="F5986" s="44">
        <v>3.32</v>
      </c>
      <c r="G5986" s="44">
        <v>0.95</v>
      </c>
      <c r="H5986" s="18">
        <f>MIN(1,F5986/Config_Geracao!$E$4)*G5986</f>
        <v>0.3154</v>
      </c>
    </row>
    <row r="5987" ht="15.0" customHeight="1">
      <c r="A5987" s="43">
        <v>45907.375</v>
      </c>
      <c r="B5987" s="44">
        <v>9.0</v>
      </c>
      <c r="C5987" s="44">
        <v>9.0</v>
      </c>
      <c r="D5987" s="44">
        <v>146.5</v>
      </c>
      <c r="E5987" s="44">
        <v>28.0</v>
      </c>
      <c r="F5987" s="44">
        <v>3.06</v>
      </c>
      <c r="G5987" s="44">
        <v>0.95</v>
      </c>
      <c r="H5987" s="18">
        <f>MIN(1,F5987/Config_Geracao!$E$4)*G5987</f>
        <v>0.2907</v>
      </c>
    </row>
    <row r="5988" ht="15.0" customHeight="1">
      <c r="A5988" s="43">
        <v>45907.4166666667</v>
      </c>
      <c r="B5988" s="44">
        <v>9.0</v>
      </c>
      <c r="C5988" s="44">
        <v>10.0</v>
      </c>
      <c r="D5988" s="44">
        <v>877.7</v>
      </c>
      <c r="E5988" s="44">
        <v>27.1</v>
      </c>
      <c r="F5988" s="44">
        <v>3.17</v>
      </c>
      <c r="G5988" s="44">
        <v>0.95</v>
      </c>
      <c r="H5988" s="18">
        <f>MIN(1,F5988/Config_Geracao!$E$4)*G5988</f>
        <v>0.30115</v>
      </c>
    </row>
    <row r="5989" ht="15.0" customHeight="1">
      <c r="A5989" s="43">
        <v>45907.4583333333</v>
      </c>
      <c r="B5989" s="44">
        <v>9.0</v>
      </c>
      <c r="C5989" s="44">
        <v>11.0</v>
      </c>
      <c r="D5989" s="44">
        <v>971.9</v>
      </c>
      <c r="E5989" s="44">
        <v>32.5</v>
      </c>
      <c r="F5989" s="44">
        <v>2.4</v>
      </c>
      <c r="G5989" s="44">
        <v>0.95</v>
      </c>
      <c r="H5989" s="18">
        <f>MIN(1,F5989/Config_Geracao!$E$4)*G5989</f>
        <v>0.228</v>
      </c>
    </row>
    <row r="5990" ht="15.0" customHeight="1">
      <c r="A5990" s="43">
        <v>45907.5</v>
      </c>
      <c r="B5990" s="44">
        <v>9.0</v>
      </c>
      <c r="C5990" s="44">
        <v>12.0</v>
      </c>
      <c r="D5990" s="44">
        <v>987.6</v>
      </c>
      <c r="E5990" s="44">
        <v>30.3</v>
      </c>
      <c r="F5990" s="44">
        <v>2.6</v>
      </c>
      <c r="G5990" s="44">
        <v>0.95</v>
      </c>
      <c r="H5990" s="18">
        <f>MIN(1,F5990/Config_Geracao!$E$4)*G5990</f>
        <v>0.247</v>
      </c>
    </row>
    <row r="5991" ht="15.0" customHeight="1">
      <c r="A5991" s="43">
        <v>45907.5416666667</v>
      </c>
      <c r="B5991" s="44">
        <v>9.0</v>
      </c>
      <c r="C5991" s="44">
        <v>13.0</v>
      </c>
      <c r="D5991" s="44">
        <v>983.5</v>
      </c>
      <c r="E5991" s="44">
        <v>30.8</v>
      </c>
      <c r="F5991" s="44">
        <v>4.15</v>
      </c>
      <c r="G5991" s="44">
        <v>0.95</v>
      </c>
      <c r="H5991" s="18">
        <f>MIN(1,F5991/Config_Geracao!$E$4)*G5991</f>
        <v>0.39425</v>
      </c>
    </row>
    <row r="5992" ht="15.0" customHeight="1">
      <c r="A5992" s="43">
        <v>45907.5833333333</v>
      </c>
      <c r="B5992" s="44">
        <v>9.0</v>
      </c>
      <c r="C5992" s="44">
        <v>14.0</v>
      </c>
      <c r="D5992" s="44">
        <v>887.3</v>
      </c>
      <c r="E5992" s="44">
        <v>32.0</v>
      </c>
      <c r="F5992" s="44">
        <v>3.16</v>
      </c>
      <c r="G5992" s="44">
        <v>0.95</v>
      </c>
      <c r="H5992" s="18">
        <f>MIN(1,F5992/Config_Geracao!$E$4)*G5992</f>
        <v>0.3002</v>
      </c>
    </row>
    <row r="5993" ht="15.0" customHeight="1">
      <c r="A5993" s="43">
        <v>45907.625</v>
      </c>
      <c r="B5993" s="44">
        <v>9.0</v>
      </c>
      <c r="C5993" s="44">
        <v>15.0</v>
      </c>
      <c r="D5993" s="44">
        <v>799.6</v>
      </c>
      <c r="E5993" s="44">
        <v>31.1</v>
      </c>
      <c r="F5993" s="44">
        <v>2.47</v>
      </c>
      <c r="G5993" s="44">
        <v>0.95</v>
      </c>
      <c r="H5993" s="18">
        <f>MIN(1,F5993/Config_Geracao!$E$4)*G5993</f>
        <v>0.23465</v>
      </c>
    </row>
    <row r="5994" ht="15.0" customHeight="1">
      <c r="A5994" s="43">
        <v>45907.6666666667</v>
      </c>
      <c r="B5994" s="44">
        <v>9.0</v>
      </c>
      <c r="C5994" s="44">
        <v>16.0</v>
      </c>
      <c r="D5994" s="44">
        <v>602.7</v>
      </c>
      <c r="E5994" s="44">
        <v>26.3</v>
      </c>
      <c r="F5994" s="44">
        <v>2.53</v>
      </c>
      <c r="G5994" s="44">
        <v>0.95</v>
      </c>
      <c r="H5994" s="18">
        <f>MIN(1,F5994/Config_Geracao!$E$4)*G5994</f>
        <v>0.24035</v>
      </c>
    </row>
    <row r="5995" ht="15.0" customHeight="1">
      <c r="A5995" s="43">
        <v>45907.7083333333</v>
      </c>
      <c r="B5995" s="44">
        <v>9.0</v>
      </c>
      <c r="C5995" s="44">
        <v>17.0</v>
      </c>
      <c r="D5995" s="44">
        <v>439.2</v>
      </c>
      <c r="E5995" s="44">
        <v>23.8</v>
      </c>
      <c r="F5995" s="44">
        <v>3.76</v>
      </c>
      <c r="G5995" s="44">
        <v>0.95</v>
      </c>
      <c r="H5995" s="18">
        <f>MIN(1,F5995/Config_Geracao!$E$4)*G5995</f>
        <v>0.3572</v>
      </c>
    </row>
    <row r="5996" ht="15.0" customHeight="1">
      <c r="A5996" s="43">
        <v>45907.75</v>
      </c>
      <c r="B5996" s="44">
        <v>9.0</v>
      </c>
      <c r="C5996" s="44">
        <v>18.0</v>
      </c>
      <c r="D5996" s="44">
        <v>75.0</v>
      </c>
      <c r="E5996" s="44">
        <v>24.6</v>
      </c>
      <c r="F5996" s="44">
        <v>2.44</v>
      </c>
      <c r="G5996" s="44">
        <v>0.95</v>
      </c>
      <c r="H5996" s="18">
        <f>MIN(1,F5996/Config_Geracao!$E$4)*G5996</f>
        <v>0.2318</v>
      </c>
    </row>
    <row r="5997" ht="15.0" customHeight="1">
      <c r="A5997" s="43">
        <v>45907.7916666667</v>
      </c>
      <c r="B5997" s="44">
        <v>9.0</v>
      </c>
      <c r="C5997" s="44">
        <v>19.0</v>
      </c>
      <c r="D5997" s="44">
        <v>19.1</v>
      </c>
      <c r="E5997" s="44">
        <v>25.1</v>
      </c>
      <c r="F5997" s="44">
        <v>2.41</v>
      </c>
      <c r="G5997" s="44">
        <v>0.95</v>
      </c>
      <c r="H5997" s="18">
        <f>MIN(1,F5997/Config_Geracao!$E$4)*G5997</f>
        <v>0.22895</v>
      </c>
    </row>
    <row r="5998" ht="15.0" customHeight="1">
      <c r="A5998" s="43">
        <v>45907.8333333333</v>
      </c>
      <c r="B5998" s="44">
        <v>9.0</v>
      </c>
      <c r="C5998" s="44">
        <v>20.0</v>
      </c>
      <c r="D5998" s="44">
        <v>0.0</v>
      </c>
      <c r="E5998" s="44">
        <v>25.1</v>
      </c>
      <c r="F5998" s="44">
        <v>4.13</v>
      </c>
      <c r="G5998" s="44">
        <v>0.95</v>
      </c>
      <c r="H5998" s="18">
        <f>MIN(1,F5998/Config_Geracao!$E$4)*G5998</f>
        <v>0.39235</v>
      </c>
    </row>
    <row r="5999" ht="15.0" customHeight="1">
      <c r="A5999" s="43">
        <v>45907.875</v>
      </c>
      <c r="B5999" s="44">
        <v>9.0</v>
      </c>
      <c r="C5999" s="44">
        <v>21.0</v>
      </c>
      <c r="D5999" s="44">
        <v>0.0</v>
      </c>
      <c r="E5999" s="44">
        <v>27.6</v>
      </c>
      <c r="F5999" s="44">
        <v>5.11</v>
      </c>
      <c r="G5999" s="44">
        <v>0.95</v>
      </c>
      <c r="H5999" s="18">
        <f>MIN(1,F5999/Config_Geracao!$E$4)*G5999</f>
        <v>0.48545</v>
      </c>
    </row>
    <row r="6000" ht="15.0" customHeight="1">
      <c r="A6000" s="43">
        <v>45907.9166666667</v>
      </c>
      <c r="B6000" s="44">
        <v>9.0</v>
      </c>
      <c r="C6000" s="44">
        <v>22.0</v>
      </c>
      <c r="D6000" s="44">
        <v>0.0</v>
      </c>
      <c r="E6000" s="44">
        <v>25.4</v>
      </c>
      <c r="F6000" s="44">
        <v>4.61</v>
      </c>
      <c r="G6000" s="44">
        <v>0.95</v>
      </c>
      <c r="H6000" s="18">
        <f>MIN(1,F6000/Config_Geracao!$E$4)*G6000</f>
        <v>0.43795</v>
      </c>
    </row>
    <row r="6001" ht="15.0" customHeight="1">
      <c r="A6001" s="43">
        <v>45907.9583333333</v>
      </c>
      <c r="B6001" s="44">
        <v>9.0</v>
      </c>
      <c r="C6001" s="44">
        <v>23.0</v>
      </c>
      <c r="D6001" s="44">
        <v>0.0</v>
      </c>
      <c r="E6001" s="44">
        <v>27.9</v>
      </c>
      <c r="F6001" s="44">
        <v>3.77</v>
      </c>
      <c r="G6001" s="44">
        <v>0.95</v>
      </c>
      <c r="H6001" s="18">
        <f>MIN(1,F6001/Config_Geracao!$E$4)*G6001</f>
        <v>0.35815</v>
      </c>
    </row>
    <row r="6002" ht="15.0" customHeight="1">
      <c r="A6002" s="43">
        <v>45908.0</v>
      </c>
      <c r="B6002" s="44">
        <v>9.0</v>
      </c>
      <c r="C6002" s="44">
        <v>0.0</v>
      </c>
      <c r="D6002" s="44">
        <v>0.0</v>
      </c>
      <c r="E6002" s="44">
        <v>28.7</v>
      </c>
      <c r="F6002" s="44">
        <v>8.34</v>
      </c>
      <c r="G6002" s="44">
        <v>0.95</v>
      </c>
      <c r="H6002" s="18">
        <f>MIN(1,F6002/Config_Geracao!$E$4)*G6002</f>
        <v>0.7923</v>
      </c>
    </row>
    <row r="6003" ht="15.0" customHeight="1">
      <c r="A6003" s="43">
        <v>45908.0416666667</v>
      </c>
      <c r="B6003" s="44">
        <v>9.0</v>
      </c>
      <c r="C6003" s="44">
        <v>1.0</v>
      </c>
      <c r="D6003" s="44">
        <v>0.0</v>
      </c>
      <c r="E6003" s="44">
        <v>26.1</v>
      </c>
      <c r="F6003" s="44">
        <v>5.82</v>
      </c>
      <c r="G6003" s="44">
        <v>0.95</v>
      </c>
      <c r="H6003" s="18">
        <f>MIN(1,F6003/Config_Geracao!$E$4)*G6003</f>
        <v>0.5529</v>
      </c>
    </row>
    <row r="6004" ht="15.0" customHeight="1">
      <c r="A6004" s="43">
        <v>45908.0833333333</v>
      </c>
      <c r="B6004" s="44">
        <v>9.0</v>
      </c>
      <c r="C6004" s="44">
        <v>2.0</v>
      </c>
      <c r="D6004" s="44">
        <v>0.0</v>
      </c>
      <c r="E6004" s="44">
        <v>29.1</v>
      </c>
      <c r="F6004" s="44">
        <v>10.03</v>
      </c>
      <c r="G6004" s="44">
        <v>0.95</v>
      </c>
      <c r="H6004" s="18">
        <f>MIN(1,F6004/Config_Geracao!$E$4)*G6004</f>
        <v>0.95</v>
      </c>
    </row>
    <row r="6005" ht="15.0" customHeight="1">
      <c r="A6005" s="43">
        <v>45908.125</v>
      </c>
      <c r="B6005" s="44">
        <v>9.0</v>
      </c>
      <c r="C6005" s="44">
        <v>3.0</v>
      </c>
      <c r="D6005" s="44">
        <v>0.0</v>
      </c>
      <c r="E6005" s="44">
        <v>30.6</v>
      </c>
      <c r="F6005" s="44">
        <v>4.39</v>
      </c>
      <c r="G6005" s="44">
        <v>0.95</v>
      </c>
      <c r="H6005" s="18">
        <f>MIN(1,F6005/Config_Geracao!$E$4)*G6005</f>
        <v>0.41705</v>
      </c>
    </row>
    <row r="6006" ht="15.0" customHeight="1">
      <c r="A6006" s="43">
        <v>45908.1666666667</v>
      </c>
      <c r="B6006" s="44">
        <v>9.0</v>
      </c>
      <c r="C6006" s="44">
        <v>4.0</v>
      </c>
      <c r="D6006" s="44">
        <v>0.0</v>
      </c>
      <c r="E6006" s="44">
        <v>27.8</v>
      </c>
      <c r="F6006" s="44">
        <v>3.87</v>
      </c>
      <c r="G6006" s="44">
        <v>0.95</v>
      </c>
      <c r="H6006" s="18">
        <f>MIN(1,F6006/Config_Geracao!$E$4)*G6006</f>
        <v>0.36765</v>
      </c>
    </row>
    <row r="6007" ht="15.0" customHeight="1">
      <c r="A6007" s="43">
        <v>45908.2083333333</v>
      </c>
      <c r="B6007" s="44">
        <v>9.0</v>
      </c>
      <c r="C6007" s="44">
        <v>5.0</v>
      </c>
      <c r="D6007" s="44">
        <v>0.0</v>
      </c>
      <c r="E6007" s="44">
        <v>25.4</v>
      </c>
      <c r="F6007" s="44">
        <v>4.15</v>
      </c>
      <c r="G6007" s="44">
        <v>0.95</v>
      </c>
      <c r="H6007" s="18">
        <f>MIN(1,F6007/Config_Geracao!$E$4)*G6007</f>
        <v>0.39425</v>
      </c>
    </row>
    <row r="6008" ht="15.0" customHeight="1">
      <c r="A6008" s="43">
        <v>45908.25</v>
      </c>
      <c r="B6008" s="44">
        <v>9.0</v>
      </c>
      <c r="C6008" s="44">
        <v>6.0</v>
      </c>
      <c r="D6008" s="44">
        <v>207.0</v>
      </c>
      <c r="E6008" s="44">
        <v>24.1</v>
      </c>
      <c r="F6008" s="44">
        <v>2.54</v>
      </c>
      <c r="G6008" s="44">
        <v>0.95</v>
      </c>
      <c r="H6008" s="18">
        <f>MIN(1,F6008/Config_Geracao!$E$4)*G6008</f>
        <v>0.2413</v>
      </c>
    </row>
    <row r="6009" ht="15.0" customHeight="1">
      <c r="A6009" s="43">
        <v>45908.2916666667</v>
      </c>
      <c r="B6009" s="44">
        <v>9.0</v>
      </c>
      <c r="C6009" s="44">
        <v>7.0</v>
      </c>
      <c r="D6009" s="44">
        <v>408.2</v>
      </c>
      <c r="E6009" s="44">
        <v>24.1</v>
      </c>
      <c r="F6009" s="44">
        <v>3.37</v>
      </c>
      <c r="G6009" s="44">
        <v>0.95</v>
      </c>
      <c r="H6009" s="18">
        <f>MIN(1,F6009/Config_Geracao!$E$4)*G6009</f>
        <v>0.32015</v>
      </c>
    </row>
    <row r="6010" ht="15.0" customHeight="1">
      <c r="A6010" s="43">
        <v>45908.3333333333</v>
      </c>
      <c r="B6010" s="44">
        <v>9.0</v>
      </c>
      <c r="C6010" s="44">
        <v>8.0</v>
      </c>
      <c r="D6010" s="44">
        <v>621.2</v>
      </c>
      <c r="E6010" s="44">
        <v>25.9</v>
      </c>
      <c r="F6010" s="44">
        <v>6.45</v>
      </c>
      <c r="G6010" s="44">
        <v>0.95</v>
      </c>
      <c r="H6010" s="18">
        <f>MIN(1,F6010/Config_Geracao!$E$4)*G6010</f>
        <v>0.61275</v>
      </c>
    </row>
    <row r="6011" ht="15.0" customHeight="1">
      <c r="A6011" s="43">
        <v>45908.375</v>
      </c>
      <c r="B6011" s="44">
        <v>9.0</v>
      </c>
      <c r="C6011" s="44">
        <v>9.0</v>
      </c>
      <c r="D6011" s="44">
        <v>741.8</v>
      </c>
      <c r="E6011" s="44">
        <v>29.7</v>
      </c>
      <c r="F6011" s="44">
        <v>4.74</v>
      </c>
      <c r="G6011" s="44">
        <v>0.95</v>
      </c>
      <c r="H6011" s="18">
        <f>MIN(1,F6011/Config_Geracao!$E$4)*G6011</f>
        <v>0.4503</v>
      </c>
    </row>
    <row r="6012" ht="15.0" customHeight="1">
      <c r="A6012" s="43">
        <v>45908.4166666667</v>
      </c>
      <c r="B6012" s="44">
        <v>9.0</v>
      </c>
      <c r="C6012" s="44">
        <v>10.0</v>
      </c>
      <c r="D6012" s="44">
        <v>435.8</v>
      </c>
      <c r="E6012" s="44">
        <v>31.0</v>
      </c>
      <c r="F6012" s="44">
        <v>2.59</v>
      </c>
      <c r="G6012" s="44">
        <v>0.95</v>
      </c>
      <c r="H6012" s="18">
        <f>MIN(1,F6012/Config_Geracao!$E$4)*G6012</f>
        <v>0.24605</v>
      </c>
    </row>
    <row r="6013" ht="15.0" customHeight="1">
      <c r="A6013" s="43">
        <v>45908.4583333333</v>
      </c>
      <c r="B6013" s="44">
        <v>9.0</v>
      </c>
      <c r="C6013" s="44">
        <v>11.0</v>
      </c>
      <c r="D6013" s="44">
        <v>1005.5</v>
      </c>
      <c r="E6013" s="44">
        <v>29.6</v>
      </c>
      <c r="F6013" s="44">
        <v>3.12</v>
      </c>
      <c r="G6013" s="44">
        <v>0.95</v>
      </c>
      <c r="H6013" s="18">
        <f>MIN(1,F6013/Config_Geracao!$E$4)*G6013</f>
        <v>0.2964</v>
      </c>
    </row>
    <row r="6014" ht="15.0" customHeight="1">
      <c r="A6014" s="43">
        <v>45908.5</v>
      </c>
      <c r="B6014" s="44">
        <v>9.0</v>
      </c>
      <c r="C6014" s="44">
        <v>12.0</v>
      </c>
      <c r="D6014" s="44">
        <v>975.0</v>
      </c>
      <c r="E6014" s="44">
        <v>28.3</v>
      </c>
      <c r="F6014" s="44">
        <v>2.46</v>
      </c>
      <c r="G6014" s="44">
        <v>0.95</v>
      </c>
      <c r="H6014" s="18">
        <f>MIN(1,F6014/Config_Geracao!$E$4)*G6014</f>
        <v>0.2337</v>
      </c>
    </row>
    <row r="6015" ht="15.0" customHeight="1">
      <c r="A6015" s="43">
        <v>45908.5416666667</v>
      </c>
      <c r="B6015" s="44">
        <v>9.0</v>
      </c>
      <c r="C6015" s="44">
        <v>13.0</v>
      </c>
      <c r="D6015" s="44">
        <v>955.3</v>
      </c>
      <c r="E6015" s="44">
        <v>29.7</v>
      </c>
      <c r="F6015" s="44">
        <v>5.37</v>
      </c>
      <c r="G6015" s="44">
        <v>0.95</v>
      </c>
      <c r="H6015" s="18">
        <f>MIN(1,F6015/Config_Geracao!$E$4)*G6015</f>
        <v>0.51015</v>
      </c>
    </row>
    <row r="6016" ht="15.0" customHeight="1">
      <c r="A6016" s="43">
        <v>45908.5833333333</v>
      </c>
      <c r="B6016" s="44">
        <v>9.0</v>
      </c>
      <c r="C6016" s="44">
        <v>14.0</v>
      </c>
      <c r="D6016" s="44">
        <v>929.0</v>
      </c>
      <c r="E6016" s="44">
        <v>28.7</v>
      </c>
      <c r="F6016" s="44">
        <v>3.31</v>
      </c>
      <c r="G6016" s="44">
        <v>0.95</v>
      </c>
      <c r="H6016" s="18">
        <f>MIN(1,F6016/Config_Geracao!$E$4)*G6016</f>
        <v>0.31445</v>
      </c>
    </row>
    <row r="6017" ht="15.0" customHeight="1">
      <c r="A6017" s="43">
        <v>45908.625</v>
      </c>
      <c r="B6017" s="44">
        <v>9.0</v>
      </c>
      <c r="C6017" s="44">
        <v>15.0</v>
      </c>
      <c r="D6017" s="44">
        <v>760.6</v>
      </c>
      <c r="E6017" s="44">
        <v>28.8</v>
      </c>
      <c r="F6017" s="44">
        <v>2.89</v>
      </c>
      <c r="G6017" s="44">
        <v>0.95</v>
      </c>
      <c r="H6017" s="18">
        <f>MIN(1,F6017/Config_Geracao!$E$4)*G6017</f>
        <v>0.27455</v>
      </c>
    </row>
    <row r="6018" ht="15.0" customHeight="1">
      <c r="A6018" s="43">
        <v>45908.6666666667</v>
      </c>
      <c r="B6018" s="44">
        <v>9.0</v>
      </c>
      <c r="C6018" s="44">
        <v>16.0</v>
      </c>
      <c r="D6018" s="44">
        <v>651.2</v>
      </c>
      <c r="E6018" s="44">
        <v>26.5</v>
      </c>
      <c r="F6018" s="44">
        <v>6.88</v>
      </c>
      <c r="G6018" s="44">
        <v>0.95</v>
      </c>
      <c r="H6018" s="18">
        <f>MIN(1,F6018/Config_Geracao!$E$4)*G6018</f>
        <v>0.6536</v>
      </c>
    </row>
    <row r="6019" ht="15.0" customHeight="1">
      <c r="A6019" s="43">
        <v>45908.7083333333</v>
      </c>
      <c r="B6019" s="44">
        <v>9.0</v>
      </c>
      <c r="C6019" s="44">
        <v>17.0</v>
      </c>
      <c r="D6019" s="44">
        <v>104.4</v>
      </c>
      <c r="E6019" s="44">
        <v>25.0</v>
      </c>
      <c r="F6019" s="44">
        <v>4.18</v>
      </c>
      <c r="G6019" s="44">
        <v>0.95</v>
      </c>
      <c r="H6019" s="18">
        <f>MIN(1,F6019/Config_Geracao!$E$4)*G6019</f>
        <v>0.3971</v>
      </c>
    </row>
    <row r="6020" ht="15.0" customHeight="1">
      <c r="A6020" s="43">
        <v>45908.75</v>
      </c>
      <c r="B6020" s="44">
        <v>9.0</v>
      </c>
      <c r="C6020" s="44">
        <v>18.0</v>
      </c>
      <c r="D6020" s="44">
        <v>79.7</v>
      </c>
      <c r="E6020" s="44">
        <v>25.1</v>
      </c>
      <c r="F6020" s="44">
        <v>3.81</v>
      </c>
      <c r="G6020" s="44">
        <v>0.95</v>
      </c>
      <c r="H6020" s="18">
        <f>MIN(1,F6020/Config_Geracao!$E$4)*G6020</f>
        <v>0.36195</v>
      </c>
    </row>
    <row r="6021" ht="15.0" customHeight="1">
      <c r="A6021" s="43">
        <v>45908.7916666667</v>
      </c>
      <c r="B6021" s="44">
        <v>9.0</v>
      </c>
      <c r="C6021" s="44">
        <v>19.0</v>
      </c>
      <c r="D6021" s="44">
        <v>4.1</v>
      </c>
      <c r="E6021" s="44">
        <v>25.7</v>
      </c>
      <c r="F6021" s="44">
        <v>2.86</v>
      </c>
      <c r="G6021" s="44">
        <v>0.95</v>
      </c>
      <c r="H6021" s="18">
        <f>MIN(1,F6021/Config_Geracao!$E$4)*G6021</f>
        <v>0.2717</v>
      </c>
    </row>
    <row r="6022" ht="15.0" customHeight="1">
      <c r="A6022" s="43">
        <v>45908.8333333333</v>
      </c>
      <c r="B6022" s="44">
        <v>9.0</v>
      </c>
      <c r="C6022" s="44">
        <v>20.0</v>
      </c>
      <c r="D6022" s="44">
        <v>0.0</v>
      </c>
      <c r="E6022" s="44">
        <v>24.3</v>
      </c>
      <c r="F6022" s="44">
        <v>2.93</v>
      </c>
      <c r="G6022" s="44">
        <v>0.95</v>
      </c>
      <c r="H6022" s="18">
        <f>MIN(1,F6022/Config_Geracao!$E$4)*G6022</f>
        <v>0.27835</v>
      </c>
    </row>
    <row r="6023" ht="15.0" customHeight="1">
      <c r="A6023" s="43">
        <v>45908.875</v>
      </c>
      <c r="B6023" s="44">
        <v>9.0</v>
      </c>
      <c r="C6023" s="44">
        <v>21.0</v>
      </c>
      <c r="D6023" s="44">
        <v>0.0</v>
      </c>
      <c r="E6023" s="44">
        <v>26.9</v>
      </c>
      <c r="F6023" s="44">
        <v>5.44</v>
      </c>
      <c r="G6023" s="44">
        <v>0.95</v>
      </c>
      <c r="H6023" s="18">
        <f>MIN(1,F6023/Config_Geracao!$E$4)*G6023</f>
        <v>0.5168</v>
      </c>
    </row>
    <row r="6024" ht="15.0" customHeight="1">
      <c r="A6024" s="43">
        <v>45908.9166666667</v>
      </c>
      <c r="B6024" s="44">
        <v>9.0</v>
      </c>
      <c r="C6024" s="44">
        <v>22.0</v>
      </c>
      <c r="D6024" s="44">
        <v>0.0</v>
      </c>
      <c r="E6024" s="44">
        <v>26.6</v>
      </c>
      <c r="F6024" s="44">
        <v>3.76</v>
      </c>
      <c r="G6024" s="44">
        <v>0.95</v>
      </c>
      <c r="H6024" s="18">
        <f>MIN(1,F6024/Config_Geracao!$E$4)*G6024</f>
        <v>0.3572</v>
      </c>
    </row>
    <row r="6025" ht="15.0" customHeight="1">
      <c r="A6025" s="43">
        <v>45908.9583333333</v>
      </c>
      <c r="B6025" s="44">
        <v>9.0</v>
      </c>
      <c r="C6025" s="44">
        <v>23.0</v>
      </c>
      <c r="D6025" s="44">
        <v>0.0</v>
      </c>
      <c r="E6025" s="44">
        <v>30.7</v>
      </c>
      <c r="F6025" s="44">
        <v>3.86</v>
      </c>
      <c r="G6025" s="44">
        <v>0.95</v>
      </c>
      <c r="H6025" s="18">
        <f>MIN(1,F6025/Config_Geracao!$E$4)*G6025</f>
        <v>0.3667</v>
      </c>
    </row>
    <row r="6026" ht="15.0" customHeight="1">
      <c r="A6026" s="43">
        <v>45909.0</v>
      </c>
      <c r="B6026" s="44">
        <v>9.0</v>
      </c>
      <c r="C6026" s="44">
        <v>0.0</v>
      </c>
      <c r="D6026" s="44">
        <v>0.0</v>
      </c>
      <c r="E6026" s="44">
        <v>28.9</v>
      </c>
      <c r="F6026" s="44">
        <v>4.32</v>
      </c>
      <c r="G6026" s="44">
        <v>0.95</v>
      </c>
      <c r="H6026" s="18">
        <f>MIN(1,F6026/Config_Geracao!$E$4)*G6026</f>
        <v>0.4104</v>
      </c>
    </row>
    <row r="6027" ht="15.0" customHeight="1">
      <c r="A6027" s="43">
        <v>45909.0416666667</v>
      </c>
      <c r="B6027" s="44">
        <v>9.0</v>
      </c>
      <c r="C6027" s="44">
        <v>1.0</v>
      </c>
      <c r="D6027" s="44">
        <v>0.0</v>
      </c>
      <c r="E6027" s="44">
        <v>27.9</v>
      </c>
      <c r="F6027" s="44">
        <v>3.77</v>
      </c>
      <c r="G6027" s="44">
        <v>0.95</v>
      </c>
      <c r="H6027" s="18">
        <f>MIN(1,F6027/Config_Geracao!$E$4)*G6027</f>
        <v>0.35815</v>
      </c>
    </row>
    <row r="6028" ht="15.0" customHeight="1">
      <c r="A6028" s="43">
        <v>45909.0833333333</v>
      </c>
      <c r="B6028" s="44">
        <v>9.0</v>
      </c>
      <c r="C6028" s="44">
        <v>2.0</v>
      </c>
      <c r="D6028" s="44">
        <v>0.0</v>
      </c>
      <c r="E6028" s="44">
        <v>28.9</v>
      </c>
      <c r="F6028" s="44">
        <v>4.59</v>
      </c>
      <c r="G6028" s="44">
        <v>0.95</v>
      </c>
      <c r="H6028" s="18">
        <f>MIN(1,F6028/Config_Geracao!$E$4)*G6028</f>
        <v>0.43605</v>
      </c>
    </row>
    <row r="6029" ht="15.0" customHeight="1">
      <c r="A6029" s="43">
        <v>45909.125</v>
      </c>
      <c r="B6029" s="44">
        <v>9.0</v>
      </c>
      <c r="C6029" s="44">
        <v>3.0</v>
      </c>
      <c r="D6029" s="44">
        <v>0.0</v>
      </c>
      <c r="E6029" s="44">
        <v>26.6</v>
      </c>
      <c r="F6029" s="44">
        <v>3.69</v>
      </c>
      <c r="G6029" s="44">
        <v>0.95</v>
      </c>
      <c r="H6029" s="18">
        <f>MIN(1,F6029/Config_Geracao!$E$4)*G6029</f>
        <v>0.35055</v>
      </c>
    </row>
    <row r="6030" ht="15.0" customHeight="1">
      <c r="A6030" s="43">
        <v>45909.1666666667</v>
      </c>
      <c r="B6030" s="44">
        <v>9.0</v>
      </c>
      <c r="C6030" s="44">
        <v>4.0</v>
      </c>
      <c r="D6030" s="44">
        <v>0.0</v>
      </c>
      <c r="E6030" s="44">
        <v>26.6</v>
      </c>
      <c r="F6030" s="44">
        <v>3.77</v>
      </c>
      <c r="G6030" s="44">
        <v>0.95</v>
      </c>
      <c r="H6030" s="18">
        <f>MIN(1,F6030/Config_Geracao!$E$4)*G6030</f>
        <v>0.35815</v>
      </c>
    </row>
    <row r="6031" ht="15.0" customHeight="1">
      <c r="A6031" s="43">
        <v>45909.2083333333</v>
      </c>
      <c r="B6031" s="44">
        <v>9.0</v>
      </c>
      <c r="C6031" s="44">
        <v>5.0</v>
      </c>
      <c r="D6031" s="44">
        <v>0.0</v>
      </c>
      <c r="E6031" s="44">
        <v>24.6</v>
      </c>
      <c r="F6031" s="44">
        <v>5.81</v>
      </c>
      <c r="G6031" s="44">
        <v>0.95</v>
      </c>
      <c r="H6031" s="18">
        <f>MIN(1,F6031/Config_Geracao!$E$4)*G6031</f>
        <v>0.55195</v>
      </c>
    </row>
    <row r="6032" ht="15.0" customHeight="1">
      <c r="A6032" s="43">
        <v>45909.25</v>
      </c>
      <c r="B6032" s="44">
        <v>9.0</v>
      </c>
      <c r="C6032" s="44">
        <v>6.0</v>
      </c>
      <c r="D6032" s="44">
        <v>204.9</v>
      </c>
      <c r="E6032" s="44">
        <v>25.1</v>
      </c>
      <c r="F6032" s="44">
        <v>3.02</v>
      </c>
      <c r="G6032" s="44">
        <v>0.95</v>
      </c>
      <c r="H6032" s="18">
        <f>MIN(1,F6032/Config_Geracao!$E$4)*G6032</f>
        <v>0.2869</v>
      </c>
    </row>
    <row r="6033" ht="15.0" customHeight="1">
      <c r="A6033" s="43">
        <v>45909.2916666667</v>
      </c>
      <c r="B6033" s="44">
        <v>9.0</v>
      </c>
      <c r="C6033" s="44">
        <v>7.0</v>
      </c>
      <c r="D6033" s="44">
        <v>428.5</v>
      </c>
      <c r="E6033" s="44">
        <v>25.6</v>
      </c>
      <c r="F6033" s="44">
        <v>2.89</v>
      </c>
      <c r="G6033" s="44">
        <v>0.95</v>
      </c>
      <c r="H6033" s="18">
        <f>MIN(1,F6033/Config_Geracao!$E$4)*G6033</f>
        <v>0.27455</v>
      </c>
    </row>
    <row r="6034" ht="15.0" customHeight="1">
      <c r="A6034" s="43">
        <v>45909.3333333333</v>
      </c>
      <c r="B6034" s="44">
        <v>9.0</v>
      </c>
      <c r="C6034" s="44">
        <v>8.0</v>
      </c>
      <c r="D6034" s="44">
        <v>639.9</v>
      </c>
      <c r="E6034" s="44">
        <v>26.3</v>
      </c>
      <c r="F6034" s="44">
        <v>2.89</v>
      </c>
      <c r="G6034" s="44">
        <v>0.95</v>
      </c>
      <c r="H6034" s="18">
        <f>MIN(1,F6034/Config_Geracao!$E$4)*G6034</f>
        <v>0.27455</v>
      </c>
    </row>
    <row r="6035" ht="15.0" customHeight="1">
      <c r="A6035" s="43">
        <v>45909.375</v>
      </c>
      <c r="B6035" s="44">
        <v>9.0</v>
      </c>
      <c r="C6035" s="44">
        <v>9.0</v>
      </c>
      <c r="D6035" s="44">
        <v>749.7</v>
      </c>
      <c r="E6035" s="44">
        <v>29.7</v>
      </c>
      <c r="F6035" s="44">
        <v>3.14</v>
      </c>
      <c r="G6035" s="44">
        <v>0.95</v>
      </c>
      <c r="H6035" s="18">
        <f>MIN(1,F6035/Config_Geracao!$E$4)*G6035</f>
        <v>0.2983</v>
      </c>
    </row>
    <row r="6036" ht="15.0" customHeight="1">
      <c r="A6036" s="43">
        <v>45909.4166666667</v>
      </c>
      <c r="B6036" s="44">
        <v>9.0</v>
      </c>
      <c r="C6036" s="44">
        <v>10.0</v>
      </c>
      <c r="D6036" s="44">
        <v>410.7</v>
      </c>
      <c r="E6036" s="44">
        <v>30.6</v>
      </c>
      <c r="F6036" s="44">
        <v>2.7</v>
      </c>
      <c r="G6036" s="44">
        <v>0.95</v>
      </c>
      <c r="H6036" s="18">
        <f>MIN(1,F6036/Config_Geracao!$E$4)*G6036</f>
        <v>0.2565</v>
      </c>
    </row>
    <row r="6037" ht="15.0" customHeight="1">
      <c r="A6037" s="43">
        <v>45909.4583333333</v>
      </c>
      <c r="B6037" s="44">
        <v>9.0</v>
      </c>
      <c r="C6037" s="44">
        <v>11.0</v>
      </c>
      <c r="D6037" s="44">
        <v>963.5</v>
      </c>
      <c r="E6037" s="44">
        <v>27.6</v>
      </c>
      <c r="F6037" s="44">
        <v>3.46</v>
      </c>
      <c r="G6037" s="44">
        <v>0.95</v>
      </c>
      <c r="H6037" s="18">
        <f>MIN(1,F6037/Config_Geracao!$E$4)*G6037</f>
        <v>0.3287</v>
      </c>
    </row>
    <row r="6038" ht="15.0" customHeight="1">
      <c r="A6038" s="43">
        <v>45909.5</v>
      </c>
      <c r="B6038" s="44">
        <v>9.0</v>
      </c>
      <c r="C6038" s="44">
        <v>12.0</v>
      </c>
      <c r="D6038" s="44">
        <v>1007.1</v>
      </c>
      <c r="E6038" s="44">
        <v>31.6</v>
      </c>
      <c r="F6038" s="44">
        <v>5.43</v>
      </c>
      <c r="G6038" s="44">
        <v>0.95</v>
      </c>
      <c r="H6038" s="18">
        <f>MIN(1,F6038/Config_Geracao!$E$4)*G6038</f>
        <v>0.51585</v>
      </c>
    </row>
    <row r="6039" ht="15.0" customHeight="1">
      <c r="A6039" s="43">
        <v>45909.5416666667</v>
      </c>
      <c r="B6039" s="44">
        <v>9.0</v>
      </c>
      <c r="C6039" s="44">
        <v>13.0</v>
      </c>
      <c r="D6039" s="44">
        <v>980.5</v>
      </c>
      <c r="E6039" s="44">
        <v>32.1</v>
      </c>
      <c r="F6039" s="44">
        <v>6.19</v>
      </c>
      <c r="G6039" s="44">
        <v>0.95</v>
      </c>
      <c r="H6039" s="18">
        <f>MIN(1,F6039/Config_Geracao!$E$4)*G6039</f>
        <v>0.58805</v>
      </c>
    </row>
    <row r="6040" ht="15.0" customHeight="1">
      <c r="A6040" s="43">
        <v>45909.5833333333</v>
      </c>
      <c r="B6040" s="44">
        <v>9.0</v>
      </c>
      <c r="C6040" s="44">
        <v>14.0</v>
      </c>
      <c r="D6040" s="44">
        <v>431.5</v>
      </c>
      <c r="E6040" s="44">
        <v>30.6</v>
      </c>
      <c r="F6040" s="44">
        <v>3.75</v>
      </c>
      <c r="G6040" s="44">
        <v>0.95</v>
      </c>
      <c r="H6040" s="18">
        <f>MIN(1,F6040/Config_Geracao!$E$4)*G6040</f>
        <v>0.35625</v>
      </c>
    </row>
    <row r="6041" ht="15.0" customHeight="1">
      <c r="A6041" s="43">
        <v>45909.625</v>
      </c>
      <c r="B6041" s="44">
        <v>9.0</v>
      </c>
      <c r="C6041" s="44">
        <v>15.0</v>
      </c>
      <c r="D6041" s="44">
        <v>272.3</v>
      </c>
      <c r="E6041" s="44">
        <v>30.2</v>
      </c>
      <c r="F6041" s="44">
        <v>2.42</v>
      </c>
      <c r="G6041" s="44">
        <v>0.95</v>
      </c>
      <c r="H6041" s="18">
        <f>MIN(1,F6041/Config_Geracao!$E$4)*G6041</f>
        <v>0.2299</v>
      </c>
    </row>
    <row r="6042" ht="15.0" customHeight="1">
      <c r="A6042" s="43">
        <v>45909.6666666667</v>
      </c>
      <c r="B6042" s="44">
        <v>9.0</v>
      </c>
      <c r="C6042" s="44">
        <v>16.0</v>
      </c>
      <c r="D6042" s="44">
        <v>147.3</v>
      </c>
      <c r="E6042" s="44">
        <v>28.5</v>
      </c>
      <c r="F6042" s="44">
        <v>2.46</v>
      </c>
      <c r="G6042" s="44">
        <v>0.95</v>
      </c>
      <c r="H6042" s="18">
        <f>MIN(1,F6042/Config_Geracao!$E$4)*G6042</f>
        <v>0.2337</v>
      </c>
    </row>
    <row r="6043" ht="15.0" customHeight="1">
      <c r="A6043" s="43">
        <v>45909.7083333333</v>
      </c>
      <c r="B6043" s="44">
        <v>9.0</v>
      </c>
      <c r="C6043" s="44">
        <v>17.0</v>
      </c>
      <c r="D6043" s="44">
        <v>426.6</v>
      </c>
      <c r="E6043" s="44">
        <v>25.5</v>
      </c>
      <c r="F6043" s="44">
        <v>3.91</v>
      </c>
      <c r="G6043" s="44">
        <v>0.95</v>
      </c>
      <c r="H6043" s="18">
        <f>MIN(1,F6043/Config_Geracao!$E$4)*G6043</f>
        <v>0.37145</v>
      </c>
    </row>
    <row r="6044" ht="15.0" customHeight="1">
      <c r="A6044" s="43">
        <v>45909.75</v>
      </c>
      <c r="B6044" s="44">
        <v>9.0</v>
      </c>
      <c r="C6044" s="44">
        <v>18.0</v>
      </c>
      <c r="D6044" s="44">
        <v>262.9</v>
      </c>
      <c r="E6044" s="44">
        <v>24.7</v>
      </c>
      <c r="F6044" s="44">
        <v>3.11</v>
      </c>
      <c r="G6044" s="44">
        <v>0.95</v>
      </c>
      <c r="H6044" s="18">
        <f>MIN(1,F6044/Config_Geracao!$E$4)*G6044</f>
        <v>0.29545</v>
      </c>
    </row>
    <row r="6045" ht="15.0" customHeight="1">
      <c r="A6045" s="43">
        <v>45909.7916666667</v>
      </c>
      <c r="B6045" s="44">
        <v>9.0</v>
      </c>
      <c r="C6045" s="44">
        <v>19.0</v>
      </c>
      <c r="D6045" s="44">
        <v>0.0</v>
      </c>
      <c r="E6045" s="44">
        <v>24.1</v>
      </c>
      <c r="F6045" s="44">
        <v>4.32</v>
      </c>
      <c r="G6045" s="44">
        <v>0.95</v>
      </c>
      <c r="H6045" s="18">
        <f>MIN(1,F6045/Config_Geracao!$E$4)*G6045</f>
        <v>0.4104</v>
      </c>
    </row>
    <row r="6046" ht="15.0" customHeight="1">
      <c r="A6046" s="43">
        <v>45909.8333333333</v>
      </c>
      <c r="B6046" s="44">
        <v>9.0</v>
      </c>
      <c r="C6046" s="44">
        <v>20.0</v>
      </c>
      <c r="D6046" s="44">
        <v>0.0</v>
      </c>
      <c r="E6046" s="44">
        <v>23.2</v>
      </c>
      <c r="F6046" s="44">
        <v>3.19</v>
      </c>
      <c r="G6046" s="44">
        <v>0.95</v>
      </c>
      <c r="H6046" s="18">
        <f>MIN(1,F6046/Config_Geracao!$E$4)*G6046</f>
        <v>0.30305</v>
      </c>
    </row>
    <row r="6047" ht="15.0" customHeight="1">
      <c r="A6047" s="43">
        <v>45909.875</v>
      </c>
      <c r="B6047" s="44">
        <v>9.0</v>
      </c>
      <c r="C6047" s="44">
        <v>21.0</v>
      </c>
      <c r="D6047" s="44">
        <v>0.0</v>
      </c>
      <c r="E6047" s="44">
        <v>27.1</v>
      </c>
      <c r="F6047" s="44">
        <v>3.74</v>
      </c>
      <c r="G6047" s="44">
        <v>0.95</v>
      </c>
      <c r="H6047" s="18">
        <f>MIN(1,F6047/Config_Geracao!$E$4)*G6047</f>
        <v>0.3553</v>
      </c>
    </row>
    <row r="6048" ht="15.0" customHeight="1">
      <c r="A6048" s="43">
        <v>45909.9166666667</v>
      </c>
      <c r="B6048" s="44">
        <v>9.0</v>
      </c>
      <c r="C6048" s="44">
        <v>22.0</v>
      </c>
      <c r="D6048" s="44">
        <v>0.0</v>
      </c>
      <c r="E6048" s="44">
        <v>29.9</v>
      </c>
      <c r="F6048" s="44">
        <v>5.35</v>
      </c>
      <c r="G6048" s="44">
        <v>0.95</v>
      </c>
      <c r="H6048" s="18">
        <f>MIN(1,F6048/Config_Geracao!$E$4)*G6048</f>
        <v>0.50825</v>
      </c>
    </row>
    <row r="6049" ht="15.0" customHeight="1">
      <c r="A6049" s="43">
        <v>45909.9583333333</v>
      </c>
      <c r="B6049" s="44">
        <v>9.0</v>
      </c>
      <c r="C6049" s="44">
        <v>23.0</v>
      </c>
      <c r="D6049" s="44">
        <v>0.0</v>
      </c>
      <c r="E6049" s="44">
        <v>29.1</v>
      </c>
      <c r="F6049" s="44">
        <v>6.21</v>
      </c>
      <c r="G6049" s="44">
        <v>0.95</v>
      </c>
      <c r="H6049" s="18">
        <f>MIN(1,F6049/Config_Geracao!$E$4)*G6049</f>
        <v>0.58995</v>
      </c>
    </row>
    <row r="6050" ht="15.0" customHeight="1">
      <c r="A6050" s="43">
        <v>45910.0</v>
      </c>
      <c r="B6050" s="44">
        <v>9.0</v>
      </c>
      <c r="C6050" s="44">
        <v>0.0</v>
      </c>
      <c r="D6050" s="44">
        <v>0.0</v>
      </c>
      <c r="E6050" s="44">
        <v>30.3</v>
      </c>
      <c r="F6050" s="44">
        <v>3.68</v>
      </c>
      <c r="G6050" s="44">
        <v>0.95</v>
      </c>
      <c r="H6050" s="18">
        <f>MIN(1,F6050/Config_Geracao!$E$4)*G6050</f>
        <v>0.3496</v>
      </c>
    </row>
    <row r="6051" ht="15.0" customHeight="1">
      <c r="A6051" s="43">
        <v>45910.0416666667</v>
      </c>
      <c r="B6051" s="44">
        <v>9.0</v>
      </c>
      <c r="C6051" s="44">
        <v>1.0</v>
      </c>
      <c r="D6051" s="44">
        <v>0.0</v>
      </c>
      <c r="E6051" s="44">
        <v>27.1</v>
      </c>
      <c r="F6051" s="44">
        <v>3.66</v>
      </c>
      <c r="G6051" s="44">
        <v>0.95</v>
      </c>
      <c r="H6051" s="18">
        <f>MIN(1,F6051/Config_Geracao!$E$4)*G6051</f>
        <v>0.3477</v>
      </c>
    </row>
    <row r="6052" ht="15.0" customHeight="1">
      <c r="A6052" s="43">
        <v>45910.0833333333</v>
      </c>
      <c r="B6052" s="44">
        <v>9.0</v>
      </c>
      <c r="C6052" s="44">
        <v>2.0</v>
      </c>
      <c r="D6052" s="44">
        <v>0.0</v>
      </c>
      <c r="E6052" s="44">
        <v>27.4</v>
      </c>
      <c r="F6052" s="44">
        <v>3.84</v>
      </c>
      <c r="G6052" s="44">
        <v>0.95</v>
      </c>
      <c r="H6052" s="18">
        <f>MIN(1,F6052/Config_Geracao!$E$4)*G6052</f>
        <v>0.3648</v>
      </c>
    </row>
    <row r="6053" ht="15.0" customHeight="1">
      <c r="A6053" s="43">
        <v>45910.125</v>
      </c>
      <c r="B6053" s="44">
        <v>9.0</v>
      </c>
      <c r="C6053" s="44">
        <v>3.0</v>
      </c>
      <c r="D6053" s="44">
        <v>0.0</v>
      </c>
      <c r="E6053" s="44">
        <v>25.6</v>
      </c>
      <c r="F6053" s="44">
        <v>3.94</v>
      </c>
      <c r="G6053" s="44">
        <v>0.95</v>
      </c>
      <c r="H6053" s="18">
        <f>MIN(1,F6053/Config_Geracao!$E$4)*G6053</f>
        <v>0.3743</v>
      </c>
    </row>
    <row r="6054" ht="15.0" customHeight="1">
      <c r="A6054" s="43">
        <v>45910.1666666667</v>
      </c>
      <c r="B6054" s="44">
        <v>9.0</v>
      </c>
      <c r="C6054" s="44">
        <v>4.0</v>
      </c>
      <c r="D6054" s="44">
        <v>0.0</v>
      </c>
      <c r="E6054" s="44">
        <v>24.5</v>
      </c>
      <c r="F6054" s="44">
        <v>4.42</v>
      </c>
      <c r="G6054" s="44">
        <v>0.95</v>
      </c>
      <c r="H6054" s="18">
        <f>MIN(1,F6054/Config_Geracao!$E$4)*G6054</f>
        <v>0.4199</v>
      </c>
    </row>
    <row r="6055" ht="15.0" customHeight="1">
      <c r="A6055" s="43">
        <v>45910.2083333333</v>
      </c>
      <c r="B6055" s="44">
        <v>9.0</v>
      </c>
      <c r="C6055" s="44">
        <v>5.0</v>
      </c>
      <c r="D6055" s="44">
        <v>27.3</v>
      </c>
      <c r="E6055" s="44">
        <v>26.0</v>
      </c>
      <c r="F6055" s="44">
        <v>5.19</v>
      </c>
      <c r="G6055" s="44">
        <v>0.95</v>
      </c>
      <c r="H6055" s="18">
        <f>MIN(1,F6055/Config_Geracao!$E$4)*G6055</f>
        <v>0.49305</v>
      </c>
    </row>
    <row r="6056" ht="15.0" customHeight="1">
      <c r="A6056" s="43">
        <v>45910.25</v>
      </c>
      <c r="B6056" s="44">
        <v>9.0</v>
      </c>
      <c r="C6056" s="44">
        <v>6.0</v>
      </c>
      <c r="D6056" s="44">
        <v>211.1</v>
      </c>
      <c r="E6056" s="44">
        <v>24.2</v>
      </c>
      <c r="F6056" s="44">
        <v>2.53</v>
      </c>
      <c r="G6056" s="44">
        <v>0.95</v>
      </c>
      <c r="H6056" s="18">
        <f>MIN(1,F6056/Config_Geracao!$E$4)*G6056</f>
        <v>0.24035</v>
      </c>
    </row>
    <row r="6057" ht="15.0" customHeight="1">
      <c r="A6057" s="43">
        <v>45910.2916666667</v>
      </c>
      <c r="B6057" s="44">
        <v>9.0</v>
      </c>
      <c r="C6057" s="44">
        <v>7.0</v>
      </c>
      <c r="D6057" s="44">
        <v>446.4</v>
      </c>
      <c r="E6057" s="44">
        <v>28.9</v>
      </c>
      <c r="F6057" s="44">
        <v>2.46</v>
      </c>
      <c r="G6057" s="44">
        <v>0.95</v>
      </c>
      <c r="H6057" s="18">
        <f>MIN(1,F6057/Config_Geracao!$E$4)*G6057</f>
        <v>0.2337</v>
      </c>
    </row>
    <row r="6058" ht="15.0" customHeight="1">
      <c r="A6058" s="43">
        <v>45910.3333333333</v>
      </c>
      <c r="B6058" s="44">
        <v>9.0</v>
      </c>
      <c r="C6058" s="44">
        <v>8.0</v>
      </c>
      <c r="D6058" s="44">
        <v>638.1</v>
      </c>
      <c r="E6058" s="44">
        <v>28.8</v>
      </c>
      <c r="F6058" s="44">
        <v>2.73</v>
      </c>
      <c r="G6058" s="44">
        <v>0.95</v>
      </c>
      <c r="H6058" s="18">
        <f>MIN(1,F6058/Config_Geracao!$E$4)*G6058</f>
        <v>0.25935</v>
      </c>
    </row>
    <row r="6059" ht="15.0" customHeight="1">
      <c r="A6059" s="43">
        <v>45910.375</v>
      </c>
      <c r="B6059" s="44">
        <v>9.0</v>
      </c>
      <c r="C6059" s="44">
        <v>9.0</v>
      </c>
      <c r="D6059" s="44">
        <v>455.3</v>
      </c>
      <c r="E6059" s="44">
        <v>28.8</v>
      </c>
      <c r="F6059" s="44">
        <v>3.17</v>
      </c>
      <c r="G6059" s="44">
        <v>0.95</v>
      </c>
      <c r="H6059" s="18">
        <f>MIN(1,F6059/Config_Geracao!$E$4)*G6059</f>
        <v>0.30115</v>
      </c>
    </row>
    <row r="6060" ht="15.0" customHeight="1">
      <c r="A6060" s="43">
        <v>45910.4166666667</v>
      </c>
      <c r="B6060" s="44">
        <v>9.0</v>
      </c>
      <c r="C6060" s="44">
        <v>10.0</v>
      </c>
      <c r="D6060" s="44">
        <v>887.2</v>
      </c>
      <c r="E6060" s="44">
        <v>29.3</v>
      </c>
      <c r="F6060" s="44">
        <v>2.59</v>
      </c>
      <c r="G6060" s="44">
        <v>0.95</v>
      </c>
      <c r="H6060" s="18">
        <f>MIN(1,F6060/Config_Geracao!$E$4)*G6060</f>
        <v>0.24605</v>
      </c>
    </row>
    <row r="6061" ht="15.0" customHeight="1">
      <c r="A6061" s="43">
        <v>45910.4583333333</v>
      </c>
      <c r="B6061" s="44">
        <v>9.0</v>
      </c>
      <c r="C6061" s="44">
        <v>11.0</v>
      </c>
      <c r="D6061" s="44">
        <v>965.3</v>
      </c>
      <c r="E6061" s="44">
        <v>34.9</v>
      </c>
      <c r="F6061" s="44">
        <v>2.84</v>
      </c>
      <c r="G6061" s="44">
        <v>0.95</v>
      </c>
      <c r="H6061" s="18">
        <f>MIN(1,F6061/Config_Geracao!$E$4)*G6061</f>
        <v>0.2698</v>
      </c>
    </row>
    <row r="6062" ht="15.0" customHeight="1">
      <c r="A6062" s="43">
        <v>45910.5</v>
      </c>
      <c r="B6062" s="44">
        <v>9.0</v>
      </c>
      <c r="C6062" s="44">
        <v>12.0</v>
      </c>
      <c r="D6062" s="44">
        <v>1027.7</v>
      </c>
      <c r="E6062" s="44">
        <v>29.2</v>
      </c>
      <c r="F6062" s="44">
        <v>5.0</v>
      </c>
      <c r="G6062" s="44">
        <v>0.95</v>
      </c>
      <c r="H6062" s="18">
        <f>MIN(1,F6062/Config_Geracao!$E$4)*G6062</f>
        <v>0.475</v>
      </c>
    </row>
    <row r="6063" ht="15.0" customHeight="1">
      <c r="A6063" s="43">
        <v>45910.5416666667</v>
      </c>
      <c r="B6063" s="44">
        <v>9.0</v>
      </c>
      <c r="C6063" s="44">
        <v>13.0</v>
      </c>
      <c r="D6063" s="44">
        <v>957.6</v>
      </c>
      <c r="E6063" s="44">
        <v>29.8</v>
      </c>
      <c r="F6063" s="44">
        <v>2.61</v>
      </c>
      <c r="G6063" s="44">
        <v>0.95</v>
      </c>
      <c r="H6063" s="18">
        <f>MIN(1,F6063/Config_Geracao!$E$4)*G6063</f>
        <v>0.24795</v>
      </c>
    </row>
    <row r="6064" ht="15.0" customHeight="1">
      <c r="A6064" s="43">
        <v>45910.5833333333</v>
      </c>
      <c r="B6064" s="44">
        <v>9.0</v>
      </c>
      <c r="C6064" s="44">
        <v>14.0</v>
      </c>
      <c r="D6064" s="44">
        <v>896.1</v>
      </c>
      <c r="E6064" s="44">
        <v>32.3</v>
      </c>
      <c r="F6064" s="44">
        <v>3.63</v>
      </c>
      <c r="G6064" s="44">
        <v>0.95</v>
      </c>
      <c r="H6064" s="18">
        <f>MIN(1,F6064/Config_Geracao!$E$4)*G6064</f>
        <v>0.34485</v>
      </c>
    </row>
    <row r="6065" ht="15.0" customHeight="1">
      <c r="A6065" s="43">
        <v>45910.625</v>
      </c>
      <c r="B6065" s="44">
        <v>9.0</v>
      </c>
      <c r="C6065" s="44">
        <v>15.0</v>
      </c>
      <c r="D6065" s="44">
        <v>772.8</v>
      </c>
      <c r="E6065" s="44">
        <v>30.4</v>
      </c>
      <c r="F6065" s="44">
        <v>3.32</v>
      </c>
      <c r="G6065" s="44">
        <v>0.95</v>
      </c>
      <c r="H6065" s="18">
        <f>MIN(1,F6065/Config_Geracao!$E$4)*G6065</f>
        <v>0.3154</v>
      </c>
    </row>
    <row r="6066" ht="15.0" customHeight="1">
      <c r="A6066" s="43">
        <v>45910.6666666667</v>
      </c>
      <c r="B6066" s="44">
        <v>9.0</v>
      </c>
      <c r="C6066" s="44">
        <v>16.0</v>
      </c>
      <c r="D6066" s="44">
        <v>650.5</v>
      </c>
      <c r="E6066" s="44">
        <v>26.6</v>
      </c>
      <c r="F6066" s="44">
        <v>3.25</v>
      </c>
      <c r="G6066" s="44">
        <v>0.95</v>
      </c>
      <c r="H6066" s="18">
        <f>MIN(1,F6066/Config_Geracao!$E$4)*G6066</f>
        <v>0.30875</v>
      </c>
    </row>
    <row r="6067" ht="15.0" customHeight="1">
      <c r="A6067" s="43">
        <v>45910.7083333333</v>
      </c>
      <c r="B6067" s="44">
        <v>9.0</v>
      </c>
      <c r="C6067" s="44">
        <v>17.0</v>
      </c>
      <c r="D6067" s="44">
        <v>452.7</v>
      </c>
      <c r="E6067" s="44">
        <v>29.9</v>
      </c>
      <c r="F6067" s="44">
        <v>3.98</v>
      </c>
      <c r="G6067" s="44">
        <v>0.95</v>
      </c>
      <c r="H6067" s="18">
        <f>MIN(1,F6067/Config_Geracao!$E$4)*G6067</f>
        <v>0.3781</v>
      </c>
    </row>
    <row r="6068" ht="15.0" customHeight="1">
      <c r="A6068" s="43">
        <v>45910.75</v>
      </c>
      <c r="B6068" s="44">
        <v>9.0</v>
      </c>
      <c r="C6068" s="44">
        <v>18.0</v>
      </c>
      <c r="D6068" s="44">
        <v>216.5</v>
      </c>
      <c r="E6068" s="44">
        <v>25.1</v>
      </c>
      <c r="F6068" s="44">
        <v>3.36</v>
      </c>
      <c r="G6068" s="44">
        <v>0.95</v>
      </c>
      <c r="H6068" s="18">
        <f>MIN(1,F6068/Config_Geracao!$E$4)*G6068</f>
        <v>0.3192</v>
      </c>
    </row>
    <row r="6069" ht="15.0" customHeight="1">
      <c r="A6069" s="43">
        <v>45910.7916666667</v>
      </c>
      <c r="B6069" s="44">
        <v>9.0</v>
      </c>
      <c r="C6069" s="44">
        <v>19.0</v>
      </c>
      <c r="D6069" s="44">
        <v>0.0</v>
      </c>
      <c r="E6069" s="44">
        <v>24.5</v>
      </c>
      <c r="F6069" s="44">
        <v>3.12</v>
      </c>
      <c r="G6069" s="44">
        <v>0.95</v>
      </c>
      <c r="H6069" s="18">
        <f>MIN(1,F6069/Config_Geracao!$E$4)*G6069</f>
        <v>0.2964</v>
      </c>
    </row>
    <row r="6070" ht="15.0" customHeight="1">
      <c r="A6070" s="43">
        <v>45910.8333333333</v>
      </c>
      <c r="B6070" s="44">
        <v>9.0</v>
      </c>
      <c r="C6070" s="44">
        <v>20.0</v>
      </c>
      <c r="D6070" s="44">
        <v>0.0</v>
      </c>
      <c r="E6070" s="44">
        <v>25.3</v>
      </c>
      <c r="F6070" s="44">
        <v>3.79</v>
      </c>
      <c r="G6070" s="44">
        <v>0.95</v>
      </c>
      <c r="H6070" s="18">
        <f>MIN(1,F6070/Config_Geracao!$E$4)*G6070</f>
        <v>0.36005</v>
      </c>
    </row>
    <row r="6071" ht="15.0" customHeight="1">
      <c r="A6071" s="43">
        <v>45910.875</v>
      </c>
      <c r="B6071" s="44">
        <v>9.0</v>
      </c>
      <c r="C6071" s="44">
        <v>21.0</v>
      </c>
      <c r="D6071" s="44">
        <v>0.0</v>
      </c>
      <c r="E6071" s="44">
        <v>30.2</v>
      </c>
      <c r="F6071" s="44">
        <v>4.2</v>
      </c>
      <c r="G6071" s="44">
        <v>0.95</v>
      </c>
      <c r="H6071" s="18">
        <f>MIN(1,F6071/Config_Geracao!$E$4)*G6071</f>
        <v>0.399</v>
      </c>
    </row>
    <row r="6072" ht="15.0" customHeight="1">
      <c r="A6072" s="43">
        <v>45910.9166666667</v>
      </c>
      <c r="B6072" s="44">
        <v>9.0</v>
      </c>
      <c r="C6072" s="44">
        <v>22.0</v>
      </c>
      <c r="D6072" s="44">
        <v>0.0</v>
      </c>
      <c r="E6072" s="44">
        <v>26.4</v>
      </c>
      <c r="F6072" s="44">
        <v>4.54</v>
      </c>
      <c r="G6072" s="44">
        <v>0.95</v>
      </c>
      <c r="H6072" s="18">
        <f>MIN(1,F6072/Config_Geracao!$E$4)*G6072</f>
        <v>0.4313</v>
      </c>
    </row>
    <row r="6073" ht="15.0" customHeight="1">
      <c r="A6073" s="43">
        <v>45910.9583333333</v>
      </c>
      <c r="B6073" s="44">
        <v>9.0</v>
      </c>
      <c r="C6073" s="44">
        <v>23.0</v>
      </c>
      <c r="D6073" s="44">
        <v>0.0</v>
      </c>
      <c r="E6073" s="44">
        <v>27.2</v>
      </c>
      <c r="F6073" s="44">
        <v>4.79</v>
      </c>
      <c r="G6073" s="44">
        <v>0.95</v>
      </c>
      <c r="H6073" s="18">
        <f>MIN(1,F6073/Config_Geracao!$E$4)*G6073</f>
        <v>0.45505</v>
      </c>
    </row>
    <row r="6074" ht="15.0" customHeight="1">
      <c r="A6074" s="43">
        <v>45911.0</v>
      </c>
      <c r="B6074" s="44">
        <v>9.0</v>
      </c>
      <c r="C6074" s="44">
        <v>0.0</v>
      </c>
      <c r="D6074" s="44">
        <v>0.0</v>
      </c>
      <c r="E6074" s="44">
        <v>28.7</v>
      </c>
      <c r="F6074" s="44">
        <v>5.15</v>
      </c>
      <c r="G6074" s="44">
        <v>0.95</v>
      </c>
      <c r="H6074" s="18">
        <f>MIN(1,F6074/Config_Geracao!$E$4)*G6074</f>
        <v>0.48925</v>
      </c>
    </row>
    <row r="6075" ht="15.0" customHeight="1">
      <c r="A6075" s="43">
        <v>45911.0416666667</v>
      </c>
      <c r="B6075" s="44">
        <v>9.0</v>
      </c>
      <c r="C6075" s="44">
        <v>1.0</v>
      </c>
      <c r="D6075" s="44">
        <v>0.0</v>
      </c>
      <c r="E6075" s="44">
        <v>25.0</v>
      </c>
      <c r="F6075" s="44">
        <v>3.61</v>
      </c>
      <c r="G6075" s="44">
        <v>0.95</v>
      </c>
      <c r="H6075" s="18">
        <f>MIN(1,F6075/Config_Geracao!$E$4)*G6075</f>
        <v>0.34295</v>
      </c>
    </row>
    <row r="6076" ht="15.0" customHeight="1">
      <c r="A6076" s="43">
        <v>45911.0833333333</v>
      </c>
      <c r="B6076" s="44">
        <v>9.0</v>
      </c>
      <c r="C6076" s="44">
        <v>2.0</v>
      </c>
      <c r="D6076" s="44">
        <v>0.0</v>
      </c>
      <c r="E6076" s="44">
        <v>26.7</v>
      </c>
      <c r="F6076" s="44">
        <v>5.2</v>
      </c>
      <c r="G6076" s="44">
        <v>0.95</v>
      </c>
      <c r="H6076" s="18">
        <f>MIN(1,F6076/Config_Geracao!$E$4)*G6076</f>
        <v>0.494</v>
      </c>
    </row>
    <row r="6077" ht="15.0" customHeight="1">
      <c r="A6077" s="43">
        <v>45911.125</v>
      </c>
      <c r="B6077" s="44">
        <v>9.0</v>
      </c>
      <c r="C6077" s="44">
        <v>3.0</v>
      </c>
      <c r="D6077" s="44">
        <v>0.0</v>
      </c>
      <c r="E6077" s="44">
        <v>25.4</v>
      </c>
      <c r="F6077" s="44">
        <v>4.01</v>
      </c>
      <c r="G6077" s="44">
        <v>0.95</v>
      </c>
      <c r="H6077" s="18">
        <f>MIN(1,F6077/Config_Geracao!$E$4)*G6077</f>
        <v>0.38095</v>
      </c>
    </row>
    <row r="6078" ht="15.0" customHeight="1">
      <c r="A6078" s="43">
        <v>45911.1666666667</v>
      </c>
      <c r="B6078" s="44">
        <v>9.0</v>
      </c>
      <c r="C6078" s="44">
        <v>4.0</v>
      </c>
      <c r="D6078" s="44">
        <v>0.0</v>
      </c>
      <c r="E6078" s="44">
        <v>24.4</v>
      </c>
      <c r="F6078" s="44">
        <v>4.29</v>
      </c>
      <c r="G6078" s="44">
        <v>0.95</v>
      </c>
      <c r="H6078" s="18">
        <f>MIN(1,F6078/Config_Geracao!$E$4)*G6078</f>
        <v>0.40755</v>
      </c>
    </row>
    <row r="6079" ht="15.0" customHeight="1">
      <c r="A6079" s="43">
        <v>45911.2083333333</v>
      </c>
      <c r="B6079" s="44">
        <v>9.0</v>
      </c>
      <c r="C6079" s="44">
        <v>5.0</v>
      </c>
      <c r="D6079" s="44">
        <v>32.4</v>
      </c>
      <c r="E6079" s="44">
        <v>24.2</v>
      </c>
      <c r="F6079" s="44">
        <v>4.88</v>
      </c>
      <c r="G6079" s="44">
        <v>0.95</v>
      </c>
      <c r="H6079" s="18">
        <f>MIN(1,F6079/Config_Geracao!$E$4)*G6079</f>
        <v>0.4636</v>
      </c>
    </row>
    <row r="6080" ht="15.0" customHeight="1">
      <c r="A6080" s="43">
        <v>45911.25</v>
      </c>
      <c r="B6080" s="44">
        <v>9.0</v>
      </c>
      <c r="C6080" s="44">
        <v>6.0</v>
      </c>
      <c r="D6080" s="44">
        <v>228.8</v>
      </c>
      <c r="E6080" s="44">
        <v>26.0</v>
      </c>
      <c r="F6080" s="44">
        <v>3.44</v>
      </c>
      <c r="G6080" s="44">
        <v>0.95</v>
      </c>
      <c r="H6080" s="18">
        <f>MIN(1,F6080/Config_Geracao!$E$4)*G6080</f>
        <v>0.3268</v>
      </c>
    </row>
    <row r="6081" ht="15.0" customHeight="1">
      <c r="A6081" s="43">
        <v>45911.2916666667</v>
      </c>
      <c r="B6081" s="44">
        <v>9.0</v>
      </c>
      <c r="C6081" s="44">
        <v>7.0</v>
      </c>
      <c r="D6081" s="44">
        <v>149.4</v>
      </c>
      <c r="E6081" s="44">
        <v>26.9</v>
      </c>
      <c r="F6081" s="44">
        <v>6.07</v>
      </c>
      <c r="G6081" s="44">
        <v>0.95</v>
      </c>
      <c r="H6081" s="18">
        <f>MIN(1,F6081/Config_Geracao!$E$4)*G6081</f>
        <v>0.57665</v>
      </c>
    </row>
    <row r="6082" ht="15.0" customHeight="1">
      <c r="A6082" s="43">
        <v>45911.3333333333</v>
      </c>
      <c r="B6082" s="44">
        <v>9.0</v>
      </c>
      <c r="C6082" s="44">
        <v>8.0</v>
      </c>
      <c r="D6082" s="44">
        <v>638.6</v>
      </c>
      <c r="E6082" s="44">
        <v>25.7</v>
      </c>
      <c r="F6082" s="44">
        <v>2.44</v>
      </c>
      <c r="G6082" s="44">
        <v>0.95</v>
      </c>
      <c r="H6082" s="18">
        <f>MIN(1,F6082/Config_Geracao!$E$4)*G6082</f>
        <v>0.2318</v>
      </c>
    </row>
    <row r="6083" ht="15.0" customHeight="1">
      <c r="A6083" s="43">
        <v>45911.375</v>
      </c>
      <c r="B6083" s="44">
        <v>9.0</v>
      </c>
      <c r="C6083" s="44">
        <v>9.0</v>
      </c>
      <c r="D6083" s="44">
        <v>806.7</v>
      </c>
      <c r="E6083" s="44">
        <v>28.7</v>
      </c>
      <c r="F6083" s="44">
        <v>3.59</v>
      </c>
      <c r="G6083" s="44">
        <v>0.95</v>
      </c>
      <c r="H6083" s="18">
        <f>MIN(1,F6083/Config_Geracao!$E$4)*G6083</f>
        <v>0.34105</v>
      </c>
    </row>
    <row r="6084" ht="15.0" customHeight="1">
      <c r="A6084" s="43">
        <v>45911.4166666667</v>
      </c>
      <c r="B6084" s="44">
        <v>9.0</v>
      </c>
      <c r="C6084" s="44">
        <v>10.0</v>
      </c>
      <c r="D6084" s="44">
        <v>451.1</v>
      </c>
      <c r="E6084" s="44">
        <v>29.8</v>
      </c>
      <c r="F6084" s="44">
        <v>5.87</v>
      </c>
      <c r="G6084" s="44">
        <v>0.95</v>
      </c>
      <c r="H6084" s="18">
        <f>MIN(1,F6084/Config_Geracao!$E$4)*G6084</f>
        <v>0.55765</v>
      </c>
    </row>
    <row r="6085" ht="15.0" customHeight="1">
      <c r="A6085" s="43">
        <v>45911.4583333333</v>
      </c>
      <c r="B6085" s="44">
        <v>9.0</v>
      </c>
      <c r="C6085" s="44">
        <v>11.0</v>
      </c>
      <c r="D6085" s="44">
        <v>977.3</v>
      </c>
      <c r="E6085" s="44">
        <v>30.7</v>
      </c>
      <c r="F6085" s="44">
        <v>2.65</v>
      </c>
      <c r="G6085" s="44">
        <v>0.95</v>
      </c>
      <c r="H6085" s="18">
        <f>MIN(1,F6085/Config_Geracao!$E$4)*G6085</f>
        <v>0.25175</v>
      </c>
    </row>
    <row r="6086" ht="15.0" customHeight="1">
      <c r="A6086" s="43">
        <v>45911.5</v>
      </c>
      <c r="B6086" s="44">
        <v>9.0</v>
      </c>
      <c r="C6086" s="44">
        <v>12.0</v>
      </c>
      <c r="D6086" s="44">
        <v>1009.9</v>
      </c>
      <c r="E6086" s="44">
        <v>31.5</v>
      </c>
      <c r="F6086" s="44">
        <v>2.82</v>
      </c>
      <c r="G6086" s="44">
        <v>0.95</v>
      </c>
      <c r="H6086" s="18">
        <f>MIN(1,F6086/Config_Geracao!$E$4)*G6086</f>
        <v>0.2679</v>
      </c>
    </row>
    <row r="6087" ht="15.0" customHeight="1">
      <c r="A6087" s="43">
        <v>45911.5416666667</v>
      </c>
      <c r="B6087" s="44">
        <v>9.0</v>
      </c>
      <c r="C6087" s="44">
        <v>13.0</v>
      </c>
      <c r="D6087" s="44">
        <v>955.6</v>
      </c>
      <c r="E6087" s="44">
        <v>29.4</v>
      </c>
      <c r="F6087" s="44">
        <v>3.17</v>
      </c>
      <c r="G6087" s="44">
        <v>0.95</v>
      </c>
      <c r="H6087" s="18">
        <f>MIN(1,F6087/Config_Geracao!$E$4)*G6087</f>
        <v>0.30115</v>
      </c>
    </row>
    <row r="6088" ht="15.0" customHeight="1">
      <c r="A6088" s="43">
        <v>45911.5833333333</v>
      </c>
      <c r="B6088" s="44">
        <v>9.0</v>
      </c>
      <c r="C6088" s="44">
        <v>14.0</v>
      </c>
      <c r="D6088" s="44">
        <v>884.8</v>
      </c>
      <c r="E6088" s="44">
        <v>29.7</v>
      </c>
      <c r="F6088" s="44">
        <v>3.05</v>
      </c>
      <c r="G6088" s="44">
        <v>0.95</v>
      </c>
      <c r="H6088" s="18">
        <f>MIN(1,F6088/Config_Geracao!$E$4)*G6088</f>
        <v>0.28975</v>
      </c>
    </row>
    <row r="6089" ht="15.0" customHeight="1">
      <c r="A6089" s="43">
        <v>45911.625</v>
      </c>
      <c r="B6089" s="44">
        <v>9.0</v>
      </c>
      <c r="C6089" s="44">
        <v>15.0</v>
      </c>
      <c r="D6089" s="44">
        <v>770.4</v>
      </c>
      <c r="E6089" s="44">
        <v>25.7</v>
      </c>
      <c r="F6089" s="44">
        <v>2.95</v>
      </c>
      <c r="G6089" s="44">
        <v>0.95</v>
      </c>
      <c r="H6089" s="18">
        <f>MIN(1,F6089/Config_Geracao!$E$4)*G6089</f>
        <v>0.28025</v>
      </c>
    </row>
    <row r="6090" ht="15.0" customHeight="1">
      <c r="A6090" s="43">
        <v>45911.6666666667</v>
      </c>
      <c r="B6090" s="44">
        <v>9.0</v>
      </c>
      <c r="C6090" s="44">
        <v>16.0</v>
      </c>
      <c r="D6090" s="44">
        <v>640.4</v>
      </c>
      <c r="E6090" s="44">
        <v>25.3</v>
      </c>
      <c r="F6090" s="44">
        <v>2.67</v>
      </c>
      <c r="G6090" s="44">
        <v>0.95</v>
      </c>
      <c r="H6090" s="18">
        <f>MIN(1,F6090/Config_Geracao!$E$4)*G6090</f>
        <v>0.25365</v>
      </c>
    </row>
    <row r="6091" ht="15.0" customHeight="1">
      <c r="A6091" s="43">
        <v>45911.7083333333</v>
      </c>
      <c r="B6091" s="44">
        <v>9.0</v>
      </c>
      <c r="C6091" s="44">
        <v>17.0</v>
      </c>
      <c r="D6091" s="44">
        <v>454.6</v>
      </c>
      <c r="E6091" s="44">
        <v>24.8</v>
      </c>
      <c r="F6091" s="44">
        <v>3.62</v>
      </c>
      <c r="G6091" s="44">
        <v>0.95</v>
      </c>
      <c r="H6091" s="18">
        <f>MIN(1,F6091/Config_Geracao!$E$4)*G6091</f>
        <v>0.3439</v>
      </c>
    </row>
    <row r="6092" ht="15.0" customHeight="1">
      <c r="A6092" s="43">
        <v>45911.75</v>
      </c>
      <c r="B6092" s="44">
        <v>9.0</v>
      </c>
      <c r="C6092" s="44">
        <v>18.0</v>
      </c>
      <c r="D6092" s="44">
        <v>206.6</v>
      </c>
      <c r="E6092" s="44">
        <v>25.2</v>
      </c>
      <c r="F6092" s="44">
        <v>3.51</v>
      </c>
      <c r="G6092" s="44">
        <v>0.95</v>
      </c>
      <c r="H6092" s="18">
        <f>MIN(1,F6092/Config_Geracao!$E$4)*G6092</f>
        <v>0.33345</v>
      </c>
    </row>
    <row r="6093" ht="15.0" customHeight="1">
      <c r="A6093" s="43">
        <v>45911.7916666667</v>
      </c>
      <c r="B6093" s="44">
        <v>9.0</v>
      </c>
      <c r="C6093" s="44">
        <v>19.0</v>
      </c>
      <c r="D6093" s="44">
        <v>0.0</v>
      </c>
      <c r="E6093" s="44">
        <v>25.3</v>
      </c>
      <c r="F6093" s="44">
        <v>2.44</v>
      </c>
      <c r="G6093" s="44">
        <v>0.95</v>
      </c>
      <c r="H6093" s="18">
        <f>MIN(1,F6093/Config_Geracao!$E$4)*G6093</f>
        <v>0.2318</v>
      </c>
    </row>
    <row r="6094" ht="15.0" customHeight="1">
      <c r="A6094" s="43">
        <v>45911.8333333333</v>
      </c>
      <c r="B6094" s="44">
        <v>9.0</v>
      </c>
      <c r="C6094" s="44">
        <v>20.0</v>
      </c>
      <c r="D6094" s="44">
        <v>0.0</v>
      </c>
      <c r="E6094" s="44">
        <v>27.8</v>
      </c>
      <c r="F6094" s="44">
        <v>2.53</v>
      </c>
      <c r="G6094" s="44">
        <v>0.95</v>
      </c>
      <c r="H6094" s="18">
        <f>MIN(1,F6094/Config_Geracao!$E$4)*G6094</f>
        <v>0.24035</v>
      </c>
    </row>
    <row r="6095" ht="15.0" customHeight="1">
      <c r="A6095" s="43">
        <v>45911.875</v>
      </c>
      <c r="B6095" s="44">
        <v>9.0</v>
      </c>
      <c r="C6095" s="44">
        <v>21.0</v>
      </c>
      <c r="D6095" s="44">
        <v>0.0</v>
      </c>
      <c r="E6095" s="44">
        <v>25.3</v>
      </c>
      <c r="F6095" s="44">
        <v>4.52</v>
      </c>
      <c r="G6095" s="44">
        <v>0.95</v>
      </c>
      <c r="H6095" s="18">
        <f>MIN(1,F6095/Config_Geracao!$E$4)*G6095</f>
        <v>0.4294</v>
      </c>
    </row>
    <row r="6096" ht="15.0" customHeight="1">
      <c r="A6096" s="43">
        <v>45911.9166666667</v>
      </c>
      <c r="B6096" s="44">
        <v>9.0</v>
      </c>
      <c r="C6096" s="44">
        <v>22.0</v>
      </c>
      <c r="D6096" s="44">
        <v>0.0</v>
      </c>
      <c r="E6096" s="44">
        <v>25.1</v>
      </c>
      <c r="F6096" s="44">
        <v>4.72</v>
      </c>
      <c r="G6096" s="44">
        <v>0.95</v>
      </c>
      <c r="H6096" s="18">
        <f>MIN(1,F6096/Config_Geracao!$E$4)*G6096</f>
        <v>0.4484</v>
      </c>
    </row>
    <row r="6097" ht="15.0" customHeight="1">
      <c r="A6097" s="43">
        <v>45911.9583333333</v>
      </c>
      <c r="B6097" s="44">
        <v>9.0</v>
      </c>
      <c r="C6097" s="44">
        <v>23.0</v>
      </c>
      <c r="D6097" s="44">
        <v>0.0</v>
      </c>
      <c r="E6097" s="44">
        <v>29.1</v>
      </c>
      <c r="F6097" s="44">
        <v>5.46</v>
      </c>
      <c r="G6097" s="44">
        <v>0.95</v>
      </c>
      <c r="H6097" s="18">
        <f>MIN(1,F6097/Config_Geracao!$E$4)*G6097</f>
        <v>0.5187</v>
      </c>
    </row>
    <row r="6098" ht="15.0" customHeight="1">
      <c r="A6098" s="43">
        <v>45912.0</v>
      </c>
      <c r="B6098" s="44">
        <v>9.0</v>
      </c>
      <c r="C6098" s="44">
        <v>0.0</v>
      </c>
      <c r="D6098" s="44">
        <v>0.0</v>
      </c>
      <c r="E6098" s="44">
        <v>27.7</v>
      </c>
      <c r="F6098" s="44">
        <v>3.98</v>
      </c>
      <c r="G6098" s="44">
        <v>0.95</v>
      </c>
      <c r="H6098" s="18">
        <f>MIN(1,F6098/Config_Geracao!$E$4)*G6098</f>
        <v>0.3781</v>
      </c>
    </row>
    <row r="6099" ht="15.0" customHeight="1">
      <c r="A6099" s="43">
        <v>45912.0416666667</v>
      </c>
      <c r="B6099" s="44">
        <v>9.0</v>
      </c>
      <c r="C6099" s="44">
        <v>1.0</v>
      </c>
      <c r="D6099" s="44">
        <v>0.0</v>
      </c>
      <c r="E6099" s="44">
        <v>26.0</v>
      </c>
      <c r="F6099" s="44">
        <v>3.93</v>
      </c>
      <c r="G6099" s="44">
        <v>0.95</v>
      </c>
      <c r="H6099" s="18">
        <f>MIN(1,F6099/Config_Geracao!$E$4)*G6099</f>
        <v>0.37335</v>
      </c>
    </row>
    <row r="6100" ht="15.0" customHeight="1">
      <c r="A6100" s="43">
        <v>45912.0833333333</v>
      </c>
      <c r="B6100" s="44">
        <v>9.0</v>
      </c>
      <c r="C6100" s="44">
        <v>2.0</v>
      </c>
      <c r="D6100" s="44">
        <v>0.0</v>
      </c>
      <c r="E6100" s="44">
        <v>27.2</v>
      </c>
      <c r="F6100" s="44">
        <v>4.01</v>
      </c>
      <c r="G6100" s="44">
        <v>0.95</v>
      </c>
      <c r="H6100" s="18">
        <f>MIN(1,F6100/Config_Geracao!$E$4)*G6100</f>
        <v>0.38095</v>
      </c>
    </row>
    <row r="6101" ht="15.0" customHeight="1">
      <c r="A6101" s="43">
        <v>45912.125</v>
      </c>
      <c r="B6101" s="44">
        <v>9.0</v>
      </c>
      <c r="C6101" s="44">
        <v>3.0</v>
      </c>
      <c r="D6101" s="44">
        <v>0.0</v>
      </c>
      <c r="E6101" s="44">
        <v>28.7</v>
      </c>
      <c r="F6101" s="44">
        <v>4.53</v>
      </c>
      <c r="G6101" s="44">
        <v>0.95</v>
      </c>
      <c r="H6101" s="18">
        <f>MIN(1,F6101/Config_Geracao!$E$4)*G6101</f>
        <v>0.43035</v>
      </c>
    </row>
    <row r="6102" ht="15.0" customHeight="1">
      <c r="A6102" s="43">
        <v>45912.1666666667</v>
      </c>
      <c r="B6102" s="44">
        <v>9.0</v>
      </c>
      <c r="C6102" s="44">
        <v>4.0</v>
      </c>
      <c r="D6102" s="44">
        <v>0.0</v>
      </c>
      <c r="E6102" s="44">
        <v>25.5</v>
      </c>
      <c r="F6102" s="44">
        <v>4.33</v>
      </c>
      <c r="G6102" s="44">
        <v>0.95</v>
      </c>
      <c r="H6102" s="18">
        <f>MIN(1,F6102/Config_Geracao!$E$4)*G6102</f>
        <v>0.41135</v>
      </c>
    </row>
    <row r="6103" ht="15.0" customHeight="1">
      <c r="A6103" s="43">
        <v>45912.2083333333</v>
      </c>
      <c r="B6103" s="44">
        <v>9.0</v>
      </c>
      <c r="C6103" s="44">
        <v>5.0</v>
      </c>
      <c r="D6103" s="44">
        <v>0.0</v>
      </c>
      <c r="E6103" s="44">
        <v>25.8</v>
      </c>
      <c r="F6103" s="44">
        <v>5.3</v>
      </c>
      <c r="G6103" s="44">
        <v>0.95</v>
      </c>
      <c r="H6103" s="18">
        <f>MIN(1,F6103/Config_Geracao!$E$4)*G6103</f>
        <v>0.5035</v>
      </c>
    </row>
    <row r="6104" ht="15.0" customHeight="1">
      <c r="A6104" s="43">
        <v>45912.25</v>
      </c>
      <c r="B6104" s="44">
        <v>9.0</v>
      </c>
      <c r="C6104" s="44">
        <v>6.0</v>
      </c>
      <c r="D6104" s="44">
        <v>209.1</v>
      </c>
      <c r="E6104" s="44">
        <v>26.6</v>
      </c>
      <c r="F6104" s="44">
        <v>2.93</v>
      </c>
      <c r="G6104" s="44">
        <v>0.95</v>
      </c>
      <c r="H6104" s="18">
        <f>MIN(1,F6104/Config_Geracao!$E$4)*G6104</f>
        <v>0.27835</v>
      </c>
    </row>
    <row r="6105" ht="15.0" customHeight="1">
      <c r="A6105" s="43">
        <v>45912.2916666667</v>
      </c>
      <c r="B6105" s="44">
        <v>9.0</v>
      </c>
      <c r="C6105" s="44">
        <v>7.0</v>
      </c>
      <c r="D6105" s="44">
        <v>439.8</v>
      </c>
      <c r="E6105" s="44">
        <v>25.5</v>
      </c>
      <c r="F6105" s="44">
        <v>2.6</v>
      </c>
      <c r="G6105" s="44">
        <v>0.95</v>
      </c>
      <c r="H6105" s="18">
        <f>MIN(1,F6105/Config_Geracao!$E$4)*G6105</f>
        <v>0.247</v>
      </c>
    </row>
    <row r="6106" ht="15.0" customHeight="1">
      <c r="A6106" s="43">
        <v>45912.3333333333</v>
      </c>
      <c r="B6106" s="44">
        <v>9.0</v>
      </c>
      <c r="C6106" s="44">
        <v>8.0</v>
      </c>
      <c r="D6106" s="44">
        <v>607.2</v>
      </c>
      <c r="E6106" s="44">
        <v>30.1</v>
      </c>
      <c r="F6106" s="44">
        <v>2.9</v>
      </c>
      <c r="G6106" s="44">
        <v>0.95</v>
      </c>
      <c r="H6106" s="18">
        <f>MIN(1,F6106/Config_Geracao!$E$4)*G6106</f>
        <v>0.2755</v>
      </c>
    </row>
    <row r="6107" ht="15.0" customHeight="1">
      <c r="A6107" s="43">
        <v>45912.375</v>
      </c>
      <c r="B6107" s="44">
        <v>9.0</v>
      </c>
      <c r="C6107" s="44">
        <v>9.0</v>
      </c>
      <c r="D6107" s="44">
        <v>822.0</v>
      </c>
      <c r="E6107" s="44">
        <v>29.1</v>
      </c>
      <c r="F6107" s="44">
        <v>2.81</v>
      </c>
      <c r="G6107" s="44">
        <v>0.95</v>
      </c>
      <c r="H6107" s="18">
        <f>MIN(1,F6107/Config_Geracao!$E$4)*G6107</f>
        <v>0.26695</v>
      </c>
    </row>
    <row r="6108" ht="15.0" customHeight="1">
      <c r="A6108" s="43">
        <v>45912.4166666667</v>
      </c>
      <c r="B6108" s="44">
        <v>9.0</v>
      </c>
      <c r="C6108" s="44">
        <v>10.0</v>
      </c>
      <c r="D6108" s="44">
        <v>894.5</v>
      </c>
      <c r="E6108" s="44">
        <v>29.3</v>
      </c>
      <c r="F6108" s="44">
        <v>2.8</v>
      </c>
      <c r="G6108" s="44">
        <v>0.95</v>
      </c>
      <c r="H6108" s="18">
        <f>MIN(1,F6108/Config_Geracao!$E$4)*G6108</f>
        <v>0.266</v>
      </c>
    </row>
    <row r="6109" ht="15.0" customHeight="1">
      <c r="A6109" s="43">
        <v>45912.4583333333</v>
      </c>
      <c r="B6109" s="44">
        <v>9.0</v>
      </c>
      <c r="C6109" s="44">
        <v>11.0</v>
      </c>
      <c r="D6109" s="44">
        <v>1003.1</v>
      </c>
      <c r="E6109" s="44">
        <v>29.7</v>
      </c>
      <c r="F6109" s="44">
        <v>4.14</v>
      </c>
      <c r="G6109" s="44">
        <v>0.95</v>
      </c>
      <c r="H6109" s="18">
        <f>MIN(1,F6109/Config_Geracao!$E$4)*G6109</f>
        <v>0.3933</v>
      </c>
    </row>
    <row r="6110" ht="15.0" customHeight="1">
      <c r="A6110" s="43">
        <v>45912.5</v>
      </c>
      <c r="B6110" s="44">
        <v>9.0</v>
      </c>
      <c r="C6110" s="44">
        <v>12.0</v>
      </c>
      <c r="D6110" s="44">
        <v>515.5</v>
      </c>
      <c r="E6110" s="44">
        <v>29.0</v>
      </c>
      <c r="F6110" s="44">
        <v>2.6</v>
      </c>
      <c r="G6110" s="44">
        <v>0.95</v>
      </c>
      <c r="H6110" s="18">
        <f>MIN(1,F6110/Config_Geracao!$E$4)*G6110</f>
        <v>0.247</v>
      </c>
    </row>
    <row r="6111" ht="15.0" customHeight="1">
      <c r="A6111" s="43">
        <v>45912.5416666667</v>
      </c>
      <c r="B6111" s="44">
        <v>9.0</v>
      </c>
      <c r="C6111" s="44">
        <v>13.0</v>
      </c>
      <c r="D6111" s="44">
        <v>970.5</v>
      </c>
      <c r="E6111" s="44">
        <v>31.2</v>
      </c>
      <c r="F6111" s="44">
        <v>2.8</v>
      </c>
      <c r="G6111" s="44">
        <v>0.95</v>
      </c>
      <c r="H6111" s="18">
        <f>MIN(1,F6111/Config_Geracao!$E$4)*G6111</f>
        <v>0.266</v>
      </c>
    </row>
    <row r="6112" ht="15.0" customHeight="1">
      <c r="A6112" s="43">
        <v>45912.5833333333</v>
      </c>
      <c r="B6112" s="44">
        <v>9.0</v>
      </c>
      <c r="C6112" s="44">
        <v>14.0</v>
      </c>
      <c r="D6112" s="44">
        <v>932.9</v>
      </c>
      <c r="E6112" s="44">
        <v>28.3</v>
      </c>
      <c r="F6112" s="44">
        <v>5.73</v>
      </c>
      <c r="G6112" s="44">
        <v>0.95</v>
      </c>
      <c r="H6112" s="18">
        <f>MIN(1,F6112/Config_Geracao!$E$4)*G6112</f>
        <v>0.54435</v>
      </c>
    </row>
    <row r="6113" ht="15.0" customHeight="1">
      <c r="A6113" s="43">
        <v>45912.625</v>
      </c>
      <c r="B6113" s="44">
        <v>9.0</v>
      </c>
      <c r="C6113" s="44">
        <v>15.0</v>
      </c>
      <c r="D6113" s="44">
        <v>156.5</v>
      </c>
      <c r="E6113" s="44">
        <v>28.9</v>
      </c>
      <c r="F6113" s="44">
        <v>3.75</v>
      </c>
      <c r="G6113" s="44">
        <v>0.95</v>
      </c>
      <c r="H6113" s="18">
        <f>MIN(1,F6113/Config_Geracao!$E$4)*G6113</f>
        <v>0.35625</v>
      </c>
    </row>
    <row r="6114" ht="15.0" customHeight="1">
      <c r="A6114" s="43">
        <v>45912.6666666667</v>
      </c>
      <c r="B6114" s="44">
        <v>9.0</v>
      </c>
      <c r="C6114" s="44">
        <v>16.0</v>
      </c>
      <c r="D6114" s="44">
        <v>646.8</v>
      </c>
      <c r="E6114" s="44">
        <v>28.3</v>
      </c>
      <c r="F6114" s="44">
        <v>3.42</v>
      </c>
      <c r="G6114" s="44">
        <v>0.95</v>
      </c>
      <c r="H6114" s="18">
        <f>MIN(1,F6114/Config_Geracao!$E$4)*G6114</f>
        <v>0.3249</v>
      </c>
    </row>
    <row r="6115" ht="15.0" customHeight="1">
      <c r="A6115" s="43">
        <v>45912.7083333333</v>
      </c>
      <c r="B6115" s="44">
        <v>9.0</v>
      </c>
      <c r="C6115" s="44">
        <v>17.0</v>
      </c>
      <c r="D6115" s="44">
        <v>391.5</v>
      </c>
      <c r="E6115" s="44">
        <v>26.4</v>
      </c>
      <c r="F6115" s="44">
        <v>2.97</v>
      </c>
      <c r="G6115" s="44">
        <v>0.95</v>
      </c>
      <c r="H6115" s="18">
        <f>MIN(1,F6115/Config_Geracao!$E$4)*G6115</f>
        <v>0.28215</v>
      </c>
    </row>
    <row r="6116" ht="15.0" customHeight="1">
      <c r="A6116" s="43">
        <v>45912.75</v>
      </c>
      <c r="B6116" s="44">
        <v>9.0</v>
      </c>
      <c r="C6116" s="44">
        <v>18.0</v>
      </c>
      <c r="D6116" s="44">
        <v>163.6</v>
      </c>
      <c r="E6116" s="44">
        <v>27.1</v>
      </c>
      <c r="F6116" s="44">
        <v>3.31</v>
      </c>
      <c r="G6116" s="44">
        <v>0.95</v>
      </c>
      <c r="H6116" s="18">
        <f>MIN(1,F6116/Config_Geracao!$E$4)*G6116</f>
        <v>0.31445</v>
      </c>
    </row>
    <row r="6117" ht="15.0" customHeight="1">
      <c r="A6117" s="43">
        <v>45912.7916666667</v>
      </c>
      <c r="B6117" s="44">
        <v>9.0</v>
      </c>
      <c r="C6117" s="44">
        <v>19.0</v>
      </c>
      <c r="D6117" s="44">
        <v>16.6</v>
      </c>
      <c r="E6117" s="44">
        <v>25.6</v>
      </c>
      <c r="F6117" s="44">
        <v>2.51</v>
      </c>
      <c r="G6117" s="44">
        <v>0.95</v>
      </c>
      <c r="H6117" s="18">
        <f>MIN(1,F6117/Config_Geracao!$E$4)*G6117</f>
        <v>0.23845</v>
      </c>
    </row>
    <row r="6118" ht="15.0" customHeight="1">
      <c r="A6118" s="43">
        <v>45912.8333333333</v>
      </c>
      <c r="B6118" s="44">
        <v>9.0</v>
      </c>
      <c r="C6118" s="44">
        <v>20.0</v>
      </c>
      <c r="D6118" s="44">
        <v>0.0</v>
      </c>
      <c r="E6118" s="44">
        <v>25.9</v>
      </c>
      <c r="F6118" s="44">
        <v>2.5</v>
      </c>
      <c r="G6118" s="44">
        <v>0.95</v>
      </c>
      <c r="H6118" s="18">
        <f>MIN(1,F6118/Config_Geracao!$E$4)*G6118</f>
        <v>0.2375</v>
      </c>
    </row>
    <row r="6119" ht="15.0" customHeight="1">
      <c r="A6119" s="43">
        <v>45912.875</v>
      </c>
      <c r="B6119" s="44">
        <v>9.0</v>
      </c>
      <c r="C6119" s="44">
        <v>21.0</v>
      </c>
      <c r="D6119" s="44">
        <v>0.0</v>
      </c>
      <c r="E6119" s="44">
        <v>26.6</v>
      </c>
      <c r="F6119" s="44">
        <v>5.22</v>
      </c>
      <c r="G6119" s="44">
        <v>0.95</v>
      </c>
      <c r="H6119" s="18">
        <f>MIN(1,F6119/Config_Geracao!$E$4)*G6119</f>
        <v>0.4959</v>
      </c>
    </row>
    <row r="6120" ht="15.0" customHeight="1">
      <c r="A6120" s="43">
        <v>45912.9166666667</v>
      </c>
      <c r="B6120" s="44">
        <v>9.0</v>
      </c>
      <c r="C6120" s="44">
        <v>22.0</v>
      </c>
      <c r="D6120" s="44">
        <v>0.0</v>
      </c>
      <c r="E6120" s="44">
        <v>29.7</v>
      </c>
      <c r="F6120" s="44">
        <v>3.92</v>
      </c>
      <c r="G6120" s="44">
        <v>0.95</v>
      </c>
      <c r="H6120" s="18">
        <f>MIN(1,F6120/Config_Geracao!$E$4)*G6120</f>
        <v>0.3724</v>
      </c>
    </row>
    <row r="6121" ht="15.0" customHeight="1">
      <c r="A6121" s="43">
        <v>45912.9583333333</v>
      </c>
      <c r="B6121" s="44">
        <v>9.0</v>
      </c>
      <c r="C6121" s="44">
        <v>23.0</v>
      </c>
      <c r="D6121" s="44">
        <v>0.0</v>
      </c>
      <c r="E6121" s="44">
        <v>26.6</v>
      </c>
      <c r="F6121" s="44">
        <v>4.56</v>
      </c>
      <c r="G6121" s="44">
        <v>0.95</v>
      </c>
      <c r="H6121" s="18">
        <f>MIN(1,F6121/Config_Geracao!$E$4)*G6121</f>
        <v>0.4332</v>
      </c>
    </row>
    <row r="6122" ht="15.0" customHeight="1">
      <c r="A6122" s="43">
        <v>45913.0</v>
      </c>
      <c r="B6122" s="44">
        <v>9.0</v>
      </c>
      <c r="C6122" s="44">
        <v>0.0</v>
      </c>
      <c r="D6122" s="44">
        <v>0.0</v>
      </c>
      <c r="E6122" s="44">
        <v>26.7</v>
      </c>
      <c r="F6122" s="44">
        <v>5.29</v>
      </c>
      <c r="G6122" s="44">
        <v>0.95</v>
      </c>
      <c r="H6122" s="18">
        <f>MIN(1,F6122/Config_Geracao!$E$4)*G6122</f>
        <v>0.50255</v>
      </c>
    </row>
    <row r="6123" ht="15.0" customHeight="1">
      <c r="A6123" s="43">
        <v>45913.0416666667</v>
      </c>
      <c r="B6123" s="44">
        <v>9.0</v>
      </c>
      <c r="C6123" s="44">
        <v>1.0</v>
      </c>
      <c r="D6123" s="44">
        <v>0.0</v>
      </c>
      <c r="E6123" s="44">
        <v>24.7</v>
      </c>
      <c r="F6123" s="44">
        <v>7.23</v>
      </c>
      <c r="G6123" s="44">
        <v>0.95</v>
      </c>
      <c r="H6123" s="18">
        <f>MIN(1,F6123/Config_Geracao!$E$4)*G6123</f>
        <v>0.68685</v>
      </c>
    </row>
    <row r="6124" ht="15.0" customHeight="1">
      <c r="A6124" s="43">
        <v>45913.0833333333</v>
      </c>
      <c r="B6124" s="44">
        <v>9.0</v>
      </c>
      <c r="C6124" s="44">
        <v>2.0</v>
      </c>
      <c r="D6124" s="44">
        <v>0.0</v>
      </c>
      <c r="E6124" s="44">
        <v>26.3</v>
      </c>
      <c r="F6124" s="44">
        <v>3.72</v>
      </c>
      <c r="G6124" s="44">
        <v>0.95</v>
      </c>
      <c r="H6124" s="18">
        <f>MIN(1,F6124/Config_Geracao!$E$4)*G6124</f>
        <v>0.3534</v>
      </c>
    </row>
    <row r="6125" ht="15.0" customHeight="1">
      <c r="A6125" s="43">
        <v>45913.125</v>
      </c>
      <c r="B6125" s="44">
        <v>9.0</v>
      </c>
      <c r="C6125" s="44">
        <v>3.0</v>
      </c>
      <c r="D6125" s="44">
        <v>0.0</v>
      </c>
      <c r="E6125" s="44">
        <v>23.3</v>
      </c>
      <c r="F6125" s="44">
        <v>3.7</v>
      </c>
      <c r="G6125" s="44">
        <v>0.95</v>
      </c>
      <c r="H6125" s="18">
        <f>MIN(1,F6125/Config_Geracao!$E$4)*G6125</f>
        <v>0.3515</v>
      </c>
    </row>
    <row r="6126" ht="15.0" customHeight="1">
      <c r="A6126" s="43">
        <v>45913.1666666667</v>
      </c>
      <c r="B6126" s="44">
        <v>9.0</v>
      </c>
      <c r="C6126" s="44">
        <v>4.0</v>
      </c>
      <c r="D6126" s="44">
        <v>0.0</v>
      </c>
      <c r="E6126" s="44">
        <v>25.9</v>
      </c>
      <c r="F6126" s="44">
        <v>3.91</v>
      </c>
      <c r="G6126" s="44">
        <v>0.95</v>
      </c>
      <c r="H6126" s="18">
        <f>MIN(1,F6126/Config_Geracao!$E$4)*G6126</f>
        <v>0.37145</v>
      </c>
    </row>
    <row r="6127" ht="15.0" customHeight="1">
      <c r="A6127" s="43">
        <v>45913.2083333333</v>
      </c>
      <c r="B6127" s="44">
        <v>9.0</v>
      </c>
      <c r="C6127" s="44">
        <v>5.0</v>
      </c>
      <c r="D6127" s="44">
        <v>24.1</v>
      </c>
      <c r="E6127" s="44">
        <v>26.4</v>
      </c>
      <c r="F6127" s="44">
        <v>4.34</v>
      </c>
      <c r="G6127" s="44">
        <v>0.95</v>
      </c>
      <c r="H6127" s="18">
        <f>MIN(1,F6127/Config_Geracao!$E$4)*G6127</f>
        <v>0.4123</v>
      </c>
    </row>
    <row r="6128" ht="15.0" customHeight="1">
      <c r="A6128" s="43">
        <v>45913.25</v>
      </c>
      <c r="B6128" s="44">
        <v>9.0</v>
      </c>
      <c r="C6128" s="44">
        <v>6.0</v>
      </c>
      <c r="D6128" s="44">
        <v>247.0</v>
      </c>
      <c r="E6128" s="44">
        <v>23.5</v>
      </c>
      <c r="F6128" s="44">
        <v>5.58</v>
      </c>
      <c r="G6128" s="44">
        <v>0.95</v>
      </c>
      <c r="H6128" s="18">
        <f>MIN(1,F6128/Config_Geracao!$E$4)*G6128</f>
        <v>0.5301</v>
      </c>
    </row>
    <row r="6129" ht="15.0" customHeight="1">
      <c r="A6129" s="43">
        <v>45913.2916666667</v>
      </c>
      <c r="B6129" s="44">
        <v>9.0</v>
      </c>
      <c r="C6129" s="44">
        <v>7.0</v>
      </c>
      <c r="D6129" s="44">
        <v>429.2</v>
      </c>
      <c r="E6129" s="44">
        <v>26.3</v>
      </c>
      <c r="F6129" s="44">
        <v>5.32</v>
      </c>
      <c r="G6129" s="44">
        <v>0.95</v>
      </c>
      <c r="H6129" s="18">
        <f>MIN(1,F6129/Config_Geracao!$E$4)*G6129</f>
        <v>0.5054</v>
      </c>
    </row>
    <row r="6130" ht="15.0" customHeight="1">
      <c r="A6130" s="43">
        <v>45913.3333333333</v>
      </c>
      <c r="B6130" s="44">
        <v>9.0</v>
      </c>
      <c r="C6130" s="44">
        <v>8.0</v>
      </c>
      <c r="D6130" s="44">
        <v>638.9</v>
      </c>
      <c r="E6130" s="44">
        <v>30.1</v>
      </c>
      <c r="F6130" s="44">
        <v>2.49</v>
      </c>
      <c r="G6130" s="44">
        <v>0.95</v>
      </c>
      <c r="H6130" s="18">
        <f>MIN(1,F6130/Config_Geracao!$E$4)*G6130</f>
        <v>0.23655</v>
      </c>
    </row>
    <row r="6131" ht="15.0" customHeight="1">
      <c r="A6131" s="43">
        <v>45913.375</v>
      </c>
      <c r="B6131" s="44">
        <v>9.0</v>
      </c>
      <c r="C6131" s="44">
        <v>9.0</v>
      </c>
      <c r="D6131" s="44">
        <v>771.2</v>
      </c>
      <c r="E6131" s="44">
        <v>32.9</v>
      </c>
      <c r="F6131" s="44">
        <v>2.4</v>
      </c>
      <c r="G6131" s="44">
        <v>0.95</v>
      </c>
      <c r="H6131" s="18">
        <f>MIN(1,F6131/Config_Geracao!$E$4)*G6131</f>
        <v>0.228</v>
      </c>
    </row>
    <row r="6132" ht="15.0" customHeight="1">
      <c r="A6132" s="43">
        <v>45913.4166666667</v>
      </c>
      <c r="B6132" s="44">
        <v>9.0</v>
      </c>
      <c r="C6132" s="44">
        <v>10.0</v>
      </c>
      <c r="D6132" s="44">
        <v>884.3</v>
      </c>
      <c r="E6132" s="44">
        <v>29.1</v>
      </c>
      <c r="F6132" s="44">
        <v>2.57</v>
      </c>
      <c r="G6132" s="44">
        <v>0.95</v>
      </c>
      <c r="H6132" s="18">
        <f>MIN(1,F6132/Config_Geracao!$E$4)*G6132</f>
        <v>0.24415</v>
      </c>
    </row>
    <row r="6133" ht="15.0" customHeight="1">
      <c r="A6133" s="43">
        <v>45913.4583333333</v>
      </c>
      <c r="B6133" s="44">
        <v>9.0</v>
      </c>
      <c r="C6133" s="44">
        <v>11.0</v>
      </c>
      <c r="D6133" s="44">
        <v>994.9</v>
      </c>
      <c r="E6133" s="44">
        <v>30.4</v>
      </c>
      <c r="F6133" s="44">
        <v>3.43</v>
      </c>
      <c r="G6133" s="44">
        <v>0.95</v>
      </c>
      <c r="H6133" s="18">
        <f>MIN(1,F6133/Config_Geracao!$E$4)*G6133</f>
        <v>0.32585</v>
      </c>
    </row>
    <row r="6134" ht="15.0" customHeight="1">
      <c r="A6134" s="43">
        <v>45913.5</v>
      </c>
      <c r="B6134" s="44">
        <v>9.0</v>
      </c>
      <c r="C6134" s="44">
        <v>12.0</v>
      </c>
      <c r="D6134" s="44">
        <v>983.8</v>
      </c>
      <c r="E6134" s="44">
        <v>32.1</v>
      </c>
      <c r="F6134" s="44">
        <v>3.43</v>
      </c>
      <c r="G6134" s="44">
        <v>0.95</v>
      </c>
      <c r="H6134" s="18">
        <f>MIN(1,F6134/Config_Geracao!$E$4)*G6134</f>
        <v>0.32585</v>
      </c>
    </row>
    <row r="6135" ht="15.0" customHeight="1">
      <c r="A6135" s="43">
        <v>45913.5416666667</v>
      </c>
      <c r="B6135" s="44">
        <v>9.0</v>
      </c>
      <c r="C6135" s="44">
        <v>13.0</v>
      </c>
      <c r="D6135" s="44">
        <v>962.1</v>
      </c>
      <c r="E6135" s="44">
        <v>31.3</v>
      </c>
      <c r="F6135" s="44">
        <v>2.68</v>
      </c>
      <c r="G6135" s="44">
        <v>0.95</v>
      </c>
      <c r="H6135" s="18">
        <f>MIN(1,F6135/Config_Geracao!$E$4)*G6135</f>
        <v>0.2546</v>
      </c>
    </row>
    <row r="6136" ht="15.0" customHeight="1">
      <c r="A6136" s="43">
        <v>45913.5833333333</v>
      </c>
      <c r="B6136" s="44">
        <v>9.0</v>
      </c>
      <c r="C6136" s="44">
        <v>14.0</v>
      </c>
      <c r="D6136" s="44">
        <v>898.9</v>
      </c>
      <c r="E6136" s="44">
        <v>31.0</v>
      </c>
      <c r="F6136" s="44">
        <v>3.01</v>
      </c>
      <c r="G6136" s="44">
        <v>0.95</v>
      </c>
      <c r="H6136" s="18">
        <f>MIN(1,F6136/Config_Geracao!$E$4)*G6136</f>
        <v>0.28595</v>
      </c>
    </row>
    <row r="6137" ht="15.0" customHeight="1">
      <c r="A6137" s="43">
        <v>45913.625</v>
      </c>
      <c r="B6137" s="44">
        <v>9.0</v>
      </c>
      <c r="C6137" s="44">
        <v>15.0</v>
      </c>
      <c r="D6137" s="44">
        <v>768.0</v>
      </c>
      <c r="E6137" s="44">
        <v>29.0</v>
      </c>
      <c r="F6137" s="44">
        <v>3.31</v>
      </c>
      <c r="G6137" s="44">
        <v>0.95</v>
      </c>
      <c r="H6137" s="18">
        <f>MIN(1,F6137/Config_Geracao!$E$4)*G6137</f>
        <v>0.31445</v>
      </c>
    </row>
    <row r="6138" ht="15.0" customHeight="1">
      <c r="A6138" s="43">
        <v>45913.6666666667</v>
      </c>
      <c r="B6138" s="44">
        <v>9.0</v>
      </c>
      <c r="C6138" s="44">
        <v>16.0</v>
      </c>
      <c r="D6138" s="44">
        <v>604.6</v>
      </c>
      <c r="E6138" s="44">
        <v>27.5</v>
      </c>
      <c r="F6138" s="44">
        <v>4.09</v>
      </c>
      <c r="G6138" s="44">
        <v>0.95</v>
      </c>
      <c r="H6138" s="18">
        <f>MIN(1,F6138/Config_Geracao!$E$4)*G6138</f>
        <v>0.38855</v>
      </c>
    </row>
    <row r="6139" ht="15.0" customHeight="1">
      <c r="A6139" s="43">
        <v>45913.7083333333</v>
      </c>
      <c r="B6139" s="44">
        <v>9.0</v>
      </c>
      <c r="C6139" s="44">
        <v>17.0</v>
      </c>
      <c r="D6139" s="44">
        <v>421.6</v>
      </c>
      <c r="E6139" s="44">
        <v>28.9</v>
      </c>
      <c r="F6139" s="44">
        <v>3.1</v>
      </c>
      <c r="G6139" s="44">
        <v>0.95</v>
      </c>
      <c r="H6139" s="18">
        <f>MIN(1,F6139/Config_Geracao!$E$4)*G6139</f>
        <v>0.2945</v>
      </c>
    </row>
    <row r="6140" ht="15.0" customHeight="1">
      <c r="A6140" s="43">
        <v>45913.75</v>
      </c>
      <c r="B6140" s="44">
        <v>9.0</v>
      </c>
      <c r="C6140" s="44">
        <v>18.0</v>
      </c>
      <c r="D6140" s="44">
        <v>192.9</v>
      </c>
      <c r="E6140" s="44">
        <v>25.2</v>
      </c>
      <c r="F6140" s="44">
        <v>2.82</v>
      </c>
      <c r="G6140" s="44">
        <v>0.95</v>
      </c>
      <c r="H6140" s="18">
        <f>MIN(1,F6140/Config_Geracao!$E$4)*G6140</f>
        <v>0.2679</v>
      </c>
    </row>
    <row r="6141" ht="15.0" customHeight="1">
      <c r="A6141" s="43">
        <v>45913.7916666667</v>
      </c>
      <c r="B6141" s="44">
        <v>9.0</v>
      </c>
      <c r="C6141" s="44">
        <v>19.0</v>
      </c>
      <c r="D6141" s="44">
        <v>0.0</v>
      </c>
      <c r="E6141" s="44">
        <v>26.8</v>
      </c>
      <c r="F6141" s="44">
        <v>3.51</v>
      </c>
      <c r="G6141" s="44">
        <v>0.95</v>
      </c>
      <c r="H6141" s="18">
        <f>MIN(1,F6141/Config_Geracao!$E$4)*G6141</f>
        <v>0.33345</v>
      </c>
    </row>
    <row r="6142" ht="15.0" customHeight="1">
      <c r="A6142" s="43">
        <v>45913.8333333333</v>
      </c>
      <c r="B6142" s="44">
        <v>9.0</v>
      </c>
      <c r="C6142" s="44">
        <v>20.0</v>
      </c>
      <c r="D6142" s="44">
        <v>0.0</v>
      </c>
      <c r="E6142" s="44">
        <v>27.1</v>
      </c>
      <c r="F6142" s="44">
        <v>3.44</v>
      </c>
      <c r="G6142" s="44">
        <v>0.95</v>
      </c>
      <c r="H6142" s="18">
        <f>MIN(1,F6142/Config_Geracao!$E$4)*G6142</f>
        <v>0.3268</v>
      </c>
    </row>
    <row r="6143" ht="15.0" customHeight="1">
      <c r="A6143" s="43">
        <v>45913.875</v>
      </c>
      <c r="B6143" s="44">
        <v>9.0</v>
      </c>
      <c r="C6143" s="44">
        <v>21.0</v>
      </c>
      <c r="D6143" s="44">
        <v>0.0</v>
      </c>
      <c r="E6143" s="44">
        <v>26.1</v>
      </c>
      <c r="F6143" s="44">
        <v>7.15</v>
      </c>
      <c r="G6143" s="44">
        <v>0.95</v>
      </c>
      <c r="H6143" s="18">
        <f>MIN(1,F6143/Config_Geracao!$E$4)*G6143</f>
        <v>0.67925</v>
      </c>
    </row>
    <row r="6144" ht="15.0" customHeight="1">
      <c r="A6144" s="43">
        <v>45913.9166666667</v>
      </c>
      <c r="B6144" s="44">
        <v>9.0</v>
      </c>
      <c r="C6144" s="44">
        <v>22.0</v>
      </c>
      <c r="D6144" s="44">
        <v>0.0</v>
      </c>
      <c r="E6144" s="44">
        <v>27.2</v>
      </c>
      <c r="F6144" s="44">
        <v>3.63</v>
      </c>
      <c r="G6144" s="44">
        <v>0.95</v>
      </c>
      <c r="H6144" s="18">
        <f>MIN(1,F6144/Config_Geracao!$E$4)*G6144</f>
        <v>0.34485</v>
      </c>
    </row>
    <row r="6145" ht="15.0" customHeight="1">
      <c r="A6145" s="43">
        <v>45913.9583333333</v>
      </c>
      <c r="B6145" s="44">
        <v>9.0</v>
      </c>
      <c r="C6145" s="44">
        <v>23.0</v>
      </c>
      <c r="D6145" s="44">
        <v>0.0</v>
      </c>
      <c r="E6145" s="44">
        <v>28.6</v>
      </c>
      <c r="F6145" s="44">
        <v>4.67</v>
      </c>
      <c r="G6145" s="44">
        <v>0.95</v>
      </c>
      <c r="H6145" s="18">
        <f>MIN(1,F6145/Config_Geracao!$E$4)*G6145</f>
        <v>0.44365</v>
      </c>
    </row>
    <row r="6146" ht="15.0" customHeight="1">
      <c r="A6146" s="43">
        <v>45914.0</v>
      </c>
      <c r="B6146" s="44">
        <v>9.0</v>
      </c>
      <c r="C6146" s="44">
        <v>0.0</v>
      </c>
      <c r="D6146" s="44">
        <v>0.0</v>
      </c>
      <c r="E6146" s="44">
        <v>27.5</v>
      </c>
      <c r="F6146" s="44">
        <v>3.73</v>
      </c>
      <c r="G6146" s="44">
        <v>0.95</v>
      </c>
      <c r="H6146" s="18">
        <f>MIN(1,F6146/Config_Geracao!$E$4)*G6146</f>
        <v>0.35435</v>
      </c>
    </row>
    <row r="6147" ht="15.0" customHeight="1">
      <c r="A6147" s="43">
        <v>45914.0416666667</v>
      </c>
      <c r="B6147" s="44">
        <v>9.0</v>
      </c>
      <c r="C6147" s="44">
        <v>1.0</v>
      </c>
      <c r="D6147" s="44">
        <v>0.0</v>
      </c>
      <c r="E6147" s="44">
        <v>28.0</v>
      </c>
      <c r="F6147" s="44">
        <v>4.48</v>
      </c>
      <c r="G6147" s="44">
        <v>0.95</v>
      </c>
      <c r="H6147" s="18">
        <f>MIN(1,F6147/Config_Geracao!$E$4)*G6147</f>
        <v>0.4256</v>
      </c>
    </row>
    <row r="6148" ht="15.0" customHeight="1">
      <c r="A6148" s="43">
        <v>45914.0833333333</v>
      </c>
      <c r="B6148" s="44">
        <v>9.0</v>
      </c>
      <c r="C6148" s="44">
        <v>2.0</v>
      </c>
      <c r="D6148" s="44">
        <v>0.0</v>
      </c>
      <c r="E6148" s="44">
        <v>27.1</v>
      </c>
      <c r="F6148" s="44">
        <v>3.64</v>
      </c>
      <c r="G6148" s="44">
        <v>0.95</v>
      </c>
      <c r="H6148" s="18">
        <f>MIN(1,F6148/Config_Geracao!$E$4)*G6148</f>
        <v>0.3458</v>
      </c>
    </row>
    <row r="6149" ht="15.0" customHeight="1">
      <c r="A6149" s="43">
        <v>45914.125</v>
      </c>
      <c r="B6149" s="44">
        <v>9.0</v>
      </c>
      <c r="C6149" s="44">
        <v>3.0</v>
      </c>
      <c r="D6149" s="44">
        <v>0.0</v>
      </c>
      <c r="E6149" s="44">
        <v>25.5</v>
      </c>
      <c r="F6149" s="44">
        <v>4.23</v>
      </c>
      <c r="G6149" s="44">
        <v>0.95</v>
      </c>
      <c r="H6149" s="18">
        <f>MIN(1,F6149/Config_Geracao!$E$4)*G6149</f>
        <v>0.40185</v>
      </c>
    </row>
    <row r="6150" ht="15.0" customHeight="1">
      <c r="A6150" s="43">
        <v>45914.1666666667</v>
      </c>
      <c r="B6150" s="44">
        <v>9.0</v>
      </c>
      <c r="C6150" s="44">
        <v>4.0</v>
      </c>
      <c r="D6150" s="44">
        <v>0.0</v>
      </c>
      <c r="E6150" s="44">
        <v>27.7</v>
      </c>
      <c r="F6150" s="44">
        <v>4.29</v>
      </c>
      <c r="G6150" s="44">
        <v>0.95</v>
      </c>
      <c r="H6150" s="18">
        <f>MIN(1,F6150/Config_Geracao!$E$4)*G6150</f>
        <v>0.40755</v>
      </c>
    </row>
    <row r="6151" ht="15.0" customHeight="1">
      <c r="A6151" s="43">
        <v>45914.2083333333</v>
      </c>
      <c r="B6151" s="44">
        <v>9.0</v>
      </c>
      <c r="C6151" s="44">
        <v>5.0</v>
      </c>
      <c r="D6151" s="44">
        <v>13.5</v>
      </c>
      <c r="E6151" s="44">
        <v>27.5</v>
      </c>
      <c r="F6151" s="44">
        <v>4.92</v>
      </c>
      <c r="G6151" s="44">
        <v>0.95</v>
      </c>
      <c r="H6151" s="18">
        <f>MIN(1,F6151/Config_Geracao!$E$4)*G6151</f>
        <v>0.4674</v>
      </c>
    </row>
    <row r="6152" ht="15.0" customHeight="1">
      <c r="A6152" s="43">
        <v>45914.25</v>
      </c>
      <c r="B6152" s="44">
        <v>9.0</v>
      </c>
      <c r="C6152" s="44">
        <v>6.0</v>
      </c>
      <c r="D6152" s="44">
        <v>206.0</v>
      </c>
      <c r="E6152" s="44">
        <v>20.6</v>
      </c>
      <c r="F6152" s="44">
        <v>5.03</v>
      </c>
      <c r="G6152" s="44">
        <v>0.95</v>
      </c>
      <c r="H6152" s="18">
        <f>MIN(1,F6152/Config_Geracao!$E$4)*G6152</f>
        <v>0.47785</v>
      </c>
    </row>
    <row r="6153" ht="15.0" customHeight="1">
      <c r="A6153" s="43">
        <v>45914.2916666667</v>
      </c>
      <c r="B6153" s="44">
        <v>9.0</v>
      </c>
      <c r="C6153" s="44">
        <v>7.0</v>
      </c>
      <c r="D6153" s="44">
        <v>460.4</v>
      </c>
      <c r="E6153" s="44">
        <v>27.0</v>
      </c>
      <c r="F6153" s="44">
        <v>2.97</v>
      </c>
      <c r="G6153" s="44">
        <v>0.95</v>
      </c>
      <c r="H6153" s="18">
        <f>MIN(1,F6153/Config_Geracao!$E$4)*G6153</f>
        <v>0.28215</v>
      </c>
    </row>
    <row r="6154" ht="15.0" customHeight="1">
      <c r="A6154" s="43">
        <v>45914.3333333333</v>
      </c>
      <c r="B6154" s="44">
        <v>9.0</v>
      </c>
      <c r="C6154" s="44">
        <v>8.0</v>
      </c>
      <c r="D6154" s="44">
        <v>409.8</v>
      </c>
      <c r="E6154" s="44">
        <v>26.4</v>
      </c>
      <c r="F6154" s="44">
        <v>4.43</v>
      </c>
      <c r="G6154" s="44">
        <v>0.95</v>
      </c>
      <c r="H6154" s="18">
        <f>MIN(1,F6154/Config_Geracao!$E$4)*G6154</f>
        <v>0.42085</v>
      </c>
    </row>
    <row r="6155" ht="15.0" customHeight="1">
      <c r="A6155" s="43">
        <v>45914.375</v>
      </c>
      <c r="B6155" s="44">
        <v>9.0</v>
      </c>
      <c r="C6155" s="44">
        <v>9.0</v>
      </c>
      <c r="D6155" s="44">
        <v>811.3</v>
      </c>
      <c r="E6155" s="44">
        <v>27.8</v>
      </c>
      <c r="F6155" s="44">
        <v>2.95</v>
      </c>
      <c r="G6155" s="44">
        <v>0.95</v>
      </c>
      <c r="H6155" s="18">
        <f>MIN(1,F6155/Config_Geracao!$E$4)*G6155</f>
        <v>0.28025</v>
      </c>
    </row>
    <row r="6156" ht="15.0" customHeight="1">
      <c r="A6156" s="43">
        <v>45914.4166666667</v>
      </c>
      <c r="B6156" s="44">
        <v>9.0</v>
      </c>
      <c r="C6156" s="44">
        <v>10.0</v>
      </c>
      <c r="D6156" s="44">
        <v>912.9</v>
      </c>
      <c r="E6156" s="44">
        <v>32.2</v>
      </c>
      <c r="F6156" s="44">
        <v>3.93</v>
      </c>
      <c r="G6156" s="44">
        <v>0.95</v>
      </c>
      <c r="H6156" s="18">
        <f>MIN(1,F6156/Config_Geracao!$E$4)*G6156</f>
        <v>0.37335</v>
      </c>
    </row>
    <row r="6157" ht="15.0" customHeight="1">
      <c r="A6157" s="43">
        <v>45914.4583333333</v>
      </c>
      <c r="B6157" s="44">
        <v>9.0</v>
      </c>
      <c r="C6157" s="44">
        <v>11.0</v>
      </c>
      <c r="D6157" s="44">
        <v>971.1</v>
      </c>
      <c r="E6157" s="44">
        <v>31.2</v>
      </c>
      <c r="F6157" s="44">
        <v>2.69</v>
      </c>
      <c r="G6157" s="44">
        <v>0.95</v>
      </c>
      <c r="H6157" s="18">
        <f>MIN(1,F6157/Config_Geracao!$E$4)*G6157</f>
        <v>0.25555</v>
      </c>
    </row>
    <row r="6158" ht="15.0" customHeight="1">
      <c r="A6158" s="43">
        <v>45914.5</v>
      </c>
      <c r="B6158" s="44">
        <v>9.0</v>
      </c>
      <c r="C6158" s="44">
        <v>12.0</v>
      </c>
      <c r="D6158" s="44">
        <v>1007.5</v>
      </c>
      <c r="E6158" s="44">
        <v>30.6</v>
      </c>
      <c r="F6158" s="44">
        <v>3.84</v>
      </c>
      <c r="G6158" s="44">
        <v>0.95</v>
      </c>
      <c r="H6158" s="18">
        <f>MIN(1,F6158/Config_Geracao!$E$4)*G6158</f>
        <v>0.3648</v>
      </c>
    </row>
    <row r="6159" ht="15.0" customHeight="1">
      <c r="A6159" s="43">
        <v>45914.5416666667</v>
      </c>
      <c r="B6159" s="44">
        <v>9.0</v>
      </c>
      <c r="C6159" s="44">
        <v>13.0</v>
      </c>
      <c r="D6159" s="44">
        <v>986.9</v>
      </c>
      <c r="E6159" s="44">
        <v>30.1</v>
      </c>
      <c r="F6159" s="44">
        <v>2.51</v>
      </c>
      <c r="G6159" s="44">
        <v>0.95</v>
      </c>
      <c r="H6159" s="18">
        <f>MIN(1,F6159/Config_Geracao!$E$4)*G6159</f>
        <v>0.23845</v>
      </c>
    </row>
    <row r="6160" ht="15.0" customHeight="1">
      <c r="A6160" s="43">
        <v>45914.5833333333</v>
      </c>
      <c r="B6160" s="44">
        <v>9.0</v>
      </c>
      <c r="C6160" s="44">
        <v>14.0</v>
      </c>
      <c r="D6160" s="44">
        <v>886.6</v>
      </c>
      <c r="E6160" s="44">
        <v>31.6</v>
      </c>
      <c r="F6160" s="44">
        <v>4.72</v>
      </c>
      <c r="G6160" s="44">
        <v>0.95</v>
      </c>
      <c r="H6160" s="18">
        <f>MIN(1,F6160/Config_Geracao!$E$4)*G6160</f>
        <v>0.4484</v>
      </c>
    </row>
    <row r="6161" ht="15.0" customHeight="1">
      <c r="A6161" s="43">
        <v>45914.625</v>
      </c>
      <c r="B6161" s="44">
        <v>9.0</v>
      </c>
      <c r="C6161" s="44">
        <v>15.0</v>
      </c>
      <c r="D6161" s="44">
        <v>209.3</v>
      </c>
      <c r="E6161" s="44">
        <v>30.2</v>
      </c>
      <c r="F6161" s="44">
        <v>3.71</v>
      </c>
      <c r="G6161" s="44">
        <v>0.95</v>
      </c>
      <c r="H6161" s="18">
        <f>MIN(1,F6161/Config_Geracao!$E$4)*G6161</f>
        <v>0.35245</v>
      </c>
    </row>
    <row r="6162" ht="15.0" customHeight="1">
      <c r="A6162" s="43">
        <v>45914.6666666667</v>
      </c>
      <c r="B6162" s="44">
        <v>9.0</v>
      </c>
      <c r="C6162" s="44">
        <v>16.0</v>
      </c>
      <c r="D6162" s="44">
        <v>351.5</v>
      </c>
      <c r="E6162" s="44">
        <v>24.0</v>
      </c>
      <c r="F6162" s="44">
        <v>4.91</v>
      </c>
      <c r="G6162" s="44">
        <v>0.95</v>
      </c>
      <c r="H6162" s="18">
        <f>MIN(1,F6162/Config_Geracao!$E$4)*G6162</f>
        <v>0.46645</v>
      </c>
    </row>
    <row r="6163" ht="15.0" customHeight="1">
      <c r="A6163" s="43">
        <v>45914.7083333333</v>
      </c>
      <c r="B6163" s="44">
        <v>9.0</v>
      </c>
      <c r="C6163" s="44">
        <v>17.0</v>
      </c>
      <c r="D6163" s="44">
        <v>428.4</v>
      </c>
      <c r="E6163" s="44">
        <v>27.3</v>
      </c>
      <c r="F6163" s="44">
        <v>3.74</v>
      </c>
      <c r="G6163" s="44">
        <v>0.95</v>
      </c>
      <c r="H6163" s="18">
        <f>MIN(1,F6163/Config_Geracao!$E$4)*G6163</f>
        <v>0.3553</v>
      </c>
    </row>
    <row r="6164" ht="15.0" customHeight="1">
      <c r="A6164" s="43">
        <v>45914.75</v>
      </c>
      <c r="B6164" s="44">
        <v>9.0</v>
      </c>
      <c r="C6164" s="44">
        <v>18.0</v>
      </c>
      <c r="D6164" s="44">
        <v>221.6</v>
      </c>
      <c r="E6164" s="44">
        <v>23.4</v>
      </c>
      <c r="F6164" s="44">
        <v>2.75</v>
      </c>
      <c r="G6164" s="44">
        <v>0.95</v>
      </c>
      <c r="H6164" s="18">
        <f>MIN(1,F6164/Config_Geracao!$E$4)*G6164</f>
        <v>0.26125</v>
      </c>
    </row>
    <row r="6165" ht="15.0" customHeight="1">
      <c r="A6165" s="43">
        <v>45914.7916666667</v>
      </c>
      <c r="B6165" s="44">
        <v>9.0</v>
      </c>
      <c r="C6165" s="44">
        <v>19.0</v>
      </c>
      <c r="D6165" s="44">
        <v>5.2</v>
      </c>
      <c r="E6165" s="44">
        <v>25.8</v>
      </c>
      <c r="F6165" s="44">
        <v>3.23</v>
      </c>
      <c r="G6165" s="44">
        <v>0.95</v>
      </c>
      <c r="H6165" s="18">
        <f>MIN(1,F6165/Config_Geracao!$E$4)*G6165</f>
        <v>0.30685</v>
      </c>
    </row>
    <row r="6166" ht="15.0" customHeight="1">
      <c r="A6166" s="43">
        <v>45914.8333333333</v>
      </c>
      <c r="B6166" s="44">
        <v>9.0</v>
      </c>
      <c r="C6166" s="44">
        <v>20.0</v>
      </c>
      <c r="D6166" s="44">
        <v>0.0</v>
      </c>
      <c r="E6166" s="44">
        <v>25.7</v>
      </c>
      <c r="F6166" s="44">
        <v>2.48</v>
      </c>
      <c r="G6166" s="44">
        <v>0.95</v>
      </c>
      <c r="H6166" s="18">
        <f>MIN(1,F6166/Config_Geracao!$E$4)*G6166</f>
        <v>0.2356</v>
      </c>
    </row>
    <row r="6167" ht="15.0" customHeight="1">
      <c r="A6167" s="43">
        <v>45914.875</v>
      </c>
      <c r="B6167" s="44">
        <v>9.0</v>
      </c>
      <c r="C6167" s="44">
        <v>21.0</v>
      </c>
      <c r="D6167" s="44">
        <v>0.0</v>
      </c>
      <c r="E6167" s="44">
        <v>29.9</v>
      </c>
      <c r="F6167" s="44">
        <v>3.65</v>
      </c>
      <c r="G6167" s="44">
        <v>0.95</v>
      </c>
      <c r="H6167" s="18">
        <f>MIN(1,F6167/Config_Geracao!$E$4)*G6167</f>
        <v>0.34675</v>
      </c>
    </row>
    <row r="6168" ht="15.0" customHeight="1">
      <c r="A6168" s="43">
        <v>45914.9166666667</v>
      </c>
      <c r="B6168" s="44">
        <v>9.0</v>
      </c>
      <c r="C6168" s="44">
        <v>22.0</v>
      </c>
      <c r="D6168" s="44">
        <v>0.0</v>
      </c>
      <c r="E6168" s="44">
        <v>27.6</v>
      </c>
      <c r="F6168" s="44">
        <v>5.03</v>
      </c>
      <c r="G6168" s="44">
        <v>0.95</v>
      </c>
      <c r="H6168" s="18">
        <f>MIN(1,F6168/Config_Geracao!$E$4)*G6168</f>
        <v>0.47785</v>
      </c>
    </row>
    <row r="6169" ht="15.0" customHeight="1">
      <c r="A6169" s="43">
        <v>45914.9583333333</v>
      </c>
      <c r="B6169" s="44">
        <v>9.0</v>
      </c>
      <c r="C6169" s="44">
        <v>23.0</v>
      </c>
      <c r="D6169" s="44">
        <v>0.0</v>
      </c>
      <c r="E6169" s="44">
        <v>29.7</v>
      </c>
      <c r="F6169" s="44">
        <v>3.85</v>
      </c>
      <c r="G6169" s="44">
        <v>0.95</v>
      </c>
      <c r="H6169" s="18">
        <f>MIN(1,F6169/Config_Geracao!$E$4)*G6169</f>
        <v>0.36575</v>
      </c>
    </row>
    <row r="6170" ht="15.0" customHeight="1">
      <c r="A6170" s="43">
        <v>45915.0</v>
      </c>
      <c r="B6170" s="44">
        <v>9.0</v>
      </c>
      <c r="C6170" s="44">
        <v>0.0</v>
      </c>
      <c r="D6170" s="44">
        <v>0.0</v>
      </c>
      <c r="E6170" s="44">
        <v>28.4</v>
      </c>
      <c r="F6170" s="44">
        <v>5.39</v>
      </c>
      <c r="G6170" s="44">
        <v>0.95</v>
      </c>
      <c r="H6170" s="18">
        <f>MIN(1,F6170/Config_Geracao!$E$4)*G6170</f>
        <v>0.51205</v>
      </c>
    </row>
    <row r="6171" ht="15.0" customHeight="1">
      <c r="A6171" s="43">
        <v>45915.0416666667</v>
      </c>
      <c r="B6171" s="44">
        <v>9.0</v>
      </c>
      <c r="C6171" s="44">
        <v>1.0</v>
      </c>
      <c r="D6171" s="44">
        <v>0.0</v>
      </c>
      <c r="E6171" s="44">
        <v>27.6</v>
      </c>
      <c r="F6171" s="44">
        <v>3.82</v>
      </c>
      <c r="G6171" s="44">
        <v>0.95</v>
      </c>
      <c r="H6171" s="18">
        <f>MIN(1,F6171/Config_Geracao!$E$4)*G6171</f>
        <v>0.3629</v>
      </c>
    </row>
    <row r="6172" ht="15.0" customHeight="1">
      <c r="A6172" s="43">
        <v>45915.0833333333</v>
      </c>
      <c r="B6172" s="44">
        <v>9.0</v>
      </c>
      <c r="C6172" s="44">
        <v>2.0</v>
      </c>
      <c r="D6172" s="44">
        <v>0.0</v>
      </c>
      <c r="E6172" s="44">
        <v>26.4</v>
      </c>
      <c r="F6172" s="44">
        <v>5.69</v>
      </c>
      <c r="G6172" s="44">
        <v>0.95</v>
      </c>
      <c r="H6172" s="18">
        <f>MIN(1,F6172/Config_Geracao!$E$4)*G6172</f>
        <v>0.54055</v>
      </c>
    </row>
    <row r="6173" ht="15.0" customHeight="1">
      <c r="A6173" s="43">
        <v>45915.125</v>
      </c>
      <c r="B6173" s="44">
        <v>9.0</v>
      </c>
      <c r="C6173" s="44">
        <v>3.0</v>
      </c>
      <c r="D6173" s="44">
        <v>0.0</v>
      </c>
      <c r="E6173" s="44">
        <v>27.7</v>
      </c>
      <c r="F6173" s="44">
        <v>4.69</v>
      </c>
      <c r="G6173" s="44">
        <v>0.95</v>
      </c>
      <c r="H6173" s="18">
        <f>MIN(1,F6173/Config_Geracao!$E$4)*G6173</f>
        <v>0.44555</v>
      </c>
    </row>
    <row r="6174" ht="15.0" customHeight="1">
      <c r="A6174" s="43">
        <v>45915.1666666667</v>
      </c>
      <c r="B6174" s="44">
        <v>9.0</v>
      </c>
      <c r="C6174" s="44">
        <v>4.0</v>
      </c>
      <c r="D6174" s="44">
        <v>0.0</v>
      </c>
      <c r="E6174" s="44">
        <v>25.0</v>
      </c>
      <c r="F6174" s="44">
        <v>6.45</v>
      </c>
      <c r="G6174" s="44">
        <v>0.95</v>
      </c>
      <c r="H6174" s="18">
        <f>MIN(1,F6174/Config_Geracao!$E$4)*G6174</f>
        <v>0.61275</v>
      </c>
    </row>
    <row r="6175" ht="15.0" customHeight="1">
      <c r="A6175" s="43">
        <v>45915.2083333333</v>
      </c>
      <c r="B6175" s="44">
        <v>9.0</v>
      </c>
      <c r="C6175" s="44">
        <v>5.0</v>
      </c>
      <c r="D6175" s="44">
        <v>0.0</v>
      </c>
      <c r="E6175" s="44">
        <v>31.5</v>
      </c>
      <c r="F6175" s="44">
        <v>4.52</v>
      </c>
      <c r="G6175" s="44">
        <v>0.95</v>
      </c>
      <c r="H6175" s="18">
        <f>MIN(1,F6175/Config_Geracao!$E$4)*G6175</f>
        <v>0.4294</v>
      </c>
    </row>
    <row r="6176" ht="15.0" customHeight="1">
      <c r="A6176" s="43">
        <v>45915.25</v>
      </c>
      <c r="B6176" s="44">
        <v>9.0</v>
      </c>
      <c r="C6176" s="44">
        <v>6.0</v>
      </c>
      <c r="D6176" s="44">
        <v>216.3</v>
      </c>
      <c r="E6176" s="44">
        <v>24.2</v>
      </c>
      <c r="F6176" s="44">
        <v>4.19</v>
      </c>
      <c r="G6176" s="44">
        <v>0.95</v>
      </c>
      <c r="H6176" s="18">
        <f>MIN(1,F6176/Config_Geracao!$E$4)*G6176</f>
        <v>0.39805</v>
      </c>
    </row>
    <row r="6177" ht="15.0" customHeight="1">
      <c r="A6177" s="43">
        <v>45915.2916666667</v>
      </c>
      <c r="B6177" s="44">
        <v>9.0</v>
      </c>
      <c r="C6177" s="44">
        <v>7.0</v>
      </c>
      <c r="D6177" s="44">
        <v>451.7</v>
      </c>
      <c r="E6177" s="44">
        <v>28.3</v>
      </c>
      <c r="F6177" s="44">
        <v>3.04</v>
      </c>
      <c r="G6177" s="44">
        <v>0.95</v>
      </c>
      <c r="H6177" s="18">
        <f>MIN(1,F6177/Config_Geracao!$E$4)*G6177</f>
        <v>0.2888</v>
      </c>
    </row>
    <row r="6178" ht="15.0" customHeight="1">
      <c r="A6178" s="43">
        <v>45915.3333333333</v>
      </c>
      <c r="B6178" s="44">
        <v>9.0</v>
      </c>
      <c r="C6178" s="44">
        <v>8.0</v>
      </c>
      <c r="D6178" s="44">
        <v>604.7</v>
      </c>
      <c r="E6178" s="44">
        <v>28.8</v>
      </c>
      <c r="F6178" s="44">
        <v>3.62</v>
      </c>
      <c r="G6178" s="44">
        <v>0.95</v>
      </c>
      <c r="H6178" s="18">
        <f>MIN(1,F6178/Config_Geracao!$E$4)*G6178</f>
        <v>0.3439</v>
      </c>
    </row>
    <row r="6179" ht="15.0" customHeight="1">
      <c r="A6179" s="43">
        <v>45915.375</v>
      </c>
      <c r="B6179" s="44">
        <v>9.0</v>
      </c>
      <c r="C6179" s="44">
        <v>9.0</v>
      </c>
      <c r="D6179" s="44">
        <v>788.2</v>
      </c>
      <c r="E6179" s="44">
        <v>27.6</v>
      </c>
      <c r="F6179" s="44">
        <v>3.47</v>
      </c>
      <c r="G6179" s="44">
        <v>0.95</v>
      </c>
      <c r="H6179" s="18">
        <f>MIN(1,F6179/Config_Geracao!$E$4)*G6179</f>
        <v>0.32965</v>
      </c>
    </row>
    <row r="6180" ht="15.0" customHeight="1">
      <c r="A6180" s="43">
        <v>45915.4166666667</v>
      </c>
      <c r="B6180" s="44">
        <v>9.0</v>
      </c>
      <c r="C6180" s="44">
        <v>10.0</v>
      </c>
      <c r="D6180" s="44">
        <v>906.9</v>
      </c>
      <c r="E6180" s="44">
        <v>31.4</v>
      </c>
      <c r="F6180" s="44">
        <v>3.09</v>
      </c>
      <c r="G6180" s="44">
        <v>0.95</v>
      </c>
      <c r="H6180" s="18">
        <f>MIN(1,F6180/Config_Geracao!$E$4)*G6180</f>
        <v>0.29355</v>
      </c>
    </row>
    <row r="6181" ht="15.0" customHeight="1">
      <c r="A6181" s="43">
        <v>45915.4583333333</v>
      </c>
      <c r="B6181" s="44">
        <v>9.0</v>
      </c>
      <c r="C6181" s="44">
        <v>11.0</v>
      </c>
      <c r="D6181" s="44">
        <v>679.8</v>
      </c>
      <c r="E6181" s="44">
        <v>30.6</v>
      </c>
      <c r="F6181" s="44">
        <v>2.45</v>
      </c>
      <c r="G6181" s="44">
        <v>0.95</v>
      </c>
      <c r="H6181" s="18">
        <f>MIN(1,F6181/Config_Geracao!$E$4)*G6181</f>
        <v>0.23275</v>
      </c>
    </row>
    <row r="6182" ht="15.0" customHeight="1">
      <c r="A6182" s="43">
        <v>45915.5</v>
      </c>
      <c r="B6182" s="44">
        <v>9.0</v>
      </c>
      <c r="C6182" s="44">
        <v>12.0</v>
      </c>
      <c r="D6182" s="44">
        <v>1003.0</v>
      </c>
      <c r="E6182" s="44">
        <v>29.7</v>
      </c>
      <c r="F6182" s="44">
        <v>2.73</v>
      </c>
      <c r="G6182" s="44">
        <v>0.95</v>
      </c>
      <c r="H6182" s="18">
        <f>MIN(1,F6182/Config_Geracao!$E$4)*G6182</f>
        <v>0.25935</v>
      </c>
    </row>
    <row r="6183" ht="15.0" customHeight="1">
      <c r="A6183" s="43">
        <v>45915.5416666667</v>
      </c>
      <c r="B6183" s="44">
        <v>9.0</v>
      </c>
      <c r="C6183" s="44">
        <v>13.0</v>
      </c>
      <c r="D6183" s="44">
        <v>960.9</v>
      </c>
      <c r="E6183" s="44">
        <v>27.4</v>
      </c>
      <c r="F6183" s="44">
        <v>4.03</v>
      </c>
      <c r="G6183" s="44">
        <v>0.95</v>
      </c>
      <c r="H6183" s="18">
        <f>MIN(1,F6183/Config_Geracao!$E$4)*G6183</f>
        <v>0.38285</v>
      </c>
    </row>
    <row r="6184" ht="15.0" customHeight="1">
      <c r="A6184" s="43">
        <v>45915.5833333333</v>
      </c>
      <c r="B6184" s="44">
        <v>9.0</v>
      </c>
      <c r="C6184" s="44">
        <v>14.0</v>
      </c>
      <c r="D6184" s="44">
        <v>899.3</v>
      </c>
      <c r="E6184" s="44">
        <v>29.2</v>
      </c>
      <c r="F6184" s="44">
        <v>2.69</v>
      </c>
      <c r="G6184" s="44">
        <v>0.95</v>
      </c>
      <c r="H6184" s="18">
        <f>MIN(1,F6184/Config_Geracao!$E$4)*G6184</f>
        <v>0.25555</v>
      </c>
    </row>
    <row r="6185" ht="15.0" customHeight="1">
      <c r="A6185" s="43">
        <v>45915.625</v>
      </c>
      <c r="B6185" s="44">
        <v>9.0</v>
      </c>
      <c r="C6185" s="44">
        <v>15.0</v>
      </c>
      <c r="D6185" s="44">
        <v>255.2</v>
      </c>
      <c r="E6185" s="44">
        <v>28.1</v>
      </c>
      <c r="F6185" s="44">
        <v>2.78</v>
      </c>
      <c r="G6185" s="44">
        <v>0.95</v>
      </c>
      <c r="H6185" s="18">
        <f>MIN(1,F6185/Config_Geracao!$E$4)*G6185</f>
        <v>0.2641</v>
      </c>
    </row>
    <row r="6186" ht="15.0" customHeight="1">
      <c r="A6186" s="43">
        <v>45915.6666666667</v>
      </c>
      <c r="B6186" s="44">
        <v>9.0</v>
      </c>
      <c r="C6186" s="44">
        <v>16.0</v>
      </c>
      <c r="D6186" s="44">
        <v>635.7</v>
      </c>
      <c r="E6186" s="44">
        <v>28.2</v>
      </c>
      <c r="F6186" s="44">
        <v>3.13</v>
      </c>
      <c r="G6186" s="44">
        <v>0.95</v>
      </c>
      <c r="H6186" s="18">
        <f>MIN(1,F6186/Config_Geracao!$E$4)*G6186</f>
        <v>0.29735</v>
      </c>
    </row>
    <row r="6187" ht="15.0" customHeight="1">
      <c r="A6187" s="43">
        <v>45915.7083333333</v>
      </c>
      <c r="B6187" s="44">
        <v>9.0</v>
      </c>
      <c r="C6187" s="44">
        <v>17.0</v>
      </c>
      <c r="D6187" s="44">
        <v>422.3</v>
      </c>
      <c r="E6187" s="44">
        <v>27.2</v>
      </c>
      <c r="F6187" s="44">
        <v>3.08</v>
      </c>
      <c r="G6187" s="44">
        <v>0.95</v>
      </c>
      <c r="H6187" s="18">
        <f>MIN(1,F6187/Config_Geracao!$E$4)*G6187</f>
        <v>0.2926</v>
      </c>
    </row>
    <row r="6188" ht="15.0" customHeight="1">
      <c r="A6188" s="43">
        <v>45915.75</v>
      </c>
      <c r="B6188" s="44">
        <v>9.0</v>
      </c>
      <c r="C6188" s="44">
        <v>18.0</v>
      </c>
      <c r="D6188" s="44">
        <v>212.1</v>
      </c>
      <c r="E6188" s="44">
        <v>23.9</v>
      </c>
      <c r="F6188" s="44">
        <v>4.07</v>
      </c>
      <c r="G6188" s="44">
        <v>0.95</v>
      </c>
      <c r="H6188" s="18">
        <f>MIN(1,F6188/Config_Geracao!$E$4)*G6188</f>
        <v>0.38665</v>
      </c>
    </row>
    <row r="6189" ht="15.0" customHeight="1">
      <c r="A6189" s="43">
        <v>45915.7916666667</v>
      </c>
      <c r="B6189" s="44">
        <v>9.0</v>
      </c>
      <c r="C6189" s="44">
        <v>19.0</v>
      </c>
      <c r="D6189" s="44">
        <v>15.2</v>
      </c>
      <c r="E6189" s="44">
        <v>28.1</v>
      </c>
      <c r="F6189" s="44">
        <v>5.93</v>
      </c>
      <c r="G6189" s="44">
        <v>0.95</v>
      </c>
      <c r="H6189" s="18">
        <f>MIN(1,F6189/Config_Geracao!$E$4)*G6189</f>
        <v>0.56335</v>
      </c>
    </row>
    <row r="6190" ht="15.0" customHeight="1">
      <c r="A6190" s="43">
        <v>45915.8333333333</v>
      </c>
      <c r="B6190" s="44">
        <v>9.0</v>
      </c>
      <c r="C6190" s="44">
        <v>20.0</v>
      </c>
      <c r="D6190" s="44">
        <v>0.0</v>
      </c>
      <c r="E6190" s="44">
        <v>25.0</v>
      </c>
      <c r="F6190" s="44">
        <v>3.18</v>
      </c>
      <c r="G6190" s="44">
        <v>0.95</v>
      </c>
      <c r="H6190" s="18">
        <f>MIN(1,F6190/Config_Geracao!$E$4)*G6190</f>
        <v>0.3021</v>
      </c>
    </row>
    <row r="6191" ht="15.0" customHeight="1">
      <c r="A6191" s="43">
        <v>45915.875</v>
      </c>
      <c r="B6191" s="44">
        <v>9.0</v>
      </c>
      <c r="C6191" s="44">
        <v>21.0</v>
      </c>
      <c r="D6191" s="44">
        <v>0.0</v>
      </c>
      <c r="E6191" s="44">
        <v>30.8</v>
      </c>
      <c r="F6191" s="44">
        <v>5.25</v>
      </c>
      <c r="G6191" s="44">
        <v>0.95</v>
      </c>
      <c r="H6191" s="18">
        <f>MIN(1,F6191/Config_Geracao!$E$4)*G6191</f>
        <v>0.49875</v>
      </c>
    </row>
    <row r="6192" ht="15.0" customHeight="1">
      <c r="A6192" s="43">
        <v>45915.9166666667</v>
      </c>
      <c r="B6192" s="44">
        <v>9.0</v>
      </c>
      <c r="C6192" s="44">
        <v>22.0</v>
      </c>
      <c r="D6192" s="44">
        <v>0.0</v>
      </c>
      <c r="E6192" s="44">
        <v>30.0</v>
      </c>
      <c r="F6192" s="44">
        <v>7.16</v>
      </c>
      <c r="G6192" s="44">
        <v>0.95</v>
      </c>
      <c r="H6192" s="18">
        <f>MIN(1,F6192/Config_Geracao!$E$4)*G6192</f>
        <v>0.6802</v>
      </c>
    </row>
    <row r="6193" ht="15.0" customHeight="1">
      <c r="A6193" s="43">
        <v>45915.9583333333</v>
      </c>
      <c r="B6193" s="44">
        <v>9.0</v>
      </c>
      <c r="C6193" s="44">
        <v>23.0</v>
      </c>
      <c r="D6193" s="44">
        <v>0.0</v>
      </c>
      <c r="E6193" s="44">
        <v>29.7</v>
      </c>
      <c r="F6193" s="44">
        <v>4.56</v>
      </c>
      <c r="G6193" s="44">
        <v>0.95</v>
      </c>
      <c r="H6193" s="18">
        <f>MIN(1,F6193/Config_Geracao!$E$4)*G6193</f>
        <v>0.4332</v>
      </c>
    </row>
    <row r="6194" ht="15.0" customHeight="1">
      <c r="A6194" s="43">
        <v>45916.0</v>
      </c>
      <c r="B6194" s="44">
        <v>9.0</v>
      </c>
      <c r="C6194" s="44">
        <v>0.0</v>
      </c>
      <c r="D6194" s="44">
        <v>0.0</v>
      </c>
      <c r="E6194" s="44">
        <v>30.3</v>
      </c>
      <c r="F6194" s="44">
        <v>4.68</v>
      </c>
      <c r="G6194" s="44">
        <v>0.95</v>
      </c>
      <c r="H6194" s="18">
        <f>MIN(1,F6194/Config_Geracao!$E$4)*G6194</f>
        <v>0.4446</v>
      </c>
    </row>
    <row r="6195" ht="15.0" customHeight="1">
      <c r="A6195" s="43">
        <v>45916.0416666667</v>
      </c>
      <c r="B6195" s="44">
        <v>9.0</v>
      </c>
      <c r="C6195" s="44">
        <v>1.0</v>
      </c>
      <c r="D6195" s="44">
        <v>0.0</v>
      </c>
      <c r="E6195" s="44">
        <v>26.5</v>
      </c>
      <c r="F6195" s="44">
        <v>3.61</v>
      </c>
      <c r="G6195" s="44">
        <v>0.95</v>
      </c>
      <c r="H6195" s="18">
        <f>MIN(1,F6195/Config_Geracao!$E$4)*G6195</f>
        <v>0.34295</v>
      </c>
    </row>
    <row r="6196" ht="15.0" customHeight="1">
      <c r="A6196" s="43">
        <v>45916.0833333333</v>
      </c>
      <c r="B6196" s="44">
        <v>9.0</v>
      </c>
      <c r="C6196" s="44">
        <v>2.0</v>
      </c>
      <c r="D6196" s="44">
        <v>0.0</v>
      </c>
      <c r="E6196" s="44">
        <v>30.1</v>
      </c>
      <c r="F6196" s="44">
        <v>4.29</v>
      </c>
      <c r="G6196" s="44">
        <v>0.95</v>
      </c>
      <c r="H6196" s="18">
        <f>MIN(1,F6196/Config_Geracao!$E$4)*G6196</f>
        <v>0.40755</v>
      </c>
    </row>
    <row r="6197" ht="15.0" customHeight="1">
      <c r="A6197" s="43">
        <v>45916.125</v>
      </c>
      <c r="B6197" s="44">
        <v>9.0</v>
      </c>
      <c r="C6197" s="44">
        <v>3.0</v>
      </c>
      <c r="D6197" s="44">
        <v>0.0</v>
      </c>
      <c r="E6197" s="44">
        <v>26.8</v>
      </c>
      <c r="F6197" s="44">
        <v>5.11</v>
      </c>
      <c r="G6197" s="44">
        <v>0.95</v>
      </c>
      <c r="H6197" s="18">
        <f>MIN(1,F6197/Config_Geracao!$E$4)*G6197</f>
        <v>0.48545</v>
      </c>
    </row>
    <row r="6198" ht="15.0" customHeight="1">
      <c r="A6198" s="43">
        <v>45916.1666666667</v>
      </c>
      <c r="B6198" s="44">
        <v>9.0</v>
      </c>
      <c r="C6198" s="44">
        <v>4.0</v>
      </c>
      <c r="D6198" s="44">
        <v>0.0</v>
      </c>
      <c r="E6198" s="44">
        <v>27.0</v>
      </c>
      <c r="F6198" s="44">
        <v>3.95</v>
      </c>
      <c r="G6198" s="44">
        <v>0.95</v>
      </c>
      <c r="H6198" s="18">
        <f>MIN(1,F6198/Config_Geracao!$E$4)*G6198</f>
        <v>0.37525</v>
      </c>
    </row>
    <row r="6199" ht="15.0" customHeight="1">
      <c r="A6199" s="43">
        <v>45916.2083333333</v>
      </c>
      <c r="B6199" s="44">
        <v>9.0</v>
      </c>
      <c r="C6199" s="44">
        <v>5.0</v>
      </c>
      <c r="D6199" s="44">
        <v>0.0</v>
      </c>
      <c r="E6199" s="44">
        <v>22.7</v>
      </c>
      <c r="F6199" s="44">
        <v>3.88</v>
      </c>
      <c r="G6199" s="44">
        <v>0.95</v>
      </c>
      <c r="H6199" s="18">
        <f>MIN(1,F6199/Config_Geracao!$E$4)*G6199</f>
        <v>0.3686</v>
      </c>
    </row>
    <row r="6200" ht="15.0" customHeight="1">
      <c r="A6200" s="43">
        <v>45916.25</v>
      </c>
      <c r="B6200" s="44">
        <v>9.0</v>
      </c>
      <c r="C6200" s="44">
        <v>6.0</v>
      </c>
      <c r="D6200" s="44">
        <v>234.0</v>
      </c>
      <c r="E6200" s="44">
        <v>26.9</v>
      </c>
      <c r="F6200" s="44">
        <v>3.83</v>
      </c>
      <c r="G6200" s="44">
        <v>0.95</v>
      </c>
      <c r="H6200" s="18">
        <f>MIN(1,F6200/Config_Geracao!$E$4)*G6200</f>
        <v>0.36385</v>
      </c>
    </row>
    <row r="6201" ht="15.0" customHeight="1">
      <c r="A6201" s="43">
        <v>45916.2916666667</v>
      </c>
      <c r="B6201" s="44">
        <v>9.0</v>
      </c>
      <c r="C6201" s="44">
        <v>7.0</v>
      </c>
      <c r="D6201" s="44">
        <v>445.7</v>
      </c>
      <c r="E6201" s="44">
        <v>28.2</v>
      </c>
      <c r="F6201" s="44">
        <v>4.51</v>
      </c>
      <c r="G6201" s="44">
        <v>0.95</v>
      </c>
      <c r="H6201" s="18">
        <f>MIN(1,F6201/Config_Geracao!$E$4)*G6201</f>
        <v>0.42845</v>
      </c>
    </row>
    <row r="6202" ht="15.0" customHeight="1">
      <c r="A6202" s="43">
        <v>45916.3333333333</v>
      </c>
      <c r="B6202" s="44">
        <v>9.0</v>
      </c>
      <c r="C6202" s="44">
        <v>8.0</v>
      </c>
      <c r="D6202" s="44">
        <v>620.6</v>
      </c>
      <c r="E6202" s="44">
        <v>27.4</v>
      </c>
      <c r="F6202" s="44">
        <v>3.23</v>
      </c>
      <c r="G6202" s="44">
        <v>0.95</v>
      </c>
      <c r="H6202" s="18">
        <f>MIN(1,F6202/Config_Geracao!$E$4)*G6202</f>
        <v>0.30685</v>
      </c>
    </row>
    <row r="6203" ht="15.0" customHeight="1">
      <c r="A6203" s="43">
        <v>45916.375</v>
      </c>
      <c r="B6203" s="44">
        <v>9.0</v>
      </c>
      <c r="C6203" s="44">
        <v>9.0</v>
      </c>
      <c r="D6203" s="44">
        <v>760.4</v>
      </c>
      <c r="E6203" s="44">
        <v>30.0</v>
      </c>
      <c r="F6203" s="44">
        <v>3.46</v>
      </c>
      <c r="G6203" s="44">
        <v>0.95</v>
      </c>
      <c r="H6203" s="18">
        <f>MIN(1,F6203/Config_Geracao!$E$4)*G6203</f>
        <v>0.3287</v>
      </c>
    </row>
    <row r="6204" ht="15.0" customHeight="1">
      <c r="A6204" s="43">
        <v>45916.4166666667</v>
      </c>
      <c r="B6204" s="44">
        <v>9.0</v>
      </c>
      <c r="C6204" s="44">
        <v>10.0</v>
      </c>
      <c r="D6204" s="44">
        <v>904.6</v>
      </c>
      <c r="E6204" s="44">
        <v>31.8</v>
      </c>
      <c r="F6204" s="44">
        <v>2.83</v>
      </c>
      <c r="G6204" s="44">
        <v>0.95</v>
      </c>
      <c r="H6204" s="18">
        <f>MIN(1,F6204/Config_Geracao!$E$4)*G6204</f>
        <v>0.26885</v>
      </c>
    </row>
    <row r="6205" ht="15.0" customHeight="1">
      <c r="A6205" s="43">
        <v>45916.4583333333</v>
      </c>
      <c r="B6205" s="44">
        <v>9.0</v>
      </c>
      <c r="C6205" s="44">
        <v>11.0</v>
      </c>
      <c r="D6205" s="44">
        <v>977.4</v>
      </c>
      <c r="E6205" s="44">
        <v>33.5</v>
      </c>
      <c r="F6205" s="44">
        <v>2.44</v>
      </c>
      <c r="G6205" s="44">
        <v>0.95</v>
      </c>
      <c r="H6205" s="18">
        <f>MIN(1,F6205/Config_Geracao!$E$4)*G6205</f>
        <v>0.2318</v>
      </c>
    </row>
    <row r="6206" ht="15.0" customHeight="1">
      <c r="A6206" s="43">
        <v>45916.5</v>
      </c>
      <c r="B6206" s="44">
        <v>9.0</v>
      </c>
      <c r="C6206" s="44">
        <v>12.0</v>
      </c>
      <c r="D6206" s="44">
        <v>1004.0</v>
      </c>
      <c r="E6206" s="44">
        <v>32.7</v>
      </c>
      <c r="F6206" s="44">
        <v>2.57</v>
      </c>
      <c r="G6206" s="44">
        <v>0.95</v>
      </c>
      <c r="H6206" s="18">
        <f>MIN(1,F6206/Config_Geracao!$E$4)*G6206</f>
        <v>0.24415</v>
      </c>
    </row>
    <row r="6207" ht="15.0" customHeight="1">
      <c r="A6207" s="43">
        <v>45916.5416666667</v>
      </c>
      <c r="B6207" s="44">
        <v>9.0</v>
      </c>
      <c r="C6207" s="44">
        <v>13.0</v>
      </c>
      <c r="D6207" s="44">
        <v>949.5</v>
      </c>
      <c r="E6207" s="44">
        <v>29.8</v>
      </c>
      <c r="F6207" s="44">
        <v>3.26</v>
      </c>
      <c r="G6207" s="44">
        <v>0.95</v>
      </c>
      <c r="H6207" s="18">
        <f>MIN(1,F6207/Config_Geracao!$E$4)*G6207</f>
        <v>0.3097</v>
      </c>
    </row>
    <row r="6208" ht="15.0" customHeight="1">
      <c r="A6208" s="43">
        <v>45916.5833333333</v>
      </c>
      <c r="B6208" s="44">
        <v>9.0</v>
      </c>
      <c r="C6208" s="44">
        <v>14.0</v>
      </c>
      <c r="D6208" s="44">
        <v>522.2</v>
      </c>
      <c r="E6208" s="44">
        <v>28.7</v>
      </c>
      <c r="F6208" s="44">
        <v>7.46</v>
      </c>
      <c r="G6208" s="44">
        <v>0.95</v>
      </c>
      <c r="H6208" s="18">
        <f>MIN(1,F6208/Config_Geracao!$E$4)*G6208</f>
        <v>0.7087</v>
      </c>
    </row>
    <row r="6209" ht="15.0" customHeight="1">
      <c r="A6209" s="43">
        <v>45916.625</v>
      </c>
      <c r="B6209" s="44">
        <v>9.0</v>
      </c>
      <c r="C6209" s="44">
        <v>15.0</v>
      </c>
      <c r="D6209" s="44">
        <v>779.8</v>
      </c>
      <c r="E6209" s="44">
        <v>30.8</v>
      </c>
      <c r="F6209" s="44">
        <v>5.56</v>
      </c>
      <c r="G6209" s="44">
        <v>0.95</v>
      </c>
      <c r="H6209" s="18">
        <f>MIN(1,F6209/Config_Geracao!$E$4)*G6209</f>
        <v>0.5282</v>
      </c>
    </row>
    <row r="6210" ht="15.0" customHeight="1">
      <c r="A6210" s="43">
        <v>45916.6666666667</v>
      </c>
      <c r="B6210" s="44">
        <v>9.0</v>
      </c>
      <c r="C6210" s="44">
        <v>16.0</v>
      </c>
      <c r="D6210" s="44">
        <v>619.6</v>
      </c>
      <c r="E6210" s="44">
        <v>28.2</v>
      </c>
      <c r="F6210" s="44">
        <v>3.27</v>
      </c>
      <c r="G6210" s="44">
        <v>0.95</v>
      </c>
      <c r="H6210" s="18">
        <f>MIN(1,F6210/Config_Geracao!$E$4)*G6210</f>
        <v>0.31065</v>
      </c>
    </row>
    <row r="6211" ht="15.0" customHeight="1">
      <c r="A6211" s="43">
        <v>45916.7083333333</v>
      </c>
      <c r="B6211" s="44">
        <v>9.0</v>
      </c>
      <c r="C6211" s="44">
        <v>17.0</v>
      </c>
      <c r="D6211" s="44">
        <v>422.2</v>
      </c>
      <c r="E6211" s="44">
        <v>26.6</v>
      </c>
      <c r="F6211" s="44">
        <v>2.48</v>
      </c>
      <c r="G6211" s="44">
        <v>0.95</v>
      </c>
      <c r="H6211" s="18">
        <f>MIN(1,F6211/Config_Geracao!$E$4)*G6211</f>
        <v>0.2356</v>
      </c>
    </row>
    <row r="6212" ht="15.0" customHeight="1">
      <c r="A6212" s="43">
        <v>45916.75</v>
      </c>
      <c r="B6212" s="44">
        <v>9.0</v>
      </c>
      <c r="C6212" s="44">
        <v>18.0</v>
      </c>
      <c r="D6212" s="44">
        <v>220.6</v>
      </c>
      <c r="E6212" s="44">
        <v>25.1</v>
      </c>
      <c r="F6212" s="44">
        <v>4.87</v>
      </c>
      <c r="G6212" s="44">
        <v>0.95</v>
      </c>
      <c r="H6212" s="18">
        <f>MIN(1,F6212/Config_Geracao!$E$4)*G6212</f>
        <v>0.46265</v>
      </c>
    </row>
    <row r="6213" ht="15.0" customHeight="1">
      <c r="A6213" s="43">
        <v>45916.7916666667</v>
      </c>
      <c r="B6213" s="44">
        <v>9.0</v>
      </c>
      <c r="C6213" s="44">
        <v>19.0</v>
      </c>
      <c r="D6213" s="44">
        <v>0.0</v>
      </c>
      <c r="E6213" s="44">
        <v>27.7</v>
      </c>
      <c r="F6213" s="44">
        <v>2.9</v>
      </c>
      <c r="G6213" s="44">
        <v>0.95</v>
      </c>
      <c r="H6213" s="18">
        <f>MIN(1,F6213/Config_Geracao!$E$4)*G6213</f>
        <v>0.2755</v>
      </c>
    </row>
    <row r="6214" ht="15.0" customHeight="1">
      <c r="A6214" s="43">
        <v>45916.8333333333</v>
      </c>
      <c r="B6214" s="44">
        <v>9.0</v>
      </c>
      <c r="C6214" s="44">
        <v>20.0</v>
      </c>
      <c r="D6214" s="44">
        <v>0.0</v>
      </c>
      <c r="E6214" s="44">
        <v>27.4</v>
      </c>
      <c r="F6214" s="44">
        <v>2.58</v>
      </c>
      <c r="G6214" s="44">
        <v>0.95</v>
      </c>
      <c r="H6214" s="18">
        <f>MIN(1,F6214/Config_Geracao!$E$4)*G6214</f>
        <v>0.2451</v>
      </c>
    </row>
    <row r="6215" ht="15.0" customHeight="1">
      <c r="A6215" s="43">
        <v>45916.875</v>
      </c>
      <c r="B6215" s="44">
        <v>9.0</v>
      </c>
      <c r="C6215" s="44">
        <v>21.0</v>
      </c>
      <c r="D6215" s="44">
        <v>0.0</v>
      </c>
      <c r="E6215" s="44">
        <v>29.3</v>
      </c>
      <c r="F6215" s="44">
        <v>5.12</v>
      </c>
      <c r="G6215" s="44">
        <v>0.95</v>
      </c>
      <c r="H6215" s="18">
        <f>MIN(1,F6215/Config_Geracao!$E$4)*G6215</f>
        <v>0.4864</v>
      </c>
    </row>
    <row r="6216" ht="15.0" customHeight="1">
      <c r="A6216" s="43">
        <v>45916.9166666667</v>
      </c>
      <c r="B6216" s="44">
        <v>9.0</v>
      </c>
      <c r="C6216" s="44">
        <v>22.0</v>
      </c>
      <c r="D6216" s="44">
        <v>0.0</v>
      </c>
      <c r="E6216" s="44">
        <v>27.1</v>
      </c>
      <c r="F6216" s="44">
        <v>3.86</v>
      </c>
      <c r="G6216" s="44">
        <v>0.95</v>
      </c>
      <c r="H6216" s="18">
        <f>MIN(1,F6216/Config_Geracao!$E$4)*G6216</f>
        <v>0.3667</v>
      </c>
    </row>
    <row r="6217" ht="15.0" customHeight="1">
      <c r="A6217" s="43">
        <v>45916.9583333333</v>
      </c>
      <c r="B6217" s="44">
        <v>9.0</v>
      </c>
      <c r="C6217" s="44">
        <v>23.0</v>
      </c>
      <c r="D6217" s="44">
        <v>0.0</v>
      </c>
      <c r="E6217" s="44">
        <v>27.5</v>
      </c>
      <c r="F6217" s="44">
        <v>3.68</v>
      </c>
      <c r="G6217" s="44">
        <v>0.95</v>
      </c>
      <c r="H6217" s="18">
        <f>MIN(1,F6217/Config_Geracao!$E$4)*G6217</f>
        <v>0.3496</v>
      </c>
    </row>
    <row r="6218" ht="15.0" customHeight="1">
      <c r="A6218" s="43">
        <v>45917.0</v>
      </c>
      <c r="B6218" s="44">
        <v>9.0</v>
      </c>
      <c r="C6218" s="44">
        <v>0.0</v>
      </c>
      <c r="D6218" s="44">
        <v>0.0</v>
      </c>
      <c r="E6218" s="44">
        <v>28.8</v>
      </c>
      <c r="F6218" s="44">
        <v>4.26</v>
      </c>
      <c r="G6218" s="44">
        <v>0.95</v>
      </c>
      <c r="H6218" s="18">
        <f>MIN(1,F6218/Config_Geracao!$E$4)*G6218</f>
        <v>0.4047</v>
      </c>
    </row>
    <row r="6219" ht="15.0" customHeight="1">
      <c r="A6219" s="43">
        <v>45917.0416666667</v>
      </c>
      <c r="B6219" s="44">
        <v>9.0</v>
      </c>
      <c r="C6219" s="44">
        <v>1.0</v>
      </c>
      <c r="D6219" s="44">
        <v>0.0</v>
      </c>
      <c r="E6219" s="44">
        <v>26.9</v>
      </c>
      <c r="F6219" s="44">
        <v>4.69</v>
      </c>
      <c r="G6219" s="44">
        <v>0.95</v>
      </c>
      <c r="H6219" s="18">
        <f>MIN(1,F6219/Config_Geracao!$E$4)*G6219</f>
        <v>0.44555</v>
      </c>
    </row>
    <row r="6220" ht="15.0" customHeight="1">
      <c r="A6220" s="43">
        <v>45917.0833333333</v>
      </c>
      <c r="B6220" s="44">
        <v>9.0</v>
      </c>
      <c r="C6220" s="44">
        <v>2.0</v>
      </c>
      <c r="D6220" s="44">
        <v>0.0</v>
      </c>
      <c r="E6220" s="44">
        <v>25.1</v>
      </c>
      <c r="F6220" s="44">
        <v>3.84</v>
      </c>
      <c r="G6220" s="44">
        <v>0.95</v>
      </c>
      <c r="H6220" s="18">
        <f>MIN(1,F6220/Config_Geracao!$E$4)*G6220</f>
        <v>0.3648</v>
      </c>
    </row>
    <row r="6221" ht="15.0" customHeight="1">
      <c r="A6221" s="43">
        <v>45917.125</v>
      </c>
      <c r="B6221" s="44">
        <v>9.0</v>
      </c>
      <c r="C6221" s="44">
        <v>3.0</v>
      </c>
      <c r="D6221" s="44">
        <v>0.0</v>
      </c>
      <c r="E6221" s="44">
        <v>28.9</v>
      </c>
      <c r="F6221" s="44">
        <v>4.63</v>
      </c>
      <c r="G6221" s="44">
        <v>0.95</v>
      </c>
      <c r="H6221" s="18">
        <f>MIN(1,F6221/Config_Geracao!$E$4)*G6221</f>
        <v>0.43985</v>
      </c>
    </row>
    <row r="6222" ht="15.0" customHeight="1">
      <c r="A6222" s="43">
        <v>45917.1666666667</v>
      </c>
      <c r="B6222" s="44">
        <v>9.0</v>
      </c>
      <c r="C6222" s="44">
        <v>4.0</v>
      </c>
      <c r="D6222" s="44">
        <v>0.0</v>
      </c>
      <c r="E6222" s="44">
        <v>25.6</v>
      </c>
      <c r="F6222" s="44">
        <v>3.99</v>
      </c>
      <c r="G6222" s="44">
        <v>0.95</v>
      </c>
      <c r="H6222" s="18">
        <f>MIN(1,F6222/Config_Geracao!$E$4)*G6222</f>
        <v>0.37905</v>
      </c>
    </row>
    <row r="6223" ht="15.0" customHeight="1">
      <c r="A6223" s="43">
        <v>45917.2083333333</v>
      </c>
      <c r="B6223" s="44">
        <v>9.0</v>
      </c>
      <c r="C6223" s="44">
        <v>5.0</v>
      </c>
      <c r="D6223" s="44">
        <v>0.0</v>
      </c>
      <c r="E6223" s="44">
        <v>26.5</v>
      </c>
      <c r="F6223" s="44">
        <v>3.6</v>
      </c>
      <c r="G6223" s="44">
        <v>0.95</v>
      </c>
      <c r="H6223" s="18">
        <f>MIN(1,F6223/Config_Geracao!$E$4)*G6223</f>
        <v>0.342</v>
      </c>
    </row>
    <row r="6224" ht="15.0" customHeight="1">
      <c r="A6224" s="43">
        <v>45917.25</v>
      </c>
      <c r="B6224" s="44">
        <v>9.0</v>
      </c>
      <c r="C6224" s="44">
        <v>6.0</v>
      </c>
      <c r="D6224" s="44">
        <v>213.1</v>
      </c>
      <c r="E6224" s="44">
        <v>25.3</v>
      </c>
      <c r="F6224" s="44">
        <v>3.28</v>
      </c>
      <c r="G6224" s="44">
        <v>0.95</v>
      </c>
      <c r="H6224" s="18">
        <f>MIN(1,F6224/Config_Geracao!$E$4)*G6224</f>
        <v>0.3116</v>
      </c>
    </row>
    <row r="6225" ht="15.0" customHeight="1">
      <c r="A6225" s="43">
        <v>45917.2916666667</v>
      </c>
      <c r="B6225" s="44">
        <v>9.0</v>
      </c>
      <c r="C6225" s="44">
        <v>7.0</v>
      </c>
      <c r="D6225" s="44">
        <v>441.5</v>
      </c>
      <c r="E6225" s="44">
        <v>24.6</v>
      </c>
      <c r="F6225" s="44">
        <v>4.15</v>
      </c>
      <c r="G6225" s="44">
        <v>0.95</v>
      </c>
      <c r="H6225" s="18">
        <f>MIN(1,F6225/Config_Geracao!$E$4)*G6225</f>
        <v>0.39425</v>
      </c>
    </row>
    <row r="6226" ht="15.0" customHeight="1">
      <c r="A6226" s="43">
        <v>45917.3333333333</v>
      </c>
      <c r="B6226" s="44">
        <v>9.0</v>
      </c>
      <c r="C6226" s="44">
        <v>8.0</v>
      </c>
      <c r="D6226" s="44">
        <v>274.1</v>
      </c>
      <c r="E6226" s="44">
        <v>30.5</v>
      </c>
      <c r="F6226" s="44">
        <v>3.45</v>
      </c>
      <c r="G6226" s="44">
        <v>0.95</v>
      </c>
      <c r="H6226" s="18">
        <f>MIN(1,F6226/Config_Geracao!$E$4)*G6226</f>
        <v>0.32775</v>
      </c>
    </row>
    <row r="6227" ht="15.0" customHeight="1">
      <c r="A6227" s="43">
        <v>45917.375</v>
      </c>
      <c r="B6227" s="44">
        <v>9.0</v>
      </c>
      <c r="C6227" s="44">
        <v>9.0</v>
      </c>
      <c r="D6227" s="44">
        <v>793.9</v>
      </c>
      <c r="E6227" s="44">
        <v>27.2</v>
      </c>
      <c r="F6227" s="44">
        <v>2.42</v>
      </c>
      <c r="G6227" s="44">
        <v>0.95</v>
      </c>
      <c r="H6227" s="18">
        <f>MIN(1,F6227/Config_Geracao!$E$4)*G6227</f>
        <v>0.2299</v>
      </c>
    </row>
    <row r="6228" ht="15.0" customHeight="1">
      <c r="A6228" s="43">
        <v>45917.4166666667</v>
      </c>
      <c r="B6228" s="44">
        <v>9.0</v>
      </c>
      <c r="C6228" s="44">
        <v>10.0</v>
      </c>
      <c r="D6228" s="44">
        <v>911.7</v>
      </c>
      <c r="E6228" s="44">
        <v>28.0</v>
      </c>
      <c r="F6228" s="44">
        <v>3.16</v>
      </c>
      <c r="G6228" s="44">
        <v>0.95</v>
      </c>
      <c r="H6228" s="18">
        <f>MIN(1,F6228/Config_Geracao!$E$4)*G6228</f>
        <v>0.3002</v>
      </c>
    </row>
    <row r="6229" ht="15.0" customHeight="1">
      <c r="A6229" s="43">
        <v>45917.4583333333</v>
      </c>
      <c r="B6229" s="44">
        <v>9.0</v>
      </c>
      <c r="C6229" s="44">
        <v>11.0</v>
      </c>
      <c r="D6229" s="44">
        <v>971.9</v>
      </c>
      <c r="E6229" s="44">
        <v>32.1</v>
      </c>
      <c r="F6229" s="44">
        <v>3.39</v>
      </c>
      <c r="G6229" s="44">
        <v>0.95</v>
      </c>
      <c r="H6229" s="18">
        <f>MIN(1,F6229/Config_Geracao!$E$4)*G6229</f>
        <v>0.32205</v>
      </c>
    </row>
    <row r="6230" ht="15.0" customHeight="1">
      <c r="A6230" s="43">
        <v>45917.5</v>
      </c>
      <c r="B6230" s="44">
        <v>9.0</v>
      </c>
      <c r="C6230" s="44">
        <v>12.0</v>
      </c>
      <c r="D6230" s="44">
        <v>636.9</v>
      </c>
      <c r="E6230" s="44">
        <v>30.0</v>
      </c>
      <c r="F6230" s="44">
        <v>3.78</v>
      </c>
      <c r="G6230" s="44">
        <v>0.95</v>
      </c>
      <c r="H6230" s="18">
        <f>MIN(1,F6230/Config_Geracao!$E$4)*G6230</f>
        <v>0.3591</v>
      </c>
    </row>
    <row r="6231" ht="15.0" customHeight="1">
      <c r="A6231" s="43">
        <v>45917.5416666667</v>
      </c>
      <c r="B6231" s="44">
        <v>9.0</v>
      </c>
      <c r="C6231" s="44">
        <v>13.0</v>
      </c>
      <c r="D6231" s="44">
        <v>937.7</v>
      </c>
      <c r="E6231" s="44">
        <v>29.7</v>
      </c>
      <c r="F6231" s="44">
        <v>3.28</v>
      </c>
      <c r="G6231" s="44">
        <v>0.95</v>
      </c>
      <c r="H6231" s="18">
        <f>MIN(1,F6231/Config_Geracao!$E$4)*G6231</f>
        <v>0.3116</v>
      </c>
    </row>
    <row r="6232" ht="15.0" customHeight="1">
      <c r="A6232" s="43">
        <v>45917.5833333333</v>
      </c>
      <c r="B6232" s="44">
        <v>9.0</v>
      </c>
      <c r="C6232" s="44">
        <v>14.0</v>
      </c>
      <c r="D6232" s="44">
        <v>905.1</v>
      </c>
      <c r="E6232" s="44">
        <v>30.5</v>
      </c>
      <c r="F6232" s="44">
        <v>3.24</v>
      </c>
      <c r="G6232" s="44">
        <v>0.95</v>
      </c>
      <c r="H6232" s="18">
        <f>MIN(1,F6232/Config_Geracao!$E$4)*G6232</f>
        <v>0.3078</v>
      </c>
    </row>
    <row r="6233" ht="15.0" customHeight="1">
      <c r="A6233" s="43">
        <v>45917.625</v>
      </c>
      <c r="B6233" s="44">
        <v>9.0</v>
      </c>
      <c r="C6233" s="44">
        <v>15.0</v>
      </c>
      <c r="D6233" s="44">
        <v>787.0</v>
      </c>
      <c r="E6233" s="44">
        <v>31.4</v>
      </c>
      <c r="F6233" s="44">
        <v>2.52</v>
      </c>
      <c r="G6233" s="44">
        <v>0.95</v>
      </c>
      <c r="H6233" s="18">
        <f>MIN(1,F6233/Config_Geracao!$E$4)*G6233</f>
        <v>0.2394</v>
      </c>
    </row>
    <row r="6234" ht="15.0" customHeight="1">
      <c r="A6234" s="43">
        <v>45917.6666666667</v>
      </c>
      <c r="B6234" s="44">
        <v>9.0</v>
      </c>
      <c r="C6234" s="44">
        <v>16.0</v>
      </c>
      <c r="D6234" s="44">
        <v>614.0</v>
      </c>
      <c r="E6234" s="44">
        <v>28.7</v>
      </c>
      <c r="F6234" s="44">
        <v>2.72</v>
      </c>
      <c r="G6234" s="44">
        <v>0.95</v>
      </c>
      <c r="H6234" s="18">
        <f>MIN(1,F6234/Config_Geracao!$E$4)*G6234</f>
        <v>0.2584</v>
      </c>
    </row>
    <row r="6235" ht="15.0" customHeight="1">
      <c r="A6235" s="43">
        <v>45917.7083333333</v>
      </c>
      <c r="B6235" s="44">
        <v>9.0</v>
      </c>
      <c r="C6235" s="44">
        <v>17.0</v>
      </c>
      <c r="D6235" s="44">
        <v>427.7</v>
      </c>
      <c r="E6235" s="44">
        <v>25.1</v>
      </c>
      <c r="F6235" s="44">
        <v>2.6</v>
      </c>
      <c r="G6235" s="44">
        <v>0.95</v>
      </c>
      <c r="H6235" s="18">
        <f>MIN(1,F6235/Config_Geracao!$E$4)*G6235</f>
        <v>0.247</v>
      </c>
    </row>
    <row r="6236" ht="15.0" customHeight="1">
      <c r="A6236" s="43">
        <v>45917.75</v>
      </c>
      <c r="B6236" s="44">
        <v>9.0</v>
      </c>
      <c r="C6236" s="44">
        <v>18.0</v>
      </c>
      <c r="D6236" s="44">
        <v>212.4</v>
      </c>
      <c r="E6236" s="44">
        <v>25.1</v>
      </c>
      <c r="F6236" s="44">
        <v>2.49</v>
      </c>
      <c r="G6236" s="44">
        <v>0.95</v>
      </c>
      <c r="H6236" s="18">
        <f>MIN(1,F6236/Config_Geracao!$E$4)*G6236</f>
        <v>0.23655</v>
      </c>
    </row>
    <row r="6237" ht="15.0" customHeight="1">
      <c r="A6237" s="43">
        <v>45917.7916666667</v>
      </c>
      <c r="B6237" s="44">
        <v>9.0</v>
      </c>
      <c r="C6237" s="44">
        <v>19.0</v>
      </c>
      <c r="D6237" s="44">
        <v>0.0</v>
      </c>
      <c r="E6237" s="44">
        <v>27.8</v>
      </c>
      <c r="F6237" s="44">
        <v>4.36</v>
      </c>
      <c r="G6237" s="44">
        <v>0.95</v>
      </c>
      <c r="H6237" s="18">
        <f>MIN(1,F6237/Config_Geracao!$E$4)*G6237</f>
        <v>0.4142</v>
      </c>
    </row>
    <row r="6238" ht="15.0" customHeight="1">
      <c r="A6238" s="43">
        <v>45917.8333333333</v>
      </c>
      <c r="B6238" s="44">
        <v>9.0</v>
      </c>
      <c r="C6238" s="44">
        <v>20.0</v>
      </c>
      <c r="D6238" s="44">
        <v>0.0</v>
      </c>
      <c r="E6238" s="44">
        <v>25.7</v>
      </c>
      <c r="F6238" s="44">
        <v>2.54</v>
      </c>
      <c r="G6238" s="44">
        <v>0.95</v>
      </c>
      <c r="H6238" s="18">
        <f>MIN(1,F6238/Config_Geracao!$E$4)*G6238</f>
        <v>0.2413</v>
      </c>
    </row>
    <row r="6239" ht="15.0" customHeight="1">
      <c r="A6239" s="43">
        <v>45917.875</v>
      </c>
      <c r="B6239" s="44">
        <v>9.0</v>
      </c>
      <c r="C6239" s="44">
        <v>21.0</v>
      </c>
      <c r="D6239" s="44">
        <v>0.0</v>
      </c>
      <c r="E6239" s="44">
        <v>26.1</v>
      </c>
      <c r="F6239" s="44">
        <v>5.2</v>
      </c>
      <c r="G6239" s="44">
        <v>0.95</v>
      </c>
      <c r="H6239" s="18">
        <f>MIN(1,F6239/Config_Geracao!$E$4)*G6239</f>
        <v>0.494</v>
      </c>
    </row>
    <row r="6240" ht="15.0" customHeight="1">
      <c r="A6240" s="43">
        <v>45917.9166666667</v>
      </c>
      <c r="B6240" s="44">
        <v>9.0</v>
      </c>
      <c r="C6240" s="44">
        <v>22.0</v>
      </c>
      <c r="D6240" s="44">
        <v>0.0</v>
      </c>
      <c r="E6240" s="44">
        <v>26.7</v>
      </c>
      <c r="F6240" s="44">
        <v>4.58</v>
      </c>
      <c r="G6240" s="44">
        <v>0.95</v>
      </c>
      <c r="H6240" s="18">
        <f>MIN(1,F6240/Config_Geracao!$E$4)*G6240</f>
        <v>0.4351</v>
      </c>
    </row>
    <row r="6241" ht="15.0" customHeight="1">
      <c r="A6241" s="43">
        <v>45917.9583333333</v>
      </c>
      <c r="B6241" s="44">
        <v>9.0</v>
      </c>
      <c r="C6241" s="44">
        <v>23.0</v>
      </c>
      <c r="D6241" s="44">
        <v>0.0</v>
      </c>
      <c r="E6241" s="44">
        <v>27.2</v>
      </c>
      <c r="F6241" s="44">
        <v>3.68</v>
      </c>
      <c r="G6241" s="44">
        <v>0.95</v>
      </c>
      <c r="H6241" s="18">
        <f>MIN(1,F6241/Config_Geracao!$E$4)*G6241</f>
        <v>0.3496</v>
      </c>
    </row>
    <row r="6242" ht="15.0" customHeight="1">
      <c r="A6242" s="43">
        <v>45918.0</v>
      </c>
      <c r="B6242" s="44">
        <v>9.0</v>
      </c>
      <c r="C6242" s="44">
        <v>0.0</v>
      </c>
      <c r="D6242" s="44">
        <v>0.0</v>
      </c>
      <c r="E6242" s="44">
        <v>25.9</v>
      </c>
      <c r="F6242" s="44">
        <v>3.87</v>
      </c>
      <c r="G6242" s="44">
        <v>0.95</v>
      </c>
      <c r="H6242" s="18">
        <f>MIN(1,F6242/Config_Geracao!$E$4)*G6242</f>
        <v>0.36765</v>
      </c>
    </row>
    <row r="6243" ht="15.0" customHeight="1">
      <c r="A6243" s="43">
        <v>45918.0416666667</v>
      </c>
      <c r="B6243" s="44">
        <v>9.0</v>
      </c>
      <c r="C6243" s="44">
        <v>1.0</v>
      </c>
      <c r="D6243" s="44">
        <v>0.0</v>
      </c>
      <c r="E6243" s="44">
        <v>28.4</v>
      </c>
      <c r="F6243" s="44">
        <v>5.27</v>
      </c>
      <c r="G6243" s="44">
        <v>0.95</v>
      </c>
      <c r="H6243" s="18">
        <f>MIN(1,F6243/Config_Geracao!$E$4)*G6243</f>
        <v>0.50065</v>
      </c>
    </row>
    <row r="6244" ht="15.0" customHeight="1">
      <c r="A6244" s="43">
        <v>45918.0833333333</v>
      </c>
      <c r="B6244" s="44">
        <v>9.0</v>
      </c>
      <c r="C6244" s="44">
        <v>2.0</v>
      </c>
      <c r="D6244" s="44">
        <v>0.0</v>
      </c>
      <c r="E6244" s="44">
        <v>30.5</v>
      </c>
      <c r="F6244" s="44">
        <v>4.2</v>
      </c>
      <c r="G6244" s="44">
        <v>0.95</v>
      </c>
      <c r="H6244" s="18">
        <f>MIN(1,F6244/Config_Geracao!$E$4)*G6244</f>
        <v>0.399</v>
      </c>
    </row>
    <row r="6245" ht="15.0" customHeight="1">
      <c r="A6245" s="43">
        <v>45918.125</v>
      </c>
      <c r="B6245" s="44">
        <v>9.0</v>
      </c>
      <c r="C6245" s="44">
        <v>3.0</v>
      </c>
      <c r="D6245" s="44">
        <v>0.0</v>
      </c>
      <c r="E6245" s="44">
        <v>27.1</v>
      </c>
      <c r="F6245" s="44">
        <v>3.87</v>
      </c>
      <c r="G6245" s="44">
        <v>0.95</v>
      </c>
      <c r="H6245" s="18">
        <f>MIN(1,F6245/Config_Geracao!$E$4)*G6245</f>
        <v>0.36765</v>
      </c>
    </row>
    <row r="6246" ht="15.0" customHeight="1">
      <c r="A6246" s="43">
        <v>45918.1666666667</v>
      </c>
      <c r="B6246" s="44">
        <v>9.0</v>
      </c>
      <c r="C6246" s="44">
        <v>4.0</v>
      </c>
      <c r="D6246" s="44">
        <v>0.0</v>
      </c>
      <c r="E6246" s="44">
        <v>26.6</v>
      </c>
      <c r="F6246" s="44">
        <v>3.74</v>
      </c>
      <c r="G6246" s="44">
        <v>0.95</v>
      </c>
      <c r="H6246" s="18">
        <f>MIN(1,F6246/Config_Geracao!$E$4)*G6246</f>
        <v>0.3553</v>
      </c>
    </row>
    <row r="6247" ht="15.0" customHeight="1">
      <c r="A6247" s="43">
        <v>45918.2083333333</v>
      </c>
      <c r="B6247" s="44">
        <v>9.0</v>
      </c>
      <c r="C6247" s="44">
        <v>5.0</v>
      </c>
      <c r="D6247" s="44">
        <v>9.0</v>
      </c>
      <c r="E6247" s="44">
        <v>25.5</v>
      </c>
      <c r="F6247" s="44">
        <v>4.03</v>
      </c>
      <c r="G6247" s="44">
        <v>0.95</v>
      </c>
      <c r="H6247" s="18">
        <f>MIN(1,F6247/Config_Geracao!$E$4)*G6247</f>
        <v>0.38285</v>
      </c>
    </row>
    <row r="6248" ht="15.0" customHeight="1">
      <c r="A6248" s="43">
        <v>45918.25</v>
      </c>
      <c r="B6248" s="44">
        <v>9.0</v>
      </c>
      <c r="C6248" s="44">
        <v>6.0</v>
      </c>
      <c r="D6248" s="44">
        <v>227.9</v>
      </c>
      <c r="E6248" s="44">
        <v>27.5</v>
      </c>
      <c r="F6248" s="44">
        <v>3.46</v>
      </c>
      <c r="G6248" s="44">
        <v>0.95</v>
      </c>
      <c r="H6248" s="18">
        <f>MIN(1,F6248/Config_Geracao!$E$4)*G6248</f>
        <v>0.3287</v>
      </c>
    </row>
    <row r="6249" ht="15.0" customHeight="1">
      <c r="A6249" s="43">
        <v>45918.2916666667</v>
      </c>
      <c r="B6249" s="44">
        <v>9.0</v>
      </c>
      <c r="C6249" s="44">
        <v>7.0</v>
      </c>
      <c r="D6249" s="44">
        <v>449.0</v>
      </c>
      <c r="E6249" s="44">
        <v>26.4</v>
      </c>
      <c r="F6249" s="44">
        <v>4.51</v>
      </c>
      <c r="G6249" s="44">
        <v>0.95</v>
      </c>
      <c r="H6249" s="18">
        <f>MIN(1,F6249/Config_Geracao!$E$4)*G6249</f>
        <v>0.42845</v>
      </c>
    </row>
    <row r="6250" ht="15.0" customHeight="1">
      <c r="A6250" s="43">
        <v>45918.3333333333</v>
      </c>
      <c r="B6250" s="44">
        <v>9.0</v>
      </c>
      <c r="C6250" s="44">
        <v>8.0</v>
      </c>
      <c r="D6250" s="44">
        <v>352.1</v>
      </c>
      <c r="E6250" s="44">
        <v>28.2</v>
      </c>
      <c r="F6250" s="44">
        <v>2.51</v>
      </c>
      <c r="G6250" s="44">
        <v>0.95</v>
      </c>
      <c r="H6250" s="18">
        <f>MIN(1,F6250/Config_Geracao!$E$4)*G6250</f>
        <v>0.23845</v>
      </c>
    </row>
    <row r="6251" ht="15.0" customHeight="1">
      <c r="A6251" s="43">
        <v>45918.375</v>
      </c>
      <c r="B6251" s="44">
        <v>9.0</v>
      </c>
      <c r="C6251" s="44">
        <v>9.0</v>
      </c>
      <c r="D6251" s="44">
        <v>773.4</v>
      </c>
      <c r="E6251" s="44">
        <v>29.8</v>
      </c>
      <c r="F6251" s="44">
        <v>2.43</v>
      </c>
      <c r="G6251" s="44">
        <v>0.95</v>
      </c>
      <c r="H6251" s="18">
        <f>MIN(1,F6251/Config_Geracao!$E$4)*G6251</f>
        <v>0.23085</v>
      </c>
    </row>
    <row r="6252" ht="15.0" customHeight="1">
      <c r="A6252" s="43">
        <v>45918.4166666667</v>
      </c>
      <c r="B6252" s="44">
        <v>9.0</v>
      </c>
      <c r="C6252" s="44">
        <v>10.0</v>
      </c>
      <c r="D6252" s="44">
        <v>918.6</v>
      </c>
      <c r="E6252" s="44">
        <v>27.9</v>
      </c>
      <c r="F6252" s="44">
        <v>3.05</v>
      </c>
      <c r="G6252" s="44">
        <v>0.95</v>
      </c>
      <c r="H6252" s="18">
        <f>MIN(1,F6252/Config_Geracao!$E$4)*G6252</f>
        <v>0.28975</v>
      </c>
    </row>
    <row r="6253" ht="15.0" customHeight="1">
      <c r="A6253" s="43">
        <v>45918.4583333333</v>
      </c>
      <c r="B6253" s="44">
        <v>9.0</v>
      </c>
      <c r="C6253" s="44">
        <v>11.0</v>
      </c>
      <c r="D6253" s="44">
        <v>953.4</v>
      </c>
      <c r="E6253" s="44">
        <v>30.9</v>
      </c>
      <c r="F6253" s="44">
        <v>2.54</v>
      </c>
      <c r="G6253" s="44">
        <v>0.95</v>
      </c>
      <c r="H6253" s="18">
        <f>MIN(1,F6253/Config_Geracao!$E$4)*G6253</f>
        <v>0.2413</v>
      </c>
    </row>
    <row r="6254" ht="15.0" customHeight="1">
      <c r="A6254" s="43">
        <v>45918.5</v>
      </c>
      <c r="B6254" s="44">
        <v>9.0</v>
      </c>
      <c r="C6254" s="44">
        <v>12.0</v>
      </c>
      <c r="D6254" s="44">
        <v>961.2</v>
      </c>
      <c r="E6254" s="44">
        <v>31.3</v>
      </c>
      <c r="F6254" s="44">
        <v>2.6</v>
      </c>
      <c r="G6254" s="44">
        <v>0.95</v>
      </c>
      <c r="H6254" s="18">
        <f>MIN(1,F6254/Config_Geracao!$E$4)*G6254</f>
        <v>0.247</v>
      </c>
    </row>
    <row r="6255" ht="15.0" customHeight="1">
      <c r="A6255" s="43">
        <v>45918.5416666667</v>
      </c>
      <c r="B6255" s="44">
        <v>9.0</v>
      </c>
      <c r="C6255" s="44">
        <v>13.0</v>
      </c>
      <c r="D6255" s="44">
        <v>985.2</v>
      </c>
      <c r="E6255" s="44">
        <v>31.8</v>
      </c>
      <c r="F6255" s="44">
        <v>2.88</v>
      </c>
      <c r="G6255" s="44">
        <v>0.95</v>
      </c>
      <c r="H6255" s="18">
        <f>MIN(1,F6255/Config_Geracao!$E$4)*G6255</f>
        <v>0.2736</v>
      </c>
    </row>
    <row r="6256" ht="15.0" customHeight="1">
      <c r="A6256" s="43">
        <v>45918.5833333333</v>
      </c>
      <c r="B6256" s="44">
        <v>9.0</v>
      </c>
      <c r="C6256" s="44">
        <v>14.0</v>
      </c>
      <c r="D6256" s="44">
        <v>904.5</v>
      </c>
      <c r="E6256" s="44">
        <v>32.6</v>
      </c>
      <c r="F6256" s="44">
        <v>2.75</v>
      </c>
      <c r="G6256" s="44">
        <v>0.95</v>
      </c>
      <c r="H6256" s="18">
        <f>MIN(1,F6256/Config_Geracao!$E$4)*G6256</f>
        <v>0.26125</v>
      </c>
    </row>
    <row r="6257" ht="15.0" customHeight="1">
      <c r="A6257" s="43">
        <v>45918.625</v>
      </c>
      <c r="B6257" s="44">
        <v>9.0</v>
      </c>
      <c r="C6257" s="44">
        <v>15.0</v>
      </c>
      <c r="D6257" s="44">
        <v>770.9</v>
      </c>
      <c r="E6257" s="44">
        <v>30.8</v>
      </c>
      <c r="F6257" s="44">
        <v>2.47</v>
      </c>
      <c r="G6257" s="44">
        <v>0.95</v>
      </c>
      <c r="H6257" s="18">
        <f>MIN(1,F6257/Config_Geracao!$E$4)*G6257</f>
        <v>0.23465</v>
      </c>
    </row>
    <row r="6258" ht="15.0" customHeight="1">
      <c r="A6258" s="43">
        <v>45918.6666666667</v>
      </c>
      <c r="B6258" s="44">
        <v>9.0</v>
      </c>
      <c r="C6258" s="44">
        <v>16.0</v>
      </c>
      <c r="D6258" s="44">
        <v>629.8</v>
      </c>
      <c r="E6258" s="44">
        <v>28.0</v>
      </c>
      <c r="F6258" s="44">
        <v>2.98</v>
      </c>
      <c r="G6258" s="44">
        <v>0.95</v>
      </c>
      <c r="H6258" s="18">
        <f>MIN(1,F6258/Config_Geracao!$E$4)*G6258</f>
        <v>0.2831</v>
      </c>
    </row>
    <row r="6259" ht="15.0" customHeight="1">
      <c r="A6259" s="43">
        <v>45918.7083333333</v>
      </c>
      <c r="B6259" s="44">
        <v>9.0</v>
      </c>
      <c r="C6259" s="44">
        <v>17.0</v>
      </c>
      <c r="D6259" s="44">
        <v>414.3</v>
      </c>
      <c r="E6259" s="44">
        <v>26.8</v>
      </c>
      <c r="F6259" s="44">
        <v>3.51</v>
      </c>
      <c r="G6259" s="44">
        <v>0.95</v>
      </c>
      <c r="H6259" s="18">
        <f>MIN(1,F6259/Config_Geracao!$E$4)*G6259</f>
        <v>0.33345</v>
      </c>
    </row>
    <row r="6260" ht="15.0" customHeight="1">
      <c r="A6260" s="43">
        <v>45918.75</v>
      </c>
      <c r="B6260" s="44">
        <v>9.0</v>
      </c>
      <c r="C6260" s="44">
        <v>18.0</v>
      </c>
      <c r="D6260" s="44">
        <v>193.1</v>
      </c>
      <c r="E6260" s="44">
        <v>24.8</v>
      </c>
      <c r="F6260" s="44">
        <v>3.89</v>
      </c>
      <c r="G6260" s="44">
        <v>0.95</v>
      </c>
      <c r="H6260" s="18">
        <f>MIN(1,F6260/Config_Geracao!$E$4)*G6260</f>
        <v>0.36955</v>
      </c>
    </row>
    <row r="6261" ht="15.0" customHeight="1">
      <c r="A6261" s="43">
        <v>45918.7916666667</v>
      </c>
      <c r="B6261" s="44">
        <v>9.0</v>
      </c>
      <c r="C6261" s="44">
        <v>19.0</v>
      </c>
      <c r="D6261" s="44">
        <v>0.0</v>
      </c>
      <c r="E6261" s="44">
        <v>25.6</v>
      </c>
      <c r="F6261" s="44">
        <v>2.48</v>
      </c>
      <c r="G6261" s="44">
        <v>0.95</v>
      </c>
      <c r="H6261" s="18">
        <f>MIN(1,F6261/Config_Geracao!$E$4)*G6261</f>
        <v>0.2356</v>
      </c>
    </row>
    <row r="6262" ht="15.0" customHeight="1">
      <c r="A6262" s="43">
        <v>45918.8333333333</v>
      </c>
      <c r="B6262" s="44">
        <v>9.0</v>
      </c>
      <c r="C6262" s="44">
        <v>20.0</v>
      </c>
      <c r="D6262" s="44">
        <v>0.0</v>
      </c>
      <c r="E6262" s="44">
        <v>25.7</v>
      </c>
      <c r="F6262" s="44">
        <v>3.78</v>
      </c>
      <c r="G6262" s="44">
        <v>0.95</v>
      </c>
      <c r="H6262" s="18">
        <f>MIN(1,F6262/Config_Geracao!$E$4)*G6262</f>
        <v>0.3591</v>
      </c>
    </row>
    <row r="6263" ht="15.0" customHeight="1">
      <c r="A6263" s="43">
        <v>45918.875</v>
      </c>
      <c r="B6263" s="44">
        <v>9.0</v>
      </c>
      <c r="C6263" s="44">
        <v>21.0</v>
      </c>
      <c r="D6263" s="44">
        <v>0.0</v>
      </c>
      <c r="E6263" s="44">
        <v>25.5</v>
      </c>
      <c r="F6263" s="44">
        <v>4.12</v>
      </c>
      <c r="G6263" s="44">
        <v>0.95</v>
      </c>
      <c r="H6263" s="18">
        <f>MIN(1,F6263/Config_Geracao!$E$4)*G6263</f>
        <v>0.3914</v>
      </c>
    </row>
    <row r="6264" ht="15.0" customHeight="1">
      <c r="A6264" s="43">
        <v>45918.9166666667</v>
      </c>
      <c r="B6264" s="44">
        <v>9.0</v>
      </c>
      <c r="C6264" s="44">
        <v>22.0</v>
      </c>
      <c r="D6264" s="44">
        <v>0.0</v>
      </c>
      <c r="E6264" s="44">
        <v>24.0</v>
      </c>
      <c r="F6264" s="44">
        <v>4.22</v>
      </c>
      <c r="G6264" s="44">
        <v>0.95</v>
      </c>
      <c r="H6264" s="18">
        <f>MIN(1,F6264/Config_Geracao!$E$4)*G6264</f>
        <v>0.4009</v>
      </c>
    </row>
    <row r="6265" ht="15.0" customHeight="1">
      <c r="A6265" s="43">
        <v>45918.9583333333</v>
      </c>
      <c r="B6265" s="44">
        <v>9.0</v>
      </c>
      <c r="C6265" s="44">
        <v>23.0</v>
      </c>
      <c r="D6265" s="44">
        <v>0.0</v>
      </c>
      <c r="E6265" s="44">
        <v>26.6</v>
      </c>
      <c r="F6265" s="44">
        <v>4.39</v>
      </c>
      <c r="G6265" s="44">
        <v>0.95</v>
      </c>
      <c r="H6265" s="18">
        <f>MIN(1,F6265/Config_Geracao!$E$4)*G6265</f>
        <v>0.41705</v>
      </c>
    </row>
    <row r="6266" ht="15.0" customHeight="1">
      <c r="A6266" s="43">
        <v>45919.0</v>
      </c>
      <c r="B6266" s="44">
        <v>9.0</v>
      </c>
      <c r="C6266" s="44">
        <v>0.0</v>
      </c>
      <c r="D6266" s="44">
        <v>0.0</v>
      </c>
      <c r="E6266" s="44">
        <v>30.1</v>
      </c>
      <c r="F6266" s="44">
        <v>3.96</v>
      </c>
      <c r="G6266" s="44">
        <v>0.95</v>
      </c>
      <c r="H6266" s="18">
        <f>MIN(1,F6266/Config_Geracao!$E$4)*G6266</f>
        <v>0.3762</v>
      </c>
    </row>
    <row r="6267" ht="15.0" customHeight="1">
      <c r="A6267" s="43">
        <v>45919.0416666667</v>
      </c>
      <c r="B6267" s="44">
        <v>9.0</v>
      </c>
      <c r="C6267" s="44">
        <v>1.0</v>
      </c>
      <c r="D6267" s="44">
        <v>0.0</v>
      </c>
      <c r="E6267" s="44">
        <v>29.7</v>
      </c>
      <c r="F6267" s="44">
        <v>4.27</v>
      </c>
      <c r="G6267" s="44">
        <v>0.95</v>
      </c>
      <c r="H6267" s="18">
        <f>MIN(1,F6267/Config_Geracao!$E$4)*G6267</f>
        <v>0.40565</v>
      </c>
    </row>
    <row r="6268" ht="15.0" customHeight="1">
      <c r="A6268" s="43">
        <v>45919.0833333333</v>
      </c>
      <c r="B6268" s="44">
        <v>9.0</v>
      </c>
      <c r="C6268" s="44">
        <v>2.0</v>
      </c>
      <c r="D6268" s="44">
        <v>0.0</v>
      </c>
      <c r="E6268" s="44">
        <v>25.2</v>
      </c>
      <c r="F6268" s="44">
        <v>4.88</v>
      </c>
      <c r="G6268" s="44">
        <v>0.95</v>
      </c>
      <c r="H6268" s="18">
        <f>MIN(1,F6268/Config_Geracao!$E$4)*G6268</f>
        <v>0.4636</v>
      </c>
    </row>
    <row r="6269" ht="15.0" customHeight="1">
      <c r="A6269" s="43">
        <v>45919.125</v>
      </c>
      <c r="B6269" s="44">
        <v>9.0</v>
      </c>
      <c r="C6269" s="44">
        <v>3.0</v>
      </c>
      <c r="D6269" s="44">
        <v>0.0</v>
      </c>
      <c r="E6269" s="44">
        <v>29.2</v>
      </c>
      <c r="F6269" s="44">
        <v>4.19</v>
      </c>
      <c r="G6269" s="44">
        <v>0.95</v>
      </c>
      <c r="H6269" s="18">
        <f>MIN(1,F6269/Config_Geracao!$E$4)*G6269</f>
        <v>0.39805</v>
      </c>
    </row>
    <row r="6270" ht="15.0" customHeight="1">
      <c r="A6270" s="43">
        <v>45919.1666666667</v>
      </c>
      <c r="B6270" s="44">
        <v>9.0</v>
      </c>
      <c r="C6270" s="44">
        <v>4.0</v>
      </c>
      <c r="D6270" s="44">
        <v>0.0</v>
      </c>
      <c r="E6270" s="44">
        <v>26.9</v>
      </c>
      <c r="F6270" s="44">
        <v>4.28</v>
      </c>
      <c r="G6270" s="44">
        <v>0.95</v>
      </c>
      <c r="H6270" s="18">
        <f>MIN(1,F6270/Config_Geracao!$E$4)*G6270</f>
        <v>0.4066</v>
      </c>
    </row>
    <row r="6271" ht="15.0" customHeight="1">
      <c r="A6271" s="43">
        <v>45919.2083333333</v>
      </c>
      <c r="B6271" s="44">
        <v>9.0</v>
      </c>
      <c r="C6271" s="44">
        <v>5.0</v>
      </c>
      <c r="D6271" s="44">
        <v>30.7</v>
      </c>
      <c r="E6271" s="44">
        <v>23.7</v>
      </c>
      <c r="F6271" s="44">
        <v>3.63</v>
      </c>
      <c r="G6271" s="44">
        <v>0.95</v>
      </c>
      <c r="H6271" s="18">
        <f>MIN(1,F6271/Config_Geracao!$E$4)*G6271</f>
        <v>0.34485</v>
      </c>
    </row>
    <row r="6272" ht="15.0" customHeight="1">
      <c r="A6272" s="43">
        <v>45919.25</v>
      </c>
      <c r="B6272" s="44">
        <v>9.0</v>
      </c>
      <c r="C6272" s="44">
        <v>6.0</v>
      </c>
      <c r="D6272" s="44">
        <v>223.7</v>
      </c>
      <c r="E6272" s="44">
        <v>22.3</v>
      </c>
      <c r="F6272" s="44">
        <v>2.46</v>
      </c>
      <c r="G6272" s="44">
        <v>0.95</v>
      </c>
      <c r="H6272" s="18">
        <f>MIN(1,F6272/Config_Geracao!$E$4)*G6272</f>
        <v>0.2337</v>
      </c>
    </row>
    <row r="6273" ht="15.0" customHeight="1">
      <c r="A6273" s="43">
        <v>45919.2916666667</v>
      </c>
      <c r="B6273" s="44">
        <v>9.0</v>
      </c>
      <c r="C6273" s="44">
        <v>7.0</v>
      </c>
      <c r="D6273" s="44">
        <v>426.7</v>
      </c>
      <c r="E6273" s="44">
        <v>25.7</v>
      </c>
      <c r="F6273" s="44">
        <v>5.28</v>
      </c>
      <c r="G6273" s="44">
        <v>0.95</v>
      </c>
      <c r="H6273" s="18">
        <f>MIN(1,F6273/Config_Geracao!$E$4)*G6273</f>
        <v>0.5016</v>
      </c>
    </row>
    <row r="6274" ht="15.0" customHeight="1">
      <c r="A6274" s="43">
        <v>45919.3333333333</v>
      </c>
      <c r="B6274" s="44">
        <v>9.0</v>
      </c>
      <c r="C6274" s="44">
        <v>8.0</v>
      </c>
      <c r="D6274" s="44">
        <v>631.4</v>
      </c>
      <c r="E6274" s="44">
        <v>28.9</v>
      </c>
      <c r="F6274" s="44">
        <v>2.53</v>
      </c>
      <c r="G6274" s="44">
        <v>0.95</v>
      </c>
      <c r="H6274" s="18">
        <f>MIN(1,F6274/Config_Geracao!$E$4)*G6274</f>
        <v>0.24035</v>
      </c>
    </row>
    <row r="6275" ht="15.0" customHeight="1">
      <c r="A6275" s="43">
        <v>45919.375</v>
      </c>
      <c r="B6275" s="44">
        <v>9.0</v>
      </c>
      <c r="C6275" s="44">
        <v>9.0</v>
      </c>
      <c r="D6275" s="44">
        <v>799.7</v>
      </c>
      <c r="E6275" s="44">
        <v>28.5</v>
      </c>
      <c r="F6275" s="44">
        <v>3.02</v>
      </c>
      <c r="G6275" s="44">
        <v>0.95</v>
      </c>
      <c r="H6275" s="18">
        <f>MIN(1,F6275/Config_Geracao!$E$4)*G6275</f>
        <v>0.2869</v>
      </c>
    </row>
    <row r="6276" ht="15.0" customHeight="1">
      <c r="A6276" s="43">
        <v>45919.4166666667</v>
      </c>
      <c r="B6276" s="44">
        <v>9.0</v>
      </c>
      <c r="C6276" s="44">
        <v>10.0</v>
      </c>
      <c r="D6276" s="44">
        <v>514.5</v>
      </c>
      <c r="E6276" s="44">
        <v>29.8</v>
      </c>
      <c r="F6276" s="44">
        <v>3.44</v>
      </c>
      <c r="G6276" s="44">
        <v>0.95</v>
      </c>
      <c r="H6276" s="18">
        <f>MIN(1,F6276/Config_Geracao!$E$4)*G6276</f>
        <v>0.3268</v>
      </c>
    </row>
    <row r="6277" ht="15.0" customHeight="1">
      <c r="A6277" s="43">
        <v>45919.4583333333</v>
      </c>
      <c r="B6277" s="44">
        <v>9.0</v>
      </c>
      <c r="C6277" s="44">
        <v>11.0</v>
      </c>
      <c r="D6277" s="44">
        <v>999.9</v>
      </c>
      <c r="E6277" s="44">
        <v>31.9</v>
      </c>
      <c r="F6277" s="44">
        <v>3.21</v>
      </c>
      <c r="G6277" s="44">
        <v>0.95</v>
      </c>
      <c r="H6277" s="18">
        <f>MIN(1,F6277/Config_Geracao!$E$4)*G6277</f>
        <v>0.30495</v>
      </c>
    </row>
    <row r="6278" ht="15.0" customHeight="1">
      <c r="A6278" s="43">
        <v>45919.5</v>
      </c>
      <c r="B6278" s="44">
        <v>9.0</v>
      </c>
      <c r="C6278" s="44">
        <v>12.0</v>
      </c>
      <c r="D6278" s="44">
        <v>997.0</v>
      </c>
      <c r="E6278" s="44">
        <v>32.0</v>
      </c>
      <c r="F6278" s="44">
        <v>4.36</v>
      </c>
      <c r="G6278" s="44">
        <v>0.95</v>
      </c>
      <c r="H6278" s="18">
        <f>MIN(1,F6278/Config_Geracao!$E$4)*G6278</f>
        <v>0.4142</v>
      </c>
    </row>
    <row r="6279" ht="15.0" customHeight="1">
      <c r="A6279" s="43">
        <v>45919.5416666667</v>
      </c>
      <c r="B6279" s="44">
        <v>9.0</v>
      </c>
      <c r="C6279" s="44">
        <v>13.0</v>
      </c>
      <c r="D6279" s="44">
        <v>968.3</v>
      </c>
      <c r="E6279" s="44">
        <v>32.6</v>
      </c>
      <c r="F6279" s="44">
        <v>2.57</v>
      </c>
      <c r="G6279" s="44">
        <v>0.95</v>
      </c>
      <c r="H6279" s="18">
        <f>MIN(1,F6279/Config_Geracao!$E$4)*G6279</f>
        <v>0.24415</v>
      </c>
    </row>
    <row r="6280" ht="15.0" customHeight="1">
      <c r="A6280" s="43">
        <v>45919.5833333333</v>
      </c>
      <c r="B6280" s="44">
        <v>9.0</v>
      </c>
      <c r="C6280" s="44">
        <v>14.0</v>
      </c>
      <c r="D6280" s="44">
        <v>898.4</v>
      </c>
      <c r="E6280" s="44">
        <v>27.8</v>
      </c>
      <c r="F6280" s="44">
        <v>3.23</v>
      </c>
      <c r="G6280" s="44">
        <v>0.95</v>
      </c>
      <c r="H6280" s="18">
        <f>MIN(1,F6280/Config_Geracao!$E$4)*G6280</f>
        <v>0.30685</v>
      </c>
    </row>
    <row r="6281" ht="15.0" customHeight="1">
      <c r="A6281" s="43">
        <v>45919.625</v>
      </c>
      <c r="B6281" s="44">
        <v>9.0</v>
      </c>
      <c r="C6281" s="44">
        <v>15.0</v>
      </c>
      <c r="D6281" s="44">
        <v>804.4</v>
      </c>
      <c r="E6281" s="44">
        <v>30.2</v>
      </c>
      <c r="F6281" s="44">
        <v>3.27</v>
      </c>
      <c r="G6281" s="44">
        <v>0.95</v>
      </c>
      <c r="H6281" s="18">
        <f>MIN(1,F6281/Config_Geracao!$E$4)*G6281</f>
        <v>0.31065</v>
      </c>
    </row>
    <row r="6282" ht="15.0" customHeight="1">
      <c r="A6282" s="43">
        <v>45919.6666666667</v>
      </c>
      <c r="B6282" s="44">
        <v>9.0</v>
      </c>
      <c r="C6282" s="44">
        <v>16.0</v>
      </c>
      <c r="D6282" s="44">
        <v>645.0</v>
      </c>
      <c r="E6282" s="44">
        <v>29.8</v>
      </c>
      <c r="F6282" s="44">
        <v>3.03</v>
      </c>
      <c r="G6282" s="44">
        <v>0.95</v>
      </c>
      <c r="H6282" s="18">
        <f>MIN(1,F6282/Config_Geracao!$E$4)*G6282</f>
        <v>0.28785</v>
      </c>
    </row>
    <row r="6283" ht="15.0" customHeight="1">
      <c r="A6283" s="43">
        <v>45919.7083333333</v>
      </c>
      <c r="B6283" s="44">
        <v>9.0</v>
      </c>
      <c r="C6283" s="44">
        <v>17.0</v>
      </c>
      <c r="D6283" s="44">
        <v>431.4</v>
      </c>
      <c r="E6283" s="44">
        <v>25.0</v>
      </c>
      <c r="F6283" s="44">
        <v>3.01</v>
      </c>
      <c r="G6283" s="44">
        <v>0.95</v>
      </c>
      <c r="H6283" s="18">
        <f>MIN(1,F6283/Config_Geracao!$E$4)*G6283</f>
        <v>0.28595</v>
      </c>
    </row>
    <row r="6284" ht="15.0" customHeight="1">
      <c r="A6284" s="43">
        <v>45919.75</v>
      </c>
      <c r="B6284" s="44">
        <v>9.0</v>
      </c>
      <c r="C6284" s="44">
        <v>18.0</v>
      </c>
      <c r="D6284" s="44">
        <v>224.9</v>
      </c>
      <c r="E6284" s="44">
        <v>25.5</v>
      </c>
      <c r="F6284" s="44">
        <v>4.55</v>
      </c>
      <c r="G6284" s="44">
        <v>0.95</v>
      </c>
      <c r="H6284" s="18">
        <f>MIN(1,F6284/Config_Geracao!$E$4)*G6284</f>
        <v>0.43225</v>
      </c>
    </row>
    <row r="6285" ht="15.0" customHeight="1">
      <c r="A6285" s="43">
        <v>45919.7916666667</v>
      </c>
      <c r="B6285" s="44">
        <v>9.0</v>
      </c>
      <c r="C6285" s="44">
        <v>19.0</v>
      </c>
      <c r="D6285" s="44">
        <v>0.0</v>
      </c>
      <c r="E6285" s="44">
        <v>27.9</v>
      </c>
      <c r="F6285" s="44">
        <v>4.0</v>
      </c>
      <c r="G6285" s="44">
        <v>0.95</v>
      </c>
      <c r="H6285" s="18">
        <f>MIN(1,F6285/Config_Geracao!$E$4)*G6285</f>
        <v>0.38</v>
      </c>
    </row>
    <row r="6286" ht="15.0" customHeight="1">
      <c r="A6286" s="43">
        <v>45919.8333333333</v>
      </c>
      <c r="B6286" s="44">
        <v>9.0</v>
      </c>
      <c r="C6286" s="44">
        <v>20.0</v>
      </c>
      <c r="D6286" s="44">
        <v>0.0</v>
      </c>
      <c r="E6286" s="44">
        <v>28.0</v>
      </c>
      <c r="F6286" s="44">
        <v>5.99</v>
      </c>
      <c r="G6286" s="44">
        <v>0.95</v>
      </c>
      <c r="H6286" s="18">
        <f>MIN(1,F6286/Config_Geracao!$E$4)*G6286</f>
        <v>0.56905</v>
      </c>
    </row>
    <row r="6287" ht="15.0" customHeight="1">
      <c r="A6287" s="43">
        <v>45919.875</v>
      </c>
      <c r="B6287" s="44">
        <v>9.0</v>
      </c>
      <c r="C6287" s="44">
        <v>21.0</v>
      </c>
      <c r="D6287" s="44">
        <v>0.0</v>
      </c>
      <c r="E6287" s="44">
        <v>27.3</v>
      </c>
      <c r="F6287" s="44">
        <v>3.76</v>
      </c>
      <c r="G6287" s="44">
        <v>0.95</v>
      </c>
      <c r="H6287" s="18">
        <f>MIN(1,F6287/Config_Geracao!$E$4)*G6287</f>
        <v>0.3572</v>
      </c>
    </row>
    <row r="6288" ht="15.0" customHeight="1">
      <c r="A6288" s="43">
        <v>45919.9166666667</v>
      </c>
      <c r="B6288" s="44">
        <v>9.0</v>
      </c>
      <c r="C6288" s="44">
        <v>22.0</v>
      </c>
      <c r="D6288" s="44">
        <v>0.0</v>
      </c>
      <c r="E6288" s="44">
        <v>30.0</v>
      </c>
      <c r="F6288" s="44">
        <v>3.96</v>
      </c>
      <c r="G6288" s="44">
        <v>0.95</v>
      </c>
      <c r="H6288" s="18">
        <f>MIN(1,F6288/Config_Geracao!$E$4)*G6288</f>
        <v>0.3762</v>
      </c>
    </row>
    <row r="6289" ht="15.0" customHeight="1">
      <c r="A6289" s="43">
        <v>45919.9583333333</v>
      </c>
      <c r="B6289" s="44">
        <v>9.0</v>
      </c>
      <c r="C6289" s="44">
        <v>23.0</v>
      </c>
      <c r="D6289" s="44">
        <v>0.0</v>
      </c>
      <c r="E6289" s="44">
        <v>26.3</v>
      </c>
      <c r="F6289" s="44">
        <v>3.91</v>
      </c>
      <c r="G6289" s="44">
        <v>0.95</v>
      </c>
      <c r="H6289" s="18">
        <f>MIN(1,F6289/Config_Geracao!$E$4)*G6289</f>
        <v>0.37145</v>
      </c>
    </row>
    <row r="6290" ht="15.0" customHeight="1">
      <c r="A6290" s="43">
        <v>45920.0</v>
      </c>
      <c r="B6290" s="44">
        <v>9.0</v>
      </c>
      <c r="C6290" s="44">
        <v>0.0</v>
      </c>
      <c r="D6290" s="44">
        <v>0.0</v>
      </c>
      <c r="E6290" s="44">
        <v>28.2</v>
      </c>
      <c r="F6290" s="44">
        <v>4.18</v>
      </c>
      <c r="G6290" s="44">
        <v>0.95</v>
      </c>
      <c r="H6290" s="18">
        <f>MIN(1,F6290/Config_Geracao!$E$4)*G6290</f>
        <v>0.3971</v>
      </c>
    </row>
    <row r="6291" ht="15.0" customHeight="1">
      <c r="A6291" s="43">
        <v>45920.0416666667</v>
      </c>
      <c r="B6291" s="44">
        <v>9.0</v>
      </c>
      <c r="C6291" s="44">
        <v>1.0</v>
      </c>
      <c r="D6291" s="44">
        <v>0.0</v>
      </c>
      <c r="E6291" s="44">
        <v>30.2</v>
      </c>
      <c r="F6291" s="44">
        <v>4.38</v>
      </c>
      <c r="G6291" s="44">
        <v>0.95</v>
      </c>
      <c r="H6291" s="18">
        <f>MIN(1,F6291/Config_Geracao!$E$4)*G6291</f>
        <v>0.4161</v>
      </c>
    </row>
    <row r="6292" ht="15.0" customHeight="1">
      <c r="A6292" s="43">
        <v>45920.0833333333</v>
      </c>
      <c r="B6292" s="44">
        <v>9.0</v>
      </c>
      <c r="C6292" s="44">
        <v>2.0</v>
      </c>
      <c r="D6292" s="44">
        <v>0.0</v>
      </c>
      <c r="E6292" s="44">
        <v>28.0</v>
      </c>
      <c r="F6292" s="44">
        <v>3.83</v>
      </c>
      <c r="G6292" s="44">
        <v>0.95</v>
      </c>
      <c r="H6292" s="18">
        <f>MIN(1,F6292/Config_Geracao!$E$4)*G6292</f>
        <v>0.36385</v>
      </c>
    </row>
    <row r="6293" ht="15.0" customHeight="1">
      <c r="A6293" s="43">
        <v>45920.125</v>
      </c>
      <c r="B6293" s="44">
        <v>9.0</v>
      </c>
      <c r="C6293" s="44">
        <v>3.0</v>
      </c>
      <c r="D6293" s="44">
        <v>0.0</v>
      </c>
      <c r="E6293" s="44">
        <v>22.3</v>
      </c>
      <c r="F6293" s="44">
        <v>5.94</v>
      </c>
      <c r="G6293" s="44">
        <v>0.95</v>
      </c>
      <c r="H6293" s="18">
        <f>MIN(1,F6293/Config_Geracao!$E$4)*G6293</f>
        <v>0.5643</v>
      </c>
    </row>
    <row r="6294" ht="15.0" customHeight="1">
      <c r="A6294" s="43">
        <v>45920.1666666667</v>
      </c>
      <c r="B6294" s="44">
        <v>9.0</v>
      </c>
      <c r="C6294" s="44">
        <v>4.0</v>
      </c>
      <c r="D6294" s="44">
        <v>0.0</v>
      </c>
      <c r="E6294" s="44">
        <v>27.7</v>
      </c>
      <c r="F6294" s="44">
        <v>6.59</v>
      </c>
      <c r="G6294" s="44">
        <v>0.95</v>
      </c>
      <c r="H6294" s="18">
        <f>MIN(1,F6294/Config_Geracao!$E$4)*G6294</f>
        <v>0.62605</v>
      </c>
    </row>
    <row r="6295" ht="15.0" customHeight="1">
      <c r="A6295" s="43">
        <v>45920.2083333333</v>
      </c>
      <c r="B6295" s="44">
        <v>9.0</v>
      </c>
      <c r="C6295" s="44">
        <v>5.0</v>
      </c>
      <c r="D6295" s="44">
        <v>22.4</v>
      </c>
      <c r="E6295" s="44">
        <v>24.8</v>
      </c>
      <c r="F6295" s="44">
        <v>5.12</v>
      </c>
      <c r="G6295" s="44">
        <v>0.95</v>
      </c>
      <c r="H6295" s="18">
        <f>MIN(1,F6295/Config_Geracao!$E$4)*G6295</f>
        <v>0.4864</v>
      </c>
    </row>
    <row r="6296" ht="15.0" customHeight="1">
      <c r="A6296" s="43">
        <v>45920.25</v>
      </c>
      <c r="B6296" s="44">
        <v>9.0</v>
      </c>
      <c r="C6296" s="44">
        <v>6.0</v>
      </c>
      <c r="D6296" s="44">
        <v>98.0</v>
      </c>
      <c r="E6296" s="44">
        <v>25.6</v>
      </c>
      <c r="F6296" s="44">
        <v>3.0</v>
      </c>
      <c r="G6296" s="44">
        <v>0.95</v>
      </c>
      <c r="H6296" s="18">
        <f>MIN(1,F6296/Config_Geracao!$E$4)*G6296</f>
        <v>0.285</v>
      </c>
    </row>
    <row r="6297" ht="15.0" customHeight="1">
      <c r="A6297" s="43">
        <v>45920.2916666667</v>
      </c>
      <c r="B6297" s="44">
        <v>9.0</v>
      </c>
      <c r="C6297" s="44">
        <v>7.0</v>
      </c>
      <c r="D6297" s="44">
        <v>429.3</v>
      </c>
      <c r="E6297" s="44">
        <v>27.4</v>
      </c>
      <c r="F6297" s="44">
        <v>2.62</v>
      </c>
      <c r="G6297" s="44">
        <v>0.95</v>
      </c>
      <c r="H6297" s="18">
        <f>MIN(1,F6297/Config_Geracao!$E$4)*G6297</f>
        <v>0.2489</v>
      </c>
    </row>
    <row r="6298" ht="15.0" customHeight="1">
      <c r="A6298" s="43">
        <v>45920.3333333333</v>
      </c>
      <c r="B6298" s="44">
        <v>9.0</v>
      </c>
      <c r="C6298" s="44">
        <v>8.0</v>
      </c>
      <c r="D6298" s="44">
        <v>620.7</v>
      </c>
      <c r="E6298" s="44">
        <v>27.3</v>
      </c>
      <c r="F6298" s="44">
        <v>2.97</v>
      </c>
      <c r="G6298" s="44">
        <v>0.95</v>
      </c>
      <c r="H6298" s="18">
        <f>MIN(1,F6298/Config_Geracao!$E$4)*G6298</f>
        <v>0.28215</v>
      </c>
    </row>
    <row r="6299" ht="15.0" customHeight="1">
      <c r="A6299" s="43">
        <v>45920.375</v>
      </c>
      <c r="B6299" s="44">
        <v>9.0</v>
      </c>
      <c r="C6299" s="44">
        <v>9.0</v>
      </c>
      <c r="D6299" s="44">
        <v>788.6</v>
      </c>
      <c r="E6299" s="44">
        <v>29.4</v>
      </c>
      <c r="F6299" s="44">
        <v>3.1</v>
      </c>
      <c r="G6299" s="44">
        <v>0.95</v>
      </c>
      <c r="H6299" s="18">
        <f>MIN(1,F6299/Config_Geracao!$E$4)*G6299</f>
        <v>0.2945</v>
      </c>
    </row>
    <row r="6300" ht="15.0" customHeight="1">
      <c r="A6300" s="43">
        <v>45920.4166666667</v>
      </c>
      <c r="B6300" s="44">
        <v>9.0</v>
      </c>
      <c r="C6300" s="44">
        <v>10.0</v>
      </c>
      <c r="D6300" s="44">
        <v>348.8</v>
      </c>
      <c r="E6300" s="44">
        <v>32.5</v>
      </c>
      <c r="F6300" s="44">
        <v>2.47</v>
      </c>
      <c r="G6300" s="44">
        <v>0.95</v>
      </c>
      <c r="H6300" s="18">
        <f>MIN(1,F6300/Config_Geracao!$E$4)*G6300</f>
        <v>0.23465</v>
      </c>
    </row>
    <row r="6301" ht="15.0" customHeight="1">
      <c r="A6301" s="43">
        <v>45920.4583333333</v>
      </c>
      <c r="B6301" s="44">
        <v>9.0</v>
      </c>
      <c r="C6301" s="44">
        <v>11.0</v>
      </c>
      <c r="D6301" s="44">
        <v>468.6</v>
      </c>
      <c r="E6301" s="44">
        <v>30.0</v>
      </c>
      <c r="F6301" s="44">
        <v>4.21</v>
      </c>
      <c r="G6301" s="44">
        <v>0.95</v>
      </c>
      <c r="H6301" s="18">
        <f>MIN(1,F6301/Config_Geracao!$E$4)*G6301</f>
        <v>0.39995</v>
      </c>
    </row>
    <row r="6302" ht="15.0" customHeight="1">
      <c r="A6302" s="43">
        <v>45920.5</v>
      </c>
      <c r="B6302" s="44">
        <v>9.0</v>
      </c>
      <c r="C6302" s="44">
        <v>12.0</v>
      </c>
      <c r="D6302" s="44">
        <v>1008.7</v>
      </c>
      <c r="E6302" s="44">
        <v>31.8</v>
      </c>
      <c r="F6302" s="44">
        <v>2.64</v>
      </c>
      <c r="G6302" s="44">
        <v>0.95</v>
      </c>
      <c r="H6302" s="18">
        <f>MIN(1,F6302/Config_Geracao!$E$4)*G6302</f>
        <v>0.2508</v>
      </c>
    </row>
    <row r="6303" ht="15.0" customHeight="1">
      <c r="A6303" s="43">
        <v>45920.5416666667</v>
      </c>
      <c r="B6303" s="44">
        <v>9.0</v>
      </c>
      <c r="C6303" s="44">
        <v>13.0</v>
      </c>
      <c r="D6303" s="44">
        <v>975.3</v>
      </c>
      <c r="E6303" s="44">
        <v>30.2</v>
      </c>
      <c r="F6303" s="44">
        <v>2.54</v>
      </c>
      <c r="G6303" s="44">
        <v>0.95</v>
      </c>
      <c r="H6303" s="18">
        <f>MIN(1,F6303/Config_Geracao!$E$4)*G6303</f>
        <v>0.2413</v>
      </c>
    </row>
    <row r="6304" ht="15.0" customHeight="1">
      <c r="A6304" s="43">
        <v>45920.5833333333</v>
      </c>
      <c r="B6304" s="44">
        <v>9.0</v>
      </c>
      <c r="C6304" s="44">
        <v>14.0</v>
      </c>
      <c r="D6304" s="44">
        <v>899.8</v>
      </c>
      <c r="E6304" s="44">
        <v>30.0</v>
      </c>
      <c r="F6304" s="44">
        <v>3.09</v>
      </c>
      <c r="G6304" s="44">
        <v>0.95</v>
      </c>
      <c r="H6304" s="18">
        <f>MIN(1,F6304/Config_Geracao!$E$4)*G6304</f>
        <v>0.29355</v>
      </c>
    </row>
    <row r="6305" ht="15.0" customHeight="1">
      <c r="A6305" s="43">
        <v>45920.625</v>
      </c>
      <c r="B6305" s="44">
        <v>9.0</v>
      </c>
      <c r="C6305" s="44">
        <v>15.0</v>
      </c>
      <c r="D6305" s="44">
        <v>794.2</v>
      </c>
      <c r="E6305" s="44">
        <v>28.9</v>
      </c>
      <c r="F6305" s="44">
        <v>3.92</v>
      </c>
      <c r="G6305" s="44">
        <v>0.95</v>
      </c>
      <c r="H6305" s="18">
        <f>MIN(1,F6305/Config_Geracao!$E$4)*G6305</f>
        <v>0.3724</v>
      </c>
    </row>
    <row r="6306" ht="15.0" customHeight="1">
      <c r="A6306" s="43">
        <v>45920.6666666667</v>
      </c>
      <c r="B6306" s="44">
        <v>9.0</v>
      </c>
      <c r="C6306" s="44">
        <v>16.0</v>
      </c>
      <c r="D6306" s="44">
        <v>199.9</v>
      </c>
      <c r="E6306" s="44">
        <v>27.8</v>
      </c>
      <c r="F6306" s="44">
        <v>2.57</v>
      </c>
      <c r="G6306" s="44">
        <v>0.95</v>
      </c>
      <c r="H6306" s="18">
        <f>MIN(1,F6306/Config_Geracao!$E$4)*G6306</f>
        <v>0.24415</v>
      </c>
    </row>
    <row r="6307" ht="15.0" customHeight="1">
      <c r="A6307" s="43">
        <v>45920.7083333333</v>
      </c>
      <c r="B6307" s="44">
        <v>9.0</v>
      </c>
      <c r="C6307" s="44">
        <v>17.0</v>
      </c>
      <c r="D6307" s="44">
        <v>430.7</v>
      </c>
      <c r="E6307" s="44">
        <v>26.7</v>
      </c>
      <c r="F6307" s="44">
        <v>2.82</v>
      </c>
      <c r="G6307" s="44">
        <v>0.95</v>
      </c>
      <c r="H6307" s="18">
        <f>MIN(1,F6307/Config_Geracao!$E$4)*G6307</f>
        <v>0.2679</v>
      </c>
    </row>
    <row r="6308" ht="15.0" customHeight="1">
      <c r="A6308" s="43">
        <v>45920.75</v>
      </c>
      <c r="B6308" s="44">
        <v>9.0</v>
      </c>
      <c r="C6308" s="44">
        <v>18.0</v>
      </c>
      <c r="D6308" s="44">
        <v>212.4</v>
      </c>
      <c r="E6308" s="44">
        <v>25.9</v>
      </c>
      <c r="F6308" s="44">
        <v>2.85</v>
      </c>
      <c r="G6308" s="44">
        <v>0.95</v>
      </c>
      <c r="H6308" s="18">
        <f>MIN(1,F6308/Config_Geracao!$E$4)*G6308</f>
        <v>0.27075</v>
      </c>
    </row>
    <row r="6309" ht="15.0" customHeight="1">
      <c r="A6309" s="43">
        <v>45920.7916666667</v>
      </c>
      <c r="B6309" s="44">
        <v>9.0</v>
      </c>
      <c r="C6309" s="44">
        <v>19.0</v>
      </c>
      <c r="D6309" s="44">
        <v>29.2</v>
      </c>
      <c r="E6309" s="44">
        <v>24.7</v>
      </c>
      <c r="F6309" s="44">
        <v>2.43</v>
      </c>
      <c r="G6309" s="44">
        <v>0.95</v>
      </c>
      <c r="H6309" s="18">
        <f>MIN(1,F6309/Config_Geracao!$E$4)*G6309</f>
        <v>0.23085</v>
      </c>
    </row>
    <row r="6310" ht="15.0" customHeight="1">
      <c r="A6310" s="43">
        <v>45920.8333333333</v>
      </c>
      <c r="B6310" s="44">
        <v>9.0</v>
      </c>
      <c r="C6310" s="44">
        <v>20.0</v>
      </c>
      <c r="D6310" s="44">
        <v>0.0</v>
      </c>
      <c r="E6310" s="44">
        <v>28.1</v>
      </c>
      <c r="F6310" s="44">
        <v>2.64</v>
      </c>
      <c r="G6310" s="44">
        <v>0.95</v>
      </c>
      <c r="H6310" s="18">
        <f>MIN(1,F6310/Config_Geracao!$E$4)*G6310</f>
        <v>0.2508</v>
      </c>
    </row>
    <row r="6311" ht="15.0" customHeight="1">
      <c r="A6311" s="43">
        <v>45920.875</v>
      </c>
      <c r="B6311" s="44">
        <v>9.0</v>
      </c>
      <c r="C6311" s="44">
        <v>21.0</v>
      </c>
      <c r="D6311" s="44">
        <v>0.0</v>
      </c>
      <c r="E6311" s="44">
        <v>26.9</v>
      </c>
      <c r="F6311" s="44">
        <v>4.12</v>
      </c>
      <c r="G6311" s="44">
        <v>0.95</v>
      </c>
      <c r="H6311" s="18">
        <f>MIN(1,F6311/Config_Geracao!$E$4)*G6311</f>
        <v>0.3914</v>
      </c>
    </row>
    <row r="6312" ht="15.0" customHeight="1">
      <c r="A6312" s="43">
        <v>45920.9166666667</v>
      </c>
      <c r="B6312" s="44">
        <v>9.0</v>
      </c>
      <c r="C6312" s="44">
        <v>22.0</v>
      </c>
      <c r="D6312" s="44">
        <v>0.0</v>
      </c>
      <c r="E6312" s="44">
        <v>27.0</v>
      </c>
      <c r="F6312" s="44">
        <v>6.14</v>
      </c>
      <c r="G6312" s="44">
        <v>0.95</v>
      </c>
      <c r="H6312" s="18">
        <f>MIN(1,F6312/Config_Geracao!$E$4)*G6312</f>
        <v>0.5833</v>
      </c>
    </row>
    <row r="6313" ht="15.0" customHeight="1">
      <c r="A6313" s="43">
        <v>45920.9583333333</v>
      </c>
      <c r="B6313" s="44">
        <v>9.0</v>
      </c>
      <c r="C6313" s="44">
        <v>23.0</v>
      </c>
      <c r="D6313" s="44">
        <v>0.0</v>
      </c>
      <c r="E6313" s="44">
        <v>29.7</v>
      </c>
      <c r="F6313" s="44">
        <v>4.32</v>
      </c>
      <c r="G6313" s="44">
        <v>0.95</v>
      </c>
      <c r="H6313" s="18">
        <f>MIN(1,F6313/Config_Geracao!$E$4)*G6313</f>
        <v>0.4104</v>
      </c>
    </row>
    <row r="6314" ht="15.0" customHeight="1">
      <c r="A6314" s="43">
        <v>45921.0</v>
      </c>
      <c r="B6314" s="44">
        <v>9.0</v>
      </c>
      <c r="C6314" s="44">
        <v>0.0</v>
      </c>
      <c r="D6314" s="44">
        <v>0.0</v>
      </c>
      <c r="E6314" s="44">
        <v>27.4</v>
      </c>
      <c r="F6314" s="44">
        <v>3.64</v>
      </c>
      <c r="G6314" s="44">
        <v>0.95</v>
      </c>
      <c r="H6314" s="18">
        <f>MIN(1,F6314/Config_Geracao!$E$4)*G6314</f>
        <v>0.3458</v>
      </c>
    </row>
    <row r="6315" ht="15.0" customHeight="1">
      <c r="A6315" s="43">
        <v>45921.0416666667</v>
      </c>
      <c r="B6315" s="44">
        <v>9.0</v>
      </c>
      <c r="C6315" s="44">
        <v>1.0</v>
      </c>
      <c r="D6315" s="44">
        <v>0.0</v>
      </c>
      <c r="E6315" s="44">
        <v>29.3</v>
      </c>
      <c r="F6315" s="44">
        <v>3.68</v>
      </c>
      <c r="G6315" s="44">
        <v>0.95</v>
      </c>
      <c r="H6315" s="18">
        <f>MIN(1,F6315/Config_Geracao!$E$4)*G6315</f>
        <v>0.3496</v>
      </c>
    </row>
    <row r="6316" ht="15.0" customHeight="1">
      <c r="A6316" s="43">
        <v>45921.0833333333</v>
      </c>
      <c r="B6316" s="44">
        <v>9.0</v>
      </c>
      <c r="C6316" s="44">
        <v>2.0</v>
      </c>
      <c r="D6316" s="44">
        <v>0.0</v>
      </c>
      <c r="E6316" s="44">
        <v>28.0</v>
      </c>
      <c r="F6316" s="44">
        <v>4.41</v>
      </c>
      <c r="G6316" s="44">
        <v>0.95</v>
      </c>
      <c r="H6316" s="18">
        <f>MIN(1,F6316/Config_Geracao!$E$4)*G6316</f>
        <v>0.41895</v>
      </c>
    </row>
    <row r="6317" ht="15.0" customHeight="1">
      <c r="A6317" s="43">
        <v>45921.125</v>
      </c>
      <c r="B6317" s="44">
        <v>9.0</v>
      </c>
      <c r="C6317" s="44">
        <v>3.0</v>
      </c>
      <c r="D6317" s="44">
        <v>0.0</v>
      </c>
      <c r="E6317" s="44">
        <v>25.7</v>
      </c>
      <c r="F6317" s="44">
        <v>4.8</v>
      </c>
      <c r="G6317" s="44">
        <v>0.95</v>
      </c>
      <c r="H6317" s="18">
        <f>MIN(1,F6317/Config_Geracao!$E$4)*G6317</f>
        <v>0.456</v>
      </c>
    </row>
    <row r="6318" ht="15.0" customHeight="1">
      <c r="A6318" s="43">
        <v>45921.1666666667</v>
      </c>
      <c r="B6318" s="44">
        <v>9.0</v>
      </c>
      <c r="C6318" s="44">
        <v>4.0</v>
      </c>
      <c r="D6318" s="44">
        <v>0.0</v>
      </c>
      <c r="E6318" s="44">
        <v>27.9</v>
      </c>
      <c r="F6318" s="44">
        <v>4.82</v>
      </c>
      <c r="G6318" s="44">
        <v>0.95</v>
      </c>
      <c r="H6318" s="18">
        <f>MIN(1,F6318/Config_Geracao!$E$4)*G6318</f>
        <v>0.4579</v>
      </c>
    </row>
    <row r="6319" ht="15.0" customHeight="1">
      <c r="A6319" s="43">
        <v>45921.2083333333</v>
      </c>
      <c r="B6319" s="44">
        <v>9.0</v>
      </c>
      <c r="C6319" s="44">
        <v>5.0</v>
      </c>
      <c r="D6319" s="44">
        <v>8.6</v>
      </c>
      <c r="E6319" s="44">
        <v>26.0</v>
      </c>
      <c r="F6319" s="44">
        <v>4.23</v>
      </c>
      <c r="G6319" s="44">
        <v>0.95</v>
      </c>
      <c r="H6319" s="18">
        <f>MIN(1,F6319/Config_Geracao!$E$4)*G6319</f>
        <v>0.40185</v>
      </c>
    </row>
    <row r="6320" ht="15.0" customHeight="1">
      <c r="A6320" s="43">
        <v>45921.25</v>
      </c>
      <c r="B6320" s="44">
        <v>9.0</v>
      </c>
      <c r="C6320" s="44">
        <v>6.0</v>
      </c>
      <c r="D6320" s="44">
        <v>227.2</v>
      </c>
      <c r="E6320" s="44">
        <v>25.9</v>
      </c>
      <c r="F6320" s="44">
        <v>2.77</v>
      </c>
      <c r="G6320" s="44">
        <v>0.95</v>
      </c>
      <c r="H6320" s="18">
        <f>MIN(1,F6320/Config_Geracao!$E$4)*G6320</f>
        <v>0.26315</v>
      </c>
    </row>
    <row r="6321" ht="15.0" customHeight="1">
      <c r="A6321" s="43">
        <v>45921.2916666667</v>
      </c>
      <c r="B6321" s="44">
        <v>9.0</v>
      </c>
      <c r="C6321" s="44">
        <v>7.0</v>
      </c>
      <c r="D6321" s="44">
        <v>459.3</v>
      </c>
      <c r="E6321" s="44">
        <v>25.0</v>
      </c>
      <c r="F6321" s="44">
        <v>2.74</v>
      </c>
      <c r="G6321" s="44">
        <v>0.95</v>
      </c>
      <c r="H6321" s="18">
        <f>MIN(1,F6321/Config_Geracao!$E$4)*G6321</f>
        <v>0.2603</v>
      </c>
    </row>
    <row r="6322" ht="15.0" customHeight="1">
      <c r="A6322" s="43">
        <v>45921.3333333333</v>
      </c>
      <c r="B6322" s="44">
        <v>9.0</v>
      </c>
      <c r="C6322" s="44">
        <v>8.0</v>
      </c>
      <c r="D6322" s="44">
        <v>624.7</v>
      </c>
      <c r="E6322" s="44">
        <v>26.8</v>
      </c>
      <c r="F6322" s="44">
        <v>4.88</v>
      </c>
      <c r="G6322" s="44">
        <v>0.95</v>
      </c>
      <c r="H6322" s="18">
        <f>MIN(1,F6322/Config_Geracao!$E$4)*G6322</f>
        <v>0.4636</v>
      </c>
    </row>
    <row r="6323" ht="15.0" customHeight="1">
      <c r="A6323" s="43">
        <v>45921.375</v>
      </c>
      <c r="B6323" s="44">
        <v>9.0</v>
      </c>
      <c r="C6323" s="44">
        <v>9.0</v>
      </c>
      <c r="D6323" s="44">
        <v>790.7</v>
      </c>
      <c r="E6323" s="44">
        <v>28.2</v>
      </c>
      <c r="F6323" s="44">
        <v>2.44</v>
      </c>
      <c r="G6323" s="44">
        <v>0.95</v>
      </c>
      <c r="H6323" s="18">
        <f>MIN(1,F6323/Config_Geracao!$E$4)*G6323</f>
        <v>0.2318</v>
      </c>
    </row>
    <row r="6324" ht="15.0" customHeight="1">
      <c r="A6324" s="43">
        <v>45921.4166666667</v>
      </c>
      <c r="B6324" s="44">
        <v>9.0</v>
      </c>
      <c r="C6324" s="44">
        <v>10.0</v>
      </c>
      <c r="D6324" s="44">
        <v>874.5</v>
      </c>
      <c r="E6324" s="44">
        <v>30.6</v>
      </c>
      <c r="F6324" s="44">
        <v>3.07</v>
      </c>
      <c r="G6324" s="44">
        <v>0.95</v>
      </c>
      <c r="H6324" s="18">
        <f>MIN(1,F6324/Config_Geracao!$E$4)*G6324</f>
        <v>0.29165</v>
      </c>
    </row>
    <row r="6325" ht="15.0" customHeight="1">
      <c r="A6325" s="43">
        <v>45921.4583333333</v>
      </c>
      <c r="B6325" s="44">
        <v>9.0</v>
      </c>
      <c r="C6325" s="44">
        <v>11.0</v>
      </c>
      <c r="D6325" s="44">
        <v>956.6</v>
      </c>
      <c r="E6325" s="44">
        <v>32.7</v>
      </c>
      <c r="F6325" s="44">
        <v>2.61</v>
      </c>
      <c r="G6325" s="44">
        <v>0.95</v>
      </c>
      <c r="H6325" s="18">
        <f>MIN(1,F6325/Config_Geracao!$E$4)*G6325</f>
        <v>0.24795</v>
      </c>
    </row>
    <row r="6326" ht="15.0" customHeight="1">
      <c r="A6326" s="43">
        <v>45921.5</v>
      </c>
      <c r="B6326" s="44">
        <v>9.0</v>
      </c>
      <c r="C6326" s="44">
        <v>12.0</v>
      </c>
      <c r="D6326" s="44">
        <v>1006.7</v>
      </c>
      <c r="E6326" s="44">
        <v>28.4</v>
      </c>
      <c r="F6326" s="44">
        <v>3.63</v>
      </c>
      <c r="G6326" s="44">
        <v>0.95</v>
      </c>
      <c r="H6326" s="18">
        <f>MIN(1,F6326/Config_Geracao!$E$4)*G6326</f>
        <v>0.34485</v>
      </c>
    </row>
    <row r="6327" ht="15.0" customHeight="1">
      <c r="A6327" s="43">
        <v>45921.5416666667</v>
      </c>
      <c r="B6327" s="44">
        <v>9.0</v>
      </c>
      <c r="C6327" s="44">
        <v>13.0</v>
      </c>
      <c r="D6327" s="44">
        <v>990.9</v>
      </c>
      <c r="E6327" s="44">
        <v>32.5</v>
      </c>
      <c r="F6327" s="44">
        <v>2.41</v>
      </c>
      <c r="G6327" s="44">
        <v>0.95</v>
      </c>
      <c r="H6327" s="18">
        <f>MIN(1,F6327/Config_Geracao!$E$4)*G6327</f>
        <v>0.22895</v>
      </c>
    </row>
    <row r="6328" ht="15.0" customHeight="1">
      <c r="A6328" s="43">
        <v>45921.5833333333</v>
      </c>
      <c r="B6328" s="44">
        <v>9.0</v>
      </c>
      <c r="C6328" s="44">
        <v>14.0</v>
      </c>
      <c r="D6328" s="44">
        <v>318.9</v>
      </c>
      <c r="E6328" s="44">
        <v>29.7</v>
      </c>
      <c r="F6328" s="44">
        <v>2.45</v>
      </c>
      <c r="G6328" s="44">
        <v>0.95</v>
      </c>
      <c r="H6328" s="18">
        <f>MIN(1,F6328/Config_Geracao!$E$4)*G6328</f>
        <v>0.23275</v>
      </c>
    </row>
    <row r="6329" ht="15.0" customHeight="1">
      <c r="A6329" s="43">
        <v>45921.625</v>
      </c>
      <c r="B6329" s="44">
        <v>9.0</v>
      </c>
      <c r="C6329" s="44">
        <v>15.0</v>
      </c>
      <c r="D6329" s="44">
        <v>786.1</v>
      </c>
      <c r="E6329" s="44">
        <v>31.9</v>
      </c>
      <c r="F6329" s="44">
        <v>5.24</v>
      </c>
      <c r="G6329" s="44">
        <v>0.95</v>
      </c>
      <c r="H6329" s="18">
        <f>MIN(1,F6329/Config_Geracao!$E$4)*G6329</f>
        <v>0.4978</v>
      </c>
    </row>
    <row r="6330" ht="15.0" customHeight="1">
      <c r="A6330" s="43">
        <v>45921.6666666667</v>
      </c>
      <c r="B6330" s="44">
        <v>9.0</v>
      </c>
      <c r="C6330" s="44">
        <v>16.0</v>
      </c>
      <c r="D6330" s="44">
        <v>636.7</v>
      </c>
      <c r="E6330" s="44">
        <v>25.6</v>
      </c>
      <c r="F6330" s="44">
        <v>2.55</v>
      </c>
      <c r="G6330" s="44">
        <v>0.95</v>
      </c>
      <c r="H6330" s="18">
        <f>MIN(1,F6330/Config_Geracao!$E$4)*G6330</f>
        <v>0.24225</v>
      </c>
    </row>
    <row r="6331" ht="15.0" customHeight="1">
      <c r="A6331" s="43">
        <v>45921.7083333333</v>
      </c>
      <c r="B6331" s="44">
        <v>9.0</v>
      </c>
      <c r="C6331" s="44">
        <v>17.0</v>
      </c>
      <c r="D6331" s="44">
        <v>455.6</v>
      </c>
      <c r="E6331" s="44">
        <v>26.0</v>
      </c>
      <c r="F6331" s="44">
        <v>2.87</v>
      </c>
      <c r="G6331" s="44">
        <v>0.95</v>
      </c>
      <c r="H6331" s="18">
        <f>MIN(1,F6331/Config_Geracao!$E$4)*G6331</f>
        <v>0.27265</v>
      </c>
    </row>
    <row r="6332" ht="15.0" customHeight="1">
      <c r="A6332" s="43">
        <v>45921.75</v>
      </c>
      <c r="B6332" s="44">
        <v>9.0</v>
      </c>
      <c r="C6332" s="44">
        <v>18.0</v>
      </c>
      <c r="D6332" s="44">
        <v>190.5</v>
      </c>
      <c r="E6332" s="44">
        <v>25.1</v>
      </c>
      <c r="F6332" s="44">
        <v>4.95</v>
      </c>
      <c r="G6332" s="44">
        <v>0.95</v>
      </c>
      <c r="H6332" s="18">
        <f>MIN(1,F6332/Config_Geracao!$E$4)*G6332</f>
        <v>0.47025</v>
      </c>
    </row>
    <row r="6333" ht="15.0" customHeight="1">
      <c r="A6333" s="43">
        <v>45921.7916666667</v>
      </c>
      <c r="B6333" s="44">
        <v>9.0</v>
      </c>
      <c r="C6333" s="44">
        <v>19.0</v>
      </c>
      <c r="D6333" s="44">
        <v>0.0</v>
      </c>
      <c r="E6333" s="44">
        <v>28.9</v>
      </c>
      <c r="F6333" s="44">
        <v>2.67</v>
      </c>
      <c r="G6333" s="44">
        <v>0.95</v>
      </c>
      <c r="H6333" s="18">
        <f>MIN(1,F6333/Config_Geracao!$E$4)*G6333</f>
        <v>0.25365</v>
      </c>
    </row>
    <row r="6334" ht="15.0" customHeight="1">
      <c r="A6334" s="43">
        <v>45921.8333333333</v>
      </c>
      <c r="B6334" s="44">
        <v>9.0</v>
      </c>
      <c r="C6334" s="44">
        <v>20.0</v>
      </c>
      <c r="D6334" s="44">
        <v>0.0</v>
      </c>
      <c r="E6334" s="44">
        <v>28.1</v>
      </c>
      <c r="F6334" s="44">
        <v>4.21</v>
      </c>
      <c r="G6334" s="44">
        <v>0.95</v>
      </c>
      <c r="H6334" s="18">
        <f>MIN(1,F6334/Config_Geracao!$E$4)*G6334</f>
        <v>0.39995</v>
      </c>
    </row>
    <row r="6335" ht="15.0" customHeight="1">
      <c r="A6335" s="43">
        <v>45921.875</v>
      </c>
      <c r="B6335" s="44">
        <v>9.0</v>
      </c>
      <c r="C6335" s="44">
        <v>21.0</v>
      </c>
      <c r="D6335" s="44">
        <v>0.0</v>
      </c>
      <c r="E6335" s="44">
        <v>26.8</v>
      </c>
      <c r="F6335" s="44">
        <v>6.44</v>
      </c>
      <c r="G6335" s="44">
        <v>0.95</v>
      </c>
      <c r="H6335" s="18">
        <f>MIN(1,F6335/Config_Geracao!$E$4)*G6335</f>
        <v>0.6118</v>
      </c>
    </row>
    <row r="6336" ht="15.0" customHeight="1">
      <c r="A6336" s="43">
        <v>45921.9166666667</v>
      </c>
      <c r="B6336" s="44">
        <v>9.0</v>
      </c>
      <c r="C6336" s="44">
        <v>22.0</v>
      </c>
      <c r="D6336" s="44">
        <v>0.0</v>
      </c>
      <c r="E6336" s="44">
        <v>26.2</v>
      </c>
      <c r="F6336" s="44">
        <v>3.62</v>
      </c>
      <c r="G6336" s="44">
        <v>0.95</v>
      </c>
      <c r="H6336" s="18">
        <f>MIN(1,F6336/Config_Geracao!$E$4)*G6336</f>
        <v>0.3439</v>
      </c>
    </row>
    <row r="6337" ht="15.0" customHeight="1">
      <c r="A6337" s="43">
        <v>45921.9583333333</v>
      </c>
      <c r="B6337" s="44">
        <v>9.0</v>
      </c>
      <c r="C6337" s="44">
        <v>23.0</v>
      </c>
      <c r="D6337" s="44">
        <v>0.0</v>
      </c>
      <c r="E6337" s="44">
        <v>25.6</v>
      </c>
      <c r="F6337" s="44">
        <v>6.46</v>
      </c>
      <c r="G6337" s="44">
        <v>0.95</v>
      </c>
      <c r="H6337" s="18">
        <f>MIN(1,F6337/Config_Geracao!$E$4)*G6337</f>
        <v>0.6137</v>
      </c>
    </row>
    <row r="6338" ht="15.0" customHeight="1">
      <c r="A6338" s="43">
        <v>45922.0</v>
      </c>
      <c r="B6338" s="44">
        <v>9.0</v>
      </c>
      <c r="C6338" s="44">
        <v>0.0</v>
      </c>
      <c r="D6338" s="44">
        <v>0.0</v>
      </c>
      <c r="E6338" s="44">
        <v>26.6</v>
      </c>
      <c r="F6338" s="44">
        <v>5.98</v>
      </c>
      <c r="G6338" s="44">
        <v>0.95</v>
      </c>
      <c r="H6338" s="18">
        <f>MIN(1,F6338/Config_Geracao!$E$4)*G6338</f>
        <v>0.5681</v>
      </c>
    </row>
    <row r="6339" ht="15.0" customHeight="1">
      <c r="A6339" s="43">
        <v>45922.0416666667</v>
      </c>
      <c r="B6339" s="44">
        <v>9.0</v>
      </c>
      <c r="C6339" s="44">
        <v>1.0</v>
      </c>
      <c r="D6339" s="44">
        <v>0.0</v>
      </c>
      <c r="E6339" s="44">
        <v>25.4</v>
      </c>
      <c r="F6339" s="44">
        <v>4.35</v>
      </c>
      <c r="G6339" s="44">
        <v>0.95</v>
      </c>
      <c r="H6339" s="18">
        <f>MIN(1,F6339/Config_Geracao!$E$4)*G6339</f>
        <v>0.41325</v>
      </c>
    </row>
    <row r="6340" ht="15.0" customHeight="1">
      <c r="A6340" s="43">
        <v>45922.0833333333</v>
      </c>
      <c r="B6340" s="44">
        <v>9.0</v>
      </c>
      <c r="C6340" s="44">
        <v>2.0</v>
      </c>
      <c r="D6340" s="44">
        <v>0.0</v>
      </c>
      <c r="E6340" s="44">
        <v>25.7</v>
      </c>
      <c r="F6340" s="44">
        <v>4.29</v>
      </c>
      <c r="G6340" s="44">
        <v>0.95</v>
      </c>
      <c r="H6340" s="18">
        <f>MIN(1,F6340/Config_Geracao!$E$4)*G6340</f>
        <v>0.40755</v>
      </c>
    </row>
    <row r="6341" ht="15.0" customHeight="1">
      <c r="A6341" s="43">
        <v>45922.125</v>
      </c>
      <c r="B6341" s="44">
        <v>9.0</v>
      </c>
      <c r="C6341" s="44">
        <v>3.0</v>
      </c>
      <c r="D6341" s="44">
        <v>0.0</v>
      </c>
      <c r="E6341" s="44">
        <v>27.5</v>
      </c>
      <c r="F6341" s="44">
        <v>6.1</v>
      </c>
      <c r="G6341" s="44">
        <v>0.95</v>
      </c>
      <c r="H6341" s="18">
        <f>MIN(1,F6341/Config_Geracao!$E$4)*G6341</f>
        <v>0.5795</v>
      </c>
    </row>
    <row r="6342" ht="15.0" customHeight="1">
      <c r="A6342" s="43">
        <v>45922.1666666667</v>
      </c>
      <c r="B6342" s="44">
        <v>9.0</v>
      </c>
      <c r="C6342" s="44">
        <v>4.0</v>
      </c>
      <c r="D6342" s="44">
        <v>0.0</v>
      </c>
      <c r="E6342" s="44">
        <v>24.1</v>
      </c>
      <c r="F6342" s="44">
        <v>3.63</v>
      </c>
      <c r="G6342" s="44">
        <v>0.95</v>
      </c>
      <c r="H6342" s="18">
        <f>MIN(1,F6342/Config_Geracao!$E$4)*G6342</f>
        <v>0.34485</v>
      </c>
    </row>
    <row r="6343" ht="15.0" customHeight="1">
      <c r="A6343" s="43">
        <v>45922.2083333333</v>
      </c>
      <c r="B6343" s="44">
        <v>9.0</v>
      </c>
      <c r="C6343" s="44">
        <v>5.0</v>
      </c>
      <c r="D6343" s="44">
        <v>7.7</v>
      </c>
      <c r="E6343" s="44">
        <v>25.9</v>
      </c>
      <c r="F6343" s="44">
        <v>4.34</v>
      </c>
      <c r="G6343" s="44">
        <v>0.95</v>
      </c>
      <c r="H6343" s="18">
        <f>MIN(1,F6343/Config_Geracao!$E$4)*G6343</f>
        <v>0.4123</v>
      </c>
    </row>
    <row r="6344" ht="15.0" customHeight="1">
      <c r="A6344" s="43">
        <v>45922.25</v>
      </c>
      <c r="B6344" s="44">
        <v>9.0</v>
      </c>
      <c r="C6344" s="44">
        <v>6.0</v>
      </c>
      <c r="D6344" s="44">
        <v>212.9</v>
      </c>
      <c r="E6344" s="44">
        <v>25.2</v>
      </c>
      <c r="F6344" s="44">
        <v>2.86</v>
      </c>
      <c r="G6344" s="44">
        <v>0.95</v>
      </c>
      <c r="H6344" s="18">
        <f>MIN(1,F6344/Config_Geracao!$E$4)*G6344</f>
        <v>0.2717</v>
      </c>
    </row>
    <row r="6345" ht="15.0" customHeight="1">
      <c r="A6345" s="43">
        <v>45922.2916666667</v>
      </c>
      <c r="B6345" s="44">
        <v>9.0</v>
      </c>
      <c r="C6345" s="44">
        <v>7.0</v>
      </c>
      <c r="D6345" s="44">
        <v>464.1</v>
      </c>
      <c r="E6345" s="44">
        <v>23.6</v>
      </c>
      <c r="F6345" s="44">
        <v>3.15</v>
      </c>
      <c r="G6345" s="44">
        <v>0.95</v>
      </c>
      <c r="H6345" s="18">
        <f>MIN(1,F6345/Config_Geracao!$E$4)*G6345</f>
        <v>0.29925</v>
      </c>
    </row>
    <row r="6346" ht="15.0" customHeight="1">
      <c r="A6346" s="43">
        <v>45922.3333333333</v>
      </c>
      <c r="B6346" s="44">
        <v>9.0</v>
      </c>
      <c r="C6346" s="44">
        <v>8.0</v>
      </c>
      <c r="D6346" s="44">
        <v>632.5</v>
      </c>
      <c r="E6346" s="44">
        <v>29.8</v>
      </c>
      <c r="F6346" s="44">
        <v>3.87</v>
      </c>
      <c r="G6346" s="44">
        <v>0.95</v>
      </c>
      <c r="H6346" s="18">
        <f>MIN(1,F6346/Config_Geracao!$E$4)*G6346</f>
        <v>0.36765</v>
      </c>
    </row>
    <row r="6347" ht="15.0" customHeight="1">
      <c r="A6347" s="43">
        <v>45922.375</v>
      </c>
      <c r="B6347" s="44">
        <v>9.0</v>
      </c>
      <c r="C6347" s="44">
        <v>9.0</v>
      </c>
      <c r="D6347" s="44">
        <v>459.7</v>
      </c>
      <c r="E6347" s="44">
        <v>27.9</v>
      </c>
      <c r="F6347" s="44">
        <v>3.53</v>
      </c>
      <c r="G6347" s="44">
        <v>0.95</v>
      </c>
      <c r="H6347" s="18">
        <f>MIN(1,F6347/Config_Geracao!$E$4)*G6347</f>
        <v>0.33535</v>
      </c>
    </row>
    <row r="6348" ht="15.0" customHeight="1">
      <c r="A6348" s="43">
        <v>45922.4166666667</v>
      </c>
      <c r="B6348" s="44">
        <v>9.0</v>
      </c>
      <c r="C6348" s="44">
        <v>10.0</v>
      </c>
      <c r="D6348" s="44">
        <v>487.3</v>
      </c>
      <c r="E6348" s="44">
        <v>30.8</v>
      </c>
      <c r="F6348" s="44">
        <v>3.43</v>
      </c>
      <c r="G6348" s="44">
        <v>0.95</v>
      </c>
      <c r="H6348" s="18">
        <f>MIN(1,F6348/Config_Geracao!$E$4)*G6348</f>
        <v>0.32585</v>
      </c>
    </row>
    <row r="6349" ht="15.0" customHeight="1">
      <c r="A6349" s="43">
        <v>45922.4583333333</v>
      </c>
      <c r="B6349" s="44">
        <v>9.0</v>
      </c>
      <c r="C6349" s="44">
        <v>11.0</v>
      </c>
      <c r="D6349" s="44">
        <v>985.9</v>
      </c>
      <c r="E6349" s="44">
        <v>31.4</v>
      </c>
      <c r="F6349" s="44">
        <v>3.59</v>
      </c>
      <c r="G6349" s="44">
        <v>0.95</v>
      </c>
      <c r="H6349" s="18">
        <f>MIN(1,F6349/Config_Geracao!$E$4)*G6349</f>
        <v>0.34105</v>
      </c>
    </row>
    <row r="6350" ht="15.0" customHeight="1">
      <c r="A6350" s="43">
        <v>45922.5</v>
      </c>
      <c r="B6350" s="44">
        <v>9.0</v>
      </c>
      <c r="C6350" s="44">
        <v>12.0</v>
      </c>
      <c r="D6350" s="44">
        <v>1000.3</v>
      </c>
      <c r="E6350" s="44">
        <v>30.6</v>
      </c>
      <c r="F6350" s="44">
        <v>2.41</v>
      </c>
      <c r="G6350" s="44">
        <v>0.95</v>
      </c>
      <c r="H6350" s="18">
        <f>MIN(1,F6350/Config_Geracao!$E$4)*G6350</f>
        <v>0.22895</v>
      </c>
    </row>
    <row r="6351" ht="15.0" customHeight="1">
      <c r="A6351" s="43">
        <v>45922.5416666667</v>
      </c>
      <c r="B6351" s="44">
        <v>9.0</v>
      </c>
      <c r="C6351" s="44">
        <v>13.0</v>
      </c>
      <c r="D6351" s="44">
        <v>986.3</v>
      </c>
      <c r="E6351" s="44">
        <v>32.2</v>
      </c>
      <c r="F6351" s="44">
        <v>3.45</v>
      </c>
      <c r="G6351" s="44">
        <v>0.95</v>
      </c>
      <c r="H6351" s="18">
        <f>MIN(1,F6351/Config_Geracao!$E$4)*G6351</f>
        <v>0.32775</v>
      </c>
    </row>
    <row r="6352" ht="15.0" customHeight="1">
      <c r="A6352" s="43">
        <v>45922.5833333333</v>
      </c>
      <c r="B6352" s="44">
        <v>9.0</v>
      </c>
      <c r="C6352" s="44">
        <v>14.0</v>
      </c>
      <c r="D6352" s="44">
        <v>890.4</v>
      </c>
      <c r="E6352" s="44">
        <v>35.6</v>
      </c>
      <c r="F6352" s="44">
        <v>2.85</v>
      </c>
      <c r="G6352" s="44">
        <v>0.95</v>
      </c>
      <c r="H6352" s="18">
        <f>MIN(1,F6352/Config_Geracao!$E$4)*G6352</f>
        <v>0.27075</v>
      </c>
    </row>
    <row r="6353" ht="15.0" customHeight="1">
      <c r="A6353" s="43">
        <v>45922.625</v>
      </c>
      <c r="B6353" s="44">
        <v>9.0</v>
      </c>
      <c r="C6353" s="44">
        <v>15.0</v>
      </c>
      <c r="D6353" s="44">
        <v>805.8</v>
      </c>
      <c r="E6353" s="44">
        <v>28.8</v>
      </c>
      <c r="F6353" s="44">
        <v>3.66</v>
      </c>
      <c r="G6353" s="44">
        <v>0.95</v>
      </c>
      <c r="H6353" s="18">
        <f>MIN(1,F6353/Config_Geracao!$E$4)*G6353</f>
        <v>0.3477</v>
      </c>
    </row>
    <row r="6354" ht="15.0" customHeight="1">
      <c r="A6354" s="43">
        <v>45922.6666666667</v>
      </c>
      <c r="B6354" s="44">
        <v>9.0</v>
      </c>
      <c r="C6354" s="44">
        <v>16.0</v>
      </c>
      <c r="D6354" s="44">
        <v>612.0</v>
      </c>
      <c r="E6354" s="44">
        <v>28.5</v>
      </c>
      <c r="F6354" s="44">
        <v>3.53</v>
      </c>
      <c r="G6354" s="44">
        <v>0.95</v>
      </c>
      <c r="H6354" s="18">
        <f>MIN(1,F6354/Config_Geracao!$E$4)*G6354</f>
        <v>0.33535</v>
      </c>
    </row>
    <row r="6355" ht="15.0" customHeight="1">
      <c r="A6355" s="43">
        <v>45922.7083333333</v>
      </c>
      <c r="B6355" s="44">
        <v>9.0</v>
      </c>
      <c r="C6355" s="44">
        <v>17.0</v>
      </c>
      <c r="D6355" s="44">
        <v>418.5</v>
      </c>
      <c r="E6355" s="44">
        <v>25.6</v>
      </c>
      <c r="F6355" s="44">
        <v>2.61</v>
      </c>
      <c r="G6355" s="44">
        <v>0.95</v>
      </c>
      <c r="H6355" s="18">
        <f>MIN(1,F6355/Config_Geracao!$E$4)*G6355</f>
        <v>0.24795</v>
      </c>
    </row>
    <row r="6356" ht="15.0" customHeight="1">
      <c r="A6356" s="43">
        <v>45922.75</v>
      </c>
      <c r="B6356" s="44">
        <v>9.0</v>
      </c>
      <c r="C6356" s="44">
        <v>18.0</v>
      </c>
      <c r="D6356" s="44">
        <v>255.3</v>
      </c>
      <c r="E6356" s="44">
        <v>26.7</v>
      </c>
      <c r="F6356" s="44">
        <v>3.98</v>
      </c>
      <c r="G6356" s="44">
        <v>0.95</v>
      </c>
      <c r="H6356" s="18">
        <f>MIN(1,F6356/Config_Geracao!$E$4)*G6356</f>
        <v>0.3781</v>
      </c>
    </row>
    <row r="6357" ht="15.0" customHeight="1">
      <c r="A6357" s="43">
        <v>45922.7916666667</v>
      </c>
      <c r="B6357" s="44">
        <v>9.0</v>
      </c>
      <c r="C6357" s="44">
        <v>19.0</v>
      </c>
      <c r="D6357" s="44">
        <v>0.0</v>
      </c>
      <c r="E6357" s="44">
        <v>26.0</v>
      </c>
      <c r="F6357" s="44">
        <v>3.34</v>
      </c>
      <c r="G6357" s="44">
        <v>0.95</v>
      </c>
      <c r="H6357" s="18">
        <f>MIN(1,F6357/Config_Geracao!$E$4)*G6357</f>
        <v>0.3173</v>
      </c>
    </row>
    <row r="6358" ht="15.0" customHeight="1">
      <c r="A6358" s="43">
        <v>45922.8333333333</v>
      </c>
      <c r="B6358" s="44">
        <v>9.0</v>
      </c>
      <c r="C6358" s="44">
        <v>20.0</v>
      </c>
      <c r="D6358" s="44">
        <v>0.0</v>
      </c>
      <c r="E6358" s="44">
        <v>28.6</v>
      </c>
      <c r="F6358" s="44">
        <v>3.13</v>
      </c>
      <c r="G6358" s="44">
        <v>0.95</v>
      </c>
      <c r="H6358" s="18">
        <f>MIN(1,F6358/Config_Geracao!$E$4)*G6358</f>
        <v>0.29735</v>
      </c>
    </row>
    <row r="6359" ht="15.0" customHeight="1">
      <c r="A6359" s="43">
        <v>45922.875</v>
      </c>
      <c r="B6359" s="44">
        <v>9.0</v>
      </c>
      <c r="C6359" s="44">
        <v>21.0</v>
      </c>
      <c r="D6359" s="44">
        <v>0.0</v>
      </c>
      <c r="E6359" s="44">
        <v>26.6</v>
      </c>
      <c r="F6359" s="44">
        <v>3.91</v>
      </c>
      <c r="G6359" s="44">
        <v>0.95</v>
      </c>
      <c r="H6359" s="18">
        <f>MIN(1,F6359/Config_Geracao!$E$4)*G6359</f>
        <v>0.37145</v>
      </c>
    </row>
    <row r="6360" ht="15.0" customHeight="1">
      <c r="A6360" s="43">
        <v>45922.9166666667</v>
      </c>
      <c r="B6360" s="44">
        <v>9.0</v>
      </c>
      <c r="C6360" s="44">
        <v>22.0</v>
      </c>
      <c r="D6360" s="44">
        <v>0.0</v>
      </c>
      <c r="E6360" s="44">
        <v>28.3</v>
      </c>
      <c r="F6360" s="44">
        <v>3.74</v>
      </c>
      <c r="G6360" s="44">
        <v>0.95</v>
      </c>
      <c r="H6360" s="18">
        <f>MIN(1,F6360/Config_Geracao!$E$4)*G6360</f>
        <v>0.3553</v>
      </c>
    </row>
    <row r="6361" ht="15.0" customHeight="1">
      <c r="A6361" s="43">
        <v>45922.9583333333</v>
      </c>
      <c r="B6361" s="44">
        <v>9.0</v>
      </c>
      <c r="C6361" s="44">
        <v>23.0</v>
      </c>
      <c r="D6361" s="44">
        <v>0.0</v>
      </c>
      <c r="E6361" s="44">
        <v>27.4</v>
      </c>
      <c r="F6361" s="44">
        <v>4.03</v>
      </c>
      <c r="G6361" s="44">
        <v>0.95</v>
      </c>
      <c r="H6361" s="18">
        <f>MIN(1,F6361/Config_Geracao!$E$4)*G6361</f>
        <v>0.38285</v>
      </c>
    </row>
    <row r="6362" ht="15.0" customHeight="1">
      <c r="A6362" s="43">
        <v>45923.0</v>
      </c>
      <c r="B6362" s="44">
        <v>9.0</v>
      </c>
      <c r="C6362" s="44">
        <v>0.0</v>
      </c>
      <c r="D6362" s="44">
        <v>0.0</v>
      </c>
      <c r="E6362" s="44">
        <v>29.9</v>
      </c>
      <c r="F6362" s="44">
        <v>7.58</v>
      </c>
      <c r="G6362" s="44">
        <v>0.95</v>
      </c>
      <c r="H6362" s="18">
        <f>MIN(1,F6362/Config_Geracao!$E$4)*G6362</f>
        <v>0.7201</v>
      </c>
    </row>
    <row r="6363" ht="15.0" customHeight="1">
      <c r="A6363" s="43">
        <v>45923.0416666667</v>
      </c>
      <c r="B6363" s="44">
        <v>9.0</v>
      </c>
      <c r="C6363" s="44">
        <v>1.0</v>
      </c>
      <c r="D6363" s="44">
        <v>0.0</v>
      </c>
      <c r="E6363" s="44">
        <v>28.2</v>
      </c>
      <c r="F6363" s="44">
        <v>3.71</v>
      </c>
      <c r="G6363" s="44">
        <v>0.95</v>
      </c>
      <c r="H6363" s="18">
        <f>MIN(1,F6363/Config_Geracao!$E$4)*G6363</f>
        <v>0.35245</v>
      </c>
    </row>
    <row r="6364" ht="15.0" customHeight="1">
      <c r="A6364" s="43">
        <v>45923.0833333333</v>
      </c>
      <c r="B6364" s="44">
        <v>9.0</v>
      </c>
      <c r="C6364" s="44">
        <v>2.0</v>
      </c>
      <c r="D6364" s="44">
        <v>0.0</v>
      </c>
      <c r="E6364" s="44">
        <v>23.9</v>
      </c>
      <c r="F6364" s="44">
        <v>4.37</v>
      </c>
      <c r="G6364" s="44">
        <v>0.95</v>
      </c>
      <c r="H6364" s="18">
        <f>MIN(1,F6364/Config_Geracao!$E$4)*G6364</f>
        <v>0.41515</v>
      </c>
    </row>
    <row r="6365" ht="15.0" customHeight="1">
      <c r="A6365" s="43">
        <v>45923.125</v>
      </c>
      <c r="B6365" s="44">
        <v>9.0</v>
      </c>
      <c r="C6365" s="44">
        <v>3.0</v>
      </c>
      <c r="D6365" s="44">
        <v>0.0</v>
      </c>
      <c r="E6365" s="44">
        <v>26.5</v>
      </c>
      <c r="F6365" s="44">
        <v>4.03</v>
      </c>
      <c r="G6365" s="44">
        <v>0.95</v>
      </c>
      <c r="H6365" s="18">
        <f>MIN(1,F6365/Config_Geracao!$E$4)*G6365</f>
        <v>0.38285</v>
      </c>
    </row>
    <row r="6366" ht="15.0" customHeight="1">
      <c r="A6366" s="43">
        <v>45923.1666666667</v>
      </c>
      <c r="B6366" s="44">
        <v>9.0</v>
      </c>
      <c r="C6366" s="44">
        <v>4.0</v>
      </c>
      <c r="D6366" s="44">
        <v>0.0</v>
      </c>
      <c r="E6366" s="44">
        <v>28.2</v>
      </c>
      <c r="F6366" s="44">
        <v>4.01</v>
      </c>
      <c r="G6366" s="44">
        <v>0.95</v>
      </c>
      <c r="H6366" s="18">
        <f>MIN(1,F6366/Config_Geracao!$E$4)*G6366</f>
        <v>0.38095</v>
      </c>
    </row>
    <row r="6367" ht="15.0" customHeight="1">
      <c r="A6367" s="43">
        <v>45923.2083333333</v>
      </c>
      <c r="B6367" s="44">
        <v>9.0</v>
      </c>
      <c r="C6367" s="44">
        <v>5.0</v>
      </c>
      <c r="D6367" s="44">
        <v>0.0</v>
      </c>
      <c r="E6367" s="44">
        <v>25.2</v>
      </c>
      <c r="F6367" s="44">
        <v>5.84</v>
      </c>
      <c r="G6367" s="44">
        <v>0.95</v>
      </c>
      <c r="H6367" s="18">
        <f>MIN(1,F6367/Config_Geracao!$E$4)*G6367</f>
        <v>0.5548</v>
      </c>
    </row>
    <row r="6368" ht="15.0" customHeight="1">
      <c r="A6368" s="43">
        <v>45923.25</v>
      </c>
      <c r="B6368" s="44">
        <v>9.0</v>
      </c>
      <c r="C6368" s="44">
        <v>6.0</v>
      </c>
      <c r="D6368" s="44">
        <v>128.4</v>
      </c>
      <c r="E6368" s="44">
        <v>24.7</v>
      </c>
      <c r="F6368" s="44">
        <v>2.64</v>
      </c>
      <c r="G6368" s="44">
        <v>0.95</v>
      </c>
      <c r="H6368" s="18">
        <f>MIN(1,F6368/Config_Geracao!$E$4)*G6368</f>
        <v>0.2508</v>
      </c>
    </row>
    <row r="6369" ht="15.0" customHeight="1">
      <c r="A6369" s="43">
        <v>45923.2916666667</v>
      </c>
      <c r="B6369" s="44">
        <v>9.0</v>
      </c>
      <c r="C6369" s="44">
        <v>7.0</v>
      </c>
      <c r="D6369" s="44">
        <v>436.1</v>
      </c>
      <c r="E6369" s="44">
        <v>27.4</v>
      </c>
      <c r="F6369" s="44">
        <v>3.38</v>
      </c>
      <c r="G6369" s="44">
        <v>0.95</v>
      </c>
      <c r="H6369" s="18">
        <f>MIN(1,F6369/Config_Geracao!$E$4)*G6369</f>
        <v>0.3211</v>
      </c>
    </row>
    <row r="6370" ht="15.0" customHeight="1">
      <c r="A6370" s="43">
        <v>45923.3333333333</v>
      </c>
      <c r="B6370" s="44">
        <v>9.0</v>
      </c>
      <c r="C6370" s="44">
        <v>8.0</v>
      </c>
      <c r="D6370" s="44">
        <v>633.0</v>
      </c>
      <c r="E6370" s="44">
        <v>26.0</v>
      </c>
      <c r="F6370" s="44">
        <v>5.49</v>
      </c>
      <c r="G6370" s="44">
        <v>0.95</v>
      </c>
      <c r="H6370" s="18">
        <f>MIN(1,F6370/Config_Geracao!$E$4)*G6370</f>
        <v>0.52155</v>
      </c>
    </row>
    <row r="6371" ht="15.0" customHeight="1">
      <c r="A6371" s="43">
        <v>45923.375</v>
      </c>
      <c r="B6371" s="44">
        <v>9.0</v>
      </c>
      <c r="C6371" s="44">
        <v>9.0</v>
      </c>
      <c r="D6371" s="44">
        <v>757.3</v>
      </c>
      <c r="E6371" s="44">
        <v>27.0</v>
      </c>
      <c r="F6371" s="44">
        <v>3.02</v>
      </c>
      <c r="G6371" s="44">
        <v>0.95</v>
      </c>
      <c r="H6371" s="18">
        <f>MIN(1,F6371/Config_Geracao!$E$4)*G6371</f>
        <v>0.2869</v>
      </c>
    </row>
    <row r="6372" ht="15.0" customHeight="1">
      <c r="A6372" s="43">
        <v>45923.4166666667</v>
      </c>
      <c r="B6372" s="44">
        <v>9.0</v>
      </c>
      <c r="C6372" s="44">
        <v>10.0</v>
      </c>
      <c r="D6372" s="44">
        <v>951.0</v>
      </c>
      <c r="E6372" s="44">
        <v>26.9</v>
      </c>
      <c r="F6372" s="44">
        <v>2.43</v>
      </c>
      <c r="G6372" s="44">
        <v>0.95</v>
      </c>
      <c r="H6372" s="18">
        <f>MIN(1,F6372/Config_Geracao!$E$4)*G6372</f>
        <v>0.23085</v>
      </c>
    </row>
    <row r="6373" ht="15.0" customHeight="1">
      <c r="A6373" s="43">
        <v>45923.4583333333</v>
      </c>
      <c r="B6373" s="44">
        <v>9.0</v>
      </c>
      <c r="C6373" s="44">
        <v>11.0</v>
      </c>
      <c r="D6373" s="44">
        <v>1012.7</v>
      </c>
      <c r="E6373" s="44">
        <v>33.7</v>
      </c>
      <c r="F6373" s="44">
        <v>3.64</v>
      </c>
      <c r="G6373" s="44">
        <v>0.95</v>
      </c>
      <c r="H6373" s="18">
        <f>MIN(1,F6373/Config_Geracao!$E$4)*G6373</f>
        <v>0.3458</v>
      </c>
    </row>
    <row r="6374" ht="15.0" customHeight="1">
      <c r="A6374" s="43">
        <v>45923.5</v>
      </c>
      <c r="B6374" s="44">
        <v>9.0</v>
      </c>
      <c r="C6374" s="44">
        <v>12.0</v>
      </c>
      <c r="D6374" s="44">
        <v>988.9</v>
      </c>
      <c r="E6374" s="44">
        <v>31.5</v>
      </c>
      <c r="F6374" s="44">
        <v>3.71</v>
      </c>
      <c r="G6374" s="44">
        <v>0.95</v>
      </c>
      <c r="H6374" s="18">
        <f>MIN(1,F6374/Config_Geracao!$E$4)*G6374</f>
        <v>0.35245</v>
      </c>
    </row>
    <row r="6375" ht="15.0" customHeight="1">
      <c r="A6375" s="43">
        <v>45923.5416666667</v>
      </c>
      <c r="B6375" s="44">
        <v>9.0</v>
      </c>
      <c r="C6375" s="44">
        <v>13.0</v>
      </c>
      <c r="D6375" s="44">
        <v>986.0</v>
      </c>
      <c r="E6375" s="44">
        <v>28.8</v>
      </c>
      <c r="F6375" s="44">
        <v>4.28</v>
      </c>
      <c r="G6375" s="44">
        <v>0.95</v>
      </c>
      <c r="H6375" s="18">
        <f>MIN(1,F6375/Config_Geracao!$E$4)*G6375</f>
        <v>0.4066</v>
      </c>
    </row>
    <row r="6376" ht="15.0" customHeight="1">
      <c r="A6376" s="43">
        <v>45923.5833333333</v>
      </c>
      <c r="B6376" s="44">
        <v>9.0</v>
      </c>
      <c r="C6376" s="44">
        <v>14.0</v>
      </c>
      <c r="D6376" s="44">
        <v>947.7</v>
      </c>
      <c r="E6376" s="44">
        <v>30.7</v>
      </c>
      <c r="F6376" s="44">
        <v>2.94</v>
      </c>
      <c r="G6376" s="44">
        <v>0.95</v>
      </c>
      <c r="H6376" s="18">
        <f>MIN(1,F6376/Config_Geracao!$E$4)*G6376</f>
        <v>0.2793</v>
      </c>
    </row>
    <row r="6377" ht="15.0" customHeight="1">
      <c r="A6377" s="43">
        <v>45923.625</v>
      </c>
      <c r="B6377" s="44">
        <v>9.0</v>
      </c>
      <c r="C6377" s="44">
        <v>15.0</v>
      </c>
      <c r="D6377" s="44">
        <v>818.6</v>
      </c>
      <c r="E6377" s="44">
        <v>28.6</v>
      </c>
      <c r="F6377" s="44">
        <v>2.65</v>
      </c>
      <c r="G6377" s="44">
        <v>0.95</v>
      </c>
      <c r="H6377" s="18">
        <f>MIN(1,F6377/Config_Geracao!$E$4)*G6377</f>
        <v>0.25175</v>
      </c>
    </row>
    <row r="6378" ht="15.0" customHeight="1">
      <c r="A6378" s="43">
        <v>45923.6666666667</v>
      </c>
      <c r="B6378" s="44">
        <v>9.0</v>
      </c>
      <c r="C6378" s="44">
        <v>16.0</v>
      </c>
      <c r="D6378" s="44">
        <v>615.9</v>
      </c>
      <c r="E6378" s="44">
        <v>28.0</v>
      </c>
      <c r="F6378" s="44">
        <v>4.56</v>
      </c>
      <c r="G6378" s="44">
        <v>0.95</v>
      </c>
      <c r="H6378" s="18">
        <f>MIN(1,F6378/Config_Geracao!$E$4)*G6378</f>
        <v>0.4332</v>
      </c>
    </row>
    <row r="6379" ht="15.0" customHeight="1">
      <c r="A6379" s="43">
        <v>45923.7083333333</v>
      </c>
      <c r="B6379" s="44">
        <v>9.0</v>
      </c>
      <c r="C6379" s="44">
        <v>17.0</v>
      </c>
      <c r="D6379" s="44">
        <v>430.0</v>
      </c>
      <c r="E6379" s="44">
        <v>27.2</v>
      </c>
      <c r="F6379" s="44">
        <v>3.58</v>
      </c>
      <c r="G6379" s="44">
        <v>0.95</v>
      </c>
      <c r="H6379" s="18">
        <f>MIN(1,F6379/Config_Geracao!$E$4)*G6379</f>
        <v>0.3401</v>
      </c>
    </row>
    <row r="6380" ht="15.0" customHeight="1">
      <c r="A6380" s="43">
        <v>45923.75</v>
      </c>
      <c r="B6380" s="44">
        <v>9.0</v>
      </c>
      <c r="C6380" s="44">
        <v>18.0</v>
      </c>
      <c r="D6380" s="44">
        <v>242.2</v>
      </c>
      <c r="E6380" s="44">
        <v>22.9</v>
      </c>
      <c r="F6380" s="44">
        <v>3.72</v>
      </c>
      <c r="G6380" s="44">
        <v>0.95</v>
      </c>
      <c r="H6380" s="18">
        <f>MIN(1,F6380/Config_Geracao!$E$4)*G6380</f>
        <v>0.3534</v>
      </c>
    </row>
    <row r="6381" ht="15.0" customHeight="1">
      <c r="A6381" s="43">
        <v>45923.7916666667</v>
      </c>
      <c r="B6381" s="44">
        <v>9.0</v>
      </c>
      <c r="C6381" s="44">
        <v>19.0</v>
      </c>
      <c r="D6381" s="44">
        <v>0.0</v>
      </c>
      <c r="E6381" s="44">
        <v>25.1</v>
      </c>
      <c r="F6381" s="44">
        <v>2.42</v>
      </c>
      <c r="G6381" s="44">
        <v>0.95</v>
      </c>
      <c r="H6381" s="18">
        <f>MIN(1,F6381/Config_Geracao!$E$4)*G6381</f>
        <v>0.2299</v>
      </c>
    </row>
    <row r="6382" ht="15.0" customHeight="1">
      <c r="A6382" s="43">
        <v>45923.8333333333</v>
      </c>
      <c r="B6382" s="44">
        <v>9.0</v>
      </c>
      <c r="C6382" s="44">
        <v>20.0</v>
      </c>
      <c r="D6382" s="44">
        <v>0.0</v>
      </c>
      <c r="E6382" s="44">
        <v>27.7</v>
      </c>
      <c r="F6382" s="44">
        <v>4.83</v>
      </c>
      <c r="G6382" s="44">
        <v>0.95</v>
      </c>
      <c r="H6382" s="18">
        <f>MIN(1,F6382/Config_Geracao!$E$4)*G6382</f>
        <v>0.45885</v>
      </c>
    </row>
    <row r="6383" ht="15.0" customHeight="1">
      <c r="A6383" s="43">
        <v>45923.875</v>
      </c>
      <c r="B6383" s="44">
        <v>9.0</v>
      </c>
      <c r="C6383" s="44">
        <v>21.0</v>
      </c>
      <c r="D6383" s="44">
        <v>0.0</v>
      </c>
      <c r="E6383" s="44">
        <v>25.6</v>
      </c>
      <c r="F6383" s="44">
        <v>3.7</v>
      </c>
      <c r="G6383" s="44">
        <v>0.95</v>
      </c>
      <c r="H6383" s="18">
        <f>MIN(1,F6383/Config_Geracao!$E$4)*G6383</f>
        <v>0.3515</v>
      </c>
    </row>
    <row r="6384" ht="15.0" customHeight="1">
      <c r="A6384" s="43">
        <v>45923.9166666667</v>
      </c>
      <c r="B6384" s="44">
        <v>9.0</v>
      </c>
      <c r="C6384" s="44">
        <v>22.0</v>
      </c>
      <c r="D6384" s="44">
        <v>0.0</v>
      </c>
      <c r="E6384" s="44">
        <v>30.3</v>
      </c>
      <c r="F6384" s="44">
        <v>3.92</v>
      </c>
      <c r="G6384" s="44">
        <v>0.95</v>
      </c>
      <c r="H6384" s="18">
        <f>MIN(1,F6384/Config_Geracao!$E$4)*G6384</f>
        <v>0.3724</v>
      </c>
    </row>
    <row r="6385" ht="15.0" customHeight="1">
      <c r="A6385" s="43">
        <v>45923.9583333333</v>
      </c>
      <c r="B6385" s="44">
        <v>9.0</v>
      </c>
      <c r="C6385" s="44">
        <v>23.0</v>
      </c>
      <c r="D6385" s="44">
        <v>0.0</v>
      </c>
      <c r="E6385" s="44">
        <v>28.6</v>
      </c>
      <c r="F6385" s="44">
        <v>4.44</v>
      </c>
      <c r="G6385" s="44">
        <v>0.95</v>
      </c>
      <c r="H6385" s="18">
        <f>MIN(1,F6385/Config_Geracao!$E$4)*G6385</f>
        <v>0.4218</v>
      </c>
    </row>
    <row r="6386" ht="15.0" customHeight="1">
      <c r="A6386" s="43">
        <v>45924.0</v>
      </c>
      <c r="B6386" s="44">
        <v>9.0</v>
      </c>
      <c r="C6386" s="44">
        <v>0.0</v>
      </c>
      <c r="D6386" s="44">
        <v>0.0</v>
      </c>
      <c r="E6386" s="44">
        <v>29.2</v>
      </c>
      <c r="F6386" s="44">
        <v>4.2</v>
      </c>
      <c r="G6386" s="44">
        <v>0.95</v>
      </c>
      <c r="H6386" s="18">
        <f>MIN(1,F6386/Config_Geracao!$E$4)*G6386</f>
        <v>0.399</v>
      </c>
    </row>
    <row r="6387" ht="15.0" customHeight="1">
      <c r="A6387" s="43">
        <v>45924.0416666667</v>
      </c>
      <c r="B6387" s="44">
        <v>9.0</v>
      </c>
      <c r="C6387" s="44">
        <v>1.0</v>
      </c>
      <c r="D6387" s="44">
        <v>0.0</v>
      </c>
      <c r="E6387" s="44">
        <v>28.7</v>
      </c>
      <c r="F6387" s="44">
        <v>4.98</v>
      </c>
      <c r="G6387" s="44">
        <v>0.95</v>
      </c>
      <c r="H6387" s="18">
        <f>MIN(1,F6387/Config_Geracao!$E$4)*G6387</f>
        <v>0.4731</v>
      </c>
    </row>
    <row r="6388" ht="15.0" customHeight="1">
      <c r="A6388" s="43">
        <v>45924.0833333333</v>
      </c>
      <c r="B6388" s="44">
        <v>9.0</v>
      </c>
      <c r="C6388" s="44">
        <v>2.0</v>
      </c>
      <c r="D6388" s="44">
        <v>0.0</v>
      </c>
      <c r="E6388" s="44">
        <v>26.1</v>
      </c>
      <c r="F6388" s="44">
        <v>3.81</v>
      </c>
      <c r="G6388" s="44">
        <v>0.95</v>
      </c>
      <c r="H6388" s="18">
        <f>MIN(1,F6388/Config_Geracao!$E$4)*G6388</f>
        <v>0.36195</v>
      </c>
    </row>
    <row r="6389" ht="15.0" customHeight="1">
      <c r="A6389" s="43">
        <v>45924.125</v>
      </c>
      <c r="B6389" s="44">
        <v>9.0</v>
      </c>
      <c r="C6389" s="44">
        <v>3.0</v>
      </c>
      <c r="D6389" s="44">
        <v>0.0</v>
      </c>
      <c r="E6389" s="44">
        <v>26.1</v>
      </c>
      <c r="F6389" s="44">
        <v>4.04</v>
      </c>
      <c r="G6389" s="44">
        <v>0.95</v>
      </c>
      <c r="H6389" s="18">
        <f>MIN(1,F6389/Config_Geracao!$E$4)*G6389</f>
        <v>0.3838</v>
      </c>
    </row>
    <row r="6390" ht="15.0" customHeight="1">
      <c r="A6390" s="43">
        <v>45924.1666666667</v>
      </c>
      <c r="B6390" s="44">
        <v>9.0</v>
      </c>
      <c r="C6390" s="44">
        <v>4.0</v>
      </c>
      <c r="D6390" s="44">
        <v>0.0</v>
      </c>
      <c r="E6390" s="44">
        <v>28.4</v>
      </c>
      <c r="F6390" s="44">
        <v>3.68</v>
      </c>
      <c r="G6390" s="44">
        <v>0.95</v>
      </c>
      <c r="H6390" s="18">
        <f>MIN(1,F6390/Config_Geracao!$E$4)*G6390</f>
        <v>0.3496</v>
      </c>
    </row>
    <row r="6391" ht="15.0" customHeight="1">
      <c r="A6391" s="43">
        <v>45924.2083333333</v>
      </c>
      <c r="B6391" s="44">
        <v>9.0</v>
      </c>
      <c r="C6391" s="44">
        <v>5.0</v>
      </c>
      <c r="D6391" s="44">
        <v>26.6</v>
      </c>
      <c r="E6391" s="44">
        <v>24.6</v>
      </c>
      <c r="F6391" s="44">
        <v>4.85</v>
      </c>
      <c r="G6391" s="44">
        <v>0.95</v>
      </c>
      <c r="H6391" s="18">
        <f>MIN(1,F6391/Config_Geracao!$E$4)*G6391</f>
        <v>0.46075</v>
      </c>
    </row>
    <row r="6392" ht="15.0" customHeight="1">
      <c r="A6392" s="43">
        <v>45924.25</v>
      </c>
      <c r="B6392" s="44">
        <v>9.0</v>
      </c>
      <c r="C6392" s="44">
        <v>6.0</v>
      </c>
      <c r="D6392" s="44">
        <v>90.0</v>
      </c>
      <c r="E6392" s="44">
        <v>24.8</v>
      </c>
      <c r="F6392" s="44">
        <v>3.15</v>
      </c>
      <c r="G6392" s="44">
        <v>0.95</v>
      </c>
      <c r="H6392" s="18">
        <f>MIN(1,F6392/Config_Geracao!$E$4)*G6392</f>
        <v>0.29925</v>
      </c>
    </row>
    <row r="6393" ht="15.0" customHeight="1">
      <c r="A6393" s="43">
        <v>45924.2916666667</v>
      </c>
      <c r="B6393" s="44">
        <v>9.0</v>
      </c>
      <c r="C6393" s="44">
        <v>7.0</v>
      </c>
      <c r="D6393" s="44">
        <v>442.6</v>
      </c>
      <c r="E6393" s="44">
        <v>27.5</v>
      </c>
      <c r="F6393" s="44">
        <v>4.38</v>
      </c>
      <c r="G6393" s="44">
        <v>0.95</v>
      </c>
      <c r="H6393" s="18">
        <f>MIN(1,F6393/Config_Geracao!$E$4)*G6393</f>
        <v>0.4161</v>
      </c>
    </row>
    <row r="6394" ht="15.0" customHeight="1">
      <c r="A6394" s="43">
        <v>45924.3333333333</v>
      </c>
      <c r="B6394" s="44">
        <v>9.0</v>
      </c>
      <c r="C6394" s="44">
        <v>8.0</v>
      </c>
      <c r="D6394" s="44">
        <v>613.3</v>
      </c>
      <c r="E6394" s="44">
        <v>26.8</v>
      </c>
      <c r="F6394" s="44">
        <v>2.52</v>
      </c>
      <c r="G6394" s="44">
        <v>0.95</v>
      </c>
      <c r="H6394" s="18">
        <f>MIN(1,F6394/Config_Geracao!$E$4)*G6394</f>
        <v>0.2394</v>
      </c>
    </row>
    <row r="6395" ht="15.0" customHeight="1">
      <c r="A6395" s="43">
        <v>45924.375</v>
      </c>
      <c r="B6395" s="44">
        <v>9.0</v>
      </c>
      <c r="C6395" s="44">
        <v>9.0</v>
      </c>
      <c r="D6395" s="44">
        <v>802.1</v>
      </c>
      <c r="E6395" s="44">
        <v>29.2</v>
      </c>
      <c r="F6395" s="44">
        <v>3.75</v>
      </c>
      <c r="G6395" s="44">
        <v>0.95</v>
      </c>
      <c r="H6395" s="18">
        <f>MIN(1,F6395/Config_Geracao!$E$4)*G6395</f>
        <v>0.35625</v>
      </c>
    </row>
    <row r="6396" ht="15.0" customHeight="1">
      <c r="A6396" s="43">
        <v>45924.4166666667</v>
      </c>
      <c r="B6396" s="44">
        <v>9.0</v>
      </c>
      <c r="C6396" s="44">
        <v>10.0</v>
      </c>
      <c r="D6396" s="44">
        <v>887.8</v>
      </c>
      <c r="E6396" s="44">
        <v>32.8</v>
      </c>
      <c r="F6396" s="44">
        <v>2.46</v>
      </c>
      <c r="G6396" s="44">
        <v>0.95</v>
      </c>
      <c r="H6396" s="18">
        <f>MIN(1,F6396/Config_Geracao!$E$4)*G6396</f>
        <v>0.2337</v>
      </c>
    </row>
    <row r="6397" ht="15.0" customHeight="1">
      <c r="A6397" s="43">
        <v>45924.4583333333</v>
      </c>
      <c r="B6397" s="44">
        <v>9.0</v>
      </c>
      <c r="C6397" s="44">
        <v>11.0</v>
      </c>
      <c r="D6397" s="44">
        <v>491.7</v>
      </c>
      <c r="E6397" s="44">
        <v>28.3</v>
      </c>
      <c r="F6397" s="44">
        <v>3.62</v>
      </c>
      <c r="G6397" s="44">
        <v>0.95</v>
      </c>
      <c r="H6397" s="18">
        <f>MIN(1,F6397/Config_Geracao!$E$4)*G6397</f>
        <v>0.3439</v>
      </c>
    </row>
    <row r="6398" ht="15.0" customHeight="1">
      <c r="A6398" s="43">
        <v>45924.5</v>
      </c>
      <c r="B6398" s="44">
        <v>9.0</v>
      </c>
      <c r="C6398" s="44">
        <v>12.0</v>
      </c>
      <c r="D6398" s="44">
        <v>1012.7</v>
      </c>
      <c r="E6398" s="44">
        <v>32.0</v>
      </c>
      <c r="F6398" s="44">
        <v>2.45</v>
      </c>
      <c r="G6398" s="44">
        <v>0.95</v>
      </c>
      <c r="H6398" s="18">
        <f>MIN(1,F6398/Config_Geracao!$E$4)*G6398</f>
        <v>0.23275</v>
      </c>
    </row>
    <row r="6399" ht="15.0" customHeight="1">
      <c r="A6399" s="43">
        <v>45924.5416666667</v>
      </c>
      <c r="B6399" s="44">
        <v>9.0</v>
      </c>
      <c r="C6399" s="44">
        <v>13.0</v>
      </c>
      <c r="D6399" s="44">
        <v>949.7</v>
      </c>
      <c r="E6399" s="44">
        <v>31.7</v>
      </c>
      <c r="F6399" s="44">
        <v>4.15</v>
      </c>
      <c r="G6399" s="44">
        <v>0.95</v>
      </c>
      <c r="H6399" s="18">
        <f>MIN(1,F6399/Config_Geracao!$E$4)*G6399</f>
        <v>0.39425</v>
      </c>
    </row>
    <row r="6400" ht="15.0" customHeight="1">
      <c r="A6400" s="43">
        <v>45924.5833333333</v>
      </c>
      <c r="B6400" s="44">
        <v>9.0</v>
      </c>
      <c r="C6400" s="44">
        <v>14.0</v>
      </c>
      <c r="D6400" s="44">
        <v>880.6</v>
      </c>
      <c r="E6400" s="44">
        <v>29.7</v>
      </c>
      <c r="F6400" s="44">
        <v>2.87</v>
      </c>
      <c r="G6400" s="44">
        <v>0.95</v>
      </c>
      <c r="H6400" s="18">
        <f>MIN(1,F6400/Config_Geracao!$E$4)*G6400</f>
        <v>0.27265</v>
      </c>
    </row>
    <row r="6401" ht="15.0" customHeight="1">
      <c r="A6401" s="43">
        <v>45924.625</v>
      </c>
      <c r="B6401" s="44">
        <v>9.0</v>
      </c>
      <c r="C6401" s="44">
        <v>15.0</v>
      </c>
      <c r="D6401" s="44">
        <v>758.1</v>
      </c>
      <c r="E6401" s="44">
        <v>29.3</v>
      </c>
      <c r="F6401" s="44">
        <v>5.03</v>
      </c>
      <c r="G6401" s="44">
        <v>0.95</v>
      </c>
      <c r="H6401" s="18">
        <f>MIN(1,F6401/Config_Geracao!$E$4)*G6401</f>
        <v>0.47785</v>
      </c>
    </row>
    <row r="6402" ht="15.0" customHeight="1">
      <c r="A6402" s="43">
        <v>45924.6666666667</v>
      </c>
      <c r="B6402" s="44">
        <v>9.0</v>
      </c>
      <c r="C6402" s="44">
        <v>16.0</v>
      </c>
      <c r="D6402" s="44">
        <v>599.7</v>
      </c>
      <c r="E6402" s="44">
        <v>26.4</v>
      </c>
      <c r="F6402" s="44">
        <v>2.68</v>
      </c>
      <c r="G6402" s="44">
        <v>0.95</v>
      </c>
      <c r="H6402" s="18">
        <f>MIN(1,F6402/Config_Geracao!$E$4)*G6402</f>
        <v>0.2546</v>
      </c>
    </row>
    <row r="6403" ht="15.0" customHeight="1">
      <c r="A6403" s="43">
        <v>45924.7083333333</v>
      </c>
      <c r="B6403" s="44">
        <v>9.0</v>
      </c>
      <c r="C6403" s="44">
        <v>17.0</v>
      </c>
      <c r="D6403" s="44">
        <v>454.4</v>
      </c>
      <c r="E6403" s="44">
        <v>27.1</v>
      </c>
      <c r="F6403" s="44">
        <v>2.79</v>
      </c>
      <c r="G6403" s="44">
        <v>0.95</v>
      </c>
      <c r="H6403" s="18">
        <f>MIN(1,F6403/Config_Geracao!$E$4)*G6403</f>
        <v>0.26505</v>
      </c>
    </row>
    <row r="6404" ht="15.0" customHeight="1">
      <c r="A6404" s="43">
        <v>45924.75</v>
      </c>
      <c r="B6404" s="44">
        <v>9.0</v>
      </c>
      <c r="C6404" s="44">
        <v>18.0</v>
      </c>
      <c r="D6404" s="44">
        <v>247.3</v>
      </c>
      <c r="E6404" s="44">
        <v>25.3</v>
      </c>
      <c r="F6404" s="44">
        <v>2.43</v>
      </c>
      <c r="G6404" s="44">
        <v>0.95</v>
      </c>
      <c r="H6404" s="18">
        <f>MIN(1,F6404/Config_Geracao!$E$4)*G6404</f>
        <v>0.23085</v>
      </c>
    </row>
    <row r="6405" ht="15.0" customHeight="1">
      <c r="A6405" s="43">
        <v>45924.7916666667</v>
      </c>
      <c r="B6405" s="44">
        <v>9.0</v>
      </c>
      <c r="C6405" s="44">
        <v>19.0</v>
      </c>
      <c r="D6405" s="44">
        <v>11.7</v>
      </c>
      <c r="E6405" s="44">
        <v>26.6</v>
      </c>
      <c r="F6405" s="44">
        <v>3.06</v>
      </c>
      <c r="G6405" s="44">
        <v>0.95</v>
      </c>
      <c r="H6405" s="18">
        <f>MIN(1,F6405/Config_Geracao!$E$4)*G6405</f>
        <v>0.2907</v>
      </c>
    </row>
    <row r="6406" ht="15.0" customHeight="1">
      <c r="A6406" s="43">
        <v>45924.8333333333</v>
      </c>
      <c r="B6406" s="44">
        <v>9.0</v>
      </c>
      <c r="C6406" s="44">
        <v>20.0</v>
      </c>
      <c r="D6406" s="44">
        <v>0.0</v>
      </c>
      <c r="E6406" s="44">
        <v>25.3</v>
      </c>
      <c r="F6406" s="44">
        <v>2.61</v>
      </c>
      <c r="G6406" s="44">
        <v>0.95</v>
      </c>
      <c r="H6406" s="18">
        <f>MIN(1,F6406/Config_Geracao!$E$4)*G6406</f>
        <v>0.24795</v>
      </c>
    </row>
    <row r="6407" ht="15.0" customHeight="1">
      <c r="A6407" s="43">
        <v>45924.875</v>
      </c>
      <c r="B6407" s="44">
        <v>9.0</v>
      </c>
      <c r="C6407" s="44">
        <v>21.0</v>
      </c>
      <c r="D6407" s="44">
        <v>0.0</v>
      </c>
      <c r="E6407" s="44">
        <v>27.8</v>
      </c>
      <c r="F6407" s="44">
        <v>3.63</v>
      </c>
      <c r="G6407" s="44">
        <v>0.95</v>
      </c>
      <c r="H6407" s="18">
        <f>MIN(1,F6407/Config_Geracao!$E$4)*G6407</f>
        <v>0.34485</v>
      </c>
    </row>
    <row r="6408" ht="15.0" customHeight="1">
      <c r="A6408" s="43">
        <v>45924.9166666667</v>
      </c>
      <c r="B6408" s="44">
        <v>9.0</v>
      </c>
      <c r="C6408" s="44">
        <v>22.0</v>
      </c>
      <c r="D6408" s="44">
        <v>0.0</v>
      </c>
      <c r="E6408" s="44">
        <v>30.4</v>
      </c>
      <c r="F6408" s="44">
        <v>4.64</v>
      </c>
      <c r="G6408" s="44">
        <v>0.95</v>
      </c>
      <c r="H6408" s="18">
        <f>MIN(1,F6408/Config_Geracao!$E$4)*G6408</f>
        <v>0.4408</v>
      </c>
    </row>
    <row r="6409" ht="15.0" customHeight="1">
      <c r="A6409" s="43">
        <v>45924.9583333333</v>
      </c>
      <c r="B6409" s="44">
        <v>9.0</v>
      </c>
      <c r="C6409" s="44">
        <v>23.0</v>
      </c>
      <c r="D6409" s="44">
        <v>0.0</v>
      </c>
      <c r="E6409" s="44">
        <v>26.4</v>
      </c>
      <c r="F6409" s="44">
        <v>4.03</v>
      </c>
      <c r="G6409" s="44">
        <v>0.95</v>
      </c>
      <c r="H6409" s="18">
        <f>MIN(1,F6409/Config_Geracao!$E$4)*G6409</f>
        <v>0.38285</v>
      </c>
    </row>
    <row r="6410" ht="15.0" customHeight="1">
      <c r="A6410" s="43">
        <v>45925.0</v>
      </c>
      <c r="B6410" s="44">
        <v>9.0</v>
      </c>
      <c r="C6410" s="44">
        <v>0.0</v>
      </c>
      <c r="D6410" s="44">
        <v>0.0</v>
      </c>
      <c r="E6410" s="44">
        <v>28.6</v>
      </c>
      <c r="F6410" s="44">
        <v>4.48</v>
      </c>
      <c r="G6410" s="44">
        <v>0.95</v>
      </c>
      <c r="H6410" s="18">
        <f>MIN(1,F6410/Config_Geracao!$E$4)*G6410</f>
        <v>0.4256</v>
      </c>
    </row>
    <row r="6411" ht="15.0" customHeight="1">
      <c r="A6411" s="43">
        <v>45925.0416666667</v>
      </c>
      <c r="B6411" s="44">
        <v>9.0</v>
      </c>
      <c r="C6411" s="44">
        <v>1.0</v>
      </c>
      <c r="D6411" s="44">
        <v>0.0</v>
      </c>
      <c r="E6411" s="44">
        <v>28.0</v>
      </c>
      <c r="F6411" s="44">
        <v>4.57</v>
      </c>
      <c r="G6411" s="44">
        <v>0.95</v>
      </c>
      <c r="H6411" s="18">
        <f>MIN(1,F6411/Config_Geracao!$E$4)*G6411</f>
        <v>0.43415</v>
      </c>
    </row>
    <row r="6412" ht="15.0" customHeight="1">
      <c r="A6412" s="43">
        <v>45925.0833333333</v>
      </c>
      <c r="B6412" s="44">
        <v>9.0</v>
      </c>
      <c r="C6412" s="44">
        <v>2.0</v>
      </c>
      <c r="D6412" s="44">
        <v>0.0</v>
      </c>
      <c r="E6412" s="44">
        <v>26.1</v>
      </c>
      <c r="F6412" s="44">
        <v>4.12</v>
      </c>
      <c r="G6412" s="44">
        <v>0.95</v>
      </c>
      <c r="H6412" s="18">
        <f>MIN(1,F6412/Config_Geracao!$E$4)*G6412</f>
        <v>0.3914</v>
      </c>
    </row>
    <row r="6413" ht="15.0" customHeight="1">
      <c r="A6413" s="43">
        <v>45925.125</v>
      </c>
      <c r="B6413" s="44">
        <v>9.0</v>
      </c>
      <c r="C6413" s="44">
        <v>3.0</v>
      </c>
      <c r="D6413" s="44">
        <v>0.0</v>
      </c>
      <c r="E6413" s="44">
        <v>28.5</v>
      </c>
      <c r="F6413" s="44">
        <v>3.67</v>
      </c>
      <c r="G6413" s="44">
        <v>0.95</v>
      </c>
      <c r="H6413" s="18">
        <f>MIN(1,F6413/Config_Geracao!$E$4)*G6413</f>
        <v>0.34865</v>
      </c>
    </row>
    <row r="6414" ht="15.0" customHeight="1">
      <c r="A6414" s="43">
        <v>45925.1666666667</v>
      </c>
      <c r="B6414" s="44">
        <v>9.0</v>
      </c>
      <c r="C6414" s="44">
        <v>4.0</v>
      </c>
      <c r="D6414" s="44">
        <v>0.0</v>
      </c>
      <c r="E6414" s="44">
        <v>25.6</v>
      </c>
      <c r="F6414" s="44">
        <v>3.93</v>
      </c>
      <c r="G6414" s="44">
        <v>0.95</v>
      </c>
      <c r="H6414" s="18">
        <f>MIN(1,F6414/Config_Geracao!$E$4)*G6414</f>
        <v>0.37335</v>
      </c>
    </row>
    <row r="6415" ht="15.0" customHeight="1">
      <c r="A6415" s="43">
        <v>45925.2083333333</v>
      </c>
      <c r="B6415" s="44">
        <v>9.0</v>
      </c>
      <c r="C6415" s="44">
        <v>5.0</v>
      </c>
      <c r="D6415" s="44">
        <v>0.0</v>
      </c>
      <c r="E6415" s="44">
        <v>25.0</v>
      </c>
      <c r="F6415" s="44">
        <v>3.91</v>
      </c>
      <c r="G6415" s="44">
        <v>0.95</v>
      </c>
      <c r="H6415" s="18">
        <f>MIN(1,F6415/Config_Geracao!$E$4)*G6415</f>
        <v>0.37145</v>
      </c>
    </row>
    <row r="6416" ht="15.0" customHeight="1">
      <c r="A6416" s="43">
        <v>45925.25</v>
      </c>
      <c r="B6416" s="44">
        <v>9.0</v>
      </c>
      <c r="C6416" s="44">
        <v>6.0</v>
      </c>
      <c r="D6416" s="44">
        <v>236.2</v>
      </c>
      <c r="E6416" s="44">
        <v>26.6</v>
      </c>
      <c r="F6416" s="44">
        <v>2.8</v>
      </c>
      <c r="G6416" s="44">
        <v>0.95</v>
      </c>
      <c r="H6416" s="18">
        <f>MIN(1,F6416/Config_Geracao!$E$4)*G6416</f>
        <v>0.266</v>
      </c>
    </row>
    <row r="6417" ht="15.0" customHeight="1">
      <c r="A6417" s="43">
        <v>45925.2916666667</v>
      </c>
      <c r="B6417" s="44">
        <v>9.0</v>
      </c>
      <c r="C6417" s="44">
        <v>7.0</v>
      </c>
      <c r="D6417" s="44">
        <v>453.8</v>
      </c>
      <c r="E6417" s="44">
        <v>26.8</v>
      </c>
      <c r="F6417" s="44">
        <v>4.14</v>
      </c>
      <c r="G6417" s="44">
        <v>0.95</v>
      </c>
      <c r="H6417" s="18">
        <f>MIN(1,F6417/Config_Geracao!$E$4)*G6417</f>
        <v>0.3933</v>
      </c>
    </row>
    <row r="6418" ht="15.0" customHeight="1">
      <c r="A6418" s="43">
        <v>45925.3333333333</v>
      </c>
      <c r="B6418" s="44">
        <v>9.0</v>
      </c>
      <c r="C6418" s="44">
        <v>8.0</v>
      </c>
      <c r="D6418" s="44">
        <v>376.6</v>
      </c>
      <c r="E6418" s="44">
        <v>27.6</v>
      </c>
      <c r="F6418" s="44">
        <v>4.38</v>
      </c>
      <c r="G6418" s="44">
        <v>0.95</v>
      </c>
      <c r="H6418" s="18">
        <f>MIN(1,F6418/Config_Geracao!$E$4)*G6418</f>
        <v>0.4161</v>
      </c>
    </row>
    <row r="6419" ht="15.0" customHeight="1">
      <c r="A6419" s="43">
        <v>45925.375</v>
      </c>
      <c r="B6419" s="44">
        <v>9.0</v>
      </c>
      <c r="C6419" s="44">
        <v>9.0</v>
      </c>
      <c r="D6419" s="44">
        <v>787.0</v>
      </c>
      <c r="E6419" s="44">
        <v>28.8</v>
      </c>
      <c r="F6419" s="44">
        <v>5.05</v>
      </c>
      <c r="G6419" s="44">
        <v>0.95</v>
      </c>
      <c r="H6419" s="18">
        <f>MIN(1,F6419/Config_Geracao!$E$4)*G6419</f>
        <v>0.47975</v>
      </c>
    </row>
    <row r="6420" ht="15.0" customHeight="1">
      <c r="A6420" s="43">
        <v>45925.4166666667</v>
      </c>
      <c r="B6420" s="44">
        <v>9.0</v>
      </c>
      <c r="C6420" s="44">
        <v>10.0</v>
      </c>
      <c r="D6420" s="44">
        <v>899.3</v>
      </c>
      <c r="E6420" s="44">
        <v>30.2</v>
      </c>
      <c r="F6420" s="44">
        <v>4.16</v>
      </c>
      <c r="G6420" s="44">
        <v>0.95</v>
      </c>
      <c r="H6420" s="18">
        <f>MIN(1,F6420/Config_Geracao!$E$4)*G6420</f>
        <v>0.3952</v>
      </c>
    </row>
    <row r="6421" ht="15.0" customHeight="1">
      <c r="A6421" s="43">
        <v>45925.4583333333</v>
      </c>
      <c r="B6421" s="44">
        <v>9.0</v>
      </c>
      <c r="C6421" s="44">
        <v>11.0</v>
      </c>
      <c r="D6421" s="44">
        <v>939.7</v>
      </c>
      <c r="E6421" s="44">
        <v>29.3</v>
      </c>
      <c r="F6421" s="44">
        <v>2.65</v>
      </c>
      <c r="G6421" s="44">
        <v>0.95</v>
      </c>
      <c r="H6421" s="18">
        <f>MIN(1,F6421/Config_Geracao!$E$4)*G6421</f>
        <v>0.25175</v>
      </c>
    </row>
    <row r="6422" ht="15.0" customHeight="1">
      <c r="A6422" s="43">
        <v>45925.5</v>
      </c>
      <c r="B6422" s="44">
        <v>9.0</v>
      </c>
      <c r="C6422" s="44">
        <v>12.0</v>
      </c>
      <c r="D6422" s="44">
        <v>971.9</v>
      </c>
      <c r="E6422" s="44">
        <v>29.4</v>
      </c>
      <c r="F6422" s="44">
        <v>2.4</v>
      </c>
      <c r="G6422" s="44">
        <v>0.95</v>
      </c>
      <c r="H6422" s="18">
        <f>MIN(1,F6422/Config_Geracao!$E$4)*G6422</f>
        <v>0.228</v>
      </c>
    </row>
    <row r="6423" ht="15.0" customHeight="1">
      <c r="A6423" s="43">
        <v>45925.5416666667</v>
      </c>
      <c r="B6423" s="44">
        <v>9.0</v>
      </c>
      <c r="C6423" s="44">
        <v>13.0</v>
      </c>
      <c r="D6423" s="44">
        <v>323.3</v>
      </c>
      <c r="E6423" s="44">
        <v>31.7</v>
      </c>
      <c r="F6423" s="44">
        <v>4.16</v>
      </c>
      <c r="G6423" s="44">
        <v>0.95</v>
      </c>
      <c r="H6423" s="18">
        <f>MIN(1,F6423/Config_Geracao!$E$4)*G6423</f>
        <v>0.3952</v>
      </c>
    </row>
    <row r="6424" ht="15.0" customHeight="1">
      <c r="A6424" s="43">
        <v>45925.5833333333</v>
      </c>
      <c r="B6424" s="44">
        <v>9.0</v>
      </c>
      <c r="C6424" s="44">
        <v>14.0</v>
      </c>
      <c r="D6424" s="44">
        <v>908.2</v>
      </c>
      <c r="E6424" s="44">
        <v>29.6</v>
      </c>
      <c r="F6424" s="44">
        <v>3.26</v>
      </c>
      <c r="G6424" s="44">
        <v>0.95</v>
      </c>
      <c r="H6424" s="18">
        <f>MIN(1,F6424/Config_Geracao!$E$4)*G6424</f>
        <v>0.3097</v>
      </c>
    </row>
    <row r="6425" ht="15.0" customHeight="1">
      <c r="A6425" s="43">
        <v>45925.625</v>
      </c>
      <c r="B6425" s="44">
        <v>9.0</v>
      </c>
      <c r="C6425" s="44">
        <v>15.0</v>
      </c>
      <c r="D6425" s="44">
        <v>319.6</v>
      </c>
      <c r="E6425" s="44">
        <v>28.8</v>
      </c>
      <c r="F6425" s="44">
        <v>4.91</v>
      </c>
      <c r="G6425" s="44">
        <v>0.95</v>
      </c>
      <c r="H6425" s="18">
        <f>MIN(1,F6425/Config_Geracao!$E$4)*G6425</f>
        <v>0.46645</v>
      </c>
    </row>
    <row r="6426" ht="15.0" customHeight="1">
      <c r="A6426" s="43">
        <v>45925.6666666667</v>
      </c>
      <c r="B6426" s="44">
        <v>9.0</v>
      </c>
      <c r="C6426" s="44">
        <v>16.0</v>
      </c>
      <c r="D6426" s="44">
        <v>625.3</v>
      </c>
      <c r="E6426" s="44">
        <v>27.0</v>
      </c>
      <c r="F6426" s="44">
        <v>3.81</v>
      </c>
      <c r="G6426" s="44">
        <v>0.95</v>
      </c>
      <c r="H6426" s="18">
        <f>MIN(1,F6426/Config_Geracao!$E$4)*G6426</f>
        <v>0.36195</v>
      </c>
    </row>
    <row r="6427" ht="15.0" customHeight="1">
      <c r="A6427" s="43">
        <v>45925.7083333333</v>
      </c>
      <c r="B6427" s="44">
        <v>9.0</v>
      </c>
      <c r="C6427" s="44">
        <v>17.0</v>
      </c>
      <c r="D6427" s="44">
        <v>439.8</v>
      </c>
      <c r="E6427" s="44">
        <v>25.6</v>
      </c>
      <c r="F6427" s="44">
        <v>4.13</v>
      </c>
      <c r="G6427" s="44">
        <v>0.95</v>
      </c>
      <c r="H6427" s="18">
        <f>MIN(1,F6427/Config_Geracao!$E$4)*G6427</f>
        <v>0.39235</v>
      </c>
    </row>
    <row r="6428" ht="15.0" customHeight="1">
      <c r="A6428" s="43">
        <v>45925.75</v>
      </c>
      <c r="B6428" s="44">
        <v>9.0</v>
      </c>
      <c r="C6428" s="44">
        <v>18.0</v>
      </c>
      <c r="D6428" s="44">
        <v>232.9</v>
      </c>
      <c r="E6428" s="44">
        <v>26.3</v>
      </c>
      <c r="F6428" s="44">
        <v>2.49</v>
      </c>
      <c r="G6428" s="44">
        <v>0.95</v>
      </c>
      <c r="H6428" s="18">
        <f>MIN(1,F6428/Config_Geracao!$E$4)*G6428</f>
        <v>0.23655</v>
      </c>
    </row>
    <row r="6429" ht="15.0" customHeight="1">
      <c r="A6429" s="43">
        <v>45925.7916666667</v>
      </c>
      <c r="B6429" s="44">
        <v>9.0</v>
      </c>
      <c r="C6429" s="44">
        <v>19.0</v>
      </c>
      <c r="D6429" s="44">
        <v>0.0</v>
      </c>
      <c r="E6429" s="44">
        <v>23.7</v>
      </c>
      <c r="F6429" s="44">
        <v>2.78</v>
      </c>
      <c r="G6429" s="44">
        <v>0.95</v>
      </c>
      <c r="H6429" s="18">
        <f>MIN(1,F6429/Config_Geracao!$E$4)*G6429</f>
        <v>0.2641</v>
      </c>
    </row>
    <row r="6430" ht="15.0" customHeight="1">
      <c r="A6430" s="43">
        <v>45925.8333333333</v>
      </c>
      <c r="B6430" s="44">
        <v>9.0</v>
      </c>
      <c r="C6430" s="44">
        <v>20.0</v>
      </c>
      <c r="D6430" s="44">
        <v>0.0</v>
      </c>
      <c r="E6430" s="44">
        <v>25.1</v>
      </c>
      <c r="F6430" s="44">
        <v>2.75</v>
      </c>
      <c r="G6430" s="44">
        <v>0.95</v>
      </c>
      <c r="H6430" s="18">
        <f>MIN(1,F6430/Config_Geracao!$E$4)*G6430</f>
        <v>0.26125</v>
      </c>
    </row>
    <row r="6431" ht="15.0" customHeight="1">
      <c r="A6431" s="43">
        <v>45925.875</v>
      </c>
      <c r="B6431" s="44">
        <v>9.0</v>
      </c>
      <c r="C6431" s="44">
        <v>21.0</v>
      </c>
      <c r="D6431" s="44">
        <v>0.0</v>
      </c>
      <c r="E6431" s="44">
        <v>26.4</v>
      </c>
      <c r="F6431" s="44">
        <v>3.62</v>
      </c>
      <c r="G6431" s="44">
        <v>0.95</v>
      </c>
      <c r="H6431" s="18">
        <f>MIN(1,F6431/Config_Geracao!$E$4)*G6431</f>
        <v>0.3439</v>
      </c>
    </row>
    <row r="6432" ht="15.0" customHeight="1">
      <c r="A6432" s="43">
        <v>45925.9166666667</v>
      </c>
      <c r="B6432" s="44">
        <v>9.0</v>
      </c>
      <c r="C6432" s="44">
        <v>22.0</v>
      </c>
      <c r="D6432" s="44">
        <v>0.0</v>
      </c>
      <c r="E6432" s="44">
        <v>29.9</v>
      </c>
      <c r="F6432" s="44">
        <v>5.58</v>
      </c>
      <c r="G6432" s="44">
        <v>0.95</v>
      </c>
      <c r="H6432" s="18">
        <f>MIN(1,F6432/Config_Geracao!$E$4)*G6432</f>
        <v>0.5301</v>
      </c>
    </row>
    <row r="6433" ht="15.0" customHeight="1">
      <c r="A6433" s="43">
        <v>45925.9583333333</v>
      </c>
      <c r="B6433" s="44">
        <v>9.0</v>
      </c>
      <c r="C6433" s="44">
        <v>23.0</v>
      </c>
      <c r="D6433" s="44">
        <v>0.0</v>
      </c>
      <c r="E6433" s="44">
        <v>27.7</v>
      </c>
      <c r="F6433" s="44">
        <v>5.32</v>
      </c>
      <c r="G6433" s="44">
        <v>0.95</v>
      </c>
      <c r="H6433" s="18">
        <f>MIN(1,F6433/Config_Geracao!$E$4)*G6433</f>
        <v>0.5054</v>
      </c>
    </row>
    <row r="6434" ht="15.0" customHeight="1">
      <c r="A6434" s="43">
        <v>45926.0</v>
      </c>
      <c r="B6434" s="44">
        <v>9.0</v>
      </c>
      <c r="C6434" s="44">
        <v>0.0</v>
      </c>
      <c r="D6434" s="44">
        <v>0.0</v>
      </c>
      <c r="E6434" s="44">
        <v>30.4</v>
      </c>
      <c r="F6434" s="44">
        <v>3.94</v>
      </c>
      <c r="G6434" s="44">
        <v>0.95</v>
      </c>
      <c r="H6434" s="18">
        <f>MIN(1,F6434/Config_Geracao!$E$4)*G6434</f>
        <v>0.3743</v>
      </c>
    </row>
    <row r="6435" ht="15.0" customHeight="1">
      <c r="A6435" s="43">
        <v>45926.0416666667</v>
      </c>
      <c r="B6435" s="44">
        <v>9.0</v>
      </c>
      <c r="C6435" s="44">
        <v>1.0</v>
      </c>
      <c r="D6435" s="44">
        <v>0.0</v>
      </c>
      <c r="E6435" s="44">
        <v>27.0</v>
      </c>
      <c r="F6435" s="44">
        <v>3.66</v>
      </c>
      <c r="G6435" s="44">
        <v>0.95</v>
      </c>
      <c r="H6435" s="18">
        <f>MIN(1,F6435/Config_Geracao!$E$4)*G6435</f>
        <v>0.3477</v>
      </c>
    </row>
    <row r="6436" ht="15.0" customHeight="1">
      <c r="A6436" s="43">
        <v>45926.0833333333</v>
      </c>
      <c r="B6436" s="44">
        <v>9.0</v>
      </c>
      <c r="C6436" s="44">
        <v>2.0</v>
      </c>
      <c r="D6436" s="44">
        <v>0.0</v>
      </c>
      <c r="E6436" s="44">
        <v>29.3</v>
      </c>
      <c r="F6436" s="44">
        <v>5.22</v>
      </c>
      <c r="G6436" s="44">
        <v>0.95</v>
      </c>
      <c r="H6436" s="18">
        <f>MIN(1,F6436/Config_Geracao!$E$4)*G6436</f>
        <v>0.4959</v>
      </c>
    </row>
    <row r="6437" ht="15.0" customHeight="1">
      <c r="A6437" s="43">
        <v>45926.125</v>
      </c>
      <c r="B6437" s="44">
        <v>9.0</v>
      </c>
      <c r="C6437" s="44">
        <v>3.0</v>
      </c>
      <c r="D6437" s="44">
        <v>0.0</v>
      </c>
      <c r="E6437" s="44">
        <v>29.1</v>
      </c>
      <c r="F6437" s="44">
        <v>4.56</v>
      </c>
      <c r="G6437" s="44">
        <v>0.95</v>
      </c>
      <c r="H6437" s="18">
        <f>MIN(1,F6437/Config_Geracao!$E$4)*G6437</f>
        <v>0.4332</v>
      </c>
    </row>
    <row r="6438" ht="15.0" customHeight="1">
      <c r="A6438" s="43">
        <v>45926.1666666667</v>
      </c>
      <c r="B6438" s="44">
        <v>9.0</v>
      </c>
      <c r="C6438" s="44">
        <v>4.0</v>
      </c>
      <c r="D6438" s="44">
        <v>0.0</v>
      </c>
      <c r="E6438" s="44">
        <v>26.8</v>
      </c>
      <c r="F6438" s="44">
        <v>4.59</v>
      </c>
      <c r="G6438" s="44">
        <v>0.95</v>
      </c>
      <c r="H6438" s="18">
        <f>MIN(1,F6438/Config_Geracao!$E$4)*G6438</f>
        <v>0.43605</v>
      </c>
    </row>
    <row r="6439" ht="15.0" customHeight="1">
      <c r="A6439" s="43">
        <v>45926.2083333333</v>
      </c>
      <c r="B6439" s="44">
        <v>9.0</v>
      </c>
      <c r="C6439" s="44">
        <v>5.0</v>
      </c>
      <c r="D6439" s="44">
        <v>0.0</v>
      </c>
      <c r="E6439" s="44">
        <v>25.1</v>
      </c>
      <c r="F6439" s="44">
        <v>3.79</v>
      </c>
      <c r="G6439" s="44">
        <v>0.95</v>
      </c>
      <c r="H6439" s="18">
        <f>MIN(1,F6439/Config_Geracao!$E$4)*G6439</f>
        <v>0.36005</v>
      </c>
    </row>
    <row r="6440" ht="15.0" customHeight="1">
      <c r="A6440" s="43">
        <v>45926.25</v>
      </c>
      <c r="B6440" s="44">
        <v>9.0</v>
      </c>
      <c r="C6440" s="44">
        <v>6.0</v>
      </c>
      <c r="D6440" s="44">
        <v>124.5</v>
      </c>
      <c r="E6440" s="44">
        <v>26.3</v>
      </c>
      <c r="F6440" s="44">
        <v>4.46</v>
      </c>
      <c r="G6440" s="44">
        <v>0.95</v>
      </c>
      <c r="H6440" s="18">
        <f>MIN(1,F6440/Config_Geracao!$E$4)*G6440</f>
        <v>0.4237</v>
      </c>
    </row>
    <row r="6441" ht="15.0" customHeight="1">
      <c r="A6441" s="43">
        <v>45926.2916666667</v>
      </c>
      <c r="B6441" s="44">
        <v>9.0</v>
      </c>
      <c r="C6441" s="44">
        <v>7.0</v>
      </c>
      <c r="D6441" s="44">
        <v>432.1</v>
      </c>
      <c r="E6441" s="44">
        <v>28.5</v>
      </c>
      <c r="F6441" s="44">
        <v>2.54</v>
      </c>
      <c r="G6441" s="44">
        <v>0.95</v>
      </c>
      <c r="H6441" s="18">
        <f>MIN(1,F6441/Config_Geracao!$E$4)*G6441</f>
        <v>0.2413</v>
      </c>
    </row>
    <row r="6442" ht="15.0" customHeight="1">
      <c r="A6442" s="43">
        <v>45926.3333333333</v>
      </c>
      <c r="B6442" s="44">
        <v>9.0</v>
      </c>
      <c r="C6442" s="44">
        <v>8.0</v>
      </c>
      <c r="D6442" s="44">
        <v>601.1</v>
      </c>
      <c r="E6442" s="44">
        <v>30.0</v>
      </c>
      <c r="F6442" s="44">
        <v>2.56</v>
      </c>
      <c r="G6442" s="44">
        <v>0.95</v>
      </c>
      <c r="H6442" s="18">
        <f>MIN(1,F6442/Config_Geracao!$E$4)*G6442</f>
        <v>0.2432</v>
      </c>
    </row>
    <row r="6443" ht="15.0" customHeight="1">
      <c r="A6443" s="43">
        <v>45926.375</v>
      </c>
      <c r="B6443" s="44">
        <v>9.0</v>
      </c>
      <c r="C6443" s="44">
        <v>9.0</v>
      </c>
      <c r="D6443" s="44">
        <v>762.7</v>
      </c>
      <c r="E6443" s="44">
        <v>29.9</v>
      </c>
      <c r="F6443" s="44">
        <v>3.64</v>
      </c>
      <c r="G6443" s="44">
        <v>0.95</v>
      </c>
      <c r="H6443" s="18">
        <f>MIN(1,F6443/Config_Geracao!$E$4)*G6443</f>
        <v>0.3458</v>
      </c>
    </row>
    <row r="6444" ht="15.0" customHeight="1">
      <c r="A6444" s="43">
        <v>45926.4166666667</v>
      </c>
      <c r="B6444" s="44">
        <v>9.0</v>
      </c>
      <c r="C6444" s="44">
        <v>10.0</v>
      </c>
      <c r="D6444" s="44">
        <v>885.5</v>
      </c>
      <c r="E6444" s="44">
        <v>31.9</v>
      </c>
      <c r="F6444" s="44">
        <v>5.8</v>
      </c>
      <c r="G6444" s="44">
        <v>0.95</v>
      </c>
      <c r="H6444" s="18">
        <f>MIN(1,F6444/Config_Geracao!$E$4)*G6444</f>
        <v>0.551</v>
      </c>
    </row>
    <row r="6445" ht="15.0" customHeight="1">
      <c r="A6445" s="43">
        <v>45926.4583333333</v>
      </c>
      <c r="B6445" s="44">
        <v>9.0</v>
      </c>
      <c r="C6445" s="44">
        <v>11.0</v>
      </c>
      <c r="D6445" s="44">
        <v>989.1</v>
      </c>
      <c r="E6445" s="44">
        <v>31.8</v>
      </c>
      <c r="F6445" s="44">
        <v>2.53</v>
      </c>
      <c r="G6445" s="44">
        <v>0.95</v>
      </c>
      <c r="H6445" s="18">
        <f>MIN(1,F6445/Config_Geracao!$E$4)*G6445</f>
        <v>0.24035</v>
      </c>
    </row>
    <row r="6446" ht="15.0" customHeight="1">
      <c r="A6446" s="43">
        <v>45926.5</v>
      </c>
      <c r="B6446" s="44">
        <v>9.0</v>
      </c>
      <c r="C6446" s="44">
        <v>12.0</v>
      </c>
      <c r="D6446" s="44">
        <v>1035.0</v>
      </c>
      <c r="E6446" s="44">
        <v>31.7</v>
      </c>
      <c r="F6446" s="44">
        <v>2.98</v>
      </c>
      <c r="G6446" s="44">
        <v>0.95</v>
      </c>
      <c r="H6446" s="18">
        <f>MIN(1,F6446/Config_Geracao!$E$4)*G6446</f>
        <v>0.2831</v>
      </c>
    </row>
    <row r="6447" ht="15.0" customHeight="1">
      <c r="A6447" s="43">
        <v>45926.5416666667</v>
      </c>
      <c r="B6447" s="44">
        <v>9.0</v>
      </c>
      <c r="C6447" s="44">
        <v>13.0</v>
      </c>
      <c r="D6447" s="44">
        <v>547.6</v>
      </c>
      <c r="E6447" s="44">
        <v>30.1</v>
      </c>
      <c r="F6447" s="44">
        <v>5.05</v>
      </c>
      <c r="G6447" s="44">
        <v>0.95</v>
      </c>
      <c r="H6447" s="18">
        <f>MIN(1,F6447/Config_Geracao!$E$4)*G6447</f>
        <v>0.47975</v>
      </c>
    </row>
    <row r="6448" ht="15.0" customHeight="1">
      <c r="A6448" s="43">
        <v>45926.5833333333</v>
      </c>
      <c r="B6448" s="44">
        <v>9.0</v>
      </c>
      <c r="C6448" s="44">
        <v>14.0</v>
      </c>
      <c r="D6448" s="44">
        <v>343.7</v>
      </c>
      <c r="E6448" s="44">
        <v>29.9</v>
      </c>
      <c r="F6448" s="44">
        <v>10.5</v>
      </c>
      <c r="G6448" s="44">
        <v>0.95</v>
      </c>
      <c r="H6448" s="18">
        <f>MIN(1,F6448/Config_Geracao!$E$4)*G6448</f>
        <v>0.95</v>
      </c>
    </row>
    <row r="6449" ht="15.0" customHeight="1">
      <c r="A6449" s="43">
        <v>45926.625</v>
      </c>
      <c r="B6449" s="44">
        <v>9.0</v>
      </c>
      <c r="C6449" s="44">
        <v>15.0</v>
      </c>
      <c r="D6449" s="44">
        <v>803.8</v>
      </c>
      <c r="E6449" s="44">
        <v>27.0</v>
      </c>
      <c r="F6449" s="44">
        <v>3.41</v>
      </c>
      <c r="G6449" s="44">
        <v>0.95</v>
      </c>
      <c r="H6449" s="18">
        <f>MIN(1,F6449/Config_Geracao!$E$4)*G6449</f>
        <v>0.32395</v>
      </c>
    </row>
    <row r="6450" ht="15.0" customHeight="1">
      <c r="A6450" s="43">
        <v>45926.6666666667</v>
      </c>
      <c r="B6450" s="44">
        <v>9.0</v>
      </c>
      <c r="C6450" s="44">
        <v>16.0</v>
      </c>
      <c r="D6450" s="44">
        <v>629.6</v>
      </c>
      <c r="E6450" s="44">
        <v>26.6</v>
      </c>
      <c r="F6450" s="44">
        <v>2.47</v>
      </c>
      <c r="G6450" s="44">
        <v>0.95</v>
      </c>
      <c r="H6450" s="18">
        <f>MIN(1,F6450/Config_Geracao!$E$4)*G6450</f>
        <v>0.23465</v>
      </c>
    </row>
    <row r="6451" ht="15.0" customHeight="1">
      <c r="A6451" s="43">
        <v>45926.7083333333</v>
      </c>
      <c r="B6451" s="44">
        <v>9.0</v>
      </c>
      <c r="C6451" s="44">
        <v>17.0</v>
      </c>
      <c r="D6451" s="44">
        <v>412.9</v>
      </c>
      <c r="E6451" s="44">
        <v>29.4</v>
      </c>
      <c r="F6451" s="44">
        <v>3.79</v>
      </c>
      <c r="G6451" s="44">
        <v>0.95</v>
      </c>
      <c r="H6451" s="18">
        <f>MIN(1,F6451/Config_Geracao!$E$4)*G6451</f>
        <v>0.36005</v>
      </c>
    </row>
    <row r="6452" ht="15.0" customHeight="1">
      <c r="A6452" s="43">
        <v>45926.75</v>
      </c>
      <c r="B6452" s="44">
        <v>9.0</v>
      </c>
      <c r="C6452" s="44">
        <v>18.0</v>
      </c>
      <c r="D6452" s="44">
        <v>117.8</v>
      </c>
      <c r="E6452" s="44">
        <v>24.1</v>
      </c>
      <c r="F6452" s="44">
        <v>2.85</v>
      </c>
      <c r="G6452" s="44">
        <v>0.95</v>
      </c>
      <c r="H6452" s="18">
        <f>MIN(1,F6452/Config_Geracao!$E$4)*G6452</f>
        <v>0.27075</v>
      </c>
    </row>
    <row r="6453" ht="15.0" customHeight="1">
      <c r="A6453" s="43">
        <v>45926.7916666667</v>
      </c>
      <c r="B6453" s="44">
        <v>9.0</v>
      </c>
      <c r="C6453" s="44">
        <v>19.0</v>
      </c>
      <c r="D6453" s="44">
        <v>0.0</v>
      </c>
      <c r="E6453" s="44">
        <v>25.6</v>
      </c>
      <c r="F6453" s="44">
        <v>3.77</v>
      </c>
      <c r="G6453" s="44">
        <v>0.95</v>
      </c>
      <c r="H6453" s="18">
        <f>MIN(1,F6453/Config_Geracao!$E$4)*G6453</f>
        <v>0.35815</v>
      </c>
    </row>
    <row r="6454" ht="15.0" customHeight="1">
      <c r="A6454" s="43">
        <v>45926.8333333333</v>
      </c>
      <c r="B6454" s="44">
        <v>9.0</v>
      </c>
      <c r="C6454" s="44">
        <v>20.0</v>
      </c>
      <c r="D6454" s="44">
        <v>0.0</v>
      </c>
      <c r="E6454" s="44">
        <v>28.0</v>
      </c>
      <c r="F6454" s="44">
        <v>2.56</v>
      </c>
      <c r="G6454" s="44">
        <v>0.95</v>
      </c>
      <c r="H6454" s="18">
        <f>MIN(1,F6454/Config_Geracao!$E$4)*G6454</f>
        <v>0.2432</v>
      </c>
    </row>
    <row r="6455" ht="15.0" customHeight="1">
      <c r="A6455" s="43">
        <v>45926.875</v>
      </c>
      <c r="B6455" s="44">
        <v>9.0</v>
      </c>
      <c r="C6455" s="44">
        <v>21.0</v>
      </c>
      <c r="D6455" s="44">
        <v>0.0</v>
      </c>
      <c r="E6455" s="44">
        <v>27.1</v>
      </c>
      <c r="F6455" s="44">
        <v>3.97</v>
      </c>
      <c r="G6455" s="44">
        <v>0.95</v>
      </c>
      <c r="H6455" s="18">
        <f>MIN(1,F6455/Config_Geracao!$E$4)*G6455</f>
        <v>0.37715</v>
      </c>
    </row>
    <row r="6456" ht="15.0" customHeight="1">
      <c r="A6456" s="43">
        <v>45926.9166666667</v>
      </c>
      <c r="B6456" s="44">
        <v>9.0</v>
      </c>
      <c r="C6456" s="44">
        <v>22.0</v>
      </c>
      <c r="D6456" s="44">
        <v>0.0</v>
      </c>
      <c r="E6456" s="44">
        <v>27.6</v>
      </c>
      <c r="F6456" s="44">
        <v>4.4</v>
      </c>
      <c r="G6456" s="44">
        <v>0.95</v>
      </c>
      <c r="H6456" s="18">
        <f>MIN(1,F6456/Config_Geracao!$E$4)*G6456</f>
        <v>0.418</v>
      </c>
    </row>
    <row r="6457" ht="15.0" customHeight="1">
      <c r="A6457" s="43">
        <v>45926.9583333333</v>
      </c>
      <c r="B6457" s="44">
        <v>9.0</v>
      </c>
      <c r="C6457" s="44">
        <v>23.0</v>
      </c>
      <c r="D6457" s="44">
        <v>0.0</v>
      </c>
      <c r="E6457" s="44">
        <v>29.7</v>
      </c>
      <c r="F6457" s="44">
        <v>4.58</v>
      </c>
      <c r="G6457" s="44">
        <v>0.95</v>
      </c>
      <c r="H6457" s="18">
        <f>MIN(1,F6457/Config_Geracao!$E$4)*G6457</f>
        <v>0.4351</v>
      </c>
    </row>
    <row r="6458" ht="15.0" customHeight="1">
      <c r="A6458" s="43">
        <v>45927.0</v>
      </c>
      <c r="B6458" s="44">
        <v>9.0</v>
      </c>
      <c r="C6458" s="44">
        <v>0.0</v>
      </c>
      <c r="D6458" s="44">
        <v>0.0</v>
      </c>
      <c r="E6458" s="44">
        <v>25.2</v>
      </c>
      <c r="F6458" s="44">
        <v>5.33</v>
      </c>
      <c r="G6458" s="44">
        <v>0.95</v>
      </c>
      <c r="H6458" s="18">
        <f>MIN(1,F6458/Config_Geracao!$E$4)*G6458</f>
        <v>0.50635</v>
      </c>
    </row>
    <row r="6459" ht="15.0" customHeight="1">
      <c r="A6459" s="43">
        <v>45927.0416666667</v>
      </c>
      <c r="B6459" s="44">
        <v>9.0</v>
      </c>
      <c r="C6459" s="44">
        <v>1.0</v>
      </c>
      <c r="D6459" s="44">
        <v>0.0</v>
      </c>
      <c r="E6459" s="44">
        <v>28.6</v>
      </c>
      <c r="F6459" s="44">
        <v>4.71</v>
      </c>
      <c r="G6459" s="44">
        <v>0.95</v>
      </c>
      <c r="H6459" s="18">
        <f>MIN(1,F6459/Config_Geracao!$E$4)*G6459</f>
        <v>0.44745</v>
      </c>
    </row>
    <row r="6460" ht="15.0" customHeight="1">
      <c r="A6460" s="43">
        <v>45927.0833333333</v>
      </c>
      <c r="B6460" s="44">
        <v>9.0</v>
      </c>
      <c r="C6460" s="44">
        <v>2.0</v>
      </c>
      <c r="D6460" s="44">
        <v>0.0</v>
      </c>
      <c r="E6460" s="44">
        <v>30.0</v>
      </c>
      <c r="F6460" s="44">
        <v>4.97</v>
      </c>
      <c r="G6460" s="44">
        <v>0.95</v>
      </c>
      <c r="H6460" s="18">
        <f>MIN(1,F6460/Config_Geracao!$E$4)*G6460</f>
        <v>0.47215</v>
      </c>
    </row>
    <row r="6461" ht="15.0" customHeight="1">
      <c r="A6461" s="43">
        <v>45927.125</v>
      </c>
      <c r="B6461" s="44">
        <v>9.0</v>
      </c>
      <c r="C6461" s="44">
        <v>3.0</v>
      </c>
      <c r="D6461" s="44">
        <v>0.0</v>
      </c>
      <c r="E6461" s="44">
        <v>26.7</v>
      </c>
      <c r="F6461" s="44">
        <v>4.77</v>
      </c>
      <c r="G6461" s="44">
        <v>0.95</v>
      </c>
      <c r="H6461" s="18">
        <f>MIN(1,F6461/Config_Geracao!$E$4)*G6461</f>
        <v>0.45315</v>
      </c>
    </row>
    <row r="6462" ht="15.0" customHeight="1">
      <c r="A6462" s="43">
        <v>45927.1666666667</v>
      </c>
      <c r="B6462" s="44">
        <v>9.0</v>
      </c>
      <c r="C6462" s="44">
        <v>4.0</v>
      </c>
      <c r="D6462" s="44">
        <v>0.0</v>
      </c>
      <c r="E6462" s="44">
        <v>26.0</v>
      </c>
      <c r="F6462" s="44">
        <v>5.5</v>
      </c>
      <c r="G6462" s="44">
        <v>0.95</v>
      </c>
      <c r="H6462" s="18">
        <f>MIN(1,F6462/Config_Geracao!$E$4)*G6462</f>
        <v>0.5225</v>
      </c>
    </row>
    <row r="6463" ht="15.0" customHeight="1">
      <c r="A6463" s="43">
        <v>45927.2083333333</v>
      </c>
      <c r="B6463" s="44">
        <v>9.0</v>
      </c>
      <c r="C6463" s="44">
        <v>5.0</v>
      </c>
      <c r="D6463" s="44">
        <v>0.0</v>
      </c>
      <c r="E6463" s="44">
        <v>23.7</v>
      </c>
      <c r="F6463" s="44">
        <v>4.08</v>
      </c>
      <c r="G6463" s="44">
        <v>0.95</v>
      </c>
      <c r="H6463" s="18">
        <f>MIN(1,F6463/Config_Geracao!$E$4)*G6463</f>
        <v>0.3876</v>
      </c>
    </row>
    <row r="6464" ht="15.0" customHeight="1">
      <c r="A6464" s="43">
        <v>45927.25</v>
      </c>
      <c r="B6464" s="44">
        <v>9.0</v>
      </c>
      <c r="C6464" s="44">
        <v>6.0</v>
      </c>
      <c r="D6464" s="44">
        <v>195.4</v>
      </c>
      <c r="E6464" s="44">
        <v>24.8</v>
      </c>
      <c r="F6464" s="44">
        <v>3.14</v>
      </c>
      <c r="G6464" s="44">
        <v>0.95</v>
      </c>
      <c r="H6464" s="18">
        <f>MIN(1,F6464/Config_Geracao!$E$4)*G6464</f>
        <v>0.2983</v>
      </c>
    </row>
    <row r="6465" ht="15.0" customHeight="1">
      <c r="A6465" s="43">
        <v>45927.2916666667</v>
      </c>
      <c r="B6465" s="44">
        <v>9.0</v>
      </c>
      <c r="C6465" s="44">
        <v>7.0</v>
      </c>
      <c r="D6465" s="44">
        <v>435.1</v>
      </c>
      <c r="E6465" s="44">
        <v>26.4</v>
      </c>
      <c r="F6465" s="44">
        <v>2.69</v>
      </c>
      <c r="G6465" s="44">
        <v>0.95</v>
      </c>
      <c r="H6465" s="18">
        <f>MIN(1,F6465/Config_Geracao!$E$4)*G6465</f>
        <v>0.25555</v>
      </c>
    </row>
    <row r="6466" ht="15.0" customHeight="1">
      <c r="A6466" s="43">
        <v>45927.3333333333</v>
      </c>
      <c r="B6466" s="44">
        <v>9.0</v>
      </c>
      <c r="C6466" s="44">
        <v>8.0</v>
      </c>
      <c r="D6466" s="44">
        <v>607.5</v>
      </c>
      <c r="E6466" s="44">
        <v>30.3</v>
      </c>
      <c r="F6466" s="44">
        <v>2.44</v>
      </c>
      <c r="G6466" s="44">
        <v>0.95</v>
      </c>
      <c r="H6466" s="18">
        <f>MIN(1,F6466/Config_Geracao!$E$4)*G6466</f>
        <v>0.2318</v>
      </c>
    </row>
    <row r="6467" ht="15.0" customHeight="1">
      <c r="A6467" s="43">
        <v>45927.375</v>
      </c>
      <c r="B6467" s="44">
        <v>9.0</v>
      </c>
      <c r="C6467" s="44">
        <v>9.0</v>
      </c>
      <c r="D6467" s="44">
        <v>781.3</v>
      </c>
      <c r="E6467" s="44">
        <v>26.6</v>
      </c>
      <c r="F6467" s="44">
        <v>2.43</v>
      </c>
      <c r="G6467" s="44">
        <v>0.95</v>
      </c>
      <c r="H6467" s="18">
        <f>MIN(1,F6467/Config_Geracao!$E$4)*G6467</f>
        <v>0.23085</v>
      </c>
    </row>
    <row r="6468" ht="15.0" customHeight="1">
      <c r="A6468" s="43">
        <v>45927.4166666667</v>
      </c>
      <c r="B6468" s="44">
        <v>9.0</v>
      </c>
      <c r="C6468" s="44">
        <v>10.0</v>
      </c>
      <c r="D6468" s="44">
        <v>871.7</v>
      </c>
      <c r="E6468" s="44">
        <v>30.3</v>
      </c>
      <c r="F6468" s="44">
        <v>3.9</v>
      </c>
      <c r="G6468" s="44">
        <v>0.95</v>
      </c>
      <c r="H6468" s="18">
        <f>MIN(1,F6468/Config_Geracao!$E$4)*G6468</f>
        <v>0.3705</v>
      </c>
    </row>
    <row r="6469" ht="15.0" customHeight="1">
      <c r="A6469" s="43">
        <v>45927.4583333333</v>
      </c>
      <c r="B6469" s="44">
        <v>9.0</v>
      </c>
      <c r="C6469" s="44">
        <v>11.0</v>
      </c>
      <c r="D6469" s="44">
        <v>964.3</v>
      </c>
      <c r="E6469" s="44">
        <v>28.4</v>
      </c>
      <c r="F6469" s="44">
        <v>2.63</v>
      </c>
      <c r="G6469" s="44">
        <v>0.95</v>
      </c>
      <c r="H6469" s="18">
        <f>MIN(1,F6469/Config_Geracao!$E$4)*G6469</f>
        <v>0.24985</v>
      </c>
    </row>
    <row r="6470" ht="15.0" customHeight="1">
      <c r="A6470" s="43">
        <v>45927.5</v>
      </c>
      <c r="B6470" s="44">
        <v>9.0</v>
      </c>
      <c r="C6470" s="44">
        <v>12.0</v>
      </c>
      <c r="D6470" s="44">
        <v>973.2</v>
      </c>
      <c r="E6470" s="44">
        <v>30.8</v>
      </c>
      <c r="F6470" s="44">
        <v>3.28</v>
      </c>
      <c r="G6470" s="44">
        <v>0.95</v>
      </c>
      <c r="H6470" s="18">
        <f>MIN(1,F6470/Config_Geracao!$E$4)*G6470</f>
        <v>0.3116</v>
      </c>
    </row>
    <row r="6471" ht="15.0" customHeight="1">
      <c r="A6471" s="43">
        <v>45927.5416666667</v>
      </c>
      <c r="B6471" s="44">
        <v>9.0</v>
      </c>
      <c r="C6471" s="44">
        <v>13.0</v>
      </c>
      <c r="D6471" s="44">
        <v>975.7</v>
      </c>
      <c r="E6471" s="44">
        <v>31.7</v>
      </c>
      <c r="F6471" s="44">
        <v>3.95</v>
      </c>
      <c r="G6471" s="44">
        <v>0.95</v>
      </c>
      <c r="H6471" s="18">
        <f>MIN(1,F6471/Config_Geracao!$E$4)*G6471</f>
        <v>0.37525</v>
      </c>
    </row>
    <row r="6472" ht="15.0" customHeight="1">
      <c r="A6472" s="43">
        <v>45927.5833333333</v>
      </c>
      <c r="B6472" s="44">
        <v>9.0</v>
      </c>
      <c r="C6472" s="44">
        <v>14.0</v>
      </c>
      <c r="D6472" s="44">
        <v>912.2</v>
      </c>
      <c r="E6472" s="44">
        <v>29.5</v>
      </c>
      <c r="F6472" s="44">
        <v>4.76</v>
      </c>
      <c r="G6472" s="44">
        <v>0.95</v>
      </c>
      <c r="H6472" s="18">
        <f>MIN(1,F6472/Config_Geracao!$E$4)*G6472</f>
        <v>0.4522</v>
      </c>
    </row>
    <row r="6473" ht="15.0" customHeight="1">
      <c r="A6473" s="43">
        <v>45927.625</v>
      </c>
      <c r="B6473" s="44">
        <v>9.0</v>
      </c>
      <c r="C6473" s="44">
        <v>15.0</v>
      </c>
      <c r="D6473" s="44">
        <v>784.5</v>
      </c>
      <c r="E6473" s="44">
        <v>30.0</v>
      </c>
      <c r="F6473" s="44">
        <v>2.88</v>
      </c>
      <c r="G6473" s="44">
        <v>0.95</v>
      </c>
      <c r="H6473" s="18">
        <f>MIN(1,F6473/Config_Geracao!$E$4)*G6473</f>
        <v>0.2736</v>
      </c>
    </row>
    <row r="6474" ht="15.0" customHeight="1">
      <c r="A6474" s="43">
        <v>45927.6666666667</v>
      </c>
      <c r="B6474" s="44">
        <v>9.0</v>
      </c>
      <c r="C6474" s="44">
        <v>16.0</v>
      </c>
      <c r="D6474" s="44">
        <v>627.0</v>
      </c>
      <c r="E6474" s="44">
        <v>26.1</v>
      </c>
      <c r="F6474" s="44">
        <v>3.24</v>
      </c>
      <c r="G6474" s="44">
        <v>0.95</v>
      </c>
      <c r="H6474" s="18">
        <f>MIN(1,F6474/Config_Geracao!$E$4)*G6474</f>
        <v>0.3078</v>
      </c>
    </row>
    <row r="6475" ht="15.0" customHeight="1">
      <c r="A6475" s="43">
        <v>45927.7083333333</v>
      </c>
      <c r="B6475" s="44">
        <v>9.0</v>
      </c>
      <c r="C6475" s="44">
        <v>17.0</v>
      </c>
      <c r="D6475" s="44">
        <v>422.4</v>
      </c>
      <c r="E6475" s="44">
        <v>28.0</v>
      </c>
      <c r="F6475" s="44">
        <v>3.26</v>
      </c>
      <c r="G6475" s="44">
        <v>0.95</v>
      </c>
      <c r="H6475" s="18">
        <f>MIN(1,F6475/Config_Geracao!$E$4)*G6475</f>
        <v>0.3097</v>
      </c>
    </row>
    <row r="6476" ht="15.0" customHeight="1">
      <c r="A6476" s="43">
        <v>45927.75</v>
      </c>
      <c r="B6476" s="44">
        <v>9.0</v>
      </c>
      <c r="C6476" s="44">
        <v>18.0</v>
      </c>
      <c r="D6476" s="44">
        <v>215.0</v>
      </c>
      <c r="E6476" s="44">
        <v>25.7</v>
      </c>
      <c r="F6476" s="44">
        <v>4.06</v>
      </c>
      <c r="G6476" s="44">
        <v>0.95</v>
      </c>
      <c r="H6476" s="18">
        <f>MIN(1,F6476/Config_Geracao!$E$4)*G6476</f>
        <v>0.3857</v>
      </c>
    </row>
    <row r="6477" ht="15.0" customHeight="1">
      <c r="A6477" s="43">
        <v>45927.7916666667</v>
      </c>
      <c r="B6477" s="44">
        <v>9.0</v>
      </c>
      <c r="C6477" s="44">
        <v>19.0</v>
      </c>
      <c r="D6477" s="44">
        <v>6.1</v>
      </c>
      <c r="E6477" s="44">
        <v>25.1</v>
      </c>
      <c r="F6477" s="44">
        <v>2.7</v>
      </c>
      <c r="G6477" s="44">
        <v>0.95</v>
      </c>
      <c r="H6477" s="18">
        <f>MIN(1,F6477/Config_Geracao!$E$4)*G6477</f>
        <v>0.2565</v>
      </c>
    </row>
    <row r="6478" ht="15.0" customHeight="1">
      <c r="A6478" s="43">
        <v>45927.8333333333</v>
      </c>
      <c r="B6478" s="44">
        <v>9.0</v>
      </c>
      <c r="C6478" s="44">
        <v>20.0</v>
      </c>
      <c r="D6478" s="44">
        <v>0.0</v>
      </c>
      <c r="E6478" s="44">
        <v>28.5</v>
      </c>
      <c r="F6478" s="44">
        <v>2.82</v>
      </c>
      <c r="G6478" s="44">
        <v>0.95</v>
      </c>
      <c r="H6478" s="18">
        <f>MIN(1,F6478/Config_Geracao!$E$4)*G6478</f>
        <v>0.2679</v>
      </c>
    </row>
    <row r="6479" ht="15.0" customHeight="1">
      <c r="A6479" s="43">
        <v>45927.875</v>
      </c>
      <c r="B6479" s="44">
        <v>9.0</v>
      </c>
      <c r="C6479" s="44">
        <v>21.0</v>
      </c>
      <c r="D6479" s="44">
        <v>0.0</v>
      </c>
      <c r="E6479" s="44">
        <v>28.6</v>
      </c>
      <c r="F6479" s="44">
        <v>4.24</v>
      </c>
      <c r="G6479" s="44">
        <v>0.95</v>
      </c>
      <c r="H6479" s="18">
        <f>MIN(1,F6479/Config_Geracao!$E$4)*G6479</f>
        <v>0.4028</v>
      </c>
    </row>
    <row r="6480" ht="15.0" customHeight="1">
      <c r="A6480" s="43">
        <v>45927.9166666667</v>
      </c>
      <c r="B6480" s="44">
        <v>9.0</v>
      </c>
      <c r="C6480" s="44">
        <v>22.0</v>
      </c>
      <c r="D6480" s="44">
        <v>0.0</v>
      </c>
      <c r="E6480" s="44">
        <v>28.5</v>
      </c>
      <c r="F6480" s="44">
        <v>3.99</v>
      </c>
      <c r="G6480" s="44">
        <v>0.95</v>
      </c>
      <c r="H6480" s="18">
        <f>MIN(1,F6480/Config_Geracao!$E$4)*G6480</f>
        <v>0.37905</v>
      </c>
    </row>
    <row r="6481" ht="15.0" customHeight="1">
      <c r="A6481" s="43">
        <v>45927.9583333333</v>
      </c>
      <c r="B6481" s="44">
        <v>9.0</v>
      </c>
      <c r="C6481" s="44">
        <v>23.0</v>
      </c>
      <c r="D6481" s="44">
        <v>0.0</v>
      </c>
      <c r="E6481" s="44">
        <v>27.7</v>
      </c>
      <c r="F6481" s="44">
        <v>3.8</v>
      </c>
      <c r="G6481" s="44">
        <v>0.95</v>
      </c>
      <c r="H6481" s="18">
        <f>MIN(1,F6481/Config_Geracao!$E$4)*G6481</f>
        <v>0.361</v>
      </c>
    </row>
    <row r="6482" ht="15.0" customHeight="1">
      <c r="A6482" s="43">
        <v>45928.0</v>
      </c>
      <c r="B6482" s="44">
        <v>9.0</v>
      </c>
      <c r="C6482" s="44">
        <v>0.0</v>
      </c>
      <c r="D6482" s="44">
        <v>0.0</v>
      </c>
      <c r="E6482" s="44">
        <v>30.2</v>
      </c>
      <c r="F6482" s="44">
        <v>4.8</v>
      </c>
      <c r="G6482" s="44">
        <v>0.95</v>
      </c>
      <c r="H6482" s="18">
        <f>MIN(1,F6482/Config_Geracao!$E$4)*G6482</f>
        <v>0.456</v>
      </c>
    </row>
    <row r="6483" ht="15.0" customHeight="1">
      <c r="A6483" s="43">
        <v>45928.0416666667</v>
      </c>
      <c r="B6483" s="44">
        <v>9.0</v>
      </c>
      <c r="C6483" s="44">
        <v>1.0</v>
      </c>
      <c r="D6483" s="44">
        <v>0.0</v>
      </c>
      <c r="E6483" s="44">
        <v>26.2</v>
      </c>
      <c r="F6483" s="44">
        <v>6.18</v>
      </c>
      <c r="G6483" s="44">
        <v>0.95</v>
      </c>
      <c r="H6483" s="18">
        <f>MIN(1,F6483/Config_Geracao!$E$4)*G6483</f>
        <v>0.5871</v>
      </c>
    </row>
    <row r="6484" ht="15.0" customHeight="1">
      <c r="A6484" s="43">
        <v>45928.0833333333</v>
      </c>
      <c r="B6484" s="44">
        <v>9.0</v>
      </c>
      <c r="C6484" s="44">
        <v>2.0</v>
      </c>
      <c r="D6484" s="44">
        <v>0.0</v>
      </c>
      <c r="E6484" s="44">
        <v>27.1</v>
      </c>
      <c r="F6484" s="44">
        <v>4.21</v>
      </c>
      <c r="G6484" s="44">
        <v>0.95</v>
      </c>
      <c r="H6484" s="18">
        <f>MIN(1,F6484/Config_Geracao!$E$4)*G6484</f>
        <v>0.39995</v>
      </c>
    </row>
    <row r="6485" ht="15.0" customHeight="1">
      <c r="A6485" s="43">
        <v>45928.125</v>
      </c>
      <c r="B6485" s="44">
        <v>9.0</v>
      </c>
      <c r="C6485" s="44">
        <v>3.0</v>
      </c>
      <c r="D6485" s="44">
        <v>0.0</v>
      </c>
      <c r="E6485" s="44">
        <v>28.1</v>
      </c>
      <c r="F6485" s="44">
        <v>4.98</v>
      </c>
      <c r="G6485" s="44">
        <v>0.95</v>
      </c>
      <c r="H6485" s="18">
        <f>MIN(1,F6485/Config_Geracao!$E$4)*G6485</f>
        <v>0.4731</v>
      </c>
    </row>
    <row r="6486" ht="15.0" customHeight="1">
      <c r="A6486" s="43">
        <v>45928.1666666667</v>
      </c>
      <c r="B6486" s="44">
        <v>9.0</v>
      </c>
      <c r="C6486" s="44">
        <v>4.0</v>
      </c>
      <c r="D6486" s="44">
        <v>0.0</v>
      </c>
      <c r="E6486" s="44">
        <v>26.1</v>
      </c>
      <c r="F6486" s="44">
        <v>4.19</v>
      </c>
      <c r="G6486" s="44">
        <v>0.95</v>
      </c>
      <c r="H6486" s="18">
        <f>MIN(1,F6486/Config_Geracao!$E$4)*G6486</f>
        <v>0.39805</v>
      </c>
    </row>
    <row r="6487" ht="15.0" customHeight="1">
      <c r="A6487" s="43">
        <v>45928.2083333333</v>
      </c>
      <c r="B6487" s="44">
        <v>9.0</v>
      </c>
      <c r="C6487" s="44">
        <v>5.0</v>
      </c>
      <c r="D6487" s="44">
        <v>12.4</v>
      </c>
      <c r="E6487" s="44">
        <v>27.2</v>
      </c>
      <c r="F6487" s="44">
        <v>5.22</v>
      </c>
      <c r="G6487" s="44">
        <v>0.95</v>
      </c>
      <c r="H6487" s="18">
        <f>MIN(1,F6487/Config_Geracao!$E$4)*G6487</f>
        <v>0.4959</v>
      </c>
    </row>
    <row r="6488" ht="15.0" customHeight="1">
      <c r="A6488" s="43">
        <v>45928.25</v>
      </c>
      <c r="B6488" s="44">
        <v>9.0</v>
      </c>
      <c r="C6488" s="44">
        <v>6.0</v>
      </c>
      <c r="D6488" s="44">
        <v>221.6</v>
      </c>
      <c r="E6488" s="44">
        <v>26.0</v>
      </c>
      <c r="F6488" s="44">
        <v>9.24</v>
      </c>
      <c r="G6488" s="44">
        <v>0.95</v>
      </c>
      <c r="H6488" s="18">
        <f>MIN(1,F6488/Config_Geracao!$E$4)*G6488</f>
        <v>0.8778</v>
      </c>
    </row>
    <row r="6489" ht="15.0" customHeight="1">
      <c r="A6489" s="43">
        <v>45928.2916666667</v>
      </c>
      <c r="B6489" s="44">
        <v>9.0</v>
      </c>
      <c r="C6489" s="44">
        <v>7.0</v>
      </c>
      <c r="D6489" s="44">
        <v>429.0</v>
      </c>
      <c r="E6489" s="44">
        <v>28.9</v>
      </c>
      <c r="F6489" s="44">
        <v>3.33</v>
      </c>
      <c r="G6489" s="44">
        <v>0.95</v>
      </c>
      <c r="H6489" s="18">
        <f>MIN(1,F6489/Config_Geracao!$E$4)*G6489</f>
        <v>0.31635</v>
      </c>
    </row>
    <row r="6490" ht="15.0" customHeight="1">
      <c r="A6490" s="43">
        <v>45928.3333333333</v>
      </c>
      <c r="B6490" s="44">
        <v>9.0</v>
      </c>
      <c r="C6490" s="44">
        <v>8.0</v>
      </c>
      <c r="D6490" s="44">
        <v>597.1</v>
      </c>
      <c r="E6490" s="44">
        <v>30.4</v>
      </c>
      <c r="F6490" s="44">
        <v>3.52</v>
      </c>
      <c r="G6490" s="44">
        <v>0.95</v>
      </c>
      <c r="H6490" s="18">
        <f>MIN(1,F6490/Config_Geracao!$E$4)*G6490</f>
        <v>0.3344</v>
      </c>
    </row>
    <row r="6491" ht="15.0" customHeight="1">
      <c r="A6491" s="43">
        <v>45928.375</v>
      </c>
      <c r="B6491" s="44">
        <v>9.0</v>
      </c>
      <c r="C6491" s="44">
        <v>9.0</v>
      </c>
      <c r="D6491" s="44">
        <v>422.1</v>
      </c>
      <c r="E6491" s="44">
        <v>28.6</v>
      </c>
      <c r="F6491" s="44">
        <v>3.7</v>
      </c>
      <c r="G6491" s="44">
        <v>0.95</v>
      </c>
      <c r="H6491" s="18">
        <f>MIN(1,F6491/Config_Geracao!$E$4)*G6491</f>
        <v>0.3515</v>
      </c>
    </row>
    <row r="6492" ht="15.0" customHeight="1">
      <c r="A6492" s="43">
        <v>45928.4166666667</v>
      </c>
      <c r="B6492" s="44">
        <v>9.0</v>
      </c>
      <c r="C6492" s="44">
        <v>10.0</v>
      </c>
      <c r="D6492" s="44">
        <v>892.6</v>
      </c>
      <c r="E6492" s="44">
        <v>30.9</v>
      </c>
      <c r="F6492" s="44">
        <v>3.68</v>
      </c>
      <c r="G6492" s="44">
        <v>0.95</v>
      </c>
      <c r="H6492" s="18">
        <f>MIN(1,F6492/Config_Geracao!$E$4)*G6492</f>
        <v>0.3496</v>
      </c>
    </row>
    <row r="6493" ht="15.0" customHeight="1">
      <c r="A6493" s="43">
        <v>45928.4583333333</v>
      </c>
      <c r="B6493" s="44">
        <v>9.0</v>
      </c>
      <c r="C6493" s="44">
        <v>11.0</v>
      </c>
      <c r="D6493" s="44">
        <v>944.6</v>
      </c>
      <c r="E6493" s="44">
        <v>29.3</v>
      </c>
      <c r="F6493" s="44">
        <v>2.53</v>
      </c>
      <c r="G6493" s="44">
        <v>0.95</v>
      </c>
      <c r="H6493" s="18">
        <f>MIN(1,F6493/Config_Geracao!$E$4)*G6493</f>
        <v>0.24035</v>
      </c>
    </row>
    <row r="6494" ht="15.0" customHeight="1">
      <c r="A6494" s="43">
        <v>45928.5</v>
      </c>
      <c r="B6494" s="44">
        <v>9.0</v>
      </c>
      <c r="C6494" s="44">
        <v>12.0</v>
      </c>
      <c r="D6494" s="44">
        <v>1023.7</v>
      </c>
      <c r="E6494" s="44">
        <v>31.1</v>
      </c>
      <c r="F6494" s="44">
        <v>3.29</v>
      </c>
      <c r="G6494" s="44">
        <v>0.95</v>
      </c>
      <c r="H6494" s="18">
        <f>MIN(1,F6494/Config_Geracao!$E$4)*G6494</f>
        <v>0.31255</v>
      </c>
    </row>
    <row r="6495" ht="15.0" customHeight="1">
      <c r="A6495" s="43">
        <v>45928.5416666667</v>
      </c>
      <c r="B6495" s="44">
        <v>9.0</v>
      </c>
      <c r="C6495" s="44">
        <v>13.0</v>
      </c>
      <c r="D6495" s="44">
        <v>956.3</v>
      </c>
      <c r="E6495" s="44">
        <v>33.2</v>
      </c>
      <c r="F6495" s="44">
        <v>3.14</v>
      </c>
      <c r="G6495" s="44">
        <v>0.95</v>
      </c>
      <c r="H6495" s="18">
        <f>MIN(1,F6495/Config_Geracao!$E$4)*G6495</f>
        <v>0.2983</v>
      </c>
    </row>
    <row r="6496" ht="15.0" customHeight="1">
      <c r="A6496" s="43">
        <v>45928.5833333333</v>
      </c>
      <c r="B6496" s="44">
        <v>9.0</v>
      </c>
      <c r="C6496" s="44">
        <v>14.0</v>
      </c>
      <c r="D6496" s="44">
        <v>483.7</v>
      </c>
      <c r="E6496" s="44">
        <v>31.1</v>
      </c>
      <c r="F6496" s="44">
        <v>2.73</v>
      </c>
      <c r="G6496" s="44">
        <v>0.95</v>
      </c>
      <c r="H6496" s="18">
        <f>MIN(1,F6496/Config_Geracao!$E$4)*G6496</f>
        <v>0.25935</v>
      </c>
    </row>
    <row r="6497" ht="15.0" customHeight="1">
      <c r="A6497" s="43">
        <v>45928.625</v>
      </c>
      <c r="B6497" s="44">
        <v>9.0</v>
      </c>
      <c r="C6497" s="44">
        <v>15.0</v>
      </c>
      <c r="D6497" s="44">
        <v>756.5</v>
      </c>
      <c r="E6497" s="44">
        <v>28.8</v>
      </c>
      <c r="F6497" s="44">
        <v>4.66</v>
      </c>
      <c r="G6497" s="44">
        <v>0.95</v>
      </c>
      <c r="H6497" s="18">
        <f>MIN(1,F6497/Config_Geracao!$E$4)*G6497</f>
        <v>0.4427</v>
      </c>
    </row>
    <row r="6498" ht="15.0" customHeight="1">
      <c r="A6498" s="43">
        <v>45928.6666666667</v>
      </c>
      <c r="B6498" s="44">
        <v>9.0</v>
      </c>
      <c r="C6498" s="44">
        <v>16.0</v>
      </c>
      <c r="D6498" s="44">
        <v>627.9</v>
      </c>
      <c r="E6498" s="44">
        <v>28.2</v>
      </c>
      <c r="F6498" s="44">
        <v>2.72</v>
      </c>
      <c r="G6498" s="44">
        <v>0.95</v>
      </c>
      <c r="H6498" s="18">
        <f>MIN(1,F6498/Config_Geracao!$E$4)*G6498</f>
        <v>0.2584</v>
      </c>
    </row>
    <row r="6499" ht="15.0" customHeight="1">
      <c r="A6499" s="43">
        <v>45928.7083333333</v>
      </c>
      <c r="B6499" s="44">
        <v>9.0</v>
      </c>
      <c r="C6499" s="44">
        <v>17.0</v>
      </c>
      <c r="D6499" s="44">
        <v>409.9</v>
      </c>
      <c r="E6499" s="44">
        <v>25.1</v>
      </c>
      <c r="F6499" s="44">
        <v>3.17</v>
      </c>
      <c r="G6499" s="44">
        <v>0.95</v>
      </c>
      <c r="H6499" s="18">
        <f>MIN(1,F6499/Config_Geracao!$E$4)*G6499</f>
        <v>0.30115</v>
      </c>
    </row>
    <row r="6500" ht="15.0" customHeight="1">
      <c r="A6500" s="43">
        <v>45928.75</v>
      </c>
      <c r="B6500" s="44">
        <v>9.0</v>
      </c>
      <c r="C6500" s="44">
        <v>18.0</v>
      </c>
      <c r="D6500" s="44">
        <v>215.6</v>
      </c>
      <c r="E6500" s="44">
        <v>25.4</v>
      </c>
      <c r="F6500" s="44">
        <v>2.97</v>
      </c>
      <c r="G6500" s="44">
        <v>0.95</v>
      </c>
      <c r="H6500" s="18">
        <f>MIN(1,F6500/Config_Geracao!$E$4)*G6500</f>
        <v>0.28215</v>
      </c>
    </row>
    <row r="6501" ht="15.0" customHeight="1">
      <c r="A6501" s="43">
        <v>45928.7916666667</v>
      </c>
      <c r="B6501" s="44">
        <v>9.0</v>
      </c>
      <c r="C6501" s="44">
        <v>19.0</v>
      </c>
      <c r="D6501" s="44">
        <v>0.0</v>
      </c>
      <c r="E6501" s="44">
        <v>27.6</v>
      </c>
      <c r="F6501" s="44">
        <v>5.35</v>
      </c>
      <c r="G6501" s="44">
        <v>0.95</v>
      </c>
      <c r="H6501" s="18">
        <f>MIN(1,F6501/Config_Geracao!$E$4)*G6501</f>
        <v>0.50825</v>
      </c>
    </row>
    <row r="6502" ht="15.0" customHeight="1">
      <c r="A6502" s="43">
        <v>45928.8333333333</v>
      </c>
      <c r="B6502" s="44">
        <v>9.0</v>
      </c>
      <c r="C6502" s="44">
        <v>20.0</v>
      </c>
      <c r="D6502" s="44">
        <v>0.0</v>
      </c>
      <c r="E6502" s="44">
        <v>24.8</v>
      </c>
      <c r="F6502" s="44">
        <v>3.23</v>
      </c>
      <c r="G6502" s="44">
        <v>0.95</v>
      </c>
      <c r="H6502" s="18">
        <f>MIN(1,F6502/Config_Geracao!$E$4)*G6502</f>
        <v>0.30685</v>
      </c>
    </row>
    <row r="6503" ht="15.0" customHeight="1">
      <c r="A6503" s="43">
        <v>45928.875</v>
      </c>
      <c r="B6503" s="44">
        <v>9.0</v>
      </c>
      <c r="C6503" s="44">
        <v>21.0</v>
      </c>
      <c r="D6503" s="44">
        <v>0.0</v>
      </c>
      <c r="E6503" s="44">
        <v>24.9</v>
      </c>
      <c r="F6503" s="44">
        <v>6.32</v>
      </c>
      <c r="G6503" s="44">
        <v>0.95</v>
      </c>
      <c r="H6503" s="18">
        <f>MIN(1,F6503/Config_Geracao!$E$4)*G6503</f>
        <v>0.6004</v>
      </c>
    </row>
    <row r="6504" ht="15.0" customHeight="1">
      <c r="A6504" s="43">
        <v>45928.9166666667</v>
      </c>
      <c r="B6504" s="44">
        <v>9.0</v>
      </c>
      <c r="C6504" s="44">
        <v>22.0</v>
      </c>
      <c r="D6504" s="44">
        <v>0.0</v>
      </c>
      <c r="E6504" s="44">
        <v>26.6</v>
      </c>
      <c r="F6504" s="44">
        <v>4.75</v>
      </c>
      <c r="G6504" s="44">
        <v>0.95</v>
      </c>
      <c r="H6504" s="18">
        <f>MIN(1,F6504/Config_Geracao!$E$4)*G6504</f>
        <v>0.45125</v>
      </c>
    </row>
    <row r="6505" ht="15.0" customHeight="1">
      <c r="A6505" s="43">
        <v>45928.9583333333</v>
      </c>
      <c r="B6505" s="44">
        <v>9.0</v>
      </c>
      <c r="C6505" s="44">
        <v>23.0</v>
      </c>
      <c r="D6505" s="44">
        <v>0.0</v>
      </c>
      <c r="E6505" s="44">
        <v>26.7</v>
      </c>
      <c r="F6505" s="44">
        <v>5.46</v>
      </c>
      <c r="G6505" s="44">
        <v>0.95</v>
      </c>
      <c r="H6505" s="18">
        <f>MIN(1,F6505/Config_Geracao!$E$4)*G6505</f>
        <v>0.5187</v>
      </c>
    </row>
    <row r="6506" ht="15.0" customHeight="1">
      <c r="A6506" s="43">
        <v>45929.0</v>
      </c>
      <c r="B6506" s="44">
        <v>9.0</v>
      </c>
      <c r="C6506" s="44">
        <v>0.0</v>
      </c>
      <c r="D6506" s="44">
        <v>0.0</v>
      </c>
      <c r="E6506" s="44">
        <v>30.8</v>
      </c>
      <c r="F6506" s="44">
        <v>4.85</v>
      </c>
      <c r="G6506" s="44">
        <v>0.95</v>
      </c>
      <c r="H6506" s="18">
        <f>MIN(1,F6506/Config_Geracao!$E$4)*G6506</f>
        <v>0.46075</v>
      </c>
    </row>
    <row r="6507" ht="15.0" customHeight="1">
      <c r="A6507" s="43">
        <v>45929.0416666667</v>
      </c>
      <c r="B6507" s="44">
        <v>9.0</v>
      </c>
      <c r="C6507" s="44">
        <v>1.0</v>
      </c>
      <c r="D6507" s="44">
        <v>0.0</v>
      </c>
      <c r="E6507" s="44">
        <v>29.0</v>
      </c>
      <c r="F6507" s="44">
        <v>4.16</v>
      </c>
      <c r="G6507" s="44">
        <v>0.95</v>
      </c>
      <c r="H6507" s="18">
        <f>MIN(1,F6507/Config_Geracao!$E$4)*G6507</f>
        <v>0.3952</v>
      </c>
    </row>
    <row r="6508" ht="15.0" customHeight="1">
      <c r="A6508" s="43">
        <v>45929.0833333333</v>
      </c>
      <c r="B6508" s="44">
        <v>9.0</v>
      </c>
      <c r="C6508" s="44">
        <v>2.0</v>
      </c>
      <c r="D6508" s="44">
        <v>0.0</v>
      </c>
      <c r="E6508" s="44">
        <v>25.3</v>
      </c>
      <c r="F6508" s="44">
        <v>3.61</v>
      </c>
      <c r="G6508" s="44">
        <v>0.95</v>
      </c>
      <c r="H6508" s="18">
        <f>MIN(1,F6508/Config_Geracao!$E$4)*G6508</f>
        <v>0.34295</v>
      </c>
    </row>
    <row r="6509" ht="15.0" customHeight="1">
      <c r="A6509" s="43">
        <v>45929.125</v>
      </c>
      <c r="B6509" s="44">
        <v>9.0</v>
      </c>
      <c r="C6509" s="44">
        <v>3.0</v>
      </c>
      <c r="D6509" s="44">
        <v>0.0</v>
      </c>
      <c r="E6509" s="44">
        <v>26.7</v>
      </c>
      <c r="F6509" s="44">
        <v>4.31</v>
      </c>
      <c r="G6509" s="44">
        <v>0.95</v>
      </c>
      <c r="H6509" s="18">
        <f>MIN(1,F6509/Config_Geracao!$E$4)*G6509</f>
        <v>0.40945</v>
      </c>
    </row>
    <row r="6510" ht="15.0" customHeight="1">
      <c r="A6510" s="43">
        <v>45929.1666666667</v>
      </c>
      <c r="B6510" s="44">
        <v>9.0</v>
      </c>
      <c r="C6510" s="44">
        <v>4.0</v>
      </c>
      <c r="D6510" s="44">
        <v>0.0</v>
      </c>
      <c r="E6510" s="44">
        <v>26.8</v>
      </c>
      <c r="F6510" s="44">
        <v>4.01</v>
      </c>
      <c r="G6510" s="44">
        <v>0.95</v>
      </c>
      <c r="H6510" s="18">
        <f>MIN(1,F6510/Config_Geracao!$E$4)*G6510</f>
        <v>0.38095</v>
      </c>
    </row>
    <row r="6511" ht="15.0" customHeight="1">
      <c r="A6511" s="43">
        <v>45929.2083333333</v>
      </c>
      <c r="B6511" s="44">
        <v>9.0</v>
      </c>
      <c r="C6511" s="44">
        <v>5.0</v>
      </c>
      <c r="D6511" s="44">
        <v>8.4</v>
      </c>
      <c r="E6511" s="44">
        <v>24.0</v>
      </c>
      <c r="F6511" s="44">
        <v>3.87</v>
      </c>
      <c r="G6511" s="44">
        <v>0.95</v>
      </c>
      <c r="H6511" s="18">
        <f>MIN(1,F6511/Config_Geracao!$E$4)*G6511</f>
        <v>0.36765</v>
      </c>
    </row>
    <row r="6512" ht="15.0" customHeight="1">
      <c r="A6512" s="43">
        <v>45929.25</v>
      </c>
      <c r="B6512" s="44">
        <v>9.0</v>
      </c>
      <c r="C6512" s="44">
        <v>6.0</v>
      </c>
      <c r="D6512" s="44">
        <v>149.1</v>
      </c>
      <c r="E6512" s="44">
        <v>24.4</v>
      </c>
      <c r="F6512" s="44">
        <v>2.96</v>
      </c>
      <c r="G6512" s="44">
        <v>0.95</v>
      </c>
      <c r="H6512" s="18">
        <f>MIN(1,F6512/Config_Geracao!$E$4)*G6512</f>
        <v>0.2812</v>
      </c>
    </row>
    <row r="6513" ht="15.0" customHeight="1">
      <c r="A6513" s="43">
        <v>45929.2916666667</v>
      </c>
      <c r="B6513" s="44">
        <v>9.0</v>
      </c>
      <c r="C6513" s="44">
        <v>7.0</v>
      </c>
      <c r="D6513" s="44">
        <v>426.0</v>
      </c>
      <c r="E6513" s="44">
        <v>26.7</v>
      </c>
      <c r="F6513" s="44">
        <v>5.7</v>
      </c>
      <c r="G6513" s="44">
        <v>0.95</v>
      </c>
      <c r="H6513" s="18">
        <f>MIN(1,F6513/Config_Geracao!$E$4)*G6513</f>
        <v>0.5415</v>
      </c>
    </row>
    <row r="6514" ht="15.0" customHeight="1">
      <c r="A6514" s="43">
        <v>45929.3333333333</v>
      </c>
      <c r="B6514" s="44">
        <v>9.0</v>
      </c>
      <c r="C6514" s="44">
        <v>8.0</v>
      </c>
      <c r="D6514" s="44">
        <v>643.3</v>
      </c>
      <c r="E6514" s="44">
        <v>26.6</v>
      </c>
      <c r="F6514" s="44">
        <v>3.06</v>
      </c>
      <c r="G6514" s="44">
        <v>0.95</v>
      </c>
      <c r="H6514" s="18">
        <f>MIN(1,F6514/Config_Geracao!$E$4)*G6514</f>
        <v>0.2907</v>
      </c>
    </row>
    <row r="6515" ht="15.0" customHeight="1">
      <c r="A6515" s="43">
        <v>45929.375</v>
      </c>
      <c r="B6515" s="44">
        <v>9.0</v>
      </c>
      <c r="C6515" s="44">
        <v>9.0</v>
      </c>
      <c r="D6515" s="44">
        <v>488.1</v>
      </c>
      <c r="E6515" s="44">
        <v>30.4</v>
      </c>
      <c r="F6515" s="44">
        <v>2.55</v>
      </c>
      <c r="G6515" s="44">
        <v>0.95</v>
      </c>
      <c r="H6515" s="18">
        <f>MIN(1,F6515/Config_Geracao!$E$4)*G6515</f>
        <v>0.24225</v>
      </c>
    </row>
    <row r="6516" ht="15.0" customHeight="1">
      <c r="A6516" s="43">
        <v>45929.4166666667</v>
      </c>
      <c r="B6516" s="44">
        <v>9.0</v>
      </c>
      <c r="C6516" s="44">
        <v>10.0</v>
      </c>
      <c r="D6516" s="44">
        <v>881.6</v>
      </c>
      <c r="E6516" s="44">
        <v>28.8</v>
      </c>
      <c r="F6516" s="44">
        <v>4.2</v>
      </c>
      <c r="G6516" s="44">
        <v>0.95</v>
      </c>
      <c r="H6516" s="18">
        <f>MIN(1,F6516/Config_Geracao!$E$4)*G6516</f>
        <v>0.399</v>
      </c>
    </row>
    <row r="6517" ht="15.0" customHeight="1">
      <c r="A6517" s="43">
        <v>45929.4583333333</v>
      </c>
      <c r="B6517" s="44">
        <v>9.0</v>
      </c>
      <c r="C6517" s="44">
        <v>11.0</v>
      </c>
      <c r="D6517" s="44">
        <v>378.3</v>
      </c>
      <c r="E6517" s="44">
        <v>30.2</v>
      </c>
      <c r="F6517" s="44">
        <v>2.55</v>
      </c>
      <c r="G6517" s="44">
        <v>0.95</v>
      </c>
      <c r="H6517" s="18">
        <f>MIN(1,F6517/Config_Geracao!$E$4)*G6517</f>
        <v>0.24225</v>
      </c>
    </row>
    <row r="6518" ht="15.0" customHeight="1">
      <c r="A6518" s="43">
        <v>45929.5</v>
      </c>
      <c r="B6518" s="44">
        <v>9.0</v>
      </c>
      <c r="C6518" s="44">
        <v>12.0</v>
      </c>
      <c r="D6518" s="44">
        <v>1014.7</v>
      </c>
      <c r="E6518" s="44">
        <v>29.3</v>
      </c>
      <c r="F6518" s="44">
        <v>4.24</v>
      </c>
      <c r="G6518" s="44">
        <v>0.95</v>
      </c>
      <c r="H6518" s="18">
        <f>MIN(1,F6518/Config_Geracao!$E$4)*G6518</f>
        <v>0.4028</v>
      </c>
    </row>
    <row r="6519" ht="15.0" customHeight="1">
      <c r="A6519" s="43">
        <v>45929.5416666667</v>
      </c>
      <c r="B6519" s="44">
        <v>9.0</v>
      </c>
      <c r="C6519" s="44">
        <v>13.0</v>
      </c>
      <c r="D6519" s="44">
        <v>974.3</v>
      </c>
      <c r="E6519" s="44">
        <v>30.6</v>
      </c>
      <c r="F6519" s="44">
        <v>4.7</v>
      </c>
      <c r="G6519" s="44">
        <v>0.95</v>
      </c>
      <c r="H6519" s="18">
        <f>MIN(1,F6519/Config_Geracao!$E$4)*G6519</f>
        <v>0.4465</v>
      </c>
    </row>
    <row r="6520" ht="15.0" customHeight="1">
      <c r="A6520" s="43">
        <v>45929.5833333333</v>
      </c>
      <c r="B6520" s="44">
        <v>9.0</v>
      </c>
      <c r="C6520" s="44">
        <v>14.0</v>
      </c>
      <c r="D6520" s="44">
        <v>892.7</v>
      </c>
      <c r="E6520" s="44">
        <v>28.2</v>
      </c>
      <c r="F6520" s="44">
        <v>3.92</v>
      </c>
      <c r="G6520" s="44">
        <v>0.95</v>
      </c>
      <c r="H6520" s="18">
        <f>MIN(1,F6520/Config_Geracao!$E$4)*G6520</f>
        <v>0.3724</v>
      </c>
    </row>
    <row r="6521" ht="15.0" customHeight="1">
      <c r="A6521" s="43">
        <v>45929.625</v>
      </c>
      <c r="B6521" s="44">
        <v>9.0</v>
      </c>
      <c r="C6521" s="44">
        <v>15.0</v>
      </c>
      <c r="D6521" s="44">
        <v>764.9</v>
      </c>
      <c r="E6521" s="44">
        <v>29.5</v>
      </c>
      <c r="F6521" s="44">
        <v>3.05</v>
      </c>
      <c r="G6521" s="44">
        <v>0.95</v>
      </c>
      <c r="H6521" s="18">
        <f>MIN(1,F6521/Config_Geracao!$E$4)*G6521</f>
        <v>0.28975</v>
      </c>
    </row>
    <row r="6522" ht="15.0" customHeight="1">
      <c r="A6522" s="43">
        <v>45929.6666666667</v>
      </c>
      <c r="B6522" s="44">
        <v>9.0</v>
      </c>
      <c r="C6522" s="44">
        <v>16.0</v>
      </c>
      <c r="D6522" s="44">
        <v>585.9</v>
      </c>
      <c r="E6522" s="44">
        <v>28.3</v>
      </c>
      <c r="F6522" s="44">
        <v>3.18</v>
      </c>
      <c r="G6522" s="44">
        <v>0.95</v>
      </c>
      <c r="H6522" s="18">
        <f>MIN(1,F6522/Config_Geracao!$E$4)*G6522</f>
        <v>0.3021</v>
      </c>
    </row>
    <row r="6523" ht="15.0" customHeight="1">
      <c r="A6523" s="43">
        <v>45929.7083333333</v>
      </c>
      <c r="B6523" s="44">
        <v>9.0</v>
      </c>
      <c r="C6523" s="44">
        <v>17.0</v>
      </c>
      <c r="D6523" s="44">
        <v>427.3</v>
      </c>
      <c r="E6523" s="44">
        <v>28.1</v>
      </c>
      <c r="F6523" s="44">
        <v>3.13</v>
      </c>
      <c r="G6523" s="44">
        <v>0.95</v>
      </c>
      <c r="H6523" s="18">
        <f>MIN(1,F6523/Config_Geracao!$E$4)*G6523</f>
        <v>0.29735</v>
      </c>
    </row>
    <row r="6524" ht="15.0" customHeight="1">
      <c r="A6524" s="43">
        <v>45929.75</v>
      </c>
      <c r="B6524" s="44">
        <v>9.0</v>
      </c>
      <c r="C6524" s="44">
        <v>18.0</v>
      </c>
      <c r="D6524" s="44">
        <v>83.2</v>
      </c>
      <c r="E6524" s="44">
        <v>24.1</v>
      </c>
      <c r="F6524" s="44">
        <v>2.71</v>
      </c>
      <c r="G6524" s="44">
        <v>0.95</v>
      </c>
      <c r="H6524" s="18">
        <f>MIN(1,F6524/Config_Geracao!$E$4)*G6524</f>
        <v>0.25745</v>
      </c>
    </row>
    <row r="6525" ht="15.0" customHeight="1">
      <c r="A6525" s="43">
        <v>45929.7916666667</v>
      </c>
      <c r="B6525" s="44">
        <v>9.0</v>
      </c>
      <c r="C6525" s="44">
        <v>19.0</v>
      </c>
      <c r="D6525" s="44">
        <v>0.0</v>
      </c>
      <c r="E6525" s="44">
        <v>25.8</v>
      </c>
      <c r="F6525" s="44">
        <v>3.12</v>
      </c>
      <c r="G6525" s="44">
        <v>0.95</v>
      </c>
      <c r="H6525" s="18">
        <f>MIN(1,F6525/Config_Geracao!$E$4)*G6525</f>
        <v>0.2964</v>
      </c>
    </row>
    <row r="6526" ht="15.0" customHeight="1">
      <c r="A6526" s="43">
        <v>45929.8333333333</v>
      </c>
      <c r="B6526" s="44">
        <v>9.0</v>
      </c>
      <c r="C6526" s="44">
        <v>20.0</v>
      </c>
      <c r="D6526" s="44">
        <v>0.0</v>
      </c>
      <c r="E6526" s="44">
        <v>26.7</v>
      </c>
      <c r="F6526" s="44">
        <v>2.55</v>
      </c>
      <c r="G6526" s="44">
        <v>0.95</v>
      </c>
      <c r="H6526" s="18">
        <f>MIN(1,F6526/Config_Geracao!$E$4)*G6526</f>
        <v>0.24225</v>
      </c>
    </row>
    <row r="6527" ht="15.0" customHeight="1">
      <c r="A6527" s="43">
        <v>45929.875</v>
      </c>
      <c r="B6527" s="44">
        <v>9.0</v>
      </c>
      <c r="C6527" s="44">
        <v>21.0</v>
      </c>
      <c r="D6527" s="44">
        <v>0.0</v>
      </c>
      <c r="E6527" s="44">
        <v>24.9</v>
      </c>
      <c r="F6527" s="44">
        <v>4.16</v>
      </c>
      <c r="G6527" s="44">
        <v>0.95</v>
      </c>
      <c r="H6527" s="18">
        <f>MIN(1,F6527/Config_Geracao!$E$4)*G6527</f>
        <v>0.3952</v>
      </c>
    </row>
    <row r="6528" ht="15.0" customHeight="1">
      <c r="A6528" s="43">
        <v>45929.9166666667</v>
      </c>
      <c r="B6528" s="44">
        <v>9.0</v>
      </c>
      <c r="C6528" s="44">
        <v>22.0</v>
      </c>
      <c r="D6528" s="44">
        <v>0.0</v>
      </c>
      <c r="E6528" s="44">
        <v>26.6</v>
      </c>
      <c r="F6528" s="44">
        <v>4.11</v>
      </c>
      <c r="G6528" s="44">
        <v>0.95</v>
      </c>
      <c r="H6528" s="18">
        <f>MIN(1,F6528/Config_Geracao!$E$4)*G6528</f>
        <v>0.39045</v>
      </c>
    </row>
    <row r="6529" ht="15.0" customHeight="1">
      <c r="A6529" s="43">
        <v>45929.9583333333</v>
      </c>
      <c r="B6529" s="44">
        <v>9.0</v>
      </c>
      <c r="C6529" s="44">
        <v>23.0</v>
      </c>
      <c r="D6529" s="44">
        <v>0.0</v>
      </c>
      <c r="E6529" s="44">
        <v>28.1</v>
      </c>
      <c r="F6529" s="44">
        <v>3.96</v>
      </c>
      <c r="G6529" s="44">
        <v>0.95</v>
      </c>
      <c r="H6529" s="18">
        <f>MIN(1,F6529/Config_Geracao!$E$4)*G6529</f>
        <v>0.3762</v>
      </c>
    </row>
    <row r="6530" ht="15.0" customHeight="1">
      <c r="A6530" s="43">
        <v>45930.0</v>
      </c>
      <c r="B6530" s="44">
        <v>9.0</v>
      </c>
      <c r="C6530" s="44">
        <v>0.0</v>
      </c>
      <c r="D6530" s="44">
        <v>0.0</v>
      </c>
      <c r="E6530" s="44">
        <v>28.9</v>
      </c>
      <c r="F6530" s="44">
        <v>4.49</v>
      </c>
      <c r="G6530" s="44">
        <v>0.95</v>
      </c>
      <c r="H6530" s="18">
        <f>MIN(1,F6530/Config_Geracao!$E$4)*G6530</f>
        <v>0.42655</v>
      </c>
    </row>
    <row r="6531" ht="15.0" customHeight="1">
      <c r="A6531" s="43">
        <v>45930.0416666667</v>
      </c>
      <c r="B6531" s="44">
        <v>9.0</v>
      </c>
      <c r="C6531" s="44">
        <v>1.0</v>
      </c>
      <c r="D6531" s="44">
        <v>0.0</v>
      </c>
      <c r="E6531" s="44">
        <v>25.8</v>
      </c>
      <c r="F6531" s="44">
        <v>4.6</v>
      </c>
      <c r="G6531" s="44">
        <v>0.95</v>
      </c>
      <c r="H6531" s="18">
        <f>MIN(1,F6531/Config_Geracao!$E$4)*G6531</f>
        <v>0.437</v>
      </c>
    </row>
    <row r="6532" ht="15.0" customHeight="1">
      <c r="A6532" s="43">
        <v>45930.0833333333</v>
      </c>
      <c r="B6532" s="44">
        <v>9.0</v>
      </c>
      <c r="C6532" s="44">
        <v>2.0</v>
      </c>
      <c r="D6532" s="44">
        <v>0.0</v>
      </c>
      <c r="E6532" s="44">
        <v>26.9</v>
      </c>
      <c r="F6532" s="44">
        <v>3.84</v>
      </c>
      <c r="G6532" s="44">
        <v>0.95</v>
      </c>
      <c r="H6532" s="18">
        <f>MIN(1,F6532/Config_Geracao!$E$4)*G6532</f>
        <v>0.3648</v>
      </c>
    </row>
    <row r="6533" ht="15.0" customHeight="1">
      <c r="A6533" s="43">
        <v>45930.125</v>
      </c>
      <c r="B6533" s="44">
        <v>9.0</v>
      </c>
      <c r="C6533" s="44">
        <v>3.0</v>
      </c>
      <c r="D6533" s="44">
        <v>0.0</v>
      </c>
      <c r="E6533" s="44">
        <v>25.9</v>
      </c>
      <c r="F6533" s="44">
        <v>4.38</v>
      </c>
      <c r="G6533" s="44">
        <v>0.95</v>
      </c>
      <c r="H6533" s="18">
        <f>MIN(1,F6533/Config_Geracao!$E$4)*G6533</f>
        <v>0.4161</v>
      </c>
    </row>
    <row r="6534" ht="15.0" customHeight="1">
      <c r="A6534" s="43">
        <v>45930.1666666667</v>
      </c>
      <c r="B6534" s="44">
        <v>9.0</v>
      </c>
      <c r="C6534" s="44">
        <v>4.0</v>
      </c>
      <c r="D6534" s="44">
        <v>0.0</v>
      </c>
      <c r="E6534" s="44">
        <v>23.5</v>
      </c>
      <c r="F6534" s="44">
        <v>5.14</v>
      </c>
      <c r="G6534" s="44">
        <v>0.95</v>
      </c>
      <c r="H6534" s="18">
        <f>MIN(1,F6534/Config_Geracao!$E$4)*G6534</f>
        <v>0.4883</v>
      </c>
    </row>
    <row r="6535" ht="15.0" customHeight="1">
      <c r="A6535" s="43">
        <v>45930.2083333333</v>
      </c>
      <c r="B6535" s="44">
        <v>9.0</v>
      </c>
      <c r="C6535" s="44">
        <v>5.0</v>
      </c>
      <c r="D6535" s="44">
        <v>0.0</v>
      </c>
      <c r="E6535" s="44">
        <v>26.2</v>
      </c>
      <c r="F6535" s="44">
        <v>4.06</v>
      </c>
      <c r="G6535" s="44">
        <v>0.95</v>
      </c>
      <c r="H6535" s="18">
        <f>MIN(1,F6535/Config_Geracao!$E$4)*G6535</f>
        <v>0.3857</v>
      </c>
    </row>
    <row r="6536" ht="15.0" customHeight="1">
      <c r="A6536" s="43">
        <v>45930.25</v>
      </c>
      <c r="B6536" s="44">
        <v>9.0</v>
      </c>
      <c r="C6536" s="44">
        <v>6.0</v>
      </c>
      <c r="D6536" s="44">
        <v>214.5</v>
      </c>
      <c r="E6536" s="44">
        <v>22.8</v>
      </c>
      <c r="F6536" s="44">
        <v>7.38</v>
      </c>
      <c r="G6536" s="44">
        <v>0.95</v>
      </c>
      <c r="H6536" s="18">
        <f>MIN(1,F6536/Config_Geracao!$E$4)*G6536</f>
        <v>0.7011</v>
      </c>
    </row>
    <row r="6537" ht="15.0" customHeight="1">
      <c r="A6537" s="43">
        <v>45930.2916666667</v>
      </c>
      <c r="B6537" s="44">
        <v>9.0</v>
      </c>
      <c r="C6537" s="44">
        <v>7.0</v>
      </c>
      <c r="D6537" s="44">
        <v>411.1</v>
      </c>
      <c r="E6537" s="44">
        <v>27.5</v>
      </c>
      <c r="F6537" s="44">
        <v>2.57</v>
      </c>
      <c r="G6537" s="44">
        <v>0.95</v>
      </c>
      <c r="H6537" s="18">
        <f>MIN(1,F6537/Config_Geracao!$E$4)*G6537</f>
        <v>0.24415</v>
      </c>
    </row>
    <row r="6538" ht="15.0" customHeight="1">
      <c r="A6538" s="43">
        <v>45930.3333333333</v>
      </c>
      <c r="B6538" s="44">
        <v>9.0</v>
      </c>
      <c r="C6538" s="44">
        <v>8.0</v>
      </c>
      <c r="D6538" s="44">
        <v>667.7</v>
      </c>
      <c r="E6538" s="44">
        <v>26.4</v>
      </c>
      <c r="F6538" s="44">
        <v>2.64</v>
      </c>
      <c r="G6538" s="44">
        <v>0.95</v>
      </c>
      <c r="H6538" s="18">
        <f>MIN(1,F6538/Config_Geracao!$E$4)*G6538</f>
        <v>0.2508</v>
      </c>
    </row>
    <row r="6539" ht="15.0" customHeight="1">
      <c r="A6539" s="43">
        <v>45930.375</v>
      </c>
      <c r="B6539" s="44">
        <v>9.0</v>
      </c>
      <c r="C6539" s="44">
        <v>9.0</v>
      </c>
      <c r="D6539" s="44">
        <v>779.2</v>
      </c>
      <c r="E6539" s="44">
        <v>28.4</v>
      </c>
      <c r="F6539" s="44">
        <v>2.58</v>
      </c>
      <c r="G6539" s="44">
        <v>0.95</v>
      </c>
      <c r="H6539" s="18">
        <f>MIN(1,F6539/Config_Geracao!$E$4)*G6539</f>
        <v>0.2451</v>
      </c>
    </row>
    <row r="6540" ht="15.0" customHeight="1">
      <c r="A6540" s="43">
        <v>45930.4166666667</v>
      </c>
      <c r="B6540" s="44">
        <v>9.0</v>
      </c>
      <c r="C6540" s="44">
        <v>10.0</v>
      </c>
      <c r="D6540" s="44">
        <v>860.9</v>
      </c>
      <c r="E6540" s="44">
        <v>30.0</v>
      </c>
      <c r="F6540" s="44">
        <v>3.81</v>
      </c>
      <c r="G6540" s="44">
        <v>0.95</v>
      </c>
      <c r="H6540" s="18">
        <f>MIN(1,F6540/Config_Geracao!$E$4)*G6540</f>
        <v>0.36195</v>
      </c>
    </row>
    <row r="6541" ht="15.0" customHeight="1">
      <c r="A6541" s="43">
        <v>45930.4583333333</v>
      </c>
      <c r="B6541" s="44">
        <v>9.0</v>
      </c>
      <c r="C6541" s="44">
        <v>11.0</v>
      </c>
      <c r="D6541" s="44">
        <v>978.8</v>
      </c>
      <c r="E6541" s="44">
        <v>32.3</v>
      </c>
      <c r="F6541" s="44">
        <v>4.26</v>
      </c>
      <c r="G6541" s="44">
        <v>0.95</v>
      </c>
      <c r="H6541" s="18">
        <f>MIN(1,F6541/Config_Geracao!$E$4)*G6541</f>
        <v>0.4047</v>
      </c>
    </row>
    <row r="6542" ht="15.0" customHeight="1">
      <c r="A6542" s="43">
        <v>45930.5</v>
      </c>
      <c r="B6542" s="44">
        <v>9.0</v>
      </c>
      <c r="C6542" s="44">
        <v>12.0</v>
      </c>
      <c r="D6542" s="44">
        <v>978.3</v>
      </c>
      <c r="E6542" s="44">
        <v>29.5</v>
      </c>
      <c r="F6542" s="44">
        <v>3.42</v>
      </c>
      <c r="G6542" s="44">
        <v>0.95</v>
      </c>
      <c r="H6542" s="18">
        <f>MIN(1,F6542/Config_Geracao!$E$4)*G6542</f>
        <v>0.3249</v>
      </c>
    </row>
    <row r="6543" ht="15.0" customHeight="1">
      <c r="A6543" s="43">
        <v>45930.5416666667</v>
      </c>
      <c r="B6543" s="44">
        <v>9.0</v>
      </c>
      <c r="C6543" s="44">
        <v>13.0</v>
      </c>
      <c r="D6543" s="44">
        <v>392.1</v>
      </c>
      <c r="E6543" s="44">
        <v>29.3</v>
      </c>
      <c r="F6543" s="44">
        <v>3.45</v>
      </c>
      <c r="G6543" s="44">
        <v>0.95</v>
      </c>
      <c r="H6543" s="18">
        <f>MIN(1,F6543/Config_Geracao!$E$4)*G6543</f>
        <v>0.32775</v>
      </c>
    </row>
    <row r="6544" ht="15.0" customHeight="1">
      <c r="A6544" s="43">
        <v>45930.5833333333</v>
      </c>
      <c r="B6544" s="44">
        <v>9.0</v>
      </c>
      <c r="C6544" s="44">
        <v>14.0</v>
      </c>
      <c r="D6544" s="44">
        <v>901.7</v>
      </c>
      <c r="E6544" s="44">
        <v>30.0</v>
      </c>
      <c r="F6544" s="44">
        <v>2.5</v>
      </c>
      <c r="G6544" s="44">
        <v>0.95</v>
      </c>
      <c r="H6544" s="18">
        <f>MIN(1,F6544/Config_Geracao!$E$4)*G6544</f>
        <v>0.2375</v>
      </c>
    </row>
    <row r="6545" ht="15.0" customHeight="1">
      <c r="A6545" s="43">
        <v>45930.625</v>
      </c>
      <c r="B6545" s="44">
        <v>9.0</v>
      </c>
      <c r="C6545" s="44">
        <v>15.0</v>
      </c>
      <c r="D6545" s="44">
        <v>737.6</v>
      </c>
      <c r="E6545" s="44">
        <v>30.6</v>
      </c>
      <c r="F6545" s="44">
        <v>2.72</v>
      </c>
      <c r="G6545" s="44">
        <v>0.95</v>
      </c>
      <c r="H6545" s="18">
        <f>MIN(1,F6545/Config_Geracao!$E$4)*G6545</f>
        <v>0.2584</v>
      </c>
    </row>
    <row r="6546" ht="15.0" customHeight="1">
      <c r="A6546" s="43">
        <v>45930.6666666667</v>
      </c>
      <c r="B6546" s="44">
        <v>9.0</v>
      </c>
      <c r="C6546" s="44">
        <v>16.0</v>
      </c>
      <c r="D6546" s="44">
        <v>590.1</v>
      </c>
      <c r="E6546" s="44">
        <v>25.7</v>
      </c>
      <c r="F6546" s="44">
        <v>2.69</v>
      </c>
      <c r="G6546" s="44">
        <v>0.95</v>
      </c>
      <c r="H6546" s="18">
        <f>MIN(1,F6546/Config_Geracao!$E$4)*G6546</f>
        <v>0.25555</v>
      </c>
    </row>
    <row r="6547" ht="15.0" customHeight="1">
      <c r="A6547" s="43">
        <v>45930.7083333333</v>
      </c>
      <c r="B6547" s="44">
        <v>9.0</v>
      </c>
      <c r="C6547" s="44">
        <v>17.0</v>
      </c>
      <c r="D6547" s="44">
        <v>440.2</v>
      </c>
      <c r="E6547" s="44">
        <v>28.5</v>
      </c>
      <c r="F6547" s="44">
        <v>4.18</v>
      </c>
      <c r="G6547" s="44">
        <v>0.95</v>
      </c>
      <c r="H6547" s="18">
        <f>MIN(1,F6547/Config_Geracao!$E$4)*G6547</f>
        <v>0.3971</v>
      </c>
    </row>
    <row r="6548" ht="15.0" customHeight="1">
      <c r="A6548" s="43">
        <v>45930.75</v>
      </c>
      <c r="B6548" s="44">
        <v>9.0</v>
      </c>
      <c r="C6548" s="44">
        <v>18.0</v>
      </c>
      <c r="D6548" s="44">
        <v>200.2</v>
      </c>
      <c r="E6548" s="44">
        <v>24.4</v>
      </c>
      <c r="F6548" s="44">
        <v>3.59</v>
      </c>
      <c r="G6548" s="44">
        <v>0.95</v>
      </c>
      <c r="H6548" s="18">
        <f>MIN(1,F6548/Config_Geracao!$E$4)*G6548</f>
        <v>0.34105</v>
      </c>
    </row>
    <row r="6549" ht="15.0" customHeight="1">
      <c r="A6549" s="43">
        <v>45930.7916666667</v>
      </c>
      <c r="B6549" s="44">
        <v>9.0</v>
      </c>
      <c r="C6549" s="44">
        <v>19.0</v>
      </c>
      <c r="D6549" s="44">
        <v>0.0</v>
      </c>
      <c r="E6549" s="44">
        <v>28.1</v>
      </c>
      <c r="F6549" s="44">
        <v>2.88</v>
      </c>
      <c r="G6549" s="44">
        <v>0.95</v>
      </c>
      <c r="H6549" s="18">
        <f>MIN(1,F6549/Config_Geracao!$E$4)*G6549</f>
        <v>0.2736</v>
      </c>
    </row>
    <row r="6550" ht="15.0" customHeight="1">
      <c r="A6550" s="43">
        <v>45930.8333333333</v>
      </c>
      <c r="B6550" s="44">
        <v>9.0</v>
      </c>
      <c r="C6550" s="44">
        <v>20.0</v>
      </c>
      <c r="D6550" s="44">
        <v>0.0</v>
      </c>
      <c r="E6550" s="44">
        <v>29.1</v>
      </c>
      <c r="F6550" s="44">
        <v>3.79</v>
      </c>
      <c r="G6550" s="44">
        <v>0.95</v>
      </c>
      <c r="H6550" s="18">
        <f>MIN(1,F6550/Config_Geracao!$E$4)*G6550</f>
        <v>0.36005</v>
      </c>
    </row>
    <row r="6551" ht="15.0" customHeight="1">
      <c r="A6551" s="43">
        <v>45930.875</v>
      </c>
      <c r="B6551" s="44">
        <v>9.0</v>
      </c>
      <c r="C6551" s="44">
        <v>21.0</v>
      </c>
      <c r="D6551" s="44">
        <v>0.0</v>
      </c>
      <c r="E6551" s="44">
        <v>29.8</v>
      </c>
      <c r="F6551" s="44">
        <v>4.33</v>
      </c>
      <c r="G6551" s="44">
        <v>0.95</v>
      </c>
      <c r="H6551" s="18">
        <f>MIN(1,F6551/Config_Geracao!$E$4)*G6551</f>
        <v>0.41135</v>
      </c>
    </row>
    <row r="6552" ht="15.0" customHeight="1">
      <c r="A6552" s="43">
        <v>45930.9166666667</v>
      </c>
      <c r="B6552" s="44">
        <v>9.0</v>
      </c>
      <c r="C6552" s="44">
        <v>22.0</v>
      </c>
      <c r="D6552" s="44">
        <v>0.0</v>
      </c>
      <c r="E6552" s="44">
        <v>26.5</v>
      </c>
      <c r="F6552" s="44">
        <v>3.89</v>
      </c>
      <c r="G6552" s="44">
        <v>0.95</v>
      </c>
      <c r="H6552" s="18">
        <f>MIN(1,F6552/Config_Geracao!$E$4)*G6552</f>
        <v>0.36955</v>
      </c>
    </row>
    <row r="6553" ht="15.0" customHeight="1">
      <c r="A6553" s="43">
        <v>45930.9583333333</v>
      </c>
      <c r="B6553" s="44">
        <v>9.0</v>
      </c>
      <c r="C6553" s="44">
        <v>23.0</v>
      </c>
      <c r="D6553" s="44">
        <v>0.0</v>
      </c>
      <c r="E6553" s="44">
        <v>30.1</v>
      </c>
      <c r="F6553" s="44">
        <v>7.25</v>
      </c>
      <c r="G6553" s="44">
        <v>0.95</v>
      </c>
      <c r="H6553" s="18">
        <f>MIN(1,F6553/Config_Geracao!$E$4)*G6553</f>
        <v>0.68875</v>
      </c>
    </row>
    <row r="6554" ht="15.0" customHeight="1">
      <c r="A6554" s="43">
        <v>45931.0</v>
      </c>
      <c r="B6554" s="44">
        <v>10.0</v>
      </c>
      <c r="C6554" s="44">
        <v>0.0</v>
      </c>
      <c r="D6554" s="44">
        <v>0.0</v>
      </c>
      <c r="E6554" s="44">
        <v>30.0</v>
      </c>
      <c r="F6554" s="44">
        <v>3.84</v>
      </c>
      <c r="G6554" s="44">
        <v>0.95</v>
      </c>
      <c r="H6554" s="18">
        <f>MIN(1,F6554/Config_Geracao!$E$4)*G6554</f>
        <v>0.3648</v>
      </c>
    </row>
    <row r="6555" ht="15.0" customHeight="1">
      <c r="A6555" s="43">
        <v>45931.0416666667</v>
      </c>
      <c r="B6555" s="44">
        <v>10.0</v>
      </c>
      <c r="C6555" s="44">
        <v>1.0</v>
      </c>
      <c r="D6555" s="44">
        <v>0.0</v>
      </c>
      <c r="E6555" s="44">
        <v>29.7</v>
      </c>
      <c r="F6555" s="44">
        <v>3.47</v>
      </c>
      <c r="G6555" s="44">
        <v>0.95</v>
      </c>
      <c r="H6555" s="18">
        <f>MIN(1,F6555/Config_Geracao!$E$4)*G6555</f>
        <v>0.32965</v>
      </c>
    </row>
    <row r="6556" ht="15.0" customHeight="1">
      <c r="A6556" s="43">
        <v>45931.0833333333</v>
      </c>
      <c r="B6556" s="44">
        <v>10.0</v>
      </c>
      <c r="C6556" s="44">
        <v>2.0</v>
      </c>
      <c r="D6556" s="44">
        <v>0.0</v>
      </c>
      <c r="E6556" s="44">
        <v>28.8</v>
      </c>
      <c r="F6556" s="44">
        <v>3.78</v>
      </c>
      <c r="G6556" s="44">
        <v>0.95</v>
      </c>
      <c r="H6556" s="18">
        <f>MIN(1,F6556/Config_Geracao!$E$4)*G6556</f>
        <v>0.3591</v>
      </c>
    </row>
    <row r="6557" ht="15.0" customHeight="1">
      <c r="A6557" s="43">
        <v>45931.125</v>
      </c>
      <c r="B6557" s="44">
        <v>10.0</v>
      </c>
      <c r="C6557" s="44">
        <v>3.0</v>
      </c>
      <c r="D6557" s="44">
        <v>0.0</v>
      </c>
      <c r="E6557" s="44">
        <v>28.3</v>
      </c>
      <c r="F6557" s="44">
        <v>5.48</v>
      </c>
      <c r="G6557" s="44">
        <v>0.95</v>
      </c>
      <c r="H6557" s="18">
        <f>MIN(1,F6557/Config_Geracao!$E$4)*G6557</f>
        <v>0.5206</v>
      </c>
    </row>
    <row r="6558" ht="15.0" customHeight="1">
      <c r="A6558" s="43">
        <v>45931.1666666667</v>
      </c>
      <c r="B6558" s="44">
        <v>10.0</v>
      </c>
      <c r="C6558" s="44">
        <v>4.0</v>
      </c>
      <c r="D6558" s="44">
        <v>0.0</v>
      </c>
      <c r="E6558" s="44">
        <v>27.3</v>
      </c>
      <c r="F6558" s="44">
        <v>4.06</v>
      </c>
      <c r="G6558" s="44">
        <v>0.95</v>
      </c>
      <c r="H6558" s="18">
        <f>MIN(1,F6558/Config_Geracao!$E$4)*G6558</f>
        <v>0.3857</v>
      </c>
    </row>
    <row r="6559" ht="15.0" customHeight="1">
      <c r="A6559" s="43">
        <v>45931.2083333333</v>
      </c>
      <c r="B6559" s="44">
        <v>10.0</v>
      </c>
      <c r="C6559" s="44">
        <v>5.0</v>
      </c>
      <c r="D6559" s="44">
        <v>3.8</v>
      </c>
      <c r="E6559" s="44">
        <v>30.7</v>
      </c>
      <c r="F6559" s="44">
        <v>4.55</v>
      </c>
      <c r="G6559" s="44">
        <v>0.95</v>
      </c>
      <c r="H6559" s="18">
        <f>MIN(1,F6559/Config_Geracao!$E$4)*G6559</f>
        <v>0.43225</v>
      </c>
    </row>
    <row r="6560" ht="15.0" customHeight="1">
      <c r="A6560" s="43">
        <v>45931.25</v>
      </c>
      <c r="B6560" s="44">
        <v>10.0</v>
      </c>
      <c r="C6560" s="44">
        <v>6.0</v>
      </c>
      <c r="D6560" s="44">
        <v>234.8</v>
      </c>
      <c r="E6560" s="44">
        <v>25.6</v>
      </c>
      <c r="F6560" s="44">
        <v>2.79</v>
      </c>
      <c r="G6560" s="44">
        <v>0.95</v>
      </c>
      <c r="H6560" s="18">
        <f>MIN(1,F6560/Config_Geracao!$E$4)*G6560</f>
        <v>0.26505</v>
      </c>
    </row>
    <row r="6561" ht="15.0" customHeight="1">
      <c r="A6561" s="43">
        <v>45931.2916666667</v>
      </c>
      <c r="B6561" s="44">
        <v>10.0</v>
      </c>
      <c r="C6561" s="44">
        <v>7.0</v>
      </c>
      <c r="D6561" s="44">
        <v>425.6</v>
      </c>
      <c r="E6561" s="44">
        <v>26.6</v>
      </c>
      <c r="F6561" s="44">
        <v>4.6</v>
      </c>
      <c r="G6561" s="44">
        <v>0.95</v>
      </c>
      <c r="H6561" s="18">
        <f>MIN(1,F6561/Config_Geracao!$E$4)*G6561</f>
        <v>0.437</v>
      </c>
    </row>
    <row r="6562" ht="15.0" customHeight="1">
      <c r="A6562" s="43">
        <v>45931.3333333333</v>
      </c>
      <c r="B6562" s="44">
        <v>10.0</v>
      </c>
      <c r="C6562" s="44">
        <v>8.0</v>
      </c>
      <c r="D6562" s="44">
        <v>354.5</v>
      </c>
      <c r="E6562" s="44">
        <v>29.7</v>
      </c>
      <c r="F6562" s="44">
        <v>3.0</v>
      </c>
      <c r="G6562" s="44">
        <v>0.95</v>
      </c>
      <c r="H6562" s="18">
        <f>MIN(1,F6562/Config_Geracao!$E$4)*G6562</f>
        <v>0.285</v>
      </c>
    </row>
    <row r="6563" ht="15.0" customHeight="1">
      <c r="A6563" s="43">
        <v>45931.375</v>
      </c>
      <c r="B6563" s="44">
        <v>10.0</v>
      </c>
      <c r="C6563" s="44">
        <v>9.0</v>
      </c>
      <c r="D6563" s="44">
        <v>219.6</v>
      </c>
      <c r="E6563" s="44">
        <v>29.1</v>
      </c>
      <c r="F6563" s="44">
        <v>2.45</v>
      </c>
      <c r="G6563" s="44">
        <v>0.95</v>
      </c>
      <c r="H6563" s="18">
        <f>MIN(1,F6563/Config_Geracao!$E$4)*G6563</f>
        <v>0.23275</v>
      </c>
    </row>
    <row r="6564" ht="15.0" customHeight="1">
      <c r="A6564" s="43">
        <v>45931.4166666667</v>
      </c>
      <c r="B6564" s="44">
        <v>10.0</v>
      </c>
      <c r="C6564" s="44">
        <v>10.0</v>
      </c>
      <c r="D6564" s="44">
        <v>244.5</v>
      </c>
      <c r="E6564" s="44">
        <v>33.0</v>
      </c>
      <c r="F6564" s="44">
        <v>5.33</v>
      </c>
      <c r="G6564" s="44">
        <v>0.95</v>
      </c>
      <c r="H6564" s="18">
        <f>MIN(1,F6564/Config_Geracao!$E$4)*G6564</f>
        <v>0.50635</v>
      </c>
    </row>
    <row r="6565" ht="15.0" customHeight="1">
      <c r="A6565" s="43">
        <v>45931.4583333333</v>
      </c>
      <c r="B6565" s="44">
        <v>10.0</v>
      </c>
      <c r="C6565" s="44">
        <v>11.0</v>
      </c>
      <c r="D6565" s="44">
        <v>717.6</v>
      </c>
      <c r="E6565" s="44">
        <v>35.6</v>
      </c>
      <c r="F6565" s="44">
        <v>2.89</v>
      </c>
      <c r="G6565" s="44">
        <v>0.95</v>
      </c>
      <c r="H6565" s="18">
        <f>MIN(1,F6565/Config_Geracao!$E$4)*G6565</f>
        <v>0.27455</v>
      </c>
    </row>
    <row r="6566" ht="15.0" customHeight="1">
      <c r="A6566" s="43">
        <v>45931.5</v>
      </c>
      <c r="B6566" s="44">
        <v>10.0</v>
      </c>
      <c r="C6566" s="44">
        <v>12.0</v>
      </c>
      <c r="D6566" s="44">
        <v>476.3</v>
      </c>
      <c r="E6566" s="44">
        <v>30.6</v>
      </c>
      <c r="F6566" s="44">
        <v>2.49</v>
      </c>
      <c r="G6566" s="44">
        <v>0.95</v>
      </c>
      <c r="H6566" s="18">
        <f>MIN(1,F6566/Config_Geracao!$E$4)*G6566</f>
        <v>0.23655</v>
      </c>
    </row>
    <row r="6567" ht="15.0" customHeight="1">
      <c r="A6567" s="43">
        <v>45931.5416666667</v>
      </c>
      <c r="B6567" s="44">
        <v>10.0</v>
      </c>
      <c r="C6567" s="44">
        <v>13.0</v>
      </c>
      <c r="D6567" s="44">
        <v>1026.1</v>
      </c>
      <c r="E6567" s="44">
        <v>32.9</v>
      </c>
      <c r="F6567" s="44">
        <v>6.21</v>
      </c>
      <c r="G6567" s="44">
        <v>0.95</v>
      </c>
      <c r="H6567" s="18">
        <f>MIN(1,F6567/Config_Geracao!$E$4)*G6567</f>
        <v>0.58995</v>
      </c>
    </row>
    <row r="6568" ht="15.0" customHeight="1">
      <c r="A6568" s="43">
        <v>45931.5833333333</v>
      </c>
      <c r="B6568" s="44">
        <v>10.0</v>
      </c>
      <c r="C6568" s="44">
        <v>14.0</v>
      </c>
      <c r="D6568" s="44">
        <v>957.1</v>
      </c>
      <c r="E6568" s="44">
        <v>31.1</v>
      </c>
      <c r="F6568" s="44">
        <v>3.18</v>
      </c>
      <c r="G6568" s="44">
        <v>0.95</v>
      </c>
      <c r="H6568" s="18">
        <f>MIN(1,F6568/Config_Geracao!$E$4)*G6568</f>
        <v>0.3021</v>
      </c>
    </row>
    <row r="6569" ht="15.0" customHeight="1">
      <c r="A6569" s="43">
        <v>45931.625</v>
      </c>
      <c r="B6569" s="44">
        <v>10.0</v>
      </c>
      <c r="C6569" s="44">
        <v>15.0</v>
      </c>
      <c r="D6569" s="44">
        <v>279.6</v>
      </c>
      <c r="E6569" s="44">
        <v>28.6</v>
      </c>
      <c r="F6569" s="44">
        <v>2.5</v>
      </c>
      <c r="G6569" s="44">
        <v>0.95</v>
      </c>
      <c r="H6569" s="18">
        <f>MIN(1,F6569/Config_Geracao!$E$4)*G6569</f>
        <v>0.2375</v>
      </c>
    </row>
    <row r="6570" ht="15.0" customHeight="1">
      <c r="A6570" s="43">
        <v>45931.6666666667</v>
      </c>
      <c r="B6570" s="44">
        <v>10.0</v>
      </c>
      <c r="C6570" s="44">
        <v>16.0</v>
      </c>
      <c r="D6570" s="44">
        <v>449.5</v>
      </c>
      <c r="E6570" s="44">
        <v>30.0</v>
      </c>
      <c r="F6570" s="44">
        <v>2.33</v>
      </c>
      <c r="G6570" s="44">
        <v>0.95</v>
      </c>
      <c r="H6570" s="18">
        <f>MIN(1,F6570/Config_Geracao!$E$4)*G6570</f>
        <v>0.22135</v>
      </c>
    </row>
    <row r="6571" ht="15.0" customHeight="1">
      <c r="A6571" s="43">
        <v>45931.7083333333</v>
      </c>
      <c r="B6571" s="44">
        <v>10.0</v>
      </c>
      <c r="C6571" s="44">
        <v>17.0</v>
      </c>
      <c r="D6571" s="44">
        <v>189.5</v>
      </c>
      <c r="E6571" s="44">
        <v>26.2</v>
      </c>
      <c r="F6571" s="44">
        <v>3.07</v>
      </c>
      <c r="G6571" s="44">
        <v>0.95</v>
      </c>
      <c r="H6571" s="18">
        <f>MIN(1,F6571/Config_Geracao!$E$4)*G6571</f>
        <v>0.29165</v>
      </c>
    </row>
    <row r="6572" ht="15.0" customHeight="1">
      <c r="A6572" s="43">
        <v>45931.75</v>
      </c>
      <c r="B6572" s="44">
        <v>10.0</v>
      </c>
      <c r="C6572" s="44">
        <v>18.0</v>
      </c>
      <c r="D6572" s="44">
        <v>92.8</v>
      </c>
      <c r="E6572" s="44">
        <v>24.9</v>
      </c>
      <c r="F6572" s="44">
        <v>4.71</v>
      </c>
      <c r="G6572" s="44">
        <v>0.95</v>
      </c>
      <c r="H6572" s="18">
        <f>MIN(1,F6572/Config_Geracao!$E$4)*G6572</f>
        <v>0.44745</v>
      </c>
    </row>
    <row r="6573" ht="15.0" customHeight="1">
      <c r="A6573" s="43">
        <v>45931.7916666667</v>
      </c>
      <c r="B6573" s="44">
        <v>10.0</v>
      </c>
      <c r="C6573" s="44">
        <v>19.0</v>
      </c>
      <c r="D6573" s="44">
        <v>9.1</v>
      </c>
      <c r="E6573" s="44">
        <v>27.4</v>
      </c>
      <c r="F6573" s="44">
        <v>2.36</v>
      </c>
      <c r="G6573" s="44">
        <v>0.95</v>
      </c>
      <c r="H6573" s="18">
        <f>MIN(1,F6573/Config_Geracao!$E$4)*G6573</f>
        <v>0.2242</v>
      </c>
    </row>
    <row r="6574" ht="15.0" customHeight="1">
      <c r="A6574" s="43">
        <v>45931.8333333333</v>
      </c>
      <c r="B6574" s="44">
        <v>10.0</v>
      </c>
      <c r="C6574" s="44">
        <v>20.0</v>
      </c>
      <c r="D6574" s="44">
        <v>0.0</v>
      </c>
      <c r="E6574" s="44">
        <v>27.0</v>
      </c>
      <c r="F6574" s="44">
        <v>2.59</v>
      </c>
      <c r="G6574" s="44">
        <v>0.95</v>
      </c>
      <c r="H6574" s="18">
        <f>MIN(1,F6574/Config_Geracao!$E$4)*G6574</f>
        <v>0.24605</v>
      </c>
    </row>
    <row r="6575" ht="15.0" customHeight="1">
      <c r="A6575" s="43">
        <v>45931.875</v>
      </c>
      <c r="B6575" s="44">
        <v>10.0</v>
      </c>
      <c r="C6575" s="44">
        <v>21.0</v>
      </c>
      <c r="D6575" s="44">
        <v>0.0</v>
      </c>
      <c r="E6575" s="44">
        <v>25.5</v>
      </c>
      <c r="F6575" s="44">
        <v>3.52</v>
      </c>
      <c r="G6575" s="44">
        <v>0.95</v>
      </c>
      <c r="H6575" s="18">
        <f>MIN(1,F6575/Config_Geracao!$E$4)*G6575</f>
        <v>0.3344</v>
      </c>
    </row>
    <row r="6576" ht="15.0" customHeight="1">
      <c r="A6576" s="43">
        <v>45931.9166666667</v>
      </c>
      <c r="B6576" s="44">
        <v>10.0</v>
      </c>
      <c r="C6576" s="44">
        <v>22.0</v>
      </c>
      <c r="D6576" s="44">
        <v>0.0</v>
      </c>
      <c r="E6576" s="44">
        <v>29.6</v>
      </c>
      <c r="F6576" s="44">
        <v>5.11</v>
      </c>
      <c r="G6576" s="44">
        <v>0.95</v>
      </c>
      <c r="H6576" s="18">
        <f>MIN(1,F6576/Config_Geracao!$E$4)*G6576</f>
        <v>0.48545</v>
      </c>
    </row>
    <row r="6577" ht="15.0" customHeight="1">
      <c r="A6577" s="43">
        <v>45931.9583333333</v>
      </c>
      <c r="B6577" s="44">
        <v>10.0</v>
      </c>
      <c r="C6577" s="44">
        <v>23.0</v>
      </c>
      <c r="D6577" s="44">
        <v>0.0</v>
      </c>
      <c r="E6577" s="44">
        <v>26.4</v>
      </c>
      <c r="F6577" s="44">
        <v>3.81</v>
      </c>
      <c r="G6577" s="44">
        <v>0.95</v>
      </c>
      <c r="H6577" s="18">
        <f>MIN(1,F6577/Config_Geracao!$E$4)*G6577</f>
        <v>0.36195</v>
      </c>
    </row>
    <row r="6578" ht="15.0" customHeight="1">
      <c r="A6578" s="43">
        <v>45932.0</v>
      </c>
      <c r="B6578" s="44">
        <v>10.0</v>
      </c>
      <c r="C6578" s="44">
        <v>0.0</v>
      </c>
      <c r="D6578" s="44">
        <v>0.0</v>
      </c>
      <c r="E6578" s="44">
        <v>28.3</v>
      </c>
      <c r="F6578" s="44">
        <v>4.39</v>
      </c>
      <c r="G6578" s="44">
        <v>0.95</v>
      </c>
      <c r="H6578" s="18">
        <f>MIN(1,F6578/Config_Geracao!$E$4)*G6578</f>
        <v>0.41705</v>
      </c>
    </row>
    <row r="6579" ht="15.0" customHeight="1">
      <c r="A6579" s="43">
        <v>45932.0416666667</v>
      </c>
      <c r="B6579" s="44">
        <v>10.0</v>
      </c>
      <c r="C6579" s="44">
        <v>1.0</v>
      </c>
      <c r="D6579" s="44">
        <v>0.0</v>
      </c>
      <c r="E6579" s="44">
        <v>25.7</v>
      </c>
      <c r="F6579" s="44">
        <v>4.75</v>
      </c>
      <c r="G6579" s="44">
        <v>0.95</v>
      </c>
      <c r="H6579" s="18">
        <f>MIN(1,F6579/Config_Geracao!$E$4)*G6579</f>
        <v>0.45125</v>
      </c>
    </row>
    <row r="6580" ht="15.0" customHeight="1">
      <c r="A6580" s="43">
        <v>45932.0833333333</v>
      </c>
      <c r="B6580" s="44">
        <v>10.0</v>
      </c>
      <c r="C6580" s="44">
        <v>2.0</v>
      </c>
      <c r="D6580" s="44">
        <v>0.0</v>
      </c>
      <c r="E6580" s="44">
        <v>29.9</v>
      </c>
      <c r="F6580" s="44">
        <v>3.85</v>
      </c>
      <c r="G6580" s="44">
        <v>0.95</v>
      </c>
      <c r="H6580" s="18">
        <f>MIN(1,F6580/Config_Geracao!$E$4)*G6580</f>
        <v>0.36575</v>
      </c>
    </row>
    <row r="6581" ht="15.0" customHeight="1">
      <c r="A6581" s="43">
        <v>45932.125</v>
      </c>
      <c r="B6581" s="44">
        <v>10.0</v>
      </c>
      <c r="C6581" s="44">
        <v>3.0</v>
      </c>
      <c r="D6581" s="44">
        <v>0.0</v>
      </c>
      <c r="E6581" s="44">
        <v>25.5</v>
      </c>
      <c r="F6581" s="44">
        <v>4.62</v>
      </c>
      <c r="G6581" s="44">
        <v>0.95</v>
      </c>
      <c r="H6581" s="18">
        <f>MIN(1,F6581/Config_Geracao!$E$4)*G6581</f>
        <v>0.4389</v>
      </c>
    </row>
    <row r="6582" ht="15.0" customHeight="1">
      <c r="A6582" s="43">
        <v>45932.1666666667</v>
      </c>
      <c r="B6582" s="44">
        <v>10.0</v>
      </c>
      <c r="C6582" s="44">
        <v>4.0</v>
      </c>
      <c r="D6582" s="44">
        <v>0.0</v>
      </c>
      <c r="E6582" s="44">
        <v>26.7</v>
      </c>
      <c r="F6582" s="44">
        <v>3.92</v>
      </c>
      <c r="G6582" s="44">
        <v>0.95</v>
      </c>
      <c r="H6582" s="18">
        <f>MIN(1,F6582/Config_Geracao!$E$4)*G6582</f>
        <v>0.3724</v>
      </c>
    </row>
    <row r="6583" ht="15.0" customHeight="1">
      <c r="A6583" s="43">
        <v>45932.2083333333</v>
      </c>
      <c r="B6583" s="44">
        <v>10.0</v>
      </c>
      <c r="C6583" s="44">
        <v>5.0</v>
      </c>
      <c r="D6583" s="44">
        <v>0.0</v>
      </c>
      <c r="E6583" s="44">
        <v>23.3</v>
      </c>
      <c r="F6583" s="44">
        <v>4.28</v>
      </c>
      <c r="G6583" s="44">
        <v>0.95</v>
      </c>
      <c r="H6583" s="18">
        <f>MIN(1,F6583/Config_Geracao!$E$4)*G6583</f>
        <v>0.4066</v>
      </c>
    </row>
    <row r="6584" ht="15.0" customHeight="1">
      <c r="A6584" s="43">
        <v>45932.25</v>
      </c>
      <c r="B6584" s="44">
        <v>10.0</v>
      </c>
      <c r="C6584" s="44">
        <v>6.0</v>
      </c>
      <c r="D6584" s="44">
        <v>210.5</v>
      </c>
      <c r="E6584" s="44">
        <v>27.7</v>
      </c>
      <c r="F6584" s="44">
        <v>5.22</v>
      </c>
      <c r="G6584" s="44">
        <v>0.95</v>
      </c>
      <c r="H6584" s="18">
        <f>MIN(1,F6584/Config_Geracao!$E$4)*G6584</f>
        <v>0.4959</v>
      </c>
    </row>
    <row r="6585" ht="15.0" customHeight="1">
      <c r="A6585" s="43">
        <v>45932.2916666667</v>
      </c>
      <c r="B6585" s="44">
        <v>10.0</v>
      </c>
      <c r="C6585" s="44">
        <v>7.0</v>
      </c>
      <c r="D6585" s="44">
        <v>483.3</v>
      </c>
      <c r="E6585" s="44">
        <v>27.5</v>
      </c>
      <c r="F6585" s="44">
        <v>3.55</v>
      </c>
      <c r="G6585" s="44">
        <v>0.95</v>
      </c>
      <c r="H6585" s="18">
        <f>MIN(1,F6585/Config_Geracao!$E$4)*G6585</f>
        <v>0.33725</v>
      </c>
    </row>
    <row r="6586" ht="15.0" customHeight="1">
      <c r="A6586" s="43">
        <v>45932.3333333333</v>
      </c>
      <c r="B6586" s="44">
        <v>10.0</v>
      </c>
      <c r="C6586" s="44">
        <v>8.0</v>
      </c>
      <c r="D6586" s="44">
        <v>671.2</v>
      </c>
      <c r="E6586" s="44">
        <v>27.0</v>
      </c>
      <c r="F6586" s="44">
        <v>2.85</v>
      </c>
      <c r="G6586" s="44">
        <v>0.95</v>
      </c>
      <c r="H6586" s="18">
        <f>MIN(1,F6586/Config_Geracao!$E$4)*G6586</f>
        <v>0.27075</v>
      </c>
    </row>
    <row r="6587" ht="15.0" customHeight="1">
      <c r="A6587" s="43">
        <v>45932.375</v>
      </c>
      <c r="B6587" s="44">
        <v>10.0</v>
      </c>
      <c r="C6587" s="44">
        <v>9.0</v>
      </c>
      <c r="D6587" s="44">
        <v>828.4</v>
      </c>
      <c r="E6587" s="44">
        <v>30.4</v>
      </c>
      <c r="F6587" s="44">
        <v>2.64</v>
      </c>
      <c r="G6587" s="44">
        <v>0.95</v>
      </c>
      <c r="H6587" s="18">
        <f>MIN(1,F6587/Config_Geracao!$E$4)*G6587</f>
        <v>0.2508</v>
      </c>
    </row>
    <row r="6588" ht="15.0" customHeight="1">
      <c r="A6588" s="43">
        <v>45932.4166666667</v>
      </c>
      <c r="B6588" s="44">
        <v>10.0</v>
      </c>
      <c r="C6588" s="44">
        <v>10.0</v>
      </c>
      <c r="D6588" s="44">
        <v>938.4</v>
      </c>
      <c r="E6588" s="44">
        <v>30.9</v>
      </c>
      <c r="F6588" s="44">
        <v>2.8</v>
      </c>
      <c r="G6588" s="44">
        <v>0.95</v>
      </c>
      <c r="H6588" s="18">
        <f>MIN(1,F6588/Config_Geracao!$E$4)*G6588</f>
        <v>0.266</v>
      </c>
    </row>
    <row r="6589" ht="15.0" customHeight="1">
      <c r="A6589" s="43">
        <v>45932.4583333333</v>
      </c>
      <c r="B6589" s="44">
        <v>10.0</v>
      </c>
      <c r="C6589" s="44">
        <v>11.0</v>
      </c>
      <c r="D6589" s="44">
        <v>1028.7</v>
      </c>
      <c r="E6589" s="44">
        <v>31.8</v>
      </c>
      <c r="F6589" s="44">
        <v>3.55</v>
      </c>
      <c r="G6589" s="44">
        <v>0.95</v>
      </c>
      <c r="H6589" s="18">
        <f>MIN(1,F6589/Config_Geracao!$E$4)*G6589</f>
        <v>0.33725</v>
      </c>
    </row>
    <row r="6590" ht="15.0" customHeight="1">
      <c r="A6590" s="43">
        <v>45932.5</v>
      </c>
      <c r="B6590" s="44">
        <v>10.0</v>
      </c>
      <c r="C6590" s="44">
        <v>12.0</v>
      </c>
      <c r="D6590" s="44">
        <v>1030.3</v>
      </c>
      <c r="E6590" s="44">
        <v>30.1</v>
      </c>
      <c r="F6590" s="44">
        <v>2.87</v>
      </c>
      <c r="G6590" s="44">
        <v>0.95</v>
      </c>
      <c r="H6590" s="18">
        <f>MIN(1,F6590/Config_Geracao!$E$4)*G6590</f>
        <v>0.27265</v>
      </c>
    </row>
    <row r="6591" ht="15.0" customHeight="1">
      <c r="A6591" s="43">
        <v>45932.5416666667</v>
      </c>
      <c r="B6591" s="44">
        <v>10.0</v>
      </c>
      <c r="C6591" s="44">
        <v>13.0</v>
      </c>
      <c r="D6591" s="44">
        <v>1020.3</v>
      </c>
      <c r="E6591" s="44">
        <v>33.3</v>
      </c>
      <c r="F6591" s="44">
        <v>2.77</v>
      </c>
      <c r="G6591" s="44">
        <v>0.95</v>
      </c>
      <c r="H6591" s="18">
        <f>MIN(1,F6591/Config_Geracao!$E$4)*G6591</f>
        <v>0.26315</v>
      </c>
    </row>
    <row r="6592" ht="15.0" customHeight="1">
      <c r="A6592" s="43">
        <v>45932.5833333333</v>
      </c>
      <c r="B6592" s="44">
        <v>10.0</v>
      </c>
      <c r="C6592" s="44">
        <v>14.0</v>
      </c>
      <c r="D6592" s="44">
        <v>425.9</v>
      </c>
      <c r="E6592" s="44">
        <v>28.9</v>
      </c>
      <c r="F6592" s="44">
        <v>4.75</v>
      </c>
      <c r="G6592" s="44">
        <v>0.95</v>
      </c>
      <c r="H6592" s="18">
        <f>MIN(1,F6592/Config_Geracao!$E$4)*G6592</f>
        <v>0.45125</v>
      </c>
    </row>
    <row r="6593" ht="15.0" customHeight="1">
      <c r="A6593" s="43">
        <v>45932.625</v>
      </c>
      <c r="B6593" s="44">
        <v>10.0</v>
      </c>
      <c r="C6593" s="44">
        <v>15.0</v>
      </c>
      <c r="D6593" s="44">
        <v>347.3</v>
      </c>
      <c r="E6593" s="44">
        <v>29.9</v>
      </c>
      <c r="F6593" s="44">
        <v>3.59</v>
      </c>
      <c r="G6593" s="44">
        <v>0.95</v>
      </c>
      <c r="H6593" s="18">
        <f>MIN(1,F6593/Config_Geracao!$E$4)*G6593</f>
        <v>0.34105</v>
      </c>
    </row>
    <row r="6594" ht="15.0" customHeight="1">
      <c r="A6594" s="43">
        <v>45932.6666666667</v>
      </c>
      <c r="B6594" s="44">
        <v>10.0</v>
      </c>
      <c r="C6594" s="44">
        <v>16.0</v>
      </c>
      <c r="D6594" s="44">
        <v>247.3</v>
      </c>
      <c r="E6594" s="44">
        <v>32.0</v>
      </c>
      <c r="F6594" s="44">
        <v>2.36</v>
      </c>
      <c r="G6594" s="44">
        <v>0.95</v>
      </c>
      <c r="H6594" s="18">
        <f>MIN(1,F6594/Config_Geracao!$E$4)*G6594</f>
        <v>0.2242</v>
      </c>
    </row>
    <row r="6595" ht="15.0" customHeight="1">
      <c r="A6595" s="43">
        <v>45932.7083333333</v>
      </c>
      <c r="B6595" s="44">
        <v>10.0</v>
      </c>
      <c r="C6595" s="44">
        <v>17.0</v>
      </c>
      <c r="D6595" s="44">
        <v>460.9</v>
      </c>
      <c r="E6595" s="44">
        <v>27.2</v>
      </c>
      <c r="F6595" s="44">
        <v>2.43</v>
      </c>
      <c r="G6595" s="44">
        <v>0.95</v>
      </c>
      <c r="H6595" s="18">
        <f>MIN(1,F6595/Config_Geracao!$E$4)*G6595</f>
        <v>0.23085</v>
      </c>
    </row>
    <row r="6596" ht="15.0" customHeight="1">
      <c r="A6596" s="43">
        <v>45932.75</v>
      </c>
      <c r="B6596" s="44">
        <v>10.0</v>
      </c>
      <c r="C6596" s="44">
        <v>18.0</v>
      </c>
      <c r="D6596" s="44">
        <v>64.4</v>
      </c>
      <c r="E6596" s="44">
        <v>22.3</v>
      </c>
      <c r="F6596" s="44">
        <v>5.25</v>
      </c>
      <c r="G6596" s="44">
        <v>0.95</v>
      </c>
      <c r="H6596" s="18">
        <f>MIN(1,F6596/Config_Geracao!$E$4)*G6596</f>
        <v>0.49875</v>
      </c>
    </row>
    <row r="6597" ht="15.0" customHeight="1">
      <c r="A6597" s="43">
        <v>45932.7916666667</v>
      </c>
      <c r="B6597" s="44">
        <v>10.0</v>
      </c>
      <c r="C6597" s="44">
        <v>19.0</v>
      </c>
      <c r="D6597" s="44">
        <v>0.0</v>
      </c>
      <c r="E6597" s="44">
        <v>25.4</v>
      </c>
      <c r="F6597" s="44">
        <v>2.93</v>
      </c>
      <c r="G6597" s="44">
        <v>0.95</v>
      </c>
      <c r="H6597" s="18">
        <f>MIN(1,F6597/Config_Geracao!$E$4)*G6597</f>
        <v>0.27835</v>
      </c>
    </row>
    <row r="6598" ht="15.0" customHeight="1">
      <c r="A6598" s="43">
        <v>45932.8333333333</v>
      </c>
      <c r="B6598" s="44">
        <v>10.0</v>
      </c>
      <c r="C6598" s="44">
        <v>20.0</v>
      </c>
      <c r="D6598" s="44">
        <v>0.0</v>
      </c>
      <c r="E6598" s="44">
        <v>26.3</v>
      </c>
      <c r="F6598" s="44">
        <v>2.58</v>
      </c>
      <c r="G6598" s="44">
        <v>0.95</v>
      </c>
      <c r="H6598" s="18">
        <f>MIN(1,F6598/Config_Geracao!$E$4)*G6598</f>
        <v>0.2451</v>
      </c>
    </row>
    <row r="6599" ht="15.0" customHeight="1">
      <c r="A6599" s="43">
        <v>45932.875</v>
      </c>
      <c r="B6599" s="44">
        <v>10.0</v>
      </c>
      <c r="C6599" s="44">
        <v>21.0</v>
      </c>
      <c r="D6599" s="44">
        <v>0.0</v>
      </c>
      <c r="E6599" s="44">
        <v>31.2</v>
      </c>
      <c r="F6599" s="44">
        <v>4.86</v>
      </c>
      <c r="G6599" s="44">
        <v>0.95</v>
      </c>
      <c r="H6599" s="18">
        <f>MIN(1,F6599/Config_Geracao!$E$4)*G6599</f>
        <v>0.4617</v>
      </c>
    </row>
    <row r="6600" ht="15.0" customHeight="1">
      <c r="A6600" s="43">
        <v>45932.9166666667</v>
      </c>
      <c r="B6600" s="44">
        <v>10.0</v>
      </c>
      <c r="C6600" s="44">
        <v>22.0</v>
      </c>
      <c r="D6600" s="44">
        <v>0.0</v>
      </c>
      <c r="E6600" s="44">
        <v>28.9</v>
      </c>
      <c r="F6600" s="44">
        <v>4.6</v>
      </c>
      <c r="G6600" s="44">
        <v>0.95</v>
      </c>
      <c r="H6600" s="18">
        <f>MIN(1,F6600/Config_Geracao!$E$4)*G6600</f>
        <v>0.437</v>
      </c>
    </row>
    <row r="6601" ht="15.0" customHeight="1">
      <c r="A6601" s="43">
        <v>45932.9583333333</v>
      </c>
      <c r="B6601" s="44">
        <v>10.0</v>
      </c>
      <c r="C6601" s="44">
        <v>23.0</v>
      </c>
      <c r="D6601" s="44">
        <v>0.0</v>
      </c>
      <c r="E6601" s="44">
        <v>28.5</v>
      </c>
      <c r="F6601" s="44">
        <v>4.14</v>
      </c>
      <c r="G6601" s="44">
        <v>0.95</v>
      </c>
      <c r="H6601" s="18">
        <f>MIN(1,F6601/Config_Geracao!$E$4)*G6601</f>
        <v>0.3933</v>
      </c>
    </row>
    <row r="6602" ht="15.0" customHeight="1">
      <c r="A6602" s="43">
        <v>45933.0</v>
      </c>
      <c r="B6602" s="44">
        <v>10.0</v>
      </c>
      <c r="C6602" s="44">
        <v>0.0</v>
      </c>
      <c r="D6602" s="44">
        <v>0.0</v>
      </c>
      <c r="E6602" s="44">
        <v>28.7</v>
      </c>
      <c r="F6602" s="44">
        <v>3.58</v>
      </c>
      <c r="G6602" s="44">
        <v>0.95</v>
      </c>
      <c r="H6602" s="18">
        <f>MIN(1,F6602/Config_Geracao!$E$4)*G6602</f>
        <v>0.3401</v>
      </c>
    </row>
    <row r="6603" ht="15.0" customHeight="1">
      <c r="A6603" s="43">
        <v>45933.0416666667</v>
      </c>
      <c r="B6603" s="44">
        <v>10.0</v>
      </c>
      <c r="C6603" s="44">
        <v>1.0</v>
      </c>
      <c r="D6603" s="44">
        <v>0.0</v>
      </c>
      <c r="E6603" s="44">
        <v>29.0</v>
      </c>
      <c r="F6603" s="44">
        <v>3.76</v>
      </c>
      <c r="G6603" s="44">
        <v>0.95</v>
      </c>
      <c r="H6603" s="18">
        <f>MIN(1,F6603/Config_Geracao!$E$4)*G6603</f>
        <v>0.3572</v>
      </c>
    </row>
    <row r="6604" ht="15.0" customHeight="1">
      <c r="A6604" s="43">
        <v>45933.0833333333</v>
      </c>
      <c r="B6604" s="44">
        <v>10.0</v>
      </c>
      <c r="C6604" s="44">
        <v>2.0</v>
      </c>
      <c r="D6604" s="44">
        <v>0.0</v>
      </c>
      <c r="E6604" s="44">
        <v>27.3</v>
      </c>
      <c r="F6604" s="44">
        <v>4.77</v>
      </c>
      <c r="G6604" s="44">
        <v>0.95</v>
      </c>
      <c r="H6604" s="18">
        <f>MIN(1,F6604/Config_Geracao!$E$4)*G6604</f>
        <v>0.45315</v>
      </c>
    </row>
    <row r="6605" ht="15.0" customHeight="1">
      <c r="A6605" s="43">
        <v>45933.125</v>
      </c>
      <c r="B6605" s="44">
        <v>10.0</v>
      </c>
      <c r="C6605" s="44">
        <v>3.0</v>
      </c>
      <c r="D6605" s="44">
        <v>0.0</v>
      </c>
      <c r="E6605" s="44">
        <v>32.4</v>
      </c>
      <c r="F6605" s="44">
        <v>4.55</v>
      </c>
      <c r="G6605" s="44">
        <v>0.95</v>
      </c>
      <c r="H6605" s="18">
        <f>MIN(1,F6605/Config_Geracao!$E$4)*G6605</f>
        <v>0.43225</v>
      </c>
    </row>
    <row r="6606" ht="15.0" customHeight="1">
      <c r="A6606" s="43">
        <v>45933.1666666667</v>
      </c>
      <c r="B6606" s="44">
        <v>10.0</v>
      </c>
      <c r="C6606" s="44">
        <v>4.0</v>
      </c>
      <c r="D6606" s="44">
        <v>0.0</v>
      </c>
      <c r="E6606" s="44">
        <v>28.1</v>
      </c>
      <c r="F6606" s="44">
        <v>4.05</v>
      </c>
      <c r="G6606" s="44">
        <v>0.95</v>
      </c>
      <c r="H6606" s="18">
        <f>MIN(1,F6606/Config_Geracao!$E$4)*G6606</f>
        <v>0.38475</v>
      </c>
    </row>
    <row r="6607" ht="15.0" customHeight="1">
      <c r="A6607" s="43">
        <v>45933.2083333333</v>
      </c>
      <c r="B6607" s="44">
        <v>10.0</v>
      </c>
      <c r="C6607" s="44">
        <v>5.0</v>
      </c>
      <c r="D6607" s="44">
        <v>0.0</v>
      </c>
      <c r="E6607" s="44">
        <v>26.5</v>
      </c>
      <c r="F6607" s="44">
        <v>3.54</v>
      </c>
      <c r="G6607" s="44">
        <v>0.95</v>
      </c>
      <c r="H6607" s="18">
        <f>MIN(1,F6607/Config_Geracao!$E$4)*G6607</f>
        <v>0.3363</v>
      </c>
    </row>
    <row r="6608" ht="15.0" customHeight="1">
      <c r="A6608" s="43">
        <v>45933.25</v>
      </c>
      <c r="B6608" s="44">
        <v>10.0</v>
      </c>
      <c r="C6608" s="44">
        <v>6.0</v>
      </c>
      <c r="D6608" s="44">
        <v>246.4</v>
      </c>
      <c r="E6608" s="44">
        <v>26.9</v>
      </c>
      <c r="F6608" s="44">
        <v>3.97</v>
      </c>
      <c r="G6608" s="44">
        <v>0.95</v>
      </c>
      <c r="H6608" s="18">
        <f>MIN(1,F6608/Config_Geracao!$E$4)*G6608</f>
        <v>0.37715</v>
      </c>
    </row>
    <row r="6609" ht="15.0" customHeight="1">
      <c r="A6609" s="43">
        <v>45933.2916666667</v>
      </c>
      <c r="B6609" s="44">
        <v>10.0</v>
      </c>
      <c r="C6609" s="44">
        <v>7.0</v>
      </c>
      <c r="D6609" s="44">
        <v>460.3</v>
      </c>
      <c r="E6609" s="44">
        <v>25.9</v>
      </c>
      <c r="F6609" s="44">
        <v>2.7</v>
      </c>
      <c r="G6609" s="44">
        <v>0.95</v>
      </c>
      <c r="H6609" s="18">
        <f>MIN(1,F6609/Config_Geracao!$E$4)*G6609</f>
        <v>0.2565</v>
      </c>
    </row>
    <row r="6610" ht="15.0" customHeight="1">
      <c r="A6610" s="43">
        <v>45933.3333333333</v>
      </c>
      <c r="B6610" s="44">
        <v>10.0</v>
      </c>
      <c r="C6610" s="44">
        <v>8.0</v>
      </c>
      <c r="D6610" s="44">
        <v>646.6</v>
      </c>
      <c r="E6610" s="44">
        <v>29.1</v>
      </c>
      <c r="F6610" s="44">
        <v>2.27</v>
      </c>
      <c r="G6610" s="44">
        <v>0.95</v>
      </c>
      <c r="H6610" s="18">
        <f>MIN(1,F6610/Config_Geracao!$E$4)*G6610</f>
        <v>0.21565</v>
      </c>
    </row>
    <row r="6611" ht="15.0" customHeight="1">
      <c r="A6611" s="43">
        <v>45933.375</v>
      </c>
      <c r="B6611" s="44">
        <v>10.0</v>
      </c>
      <c r="C6611" s="44">
        <v>9.0</v>
      </c>
      <c r="D6611" s="44">
        <v>833.4</v>
      </c>
      <c r="E6611" s="44">
        <v>33.3</v>
      </c>
      <c r="F6611" s="44">
        <v>6.25</v>
      </c>
      <c r="G6611" s="44">
        <v>0.95</v>
      </c>
      <c r="H6611" s="18">
        <f>MIN(1,F6611/Config_Geracao!$E$4)*G6611</f>
        <v>0.59375</v>
      </c>
    </row>
    <row r="6612" ht="15.0" customHeight="1">
      <c r="A6612" s="43">
        <v>45933.4166666667</v>
      </c>
      <c r="B6612" s="44">
        <v>10.0</v>
      </c>
      <c r="C6612" s="44">
        <v>10.0</v>
      </c>
      <c r="D6612" s="44">
        <v>927.9</v>
      </c>
      <c r="E6612" s="44">
        <v>31.6</v>
      </c>
      <c r="F6612" s="44">
        <v>2.73</v>
      </c>
      <c r="G6612" s="44">
        <v>0.95</v>
      </c>
      <c r="H6612" s="18">
        <f>MIN(1,F6612/Config_Geracao!$E$4)*G6612</f>
        <v>0.25935</v>
      </c>
    </row>
    <row r="6613" ht="15.0" customHeight="1">
      <c r="A6613" s="43">
        <v>45933.4583333333</v>
      </c>
      <c r="B6613" s="44">
        <v>10.0</v>
      </c>
      <c r="C6613" s="44">
        <v>11.0</v>
      </c>
      <c r="D6613" s="44">
        <v>997.3</v>
      </c>
      <c r="E6613" s="44">
        <v>31.7</v>
      </c>
      <c r="F6613" s="44">
        <v>3.87</v>
      </c>
      <c r="G6613" s="44">
        <v>0.95</v>
      </c>
      <c r="H6613" s="18">
        <f>MIN(1,F6613/Config_Geracao!$E$4)*G6613</f>
        <v>0.36765</v>
      </c>
    </row>
    <row r="6614" ht="15.0" customHeight="1">
      <c r="A6614" s="43">
        <v>45933.5</v>
      </c>
      <c r="B6614" s="44">
        <v>10.0</v>
      </c>
      <c r="C6614" s="44">
        <v>12.0</v>
      </c>
      <c r="D6614" s="44">
        <v>273.0</v>
      </c>
      <c r="E6614" s="44">
        <v>34.1</v>
      </c>
      <c r="F6614" s="44">
        <v>2.28</v>
      </c>
      <c r="G6614" s="44">
        <v>0.95</v>
      </c>
      <c r="H6614" s="18">
        <f>MIN(1,F6614/Config_Geracao!$E$4)*G6614</f>
        <v>0.2166</v>
      </c>
    </row>
    <row r="6615" ht="15.0" customHeight="1">
      <c r="A6615" s="43">
        <v>45933.5416666667</v>
      </c>
      <c r="B6615" s="44">
        <v>10.0</v>
      </c>
      <c r="C6615" s="44">
        <v>13.0</v>
      </c>
      <c r="D6615" s="44">
        <v>267.5</v>
      </c>
      <c r="E6615" s="44">
        <v>33.7</v>
      </c>
      <c r="F6615" s="44">
        <v>2.87</v>
      </c>
      <c r="G6615" s="44">
        <v>0.95</v>
      </c>
      <c r="H6615" s="18">
        <f>MIN(1,F6615/Config_Geracao!$E$4)*G6615</f>
        <v>0.27265</v>
      </c>
    </row>
    <row r="6616" ht="15.0" customHeight="1">
      <c r="A6616" s="43">
        <v>45933.5833333333</v>
      </c>
      <c r="B6616" s="44">
        <v>10.0</v>
      </c>
      <c r="C6616" s="44">
        <v>14.0</v>
      </c>
      <c r="D6616" s="44">
        <v>918.6</v>
      </c>
      <c r="E6616" s="44">
        <v>32.7</v>
      </c>
      <c r="F6616" s="44">
        <v>4.06</v>
      </c>
      <c r="G6616" s="44">
        <v>0.95</v>
      </c>
      <c r="H6616" s="18">
        <f>MIN(1,F6616/Config_Geracao!$E$4)*G6616</f>
        <v>0.3857</v>
      </c>
    </row>
    <row r="6617" ht="15.0" customHeight="1">
      <c r="A6617" s="43">
        <v>45933.625</v>
      </c>
      <c r="B6617" s="44">
        <v>10.0</v>
      </c>
      <c r="C6617" s="44">
        <v>15.0</v>
      </c>
      <c r="D6617" s="44">
        <v>819.9</v>
      </c>
      <c r="E6617" s="44">
        <v>32.2</v>
      </c>
      <c r="F6617" s="44">
        <v>2.43</v>
      </c>
      <c r="G6617" s="44">
        <v>0.95</v>
      </c>
      <c r="H6617" s="18">
        <f>MIN(1,F6617/Config_Geracao!$E$4)*G6617</f>
        <v>0.23085</v>
      </c>
    </row>
    <row r="6618" ht="15.0" customHeight="1">
      <c r="A6618" s="43">
        <v>45933.6666666667</v>
      </c>
      <c r="B6618" s="44">
        <v>10.0</v>
      </c>
      <c r="C6618" s="44">
        <v>16.0</v>
      </c>
      <c r="D6618" s="44">
        <v>234.8</v>
      </c>
      <c r="E6618" s="44">
        <v>29.5</v>
      </c>
      <c r="F6618" s="44">
        <v>3.31</v>
      </c>
      <c r="G6618" s="44">
        <v>0.95</v>
      </c>
      <c r="H6618" s="18">
        <f>MIN(1,F6618/Config_Geracao!$E$4)*G6618</f>
        <v>0.31445</v>
      </c>
    </row>
    <row r="6619" ht="15.0" customHeight="1">
      <c r="A6619" s="43">
        <v>45933.7083333333</v>
      </c>
      <c r="B6619" s="44">
        <v>10.0</v>
      </c>
      <c r="C6619" s="44">
        <v>17.0</v>
      </c>
      <c r="D6619" s="44">
        <v>316.0</v>
      </c>
      <c r="E6619" s="44">
        <v>26.9</v>
      </c>
      <c r="F6619" s="44">
        <v>5.5</v>
      </c>
      <c r="G6619" s="44">
        <v>0.95</v>
      </c>
      <c r="H6619" s="18">
        <f>MIN(1,F6619/Config_Geracao!$E$4)*G6619</f>
        <v>0.5225</v>
      </c>
    </row>
    <row r="6620" ht="15.0" customHeight="1">
      <c r="A6620" s="43">
        <v>45933.75</v>
      </c>
      <c r="B6620" s="44">
        <v>10.0</v>
      </c>
      <c r="C6620" s="44">
        <v>18.0</v>
      </c>
      <c r="D6620" s="44">
        <v>65.4</v>
      </c>
      <c r="E6620" s="44">
        <v>26.1</v>
      </c>
      <c r="F6620" s="44">
        <v>3.02</v>
      </c>
      <c r="G6620" s="44">
        <v>0.95</v>
      </c>
      <c r="H6620" s="18">
        <f>MIN(1,F6620/Config_Geracao!$E$4)*G6620</f>
        <v>0.2869</v>
      </c>
    </row>
    <row r="6621" ht="15.0" customHeight="1">
      <c r="A6621" s="43">
        <v>45933.7916666667</v>
      </c>
      <c r="B6621" s="44">
        <v>10.0</v>
      </c>
      <c r="C6621" s="44">
        <v>19.0</v>
      </c>
      <c r="D6621" s="44">
        <v>0.0</v>
      </c>
      <c r="E6621" s="44">
        <v>27.3</v>
      </c>
      <c r="F6621" s="44">
        <v>2.32</v>
      </c>
      <c r="G6621" s="44">
        <v>0.95</v>
      </c>
      <c r="H6621" s="18">
        <f>MIN(1,F6621/Config_Geracao!$E$4)*G6621</f>
        <v>0.2204</v>
      </c>
    </row>
    <row r="6622" ht="15.0" customHeight="1">
      <c r="A6622" s="43">
        <v>45933.8333333333</v>
      </c>
      <c r="B6622" s="44">
        <v>10.0</v>
      </c>
      <c r="C6622" s="44">
        <v>20.0</v>
      </c>
      <c r="D6622" s="44">
        <v>0.0</v>
      </c>
      <c r="E6622" s="44">
        <v>27.9</v>
      </c>
      <c r="F6622" s="44">
        <v>2.78</v>
      </c>
      <c r="G6622" s="44">
        <v>0.95</v>
      </c>
      <c r="H6622" s="18">
        <f>MIN(1,F6622/Config_Geracao!$E$4)*G6622</f>
        <v>0.2641</v>
      </c>
    </row>
    <row r="6623" ht="15.0" customHeight="1">
      <c r="A6623" s="43">
        <v>45933.875</v>
      </c>
      <c r="B6623" s="44">
        <v>10.0</v>
      </c>
      <c r="C6623" s="44">
        <v>21.0</v>
      </c>
      <c r="D6623" s="44">
        <v>0.0</v>
      </c>
      <c r="E6623" s="44">
        <v>27.7</v>
      </c>
      <c r="F6623" s="44">
        <v>4.95</v>
      </c>
      <c r="G6623" s="44">
        <v>0.95</v>
      </c>
      <c r="H6623" s="18">
        <f>MIN(1,F6623/Config_Geracao!$E$4)*G6623</f>
        <v>0.47025</v>
      </c>
    </row>
    <row r="6624" ht="15.0" customHeight="1">
      <c r="A6624" s="43">
        <v>45933.9166666667</v>
      </c>
      <c r="B6624" s="44">
        <v>10.0</v>
      </c>
      <c r="C6624" s="44">
        <v>22.0</v>
      </c>
      <c r="D6624" s="44">
        <v>0.0</v>
      </c>
      <c r="E6624" s="44">
        <v>26.0</v>
      </c>
      <c r="F6624" s="44">
        <v>5.0</v>
      </c>
      <c r="G6624" s="44">
        <v>0.95</v>
      </c>
      <c r="H6624" s="18">
        <f>MIN(1,F6624/Config_Geracao!$E$4)*G6624</f>
        <v>0.475</v>
      </c>
    </row>
    <row r="6625" ht="15.0" customHeight="1">
      <c r="A6625" s="43">
        <v>45933.9583333333</v>
      </c>
      <c r="B6625" s="44">
        <v>10.0</v>
      </c>
      <c r="C6625" s="44">
        <v>23.0</v>
      </c>
      <c r="D6625" s="44">
        <v>0.0</v>
      </c>
      <c r="E6625" s="44">
        <v>33.0</v>
      </c>
      <c r="F6625" s="44">
        <v>3.91</v>
      </c>
      <c r="G6625" s="44">
        <v>0.95</v>
      </c>
      <c r="H6625" s="18">
        <f>MIN(1,F6625/Config_Geracao!$E$4)*G6625</f>
        <v>0.37145</v>
      </c>
    </row>
    <row r="6626" ht="15.0" customHeight="1">
      <c r="A6626" s="43">
        <v>45934.0</v>
      </c>
      <c r="B6626" s="44">
        <v>10.0</v>
      </c>
      <c r="C6626" s="44">
        <v>0.0</v>
      </c>
      <c r="D6626" s="44">
        <v>0.0</v>
      </c>
      <c r="E6626" s="44">
        <v>31.1</v>
      </c>
      <c r="F6626" s="44">
        <v>5.65</v>
      </c>
      <c r="G6626" s="44">
        <v>0.95</v>
      </c>
      <c r="H6626" s="18">
        <f>MIN(1,F6626/Config_Geracao!$E$4)*G6626</f>
        <v>0.53675</v>
      </c>
    </row>
    <row r="6627" ht="15.0" customHeight="1">
      <c r="A6627" s="43">
        <v>45934.0416666667</v>
      </c>
      <c r="B6627" s="44">
        <v>10.0</v>
      </c>
      <c r="C6627" s="44">
        <v>1.0</v>
      </c>
      <c r="D6627" s="44">
        <v>0.0</v>
      </c>
      <c r="E6627" s="44">
        <v>30.3</v>
      </c>
      <c r="F6627" s="44">
        <v>3.61</v>
      </c>
      <c r="G6627" s="44">
        <v>0.95</v>
      </c>
      <c r="H6627" s="18">
        <f>MIN(1,F6627/Config_Geracao!$E$4)*G6627</f>
        <v>0.34295</v>
      </c>
    </row>
    <row r="6628" ht="15.0" customHeight="1">
      <c r="A6628" s="43">
        <v>45934.0833333333</v>
      </c>
      <c r="B6628" s="44">
        <v>10.0</v>
      </c>
      <c r="C6628" s="44">
        <v>2.0</v>
      </c>
      <c r="D6628" s="44">
        <v>0.0</v>
      </c>
      <c r="E6628" s="44">
        <v>26.7</v>
      </c>
      <c r="F6628" s="44">
        <v>3.84</v>
      </c>
      <c r="G6628" s="44">
        <v>0.95</v>
      </c>
      <c r="H6628" s="18">
        <f>MIN(1,F6628/Config_Geracao!$E$4)*G6628</f>
        <v>0.3648</v>
      </c>
    </row>
    <row r="6629" ht="15.0" customHeight="1">
      <c r="A6629" s="43">
        <v>45934.125</v>
      </c>
      <c r="B6629" s="44">
        <v>10.0</v>
      </c>
      <c r="C6629" s="44">
        <v>3.0</v>
      </c>
      <c r="D6629" s="44">
        <v>0.0</v>
      </c>
      <c r="E6629" s="44">
        <v>31.1</v>
      </c>
      <c r="F6629" s="44">
        <v>3.47</v>
      </c>
      <c r="G6629" s="44">
        <v>0.95</v>
      </c>
      <c r="H6629" s="18">
        <f>MIN(1,F6629/Config_Geracao!$E$4)*G6629</f>
        <v>0.32965</v>
      </c>
    </row>
    <row r="6630" ht="15.0" customHeight="1">
      <c r="A6630" s="43">
        <v>45934.1666666667</v>
      </c>
      <c r="B6630" s="44">
        <v>10.0</v>
      </c>
      <c r="C6630" s="44">
        <v>4.0</v>
      </c>
      <c r="D6630" s="44">
        <v>0.0</v>
      </c>
      <c r="E6630" s="44">
        <v>27.6</v>
      </c>
      <c r="F6630" s="44">
        <v>4.75</v>
      </c>
      <c r="G6630" s="44">
        <v>0.95</v>
      </c>
      <c r="H6630" s="18">
        <f>MIN(1,F6630/Config_Geracao!$E$4)*G6630</f>
        <v>0.45125</v>
      </c>
    </row>
    <row r="6631" ht="15.0" customHeight="1">
      <c r="A6631" s="43">
        <v>45934.2083333333</v>
      </c>
      <c r="B6631" s="44">
        <v>10.0</v>
      </c>
      <c r="C6631" s="44">
        <v>5.0</v>
      </c>
      <c r="D6631" s="44">
        <v>0.0</v>
      </c>
      <c r="E6631" s="44">
        <v>27.1</v>
      </c>
      <c r="F6631" s="44">
        <v>5.39</v>
      </c>
      <c r="G6631" s="44">
        <v>0.95</v>
      </c>
      <c r="H6631" s="18">
        <f>MIN(1,F6631/Config_Geracao!$E$4)*G6631</f>
        <v>0.51205</v>
      </c>
    </row>
    <row r="6632" ht="15.0" customHeight="1">
      <c r="A6632" s="43">
        <v>45934.25</v>
      </c>
      <c r="B6632" s="44">
        <v>10.0</v>
      </c>
      <c r="C6632" s="44">
        <v>6.0</v>
      </c>
      <c r="D6632" s="44">
        <v>219.6</v>
      </c>
      <c r="E6632" s="44">
        <v>25.3</v>
      </c>
      <c r="F6632" s="44">
        <v>4.07</v>
      </c>
      <c r="G6632" s="44">
        <v>0.95</v>
      </c>
      <c r="H6632" s="18">
        <f>MIN(1,F6632/Config_Geracao!$E$4)*G6632</f>
        <v>0.38665</v>
      </c>
    </row>
    <row r="6633" ht="15.0" customHeight="1">
      <c r="A6633" s="43">
        <v>45934.2916666667</v>
      </c>
      <c r="B6633" s="44">
        <v>10.0</v>
      </c>
      <c r="C6633" s="44">
        <v>7.0</v>
      </c>
      <c r="D6633" s="44">
        <v>487.0</v>
      </c>
      <c r="E6633" s="44">
        <v>27.8</v>
      </c>
      <c r="F6633" s="44">
        <v>3.04</v>
      </c>
      <c r="G6633" s="44">
        <v>0.95</v>
      </c>
      <c r="H6633" s="18">
        <f>MIN(1,F6633/Config_Geracao!$E$4)*G6633</f>
        <v>0.2888</v>
      </c>
    </row>
    <row r="6634" ht="15.0" customHeight="1">
      <c r="A6634" s="43">
        <v>45934.3333333333</v>
      </c>
      <c r="B6634" s="44">
        <v>10.0</v>
      </c>
      <c r="C6634" s="44">
        <v>8.0</v>
      </c>
      <c r="D6634" s="44">
        <v>639.6</v>
      </c>
      <c r="E6634" s="44">
        <v>29.9</v>
      </c>
      <c r="F6634" s="44">
        <v>2.37</v>
      </c>
      <c r="G6634" s="44">
        <v>0.95</v>
      </c>
      <c r="H6634" s="18">
        <f>MIN(1,F6634/Config_Geracao!$E$4)*G6634</f>
        <v>0.22515</v>
      </c>
    </row>
    <row r="6635" ht="15.0" customHeight="1">
      <c r="A6635" s="43">
        <v>45934.375</v>
      </c>
      <c r="B6635" s="44">
        <v>10.0</v>
      </c>
      <c r="C6635" s="44">
        <v>9.0</v>
      </c>
      <c r="D6635" s="44">
        <v>810.8</v>
      </c>
      <c r="E6635" s="44">
        <v>30.3</v>
      </c>
      <c r="F6635" s="44">
        <v>2.61</v>
      </c>
      <c r="G6635" s="44">
        <v>0.95</v>
      </c>
      <c r="H6635" s="18">
        <f>MIN(1,F6635/Config_Geracao!$E$4)*G6635</f>
        <v>0.24795</v>
      </c>
    </row>
    <row r="6636" ht="15.0" customHeight="1">
      <c r="A6636" s="43">
        <v>45934.4166666667</v>
      </c>
      <c r="B6636" s="44">
        <v>10.0</v>
      </c>
      <c r="C6636" s="44">
        <v>10.0</v>
      </c>
      <c r="D6636" s="44">
        <v>974.7</v>
      </c>
      <c r="E6636" s="44">
        <v>31.7</v>
      </c>
      <c r="F6636" s="44">
        <v>2.33</v>
      </c>
      <c r="G6636" s="44">
        <v>0.95</v>
      </c>
      <c r="H6636" s="18">
        <f>MIN(1,F6636/Config_Geracao!$E$4)*G6636</f>
        <v>0.22135</v>
      </c>
    </row>
    <row r="6637" ht="15.0" customHeight="1">
      <c r="A6637" s="43">
        <v>45934.4583333333</v>
      </c>
      <c r="B6637" s="44">
        <v>10.0</v>
      </c>
      <c r="C6637" s="44">
        <v>11.0</v>
      </c>
      <c r="D6637" s="44">
        <v>299.0</v>
      </c>
      <c r="E6637" s="44">
        <v>37.3</v>
      </c>
      <c r="F6637" s="44">
        <v>2.28</v>
      </c>
      <c r="G6637" s="44">
        <v>0.95</v>
      </c>
      <c r="H6637" s="18">
        <f>MIN(1,F6637/Config_Geracao!$E$4)*G6637</f>
        <v>0.2166</v>
      </c>
    </row>
    <row r="6638" ht="15.0" customHeight="1">
      <c r="A6638" s="43">
        <v>45934.5</v>
      </c>
      <c r="B6638" s="44">
        <v>10.0</v>
      </c>
      <c r="C6638" s="44">
        <v>12.0</v>
      </c>
      <c r="D6638" s="44">
        <v>1053.6</v>
      </c>
      <c r="E6638" s="44">
        <v>28.5</v>
      </c>
      <c r="F6638" s="44">
        <v>2.78</v>
      </c>
      <c r="G6638" s="44">
        <v>0.95</v>
      </c>
      <c r="H6638" s="18">
        <f>MIN(1,F6638/Config_Geracao!$E$4)*G6638</f>
        <v>0.2641</v>
      </c>
    </row>
    <row r="6639" ht="15.0" customHeight="1">
      <c r="A6639" s="43">
        <v>45934.5416666667</v>
      </c>
      <c r="B6639" s="44">
        <v>10.0</v>
      </c>
      <c r="C6639" s="44">
        <v>13.0</v>
      </c>
      <c r="D6639" s="44">
        <v>1040.6</v>
      </c>
      <c r="E6639" s="44">
        <v>31.8</v>
      </c>
      <c r="F6639" s="44">
        <v>3.8</v>
      </c>
      <c r="G6639" s="44">
        <v>0.95</v>
      </c>
      <c r="H6639" s="18">
        <f>MIN(1,F6639/Config_Geracao!$E$4)*G6639</f>
        <v>0.361</v>
      </c>
    </row>
    <row r="6640" ht="15.0" customHeight="1">
      <c r="A6640" s="43">
        <v>45934.5833333333</v>
      </c>
      <c r="B6640" s="44">
        <v>10.0</v>
      </c>
      <c r="C6640" s="44">
        <v>14.0</v>
      </c>
      <c r="D6640" s="44">
        <v>921.7</v>
      </c>
      <c r="E6640" s="44">
        <v>29.7</v>
      </c>
      <c r="F6640" s="44">
        <v>2.37</v>
      </c>
      <c r="G6640" s="44">
        <v>0.95</v>
      </c>
      <c r="H6640" s="18">
        <f>MIN(1,F6640/Config_Geracao!$E$4)*G6640</f>
        <v>0.22515</v>
      </c>
    </row>
    <row r="6641" ht="15.0" customHeight="1">
      <c r="A6641" s="43">
        <v>45934.625</v>
      </c>
      <c r="B6641" s="44">
        <v>10.0</v>
      </c>
      <c r="C6641" s="44">
        <v>15.0</v>
      </c>
      <c r="D6641" s="44">
        <v>807.5</v>
      </c>
      <c r="E6641" s="44">
        <v>30.5</v>
      </c>
      <c r="F6641" s="44">
        <v>7.21</v>
      </c>
      <c r="G6641" s="44">
        <v>0.95</v>
      </c>
      <c r="H6641" s="18">
        <f>MIN(1,F6641/Config_Geracao!$E$4)*G6641</f>
        <v>0.68495</v>
      </c>
    </row>
    <row r="6642" ht="15.0" customHeight="1">
      <c r="A6642" s="43">
        <v>45934.6666666667</v>
      </c>
      <c r="B6642" s="44">
        <v>10.0</v>
      </c>
      <c r="C6642" s="44">
        <v>16.0</v>
      </c>
      <c r="D6642" s="44">
        <v>640.7</v>
      </c>
      <c r="E6642" s="44">
        <v>29.3</v>
      </c>
      <c r="F6642" s="44">
        <v>2.44</v>
      </c>
      <c r="G6642" s="44">
        <v>0.95</v>
      </c>
      <c r="H6642" s="18">
        <f>MIN(1,F6642/Config_Geracao!$E$4)*G6642</f>
        <v>0.2318</v>
      </c>
    </row>
    <row r="6643" ht="15.0" customHeight="1">
      <c r="A6643" s="43">
        <v>45934.7083333333</v>
      </c>
      <c r="B6643" s="44">
        <v>10.0</v>
      </c>
      <c r="C6643" s="44">
        <v>17.0</v>
      </c>
      <c r="D6643" s="44">
        <v>427.1</v>
      </c>
      <c r="E6643" s="44">
        <v>28.6</v>
      </c>
      <c r="F6643" s="44">
        <v>2.49</v>
      </c>
      <c r="G6643" s="44">
        <v>0.95</v>
      </c>
      <c r="H6643" s="18">
        <f>MIN(1,F6643/Config_Geracao!$E$4)*G6643</f>
        <v>0.23655</v>
      </c>
    </row>
    <row r="6644" ht="15.0" customHeight="1">
      <c r="A6644" s="43">
        <v>45934.75</v>
      </c>
      <c r="B6644" s="44">
        <v>10.0</v>
      </c>
      <c r="C6644" s="44">
        <v>18.0</v>
      </c>
      <c r="D6644" s="44">
        <v>245.1</v>
      </c>
      <c r="E6644" s="44">
        <v>24.8</v>
      </c>
      <c r="F6644" s="44">
        <v>3.46</v>
      </c>
      <c r="G6644" s="44">
        <v>0.95</v>
      </c>
      <c r="H6644" s="18">
        <f>MIN(1,F6644/Config_Geracao!$E$4)*G6644</f>
        <v>0.3287</v>
      </c>
    </row>
    <row r="6645" ht="15.0" customHeight="1">
      <c r="A6645" s="43">
        <v>45934.7916666667</v>
      </c>
      <c r="B6645" s="44">
        <v>10.0</v>
      </c>
      <c r="C6645" s="44">
        <v>19.0</v>
      </c>
      <c r="D6645" s="44">
        <v>7.1</v>
      </c>
      <c r="E6645" s="44">
        <v>24.2</v>
      </c>
      <c r="F6645" s="44">
        <v>3.88</v>
      </c>
      <c r="G6645" s="44">
        <v>0.95</v>
      </c>
      <c r="H6645" s="18">
        <f>MIN(1,F6645/Config_Geracao!$E$4)*G6645</f>
        <v>0.3686</v>
      </c>
    </row>
    <row r="6646" ht="15.0" customHeight="1">
      <c r="A6646" s="43">
        <v>45934.8333333333</v>
      </c>
      <c r="B6646" s="44">
        <v>10.0</v>
      </c>
      <c r="C6646" s="44">
        <v>20.0</v>
      </c>
      <c r="D6646" s="44">
        <v>0.0</v>
      </c>
      <c r="E6646" s="44">
        <v>26.6</v>
      </c>
      <c r="F6646" s="44">
        <v>2.88</v>
      </c>
      <c r="G6646" s="44">
        <v>0.95</v>
      </c>
      <c r="H6646" s="18">
        <f>MIN(1,F6646/Config_Geracao!$E$4)*G6646</f>
        <v>0.2736</v>
      </c>
    </row>
    <row r="6647" ht="15.0" customHeight="1">
      <c r="A6647" s="43">
        <v>45934.875</v>
      </c>
      <c r="B6647" s="44">
        <v>10.0</v>
      </c>
      <c r="C6647" s="44">
        <v>21.0</v>
      </c>
      <c r="D6647" s="44">
        <v>0.0</v>
      </c>
      <c r="E6647" s="44">
        <v>30.9</v>
      </c>
      <c r="F6647" s="44">
        <v>3.81</v>
      </c>
      <c r="G6647" s="44">
        <v>0.95</v>
      </c>
      <c r="H6647" s="18">
        <f>MIN(1,F6647/Config_Geracao!$E$4)*G6647</f>
        <v>0.36195</v>
      </c>
    </row>
    <row r="6648" ht="15.0" customHeight="1">
      <c r="A6648" s="43">
        <v>45934.9166666667</v>
      </c>
      <c r="B6648" s="44">
        <v>10.0</v>
      </c>
      <c r="C6648" s="44">
        <v>22.0</v>
      </c>
      <c r="D6648" s="44">
        <v>0.0</v>
      </c>
      <c r="E6648" s="44">
        <v>28.4</v>
      </c>
      <c r="F6648" s="44">
        <v>3.8</v>
      </c>
      <c r="G6648" s="44">
        <v>0.95</v>
      </c>
      <c r="H6648" s="18">
        <f>MIN(1,F6648/Config_Geracao!$E$4)*G6648</f>
        <v>0.361</v>
      </c>
    </row>
    <row r="6649" ht="15.0" customHeight="1">
      <c r="A6649" s="43">
        <v>45934.9583333333</v>
      </c>
      <c r="B6649" s="44">
        <v>10.0</v>
      </c>
      <c r="C6649" s="44">
        <v>23.0</v>
      </c>
      <c r="D6649" s="44">
        <v>0.0</v>
      </c>
      <c r="E6649" s="44">
        <v>30.1</v>
      </c>
      <c r="F6649" s="44">
        <v>3.37</v>
      </c>
      <c r="G6649" s="44">
        <v>0.95</v>
      </c>
      <c r="H6649" s="18">
        <f>MIN(1,F6649/Config_Geracao!$E$4)*G6649</f>
        <v>0.32015</v>
      </c>
    </row>
    <row r="6650" ht="15.0" customHeight="1">
      <c r="A6650" s="43">
        <v>45935.0</v>
      </c>
      <c r="B6650" s="44">
        <v>10.0</v>
      </c>
      <c r="C6650" s="44">
        <v>0.0</v>
      </c>
      <c r="D6650" s="44">
        <v>0.0</v>
      </c>
      <c r="E6650" s="44">
        <v>30.1</v>
      </c>
      <c r="F6650" s="44">
        <v>3.52</v>
      </c>
      <c r="G6650" s="44">
        <v>0.95</v>
      </c>
      <c r="H6650" s="18">
        <f>MIN(1,F6650/Config_Geracao!$E$4)*G6650</f>
        <v>0.3344</v>
      </c>
    </row>
    <row r="6651" ht="15.0" customHeight="1">
      <c r="A6651" s="43">
        <v>45935.0416666667</v>
      </c>
      <c r="B6651" s="44">
        <v>10.0</v>
      </c>
      <c r="C6651" s="44">
        <v>1.0</v>
      </c>
      <c r="D6651" s="44">
        <v>0.0</v>
      </c>
      <c r="E6651" s="44">
        <v>28.0</v>
      </c>
      <c r="F6651" s="44">
        <v>3.7</v>
      </c>
      <c r="G6651" s="44">
        <v>0.95</v>
      </c>
      <c r="H6651" s="18">
        <f>MIN(1,F6651/Config_Geracao!$E$4)*G6651</f>
        <v>0.3515</v>
      </c>
    </row>
    <row r="6652" ht="15.0" customHeight="1">
      <c r="A6652" s="43">
        <v>45935.0833333333</v>
      </c>
      <c r="B6652" s="44">
        <v>10.0</v>
      </c>
      <c r="C6652" s="44">
        <v>2.0</v>
      </c>
      <c r="D6652" s="44">
        <v>0.0</v>
      </c>
      <c r="E6652" s="44">
        <v>26.8</v>
      </c>
      <c r="F6652" s="44">
        <v>4.46</v>
      </c>
      <c r="G6652" s="44">
        <v>0.95</v>
      </c>
      <c r="H6652" s="18">
        <f>MIN(1,F6652/Config_Geracao!$E$4)*G6652</f>
        <v>0.4237</v>
      </c>
    </row>
    <row r="6653" ht="15.0" customHeight="1">
      <c r="A6653" s="43">
        <v>45935.125</v>
      </c>
      <c r="B6653" s="44">
        <v>10.0</v>
      </c>
      <c r="C6653" s="44">
        <v>3.0</v>
      </c>
      <c r="D6653" s="44">
        <v>0.0</v>
      </c>
      <c r="E6653" s="44">
        <v>27.5</v>
      </c>
      <c r="F6653" s="44">
        <v>4.19</v>
      </c>
      <c r="G6653" s="44">
        <v>0.95</v>
      </c>
      <c r="H6653" s="18">
        <f>MIN(1,F6653/Config_Geracao!$E$4)*G6653</f>
        <v>0.39805</v>
      </c>
    </row>
    <row r="6654" ht="15.0" customHeight="1">
      <c r="A6654" s="43">
        <v>45935.1666666667</v>
      </c>
      <c r="B6654" s="44">
        <v>10.0</v>
      </c>
      <c r="C6654" s="44">
        <v>4.0</v>
      </c>
      <c r="D6654" s="44">
        <v>0.0</v>
      </c>
      <c r="E6654" s="44">
        <v>28.2</v>
      </c>
      <c r="F6654" s="44">
        <v>3.82</v>
      </c>
      <c r="G6654" s="44">
        <v>0.95</v>
      </c>
      <c r="H6654" s="18">
        <f>MIN(1,F6654/Config_Geracao!$E$4)*G6654</f>
        <v>0.3629</v>
      </c>
    </row>
    <row r="6655" ht="15.0" customHeight="1">
      <c r="A6655" s="43">
        <v>45935.2083333333</v>
      </c>
      <c r="B6655" s="44">
        <v>10.0</v>
      </c>
      <c r="C6655" s="44">
        <v>5.0</v>
      </c>
      <c r="D6655" s="44">
        <v>0.0</v>
      </c>
      <c r="E6655" s="44">
        <v>26.8</v>
      </c>
      <c r="F6655" s="44">
        <v>3.45</v>
      </c>
      <c r="G6655" s="44">
        <v>0.95</v>
      </c>
      <c r="H6655" s="18">
        <f>MIN(1,F6655/Config_Geracao!$E$4)*G6655</f>
        <v>0.32775</v>
      </c>
    </row>
    <row r="6656" ht="15.0" customHeight="1">
      <c r="A6656" s="43">
        <v>45935.25</v>
      </c>
      <c r="B6656" s="44">
        <v>10.0</v>
      </c>
      <c r="C6656" s="44">
        <v>6.0</v>
      </c>
      <c r="D6656" s="44">
        <v>197.7</v>
      </c>
      <c r="E6656" s="44">
        <v>26.8</v>
      </c>
      <c r="F6656" s="44">
        <v>8.2</v>
      </c>
      <c r="G6656" s="44">
        <v>0.95</v>
      </c>
      <c r="H6656" s="18">
        <f>MIN(1,F6656/Config_Geracao!$E$4)*G6656</f>
        <v>0.779</v>
      </c>
    </row>
    <row r="6657" ht="15.0" customHeight="1">
      <c r="A6657" s="43">
        <v>45935.2916666667</v>
      </c>
      <c r="B6657" s="44">
        <v>10.0</v>
      </c>
      <c r="C6657" s="44">
        <v>7.0</v>
      </c>
      <c r="D6657" s="44">
        <v>428.9</v>
      </c>
      <c r="E6657" s="44">
        <v>28.6</v>
      </c>
      <c r="F6657" s="44">
        <v>2.92</v>
      </c>
      <c r="G6657" s="44">
        <v>0.95</v>
      </c>
      <c r="H6657" s="18">
        <f>MIN(1,F6657/Config_Geracao!$E$4)*G6657</f>
        <v>0.2774</v>
      </c>
    </row>
    <row r="6658" ht="15.0" customHeight="1">
      <c r="A6658" s="43">
        <v>45935.3333333333</v>
      </c>
      <c r="B6658" s="44">
        <v>10.0</v>
      </c>
      <c r="C6658" s="44">
        <v>8.0</v>
      </c>
      <c r="D6658" s="44">
        <v>642.3</v>
      </c>
      <c r="E6658" s="44">
        <v>30.0</v>
      </c>
      <c r="F6658" s="44">
        <v>4.59</v>
      </c>
      <c r="G6658" s="44">
        <v>0.95</v>
      </c>
      <c r="H6658" s="18">
        <f>MIN(1,F6658/Config_Geracao!$E$4)*G6658</f>
        <v>0.43605</v>
      </c>
    </row>
    <row r="6659" ht="15.0" customHeight="1">
      <c r="A6659" s="43">
        <v>45935.375</v>
      </c>
      <c r="B6659" s="44">
        <v>10.0</v>
      </c>
      <c r="C6659" s="44">
        <v>9.0</v>
      </c>
      <c r="D6659" s="44">
        <v>809.5</v>
      </c>
      <c r="E6659" s="44">
        <v>29.0</v>
      </c>
      <c r="F6659" s="44">
        <v>2.64</v>
      </c>
      <c r="G6659" s="44">
        <v>0.95</v>
      </c>
      <c r="H6659" s="18">
        <f>MIN(1,F6659/Config_Geracao!$E$4)*G6659</f>
        <v>0.2508</v>
      </c>
    </row>
    <row r="6660" ht="15.0" customHeight="1">
      <c r="A6660" s="43">
        <v>45935.4166666667</v>
      </c>
      <c r="B6660" s="44">
        <v>10.0</v>
      </c>
      <c r="C6660" s="44">
        <v>10.0</v>
      </c>
      <c r="D6660" s="44">
        <v>934.6</v>
      </c>
      <c r="E6660" s="44">
        <v>30.7</v>
      </c>
      <c r="F6660" s="44">
        <v>2.54</v>
      </c>
      <c r="G6660" s="44">
        <v>0.95</v>
      </c>
      <c r="H6660" s="18">
        <f>MIN(1,F6660/Config_Geracao!$E$4)*G6660</f>
        <v>0.2413</v>
      </c>
    </row>
    <row r="6661" ht="15.0" customHeight="1">
      <c r="A6661" s="43">
        <v>45935.4583333333</v>
      </c>
      <c r="B6661" s="44">
        <v>10.0</v>
      </c>
      <c r="C6661" s="44">
        <v>11.0</v>
      </c>
      <c r="D6661" s="44">
        <v>1032.9</v>
      </c>
      <c r="E6661" s="44">
        <v>31.3</v>
      </c>
      <c r="F6661" s="44">
        <v>3.85</v>
      </c>
      <c r="G6661" s="44">
        <v>0.95</v>
      </c>
      <c r="H6661" s="18">
        <f>MIN(1,F6661/Config_Geracao!$E$4)*G6661</f>
        <v>0.36575</v>
      </c>
    </row>
    <row r="6662" ht="15.0" customHeight="1">
      <c r="A6662" s="43">
        <v>45935.5</v>
      </c>
      <c r="B6662" s="44">
        <v>10.0</v>
      </c>
      <c r="C6662" s="44">
        <v>12.0</v>
      </c>
      <c r="D6662" s="44">
        <v>1050.6</v>
      </c>
      <c r="E6662" s="44">
        <v>35.6</v>
      </c>
      <c r="F6662" s="44">
        <v>2.71</v>
      </c>
      <c r="G6662" s="44">
        <v>0.95</v>
      </c>
      <c r="H6662" s="18">
        <f>MIN(1,F6662/Config_Geracao!$E$4)*G6662</f>
        <v>0.25745</v>
      </c>
    </row>
    <row r="6663" ht="15.0" customHeight="1">
      <c r="A6663" s="43">
        <v>45935.5416666667</v>
      </c>
      <c r="B6663" s="44">
        <v>10.0</v>
      </c>
      <c r="C6663" s="44">
        <v>13.0</v>
      </c>
      <c r="D6663" s="44">
        <v>435.7</v>
      </c>
      <c r="E6663" s="44">
        <v>33.2</v>
      </c>
      <c r="F6663" s="44">
        <v>4.76</v>
      </c>
      <c r="G6663" s="44">
        <v>0.95</v>
      </c>
      <c r="H6663" s="18">
        <f>MIN(1,F6663/Config_Geracao!$E$4)*G6663</f>
        <v>0.4522</v>
      </c>
    </row>
    <row r="6664" ht="15.0" customHeight="1">
      <c r="A6664" s="43">
        <v>45935.5833333333</v>
      </c>
      <c r="B6664" s="44">
        <v>10.0</v>
      </c>
      <c r="C6664" s="44">
        <v>14.0</v>
      </c>
      <c r="D6664" s="44">
        <v>972.9</v>
      </c>
      <c r="E6664" s="44">
        <v>33.0</v>
      </c>
      <c r="F6664" s="44">
        <v>3.28</v>
      </c>
      <c r="G6664" s="44">
        <v>0.95</v>
      </c>
      <c r="H6664" s="18">
        <f>MIN(1,F6664/Config_Geracao!$E$4)*G6664</f>
        <v>0.3116</v>
      </c>
    </row>
    <row r="6665" ht="15.0" customHeight="1">
      <c r="A6665" s="43">
        <v>45935.625</v>
      </c>
      <c r="B6665" s="44">
        <v>10.0</v>
      </c>
      <c r="C6665" s="44">
        <v>15.0</v>
      </c>
      <c r="D6665" s="44">
        <v>466.2</v>
      </c>
      <c r="E6665" s="44">
        <v>28.6</v>
      </c>
      <c r="F6665" s="44">
        <v>2.69</v>
      </c>
      <c r="G6665" s="44">
        <v>0.95</v>
      </c>
      <c r="H6665" s="18">
        <f>MIN(1,F6665/Config_Geracao!$E$4)*G6665</f>
        <v>0.25555</v>
      </c>
    </row>
    <row r="6666" ht="15.0" customHeight="1">
      <c r="A6666" s="43">
        <v>45935.6666666667</v>
      </c>
      <c r="B6666" s="44">
        <v>10.0</v>
      </c>
      <c r="C6666" s="44">
        <v>16.0</v>
      </c>
      <c r="D6666" s="44">
        <v>650.5</v>
      </c>
      <c r="E6666" s="44">
        <v>30.2</v>
      </c>
      <c r="F6666" s="44">
        <v>3.07</v>
      </c>
      <c r="G6666" s="44">
        <v>0.95</v>
      </c>
      <c r="H6666" s="18">
        <f>MIN(1,F6666/Config_Geracao!$E$4)*G6666</f>
        <v>0.29165</v>
      </c>
    </row>
    <row r="6667" ht="15.0" customHeight="1">
      <c r="A6667" s="43">
        <v>45935.7083333333</v>
      </c>
      <c r="B6667" s="44">
        <v>10.0</v>
      </c>
      <c r="C6667" s="44">
        <v>17.0</v>
      </c>
      <c r="D6667" s="44">
        <v>462.6</v>
      </c>
      <c r="E6667" s="44">
        <v>28.1</v>
      </c>
      <c r="F6667" s="44">
        <v>3.61</v>
      </c>
      <c r="G6667" s="44">
        <v>0.95</v>
      </c>
      <c r="H6667" s="18">
        <f>MIN(1,F6667/Config_Geracao!$E$4)*G6667</f>
        <v>0.34295</v>
      </c>
    </row>
    <row r="6668" ht="15.0" customHeight="1">
      <c r="A6668" s="43">
        <v>45935.75</v>
      </c>
      <c r="B6668" s="44">
        <v>10.0</v>
      </c>
      <c r="C6668" s="44">
        <v>18.0</v>
      </c>
      <c r="D6668" s="44">
        <v>78.6</v>
      </c>
      <c r="E6668" s="44">
        <v>23.2</v>
      </c>
      <c r="F6668" s="44">
        <v>2.72</v>
      </c>
      <c r="G6668" s="44">
        <v>0.95</v>
      </c>
      <c r="H6668" s="18">
        <f>MIN(1,F6668/Config_Geracao!$E$4)*G6668</f>
        <v>0.2584</v>
      </c>
    </row>
    <row r="6669" ht="15.0" customHeight="1">
      <c r="A6669" s="43">
        <v>45935.7916666667</v>
      </c>
      <c r="B6669" s="44">
        <v>10.0</v>
      </c>
      <c r="C6669" s="44">
        <v>19.0</v>
      </c>
      <c r="D6669" s="44">
        <v>0.0</v>
      </c>
      <c r="E6669" s="44">
        <v>28.3</v>
      </c>
      <c r="F6669" s="44">
        <v>3.33</v>
      </c>
      <c r="G6669" s="44">
        <v>0.95</v>
      </c>
      <c r="H6669" s="18">
        <f>MIN(1,F6669/Config_Geracao!$E$4)*G6669</f>
        <v>0.31635</v>
      </c>
    </row>
    <row r="6670" ht="15.0" customHeight="1">
      <c r="A6670" s="43">
        <v>45935.8333333333</v>
      </c>
      <c r="B6670" s="44">
        <v>10.0</v>
      </c>
      <c r="C6670" s="44">
        <v>20.0</v>
      </c>
      <c r="D6670" s="44">
        <v>0.0</v>
      </c>
      <c r="E6670" s="44">
        <v>28.7</v>
      </c>
      <c r="F6670" s="44">
        <v>2.35</v>
      </c>
      <c r="G6670" s="44">
        <v>0.95</v>
      </c>
      <c r="H6670" s="18">
        <f>MIN(1,F6670/Config_Geracao!$E$4)*G6670</f>
        <v>0.22325</v>
      </c>
    </row>
    <row r="6671" ht="15.0" customHeight="1">
      <c r="A6671" s="43">
        <v>45935.875</v>
      </c>
      <c r="B6671" s="44">
        <v>10.0</v>
      </c>
      <c r="C6671" s="44">
        <v>21.0</v>
      </c>
      <c r="D6671" s="44">
        <v>0.0</v>
      </c>
      <c r="E6671" s="44">
        <v>28.3</v>
      </c>
      <c r="F6671" s="44">
        <v>3.61</v>
      </c>
      <c r="G6671" s="44">
        <v>0.95</v>
      </c>
      <c r="H6671" s="18">
        <f>MIN(1,F6671/Config_Geracao!$E$4)*G6671</f>
        <v>0.34295</v>
      </c>
    </row>
    <row r="6672" ht="15.0" customHeight="1">
      <c r="A6672" s="43">
        <v>45935.9166666667</v>
      </c>
      <c r="B6672" s="44">
        <v>10.0</v>
      </c>
      <c r="C6672" s="44">
        <v>22.0</v>
      </c>
      <c r="D6672" s="44">
        <v>0.0</v>
      </c>
      <c r="E6672" s="44">
        <v>27.6</v>
      </c>
      <c r="F6672" s="44">
        <v>3.54</v>
      </c>
      <c r="G6672" s="44">
        <v>0.95</v>
      </c>
      <c r="H6672" s="18">
        <f>MIN(1,F6672/Config_Geracao!$E$4)*G6672</f>
        <v>0.3363</v>
      </c>
    </row>
    <row r="6673" ht="15.0" customHeight="1">
      <c r="A6673" s="43">
        <v>45935.9583333333</v>
      </c>
      <c r="B6673" s="44">
        <v>10.0</v>
      </c>
      <c r="C6673" s="44">
        <v>23.0</v>
      </c>
      <c r="D6673" s="44">
        <v>0.0</v>
      </c>
      <c r="E6673" s="44">
        <v>30.8</v>
      </c>
      <c r="F6673" s="44">
        <v>4.06</v>
      </c>
      <c r="G6673" s="44">
        <v>0.95</v>
      </c>
      <c r="H6673" s="18">
        <f>MIN(1,F6673/Config_Geracao!$E$4)*G6673</f>
        <v>0.3857</v>
      </c>
    </row>
    <row r="6674" ht="15.0" customHeight="1">
      <c r="A6674" s="43">
        <v>45936.0</v>
      </c>
      <c r="B6674" s="44">
        <v>10.0</v>
      </c>
      <c r="C6674" s="44">
        <v>0.0</v>
      </c>
      <c r="D6674" s="44">
        <v>0.0</v>
      </c>
      <c r="E6674" s="44">
        <v>28.4</v>
      </c>
      <c r="F6674" s="44">
        <v>3.7</v>
      </c>
      <c r="G6674" s="44">
        <v>0.95</v>
      </c>
      <c r="H6674" s="18">
        <f>MIN(1,F6674/Config_Geracao!$E$4)*G6674</f>
        <v>0.3515</v>
      </c>
    </row>
    <row r="6675" ht="15.0" customHeight="1">
      <c r="A6675" s="43">
        <v>45936.0416666667</v>
      </c>
      <c r="B6675" s="44">
        <v>10.0</v>
      </c>
      <c r="C6675" s="44">
        <v>1.0</v>
      </c>
      <c r="D6675" s="44">
        <v>0.0</v>
      </c>
      <c r="E6675" s="44">
        <v>29.1</v>
      </c>
      <c r="F6675" s="44">
        <v>5.02</v>
      </c>
      <c r="G6675" s="44">
        <v>0.95</v>
      </c>
      <c r="H6675" s="18">
        <f>MIN(1,F6675/Config_Geracao!$E$4)*G6675</f>
        <v>0.4769</v>
      </c>
    </row>
    <row r="6676" ht="15.0" customHeight="1">
      <c r="A6676" s="43">
        <v>45936.0833333333</v>
      </c>
      <c r="B6676" s="44">
        <v>10.0</v>
      </c>
      <c r="C6676" s="44">
        <v>2.0</v>
      </c>
      <c r="D6676" s="44">
        <v>0.0</v>
      </c>
      <c r="E6676" s="44">
        <v>27.8</v>
      </c>
      <c r="F6676" s="44">
        <v>3.69</v>
      </c>
      <c r="G6676" s="44">
        <v>0.95</v>
      </c>
      <c r="H6676" s="18">
        <f>MIN(1,F6676/Config_Geracao!$E$4)*G6676</f>
        <v>0.35055</v>
      </c>
    </row>
    <row r="6677" ht="15.0" customHeight="1">
      <c r="A6677" s="43">
        <v>45936.125</v>
      </c>
      <c r="B6677" s="44">
        <v>10.0</v>
      </c>
      <c r="C6677" s="44">
        <v>3.0</v>
      </c>
      <c r="D6677" s="44">
        <v>0.0</v>
      </c>
      <c r="E6677" s="44">
        <v>28.2</v>
      </c>
      <c r="F6677" s="44">
        <v>4.38</v>
      </c>
      <c r="G6677" s="44">
        <v>0.95</v>
      </c>
      <c r="H6677" s="18">
        <f>MIN(1,F6677/Config_Geracao!$E$4)*G6677</f>
        <v>0.4161</v>
      </c>
    </row>
    <row r="6678" ht="15.0" customHeight="1">
      <c r="A6678" s="43">
        <v>45936.1666666667</v>
      </c>
      <c r="B6678" s="44">
        <v>10.0</v>
      </c>
      <c r="C6678" s="44">
        <v>4.0</v>
      </c>
      <c r="D6678" s="44">
        <v>0.0</v>
      </c>
      <c r="E6678" s="44">
        <v>28.3</v>
      </c>
      <c r="F6678" s="44">
        <v>4.49</v>
      </c>
      <c r="G6678" s="44">
        <v>0.95</v>
      </c>
      <c r="H6678" s="18">
        <f>MIN(1,F6678/Config_Geracao!$E$4)*G6678</f>
        <v>0.42655</v>
      </c>
    </row>
    <row r="6679" ht="15.0" customHeight="1">
      <c r="A6679" s="43">
        <v>45936.2083333333</v>
      </c>
      <c r="B6679" s="44">
        <v>10.0</v>
      </c>
      <c r="C6679" s="44">
        <v>5.0</v>
      </c>
      <c r="D6679" s="44">
        <v>0.0</v>
      </c>
      <c r="E6679" s="44">
        <v>24.7</v>
      </c>
      <c r="F6679" s="44">
        <v>4.44</v>
      </c>
      <c r="G6679" s="44">
        <v>0.95</v>
      </c>
      <c r="H6679" s="18">
        <f>MIN(1,F6679/Config_Geracao!$E$4)*G6679</f>
        <v>0.4218</v>
      </c>
    </row>
    <row r="6680" ht="15.0" customHeight="1">
      <c r="A6680" s="43">
        <v>45936.25</v>
      </c>
      <c r="B6680" s="44">
        <v>10.0</v>
      </c>
      <c r="C6680" s="44">
        <v>6.0</v>
      </c>
      <c r="D6680" s="44">
        <v>222.3</v>
      </c>
      <c r="E6680" s="44">
        <v>24.4</v>
      </c>
      <c r="F6680" s="44">
        <v>2.58</v>
      </c>
      <c r="G6680" s="44">
        <v>0.95</v>
      </c>
      <c r="H6680" s="18">
        <f>MIN(1,F6680/Config_Geracao!$E$4)*G6680</f>
        <v>0.2451</v>
      </c>
    </row>
    <row r="6681" ht="15.0" customHeight="1">
      <c r="A6681" s="43">
        <v>45936.2916666667</v>
      </c>
      <c r="B6681" s="44">
        <v>10.0</v>
      </c>
      <c r="C6681" s="44">
        <v>7.0</v>
      </c>
      <c r="D6681" s="44">
        <v>422.3</v>
      </c>
      <c r="E6681" s="44">
        <v>24.4</v>
      </c>
      <c r="F6681" s="44">
        <v>2.69</v>
      </c>
      <c r="G6681" s="44">
        <v>0.95</v>
      </c>
      <c r="H6681" s="18">
        <f>MIN(1,F6681/Config_Geracao!$E$4)*G6681</f>
        <v>0.25555</v>
      </c>
    </row>
    <row r="6682" ht="15.0" customHeight="1">
      <c r="A6682" s="43">
        <v>45936.3333333333</v>
      </c>
      <c r="B6682" s="44">
        <v>10.0</v>
      </c>
      <c r="C6682" s="44">
        <v>8.0</v>
      </c>
      <c r="D6682" s="44">
        <v>406.1</v>
      </c>
      <c r="E6682" s="44">
        <v>27.7</v>
      </c>
      <c r="F6682" s="44">
        <v>3.03</v>
      </c>
      <c r="G6682" s="44">
        <v>0.95</v>
      </c>
      <c r="H6682" s="18">
        <f>MIN(1,F6682/Config_Geracao!$E$4)*G6682</f>
        <v>0.28785</v>
      </c>
    </row>
    <row r="6683" ht="15.0" customHeight="1">
      <c r="A6683" s="43">
        <v>45936.375</v>
      </c>
      <c r="B6683" s="44">
        <v>10.0</v>
      </c>
      <c r="C6683" s="44">
        <v>9.0</v>
      </c>
      <c r="D6683" s="44">
        <v>797.7</v>
      </c>
      <c r="E6683" s="44">
        <v>32.3</v>
      </c>
      <c r="F6683" s="44">
        <v>2.38</v>
      </c>
      <c r="G6683" s="44">
        <v>0.95</v>
      </c>
      <c r="H6683" s="18">
        <f>MIN(1,F6683/Config_Geracao!$E$4)*G6683</f>
        <v>0.2261</v>
      </c>
    </row>
    <row r="6684" ht="15.0" customHeight="1">
      <c r="A6684" s="43">
        <v>45936.4166666667</v>
      </c>
      <c r="B6684" s="44">
        <v>10.0</v>
      </c>
      <c r="C6684" s="44">
        <v>10.0</v>
      </c>
      <c r="D6684" s="44">
        <v>979.3</v>
      </c>
      <c r="E6684" s="44">
        <v>34.1</v>
      </c>
      <c r="F6684" s="44">
        <v>2.83</v>
      </c>
      <c r="G6684" s="44">
        <v>0.95</v>
      </c>
      <c r="H6684" s="18">
        <f>MIN(1,F6684/Config_Geracao!$E$4)*G6684</f>
        <v>0.26885</v>
      </c>
    </row>
    <row r="6685" ht="15.0" customHeight="1">
      <c r="A6685" s="43">
        <v>45936.4583333333</v>
      </c>
      <c r="B6685" s="44">
        <v>10.0</v>
      </c>
      <c r="C6685" s="44">
        <v>11.0</v>
      </c>
      <c r="D6685" s="44">
        <v>1025.1</v>
      </c>
      <c r="E6685" s="44">
        <v>32.8</v>
      </c>
      <c r="F6685" s="44">
        <v>4.08</v>
      </c>
      <c r="G6685" s="44">
        <v>0.95</v>
      </c>
      <c r="H6685" s="18">
        <f>MIN(1,F6685/Config_Geracao!$E$4)*G6685</f>
        <v>0.3876</v>
      </c>
    </row>
    <row r="6686" ht="15.0" customHeight="1">
      <c r="A6686" s="43">
        <v>45936.5</v>
      </c>
      <c r="B6686" s="44">
        <v>10.0</v>
      </c>
      <c r="C6686" s="44">
        <v>12.0</v>
      </c>
      <c r="D6686" s="44">
        <v>1057.5</v>
      </c>
      <c r="E6686" s="44">
        <v>31.6</v>
      </c>
      <c r="F6686" s="44">
        <v>4.43</v>
      </c>
      <c r="G6686" s="44">
        <v>0.95</v>
      </c>
      <c r="H6686" s="18">
        <f>MIN(1,F6686/Config_Geracao!$E$4)*G6686</f>
        <v>0.42085</v>
      </c>
    </row>
    <row r="6687" ht="15.0" customHeight="1">
      <c r="A6687" s="43">
        <v>45936.5416666667</v>
      </c>
      <c r="B6687" s="44">
        <v>10.0</v>
      </c>
      <c r="C6687" s="44">
        <v>13.0</v>
      </c>
      <c r="D6687" s="44">
        <v>500.4</v>
      </c>
      <c r="E6687" s="44">
        <v>32.9</v>
      </c>
      <c r="F6687" s="44">
        <v>2.78</v>
      </c>
      <c r="G6687" s="44">
        <v>0.95</v>
      </c>
      <c r="H6687" s="18">
        <f>MIN(1,F6687/Config_Geracao!$E$4)*G6687</f>
        <v>0.2641</v>
      </c>
    </row>
    <row r="6688" ht="15.0" customHeight="1">
      <c r="A6688" s="43">
        <v>45936.5833333333</v>
      </c>
      <c r="B6688" s="44">
        <v>10.0</v>
      </c>
      <c r="C6688" s="44">
        <v>14.0</v>
      </c>
      <c r="D6688" s="44">
        <v>972.1</v>
      </c>
      <c r="E6688" s="44">
        <v>32.5</v>
      </c>
      <c r="F6688" s="44">
        <v>2.47</v>
      </c>
      <c r="G6688" s="44">
        <v>0.95</v>
      </c>
      <c r="H6688" s="18">
        <f>MIN(1,F6688/Config_Geracao!$E$4)*G6688</f>
        <v>0.23465</v>
      </c>
    </row>
    <row r="6689" ht="15.0" customHeight="1">
      <c r="A6689" s="43">
        <v>45936.625</v>
      </c>
      <c r="B6689" s="44">
        <v>10.0</v>
      </c>
      <c r="C6689" s="44">
        <v>15.0</v>
      </c>
      <c r="D6689" s="44">
        <v>794.5</v>
      </c>
      <c r="E6689" s="44">
        <v>26.9</v>
      </c>
      <c r="F6689" s="44">
        <v>2.6</v>
      </c>
      <c r="G6689" s="44">
        <v>0.95</v>
      </c>
      <c r="H6689" s="18">
        <f>MIN(1,F6689/Config_Geracao!$E$4)*G6689</f>
        <v>0.247</v>
      </c>
    </row>
    <row r="6690" ht="15.0" customHeight="1">
      <c r="A6690" s="43">
        <v>45936.6666666667</v>
      </c>
      <c r="B6690" s="44">
        <v>10.0</v>
      </c>
      <c r="C6690" s="44">
        <v>16.0</v>
      </c>
      <c r="D6690" s="44">
        <v>676.4</v>
      </c>
      <c r="E6690" s="44">
        <v>28.7</v>
      </c>
      <c r="F6690" s="44">
        <v>2.74</v>
      </c>
      <c r="G6690" s="44">
        <v>0.95</v>
      </c>
      <c r="H6690" s="18">
        <f>MIN(1,F6690/Config_Geracao!$E$4)*G6690</f>
        <v>0.2603</v>
      </c>
    </row>
    <row r="6691" ht="15.0" customHeight="1">
      <c r="A6691" s="43">
        <v>45936.7083333333</v>
      </c>
      <c r="B6691" s="44">
        <v>10.0</v>
      </c>
      <c r="C6691" s="44">
        <v>17.0</v>
      </c>
      <c r="D6691" s="44">
        <v>273.4</v>
      </c>
      <c r="E6691" s="44">
        <v>27.0</v>
      </c>
      <c r="F6691" s="44">
        <v>2.86</v>
      </c>
      <c r="G6691" s="44">
        <v>0.95</v>
      </c>
      <c r="H6691" s="18">
        <f>MIN(1,F6691/Config_Geracao!$E$4)*G6691</f>
        <v>0.2717</v>
      </c>
    </row>
    <row r="6692" ht="15.0" customHeight="1">
      <c r="A6692" s="43">
        <v>45936.75</v>
      </c>
      <c r="B6692" s="44">
        <v>10.0</v>
      </c>
      <c r="C6692" s="44">
        <v>18.0</v>
      </c>
      <c r="D6692" s="44">
        <v>152.6</v>
      </c>
      <c r="E6692" s="44">
        <v>26.2</v>
      </c>
      <c r="F6692" s="44">
        <v>2.83</v>
      </c>
      <c r="G6692" s="44">
        <v>0.95</v>
      </c>
      <c r="H6692" s="18">
        <f>MIN(1,F6692/Config_Geracao!$E$4)*G6692</f>
        <v>0.26885</v>
      </c>
    </row>
    <row r="6693" ht="15.0" customHeight="1">
      <c r="A6693" s="43">
        <v>45936.7916666667</v>
      </c>
      <c r="B6693" s="44">
        <v>10.0</v>
      </c>
      <c r="C6693" s="44">
        <v>19.0</v>
      </c>
      <c r="D6693" s="44">
        <v>0.0</v>
      </c>
      <c r="E6693" s="44">
        <v>27.7</v>
      </c>
      <c r="F6693" s="44">
        <v>3.72</v>
      </c>
      <c r="G6693" s="44">
        <v>0.95</v>
      </c>
      <c r="H6693" s="18">
        <f>MIN(1,F6693/Config_Geracao!$E$4)*G6693</f>
        <v>0.3534</v>
      </c>
    </row>
    <row r="6694" ht="15.0" customHeight="1">
      <c r="A6694" s="43">
        <v>45936.8333333333</v>
      </c>
      <c r="B6694" s="44">
        <v>10.0</v>
      </c>
      <c r="C6694" s="44">
        <v>20.0</v>
      </c>
      <c r="D6694" s="44">
        <v>0.0</v>
      </c>
      <c r="E6694" s="44">
        <v>28.6</v>
      </c>
      <c r="F6694" s="44">
        <v>2.93</v>
      </c>
      <c r="G6694" s="44">
        <v>0.95</v>
      </c>
      <c r="H6694" s="18">
        <f>MIN(1,F6694/Config_Geracao!$E$4)*G6694</f>
        <v>0.27835</v>
      </c>
    </row>
    <row r="6695" ht="15.0" customHeight="1">
      <c r="A6695" s="43">
        <v>45936.875</v>
      </c>
      <c r="B6695" s="44">
        <v>10.0</v>
      </c>
      <c r="C6695" s="44">
        <v>21.0</v>
      </c>
      <c r="D6695" s="44">
        <v>0.0</v>
      </c>
      <c r="E6695" s="44">
        <v>29.0</v>
      </c>
      <c r="F6695" s="44">
        <v>3.42</v>
      </c>
      <c r="G6695" s="44">
        <v>0.95</v>
      </c>
      <c r="H6695" s="18">
        <f>MIN(1,F6695/Config_Geracao!$E$4)*G6695</f>
        <v>0.3249</v>
      </c>
    </row>
    <row r="6696" ht="15.0" customHeight="1">
      <c r="A6696" s="43">
        <v>45936.9166666667</v>
      </c>
      <c r="B6696" s="44">
        <v>10.0</v>
      </c>
      <c r="C6696" s="44">
        <v>22.0</v>
      </c>
      <c r="D6696" s="44">
        <v>0.0</v>
      </c>
      <c r="E6696" s="44">
        <v>28.3</v>
      </c>
      <c r="F6696" s="44">
        <v>3.53</v>
      </c>
      <c r="G6696" s="44">
        <v>0.95</v>
      </c>
      <c r="H6696" s="18">
        <f>MIN(1,F6696/Config_Geracao!$E$4)*G6696</f>
        <v>0.33535</v>
      </c>
    </row>
    <row r="6697" ht="15.0" customHeight="1">
      <c r="A6697" s="43">
        <v>45936.9583333333</v>
      </c>
      <c r="B6697" s="44">
        <v>10.0</v>
      </c>
      <c r="C6697" s="44">
        <v>23.0</v>
      </c>
      <c r="D6697" s="44">
        <v>0.0</v>
      </c>
      <c r="E6697" s="44">
        <v>31.7</v>
      </c>
      <c r="F6697" s="44">
        <v>3.37</v>
      </c>
      <c r="G6697" s="44">
        <v>0.95</v>
      </c>
      <c r="H6697" s="18">
        <f>MIN(1,F6697/Config_Geracao!$E$4)*G6697</f>
        <v>0.32015</v>
      </c>
    </row>
    <row r="6698" ht="15.0" customHeight="1">
      <c r="A6698" s="43">
        <v>45937.0</v>
      </c>
      <c r="B6698" s="44">
        <v>10.0</v>
      </c>
      <c r="C6698" s="44">
        <v>0.0</v>
      </c>
      <c r="D6698" s="44">
        <v>0.0</v>
      </c>
      <c r="E6698" s="44">
        <v>27.0</v>
      </c>
      <c r="F6698" s="44">
        <v>4.63</v>
      </c>
      <c r="G6698" s="44">
        <v>0.95</v>
      </c>
      <c r="H6698" s="18">
        <f>MIN(1,F6698/Config_Geracao!$E$4)*G6698</f>
        <v>0.43985</v>
      </c>
    </row>
    <row r="6699" ht="15.0" customHeight="1">
      <c r="A6699" s="43">
        <v>45937.0416666667</v>
      </c>
      <c r="B6699" s="44">
        <v>10.0</v>
      </c>
      <c r="C6699" s="44">
        <v>1.0</v>
      </c>
      <c r="D6699" s="44">
        <v>0.0</v>
      </c>
      <c r="E6699" s="44">
        <v>27.8</v>
      </c>
      <c r="F6699" s="44">
        <v>3.91</v>
      </c>
      <c r="G6699" s="44">
        <v>0.95</v>
      </c>
      <c r="H6699" s="18">
        <f>MIN(1,F6699/Config_Geracao!$E$4)*G6699</f>
        <v>0.37145</v>
      </c>
    </row>
    <row r="6700" ht="15.0" customHeight="1">
      <c r="A6700" s="43">
        <v>45937.0833333333</v>
      </c>
      <c r="B6700" s="44">
        <v>10.0</v>
      </c>
      <c r="C6700" s="44">
        <v>2.0</v>
      </c>
      <c r="D6700" s="44">
        <v>0.0</v>
      </c>
      <c r="E6700" s="44">
        <v>32.8</v>
      </c>
      <c r="F6700" s="44">
        <v>4.09</v>
      </c>
      <c r="G6700" s="44">
        <v>0.95</v>
      </c>
      <c r="H6700" s="18">
        <f>MIN(1,F6700/Config_Geracao!$E$4)*G6700</f>
        <v>0.38855</v>
      </c>
    </row>
    <row r="6701" ht="15.0" customHeight="1">
      <c r="A6701" s="43">
        <v>45937.125</v>
      </c>
      <c r="B6701" s="44">
        <v>10.0</v>
      </c>
      <c r="C6701" s="44">
        <v>3.0</v>
      </c>
      <c r="D6701" s="44">
        <v>0.0</v>
      </c>
      <c r="E6701" s="44">
        <v>29.6</v>
      </c>
      <c r="F6701" s="44">
        <v>4.25</v>
      </c>
      <c r="G6701" s="44">
        <v>0.95</v>
      </c>
      <c r="H6701" s="18">
        <f>MIN(1,F6701/Config_Geracao!$E$4)*G6701</f>
        <v>0.40375</v>
      </c>
    </row>
    <row r="6702" ht="15.0" customHeight="1">
      <c r="A6702" s="43">
        <v>45937.1666666667</v>
      </c>
      <c r="B6702" s="44">
        <v>10.0</v>
      </c>
      <c r="C6702" s="44">
        <v>4.0</v>
      </c>
      <c r="D6702" s="44">
        <v>0.0</v>
      </c>
      <c r="E6702" s="44">
        <v>26.0</v>
      </c>
      <c r="F6702" s="44">
        <v>4.01</v>
      </c>
      <c r="G6702" s="44">
        <v>0.95</v>
      </c>
      <c r="H6702" s="18">
        <f>MIN(1,F6702/Config_Geracao!$E$4)*G6702</f>
        <v>0.38095</v>
      </c>
    </row>
    <row r="6703" ht="15.0" customHeight="1">
      <c r="A6703" s="43">
        <v>45937.2083333333</v>
      </c>
      <c r="B6703" s="44">
        <v>10.0</v>
      </c>
      <c r="C6703" s="44">
        <v>5.0</v>
      </c>
      <c r="D6703" s="44">
        <v>0.0</v>
      </c>
      <c r="E6703" s="44">
        <v>26.3</v>
      </c>
      <c r="F6703" s="44">
        <v>5.63</v>
      </c>
      <c r="G6703" s="44">
        <v>0.95</v>
      </c>
      <c r="H6703" s="18">
        <f>MIN(1,F6703/Config_Geracao!$E$4)*G6703</f>
        <v>0.53485</v>
      </c>
    </row>
    <row r="6704" ht="15.0" customHeight="1">
      <c r="A6704" s="43">
        <v>45937.25</v>
      </c>
      <c r="B6704" s="44">
        <v>10.0</v>
      </c>
      <c r="C6704" s="44">
        <v>6.0</v>
      </c>
      <c r="D6704" s="44">
        <v>265.8</v>
      </c>
      <c r="E6704" s="44">
        <v>25.7</v>
      </c>
      <c r="F6704" s="44">
        <v>3.12</v>
      </c>
      <c r="G6704" s="44">
        <v>0.95</v>
      </c>
      <c r="H6704" s="18">
        <f>MIN(1,F6704/Config_Geracao!$E$4)*G6704</f>
        <v>0.2964</v>
      </c>
    </row>
    <row r="6705" ht="15.0" customHeight="1">
      <c r="A6705" s="43">
        <v>45937.2916666667</v>
      </c>
      <c r="B6705" s="44">
        <v>10.0</v>
      </c>
      <c r="C6705" s="44">
        <v>7.0</v>
      </c>
      <c r="D6705" s="44">
        <v>100.6</v>
      </c>
      <c r="E6705" s="44">
        <v>26.9</v>
      </c>
      <c r="F6705" s="44">
        <v>2.33</v>
      </c>
      <c r="G6705" s="44">
        <v>0.95</v>
      </c>
      <c r="H6705" s="18">
        <f>MIN(1,F6705/Config_Geracao!$E$4)*G6705</f>
        <v>0.22135</v>
      </c>
    </row>
    <row r="6706" ht="15.0" customHeight="1">
      <c r="A6706" s="43">
        <v>45937.3333333333</v>
      </c>
      <c r="B6706" s="44">
        <v>10.0</v>
      </c>
      <c r="C6706" s="44">
        <v>8.0</v>
      </c>
      <c r="D6706" s="44">
        <v>664.9</v>
      </c>
      <c r="E6706" s="44">
        <v>29.4</v>
      </c>
      <c r="F6706" s="44">
        <v>2.67</v>
      </c>
      <c r="G6706" s="44">
        <v>0.95</v>
      </c>
      <c r="H6706" s="18">
        <f>MIN(1,F6706/Config_Geracao!$E$4)*G6706</f>
        <v>0.25365</v>
      </c>
    </row>
    <row r="6707" ht="15.0" customHeight="1">
      <c r="A6707" s="43">
        <v>45937.375</v>
      </c>
      <c r="B6707" s="44">
        <v>10.0</v>
      </c>
      <c r="C6707" s="44">
        <v>9.0</v>
      </c>
      <c r="D6707" s="44">
        <v>834.0</v>
      </c>
      <c r="E6707" s="44">
        <v>32.2</v>
      </c>
      <c r="F6707" s="44">
        <v>3.94</v>
      </c>
      <c r="G6707" s="44">
        <v>0.95</v>
      </c>
      <c r="H6707" s="18">
        <f>MIN(1,F6707/Config_Geracao!$E$4)*G6707</f>
        <v>0.3743</v>
      </c>
    </row>
    <row r="6708" ht="15.0" customHeight="1">
      <c r="A6708" s="43">
        <v>45937.4166666667</v>
      </c>
      <c r="B6708" s="44">
        <v>10.0</v>
      </c>
      <c r="C6708" s="44">
        <v>10.0</v>
      </c>
      <c r="D6708" s="44">
        <v>628.3</v>
      </c>
      <c r="E6708" s="44">
        <v>30.1</v>
      </c>
      <c r="F6708" s="44">
        <v>3.16</v>
      </c>
      <c r="G6708" s="44">
        <v>0.95</v>
      </c>
      <c r="H6708" s="18">
        <f>MIN(1,F6708/Config_Geracao!$E$4)*G6708</f>
        <v>0.3002</v>
      </c>
    </row>
    <row r="6709" ht="15.0" customHeight="1">
      <c r="A6709" s="43">
        <v>45937.4583333333</v>
      </c>
      <c r="B6709" s="44">
        <v>10.0</v>
      </c>
      <c r="C6709" s="44">
        <v>11.0</v>
      </c>
      <c r="D6709" s="44">
        <v>1017.7</v>
      </c>
      <c r="E6709" s="44">
        <v>31.7</v>
      </c>
      <c r="F6709" s="44">
        <v>2.51</v>
      </c>
      <c r="G6709" s="44">
        <v>0.95</v>
      </c>
      <c r="H6709" s="18">
        <f>MIN(1,F6709/Config_Geracao!$E$4)*G6709</f>
        <v>0.23845</v>
      </c>
    </row>
    <row r="6710" ht="15.0" customHeight="1">
      <c r="A6710" s="43">
        <v>45937.5</v>
      </c>
      <c r="B6710" s="44">
        <v>10.0</v>
      </c>
      <c r="C6710" s="44">
        <v>12.0</v>
      </c>
      <c r="D6710" s="44">
        <v>1070.5</v>
      </c>
      <c r="E6710" s="44">
        <v>33.9</v>
      </c>
      <c r="F6710" s="44">
        <v>2.53</v>
      </c>
      <c r="G6710" s="44">
        <v>0.95</v>
      </c>
      <c r="H6710" s="18">
        <f>MIN(1,F6710/Config_Geracao!$E$4)*G6710</f>
        <v>0.24035</v>
      </c>
    </row>
    <row r="6711" ht="15.0" customHeight="1">
      <c r="A6711" s="43">
        <v>45937.5416666667</v>
      </c>
      <c r="B6711" s="44">
        <v>10.0</v>
      </c>
      <c r="C6711" s="44">
        <v>13.0</v>
      </c>
      <c r="D6711" s="44">
        <v>1018.9</v>
      </c>
      <c r="E6711" s="44">
        <v>30.9</v>
      </c>
      <c r="F6711" s="44">
        <v>2.45</v>
      </c>
      <c r="G6711" s="44">
        <v>0.95</v>
      </c>
      <c r="H6711" s="18">
        <f>MIN(1,F6711/Config_Geracao!$E$4)*G6711</f>
        <v>0.23275</v>
      </c>
    </row>
    <row r="6712" ht="15.0" customHeight="1">
      <c r="A6712" s="43">
        <v>45937.5833333333</v>
      </c>
      <c r="B6712" s="44">
        <v>10.0</v>
      </c>
      <c r="C6712" s="44">
        <v>14.0</v>
      </c>
      <c r="D6712" s="44">
        <v>988.5</v>
      </c>
      <c r="E6712" s="44">
        <v>31.0</v>
      </c>
      <c r="F6712" s="44">
        <v>2.69</v>
      </c>
      <c r="G6712" s="44">
        <v>0.95</v>
      </c>
      <c r="H6712" s="18">
        <f>MIN(1,F6712/Config_Geracao!$E$4)*G6712</f>
        <v>0.25555</v>
      </c>
    </row>
    <row r="6713" ht="15.0" customHeight="1">
      <c r="A6713" s="43">
        <v>45937.625</v>
      </c>
      <c r="B6713" s="44">
        <v>10.0</v>
      </c>
      <c r="C6713" s="44">
        <v>15.0</v>
      </c>
      <c r="D6713" s="44">
        <v>216.6</v>
      </c>
      <c r="E6713" s="44">
        <v>29.1</v>
      </c>
      <c r="F6713" s="44">
        <v>2.45</v>
      </c>
      <c r="G6713" s="44">
        <v>0.95</v>
      </c>
      <c r="H6713" s="18">
        <f>MIN(1,F6713/Config_Geracao!$E$4)*G6713</f>
        <v>0.23275</v>
      </c>
    </row>
    <row r="6714" ht="15.0" customHeight="1">
      <c r="A6714" s="43">
        <v>45937.6666666667</v>
      </c>
      <c r="B6714" s="44">
        <v>10.0</v>
      </c>
      <c r="C6714" s="44">
        <v>16.0</v>
      </c>
      <c r="D6714" s="44">
        <v>646.0</v>
      </c>
      <c r="E6714" s="44">
        <v>28.5</v>
      </c>
      <c r="F6714" s="44">
        <v>3.66</v>
      </c>
      <c r="G6714" s="44">
        <v>0.95</v>
      </c>
      <c r="H6714" s="18">
        <f>MIN(1,F6714/Config_Geracao!$E$4)*G6714</f>
        <v>0.3477</v>
      </c>
    </row>
    <row r="6715" ht="15.0" customHeight="1">
      <c r="A6715" s="43">
        <v>45937.7083333333</v>
      </c>
      <c r="B6715" s="44">
        <v>10.0</v>
      </c>
      <c r="C6715" s="44">
        <v>17.0</v>
      </c>
      <c r="D6715" s="44">
        <v>473.4</v>
      </c>
      <c r="E6715" s="44">
        <v>28.9</v>
      </c>
      <c r="F6715" s="44">
        <v>2.56</v>
      </c>
      <c r="G6715" s="44">
        <v>0.95</v>
      </c>
      <c r="H6715" s="18">
        <f>MIN(1,F6715/Config_Geracao!$E$4)*G6715</f>
        <v>0.2432</v>
      </c>
    </row>
    <row r="6716" ht="15.0" customHeight="1">
      <c r="A6716" s="43">
        <v>45937.75</v>
      </c>
      <c r="B6716" s="44">
        <v>10.0</v>
      </c>
      <c r="C6716" s="44">
        <v>18.0</v>
      </c>
      <c r="D6716" s="44">
        <v>216.0</v>
      </c>
      <c r="E6716" s="44">
        <v>23.2</v>
      </c>
      <c r="F6716" s="44">
        <v>3.54</v>
      </c>
      <c r="G6716" s="44">
        <v>0.95</v>
      </c>
      <c r="H6716" s="18">
        <f>MIN(1,F6716/Config_Geracao!$E$4)*G6716</f>
        <v>0.3363</v>
      </c>
    </row>
    <row r="6717" ht="15.0" customHeight="1">
      <c r="A6717" s="43">
        <v>45937.7916666667</v>
      </c>
      <c r="B6717" s="44">
        <v>10.0</v>
      </c>
      <c r="C6717" s="44">
        <v>19.0</v>
      </c>
      <c r="D6717" s="44">
        <v>10.7</v>
      </c>
      <c r="E6717" s="44">
        <v>29.9</v>
      </c>
      <c r="F6717" s="44">
        <v>3.18</v>
      </c>
      <c r="G6717" s="44">
        <v>0.95</v>
      </c>
      <c r="H6717" s="18">
        <f>MIN(1,F6717/Config_Geracao!$E$4)*G6717</f>
        <v>0.3021</v>
      </c>
    </row>
    <row r="6718" ht="15.0" customHeight="1">
      <c r="A6718" s="43">
        <v>45937.8333333333</v>
      </c>
      <c r="B6718" s="44">
        <v>10.0</v>
      </c>
      <c r="C6718" s="44">
        <v>20.0</v>
      </c>
      <c r="D6718" s="44">
        <v>0.0</v>
      </c>
      <c r="E6718" s="44">
        <v>25.4</v>
      </c>
      <c r="F6718" s="44">
        <v>2.77</v>
      </c>
      <c r="G6718" s="44">
        <v>0.95</v>
      </c>
      <c r="H6718" s="18">
        <f>MIN(1,F6718/Config_Geracao!$E$4)*G6718</f>
        <v>0.26315</v>
      </c>
    </row>
    <row r="6719" ht="15.0" customHeight="1">
      <c r="A6719" s="43">
        <v>45937.875</v>
      </c>
      <c r="B6719" s="44">
        <v>10.0</v>
      </c>
      <c r="C6719" s="44">
        <v>21.0</v>
      </c>
      <c r="D6719" s="44">
        <v>0.0</v>
      </c>
      <c r="E6719" s="44">
        <v>28.4</v>
      </c>
      <c r="F6719" s="44">
        <v>4.12</v>
      </c>
      <c r="G6719" s="44">
        <v>0.95</v>
      </c>
      <c r="H6719" s="18">
        <f>MIN(1,F6719/Config_Geracao!$E$4)*G6719</f>
        <v>0.3914</v>
      </c>
    </row>
    <row r="6720" ht="15.0" customHeight="1">
      <c r="A6720" s="43">
        <v>45937.9166666667</v>
      </c>
      <c r="B6720" s="44">
        <v>10.0</v>
      </c>
      <c r="C6720" s="44">
        <v>22.0</v>
      </c>
      <c r="D6720" s="44">
        <v>0.0</v>
      </c>
      <c r="E6720" s="44">
        <v>29.6</v>
      </c>
      <c r="F6720" s="44">
        <v>3.92</v>
      </c>
      <c r="G6720" s="44">
        <v>0.95</v>
      </c>
      <c r="H6720" s="18">
        <f>MIN(1,F6720/Config_Geracao!$E$4)*G6720</f>
        <v>0.3724</v>
      </c>
    </row>
    <row r="6721" ht="15.0" customHeight="1">
      <c r="A6721" s="43">
        <v>45937.9583333333</v>
      </c>
      <c r="B6721" s="44">
        <v>10.0</v>
      </c>
      <c r="C6721" s="44">
        <v>23.0</v>
      </c>
      <c r="D6721" s="44">
        <v>0.0</v>
      </c>
      <c r="E6721" s="44">
        <v>30.7</v>
      </c>
      <c r="F6721" s="44">
        <v>7.03</v>
      </c>
      <c r="G6721" s="44">
        <v>0.95</v>
      </c>
      <c r="H6721" s="18">
        <f>MIN(1,F6721/Config_Geracao!$E$4)*G6721</f>
        <v>0.66785</v>
      </c>
    </row>
    <row r="6722" ht="15.0" customHeight="1">
      <c r="A6722" s="43">
        <v>45938.0</v>
      </c>
      <c r="B6722" s="44">
        <v>10.0</v>
      </c>
      <c r="C6722" s="44">
        <v>0.0</v>
      </c>
      <c r="D6722" s="44">
        <v>0.0</v>
      </c>
      <c r="E6722" s="44">
        <v>28.7</v>
      </c>
      <c r="F6722" s="44">
        <v>3.78</v>
      </c>
      <c r="G6722" s="44">
        <v>0.95</v>
      </c>
      <c r="H6722" s="18">
        <f>MIN(1,F6722/Config_Geracao!$E$4)*G6722</f>
        <v>0.3591</v>
      </c>
    </row>
    <row r="6723" ht="15.0" customHeight="1">
      <c r="A6723" s="43">
        <v>45938.0416666667</v>
      </c>
      <c r="B6723" s="44">
        <v>10.0</v>
      </c>
      <c r="C6723" s="44">
        <v>1.0</v>
      </c>
      <c r="D6723" s="44">
        <v>0.0</v>
      </c>
      <c r="E6723" s="44">
        <v>28.6</v>
      </c>
      <c r="F6723" s="44">
        <v>3.62</v>
      </c>
      <c r="G6723" s="44">
        <v>0.95</v>
      </c>
      <c r="H6723" s="18">
        <f>MIN(1,F6723/Config_Geracao!$E$4)*G6723</f>
        <v>0.3439</v>
      </c>
    </row>
    <row r="6724" ht="15.0" customHeight="1">
      <c r="A6724" s="43">
        <v>45938.0833333333</v>
      </c>
      <c r="B6724" s="44">
        <v>10.0</v>
      </c>
      <c r="C6724" s="44">
        <v>2.0</v>
      </c>
      <c r="D6724" s="44">
        <v>0.0</v>
      </c>
      <c r="E6724" s="44">
        <v>28.0</v>
      </c>
      <c r="F6724" s="44">
        <v>3.56</v>
      </c>
      <c r="G6724" s="44">
        <v>0.95</v>
      </c>
      <c r="H6724" s="18">
        <f>MIN(1,F6724/Config_Geracao!$E$4)*G6724</f>
        <v>0.3382</v>
      </c>
    </row>
    <row r="6725" ht="15.0" customHeight="1">
      <c r="A6725" s="43">
        <v>45938.125</v>
      </c>
      <c r="B6725" s="44">
        <v>10.0</v>
      </c>
      <c r="C6725" s="44">
        <v>3.0</v>
      </c>
      <c r="D6725" s="44">
        <v>0.0</v>
      </c>
      <c r="E6725" s="44">
        <v>28.3</v>
      </c>
      <c r="F6725" s="44">
        <v>3.71</v>
      </c>
      <c r="G6725" s="44">
        <v>0.95</v>
      </c>
      <c r="H6725" s="18">
        <f>MIN(1,F6725/Config_Geracao!$E$4)*G6725</f>
        <v>0.35245</v>
      </c>
    </row>
    <row r="6726" ht="15.0" customHeight="1">
      <c r="A6726" s="43">
        <v>45938.1666666667</v>
      </c>
      <c r="B6726" s="44">
        <v>10.0</v>
      </c>
      <c r="C6726" s="44">
        <v>4.0</v>
      </c>
      <c r="D6726" s="44">
        <v>0.0</v>
      </c>
      <c r="E6726" s="44">
        <v>28.6</v>
      </c>
      <c r="F6726" s="44">
        <v>4.96</v>
      </c>
      <c r="G6726" s="44">
        <v>0.95</v>
      </c>
      <c r="H6726" s="18">
        <f>MIN(1,F6726/Config_Geracao!$E$4)*G6726</f>
        <v>0.4712</v>
      </c>
    </row>
    <row r="6727" ht="15.0" customHeight="1">
      <c r="A6727" s="43">
        <v>45938.2083333333</v>
      </c>
      <c r="B6727" s="44">
        <v>10.0</v>
      </c>
      <c r="C6727" s="44">
        <v>5.0</v>
      </c>
      <c r="D6727" s="44">
        <v>7.4</v>
      </c>
      <c r="E6727" s="44">
        <v>26.5</v>
      </c>
      <c r="F6727" s="44">
        <v>3.52</v>
      </c>
      <c r="G6727" s="44">
        <v>0.95</v>
      </c>
      <c r="H6727" s="18">
        <f>MIN(1,F6727/Config_Geracao!$E$4)*G6727</f>
        <v>0.3344</v>
      </c>
    </row>
    <row r="6728" ht="15.0" customHeight="1">
      <c r="A6728" s="43">
        <v>45938.25</v>
      </c>
      <c r="B6728" s="44">
        <v>10.0</v>
      </c>
      <c r="C6728" s="44">
        <v>6.0</v>
      </c>
      <c r="D6728" s="44">
        <v>261.1</v>
      </c>
      <c r="E6728" s="44">
        <v>25.6</v>
      </c>
      <c r="F6728" s="44">
        <v>2.67</v>
      </c>
      <c r="G6728" s="44">
        <v>0.95</v>
      </c>
      <c r="H6728" s="18">
        <f>MIN(1,F6728/Config_Geracao!$E$4)*G6728</f>
        <v>0.25365</v>
      </c>
    </row>
    <row r="6729" ht="15.0" customHeight="1">
      <c r="A6729" s="43">
        <v>45938.2916666667</v>
      </c>
      <c r="B6729" s="44">
        <v>10.0</v>
      </c>
      <c r="C6729" s="44">
        <v>7.0</v>
      </c>
      <c r="D6729" s="44">
        <v>406.3</v>
      </c>
      <c r="E6729" s="44">
        <v>28.3</v>
      </c>
      <c r="F6729" s="44">
        <v>3.32</v>
      </c>
      <c r="G6729" s="44">
        <v>0.95</v>
      </c>
      <c r="H6729" s="18">
        <f>MIN(1,F6729/Config_Geracao!$E$4)*G6729</f>
        <v>0.3154</v>
      </c>
    </row>
    <row r="6730" ht="15.0" customHeight="1">
      <c r="A6730" s="43">
        <v>45938.3333333333</v>
      </c>
      <c r="B6730" s="44">
        <v>10.0</v>
      </c>
      <c r="C6730" s="44">
        <v>8.0</v>
      </c>
      <c r="D6730" s="44">
        <v>667.0</v>
      </c>
      <c r="E6730" s="44">
        <v>26.6</v>
      </c>
      <c r="F6730" s="44">
        <v>2.37</v>
      </c>
      <c r="G6730" s="44">
        <v>0.95</v>
      </c>
      <c r="H6730" s="18">
        <f>MIN(1,F6730/Config_Geracao!$E$4)*G6730</f>
        <v>0.22515</v>
      </c>
    </row>
    <row r="6731" ht="15.0" customHeight="1">
      <c r="A6731" s="43">
        <v>45938.375</v>
      </c>
      <c r="B6731" s="44">
        <v>10.0</v>
      </c>
      <c r="C6731" s="44">
        <v>9.0</v>
      </c>
      <c r="D6731" s="44">
        <v>845.7</v>
      </c>
      <c r="E6731" s="44">
        <v>30.1</v>
      </c>
      <c r="F6731" s="44">
        <v>3.02</v>
      </c>
      <c r="G6731" s="44">
        <v>0.95</v>
      </c>
      <c r="H6731" s="18">
        <f>MIN(1,F6731/Config_Geracao!$E$4)*G6731</f>
        <v>0.2869</v>
      </c>
    </row>
    <row r="6732" ht="15.0" customHeight="1">
      <c r="A6732" s="43">
        <v>45938.4166666667</v>
      </c>
      <c r="B6732" s="44">
        <v>10.0</v>
      </c>
      <c r="C6732" s="44">
        <v>10.0</v>
      </c>
      <c r="D6732" s="44">
        <v>954.1</v>
      </c>
      <c r="E6732" s="44">
        <v>30.5</v>
      </c>
      <c r="F6732" s="44">
        <v>4.53</v>
      </c>
      <c r="G6732" s="44">
        <v>0.95</v>
      </c>
      <c r="H6732" s="18">
        <f>MIN(1,F6732/Config_Geracao!$E$4)*G6732</f>
        <v>0.43035</v>
      </c>
    </row>
    <row r="6733" ht="15.0" customHeight="1">
      <c r="A6733" s="43">
        <v>45938.4583333333</v>
      </c>
      <c r="B6733" s="44">
        <v>10.0</v>
      </c>
      <c r="C6733" s="44">
        <v>11.0</v>
      </c>
      <c r="D6733" s="44">
        <v>533.7</v>
      </c>
      <c r="E6733" s="44">
        <v>33.6</v>
      </c>
      <c r="F6733" s="44">
        <v>5.02</v>
      </c>
      <c r="G6733" s="44">
        <v>0.95</v>
      </c>
      <c r="H6733" s="18">
        <f>MIN(1,F6733/Config_Geracao!$E$4)*G6733</f>
        <v>0.4769</v>
      </c>
    </row>
    <row r="6734" ht="15.0" customHeight="1">
      <c r="A6734" s="43">
        <v>45938.5</v>
      </c>
      <c r="B6734" s="44">
        <v>10.0</v>
      </c>
      <c r="C6734" s="44">
        <v>12.0</v>
      </c>
      <c r="D6734" s="44">
        <v>1047.6</v>
      </c>
      <c r="E6734" s="44">
        <v>31.6</v>
      </c>
      <c r="F6734" s="44">
        <v>5.22</v>
      </c>
      <c r="G6734" s="44">
        <v>0.95</v>
      </c>
      <c r="H6734" s="18">
        <f>MIN(1,F6734/Config_Geracao!$E$4)*G6734</f>
        <v>0.4959</v>
      </c>
    </row>
    <row r="6735" ht="15.0" customHeight="1">
      <c r="A6735" s="43">
        <v>45938.5416666667</v>
      </c>
      <c r="B6735" s="44">
        <v>10.0</v>
      </c>
      <c r="C6735" s="44">
        <v>13.0</v>
      </c>
      <c r="D6735" s="44">
        <v>1018.3</v>
      </c>
      <c r="E6735" s="44">
        <v>34.1</v>
      </c>
      <c r="F6735" s="44">
        <v>3.99</v>
      </c>
      <c r="G6735" s="44">
        <v>0.95</v>
      </c>
      <c r="H6735" s="18">
        <f>MIN(1,F6735/Config_Geracao!$E$4)*G6735</f>
        <v>0.37905</v>
      </c>
    </row>
    <row r="6736" ht="15.0" customHeight="1">
      <c r="A6736" s="43">
        <v>45938.5833333333</v>
      </c>
      <c r="B6736" s="44">
        <v>10.0</v>
      </c>
      <c r="C6736" s="44">
        <v>14.0</v>
      </c>
      <c r="D6736" s="44">
        <v>944.7</v>
      </c>
      <c r="E6736" s="44">
        <v>31.2</v>
      </c>
      <c r="F6736" s="44">
        <v>3.17</v>
      </c>
      <c r="G6736" s="44">
        <v>0.95</v>
      </c>
      <c r="H6736" s="18">
        <f>MIN(1,F6736/Config_Geracao!$E$4)*G6736</f>
        <v>0.30115</v>
      </c>
    </row>
    <row r="6737" ht="15.0" customHeight="1">
      <c r="A6737" s="43">
        <v>45938.625</v>
      </c>
      <c r="B6737" s="44">
        <v>10.0</v>
      </c>
      <c r="C6737" s="44">
        <v>15.0</v>
      </c>
      <c r="D6737" s="44">
        <v>843.2</v>
      </c>
      <c r="E6737" s="44">
        <v>29.9</v>
      </c>
      <c r="F6737" s="44">
        <v>3.22</v>
      </c>
      <c r="G6737" s="44">
        <v>0.95</v>
      </c>
      <c r="H6737" s="18">
        <f>MIN(1,F6737/Config_Geracao!$E$4)*G6737</f>
        <v>0.3059</v>
      </c>
    </row>
    <row r="6738" ht="15.0" customHeight="1">
      <c r="A6738" s="43">
        <v>45938.6666666667</v>
      </c>
      <c r="B6738" s="44">
        <v>10.0</v>
      </c>
      <c r="C6738" s="44">
        <v>16.0</v>
      </c>
      <c r="D6738" s="44">
        <v>397.7</v>
      </c>
      <c r="E6738" s="44">
        <v>27.7</v>
      </c>
      <c r="F6738" s="44">
        <v>2.37</v>
      </c>
      <c r="G6738" s="44">
        <v>0.95</v>
      </c>
      <c r="H6738" s="18">
        <f>MIN(1,F6738/Config_Geracao!$E$4)*G6738</f>
        <v>0.22515</v>
      </c>
    </row>
    <row r="6739" ht="15.0" customHeight="1">
      <c r="A6739" s="43">
        <v>45938.7083333333</v>
      </c>
      <c r="B6739" s="44">
        <v>10.0</v>
      </c>
      <c r="C6739" s="44">
        <v>17.0</v>
      </c>
      <c r="D6739" s="44">
        <v>473.0</v>
      </c>
      <c r="E6739" s="44">
        <v>27.3</v>
      </c>
      <c r="F6739" s="44">
        <v>5.03</v>
      </c>
      <c r="G6739" s="44">
        <v>0.95</v>
      </c>
      <c r="H6739" s="18">
        <f>MIN(1,F6739/Config_Geracao!$E$4)*G6739</f>
        <v>0.47785</v>
      </c>
    </row>
    <row r="6740" ht="15.0" customHeight="1">
      <c r="A6740" s="43">
        <v>45938.75</v>
      </c>
      <c r="B6740" s="44">
        <v>10.0</v>
      </c>
      <c r="C6740" s="44">
        <v>18.0</v>
      </c>
      <c r="D6740" s="44">
        <v>149.3</v>
      </c>
      <c r="E6740" s="44">
        <v>26.7</v>
      </c>
      <c r="F6740" s="44">
        <v>3.99</v>
      </c>
      <c r="G6740" s="44">
        <v>0.95</v>
      </c>
      <c r="H6740" s="18">
        <f>MIN(1,F6740/Config_Geracao!$E$4)*G6740</f>
        <v>0.37905</v>
      </c>
    </row>
    <row r="6741" ht="15.0" customHeight="1">
      <c r="A6741" s="43">
        <v>45938.7916666667</v>
      </c>
      <c r="B6741" s="44">
        <v>10.0</v>
      </c>
      <c r="C6741" s="44">
        <v>19.0</v>
      </c>
      <c r="D6741" s="44">
        <v>18.8</v>
      </c>
      <c r="E6741" s="44">
        <v>28.1</v>
      </c>
      <c r="F6741" s="44">
        <v>3.32</v>
      </c>
      <c r="G6741" s="44">
        <v>0.95</v>
      </c>
      <c r="H6741" s="18">
        <f>MIN(1,F6741/Config_Geracao!$E$4)*G6741</f>
        <v>0.3154</v>
      </c>
    </row>
    <row r="6742" ht="15.0" customHeight="1">
      <c r="A6742" s="43">
        <v>45938.8333333333</v>
      </c>
      <c r="B6742" s="44">
        <v>10.0</v>
      </c>
      <c r="C6742" s="44">
        <v>20.0</v>
      </c>
      <c r="D6742" s="44">
        <v>0.0</v>
      </c>
      <c r="E6742" s="44">
        <v>28.0</v>
      </c>
      <c r="F6742" s="44">
        <v>4.07</v>
      </c>
      <c r="G6742" s="44">
        <v>0.95</v>
      </c>
      <c r="H6742" s="18">
        <f>MIN(1,F6742/Config_Geracao!$E$4)*G6742</f>
        <v>0.38665</v>
      </c>
    </row>
    <row r="6743" ht="15.0" customHeight="1">
      <c r="A6743" s="43">
        <v>45938.875</v>
      </c>
      <c r="B6743" s="44">
        <v>10.0</v>
      </c>
      <c r="C6743" s="44">
        <v>21.0</v>
      </c>
      <c r="D6743" s="44">
        <v>0.0</v>
      </c>
      <c r="E6743" s="44">
        <v>30.8</v>
      </c>
      <c r="F6743" s="44">
        <v>7.27</v>
      </c>
      <c r="G6743" s="44">
        <v>0.95</v>
      </c>
      <c r="H6743" s="18">
        <f>MIN(1,F6743/Config_Geracao!$E$4)*G6743</f>
        <v>0.69065</v>
      </c>
    </row>
    <row r="6744" ht="15.0" customHeight="1">
      <c r="A6744" s="43">
        <v>45938.9166666667</v>
      </c>
      <c r="B6744" s="44">
        <v>10.0</v>
      </c>
      <c r="C6744" s="44">
        <v>22.0</v>
      </c>
      <c r="D6744" s="44">
        <v>0.0</v>
      </c>
      <c r="E6744" s="44">
        <v>28.3</v>
      </c>
      <c r="F6744" s="44">
        <v>3.53</v>
      </c>
      <c r="G6744" s="44">
        <v>0.95</v>
      </c>
      <c r="H6744" s="18">
        <f>MIN(1,F6744/Config_Geracao!$E$4)*G6744</f>
        <v>0.33535</v>
      </c>
    </row>
    <row r="6745" ht="15.0" customHeight="1">
      <c r="A6745" s="43">
        <v>45938.9583333333</v>
      </c>
      <c r="B6745" s="44">
        <v>10.0</v>
      </c>
      <c r="C6745" s="44">
        <v>23.0</v>
      </c>
      <c r="D6745" s="44">
        <v>0.0</v>
      </c>
      <c r="E6745" s="44">
        <v>29.0</v>
      </c>
      <c r="F6745" s="44">
        <v>4.39</v>
      </c>
      <c r="G6745" s="44">
        <v>0.95</v>
      </c>
      <c r="H6745" s="18">
        <f>MIN(1,F6745/Config_Geracao!$E$4)*G6745</f>
        <v>0.41705</v>
      </c>
    </row>
    <row r="6746" ht="15.0" customHeight="1">
      <c r="A6746" s="43">
        <v>45939.0</v>
      </c>
      <c r="B6746" s="44">
        <v>10.0</v>
      </c>
      <c r="C6746" s="44">
        <v>0.0</v>
      </c>
      <c r="D6746" s="44">
        <v>0.0</v>
      </c>
      <c r="E6746" s="44">
        <v>30.2</v>
      </c>
      <c r="F6746" s="44">
        <v>5.46</v>
      </c>
      <c r="G6746" s="44">
        <v>0.95</v>
      </c>
      <c r="H6746" s="18">
        <f>MIN(1,F6746/Config_Geracao!$E$4)*G6746</f>
        <v>0.5187</v>
      </c>
    </row>
    <row r="6747" ht="15.0" customHeight="1">
      <c r="A6747" s="43">
        <v>45939.0416666667</v>
      </c>
      <c r="B6747" s="44">
        <v>10.0</v>
      </c>
      <c r="C6747" s="44">
        <v>1.0</v>
      </c>
      <c r="D6747" s="44">
        <v>0.0</v>
      </c>
      <c r="E6747" s="44">
        <v>26.5</v>
      </c>
      <c r="F6747" s="44">
        <v>4.11</v>
      </c>
      <c r="G6747" s="44">
        <v>0.95</v>
      </c>
      <c r="H6747" s="18">
        <f>MIN(1,F6747/Config_Geracao!$E$4)*G6747</f>
        <v>0.39045</v>
      </c>
    </row>
    <row r="6748" ht="15.0" customHeight="1">
      <c r="A6748" s="43">
        <v>45939.0833333333</v>
      </c>
      <c r="B6748" s="44">
        <v>10.0</v>
      </c>
      <c r="C6748" s="44">
        <v>2.0</v>
      </c>
      <c r="D6748" s="44">
        <v>0.0</v>
      </c>
      <c r="E6748" s="44">
        <v>25.9</v>
      </c>
      <c r="F6748" s="44">
        <v>3.38</v>
      </c>
      <c r="G6748" s="44">
        <v>0.95</v>
      </c>
      <c r="H6748" s="18">
        <f>MIN(1,F6748/Config_Geracao!$E$4)*G6748</f>
        <v>0.3211</v>
      </c>
    </row>
    <row r="6749" ht="15.0" customHeight="1">
      <c r="A6749" s="43">
        <v>45939.125</v>
      </c>
      <c r="B6749" s="44">
        <v>10.0</v>
      </c>
      <c r="C6749" s="44">
        <v>3.0</v>
      </c>
      <c r="D6749" s="44">
        <v>0.0</v>
      </c>
      <c r="E6749" s="44">
        <v>25.3</v>
      </c>
      <c r="F6749" s="44">
        <v>5.99</v>
      </c>
      <c r="G6749" s="44">
        <v>0.95</v>
      </c>
      <c r="H6749" s="18">
        <f>MIN(1,F6749/Config_Geracao!$E$4)*G6749</f>
        <v>0.56905</v>
      </c>
    </row>
    <row r="6750" ht="15.0" customHeight="1">
      <c r="A6750" s="43">
        <v>45939.1666666667</v>
      </c>
      <c r="B6750" s="44">
        <v>10.0</v>
      </c>
      <c r="C6750" s="44">
        <v>4.0</v>
      </c>
      <c r="D6750" s="44">
        <v>0.0</v>
      </c>
      <c r="E6750" s="44">
        <v>27.5</v>
      </c>
      <c r="F6750" s="44">
        <v>3.45</v>
      </c>
      <c r="G6750" s="44">
        <v>0.95</v>
      </c>
      <c r="H6750" s="18">
        <f>MIN(1,F6750/Config_Geracao!$E$4)*G6750</f>
        <v>0.32775</v>
      </c>
    </row>
    <row r="6751" ht="15.0" customHeight="1">
      <c r="A6751" s="43">
        <v>45939.2083333333</v>
      </c>
      <c r="B6751" s="44">
        <v>10.0</v>
      </c>
      <c r="C6751" s="44">
        <v>5.0</v>
      </c>
      <c r="D6751" s="44">
        <v>5.9</v>
      </c>
      <c r="E6751" s="44">
        <v>27.7</v>
      </c>
      <c r="F6751" s="44">
        <v>4.25</v>
      </c>
      <c r="G6751" s="44">
        <v>0.95</v>
      </c>
      <c r="H6751" s="18">
        <f>MIN(1,F6751/Config_Geracao!$E$4)*G6751</f>
        <v>0.40375</v>
      </c>
    </row>
    <row r="6752" ht="15.0" customHeight="1">
      <c r="A6752" s="43">
        <v>45939.25</v>
      </c>
      <c r="B6752" s="44">
        <v>10.0</v>
      </c>
      <c r="C6752" s="44">
        <v>6.0</v>
      </c>
      <c r="D6752" s="44">
        <v>121.1</v>
      </c>
      <c r="E6752" s="44">
        <v>26.0</v>
      </c>
      <c r="F6752" s="44">
        <v>2.63</v>
      </c>
      <c r="G6752" s="44">
        <v>0.95</v>
      </c>
      <c r="H6752" s="18">
        <f>MIN(1,F6752/Config_Geracao!$E$4)*G6752</f>
        <v>0.24985</v>
      </c>
    </row>
    <row r="6753" ht="15.0" customHeight="1">
      <c r="A6753" s="43">
        <v>45939.2916666667</v>
      </c>
      <c r="B6753" s="44">
        <v>10.0</v>
      </c>
      <c r="C6753" s="44">
        <v>7.0</v>
      </c>
      <c r="D6753" s="44">
        <v>503.4</v>
      </c>
      <c r="E6753" s="44">
        <v>25.2</v>
      </c>
      <c r="F6753" s="44">
        <v>3.86</v>
      </c>
      <c r="G6753" s="44">
        <v>0.95</v>
      </c>
      <c r="H6753" s="18">
        <f>MIN(1,F6753/Config_Geracao!$E$4)*G6753</f>
        <v>0.3667</v>
      </c>
    </row>
    <row r="6754" ht="15.0" customHeight="1">
      <c r="A6754" s="43">
        <v>45939.3333333333</v>
      </c>
      <c r="B6754" s="44">
        <v>10.0</v>
      </c>
      <c r="C6754" s="44">
        <v>8.0</v>
      </c>
      <c r="D6754" s="44">
        <v>303.1</v>
      </c>
      <c r="E6754" s="44">
        <v>29.6</v>
      </c>
      <c r="F6754" s="44">
        <v>2.3</v>
      </c>
      <c r="G6754" s="44">
        <v>0.95</v>
      </c>
      <c r="H6754" s="18">
        <f>MIN(1,F6754/Config_Geracao!$E$4)*G6754</f>
        <v>0.2185</v>
      </c>
    </row>
    <row r="6755" ht="15.0" customHeight="1">
      <c r="A6755" s="43">
        <v>45939.375</v>
      </c>
      <c r="B6755" s="44">
        <v>10.0</v>
      </c>
      <c r="C6755" s="44">
        <v>9.0</v>
      </c>
      <c r="D6755" s="44">
        <v>819.4</v>
      </c>
      <c r="E6755" s="44">
        <v>28.7</v>
      </c>
      <c r="F6755" s="44">
        <v>3.34</v>
      </c>
      <c r="G6755" s="44">
        <v>0.95</v>
      </c>
      <c r="H6755" s="18">
        <f>MIN(1,F6755/Config_Geracao!$E$4)*G6755</f>
        <v>0.3173</v>
      </c>
    </row>
    <row r="6756" ht="15.0" customHeight="1">
      <c r="A6756" s="43">
        <v>45939.4166666667</v>
      </c>
      <c r="B6756" s="44">
        <v>10.0</v>
      </c>
      <c r="C6756" s="44">
        <v>10.0</v>
      </c>
      <c r="D6756" s="44">
        <v>921.5</v>
      </c>
      <c r="E6756" s="44">
        <v>33.8</v>
      </c>
      <c r="F6756" s="44">
        <v>2.87</v>
      </c>
      <c r="G6756" s="44">
        <v>0.95</v>
      </c>
      <c r="H6756" s="18">
        <f>MIN(1,F6756/Config_Geracao!$E$4)*G6756</f>
        <v>0.27265</v>
      </c>
    </row>
    <row r="6757" ht="15.0" customHeight="1">
      <c r="A6757" s="43">
        <v>45939.4583333333</v>
      </c>
      <c r="B6757" s="44">
        <v>10.0</v>
      </c>
      <c r="C6757" s="44">
        <v>11.0</v>
      </c>
      <c r="D6757" s="44">
        <v>1010.0</v>
      </c>
      <c r="E6757" s="44">
        <v>30.4</v>
      </c>
      <c r="F6757" s="44">
        <v>3.47</v>
      </c>
      <c r="G6757" s="44">
        <v>0.95</v>
      </c>
      <c r="H6757" s="18">
        <f>MIN(1,F6757/Config_Geracao!$E$4)*G6757</f>
        <v>0.32965</v>
      </c>
    </row>
    <row r="6758" ht="15.0" customHeight="1">
      <c r="A6758" s="43">
        <v>45939.5</v>
      </c>
      <c r="B6758" s="44">
        <v>10.0</v>
      </c>
      <c r="C6758" s="44">
        <v>12.0</v>
      </c>
      <c r="D6758" s="44">
        <v>1039.8</v>
      </c>
      <c r="E6758" s="44">
        <v>30.4</v>
      </c>
      <c r="F6758" s="44">
        <v>2.37</v>
      </c>
      <c r="G6758" s="44">
        <v>0.95</v>
      </c>
      <c r="H6758" s="18">
        <f>MIN(1,F6758/Config_Geracao!$E$4)*G6758</f>
        <v>0.22515</v>
      </c>
    </row>
    <row r="6759" ht="15.0" customHeight="1">
      <c r="A6759" s="43">
        <v>45939.5416666667</v>
      </c>
      <c r="B6759" s="44">
        <v>10.0</v>
      </c>
      <c r="C6759" s="44">
        <v>13.0</v>
      </c>
      <c r="D6759" s="44">
        <v>1021.6</v>
      </c>
      <c r="E6759" s="44">
        <v>30.8</v>
      </c>
      <c r="F6759" s="44">
        <v>5.41</v>
      </c>
      <c r="G6759" s="44">
        <v>0.95</v>
      </c>
      <c r="H6759" s="18">
        <f>MIN(1,F6759/Config_Geracao!$E$4)*G6759</f>
        <v>0.51395</v>
      </c>
    </row>
    <row r="6760" ht="15.0" customHeight="1">
      <c r="A6760" s="43">
        <v>45939.5833333333</v>
      </c>
      <c r="B6760" s="44">
        <v>10.0</v>
      </c>
      <c r="C6760" s="44">
        <v>14.0</v>
      </c>
      <c r="D6760" s="44">
        <v>934.8</v>
      </c>
      <c r="E6760" s="44">
        <v>31.0</v>
      </c>
      <c r="F6760" s="44">
        <v>2.61</v>
      </c>
      <c r="G6760" s="44">
        <v>0.95</v>
      </c>
      <c r="H6760" s="18">
        <f>MIN(1,F6760/Config_Geracao!$E$4)*G6760</f>
        <v>0.24795</v>
      </c>
    </row>
    <row r="6761" ht="15.0" customHeight="1">
      <c r="A6761" s="43">
        <v>45939.625</v>
      </c>
      <c r="B6761" s="44">
        <v>10.0</v>
      </c>
      <c r="C6761" s="44">
        <v>15.0</v>
      </c>
      <c r="D6761" s="44">
        <v>815.0</v>
      </c>
      <c r="E6761" s="44">
        <v>30.0</v>
      </c>
      <c r="F6761" s="44">
        <v>2.88</v>
      </c>
      <c r="G6761" s="44">
        <v>0.95</v>
      </c>
      <c r="H6761" s="18">
        <f>MIN(1,F6761/Config_Geracao!$E$4)*G6761</f>
        <v>0.2736</v>
      </c>
    </row>
    <row r="6762" ht="15.0" customHeight="1">
      <c r="A6762" s="43">
        <v>45939.6666666667</v>
      </c>
      <c r="B6762" s="44">
        <v>10.0</v>
      </c>
      <c r="C6762" s="44">
        <v>16.0</v>
      </c>
      <c r="D6762" s="44">
        <v>393.0</v>
      </c>
      <c r="E6762" s="44">
        <v>27.4</v>
      </c>
      <c r="F6762" s="44">
        <v>3.01</v>
      </c>
      <c r="G6762" s="44">
        <v>0.95</v>
      </c>
      <c r="H6762" s="18">
        <f>MIN(1,F6762/Config_Geracao!$E$4)*G6762</f>
        <v>0.28595</v>
      </c>
    </row>
    <row r="6763" ht="15.0" customHeight="1">
      <c r="A6763" s="43">
        <v>45939.7083333333</v>
      </c>
      <c r="B6763" s="44">
        <v>10.0</v>
      </c>
      <c r="C6763" s="44">
        <v>17.0</v>
      </c>
      <c r="D6763" s="44">
        <v>497.5</v>
      </c>
      <c r="E6763" s="44">
        <v>25.5</v>
      </c>
      <c r="F6763" s="44">
        <v>5.39</v>
      </c>
      <c r="G6763" s="44">
        <v>0.95</v>
      </c>
      <c r="H6763" s="18">
        <f>MIN(1,F6763/Config_Geracao!$E$4)*G6763</f>
        <v>0.51205</v>
      </c>
    </row>
    <row r="6764" ht="15.0" customHeight="1">
      <c r="A6764" s="43">
        <v>45939.75</v>
      </c>
      <c r="B6764" s="44">
        <v>10.0</v>
      </c>
      <c r="C6764" s="44">
        <v>18.0</v>
      </c>
      <c r="D6764" s="44">
        <v>184.5</v>
      </c>
      <c r="E6764" s="44">
        <v>26.6</v>
      </c>
      <c r="F6764" s="44">
        <v>2.89</v>
      </c>
      <c r="G6764" s="44">
        <v>0.95</v>
      </c>
      <c r="H6764" s="18">
        <f>MIN(1,F6764/Config_Geracao!$E$4)*G6764</f>
        <v>0.27455</v>
      </c>
    </row>
    <row r="6765" ht="15.0" customHeight="1">
      <c r="A6765" s="43">
        <v>45939.7916666667</v>
      </c>
      <c r="B6765" s="44">
        <v>10.0</v>
      </c>
      <c r="C6765" s="44">
        <v>19.0</v>
      </c>
      <c r="D6765" s="44">
        <v>9.1</v>
      </c>
      <c r="E6765" s="44">
        <v>25.8</v>
      </c>
      <c r="F6765" s="44">
        <v>3.14</v>
      </c>
      <c r="G6765" s="44">
        <v>0.95</v>
      </c>
      <c r="H6765" s="18">
        <f>MIN(1,F6765/Config_Geracao!$E$4)*G6765</f>
        <v>0.2983</v>
      </c>
    </row>
    <row r="6766" ht="15.0" customHeight="1">
      <c r="A6766" s="43">
        <v>45939.8333333333</v>
      </c>
      <c r="B6766" s="44">
        <v>10.0</v>
      </c>
      <c r="C6766" s="44">
        <v>20.0</v>
      </c>
      <c r="D6766" s="44">
        <v>0.0</v>
      </c>
      <c r="E6766" s="44">
        <v>25.2</v>
      </c>
      <c r="F6766" s="44">
        <v>2.29</v>
      </c>
      <c r="G6766" s="44">
        <v>0.95</v>
      </c>
      <c r="H6766" s="18">
        <f>MIN(1,F6766/Config_Geracao!$E$4)*G6766</f>
        <v>0.21755</v>
      </c>
    </row>
    <row r="6767" ht="15.0" customHeight="1">
      <c r="A6767" s="43">
        <v>45939.875</v>
      </c>
      <c r="B6767" s="44">
        <v>10.0</v>
      </c>
      <c r="C6767" s="44">
        <v>21.0</v>
      </c>
      <c r="D6767" s="44">
        <v>0.0</v>
      </c>
      <c r="E6767" s="44">
        <v>29.6</v>
      </c>
      <c r="F6767" s="44">
        <v>4.36</v>
      </c>
      <c r="G6767" s="44">
        <v>0.95</v>
      </c>
      <c r="H6767" s="18">
        <f>MIN(1,F6767/Config_Geracao!$E$4)*G6767</f>
        <v>0.4142</v>
      </c>
    </row>
    <row r="6768" ht="15.0" customHeight="1">
      <c r="A6768" s="43">
        <v>45939.9166666667</v>
      </c>
      <c r="B6768" s="44">
        <v>10.0</v>
      </c>
      <c r="C6768" s="44">
        <v>22.0</v>
      </c>
      <c r="D6768" s="44">
        <v>0.0</v>
      </c>
      <c r="E6768" s="44">
        <v>29.7</v>
      </c>
      <c r="F6768" s="44">
        <v>3.4</v>
      </c>
      <c r="G6768" s="44">
        <v>0.95</v>
      </c>
      <c r="H6768" s="18">
        <f>MIN(1,F6768/Config_Geracao!$E$4)*G6768</f>
        <v>0.323</v>
      </c>
    </row>
    <row r="6769" ht="15.0" customHeight="1">
      <c r="A6769" s="43">
        <v>45939.9583333333</v>
      </c>
      <c r="B6769" s="44">
        <v>10.0</v>
      </c>
      <c r="C6769" s="44">
        <v>23.0</v>
      </c>
      <c r="D6769" s="44">
        <v>0.0</v>
      </c>
      <c r="E6769" s="44">
        <v>28.5</v>
      </c>
      <c r="F6769" s="44">
        <v>3.4</v>
      </c>
      <c r="G6769" s="44">
        <v>0.95</v>
      </c>
      <c r="H6769" s="18">
        <f>MIN(1,F6769/Config_Geracao!$E$4)*G6769</f>
        <v>0.323</v>
      </c>
    </row>
    <row r="6770" ht="15.0" customHeight="1">
      <c r="A6770" s="43">
        <v>45940.0</v>
      </c>
      <c r="B6770" s="44">
        <v>10.0</v>
      </c>
      <c r="C6770" s="44">
        <v>0.0</v>
      </c>
      <c r="D6770" s="44">
        <v>0.0</v>
      </c>
      <c r="E6770" s="44">
        <v>30.1</v>
      </c>
      <c r="F6770" s="44">
        <v>5.39</v>
      </c>
      <c r="G6770" s="44">
        <v>0.95</v>
      </c>
      <c r="H6770" s="18">
        <f>MIN(1,F6770/Config_Geracao!$E$4)*G6770</f>
        <v>0.51205</v>
      </c>
    </row>
    <row r="6771" ht="15.0" customHeight="1">
      <c r="A6771" s="43">
        <v>45940.0416666667</v>
      </c>
      <c r="B6771" s="44">
        <v>10.0</v>
      </c>
      <c r="C6771" s="44">
        <v>1.0</v>
      </c>
      <c r="D6771" s="44">
        <v>0.0</v>
      </c>
      <c r="E6771" s="44">
        <v>27.4</v>
      </c>
      <c r="F6771" s="44">
        <v>3.47</v>
      </c>
      <c r="G6771" s="44">
        <v>0.95</v>
      </c>
      <c r="H6771" s="18">
        <f>MIN(1,F6771/Config_Geracao!$E$4)*G6771</f>
        <v>0.32965</v>
      </c>
    </row>
    <row r="6772" ht="15.0" customHeight="1">
      <c r="A6772" s="43">
        <v>45940.0833333333</v>
      </c>
      <c r="B6772" s="44">
        <v>10.0</v>
      </c>
      <c r="C6772" s="44">
        <v>2.0</v>
      </c>
      <c r="D6772" s="44">
        <v>0.0</v>
      </c>
      <c r="E6772" s="44">
        <v>27.6</v>
      </c>
      <c r="F6772" s="44">
        <v>4.04</v>
      </c>
      <c r="G6772" s="44">
        <v>0.95</v>
      </c>
      <c r="H6772" s="18">
        <f>MIN(1,F6772/Config_Geracao!$E$4)*G6772</f>
        <v>0.3838</v>
      </c>
    </row>
    <row r="6773" ht="15.0" customHeight="1">
      <c r="A6773" s="43">
        <v>45940.125</v>
      </c>
      <c r="B6773" s="44">
        <v>10.0</v>
      </c>
      <c r="C6773" s="44">
        <v>3.0</v>
      </c>
      <c r="D6773" s="44">
        <v>0.0</v>
      </c>
      <c r="E6773" s="44">
        <v>29.5</v>
      </c>
      <c r="F6773" s="44">
        <v>4.91</v>
      </c>
      <c r="G6773" s="44">
        <v>0.95</v>
      </c>
      <c r="H6773" s="18">
        <f>MIN(1,F6773/Config_Geracao!$E$4)*G6773</f>
        <v>0.46645</v>
      </c>
    </row>
    <row r="6774" ht="15.0" customHeight="1">
      <c r="A6774" s="43">
        <v>45940.1666666667</v>
      </c>
      <c r="B6774" s="44">
        <v>10.0</v>
      </c>
      <c r="C6774" s="44">
        <v>4.0</v>
      </c>
      <c r="D6774" s="44">
        <v>0.0</v>
      </c>
      <c r="E6774" s="44">
        <v>23.3</v>
      </c>
      <c r="F6774" s="44">
        <v>3.37</v>
      </c>
      <c r="G6774" s="44">
        <v>0.95</v>
      </c>
      <c r="H6774" s="18">
        <f>MIN(1,F6774/Config_Geracao!$E$4)*G6774</f>
        <v>0.32015</v>
      </c>
    </row>
    <row r="6775" ht="15.0" customHeight="1">
      <c r="A6775" s="43">
        <v>45940.2083333333</v>
      </c>
      <c r="B6775" s="44">
        <v>10.0</v>
      </c>
      <c r="C6775" s="44">
        <v>5.0</v>
      </c>
      <c r="D6775" s="44">
        <v>0.0</v>
      </c>
      <c r="E6775" s="44">
        <v>25.6</v>
      </c>
      <c r="F6775" s="44">
        <v>4.48</v>
      </c>
      <c r="G6775" s="44">
        <v>0.95</v>
      </c>
      <c r="H6775" s="18">
        <f>MIN(1,F6775/Config_Geracao!$E$4)*G6775</f>
        <v>0.4256</v>
      </c>
    </row>
    <row r="6776" ht="15.0" customHeight="1">
      <c r="A6776" s="43">
        <v>45940.25</v>
      </c>
      <c r="B6776" s="44">
        <v>10.0</v>
      </c>
      <c r="C6776" s="44">
        <v>6.0</v>
      </c>
      <c r="D6776" s="44">
        <v>250.6</v>
      </c>
      <c r="E6776" s="44">
        <v>24.6</v>
      </c>
      <c r="F6776" s="44">
        <v>4.23</v>
      </c>
      <c r="G6776" s="44">
        <v>0.95</v>
      </c>
      <c r="H6776" s="18">
        <f>MIN(1,F6776/Config_Geracao!$E$4)*G6776</f>
        <v>0.40185</v>
      </c>
    </row>
    <row r="6777" ht="15.0" customHeight="1">
      <c r="A6777" s="43">
        <v>45940.2916666667</v>
      </c>
      <c r="B6777" s="44">
        <v>10.0</v>
      </c>
      <c r="C6777" s="44">
        <v>7.0</v>
      </c>
      <c r="D6777" s="44">
        <v>259.3</v>
      </c>
      <c r="E6777" s="44">
        <v>29.3</v>
      </c>
      <c r="F6777" s="44">
        <v>2.68</v>
      </c>
      <c r="G6777" s="44">
        <v>0.95</v>
      </c>
      <c r="H6777" s="18">
        <f>MIN(1,F6777/Config_Geracao!$E$4)*G6777</f>
        <v>0.2546</v>
      </c>
    </row>
    <row r="6778" ht="15.0" customHeight="1">
      <c r="A6778" s="43">
        <v>45940.3333333333</v>
      </c>
      <c r="B6778" s="44">
        <v>10.0</v>
      </c>
      <c r="C6778" s="44">
        <v>8.0</v>
      </c>
      <c r="D6778" s="44">
        <v>663.0</v>
      </c>
      <c r="E6778" s="44">
        <v>29.3</v>
      </c>
      <c r="F6778" s="44">
        <v>3.92</v>
      </c>
      <c r="G6778" s="44">
        <v>0.95</v>
      </c>
      <c r="H6778" s="18">
        <f>MIN(1,F6778/Config_Geracao!$E$4)*G6778</f>
        <v>0.3724</v>
      </c>
    </row>
    <row r="6779" ht="15.0" customHeight="1">
      <c r="A6779" s="43">
        <v>45940.375</v>
      </c>
      <c r="B6779" s="44">
        <v>10.0</v>
      </c>
      <c r="C6779" s="44">
        <v>9.0</v>
      </c>
      <c r="D6779" s="44">
        <v>808.7</v>
      </c>
      <c r="E6779" s="44">
        <v>28.8</v>
      </c>
      <c r="F6779" s="44">
        <v>2.25</v>
      </c>
      <c r="G6779" s="44">
        <v>0.95</v>
      </c>
      <c r="H6779" s="18">
        <f>MIN(1,F6779/Config_Geracao!$E$4)*G6779</f>
        <v>0.21375</v>
      </c>
    </row>
    <row r="6780" ht="15.0" customHeight="1">
      <c r="A6780" s="43">
        <v>45940.4166666667</v>
      </c>
      <c r="B6780" s="44">
        <v>10.0</v>
      </c>
      <c r="C6780" s="44">
        <v>10.0</v>
      </c>
      <c r="D6780" s="44">
        <v>981.5</v>
      </c>
      <c r="E6780" s="44">
        <v>29.1</v>
      </c>
      <c r="F6780" s="44">
        <v>2.69</v>
      </c>
      <c r="G6780" s="44">
        <v>0.95</v>
      </c>
      <c r="H6780" s="18">
        <f>MIN(1,F6780/Config_Geracao!$E$4)*G6780</f>
        <v>0.25555</v>
      </c>
    </row>
    <row r="6781" ht="15.0" customHeight="1">
      <c r="A6781" s="43">
        <v>45940.4583333333</v>
      </c>
      <c r="B6781" s="44">
        <v>10.0</v>
      </c>
      <c r="C6781" s="44">
        <v>11.0</v>
      </c>
      <c r="D6781" s="44">
        <v>1009.3</v>
      </c>
      <c r="E6781" s="44">
        <v>29.5</v>
      </c>
      <c r="F6781" s="44">
        <v>3.25</v>
      </c>
      <c r="G6781" s="44">
        <v>0.95</v>
      </c>
      <c r="H6781" s="18">
        <f>MIN(1,F6781/Config_Geracao!$E$4)*G6781</f>
        <v>0.30875</v>
      </c>
    </row>
    <row r="6782" ht="15.0" customHeight="1">
      <c r="A6782" s="43">
        <v>45940.5</v>
      </c>
      <c r="B6782" s="44">
        <v>10.0</v>
      </c>
      <c r="C6782" s="44">
        <v>12.0</v>
      </c>
      <c r="D6782" s="44">
        <v>1056.3</v>
      </c>
      <c r="E6782" s="44">
        <v>35.3</v>
      </c>
      <c r="F6782" s="44">
        <v>3.07</v>
      </c>
      <c r="G6782" s="44">
        <v>0.95</v>
      </c>
      <c r="H6782" s="18">
        <f>MIN(1,F6782/Config_Geracao!$E$4)*G6782</f>
        <v>0.29165</v>
      </c>
    </row>
    <row r="6783" ht="15.0" customHeight="1">
      <c r="A6783" s="43">
        <v>45940.5416666667</v>
      </c>
      <c r="B6783" s="44">
        <v>10.0</v>
      </c>
      <c r="C6783" s="44">
        <v>13.0</v>
      </c>
      <c r="D6783" s="44">
        <v>1026.0</v>
      </c>
      <c r="E6783" s="44">
        <v>31.7</v>
      </c>
      <c r="F6783" s="44">
        <v>3.0</v>
      </c>
      <c r="G6783" s="44">
        <v>0.95</v>
      </c>
      <c r="H6783" s="18">
        <f>MIN(1,F6783/Config_Geracao!$E$4)*G6783</f>
        <v>0.285</v>
      </c>
    </row>
    <row r="6784" ht="15.0" customHeight="1">
      <c r="A6784" s="43">
        <v>45940.5833333333</v>
      </c>
      <c r="B6784" s="44">
        <v>10.0</v>
      </c>
      <c r="C6784" s="44">
        <v>14.0</v>
      </c>
      <c r="D6784" s="44">
        <v>416.4</v>
      </c>
      <c r="E6784" s="44">
        <v>33.0</v>
      </c>
      <c r="F6784" s="44">
        <v>2.36</v>
      </c>
      <c r="G6784" s="44">
        <v>0.95</v>
      </c>
      <c r="H6784" s="18">
        <f>MIN(1,F6784/Config_Geracao!$E$4)*G6784</f>
        <v>0.2242</v>
      </c>
    </row>
    <row r="6785" ht="15.0" customHeight="1">
      <c r="A6785" s="43">
        <v>45940.625</v>
      </c>
      <c r="B6785" s="44">
        <v>10.0</v>
      </c>
      <c r="C6785" s="44">
        <v>15.0</v>
      </c>
      <c r="D6785" s="44">
        <v>835.5</v>
      </c>
      <c r="E6785" s="44">
        <v>28.3</v>
      </c>
      <c r="F6785" s="44">
        <v>3.09</v>
      </c>
      <c r="G6785" s="44">
        <v>0.95</v>
      </c>
      <c r="H6785" s="18">
        <f>MIN(1,F6785/Config_Geracao!$E$4)*G6785</f>
        <v>0.29355</v>
      </c>
    </row>
    <row r="6786" ht="15.0" customHeight="1">
      <c r="A6786" s="43">
        <v>45940.6666666667</v>
      </c>
      <c r="B6786" s="44">
        <v>10.0</v>
      </c>
      <c r="C6786" s="44">
        <v>16.0</v>
      </c>
      <c r="D6786" s="44">
        <v>640.3</v>
      </c>
      <c r="E6786" s="44">
        <v>27.2</v>
      </c>
      <c r="F6786" s="44">
        <v>2.73</v>
      </c>
      <c r="G6786" s="44">
        <v>0.95</v>
      </c>
      <c r="H6786" s="18">
        <f>MIN(1,F6786/Config_Geracao!$E$4)*G6786</f>
        <v>0.25935</v>
      </c>
    </row>
    <row r="6787" ht="15.0" customHeight="1">
      <c r="A6787" s="43">
        <v>45940.7083333333</v>
      </c>
      <c r="B6787" s="44">
        <v>10.0</v>
      </c>
      <c r="C6787" s="44">
        <v>17.0</v>
      </c>
      <c r="D6787" s="44">
        <v>185.7</v>
      </c>
      <c r="E6787" s="44">
        <v>25.9</v>
      </c>
      <c r="F6787" s="44">
        <v>2.7</v>
      </c>
      <c r="G6787" s="44">
        <v>0.95</v>
      </c>
      <c r="H6787" s="18">
        <f>MIN(1,F6787/Config_Geracao!$E$4)*G6787</f>
        <v>0.2565</v>
      </c>
    </row>
    <row r="6788" ht="15.0" customHeight="1">
      <c r="A6788" s="43">
        <v>45940.75</v>
      </c>
      <c r="B6788" s="44">
        <v>10.0</v>
      </c>
      <c r="C6788" s="44">
        <v>18.0</v>
      </c>
      <c r="D6788" s="44">
        <v>223.3</v>
      </c>
      <c r="E6788" s="44">
        <v>27.0</v>
      </c>
      <c r="F6788" s="44">
        <v>2.32</v>
      </c>
      <c r="G6788" s="44">
        <v>0.95</v>
      </c>
      <c r="H6788" s="18">
        <f>MIN(1,F6788/Config_Geracao!$E$4)*G6788</f>
        <v>0.2204</v>
      </c>
    </row>
    <row r="6789" ht="15.0" customHeight="1">
      <c r="A6789" s="43">
        <v>45940.7916666667</v>
      </c>
      <c r="B6789" s="44">
        <v>10.0</v>
      </c>
      <c r="C6789" s="44">
        <v>19.0</v>
      </c>
      <c r="D6789" s="44">
        <v>0.0</v>
      </c>
      <c r="E6789" s="44">
        <v>28.3</v>
      </c>
      <c r="F6789" s="44">
        <v>3.28</v>
      </c>
      <c r="G6789" s="44">
        <v>0.95</v>
      </c>
      <c r="H6789" s="18">
        <f>MIN(1,F6789/Config_Geracao!$E$4)*G6789</f>
        <v>0.3116</v>
      </c>
    </row>
    <row r="6790" ht="15.0" customHeight="1">
      <c r="A6790" s="43">
        <v>45940.8333333333</v>
      </c>
      <c r="B6790" s="44">
        <v>10.0</v>
      </c>
      <c r="C6790" s="44">
        <v>20.0</v>
      </c>
      <c r="D6790" s="44">
        <v>0.0</v>
      </c>
      <c r="E6790" s="44">
        <v>30.0</v>
      </c>
      <c r="F6790" s="44">
        <v>3.41</v>
      </c>
      <c r="G6790" s="44">
        <v>0.95</v>
      </c>
      <c r="H6790" s="18">
        <f>MIN(1,F6790/Config_Geracao!$E$4)*G6790</f>
        <v>0.32395</v>
      </c>
    </row>
    <row r="6791" ht="15.0" customHeight="1">
      <c r="A6791" s="43">
        <v>45940.875</v>
      </c>
      <c r="B6791" s="44">
        <v>10.0</v>
      </c>
      <c r="C6791" s="44">
        <v>21.0</v>
      </c>
      <c r="D6791" s="44">
        <v>0.0</v>
      </c>
      <c r="E6791" s="44">
        <v>27.0</v>
      </c>
      <c r="F6791" s="44">
        <v>4.33</v>
      </c>
      <c r="G6791" s="44">
        <v>0.95</v>
      </c>
      <c r="H6791" s="18">
        <f>MIN(1,F6791/Config_Geracao!$E$4)*G6791</f>
        <v>0.41135</v>
      </c>
    </row>
    <row r="6792" ht="15.0" customHeight="1">
      <c r="A6792" s="43">
        <v>45940.9166666667</v>
      </c>
      <c r="B6792" s="44">
        <v>10.0</v>
      </c>
      <c r="C6792" s="44">
        <v>22.0</v>
      </c>
      <c r="D6792" s="44">
        <v>0.0</v>
      </c>
      <c r="E6792" s="44">
        <v>29.6</v>
      </c>
      <c r="F6792" s="44">
        <v>4.23</v>
      </c>
      <c r="G6792" s="44">
        <v>0.95</v>
      </c>
      <c r="H6792" s="18">
        <f>MIN(1,F6792/Config_Geracao!$E$4)*G6792</f>
        <v>0.40185</v>
      </c>
    </row>
    <row r="6793" ht="15.0" customHeight="1">
      <c r="A6793" s="43">
        <v>45940.9583333333</v>
      </c>
      <c r="B6793" s="44">
        <v>10.0</v>
      </c>
      <c r="C6793" s="44">
        <v>23.0</v>
      </c>
      <c r="D6793" s="44">
        <v>0.0</v>
      </c>
      <c r="E6793" s="44">
        <v>29.2</v>
      </c>
      <c r="F6793" s="44">
        <v>4.71</v>
      </c>
      <c r="G6793" s="44">
        <v>0.95</v>
      </c>
      <c r="H6793" s="18">
        <f>MIN(1,F6793/Config_Geracao!$E$4)*G6793</f>
        <v>0.44745</v>
      </c>
    </row>
    <row r="6794" ht="15.0" customHeight="1">
      <c r="A6794" s="43">
        <v>45941.0</v>
      </c>
      <c r="B6794" s="44">
        <v>10.0</v>
      </c>
      <c r="C6794" s="44">
        <v>0.0</v>
      </c>
      <c r="D6794" s="44">
        <v>0.0</v>
      </c>
      <c r="E6794" s="44">
        <v>28.3</v>
      </c>
      <c r="F6794" s="44">
        <v>3.69</v>
      </c>
      <c r="G6794" s="44">
        <v>0.95</v>
      </c>
      <c r="H6794" s="18">
        <f>MIN(1,F6794/Config_Geracao!$E$4)*G6794</f>
        <v>0.35055</v>
      </c>
    </row>
    <row r="6795" ht="15.0" customHeight="1">
      <c r="A6795" s="43">
        <v>45941.0416666667</v>
      </c>
      <c r="B6795" s="44">
        <v>10.0</v>
      </c>
      <c r="C6795" s="44">
        <v>1.0</v>
      </c>
      <c r="D6795" s="44">
        <v>0.0</v>
      </c>
      <c r="E6795" s="44">
        <v>27.9</v>
      </c>
      <c r="F6795" s="44">
        <v>6.58</v>
      </c>
      <c r="G6795" s="44">
        <v>0.95</v>
      </c>
      <c r="H6795" s="18">
        <f>MIN(1,F6795/Config_Geracao!$E$4)*G6795</f>
        <v>0.6251</v>
      </c>
    </row>
    <row r="6796" ht="15.0" customHeight="1">
      <c r="A6796" s="43">
        <v>45941.0833333333</v>
      </c>
      <c r="B6796" s="44">
        <v>10.0</v>
      </c>
      <c r="C6796" s="44">
        <v>2.0</v>
      </c>
      <c r="D6796" s="44">
        <v>0.0</v>
      </c>
      <c r="E6796" s="44">
        <v>28.8</v>
      </c>
      <c r="F6796" s="44">
        <v>3.48</v>
      </c>
      <c r="G6796" s="44">
        <v>0.95</v>
      </c>
      <c r="H6796" s="18">
        <f>MIN(1,F6796/Config_Geracao!$E$4)*G6796</f>
        <v>0.3306</v>
      </c>
    </row>
    <row r="6797" ht="15.0" customHeight="1">
      <c r="A6797" s="43">
        <v>45941.125</v>
      </c>
      <c r="B6797" s="44">
        <v>10.0</v>
      </c>
      <c r="C6797" s="44">
        <v>3.0</v>
      </c>
      <c r="D6797" s="44">
        <v>0.0</v>
      </c>
      <c r="E6797" s="44">
        <v>26.8</v>
      </c>
      <c r="F6797" s="44">
        <v>4.73</v>
      </c>
      <c r="G6797" s="44">
        <v>0.95</v>
      </c>
      <c r="H6797" s="18">
        <f>MIN(1,F6797/Config_Geracao!$E$4)*G6797</f>
        <v>0.44935</v>
      </c>
    </row>
    <row r="6798" ht="15.0" customHeight="1">
      <c r="A6798" s="43">
        <v>45941.1666666667</v>
      </c>
      <c r="B6798" s="44">
        <v>10.0</v>
      </c>
      <c r="C6798" s="44">
        <v>4.0</v>
      </c>
      <c r="D6798" s="44">
        <v>0.0</v>
      </c>
      <c r="E6798" s="44">
        <v>27.3</v>
      </c>
      <c r="F6798" s="44">
        <v>5.65</v>
      </c>
      <c r="G6798" s="44">
        <v>0.95</v>
      </c>
      <c r="H6798" s="18">
        <f>MIN(1,F6798/Config_Geracao!$E$4)*G6798</f>
        <v>0.53675</v>
      </c>
    </row>
    <row r="6799" ht="15.0" customHeight="1">
      <c r="A6799" s="43">
        <v>45941.2083333333</v>
      </c>
      <c r="B6799" s="44">
        <v>10.0</v>
      </c>
      <c r="C6799" s="44">
        <v>5.0</v>
      </c>
      <c r="D6799" s="44">
        <v>0.0</v>
      </c>
      <c r="E6799" s="44">
        <v>26.1</v>
      </c>
      <c r="F6799" s="44">
        <v>3.71</v>
      </c>
      <c r="G6799" s="44">
        <v>0.95</v>
      </c>
      <c r="H6799" s="18">
        <f>MIN(1,F6799/Config_Geracao!$E$4)*G6799</f>
        <v>0.35245</v>
      </c>
    </row>
    <row r="6800" ht="15.0" customHeight="1">
      <c r="A6800" s="43">
        <v>45941.25</v>
      </c>
      <c r="B6800" s="44">
        <v>10.0</v>
      </c>
      <c r="C6800" s="44">
        <v>6.0</v>
      </c>
      <c r="D6800" s="44">
        <v>113.1</v>
      </c>
      <c r="E6800" s="44">
        <v>27.5</v>
      </c>
      <c r="F6800" s="44">
        <v>4.98</v>
      </c>
      <c r="G6800" s="44">
        <v>0.95</v>
      </c>
      <c r="H6800" s="18">
        <f>MIN(1,F6800/Config_Geracao!$E$4)*G6800</f>
        <v>0.4731</v>
      </c>
    </row>
    <row r="6801" ht="15.0" customHeight="1">
      <c r="A6801" s="43">
        <v>45941.2916666667</v>
      </c>
      <c r="B6801" s="44">
        <v>10.0</v>
      </c>
      <c r="C6801" s="44">
        <v>7.0</v>
      </c>
      <c r="D6801" s="44">
        <v>413.4</v>
      </c>
      <c r="E6801" s="44">
        <v>27.5</v>
      </c>
      <c r="F6801" s="44">
        <v>3.5</v>
      </c>
      <c r="G6801" s="44">
        <v>0.95</v>
      </c>
      <c r="H6801" s="18">
        <f>MIN(1,F6801/Config_Geracao!$E$4)*G6801</f>
        <v>0.3325</v>
      </c>
    </row>
    <row r="6802" ht="15.0" customHeight="1">
      <c r="A6802" s="43">
        <v>45941.3333333333</v>
      </c>
      <c r="B6802" s="44">
        <v>10.0</v>
      </c>
      <c r="C6802" s="44">
        <v>8.0</v>
      </c>
      <c r="D6802" s="44">
        <v>639.1</v>
      </c>
      <c r="E6802" s="44">
        <v>27.4</v>
      </c>
      <c r="F6802" s="44">
        <v>2.62</v>
      </c>
      <c r="G6802" s="44">
        <v>0.95</v>
      </c>
      <c r="H6802" s="18">
        <f>MIN(1,F6802/Config_Geracao!$E$4)*G6802</f>
        <v>0.2489</v>
      </c>
    </row>
    <row r="6803" ht="15.0" customHeight="1">
      <c r="A6803" s="43">
        <v>45941.375</v>
      </c>
      <c r="B6803" s="44">
        <v>10.0</v>
      </c>
      <c r="C6803" s="44">
        <v>9.0</v>
      </c>
      <c r="D6803" s="44">
        <v>775.5</v>
      </c>
      <c r="E6803" s="44">
        <v>28.2</v>
      </c>
      <c r="F6803" s="44">
        <v>2.32</v>
      </c>
      <c r="G6803" s="44">
        <v>0.95</v>
      </c>
      <c r="H6803" s="18">
        <f>MIN(1,F6803/Config_Geracao!$E$4)*G6803</f>
        <v>0.2204</v>
      </c>
    </row>
    <row r="6804" ht="15.0" customHeight="1">
      <c r="A6804" s="43">
        <v>45941.4166666667</v>
      </c>
      <c r="B6804" s="44">
        <v>10.0</v>
      </c>
      <c r="C6804" s="44">
        <v>10.0</v>
      </c>
      <c r="D6804" s="44">
        <v>946.4</v>
      </c>
      <c r="E6804" s="44">
        <v>30.1</v>
      </c>
      <c r="F6804" s="44">
        <v>5.44</v>
      </c>
      <c r="G6804" s="44">
        <v>0.95</v>
      </c>
      <c r="H6804" s="18">
        <f>MIN(1,F6804/Config_Geracao!$E$4)*G6804</f>
        <v>0.5168</v>
      </c>
    </row>
    <row r="6805" ht="15.0" customHeight="1">
      <c r="A6805" s="43">
        <v>45941.4583333333</v>
      </c>
      <c r="B6805" s="44">
        <v>10.0</v>
      </c>
      <c r="C6805" s="44">
        <v>11.0</v>
      </c>
      <c r="D6805" s="44">
        <v>987.0</v>
      </c>
      <c r="E6805" s="44">
        <v>32.0</v>
      </c>
      <c r="F6805" s="44">
        <v>8.09</v>
      </c>
      <c r="G6805" s="44">
        <v>0.95</v>
      </c>
      <c r="H6805" s="18">
        <f>MIN(1,F6805/Config_Geracao!$E$4)*G6805</f>
        <v>0.76855</v>
      </c>
    </row>
    <row r="6806" ht="15.0" customHeight="1">
      <c r="A6806" s="43">
        <v>45941.5</v>
      </c>
      <c r="B6806" s="44">
        <v>10.0</v>
      </c>
      <c r="C6806" s="44">
        <v>12.0</v>
      </c>
      <c r="D6806" s="44">
        <v>499.6</v>
      </c>
      <c r="E6806" s="44">
        <v>31.7</v>
      </c>
      <c r="F6806" s="44">
        <v>3.06</v>
      </c>
      <c r="G6806" s="44">
        <v>0.95</v>
      </c>
      <c r="H6806" s="18">
        <f>MIN(1,F6806/Config_Geracao!$E$4)*G6806</f>
        <v>0.2907</v>
      </c>
    </row>
    <row r="6807" ht="15.0" customHeight="1">
      <c r="A6807" s="43">
        <v>45941.5416666667</v>
      </c>
      <c r="B6807" s="44">
        <v>10.0</v>
      </c>
      <c r="C6807" s="44">
        <v>13.0</v>
      </c>
      <c r="D6807" s="44">
        <v>1048.0</v>
      </c>
      <c r="E6807" s="44">
        <v>29.9</v>
      </c>
      <c r="F6807" s="44">
        <v>4.63</v>
      </c>
      <c r="G6807" s="44">
        <v>0.95</v>
      </c>
      <c r="H6807" s="18">
        <f>MIN(1,F6807/Config_Geracao!$E$4)*G6807</f>
        <v>0.43985</v>
      </c>
    </row>
    <row r="6808" ht="15.0" customHeight="1">
      <c r="A6808" s="43">
        <v>45941.5833333333</v>
      </c>
      <c r="B6808" s="44">
        <v>10.0</v>
      </c>
      <c r="C6808" s="44">
        <v>14.0</v>
      </c>
      <c r="D6808" s="44">
        <v>427.5</v>
      </c>
      <c r="E6808" s="44">
        <v>31.4</v>
      </c>
      <c r="F6808" s="44">
        <v>2.29</v>
      </c>
      <c r="G6808" s="44">
        <v>0.95</v>
      </c>
      <c r="H6808" s="18">
        <f>MIN(1,F6808/Config_Geracao!$E$4)*G6808</f>
        <v>0.21755</v>
      </c>
    </row>
    <row r="6809" ht="15.0" customHeight="1">
      <c r="A6809" s="43">
        <v>45941.625</v>
      </c>
      <c r="B6809" s="44">
        <v>10.0</v>
      </c>
      <c r="C6809" s="44">
        <v>15.0</v>
      </c>
      <c r="D6809" s="44">
        <v>824.9</v>
      </c>
      <c r="E6809" s="44">
        <v>31.1</v>
      </c>
      <c r="F6809" s="44">
        <v>2.36</v>
      </c>
      <c r="G6809" s="44">
        <v>0.95</v>
      </c>
      <c r="H6809" s="18">
        <f>MIN(1,F6809/Config_Geracao!$E$4)*G6809</f>
        <v>0.2242</v>
      </c>
    </row>
    <row r="6810" ht="15.0" customHeight="1">
      <c r="A6810" s="43">
        <v>45941.6666666667</v>
      </c>
      <c r="B6810" s="44">
        <v>10.0</v>
      </c>
      <c r="C6810" s="44">
        <v>16.0</v>
      </c>
      <c r="D6810" s="44">
        <v>633.6</v>
      </c>
      <c r="E6810" s="44">
        <v>25.9</v>
      </c>
      <c r="F6810" s="44">
        <v>2.79</v>
      </c>
      <c r="G6810" s="44">
        <v>0.95</v>
      </c>
      <c r="H6810" s="18">
        <f>MIN(1,F6810/Config_Geracao!$E$4)*G6810</f>
        <v>0.26505</v>
      </c>
    </row>
    <row r="6811" ht="15.0" customHeight="1">
      <c r="A6811" s="43">
        <v>45941.7083333333</v>
      </c>
      <c r="B6811" s="44">
        <v>10.0</v>
      </c>
      <c r="C6811" s="44">
        <v>17.0</v>
      </c>
      <c r="D6811" s="44">
        <v>466.6</v>
      </c>
      <c r="E6811" s="44">
        <v>27.2</v>
      </c>
      <c r="F6811" s="44">
        <v>5.03</v>
      </c>
      <c r="G6811" s="44">
        <v>0.95</v>
      </c>
      <c r="H6811" s="18">
        <f>MIN(1,F6811/Config_Geracao!$E$4)*G6811</f>
        <v>0.47785</v>
      </c>
    </row>
    <row r="6812" ht="15.0" customHeight="1">
      <c r="A6812" s="43">
        <v>45941.75</v>
      </c>
      <c r="B6812" s="44">
        <v>10.0</v>
      </c>
      <c r="C6812" s="44">
        <v>18.0</v>
      </c>
      <c r="D6812" s="44">
        <v>198.9</v>
      </c>
      <c r="E6812" s="44">
        <v>23.7</v>
      </c>
      <c r="F6812" s="44">
        <v>2.57</v>
      </c>
      <c r="G6812" s="44">
        <v>0.95</v>
      </c>
      <c r="H6812" s="18">
        <f>MIN(1,F6812/Config_Geracao!$E$4)*G6812</f>
        <v>0.24415</v>
      </c>
    </row>
    <row r="6813" ht="15.0" customHeight="1">
      <c r="A6813" s="43">
        <v>45941.7916666667</v>
      </c>
      <c r="B6813" s="44">
        <v>10.0</v>
      </c>
      <c r="C6813" s="44">
        <v>19.0</v>
      </c>
      <c r="D6813" s="44">
        <v>0.0</v>
      </c>
      <c r="E6813" s="44">
        <v>27.3</v>
      </c>
      <c r="F6813" s="44">
        <v>4.4</v>
      </c>
      <c r="G6813" s="44">
        <v>0.95</v>
      </c>
      <c r="H6813" s="18">
        <f>MIN(1,F6813/Config_Geracao!$E$4)*G6813</f>
        <v>0.418</v>
      </c>
    </row>
    <row r="6814" ht="15.0" customHeight="1">
      <c r="A6814" s="43">
        <v>45941.8333333333</v>
      </c>
      <c r="B6814" s="44">
        <v>10.0</v>
      </c>
      <c r="C6814" s="44">
        <v>20.0</v>
      </c>
      <c r="D6814" s="44">
        <v>0.0</v>
      </c>
      <c r="E6814" s="44">
        <v>25.9</v>
      </c>
      <c r="F6814" s="44">
        <v>3.39</v>
      </c>
      <c r="G6814" s="44">
        <v>0.95</v>
      </c>
      <c r="H6814" s="18">
        <f>MIN(1,F6814/Config_Geracao!$E$4)*G6814</f>
        <v>0.32205</v>
      </c>
    </row>
    <row r="6815" ht="15.0" customHeight="1">
      <c r="A6815" s="43">
        <v>45941.875</v>
      </c>
      <c r="B6815" s="44">
        <v>10.0</v>
      </c>
      <c r="C6815" s="44">
        <v>21.0</v>
      </c>
      <c r="D6815" s="44">
        <v>0.0</v>
      </c>
      <c r="E6815" s="44">
        <v>30.2</v>
      </c>
      <c r="F6815" s="44">
        <v>3.48</v>
      </c>
      <c r="G6815" s="44">
        <v>0.95</v>
      </c>
      <c r="H6815" s="18">
        <f>MIN(1,F6815/Config_Geracao!$E$4)*G6815</f>
        <v>0.3306</v>
      </c>
    </row>
    <row r="6816" ht="15.0" customHeight="1">
      <c r="A6816" s="43">
        <v>45941.9166666667</v>
      </c>
      <c r="B6816" s="44">
        <v>10.0</v>
      </c>
      <c r="C6816" s="44">
        <v>22.0</v>
      </c>
      <c r="D6816" s="44">
        <v>0.0</v>
      </c>
      <c r="E6816" s="44">
        <v>26.7</v>
      </c>
      <c r="F6816" s="44">
        <v>3.4</v>
      </c>
      <c r="G6816" s="44">
        <v>0.95</v>
      </c>
      <c r="H6816" s="18">
        <f>MIN(1,F6816/Config_Geracao!$E$4)*G6816</f>
        <v>0.323</v>
      </c>
    </row>
    <row r="6817" ht="15.0" customHeight="1">
      <c r="A6817" s="43">
        <v>45941.9583333333</v>
      </c>
      <c r="B6817" s="44">
        <v>10.0</v>
      </c>
      <c r="C6817" s="44">
        <v>23.0</v>
      </c>
      <c r="D6817" s="44">
        <v>0.0</v>
      </c>
      <c r="E6817" s="44">
        <v>28.7</v>
      </c>
      <c r="F6817" s="44">
        <v>3.77</v>
      </c>
      <c r="G6817" s="44">
        <v>0.95</v>
      </c>
      <c r="H6817" s="18">
        <f>MIN(1,F6817/Config_Geracao!$E$4)*G6817</f>
        <v>0.35815</v>
      </c>
    </row>
    <row r="6818" ht="15.0" customHeight="1">
      <c r="A6818" s="43">
        <v>45942.0</v>
      </c>
      <c r="B6818" s="44">
        <v>10.0</v>
      </c>
      <c r="C6818" s="44">
        <v>0.0</v>
      </c>
      <c r="D6818" s="44">
        <v>0.0</v>
      </c>
      <c r="E6818" s="44">
        <v>29.6</v>
      </c>
      <c r="F6818" s="44">
        <v>4.48</v>
      </c>
      <c r="G6818" s="44">
        <v>0.95</v>
      </c>
      <c r="H6818" s="18">
        <f>MIN(1,F6818/Config_Geracao!$E$4)*G6818</f>
        <v>0.4256</v>
      </c>
    </row>
    <row r="6819" ht="15.0" customHeight="1">
      <c r="A6819" s="43">
        <v>45942.0416666667</v>
      </c>
      <c r="B6819" s="44">
        <v>10.0</v>
      </c>
      <c r="C6819" s="44">
        <v>1.0</v>
      </c>
      <c r="D6819" s="44">
        <v>0.0</v>
      </c>
      <c r="E6819" s="44">
        <v>27.4</v>
      </c>
      <c r="F6819" s="44">
        <v>3.52</v>
      </c>
      <c r="G6819" s="44">
        <v>0.95</v>
      </c>
      <c r="H6819" s="18">
        <f>MIN(1,F6819/Config_Geracao!$E$4)*G6819</f>
        <v>0.3344</v>
      </c>
    </row>
    <row r="6820" ht="15.0" customHeight="1">
      <c r="A6820" s="43">
        <v>45942.0833333333</v>
      </c>
      <c r="B6820" s="44">
        <v>10.0</v>
      </c>
      <c r="C6820" s="44">
        <v>2.0</v>
      </c>
      <c r="D6820" s="44">
        <v>0.0</v>
      </c>
      <c r="E6820" s="44">
        <v>30.6</v>
      </c>
      <c r="F6820" s="44">
        <v>5.18</v>
      </c>
      <c r="G6820" s="44">
        <v>0.95</v>
      </c>
      <c r="H6820" s="18">
        <f>MIN(1,F6820/Config_Geracao!$E$4)*G6820</f>
        <v>0.4921</v>
      </c>
    </row>
    <row r="6821" ht="15.0" customHeight="1">
      <c r="A6821" s="43">
        <v>45942.125</v>
      </c>
      <c r="B6821" s="44">
        <v>10.0</v>
      </c>
      <c r="C6821" s="44">
        <v>3.0</v>
      </c>
      <c r="D6821" s="44">
        <v>0.0</v>
      </c>
      <c r="E6821" s="44">
        <v>28.1</v>
      </c>
      <c r="F6821" s="44">
        <v>4.65</v>
      </c>
      <c r="G6821" s="44">
        <v>0.95</v>
      </c>
      <c r="H6821" s="18">
        <f>MIN(1,F6821/Config_Geracao!$E$4)*G6821</f>
        <v>0.44175</v>
      </c>
    </row>
    <row r="6822" ht="15.0" customHeight="1">
      <c r="A6822" s="43">
        <v>45942.1666666667</v>
      </c>
      <c r="B6822" s="44">
        <v>10.0</v>
      </c>
      <c r="C6822" s="44">
        <v>4.0</v>
      </c>
      <c r="D6822" s="44">
        <v>0.0</v>
      </c>
      <c r="E6822" s="44">
        <v>28.7</v>
      </c>
      <c r="F6822" s="44">
        <v>3.64</v>
      </c>
      <c r="G6822" s="44">
        <v>0.95</v>
      </c>
      <c r="H6822" s="18">
        <f>MIN(1,F6822/Config_Geracao!$E$4)*G6822</f>
        <v>0.3458</v>
      </c>
    </row>
    <row r="6823" ht="15.0" customHeight="1">
      <c r="A6823" s="43">
        <v>45942.2083333333</v>
      </c>
      <c r="B6823" s="44">
        <v>10.0</v>
      </c>
      <c r="C6823" s="44">
        <v>5.0</v>
      </c>
      <c r="D6823" s="44">
        <v>0.0</v>
      </c>
      <c r="E6823" s="44">
        <v>26.2</v>
      </c>
      <c r="F6823" s="44">
        <v>3.42</v>
      </c>
      <c r="G6823" s="44">
        <v>0.95</v>
      </c>
      <c r="H6823" s="18">
        <f>MIN(1,F6823/Config_Geracao!$E$4)*G6823</f>
        <v>0.3249</v>
      </c>
    </row>
    <row r="6824" ht="15.0" customHeight="1">
      <c r="A6824" s="43">
        <v>45942.25</v>
      </c>
      <c r="B6824" s="44">
        <v>10.0</v>
      </c>
      <c r="C6824" s="44">
        <v>6.0</v>
      </c>
      <c r="D6824" s="44">
        <v>236.5</v>
      </c>
      <c r="E6824" s="44">
        <v>24.0</v>
      </c>
      <c r="F6824" s="44">
        <v>4.11</v>
      </c>
      <c r="G6824" s="44">
        <v>0.95</v>
      </c>
      <c r="H6824" s="18">
        <f>MIN(1,F6824/Config_Geracao!$E$4)*G6824</f>
        <v>0.39045</v>
      </c>
    </row>
    <row r="6825" ht="15.0" customHeight="1">
      <c r="A6825" s="43">
        <v>45942.2916666667</v>
      </c>
      <c r="B6825" s="44">
        <v>10.0</v>
      </c>
      <c r="C6825" s="44">
        <v>7.0</v>
      </c>
      <c r="D6825" s="44">
        <v>494.3</v>
      </c>
      <c r="E6825" s="44">
        <v>26.0</v>
      </c>
      <c r="F6825" s="44">
        <v>2.78</v>
      </c>
      <c r="G6825" s="44">
        <v>0.95</v>
      </c>
      <c r="H6825" s="18">
        <f>MIN(1,F6825/Config_Geracao!$E$4)*G6825</f>
        <v>0.2641</v>
      </c>
    </row>
    <row r="6826" ht="15.0" customHeight="1">
      <c r="A6826" s="43">
        <v>45942.3333333333</v>
      </c>
      <c r="B6826" s="44">
        <v>10.0</v>
      </c>
      <c r="C6826" s="44">
        <v>8.0</v>
      </c>
      <c r="D6826" s="44">
        <v>335.1</v>
      </c>
      <c r="E6826" s="44">
        <v>27.1</v>
      </c>
      <c r="F6826" s="44">
        <v>3.88</v>
      </c>
      <c r="G6826" s="44">
        <v>0.95</v>
      </c>
      <c r="H6826" s="18">
        <f>MIN(1,F6826/Config_Geracao!$E$4)*G6826</f>
        <v>0.3686</v>
      </c>
    </row>
    <row r="6827" ht="15.0" customHeight="1">
      <c r="A6827" s="43">
        <v>45942.375</v>
      </c>
      <c r="B6827" s="44">
        <v>10.0</v>
      </c>
      <c r="C6827" s="44">
        <v>9.0</v>
      </c>
      <c r="D6827" s="44">
        <v>378.4</v>
      </c>
      <c r="E6827" s="44">
        <v>30.1</v>
      </c>
      <c r="F6827" s="44">
        <v>2.69</v>
      </c>
      <c r="G6827" s="44">
        <v>0.95</v>
      </c>
      <c r="H6827" s="18">
        <f>MIN(1,F6827/Config_Geracao!$E$4)*G6827</f>
        <v>0.25555</v>
      </c>
    </row>
    <row r="6828" ht="15.0" customHeight="1">
      <c r="A6828" s="43">
        <v>45942.4166666667</v>
      </c>
      <c r="B6828" s="44">
        <v>10.0</v>
      </c>
      <c r="C6828" s="44">
        <v>10.0</v>
      </c>
      <c r="D6828" s="44">
        <v>979.6</v>
      </c>
      <c r="E6828" s="44">
        <v>33.5</v>
      </c>
      <c r="F6828" s="44">
        <v>2.96</v>
      </c>
      <c r="G6828" s="44">
        <v>0.95</v>
      </c>
      <c r="H6828" s="18">
        <f>MIN(1,F6828/Config_Geracao!$E$4)*G6828</f>
        <v>0.2812</v>
      </c>
    </row>
    <row r="6829" ht="15.0" customHeight="1">
      <c r="A6829" s="43">
        <v>45942.4583333333</v>
      </c>
      <c r="B6829" s="44">
        <v>10.0</v>
      </c>
      <c r="C6829" s="44">
        <v>11.0</v>
      </c>
      <c r="D6829" s="44">
        <v>289.4</v>
      </c>
      <c r="E6829" s="44">
        <v>34.0</v>
      </c>
      <c r="F6829" s="44">
        <v>3.32</v>
      </c>
      <c r="G6829" s="44">
        <v>0.95</v>
      </c>
      <c r="H6829" s="18">
        <f>MIN(1,F6829/Config_Geracao!$E$4)*G6829</f>
        <v>0.3154</v>
      </c>
    </row>
    <row r="6830" ht="15.0" customHeight="1">
      <c r="A6830" s="43">
        <v>45942.5</v>
      </c>
      <c r="B6830" s="44">
        <v>10.0</v>
      </c>
      <c r="C6830" s="44">
        <v>12.0</v>
      </c>
      <c r="D6830" s="44">
        <v>1086.4</v>
      </c>
      <c r="E6830" s="44">
        <v>31.7</v>
      </c>
      <c r="F6830" s="44">
        <v>6.17</v>
      </c>
      <c r="G6830" s="44">
        <v>0.95</v>
      </c>
      <c r="H6830" s="18">
        <f>MIN(1,F6830/Config_Geracao!$E$4)*G6830</f>
        <v>0.58615</v>
      </c>
    </row>
    <row r="6831" ht="15.0" customHeight="1">
      <c r="A6831" s="43">
        <v>45942.5416666667</v>
      </c>
      <c r="B6831" s="44">
        <v>10.0</v>
      </c>
      <c r="C6831" s="44">
        <v>13.0</v>
      </c>
      <c r="D6831" s="44">
        <v>994.4</v>
      </c>
      <c r="E6831" s="44">
        <v>32.6</v>
      </c>
      <c r="F6831" s="44">
        <v>2.67</v>
      </c>
      <c r="G6831" s="44">
        <v>0.95</v>
      </c>
      <c r="H6831" s="18">
        <f>MIN(1,F6831/Config_Geracao!$E$4)*G6831</f>
        <v>0.25365</v>
      </c>
    </row>
    <row r="6832" ht="15.0" customHeight="1">
      <c r="A6832" s="43">
        <v>45942.5833333333</v>
      </c>
      <c r="B6832" s="44">
        <v>10.0</v>
      </c>
      <c r="C6832" s="44">
        <v>14.0</v>
      </c>
      <c r="D6832" s="44">
        <v>966.7</v>
      </c>
      <c r="E6832" s="44">
        <v>33.2</v>
      </c>
      <c r="F6832" s="44">
        <v>3.67</v>
      </c>
      <c r="G6832" s="44">
        <v>0.95</v>
      </c>
      <c r="H6832" s="18">
        <f>MIN(1,F6832/Config_Geracao!$E$4)*G6832</f>
        <v>0.34865</v>
      </c>
    </row>
    <row r="6833" ht="15.0" customHeight="1">
      <c r="A6833" s="43">
        <v>45942.625</v>
      </c>
      <c r="B6833" s="44">
        <v>10.0</v>
      </c>
      <c r="C6833" s="44">
        <v>15.0</v>
      </c>
      <c r="D6833" s="44">
        <v>814.8</v>
      </c>
      <c r="E6833" s="44">
        <v>27.2</v>
      </c>
      <c r="F6833" s="44">
        <v>2.77</v>
      </c>
      <c r="G6833" s="44">
        <v>0.95</v>
      </c>
      <c r="H6833" s="18">
        <f>MIN(1,F6833/Config_Geracao!$E$4)*G6833</f>
        <v>0.26315</v>
      </c>
    </row>
    <row r="6834" ht="15.0" customHeight="1">
      <c r="A6834" s="43">
        <v>45942.6666666667</v>
      </c>
      <c r="B6834" s="44">
        <v>10.0</v>
      </c>
      <c r="C6834" s="44">
        <v>16.0</v>
      </c>
      <c r="D6834" s="44">
        <v>653.4</v>
      </c>
      <c r="E6834" s="44">
        <v>27.6</v>
      </c>
      <c r="F6834" s="44">
        <v>2.48</v>
      </c>
      <c r="G6834" s="44">
        <v>0.95</v>
      </c>
      <c r="H6834" s="18">
        <f>MIN(1,F6834/Config_Geracao!$E$4)*G6834</f>
        <v>0.2356</v>
      </c>
    </row>
    <row r="6835" ht="15.0" customHeight="1">
      <c r="A6835" s="43">
        <v>45942.7083333333</v>
      </c>
      <c r="B6835" s="44">
        <v>10.0</v>
      </c>
      <c r="C6835" s="44">
        <v>17.0</v>
      </c>
      <c r="D6835" s="44">
        <v>429.0</v>
      </c>
      <c r="E6835" s="44">
        <v>26.7</v>
      </c>
      <c r="F6835" s="44">
        <v>3.15</v>
      </c>
      <c r="G6835" s="44">
        <v>0.95</v>
      </c>
      <c r="H6835" s="18">
        <f>MIN(1,F6835/Config_Geracao!$E$4)*G6835</f>
        <v>0.29925</v>
      </c>
    </row>
    <row r="6836" ht="15.0" customHeight="1">
      <c r="A6836" s="43">
        <v>45942.75</v>
      </c>
      <c r="B6836" s="44">
        <v>10.0</v>
      </c>
      <c r="C6836" s="44">
        <v>18.0</v>
      </c>
      <c r="D6836" s="44">
        <v>61.9</v>
      </c>
      <c r="E6836" s="44">
        <v>27.9</v>
      </c>
      <c r="F6836" s="44">
        <v>3.7</v>
      </c>
      <c r="G6836" s="44">
        <v>0.95</v>
      </c>
      <c r="H6836" s="18">
        <f>MIN(1,F6836/Config_Geracao!$E$4)*G6836</f>
        <v>0.3515</v>
      </c>
    </row>
    <row r="6837" ht="15.0" customHeight="1">
      <c r="A6837" s="43">
        <v>45942.7916666667</v>
      </c>
      <c r="B6837" s="44">
        <v>10.0</v>
      </c>
      <c r="C6837" s="44">
        <v>19.0</v>
      </c>
      <c r="D6837" s="44">
        <v>0.0</v>
      </c>
      <c r="E6837" s="44">
        <v>27.2</v>
      </c>
      <c r="F6837" s="44">
        <v>2.55</v>
      </c>
      <c r="G6837" s="44">
        <v>0.95</v>
      </c>
      <c r="H6837" s="18">
        <f>MIN(1,F6837/Config_Geracao!$E$4)*G6837</f>
        <v>0.24225</v>
      </c>
    </row>
    <row r="6838" ht="15.0" customHeight="1">
      <c r="A6838" s="43">
        <v>45942.8333333333</v>
      </c>
      <c r="B6838" s="44">
        <v>10.0</v>
      </c>
      <c r="C6838" s="44">
        <v>20.0</v>
      </c>
      <c r="D6838" s="44">
        <v>0.0</v>
      </c>
      <c r="E6838" s="44">
        <v>26.5</v>
      </c>
      <c r="F6838" s="44">
        <v>3.78</v>
      </c>
      <c r="G6838" s="44">
        <v>0.95</v>
      </c>
      <c r="H6838" s="18">
        <f>MIN(1,F6838/Config_Geracao!$E$4)*G6838</f>
        <v>0.3591</v>
      </c>
    </row>
    <row r="6839" ht="15.0" customHeight="1">
      <c r="A6839" s="43">
        <v>45942.875</v>
      </c>
      <c r="B6839" s="44">
        <v>10.0</v>
      </c>
      <c r="C6839" s="44">
        <v>21.0</v>
      </c>
      <c r="D6839" s="44">
        <v>0.0</v>
      </c>
      <c r="E6839" s="44">
        <v>27.7</v>
      </c>
      <c r="F6839" s="44">
        <v>3.81</v>
      </c>
      <c r="G6839" s="44">
        <v>0.95</v>
      </c>
      <c r="H6839" s="18">
        <f>MIN(1,F6839/Config_Geracao!$E$4)*G6839</f>
        <v>0.36195</v>
      </c>
    </row>
    <row r="6840" ht="15.0" customHeight="1">
      <c r="A6840" s="43">
        <v>45942.9166666667</v>
      </c>
      <c r="B6840" s="44">
        <v>10.0</v>
      </c>
      <c r="C6840" s="44">
        <v>22.0</v>
      </c>
      <c r="D6840" s="44">
        <v>0.0</v>
      </c>
      <c r="E6840" s="44">
        <v>27.3</v>
      </c>
      <c r="F6840" s="44">
        <v>3.49</v>
      </c>
      <c r="G6840" s="44">
        <v>0.95</v>
      </c>
      <c r="H6840" s="18">
        <f>MIN(1,F6840/Config_Geracao!$E$4)*G6840</f>
        <v>0.33155</v>
      </c>
    </row>
    <row r="6841" ht="15.0" customHeight="1">
      <c r="A6841" s="43">
        <v>45942.9583333333</v>
      </c>
      <c r="B6841" s="44">
        <v>10.0</v>
      </c>
      <c r="C6841" s="44">
        <v>23.0</v>
      </c>
      <c r="D6841" s="44">
        <v>0.0</v>
      </c>
      <c r="E6841" s="44">
        <v>28.5</v>
      </c>
      <c r="F6841" s="44">
        <v>8.2</v>
      </c>
      <c r="G6841" s="44">
        <v>0.95</v>
      </c>
      <c r="H6841" s="18">
        <f>MIN(1,F6841/Config_Geracao!$E$4)*G6841</f>
        <v>0.779</v>
      </c>
    </row>
    <row r="6842" ht="15.0" customHeight="1">
      <c r="A6842" s="43">
        <v>45943.0</v>
      </c>
      <c r="B6842" s="44">
        <v>10.0</v>
      </c>
      <c r="C6842" s="44">
        <v>0.0</v>
      </c>
      <c r="D6842" s="44">
        <v>0.0</v>
      </c>
      <c r="E6842" s="44">
        <v>27.8</v>
      </c>
      <c r="F6842" s="44">
        <v>4.2</v>
      </c>
      <c r="G6842" s="44">
        <v>0.95</v>
      </c>
      <c r="H6842" s="18">
        <f>MIN(1,F6842/Config_Geracao!$E$4)*G6842</f>
        <v>0.399</v>
      </c>
    </row>
    <row r="6843" ht="15.0" customHeight="1">
      <c r="A6843" s="43">
        <v>45943.0416666667</v>
      </c>
      <c r="B6843" s="44">
        <v>10.0</v>
      </c>
      <c r="C6843" s="44">
        <v>1.0</v>
      </c>
      <c r="D6843" s="44">
        <v>0.0</v>
      </c>
      <c r="E6843" s="44">
        <v>28.1</v>
      </c>
      <c r="F6843" s="44">
        <v>4.45</v>
      </c>
      <c r="G6843" s="44">
        <v>0.95</v>
      </c>
      <c r="H6843" s="18">
        <f>MIN(1,F6843/Config_Geracao!$E$4)*G6843</f>
        <v>0.42275</v>
      </c>
    </row>
    <row r="6844" ht="15.0" customHeight="1">
      <c r="A6844" s="43">
        <v>45943.0833333333</v>
      </c>
      <c r="B6844" s="44">
        <v>10.0</v>
      </c>
      <c r="C6844" s="44">
        <v>2.0</v>
      </c>
      <c r="D6844" s="44">
        <v>0.0</v>
      </c>
      <c r="E6844" s="44">
        <v>32.0</v>
      </c>
      <c r="F6844" s="44">
        <v>6.5</v>
      </c>
      <c r="G6844" s="44">
        <v>0.95</v>
      </c>
      <c r="H6844" s="18">
        <f>MIN(1,F6844/Config_Geracao!$E$4)*G6844</f>
        <v>0.6175</v>
      </c>
    </row>
    <row r="6845" ht="15.0" customHeight="1">
      <c r="A6845" s="43">
        <v>45943.125</v>
      </c>
      <c r="B6845" s="44">
        <v>10.0</v>
      </c>
      <c r="C6845" s="44">
        <v>3.0</v>
      </c>
      <c r="D6845" s="44">
        <v>0.0</v>
      </c>
      <c r="E6845" s="44">
        <v>27.1</v>
      </c>
      <c r="F6845" s="44">
        <v>4.04</v>
      </c>
      <c r="G6845" s="44">
        <v>0.95</v>
      </c>
      <c r="H6845" s="18">
        <f>MIN(1,F6845/Config_Geracao!$E$4)*G6845</f>
        <v>0.3838</v>
      </c>
    </row>
    <row r="6846" ht="15.0" customHeight="1">
      <c r="A6846" s="43">
        <v>45943.1666666667</v>
      </c>
      <c r="B6846" s="44">
        <v>10.0</v>
      </c>
      <c r="C6846" s="44">
        <v>4.0</v>
      </c>
      <c r="D6846" s="44">
        <v>0.0</v>
      </c>
      <c r="E6846" s="44">
        <v>27.7</v>
      </c>
      <c r="F6846" s="44">
        <v>8.29</v>
      </c>
      <c r="G6846" s="44">
        <v>0.95</v>
      </c>
      <c r="H6846" s="18">
        <f>MIN(1,F6846/Config_Geracao!$E$4)*G6846</f>
        <v>0.78755</v>
      </c>
    </row>
    <row r="6847" ht="15.0" customHeight="1">
      <c r="A6847" s="43">
        <v>45943.2083333333</v>
      </c>
      <c r="B6847" s="44">
        <v>10.0</v>
      </c>
      <c r="C6847" s="44">
        <v>5.0</v>
      </c>
      <c r="D6847" s="44">
        <v>0.0</v>
      </c>
      <c r="E6847" s="44">
        <v>27.8</v>
      </c>
      <c r="F6847" s="44">
        <v>3.72</v>
      </c>
      <c r="G6847" s="44">
        <v>0.95</v>
      </c>
      <c r="H6847" s="18">
        <f>MIN(1,F6847/Config_Geracao!$E$4)*G6847</f>
        <v>0.3534</v>
      </c>
    </row>
    <row r="6848" ht="15.0" customHeight="1">
      <c r="A6848" s="43">
        <v>45943.25</v>
      </c>
      <c r="B6848" s="44">
        <v>10.0</v>
      </c>
      <c r="C6848" s="44">
        <v>6.0</v>
      </c>
      <c r="D6848" s="44">
        <v>252.4</v>
      </c>
      <c r="E6848" s="44">
        <v>25.4</v>
      </c>
      <c r="F6848" s="44">
        <v>7.04</v>
      </c>
      <c r="G6848" s="44">
        <v>0.95</v>
      </c>
      <c r="H6848" s="18">
        <f>MIN(1,F6848/Config_Geracao!$E$4)*G6848</f>
        <v>0.6688</v>
      </c>
    </row>
    <row r="6849" ht="15.0" customHeight="1">
      <c r="A6849" s="43">
        <v>45943.2916666667</v>
      </c>
      <c r="B6849" s="44">
        <v>10.0</v>
      </c>
      <c r="C6849" s="44">
        <v>7.0</v>
      </c>
      <c r="D6849" s="44">
        <v>464.0</v>
      </c>
      <c r="E6849" s="44">
        <v>26.7</v>
      </c>
      <c r="F6849" s="44">
        <v>2.4</v>
      </c>
      <c r="G6849" s="44">
        <v>0.95</v>
      </c>
      <c r="H6849" s="18">
        <f>MIN(1,F6849/Config_Geracao!$E$4)*G6849</f>
        <v>0.228</v>
      </c>
    </row>
    <row r="6850" ht="15.0" customHeight="1">
      <c r="A6850" s="43">
        <v>45943.3333333333</v>
      </c>
      <c r="B6850" s="44">
        <v>10.0</v>
      </c>
      <c r="C6850" s="44">
        <v>8.0</v>
      </c>
      <c r="D6850" s="44">
        <v>379.0</v>
      </c>
      <c r="E6850" s="44">
        <v>28.7</v>
      </c>
      <c r="F6850" s="44">
        <v>4.18</v>
      </c>
      <c r="G6850" s="44">
        <v>0.95</v>
      </c>
      <c r="H6850" s="18">
        <f>MIN(1,F6850/Config_Geracao!$E$4)*G6850</f>
        <v>0.3971</v>
      </c>
    </row>
    <row r="6851" ht="15.0" customHeight="1">
      <c r="A6851" s="43">
        <v>45943.375</v>
      </c>
      <c r="B6851" s="44">
        <v>10.0</v>
      </c>
      <c r="C6851" s="44">
        <v>9.0</v>
      </c>
      <c r="D6851" s="44">
        <v>852.6</v>
      </c>
      <c r="E6851" s="44">
        <v>32.1</v>
      </c>
      <c r="F6851" s="44">
        <v>3.62</v>
      </c>
      <c r="G6851" s="44">
        <v>0.95</v>
      </c>
      <c r="H6851" s="18">
        <f>MIN(1,F6851/Config_Geracao!$E$4)*G6851</f>
        <v>0.3439</v>
      </c>
    </row>
    <row r="6852" ht="15.0" customHeight="1">
      <c r="A6852" s="43">
        <v>45943.4166666667</v>
      </c>
      <c r="B6852" s="44">
        <v>10.0</v>
      </c>
      <c r="C6852" s="44">
        <v>10.0</v>
      </c>
      <c r="D6852" s="44">
        <v>974.6</v>
      </c>
      <c r="E6852" s="44">
        <v>32.6</v>
      </c>
      <c r="F6852" s="44">
        <v>2.67</v>
      </c>
      <c r="G6852" s="44">
        <v>0.95</v>
      </c>
      <c r="H6852" s="18">
        <f>MIN(1,F6852/Config_Geracao!$E$4)*G6852</f>
        <v>0.25365</v>
      </c>
    </row>
    <row r="6853" ht="15.0" customHeight="1">
      <c r="A6853" s="43">
        <v>45943.4583333333</v>
      </c>
      <c r="B6853" s="44">
        <v>10.0</v>
      </c>
      <c r="C6853" s="44">
        <v>11.0</v>
      </c>
      <c r="D6853" s="44">
        <v>982.0</v>
      </c>
      <c r="E6853" s="44">
        <v>32.9</v>
      </c>
      <c r="F6853" s="44">
        <v>3.02</v>
      </c>
      <c r="G6853" s="44">
        <v>0.95</v>
      </c>
      <c r="H6853" s="18">
        <f>MIN(1,F6853/Config_Geracao!$E$4)*G6853</f>
        <v>0.2869</v>
      </c>
    </row>
    <row r="6854" ht="15.0" customHeight="1">
      <c r="A6854" s="43">
        <v>45943.5</v>
      </c>
      <c r="B6854" s="44">
        <v>10.0</v>
      </c>
      <c r="C6854" s="44">
        <v>12.0</v>
      </c>
      <c r="D6854" s="44">
        <v>1052.5</v>
      </c>
      <c r="E6854" s="44">
        <v>30.9</v>
      </c>
      <c r="F6854" s="44">
        <v>3.1</v>
      </c>
      <c r="G6854" s="44">
        <v>0.95</v>
      </c>
      <c r="H6854" s="18">
        <f>MIN(1,F6854/Config_Geracao!$E$4)*G6854</f>
        <v>0.2945</v>
      </c>
    </row>
    <row r="6855" ht="15.0" customHeight="1">
      <c r="A6855" s="43">
        <v>45943.5416666667</v>
      </c>
      <c r="B6855" s="44">
        <v>10.0</v>
      </c>
      <c r="C6855" s="44">
        <v>13.0</v>
      </c>
      <c r="D6855" s="44">
        <v>1010.8</v>
      </c>
      <c r="E6855" s="44">
        <v>33.1</v>
      </c>
      <c r="F6855" s="44">
        <v>4.29</v>
      </c>
      <c r="G6855" s="44">
        <v>0.95</v>
      </c>
      <c r="H6855" s="18">
        <f>MIN(1,F6855/Config_Geracao!$E$4)*G6855</f>
        <v>0.40755</v>
      </c>
    </row>
    <row r="6856" ht="15.0" customHeight="1">
      <c r="A6856" s="43">
        <v>45943.5833333333</v>
      </c>
      <c r="B6856" s="44">
        <v>10.0</v>
      </c>
      <c r="C6856" s="44">
        <v>14.0</v>
      </c>
      <c r="D6856" s="44">
        <v>957.1</v>
      </c>
      <c r="E6856" s="44">
        <v>33.2</v>
      </c>
      <c r="F6856" s="44">
        <v>2.98</v>
      </c>
      <c r="G6856" s="44">
        <v>0.95</v>
      </c>
      <c r="H6856" s="18">
        <f>MIN(1,F6856/Config_Geracao!$E$4)*G6856</f>
        <v>0.2831</v>
      </c>
    </row>
    <row r="6857" ht="15.0" customHeight="1">
      <c r="A6857" s="43">
        <v>45943.625</v>
      </c>
      <c r="B6857" s="44">
        <v>10.0</v>
      </c>
      <c r="C6857" s="44">
        <v>15.0</v>
      </c>
      <c r="D6857" s="44">
        <v>811.4</v>
      </c>
      <c r="E6857" s="44">
        <v>29.1</v>
      </c>
      <c r="F6857" s="44">
        <v>3.19</v>
      </c>
      <c r="G6857" s="44">
        <v>0.95</v>
      </c>
      <c r="H6857" s="18">
        <f>MIN(1,F6857/Config_Geracao!$E$4)*G6857</f>
        <v>0.30305</v>
      </c>
    </row>
    <row r="6858" ht="15.0" customHeight="1">
      <c r="A6858" s="43">
        <v>45943.6666666667</v>
      </c>
      <c r="B6858" s="44">
        <v>10.0</v>
      </c>
      <c r="C6858" s="44">
        <v>16.0</v>
      </c>
      <c r="D6858" s="44">
        <v>182.9</v>
      </c>
      <c r="E6858" s="44">
        <v>28.6</v>
      </c>
      <c r="F6858" s="44">
        <v>2.53</v>
      </c>
      <c r="G6858" s="44">
        <v>0.95</v>
      </c>
      <c r="H6858" s="18">
        <f>MIN(1,F6858/Config_Geracao!$E$4)*G6858</f>
        <v>0.24035</v>
      </c>
    </row>
    <row r="6859" ht="15.0" customHeight="1">
      <c r="A6859" s="43">
        <v>45943.7083333333</v>
      </c>
      <c r="B6859" s="44">
        <v>10.0</v>
      </c>
      <c r="C6859" s="44">
        <v>17.0</v>
      </c>
      <c r="D6859" s="44">
        <v>454.2</v>
      </c>
      <c r="E6859" s="44">
        <v>25.0</v>
      </c>
      <c r="F6859" s="44">
        <v>5.16</v>
      </c>
      <c r="G6859" s="44">
        <v>0.95</v>
      </c>
      <c r="H6859" s="18">
        <f>MIN(1,F6859/Config_Geracao!$E$4)*G6859</f>
        <v>0.4902</v>
      </c>
    </row>
    <row r="6860" ht="15.0" customHeight="1">
      <c r="A6860" s="43">
        <v>45943.75</v>
      </c>
      <c r="B6860" s="44">
        <v>10.0</v>
      </c>
      <c r="C6860" s="44">
        <v>18.0</v>
      </c>
      <c r="D6860" s="44">
        <v>222.1</v>
      </c>
      <c r="E6860" s="44">
        <v>25.9</v>
      </c>
      <c r="F6860" s="44">
        <v>2.94</v>
      </c>
      <c r="G6860" s="44">
        <v>0.95</v>
      </c>
      <c r="H6860" s="18">
        <f>MIN(1,F6860/Config_Geracao!$E$4)*G6860</f>
        <v>0.2793</v>
      </c>
    </row>
    <row r="6861" ht="15.0" customHeight="1">
      <c r="A6861" s="43">
        <v>45943.7916666667</v>
      </c>
      <c r="B6861" s="44">
        <v>10.0</v>
      </c>
      <c r="C6861" s="44">
        <v>19.0</v>
      </c>
      <c r="D6861" s="44">
        <v>0.0</v>
      </c>
      <c r="E6861" s="44">
        <v>28.8</v>
      </c>
      <c r="F6861" s="44">
        <v>3.26</v>
      </c>
      <c r="G6861" s="44">
        <v>0.95</v>
      </c>
      <c r="H6861" s="18">
        <f>MIN(1,F6861/Config_Geracao!$E$4)*G6861</f>
        <v>0.3097</v>
      </c>
    </row>
    <row r="6862" ht="15.0" customHeight="1">
      <c r="A6862" s="43">
        <v>45943.8333333333</v>
      </c>
      <c r="B6862" s="44">
        <v>10.0</v>
      </c>
      <c r="C6862" s="44">
        <v>20.0</v>
      </c>
      <c r="D6862" s="44">
        <v>0.0</v>
      </c>
      <c r="E6862" s="44">
        <v>28.0</v>
      </c>
      <c r="F6862" s="44">
        <v>3.97</v>
      </c>
      <c r="G6862" s="44">
        <v>0.95</v>
      </c>
      <c r="H6862" s="18">
        <f>MIN(1,F6862/Config_Geracao!$E$4)*G6862</f>
        <v>0.37715</v>
      </c>
    </row>
    <row r="6863" ht="15.0" customHeight="1">
      <c r="A6863" s="43">
        <v>45943.875</v>
      </c>
      <c r="B6863" s="44">
        <v>10.0</v>
      </c>
      <c r="C6863" s="44">
        <v>21.0</v>
      </c>
      <c r="D6863" s="44">
        <v>0.0</v>
      </c>
      <c r="E6863" s="44">
        <v>27.2</v>
      </c>
      <c r="F6863" s="44">
        <v>5.08</v>
      </c>
      <c r="G6863" s="44">
        <v>0.95</v>
      </c>
      <c r="H6863" s="18">
        <f>MIN(1,F6863/Config_Geracao!$E$4)*G6863</f>
        <v>0.4826</v>
      </c>
    </row>
    <row r="6864" ht="15.0" customHeight="1">
      <c r="A6864" s="43">
        <v>45943.9166666667</v>
      </c>
      <c r="B6864" s="44">
        <v>10.0</v>
      </c>
      <c r="C6864" s="44">
        <v>22.0</v>
      </c>
      <c r="D6864" s="44">
        <v>0.0</v>
      </c>
      <c r="E6864" s="44">
        <v>27.1</v>
      </c>
      <c r="F6864" s="44">
        <v>4.1</v>
      </c>
      <c r="G6864" s="44">
        <v>0.95</v>
      </c>
      <c r="H6864" s="18">
        <f>MIN(1,F6864/Config_Geracao!$E$4)*G6864</f>
        <v>0.3895</v>
      </c>
    </row>
    <row r="6865" ht="15.0" customHeight="1">
      <c r="A6865" s="43">
        <v>45943.9583333333</v>
      </c>
      <c r="B6865" s="44">
        <v>10.0</v>
      </c>
      <c r="C6865" s="44">
        <v>23.0</v>
      </c>
      <c r="D6865" s="44">
        <v>0.0</v>
      </c>
      <c r="E6865" s="44">
        <v>27.5</v>
      </c>
      <c r="F6865" s="44">
        <v>6.79</v>
      </c>
      <c r="G6865" s="44">
        <v>0.95</v>
      </c>
      <c r="H6865" s="18">
        <f>MIN(1,F6865/Config_Geracao!$E$4)*G6865</f>
        <v>0.64505</v>
      </c>
    </row>
    <row r="6866" ht="15.0" customHeight="1">
      <c r="A6866" s="43">
        <v>45944.0</v>
      </c>
      <c r="B6866" s="44">
        <v>10.0</v>
      </c>
      <c r="C6866" s="44">
        <v>0.0</v>
      </c>
      <c r="D6866" s="44">
        <v>0.0</v>
      </c>
      <c r="E6866" s="44">
        <v>28.7</v>
      </c>
      <c r="F6866" s="44">
        <v>4.87</v>
      </c>
      <c r="G6866" s="44">
        <v>0.95</v>
      </c>
      <c r="H6866" s="18">
        <f>MIN(1,F6866/Config_Geracao!$E$4)*G6866</f>
        <v>0.46265</v>
      </c>
    </row>
    <row r="6867" ht="15.0" customHeight="1">
      <c r="A6867" s="43">
        <v>45944.0416666667</v>
      </c>
      <c r="B6867" s="44">
        <v>10.0</v>
      </c>
      <c r="C6867" s="44">
        <v>1.0</v>
      </c>
      <c r="D6867" s="44">
        <v>0.0</v>
      </c>
      <c r="E6867" s="44">
        <v>29.9</v>
      </c>
      <c r="F6867" s="44">
        <v>5.9</v>
      </c>
      <c r="G6867" s="44">
        <v>0.95</v>
      </c>
      <c r="H6867" s="18">
        <f>MIN(1,F6867/Config_Geracao!$E$4)*G6867</f>
        <v>0.5605</v>
      </c>
    </row>
    <row r="6868" ht="15.0" customHeight="1">
      <c r="A6868" s="43">
        <v>45944.0833333333</v>
      </c>
      <c r="B6868" s="44">
        <v>10.0</v>
      </c>
      <c r="C6868" s="44">
        <v>2.0</v>
      </c>
      <c r="D6868" s="44">
        <v>0.0</v>
      </c>
      <c r="E6868" s="44">
        <v>29.7</v>
      </c>
      <c r="F6868" s="44">
        <v>3.67</v>
      </c>
      <c r="G6868" s="44">
        <v>0.95</v>
      </c>
      <c r="H6868" s="18">
        <f>MIN(1,F6868/Config_Geracao!$E$4)*G6868</f>
        <v>0.34865</v>
      </c>
    </row>
    <row r="6869" ht="15.0" customHeight="1">
      <c r="A6869" s="43">
        <v>45944.125</v>
      </c>
      <c r="B6869" s="44">
        <v>10.0</v>
      </c>
      <c r="C6869" s="44">
        <v>3.0</v>
      </c>
      <c r="D6869" s="44">
        <v>0.0</v>
      </c>
      <c r="E6869" s="44">
        <v>27.3</v>
      </c>
      <c r="F6869" s="44">
        <v>3.78</v>
      </c>
      <c r="G6869" s="44">
        <v>0.95</v>
      </c>
      <c r="H6869" s="18">
        <f>MIN(1,F6869/Config_Geracao!$E$4)*G6869</f>
        <v>0.3591</v>
      </c>
    </row>
    <row r="6870" ht="15.0" customHeight="1">
      <c r="A6870" s="43">
        <v>45944.1666666667</v>
      </c>
      <c r="B6870" s="44">
        <v>10.0</v>
      </c>
      <c r="C6870" s="44">
        <v>4.0</v>
      </c>
      <c r="D6870" s="44">
        <v>0.0</v>
      </c>
      <c r="E6870" s="44">
        <v>27.6</v>
      </c>
      <c r="F6870" s="44">
        <v>5.21</v>
      </c>
      <c r="G6870" s="44">
        <v>0.95</v>
      </c>
      <c r="H6870" s="18">
        <f>MIN(1,F6870/Config_Geracao!$E$4)*G6870</f>
        <v>0.49495</v>
      </c>
    </row>
    <row r="6871" ht="15.0" customHeight="1">
      <c r="A6871" s="43">
        <v>45944.2083333333</v>
      </c>
      <c r="B6871" s="44">
        <v>10.0</v>
      </c>
      <c r="C6871" s="44">
        <v>5.0</v>
      </c>
      <c r="D6871" s="44">
        <v>0.0</v>
      </c>
      <c r="E6871" s="44">
        <v>27.4</v>
      </c>
      <c r="F6871" s="44">
        <v>4.24</v>
      </c>
      <c r="G6871" s="44">
        <v>0.95</v>
      </c>
      <c r="H6871" s="18">
        <f>MIN(1,F6871/Config_Geracao!$E$4)*G6871</f>
        <v>0.4028</v>
      </c>
    </row>
    <row r="6872" ht="15.0" customHeight="1">
      <c r="A6872" s="43">
        <v>45944.25</v>
      </c>
      <c r="B6872" s="44">
        <v>10.0</v>
      </c>
      <c r="C6872" s="44">
        <v>6.0</v>
      </c>
      <c r="D6872" s="44">
        <v>201.9</v>
      </c>
      <c r="E6872" s="44">
        <v>26.5</v>
      </c>
      <c r="F6872" s="44">
        <v>2.95</v>
      </c>
      <c r="G6872" s="44">
        <v>0.95</v>
      </c>
      <c r="H6872" s="18">
        <f>MIN(1,F6872/Config_Geracao!$E$4)*G6872</f>
        <v>0.28025</v>
      </c>
    </row>
    <row r="6873" ht="15.0" customHeight="1">
      <c r="A6873" s="43">
        <v>45944.2916666667</v>
      </c>
      <c r="B6873" s="44">
        <v>10.0</v>
      </c>
      <c r="C6873" s="44">
        <v>7.0</v>
      </c>
      <c r="D6873" s="44">
        <v>459.7</v>
      </c>
      <c r="E6873" s="44">
        <v>29.6</v>
      </c>
      <c r="F6873" s="44">
        <v>3.52</v>
      </c>
      <c r="G6873" s="44">
        <v>0.95</v>
      </c>
      <c r="H6873" s="18">
        <f>MIN(1,F6873/Config_Geracao!$E$4)*G6873</f>
        <v>0.3344</v>
      </c>
    </row>
    <row r="6874" ht="15.0" customHeight="1">
      <c r="A6874" s="43">
        <v>45944.3333333333</v>
      </c>
      <c r="B6874" s="44">
        <v>10.0</v>
      </c>
      <c r="C6874" s="44">
        <v>8.0</v>
      </c>
      <c r="D6874" s="44">
        <v>290.2</v>
      </c>
      <c r="E6874" s="44">
        <v>28.3</v>
      </c>
      <c r="F6874" s="44">
        <v>4.51</v>
      </c>
      <c r="G6874" s="44">
        <v>0.95</v>
      </c>
      <c r="H6874" s="18">
        <f>MIN(1,F6874/Config_Geracao!$E$4)*G6874</f>
        <v>0.42845</v>
      </c>
    </row>
    <row r="6875" ht="15.0" customHeight="1">
      <c r="A6875" s="43">
        <v>45944.375</v>
      </c>
      <c r="B6875" s="44">
        <v>10.0</v>
      </c>
      <c r="C6875" s="44">
        <v>9.0</v>
      </c>
      <c r="D6875" s="44">
        <v>837.3</v>
      </c>
      <c r="E6875" s="44">
        <v>28.2</v>
      </c>
      <c r="F6875" s="44">
        <v>4.06</v>
      </c>
      <c r="G6875" s="44">
        <v>0.95</v>
      </c>
      <c r="H6875" s="18">
        <f>MIN(1,F6875/Config_Geracao!$E$4)*G6875</f>
        <v>0.3857</v>
      </c>
    </row>
    <row r="6876" ht="15.0" customHeight="1">
      <c r="A6876" s="43">
        <v>45944.4166666667</v>
      </c>
      <c r="B6876" s="44">
        <v>10.0</v>
      </c>
      <c r="C6876" s="44">
        <v>10.0</v>
      </c>
      <c r="D6876" s="44">
        <v>979.6</v>
      </c>
      <c r="E6876" s="44">
        <v>34.4</v>
      </c>
      <c r="F6876" s="44">
        <v>8.33</v>
      </c>
      <c r="G6876" s="44">
        <v>0.95</v>
      </c>
      <c r="H6876" s="18">
        <f>MIN(1,F6876/Config_Geracao!$E$4)*G6876</f>
        <v>0.79135</v>
      </c>
    </row>
    <row r="6877" ht="15.0" customHeight="1">
      <c r="A6877" s="43">
        <v>45944.4583333333</v>
      </c>
      <c r="B6877" s="44">
        <v>10.0</v>
      </c>
      <c r="C6877" s="44">
        <v>11.0</v>
      </c>
      <c r="D6877" s="44">
        <v>342.1</v>
      </c>
      <c r="E6877" s="44">
        <v>32.0</v>
      </c>
      <c r="F6877" s="44">
        <v>3.15</v>
      </c>
      <c r="G6877" s="44">
        <v>0.95</v>
      </c>
      <c r="H6877" s="18">
        <f>MIN(1,F6877/Config_Geracao!$E$4)*G6877</f>
        <v>0.29925</v>
      </c>
    </row>
    <row r="6878" ht="15.0" customHeight="1">
      <c r="A6878" s="43">
        <v>45944.5</v>
      </c>
      <c r="B6878" s="44">
        <v>10.0</v>
      </c>
      <c r="C6878" s="44">
        <v>12.0</v>
      </c>
      <c r="D6878" s="44">
        <v>1047.1</v>
      </c>
      <c r="E6878" s="44">
        <v>32.7</v>
      </c>
      <c r="F6878" s="44">
        <v>2.42</v>
      </c>
      <c r="G6878" s="44">
        <v>0.95</v>
      </c>
      <c r="H6878" s="18">
        <f>MIN(1,F6878/Config_Geracao!$E$4)*G6878</f>
        <v>0.2299</v>
      </c>
    </row>
    <row r="6879" ht="15.0" customHeight="1">
      <c r="A6879" s="43">
        <v>45944.5416666667</v>
      </c>
      <c r="B6879" s="44">
        <v>10.0</v>
      </c>
      <c r="C6879" s="44">
        <v>13.0</v>
      </c>
      <c r="D6879" s="44">
        <v>477.4</v>
      </c>
      <c r="E6879" s="44">
        <v>32.7</v>
      </c>
      <c r="F6879" s="44">
        <v>2.26</v>
      </c>
      <c r="G6879" s="44">
        <v>0.95</v>
      </c>
      <c r="H6879" s="18">
        <f>MIN(1,F6879/Config_Geracao!$E$4)*G6879</f>
        <v>0.2147</v>
      </c>
    </row>
    <row r="6880" ht="15.0" customHeight="1">
      <c r="A6880" s="43">
        <v>45944.5833333333</v>
      </c>
      <c r="B6880" s="44">
        <v>10.0</v>
      </c>
      <c r="C6880" s="44">
        <v>14.0</v>
      </c>
      <c r="D6880" s="44">
        <v>414.4</v>
      </c>
      <c r="E6880" s="44">
        <v>29.9</v>
      </c>
      <c r="F6880" s="44">
        <v>3.36</v>
      </c>
      <c r="G6880" s="44">
        <v>0.95</v>
      </c>
      <c r="H6880" s="18">
        <f>MIN(1,F6880/Config_Geracao!$E$4)*G6880</f>
        <v>0.3192</v>
      </c>
    </row>
    <row r="6881" ht="15.0" customHeight="1">
      <c r="A6881" s="43">
        <v>45944.625</v>
      </c>
      <c r="B6881" s="44">
        <v>10.0</v>
      </c>
      <c r="C6881" s="44">
        <v>15.0</v>
      </c>
      <c r="D6881" s="44">
        <v>813.4</v>
      </c>
      <c r="E6881" s="44">
        <v>33.3</v>
      </c>
      <c r="F6881" s="44">
        <v>2.92</v>
      </c>
      <c r="G6881" s="44">
        <v>0.95</v>
      </c>
      <c r="H6881" s="18">
        <f>MIN(1,F6881/Config_Geracao!$E$4)*G6881</f>
        <v>0.2774</v>
      </c>
    </row>
    <row r="6882" ht="15.0" customHeight="1">
      <c r="A6882" s="43">
        <v>45944.6666666667</v>
      </c>
      <c r="B6882" s="44">
        <v>10.0</v>
      </c>
      <c r="C6882" s="44">
        <v>16.0</v>
      </c>
      <c r="D6882" s="44">
        <v>646.7</v>
      </c>
      <c r="E6882" s="44">
        <v>30.4</v>
      </c>
      <c r="F6882" s="44">
        <v>4.16</v>
      </c>
      <c r="G6882" s="44">
        <v>0.95</v>
      </c>
      <c r="H6882" s="18">
        <f>MIN(1,F6882/Config_Geracao!$E$4)*G6882</f>
        <v>0.3952</v>
      </c>
    </row>
    <row r="6883" ht="15.0" customHeight="1">
      <c r="A6883" s="43">
        <v>45944.7083333333</v>
      </c>
      <c r="B6883" s="44">
        <v>10.0</v>
      </c>
      <c r="C6883" s="44">
        <v>17.0</v>
      </c>
      <c r="D6883" s="44">
        <v>486.4</v>
      </c>
      <c r="E6883" s="44">
        <v>28.2</v>
      </c>
      <c r="F6883" s="44">
        <v>2.48</v>
      </c>
      <c r="G6883" s="44">
        <v>0.95</v>
      </c>
      <c r="H6883" s="18">
        <f>MIN(1,F6883/Config_Geracao!$E$4)*G6883</f>
        <v>0.2356</v>
      </c>
    </row>
    <row r="6884" ht="15.0" customHeight="1">
      <c r="A6884" s="43">
        <v>45944.75</v>
      </c>
      <c r="B6884" s="44">
        <v>10.0</v>
      </c>
      <c r="C6884" s="44">
        <v>18.0</v>
      </c>
      <c r="D6884" s="44">
        <v>224.9</v>
      </c>
      <c r="E6884" s="44">
        <v>26.2</v>
      </c>
      <c r="F6884" s="44">
        <v>3.73</v>
      </c>
      <c r="G6884" s="44">
        <v>0.95</v>
      </c>
      <c r="H6884" s="18">
        <f>MIN(1,F6884/Config_Geracao!$E$4)*G6884</f>
        <v>0.35435</v>
      </c>
    </row>
    <row r="6885" ht="15.0" customHeight="1">
      <c r="A6885" s="43">
        <v>45944.7916666667</v>
      </c>
      <c r="B6885" s="44">
        <v>10.0</v>
      </c>
      <c r="C6885" s="44">
        <v>19.0</v>
      </c>
      <c r="D6885" s="44">
        <v>15.1</v>
      </c>
      <c r="E6885" s="44">
        <v>25.7</v>
      </c>
      <c r="F6885" s="44">
        <v>2.29</v>
      </c>
      <c r="G6885" s="44">
        <v>0.95</v>
      </c>
      <c r="H6885" s="18">
        <f>MIN(1,F6885/Config_Geracao!$E$4)*G6885</f>
        <v>0.21755</v>
      </c>
    </row>
    <row r="6886" ht="15.0" customHeight="1">
      <c r="A6886" s="43">
        <v>45944.8333333333</v>
      </c>
      <c r="B6886" s="44">
        <v>10.0</v>
      </c>
      <c r="C6886" s="44">
        <v>20.0</v>
      </c>
      <c r="D6886" s="44">
        <v>0.0</v>
      </c>
      <c r="E6886" s="44">
        <v>26.2</v>
      </c>
      <c r="F6886" s="44">
        <v>5.06</v>
      </c>
      <c r="G6886" s="44">
        <v>0.95</v>
      </c>
      <c r="H6886" s="18">
        <f>MIN(1,F6886/Config_Geracao!$E$4)*G6886</f>
        <v>0.4807</v>
      </c>
    </row>
    <row r="6887" ht="15.0" customHeight="1">
      <c r="A6887" s="43">
        <v>45944.875</v>
      </c>
      <c r="B6887" s="44">
        <v>10.0</v>
      </c>
      <c r="C6887" s="44">
        <v>21.0</v>
      </c>
      <c r="D6887" s="44">
        <v>0.0</v>
      </c>
      <c r="E6887" s="44">
        <v>31.1</v>
      </c>
      <c r="F6887" s="44">
        <v>4.52</v>
      </c>
      <c r="G6887" s="44">
        <v>0.95</v>
      </c>
      <c r="H6887" s="18">
        <f>MIN(1,F6887/Config_Geracao!$E$4)*G6887</f>
        <v>0.4294</v>
      </c>
    </row>
    <row r="6888" ht="15.0" customHeight="1">
      <c r="A6888" s="43">
        <v>45944.9166666667</v>
      </c>
      <c r="B6888" s="44">
        <v>10.0</v>
      </c>
      <c r="C6888" s="44">
        <v>22.0</v>
      </c>
      <c r="D6888" s="44">
        <v>0.0</v>
      </c>
      <c r="E6888" s="44">
        <v>27.9</v>
      </c>
      <c r="F6888" s="44">
        <v>5.44</v>
      </c>
      <c r="G6888" s="44">
        <v>0.95</v>
      </c>
      <c r="H6888" s="18">
        <f>MIN(1,F6888/Config_Geracao!$E$4)*G6888</f>
        <v>0.5168</v>
      </c>
    </row>
    <row r="6889" ht="15.0" customHeight="1">
      <c r="A6889" s="43">
        <v>45944.9583333333</v>
      </c>
      <c r="B6889" s="44">
        <v>10.0</v>
      </c>
      <c r="C6889" s="44">
        <v>23.0</v>
      </c>
      <c r="D6889" s="44">
        <v>0.0</v>
      </c>
      <c r="E6889" s="44">
        <v>30.0</v>
      </c>
      <c r="F6889" s="44">
        <v>4.6</v>
      </c>
      <c r="G6889" s="44">
        <v>0.95</v>
      </c>
      <c r="H6889" s="18">
        <f>MIN(1,F6889/Config_Geracao!$E$4)*G6889</f>
        <v>0.437</v>
      </c>
    </row>
    <row r="6890" ht="15.0" customHeight="1">
      <c r="A6890" s="43">
        <v>45945.0</v>
      </c>
      <c r="B6890" s="44">
        <v>10.0</v>
      </c>
      <c r="C6890" s="44">
        <v>0.0</v>
      </c>
      <c r="D6890" s="44">
        <v>0.0</v>
      </c>
      <c r="E6890" s="44">
        <v>31.9</v>
      </c>
      <c r="F6890" s="44">
        <v>4.75</v>
      </c>
      <c r="G6890" s="44">
        <v>0.95</v>
      </c>
      <c r="H6890" s="18">
        <f>MIN(1,F6890/Config_Geracao!$E$4)*G6890</f>
        <v>0.45125</v>
      </c>
    </row>
    <row r="6891" ht="15.0" customHeight="1">
      <c r="A6891" s="43">
        <v>45945.0416666667</v>
      </c>
      <c r="B6891" s="44">
        <v>10.0</v>
      </c>
      <c r="C6891" s="44">
        <v>1.0</v>
      </c>
      <c r="D6891" s="44">
        <v>0.0</v>
      </c>
      <c r="E6891" s="44">
        <v>28.6</v>
      </c>
      <c r="F6891" s="44">
        <v>4.05</v>
      </c>
      <c r="G6891" s="44">
        <v>0.95</v>
      </c>
      <c r="H6891" s="18">
        <f>MIN(1,F6891/Config_Geracao!$E$4)*G6891</f>
        <v>0.38475</v>
      </c>
    </row>
    <row r="6892" ht="15.0" customHeight="1">
      <c r="A6892" s="43">
        <v>45945.0833333333</v>
      </c>
      <c r="B6892" s="44">
        <v>10.0</v>
      </c>
      <c r="C6892" s="44">
        <v>2.0</v>
      </c>
      <c r="D6892" s="44">
        <v>0.0</v>
      </c>
      <c r="E6892" s="44">
        <v>27.6</v>
      </c>
      <c r="F6892" s="44">
        <v>4.32</v>
      </c>
      <c r="G6892" s="44">
        <v>0.95</v>
      </c>
      <c r="H6892" s="18">
        <f>MIN(1,F6892/Config_Geracao!$E$4)*G6892</f>
        <v>0.4104</v>
      </c>
    </row>
    <row r="6893" ht="15.0" customHeight="1">
      <c r="A6893" s="43">
        <v>45945.125</v>
      </c>
      <c r="B6893" s="44">
        <v>10.0</v>
      </c>
      <c r="C6893" s="44">
        <v>3.0</v>
      </c>
      <c r="D6893" s="44">
        <v>0.0</v>
      </c>
      <c r="E6893" s="44">
        <v>28.0</v>
      </c>
      <c r="F6893" s="44">
        <v>4.79</v>
      </c>
      <c r="G6893" s="44">
        <v>0.95</v>
      </c>
      <c r="H6893" s="18">
        <f>MIN(1,F6893/Config_Geracao!$E$4)*G6893</f>
        <v>0.45505</v>
      </c>
    </row>
    <row r="6894" ht="15.0" customHeight="1">
      <c r="A6894" s="43">
        <v>45945.1666666667</v>
      </c>
      <c r="B6894" s="44">
        <v>10.0</v>
      </c>
      <c r="C6894" s="44">
        <v>4.0</v>
      </c>
      <c r="D6894" s="44">
        <v>0.0</v>
      </c>
      <c r="E6894" s="44">
        <v>27.9</v>
      </c>
      <c r="F6894" s="44">
        <v>4.12</v>
      </c>
      <c r="G6894" s="44">
        <v>0.95</v>
      </c>
      <c r="H6894" s="18">
        <f>MIN(1,F6894/Config_Geracao!$E$4)*G6894</f>
        <v>0.3914</v>
      </c>
    </row>
    <row r="6895" ht="15.0" customHeight="1">
      <c r="A6895" s="43">
        <v>45945.2083333333</v>
      </c>
      <c r="B6895" s="44">
        <v>10.0</v>
      </c>
      <c r="C6895" s="44">
        <v>5.0</v>
      </c>
      <c r="D6895" s="44">
        <v>0.0</v>
      </c>
      <c r="E6895" s="44">
        <v>26.8</v>
      </c>
      <c r="F6895" s="44">
        <v>3.75</v>
      </c>
      <c r="G6895" s="44">
        <v>0.95</v>
      </c>
      <c r="H6895" s="18">
        <f>MIN(1,F6895/Config_Geracao!$E$4)*G6895</f>
        <v>0.35625</v>
      </c>
    </row>
    <row r="6896" ht="15.0" customHeight="1">
      <c r="A6896" s="43">
        <v>45945.25</v>
      </c>
      <c r="B6896" s="44">
        <v>10.0</v>
      </c>
      <c r="C6896" s="44">
        <v>6.0</v>
      </c>
      <c r="D6896" s="44">
        <v>228.1</v>
      </c>
      <c r="E6896" s="44">
        <v>28.6</v>
      </c>
      <c r="F6896" s="44">
        <v>4.64</v>
      </c>
      <c r="G6896" s="44">
        <v>0.95</v>
      </c>
      <c r="H6896" s="18">
        <f>MIN(1,F6896/Config_Geracao!$E$4)*G6896</f>
        <v>0.4408</v>
      </c>
    </row>
    <row r="6897" ht="15.0" customHeight="1">
      <c r="A6897" s="43">
        <v>45945.2916666667</v>
      </c>
      <c r="B6897" s="44">
        <v>10.0</v>
      </c>
      <c r="C6897" s="44">
        <v>7.0</v>
      </c>
      <c r="D6897" s="44">
        <v>474.5</v>
      </c>
      <c r="E6897" s="44">
        <v>27.5</v>
      </c>
      <c r="F6897" s="44">
        <v>3.84</v>
      </c>
      <c r="G6897" s="44">
        <v>0.95</v>
      </c>
      <c r="H6897" s="18">
        <f>MIN(1,F6897/Config_Geracao!$E$4)*G6897</f>
        <v>0.3648</v>
      </c>
    </row>
    <row r="6898" ht="15.0" customHeight="1">
      <c r="A6898" s="43">
        <v>45945.3333333333</v>
      </c>
      <c r="B6898" s="44">
        <v>10.0</v>
      </c>
      <c r="C6898" s="44">
        <v>8.0</v>
      </c>
      <c r="D6898" s="44">
        <v>678.7</v>
      </c>
      <c r="E6898" s="44">
        <v>30.3</v>
      </c>
      <c r="F6898" s="44">
        <v>3.6</v>
      </c>
      <c r="G6898" s="44">
        <v>0.95</v>
      </c>
      <c r="H6898" s="18">
        <f>MIN(1,F6898/Config_Geracao!$E$4)*G6898</f>
        <v>0.342</v>
      </c>
    </row>
    <row r="6899" ht="15.0" customHeight="1">
      <c r="A6899" s="43">
        <v>45945.375</v>
      </c>
      <c r="B6899" s="44">
        <v>10.0</v>
      </c>
      <c r="C6899" s="44">
        <v>9.0</v>
      </c>
      <c r="D6899" s="44">
        <v>803.7</v>
      </c>
      <c r="E6899" s="44">
        <v>28.5</v>
      </c>
      <c r="F6899" s="44">
        <v>4.15</v>
      </c>
      <c r="G6899" s="44">
        <v>0.95</v>
      </c>
      <c r="H6899" s="18">
        <f>MIN(1,F6899/Config_Geracao!$E$4)*G6899</f>
        <v>0.39425</v>
      </c>
    </row>
    <row r="6900" ht="15.0" customHeight="1">
      <c r="A6900" s="43">
        <v>45945.4166666667</v>
      </c>
      <c r="B6900" s="44">
        <v>10.0</v>
      </c>
      <c r="C6900" s="44">
        <v>10.0</v>
      </c>
      <c r="D6900" s="44">
        <v>918.4</v>
      </c>
      <c r="E6900" s="44">
        <v>30.6</v>
      </c>
      <c r="F6900" s="44">
        <v>4.21</v>
      </c>
      <c r="G6900" s="44">
        <v>0.95</v>
      </c>
      <c r="H6900" s="18">
        <f>MIN(1,F6900/Config_Geracao!$E$4)*G6900</f>
        <v>0.39995</v>
      </c>
    </row>
    <row r="6901" ht="15.0" customHeight="1">
      <c r="A6901" s="43">
        <v>45945.4583333333</v>
      </c>
      <c r="B6901" s="44">
        <v>10.0</v>
      </c>
      <c r="C6901" s="44">
        <v>11.0</v>
      </c>
      <c r="D6901" s="44">
        <v>1004.2</v>
      </c>
      <c r="E6901" s="44">
        <v>32.6</v>
      </c>
      <c r="F6901" s="44">
        <v>2.72</v>
      </c>
      <c r="G6901" s="44">
        <v>0.95</v>
      </c>
      <c r="H6901" s="18">
        <f>MIN(1,F6901/Config_Geracao!$E$4)*G6901</f>
        <v>0.2584</v>
      </c>
    </row>
    <row r="6902" ht="15.0" customHeight="1">
      <c r="A6902" s="43">
        <v>45945.5</v>
      </c>
      <c r="B6902" s="44">
        <v>10.0</v>
      </c>
      <c r="C6902" s="44">
        <v>12.0</v>
      </c>
      <c r="D6902" s="44">
        <v>1057.3</v>
      </c>
      <c r="E6902" s="44">
        <v>33.2</v>
      </c>
      <c r="F6902" s="44">
        <v>2.57</v>
      </c>
      <c r="G6902" s="44">
        <v>0.95</v>
      </c>
      <c r="H6902" s="18">
        <f>MIN(1,F6902/Config_Geracao!$E$4)*G6902</f>
        <v>0.24415</v>
      </c>
    </row>
    <row r="6903" ht="15.0" customHeight="1">
      <c r="A6903" s="43">
        <v>45945.5416666667</v>
      </c>
      <c r="B6903" s="44">
        <v>10.0</v>
      </c>
      <c r="C6903" s="44">
        <v>13.0</v>
      </c>
      <c r="D6903" s="44">
        <v>714.8</v>
      </c>
      <c r="E6903" s="44">
        <v>28.6</v>
      </c>
      <c r="F6903" s="44">
        <v>2.57</v>
      </c>
      <c r="G6903" s="44">
        <v>0.95</v>
      </c>
      <c r="H6903" s="18">
        <f>MIN(1,F6903/Config_Geracao!$E$4)*G6903</f>
        <v>0.24415</v>
      </c>
    </row>
    <row r="6904" ht="15.0" customHeight="1">
      <c r="A6904" s="43">
        <v>45945.5833333333</v>
      </c>
      <c r="B6904" s="44">
        <v>10.0</v>
      </c>
      <c r="C6904" s="44">
        <v>14.0</v>
      </c>
      <c r="D6904" s="44">
        <v>954.2</v>
      </c>
      <c r="E6904" s="44">
        <v>30.9</v>
      </c>
      <c r="F6904" s="44">
        <v>2.54</v>
      </c>
      <c r="G6904" s="44">
        <v>0.95</v>
      </c>
      <c r="H6904" s="18">
        <f>MIN(1,F6904/Config_Geracao!$E$4)*G6904</f>
        <v>0.2413</v>
      </c>
    </row>
    <row r="6905" ht="15.0" customHeight="1">
      <c r="A6905" s="43">
        <v>45945.625</v>
      </c>
      <c r="B6905" s="44">
        <v>10.0</v>
      </c>
      <c r="C6905" s="44">
        <v>15.0</v>
      </c>
      <c r="D6905" s="44">
        <v>805.7</v>
      </c>
      <c r="E6905" s="44">
        <v>29.2</v>
      </c>
      <c r="F6905" s="44">
        <v>2.6</v>
      </c>
      <c r="G6905" s="44">
        <v>0.95</v>
      </c>
      <c r="H6905" s="18">
        <f>MIN(1,F6905/Config_Geracao!$E$4)*G6905</f>
        <v>0.247</v>
      </c>
    </row>
    <row r="6906" ht="15.0" customHeight="1">
      <c r="A6906" s="43">
        <v>45945.6666666667</v>
      </c>
      <c r="B6906" s="44">
        <v>10.0</v>
      </c>
      <c r="C6906" s="44">
        <v>16.0</v>
      </c>
      <c r="D6906" s="44">
        <v>645.5</v>
      </c>
      <c r="E6906" s="44">
        <v>31.9</v>
      </c>
      <c r="F6906" s="44">
        <v>2.95</v>
      </c>
      <c r="G6906" s="44">
        <v>0.95</v>
      </c>
      <c r="H6906" s="18">
        <f>MIN(1,F6906/Config_Geracao!$E$4)*G6906</f>
        <v>0.28025</v>
      </c>
    </row>
    <row r="6907" ht="15.0" customHeight="1">
      <c r="A6907" s="43">
        <v>45945.7083333333</v>
      </c>
      <c r="B6907" s="44">
        <v>10.0</v>
      </c>
      <c r="C6907" s="44">
        <v>17.0</v>
      </c>
      <c r="D6907" s="44">
        <v>300.9</v>
      </c>
      <c r="E6907" s="44">
        <v>24.4</v>
      </c>
      <c r="F6907" s="44">
        <v>2.3</v>
      </c>
      <c r="G6907" s="44">
        <v>0.95</v>
      </c>
      <c r="H6907" s="18">
        <f>MIN(1,F6907/Config_Geracao!$E$4)*G6907</f>
        <v>0.2185</v>
      </c>
    </row>
    <row r="6908" ht="15.0" customHeight="1">
      <c r="A6908" s="43">
        <v>45945.75</v>
      </c>
      <c r="B6908" s="44">
        <v>10.0</v>
      </c>
      <c r="C6908" s="44">
        <v>18.0</v>
      </c>
      <c r="D6908" s="44">
        <v>106.9</v>
      </c>
      <c r="E6908" s="44">
        <v>23.6</v>
      </c>
      <c r="F6908" s="44">
        <v>2.37</v>
      </c>
      <c r="G6908" s="44">
        <v>0.95</v>
      </c>
      <c r="H6908" s="18">
        <f>MIN(1,F6908/Config_Geracao!$E$4)*G6908</f>
        <v>0.22515</v>
      </c>
    </row>
    <row r="6909" ht="15.0" customHeight="1">
      <c r="A6909" s="43">
        <v>45945.7916666667</v>
      </c>
      <c r="B6909" s="44">
        <v>10.0</v>
      </c>
      <c r="C6909" s="44">
        <v>19.0</v>
      </c>
      <c r="D6909" s="44">
        <v>0.0</v>
      </c>
      <c r="E6909" s="44">
        <v>26.0</v>
      </c>
      <c r="F6909" s="44">
        <v>2.31</v>
      </c>
      <c r="G6909" s="44">
        <v>0.95</v>
      </c>
      <c r="H6909" s="18">
        <f>MIN(1,F6909/Config_Geracao!$E$4)*G6909</f>
        <v>0.21945</v>
      </c>
    </row>
    <row r="6910" ht="15.0" customHeight="1">
      <c r="A6910" s="43">
        <v>45945.8333333333</v>
      </c>
      <c r="B6910" s="44">
        <v>10.0</v>
      </c>
      <c r="C6910" s="44">
        <v>20.0</v>
      </c>
      <c r="D6910" s="44">
        <v>0.0</v>
      </c>
      <c r="E6910" s="44">
        <v>26.2</v>
      </c>
      <c r="F6910" s="44">
        <v>2.64</v>
      </c>
      <c r="G6910" s="44">
        <v>0.95</v>
      </c>
      <c r="H6910" s="18">
        <f>MIN(1,F6910/Config_Geracao!$E$4)*G6910</f>
        <v>0.2508</v>
      </c>
    </row>
    <row r="6911" ht="15.0" customHeight="1">
      <c r="A6911" s="43">
        <v>45945.875</v>
      </c>
      <c r="B6911" s="44">
        <v>10.0</v>
      </c>
      <c r="C6911" s="44">
        <v>21.0</v>
      </c>
      <c r="D6911" s="44">
        <v>0.0</v>
      </c>
      <c r="E6911" s="44">
        <v>30.4</v>
      </c>
      <c r="F6911" s="44">
        <v>3.5</v>
      </c>
      <c r="G6911" s="44">
        <v>0.95</v>
      </c>
      <c r="H6911" s="18">
        <f>MIN(1,F6911/Config_Geracao!$E$4)*G6911</f>
        <v>0.3325</v>
      </c>
    </row>
    <row r="6912" ht="15.0" customHeight="1">
      <c r="A6912" s="43">
        <v>45945.9166666667</v>
      </c>
      <c r="B6912" s="44">
        <v>10.0</v>
      </c>
      <c r="C6912" s="44">
        <v>22.0</v>
      </c>
      <c r="D6912" s="44">
        <v>0.0</v>
      </c>
      <c r="E6912" s="44">
        <v>27.5</v>
      </c>
      <c r="F6912" s="44">
        <v>7.57</v>
      </c>
      <c r="G6912" s="44">
        <v>0.95</v>
      </c>
      <c r="H6912" s="18">
        <f>MIN(1,F6912/Config_Geracao!$E$4)*G6912</f>
        <v>0.71915</v>
      </c>
    </row>
    <row r="6913" ht="15.0" customHeight="1">
      <c r="A6913" s="43">
        <v>45945.9583333333</v>
      </c>
      <c r="B6913" s="44">
        <v>10.0</v>
      </c>
      <c r="C6913" s="44">
        <v>23.0</v>
      </c>
      <c r="D6913" s="44">
        <v>0.0</v>
      </c>
      <c r="E6913" s="44">
        <v>27.8</v>
      </c>
      <c r="F6913" s="44">
        <v>5.16</v>
      </c>
      <c r="G6913" s="44">
        <v>0.95</v>
      </c>
      <c r="H6913" s="18">
        <f>MIN(1,F6913/Config_Geracao!$E$4)*G6913</f>
        <v>0.4902</v>
      </c>
    </row>
    <row r="6914" ht="15.0" customHeight="1">
      <c r="A6914" s="43">
        <v>45946.0</v>
      </c>
      <c r="B6914" s="44">
        <v>10.0</v>
      </c>
      <c r="C6914" s="44">
        <v>0.0</v>
      </c>
      <c r="D6914" s="44">
        <v>0.0</v>
      </c>
      <c r="E6914" s="44">
        <v>29.0</v>
      </c>
      <c r="F6914" s="44">
        <v>3.66</v>
      </c>
      <c r="G6914" s="44">
        <v>0.95</v>
      </c>
      <c r="H6914" s="18">
        <f>MIN(1,F6914/Config_Geracao!$E$4)*G6914</f>
        <v>0.3477</v>
      </c>
    </row>
    <row r="6915" ht="15.0" customHeight="1">
      <c r="A6915" s="43">
        <v>45946.0416666667</v>
      </c>
      <c r="B6915" s="44">
        <v>10.0</v>
      </c>
      <c r="C6915" s="44">
        <v>1.0</v>
      </c>
      <c r="D6915" s="44">
        <v>0.0</v>
      </c>
      <c r="E6915" s="44">
        <v>28.7</v>
      </c>
      <c r="F6915" s="44">
        <v>3.47</v>
      </c>
      <c r="G6915" s="44">
        <v>0.95</v>
      </c>
      <c r="H6915" s="18">
        <f>MIN(1,F6915/Config_Geracao!$E$4)*G6915</f>
        <v>0.32965</v>
      </c>
    </row>
    <row r="6916" ht="15.0" customHeight="1">
      <c r="A6916" s="43">
        <v>45946.0833333333</v>
      </c>
      <c r="B6916" s="44">
        <v>10.0</v>
      </c>
      <c r="C6916" s="44">
        <v>2.0</v>
      </c>
      <c r="D6916" s="44">
        <v>0.0</v>
      </c>
      <c r="E6916" s="44">
        <v>27.5</v>
      </c>
      <c r="F6916" s="44">
        <v>3.95</v>
      </c>
      <c r="G6916" s="44">
        <v>0.95</v>
      </c>
      <c r="H6916" s="18">
        <f>MIN(1,F6916/Config_Geracao!$E$4)*G6916</f>
        <v>0.37525</v>
      </c>
    </row>
    <row r="6917" ht="15.0" customHeight="1">
      <c r="A6917" s="43">
        <v>45946.125</v>
      </c>
      <c r="B6917" s="44">
        <v>10.0</v>
      </c>
      <c r="C6917" s="44">
        <v>3.0</v>
      </c>
      <c r="D6917" s="44">
        <v>0.0</v>
      </c>
      <c r="E6917" s="44">
        <v>28.7</v>
      </c>
      <c r="F6917" s="44">
        <v>4.36</v>
      </c>
      <c r="G6917" s="44">
        <v>0.95</v>
      </c>
      <c r="H6917" s="18">
        <f>MIN(1,F6917/Config_Geracao!$E$4)*G6917</f>
        <v>0.4142</v>
      </c>
    </row>
    <row r="6918" ht="15.0" customHeight="1">
      <c r="A6918" s="43">
        <v>45946.1666666667</v>
      </c>
      <c r="B6918" s="44">
        <v>10.0</v>
      </c>
      <c r="C6918" s="44">
        <v>4.0</v>
      </c>
      <c r="D6918" s="44">
        <v>0.0</v>
      </c>
      <c r="E6918" s="44">
        <v>28.1</v>
      </c>
      <c r="F6918" s="44">
        <v>4.9</v>
      </c>
      <c r="G6918" s="44">
        <v>0.95</v>
      </c>
      <c r="H6918" s="18">
        <f>MIN(1,F6918/Config_Geracao!$E$4)*G6918</f>
        <v>0.4655</v>
      </c>
    </row>
    <row r="6919" ht="15.0" customHeight="1">
      <c r="A6919" s="43">
        <v>45946.2083333333</v>
      </c>
      <c r="B6919" s="44">
        <v>10.0</v>
      </c>
      <c r="C6919" s="44">
        <v>5.0</v>
      </c>
      <c r="D6919" s="44">
        <v>0.9</v>
      </c>
      <c r="E6919" s="44">
        <v>25.5</v>
      </c>
      <c r="F6919" s="44">
        <v>4.0</v>
      </c>
      <c r="G6919" s="44">
        <v>0.95</v>
      </c>
      <c r="H6919" s="18">
        <f>MIN(1,F6919/Config_Geracao!$E$4)*G6919</f>
        <v>0.38</v>
      </c>
    </row>
    <row r="6920" ht="15.0" customHeight="1">
      <c r="A6920" s="43">
        <v>45946.25</v>
      </c>
      <c r="B6920" s="44">
        <v>10.0</v>
      </c>
      <c r="C6920" s="44">
        <v>6.0</v>
      </c>
      <c r="D6920" s="44">
        <v>223.0</v>
      </c>
      <c r="E6920" s="44">
        <v>26.1</v>
      </c>
      <c r="F6920" s="44">
        <v>2.87</v>
      </c>
      <c r="G6920" s="44">
        <v>0.95</v>
      </c>
      <c r="H6920" s="18">
        <f>MIN(1,F6920/Config_Geracao!$E$4)*G6920</f>
        <v>0.27265</v>
      </c>
    </row>
    <row r="6921" ht="15.0" customHeight="1">
      <c r="A6921" s="43">
        <v>45946.2916666667</v>
      </c>
      <c r="B6921" s="44">
        <v>10.0</v>
      </c>
      <c r="C6921" s="44">
        <v>7.0</v>
      </c>
      <c r="D6921" s="44">
        <v>473.4</v>
      </c>
      <c r="E6921" s="44">
        <v>26.5</v>
      </c>
      <c r="F6921" s="44">
        <v>2.57</v>
      </c>
      <c r="G6921" s="44">
        <v>0.95</v>
      </c>
      <c r="H6921" s="18">
        <f>MIN(1,F6921/Config_Geracao!$E$4)*G6921</f>
        <v>0.24415</v>
      </c>
    </row>
    <row r="6922" ht="15.0" customHeight="1">
      <c r="A6922" s="43">
        <v>45946.3333333333</v>
      </c>
      <c r="B6922" s="44">
        <v>10.0</v>
      </c>
      <c r="C6922" s="44">
        <v>8.0</v>
      </c>
      <c r="D6922" s="44">
        <v>670.3</v>
      </c>
      <c r="E6922" s="44">
        <v>31.8</v>
      </c>
      <c r="F6922" s="44">
        <v>3.74</v>
      </c>
      <c r="G6922" s="44">
        <v>0.95</v>
      </c>
      <c r="H6922" s="18">
        <f>MIN(1,F6922/Config_Geracao!$E$4)*G6922</f>
        <v>0.3553</v>
      </c>
    </row>
    <row r="6923" ht="15.0" customHeight="1">
      <c r="A6923" s="43">
        <v>45946.375</v>
      </c>
      <c r="B6923" s="44">
        <v>10.0</v>
      </c>
      <c r="C6923" s="44">
        <v>9.0</v>
      </c>
      <c r="D6923" s="44">
        <v>254.5</v>
      </c>
      <c r="E6923" s="44">
        <v>28.4</v>
      </c>
      <c r="F6923" s="44">
        <v>2.67</v>
      </c>
      <c r="G6923" s="44">
        <v>0.95</v>
      </c>
      <c r="H6923" s="18">
        <f>MIN(1,F6923/Config_Geracao!$E$4)*G6923</f>
        <v>0.25365</v>
      </c>
    </row>
    <row r="6924" ht="15.0" customHeight="1">
      <c r="A6924" s="43">
        <v>45946.4166666667</v>
      </c>
      <c r="B6924" s="44">
        <v>10.0</v>
      </c>
      <c r="C6924" s="44">
        <v>10.0</v>
      </c>
      <c r="D6924" s="44">
        <v>547.8</v>
      </c>
      <c r="E6924" s="44">
        <v>29.9</v>
      </c>
      <c r="F6924" s="44">
        <v>3.34</v>
      </c>
      <c r="G6924" s="44">
        <v>0.95</v>
      </c>
      <c r="H6924" s="18">
        <f>MIN(1,F6924/Config_Geracao!$E$4)*G6924</f>
        <v>0.3173</v>
      </c>
    </row>
    <row r="6925" ht="15.0" customHeight="1">
      <c r="A6925" s="43">
        <v>45946.4583333333</v>
      </c>
      <c r="B6925" s="44">
        <v>10.0</v>
      </c>
      <c r="C6925" s="44">
        <v>11.0</v>
      </c>
      <c r="D6925" s="44">
        <v>1012.2</v>
      </c>
      <c r="E6925" s="44">
        <v>33.6</v>
      </c>
      <c r="F6925" s="44">
        <v>2.38</v>
      </c>
      <c r="G6925" s="44">
        <v>0.95</v>
      </c>
      <c r="H6925" s="18">
        <f>MIN(1,F6925/Config_Geracao!$E$4)*G6925</f>
        <v>0.2261</v>
      </c>
    </row>
    <row r="6926" ht="15.0" customHeight="1">
      <c r="A6926" s="43">
        <v>45946.5</v>
      </c>
      <c r="B6926" s="44">
        <v>10.0</v>
      </c>
      <c r="C6926" s="44">
        <v>12.0</v>
      </c>
      <c r="D6926" s="44">
        <v>1036.2</v>
      </c>
      <c r="E6926" s="44">
        <v>29.0</v>
      </c>
      <c r="F6926" s="44">
        <v>3.8</v>
      </c>
      <c r="G6926" s="44">
        <v>0.95</v>
      </c>
      <c r="H6926" s="18">
        <f>MIN(1,F6926/Config_Geracao!$E$4)*G6926</f>
        <v>0.361</v>
      </c>
    </row>
    <row r="6927" ht="15.0" customHeight="1">
      <c r="A6927" s="43">
        <v>45946.5416666667</v>
      </c>
      <c r="B6927" s="44">
        <v>10.0</v>
      </c>
      <c r="C6927" s="44">
        <v>13.0</v>
      </c>
      <c r="D6927" s="44">
        <v>1030.0</v>
      </c>
      <c r="E6927" s="44">
        <v>31.0</v>
      </c>
      <c r="F6927" s="44">
        <v>4.76</v>
      </c>
      <c r="G6927" s="44">
        <v>0.95</v>
      </c>
      <c r="H6927" s="18">
        <f>MIN(1,F6927/Config_Geracao!$E$4)*G6927</f>
        <v>0.4522</v>
      </c>
    </row>
    <row r="6928" ht="15.0" customHeight="1">
      <c r="A6928" s="43">
        <v>45946.5833333333</v>
      </c>
      <c r="B6928" s="44">
        <v>10.0</v>
      </c>
      <c r="C6928" s="44">
        <v>14.0</v>
      </c>
      <c r="D6928" s="44">
        <v>930.1</v>
      </c>
      <c r="E6928" s="44">
        <v>32.0</v>
      </c>
      <c r="F6928" s="44">
        <v>4.84</v>
      </c>
      <c r="G6928" s="44">
        <v>0.95</v>
      </c>
      <c r="H6928" s="18">
        <f>MIN(1,F6928/Config_Geracao!$E$4)*G6928</f>
        <v>0.4598</v>
      </c>
    </row>
    <row r="6929" ht="15.0" customHeight="1">
      <c r="A6929" s="43">
        <v>45946.625</v>
      </c>
      <c r="B6929" s="44">
        <v>10.0</v>
      </c>
      <c r="C6929" s="44">
        <v>15.0</v>
      </c>
      <c r="D6929" s="44">
        <v>818.4</v>
      </c>
      <c r="E6929" s="44">
        <v>31.4</v>
      </c>
      <c r="F6929" s="44">
        <v>4.4</v>
      </c>
      <c r="G6929" s="44">
        <v>0.95</v>
      </c>
      <c r="H6929" s="18">
        <f>MIN(1,F6929/Config_Geracao!$E$4)*G6929</f>
        <v>0.418</v>
      </c>
    </row>
    <row r="6930" ht="15.0" customHeight="1">
      <c r="A6930" s="43">
        <v>45946.6666666667</v>
      </c>
      <c r="B6930" s="44">
        <v>10.0</v>
      </c>
      <c r="C6930" s="44">
        <v>16.0</v>
      </c>
      <c r="D6930" s="44">
        <v>323.8</v>
      </c>
      <c r="E6930" s="44">
        <v>29.4</v>
      </c>
      <c r="F6930" s="44">
        <v>4.12</v>
      </c>
      <c r="G6930" s="44">
        <v>0.95</v>
      </c>
      <c r="H6930" s="18">
        <f>MIN(1,F6930/Config_Geracao!$E$4)*G6930</f>
        <v>0.3914</v>
      </c>
    </row>
    <row r="6931" ht="15.0" customHeight="1">
      <c r="A6931" s="43">
        <v>45946.7083333333</v>
      </c>
      <c r="B6931" s="44">
        <v>10.0</v>
      </c>
      <c r="C6931" s="44">
        <v>17.0</v>
      </c>
      <c r="D6931" s="44">
        <v>479.4</v>
      </c>
      <c r="E6931" s="44">
        <v>26.4</v>
      </c>
      <c r="F6931" s="44">
        <v>2.63</v>
      </c>
      <c r="G6931" s="44">
        <v>0.95</v>
      </c>
      <c r="H6931" s="18">
        <f>MIN(1,F6931/Config_Geracao!$E$4)*G6931</f>
        <v>0.24985</v>
      </c>
    </row>
    <row r="6932" ht="15.0" customHeight="1">
      <c r="A6932" s="43">
        <v>45946.75</v>
      </c>
      <c r="B6932" s="44">
        <v>10.0</v>
      </c>
      <c r="C6932" s="44">
        <v>18.0</v>
      </c>
      <c r="D6932" s="44">
        <v>232.8</v>
      </c>
      <c r="E6932" s="44">
        <v>27.3</v>
      </c>
      <c r="F6932" s="44">
        <v>2.26</v>
      </c>
      <c r="G6932" s="44">
        <v>0.95</v>
      </c>
      <c r="H6932" s="18">
        <f>MIN(1,F6932/Config_Geracao!$E$4)*G6932</f>
        <v>0.2147</v>
      </c>
    </row>
    <row r="6933" ht="15.0" customHeight="1">
      <c r="A6933" s="43">
        <v>45946.7916666667</v>
      </c>
      <c r="B6933" s="44">
        <v>10.0</v>
      </c>
      <c r="C6933" s="44">
        <v>19.0</v>
      </c>
      <c r="D6933" s="44">
        <v>22.1</v>
      </c>
      <c r="E6933" s="44">
        <v>25.9</v>
      </c>
      <c r="F6933" s="44">
        <v>2.33</v>
      </c>
      <c r="G6933" s="44">
        <v>0.95</v>
      </c>
      <c r="H6933" s="18">
        <f>MIN(1,F6933/Config_Geracao!$E$4)*G6933</f>
        <v>0.22135</v>
      </c>
    </row>
    <row r="6934" ht="15.0" customHeight="1">
      <c r="A6934" s="43">
        <v>45946.8333333333</v>
      </c>
      <c r="B6934" s="44">
        <v>10.0</v>
      </c>
      <c r="C6934" s="44">
        <v>20.0</v>
      </c>
      <c r="D6934" s="44">
        <v>0.0</v>
      </c>
      <c r="E6934" s="44">
        <v>27.8</v>
      </c>
      <c r="F6934" s="44">
        <v>2.25</v>
      </c>
      <c r="G6934" s="44">
        <v>0.95</v>
      </c>
      <c r="H6934" s="18">
        <f>MIN(1,F6934/Config_Geracao!$E$4)*G6934</f>
        <v>0.21375</v>
      </c>
    </row>
    <row r="6935" ht="15.0" customHeight="1">
      <c r="A6935" s="43">
        <v>45946.875</v>
      </c>
      <c r="B6935" s="44">
        <v>10.0</v>
      </c>
      <c r="C6935" s="44">
        <v>21.0</v>
      </c>
      <c r="D6935" s="44">
        <v>0.0</v>
      </c>
      <c r="E6935" s="44">
        <v>31.1</v>
      </c>
      <c r="F6935" s="44">
        <v>3.41</v>
      </c>
      <c r="G6935" s="44">
        <v>0.95</v>
      </c>
      <c r="H6935" s="18">
        <f>MIN(1,F6935/Config_Geracao!$E$4)*G6935</f>
        <v>0.32395</v>
      </c>
    </row>
    <row r="6936" ht="15.0" customHeight="1">
      <c r="A6936" s="43">
        <v>45946.9166666667</v>
      </c>
      <c r="B6936" s="44">
        <v>10.0</v>
      </c>
      <c r="C6936" s="44">
        <v>22.0</v>
      </c>
      <c r="D6936" s="44">
        <v>0.0</v>
      </c>
      <c r="E6936" s="44">
        <v>30.1</v>
      </c>
      <c r="F6936" s="44">
        <v>3.7</v>
      </c>
      <c r="G6936" s="44">
        <v>0.95</v>
      </c>
      <c r="H6936" s="18">
        <f>MIN(1,F6936/Config_Geracao!$E$4)*G6936</f>
        <v>0.3515</v>
      </c>
    </row>
    <row r="6937" ht="15.0" customHeight="1">
      <c r="A6937" s="43">
        <v>45946.9583333333</v>
      </c>
      <c r="B6937" s="44">
        <v>10.0</v>
      </c>
      <c r="C6937" s="44">
        <v>23.0</v>
      </c>
      <c r="D6937" s="44">
        <v>0.0</v>
      </c>
      <c r="E6937" s="44">
        <v>28.3</v>
      </c>
      <c r="F6937" s="44">
        <v>5.21</v>
      </c>
      <c r="G6937" s="44">
        <v>0.95</v>
      </c>
      <c r="H6937" s="18">
        <f>MIN(1,F6937/Config_Geracao!$E$4)*G6937</f>
        <v>0.49495</v>
      </c>
    </row>
    <row r="6938" ht="15.0" customHeight="1">
      <c r="A6938" s="43">
        <v>45947.0</v>
      </c>
      <c r="B6938" s="44">
        <v>10.0</v>
      </c>
      <c r="C6938" s="44">
        <v>0.0</v>
      </c>
      <c r="D6938" s="44">
        <v>0.0</v>
      </c>
      <c r="E6938" s="44">
        <v>26.9</v>
      </c>
      <c r="F6938" s="44">
        <v>3.65</v>
      </c>
      <c r="G6938" s="44">
        <v>0.95</v>
      </c>
      <c r="H6938" s="18">
        <f>MIN(1,F6938/Config_Geracao!$E$4)*G6938</f>
        <v>0.34675</v>
      </c>
    </row>
    <row r="6939" ht="15.0" customHeight="1">
      <c r="A6939" s="43">
        <v>45947.0416666667</v>
      </c>
      <c r="B6939" s="44">
        <v>10.0</v>
      </c>
      <c r="C6939" s="44">
        <v>1.0</v>
      </c>
      <c r="D6939" s="44">
        <v>0.0</v>
      </c>
      <c r="E6939" s="44">
        <v>27.5</v>
      </c>
      <c r="F6939" s="44">
        <v>4.5</v>
      </c>
      <c r="G6939" s="44">
        <v>0.95</v>
      </c>
      <c r="H6939" s="18">
        <f>MIN(1,F6939/Config_Geracao!$E$4)*G6939</f>
        <v>0.4275</v>
      </c>
    </row>
    <row r="6940" ht="15.0" customHeight="1">
      <c r="A6940" s="43">
        <v>45947.0833333333</v>
      </c>
      <c r="B6940" s="44">
        <v>10.0</v>
      </c>
      <c r="C6940" s="44">
        <v>2.0</v>
      </c>
      <c r="D6940" s="44">
        <v>0.0</v>
      </c>
      <c r="E6940" s="44">
        <v>28.2</v>
      </c>
      <c r="F6940" s="44">
        <v>3.64</v>
      </c>
      <c r="G6940" s="44">
        <v>0.95</v>
      </c>
      <c r="H6940" s="18">
        <f>MIN(1,F6940/Config_Geracao!$E$4)*G6940</f>
        <v>0.3458</v>
      </c>
    </row>
    <row r="6941" ht="15.0" customHeight="1">
      <c r="A6941" s="43">
        <v>45947.125</v>
      </c>
      <c r="B6941" s="44">
        <v>10.0</v>
      </c>
      <c r="C6941" s="44">
        <v>3.0</v>
      </c>
      <c r="D6941" s="44">
        <v>0.0</v>
      </c>
      <c r="E6941" s="44">
        <v>26.2</v>
      </c>
      <c r="F6941" s="44">
        <v>3.85</v>
      </c>
      <c r="G6941" s="44">
        <v>0.95</v>
      </c>
      <c r="H6941" s="18">
        <f>MIN(1,F6941/Config_Geracao!$E$4)*G6941</f>
        <v>0.36575</v>
      </c>
    </row>
    <row r="6942" ht="15.0" customHeight="1">
      <c r="A6942" s="43">
        <v>45947.1666666667</v>
      </c>
      <c r="B6942" s="44">
        <v>10.0</v>
      </c>
      <c r="C6942" s="44">
        <v>4.0</v>
      </c>
      <c r="D6942" s="44">
        <v>0.0</v>
      </c>
      <c r="E6942" s="44">
        <v>28.4</v>
      </c>
      <c r="F6942" s="44">
        <v>5.3</v>
      </c>
      <c r="G6942" s="44">
        <v>0.95</v>
      </c>
      <c r="H6942" s="18">
        <f>MIN(1,F6942/Config_Geracao!$E$4)*G6942</f>
        <v>0.5035</v>
      </c>
    </row>
    <row r="6943" ht="15.0" customHeight="1">
      <c r="A6943" s="43">
        <v>45947.2083333333</v>
      </c>
      <c r="B6943" s="44">
        <v>10.0</v>
      </c>
      <c r="C6943" s="44">
        <v>5.0</v>
      </c>
      <c r="D6943" s="44">
        <v>32.0</v>
      </c>
      <c r="E6943" s="44">
        <v>28.8</v>
      </c>
      <c r="F6943" s="44">
        <v>3.45</v>
      </c>
      <c r="G6943" s="44">
        <v>0.95</v>
      </c>
      <c r="H6943" s="18">
        <f>MIN(1,F6943/Config_Geracao!$E$4)*G6943</f>
        <v>0.32775</v>
      </c>
    </row>
    <row r="6944" ht="15.0" customHeight="1">
      <c r="A6944" s="43">
        <v>45947.25</v>
      </c>
      <c r="B6944" s="44">
        <v>10.0</v>
      </c>
      <c r="C6944" s="44">
        <v>6.0</v>
      </c>
      <c r="D6944" s="44">
        <v>264.0</v>
      </c>
      <c r="E6944" s="44">
        <v>25.7</v>
      </c>
      <c r="F6944" s="44">
        <v>2.41</v>
      </c>
      <c r="G6944" s="44">
        <v>0.95</v>
      </c>
      <c r="H6944" s="18">
        <f>MIN(1,F6944/Config_Geracao!$E$4)*G6944</f>
        <v>0.22895</v>
      </c>
    </row>
    <row r="6945" ht="15.0" customHeight="1">
      <c r="A6945" s="43">
        <v>45947.2916666667</v>
      </c>
      <c r="B6945" s="44">
        <v>10.0</v>
      </c>
      <c r="C6945" s="44">
        <v>7.0</v>
      </c>
      <c r="D6945" s="44">
        <v>256.4</v>
      </c>
      <c r="E6945" s="44">
        <v>27.1</v>
      </c>
      <c r="F6945" s="44">
        <v>2.54</v>
      </c>
      <c r="G6945" s="44">
        <v>0.95</v>
      </c>
      <c r="H6945" s="18">
        <f>MIN(1,F6945/Config_Geracao!$E$4)*G6945</f>
        <v>0.2413</v>
      </c>
    </row>
    <row r="6946" ht="15.0" customHeight="1">
      <c r="A6946" s="43">
        <v>45947.3333333333</v>
      </c>
      <c r="B6946" s="44">
        <v>10.0</v>
      </c>
      <c r="C6946" s="44">
        <v>8.0</v>
      </c>
      <c r="D6946" s="44">
        <v>688.0</v>
      </c>
      <c r="E6946" s="44">
        <v>30.1</v>
      </c>
      <c r="F6946" s="44">
        <v>3.99</v>
      </c>
      <c r="G6946" s="44">
        <v>0.95</v>
      </c>
      <c r="H6946" s="18">
        <f>MIN(1,F6946/Config_Geracao!$E$4)*G6946</f>
        <v>0.37905</v>
      </c>
    </row>
    <row r="6947" ht="15.0" customHeight="1">
      <c r="A6947" s="43">
        <v>45947.375</v>
      </c>
      <c r="B6947" s="44">
        <v>10.0</v>
      </c>
      <c r="C6947" s="44">
        <v>9.0</v>
      </c>
      <c r="D6947" s="44">
        <v>809.2</v>
      </c>
      <c r="E6947" s="44">
        <v>27.6</v>
      </c>
      <c r="F6947" s="44">
        <v>4.5</v>
      </c>
      <c r="G6947" s="44">
        <v>0.95</v>
      </c>
      <c r="H6947" s="18">
        <f>MIN(1,F6947/Config_Geracao!$E$4)*G6947</f>
        <v>0.4275</v>
      </c>
    </row>
    <row r="6948" ht="15.0" customHeight="1">
      <c r="A6948" s="43">
        <v>45947.4166666667</v>
      </c>
      <c r="B6948" s="44">
        <v>10.0</v>
      </c>
      <c r="C6948" s="44">
        <v>10.0</v>
      </c>
      <c r="D6948" s="44">
        <v>968.8</v>
      </c>
      <c r="E6948" s="44">
        <v>30.5</v>
      </c>
      <c r="F6948" s="44">
        <v>2.27</v>
      </c>
      <c r="G6948" s="44">
        <v>0.95</v>
      </c>
      <c r="H6948" s="18">
        <f>MIN(1,F6948/Config_Geracao!$E$4)*G6948</f>
        <v>0.21565</v>
      </c>
    </row>
    <row r="6949" ht="15.0" customHeight="1">
      <c r="A6949" s="43">
        <v>45947.4583333333</v>
      </c>
      <c r="B6949" s="44">
        <v>10.0</v>
      </c>
      <c r="C6949" s="44">
        <v>11.0</v>
      </c>
      <c r="D6949" s="44">
        <v>380.7</v>
      </c>
      <c r="E6949" s="44">
        <v>31.7</v>
      </c>
      <c r="F6949" s="44">
        <v>2.81</v>
      </c>
      <c r="G6949" s="44">
        <v>0.95</v>
      </c>
      <c r="H6949" s="18">
        <f>MIN(1,F6949/Config_Geracao!$E$4)*G6949</f>
        <v>0.26695</v>
      </c>
    </row>
    <row r="6950" ht="15.0" customHeight="1">
      <c r="A6950" s="43">
        <v>45947.5</v>
      </c>
      <c r="B6950" s="44">
        <v>10.0</v>
      </c>
      <c r="C6950" s="44">
        <v>12.0</v>
      </c>
      <c r="D6950" s="44">
        <v>1047.1</v>
      </c>
      <c r="E6950" s="44">
        <v>34.4</v>
      </c>
      <c r="F6950" s="44">
        <v>2.48</v>
      </c>
      <c r="G6950" s="44">
        <v>0.95</v>
      </c>
      <c r="H6950" s="18">
        <f>MIN(1,F6950/Config_Geracao!$E$4)*G6950</f>
        <v>0.2356</v>
      </c>
    </row>
    <row r="6951" ht="15.0" customHeight="1">
      <c r="A6951" s="43">
        <v>45947.5416666667</v>
      </c>
      <c r="B6951" s="44">
        <v>10.0</v>
      </c>
      <c r="C6951" s="44">
        <v>13.0</v>
      </c>
      <c r="D6951" s="44">
        <v>1032.6</v>
      </c>
      <c r="E6951" s="44">
        <v>30.1</v>
      </c>
      <c r="F6951" s="44">
        <v>2.33</v>
      </c>
      <c r="G6951" s="44">
        <v>0.95</v>
      </c>
      <c r="H6951" s="18">
        <f>MIN(1,F6951/Config_Geracao!$E$4)*G6951</f>
        <v>0.22135</v>
      </c>
    </row>
    <row r="6952" ht="15.0" customHeight="1">
      <c r="A6952" s="43">
        <v>45947.5833333333</v>
      </c>
      <c r="B6952" s="44">
        <v>10.0</v>
      </c>
      <c r="C6952" s="44">
        <v>14.0</v>
      </c>
      <c r="D6952" s="44">
        <v>929.2</v>
      </c>
      <c r="E6952" s="44">
        <v>31.1</v>
      </c>
      <c r="F6952" s="44">
        <v>2.96</v>
      </c>
      <c r="G6952" s="44">
        <v>0.95</v>
      </c>
      <c r="H6952" s="18">
        <f>MIN(1,F6952/Config_Geracao!$E$4)*G6952</f>
        <v>0.2812</v>
      </c>
    </row>
    <row r="6953" ht="15.0" customHeight="1">
      <c r="A6953" s="43">
        <v>45947.625</v>
      </c>
      <c r="B6953" s="44">
        <v>10.0</v>
      </c>
      <c r="C6953" s="44">
        <v>15.0</v>
      </c>
      <c r="D6953" s="44">
        <v>799.9</v>
      </c>
      <c r="E6953" s="44">
        <v>30.9</v>
      </c>
      <c r="F6953" s="44">
        <v>3.69</v>
      </c>
      <c r="G6953" s="44">
        <v>0.95</v>
      </c>
      <c r="H6953" s="18">
        <f>MIN(1,F6953/Config_Geracao!$E$4)*G6953</f>
        <v>0.35055</v>
      </c>
    </row>
    <row r="6954" ht="15.0" customHeight="1">
      <c r="A6954" s="43">
        <v>45947.6666666667</v>
      </c>
      <c r="B6954" s="44">
        <v>10.0</v>
      </c>
      <c r="C6954" s="44">
        <v>16.0</v>
      </c>
      <c r="D6954" s="44">
        <v>662.8</v>
      </c>
      <c r="E6954" s="44">
        <v>29.1</v>
      </c>
      <c r="F6954" s="44">
        <v>2.27</v>
      </c>
      <c r="G6954" s="44">
        <v>0.95</v>
      </c>
      <c r="H6954" s="18">
        <f>MIN(1,F6954/Config_Geracao!$E$4)*G6954</f>
        <v>0.21565</v>
      </c>
    </row>
    <row r="6955" ht="15.0" customHeight="1">
      <c r="A6955" s="43">
        <v>45947.7083333333</v>
      </c>
      <c r="B6955" s="44">
        <v>10.0</v>
      </c>
      <c r="C6955" s="44">
        <v>17.0</v>
      </c>
      <c r="D6955" s="44">
        <v>457.7</v>
      </c>
      <c r="E6955" s="44">
        <v>26.6</v>
      </c>
      <c r="F6955" s="44">
        <v>3.86</v>
      </c>
      <c r="G6955" s="44">
        <v>0.95</v>
      </c>
      <c r="H6955" s="18">
        <f>MIN(1,F6955/Config_Geracao!$E$4)*G6955</f>
        <v>0.3667</v>
      </c>
    </row>
    <row r="6956" ht="15.0" customHeight="1">
      <c r="A6956" s="43">
        <v>45947.75</v>
      </c>
      <c r="B6956" s="44">
        <v>10.0</v>
      </c>
      <c r="C6956" s="44">
        <v>18.0</v>
      </c>
      <c r="D6956" s="44">
        <v>226.3</v>
      </c>
      <c r="E6956" s="44">
        <v>26.2</v>
      </c>
      <c r="F6956" s="44">
        <v>3.94</v>
      </c>
      <c r="G6956" s="44">
        <v>0.95</v>
      </c>
      <c r="H6956" s="18">
        <f>MIN(1,F6956/Config_Geracao!$E$4)*G6956</f>
        <v>0.3743</v>
      </c>
    </row>
    <row r="6957" ht="15.0" customHeight="1">
      <c r="A6957" s="43">
        <v>45947.7916666667</v>
      </c>
      <c r="B6957" s="44">
        <v>10.0</v>
      </c>
      <c r="C6957" s="44">
        <v>19.0</v>
      </c>
      <c r="D6957" s="44">
        <v>16.4</v>
      </c>
      <c r="E6957" s="44">
        <v>24.7</v>
      </c>
      <c r="F6957" s="44">
        <v>5.98</v>
      </c>
      <c r="G6957" s="44">
        <v>0.95</v>
      </c>
      <c r="H6957" s="18">
        <f>MIN(1,F6957/Config_Geracao!$E$4)*G6957</f>
        <v>0.5681</v>
      </c>
    </row>
    <row r="6958" ht="15.0" customHeight="1">
      <c r="A6958" s="43">
        <v>45947.8333333333</v>
      </c>
      <c r="B6958" s="44">
        <v>10.0</v>
      </c>
      <c r="C6958" s="44">
        <v>20.0</v>
      </c>
      <c r="D6958" s="44">
        <v>0.0</v>
      </c>
      <c r="E6958" s="44">
        <v>29.1</v>
      </c>
      <c r="F6958" s="44">
        <v>2.87</v>
      </c>
      <c r="G6958" s="44">
        <v>0.95</v>
      </c>
      <c r="H6958" s="18">
        <f>MIN(1,F6958/Config_Geracao!$E$4)*G6958</f>
        <v>0.27265</v>
      </c>
    </row>
    <row r="6959" ht="15.0" customHeight="1">
      <c r="A6959" s="43">
        <v>45947.875</v>
      </c>
      <c r="B6959" s="44">
        <v>10.0</v>
      </c>
      <c r="C6959" s="44">
        <v>21.0</v>
      </c>
      <c r="D6959" s="44">
        <v>0.0</v>
      </c>
      <c r="E6959" s="44">
        <v>27.5</v>
      </c>
      <c r="F6959" s="44">
        <v>3.75</v>
      </c>
      <c r="G6959" s="44">
        <v>0.95</v>
      </c>
      <c r="H6959" s="18">
        <f>MIN(1,F6959/Config_Geracao!$E$4)*G6959</f>
        <v>0.35625</v>
      </c>
    </row>
    <row r="6960" ht="15.0" customHeight="1">
      <c r="A6960" s="43">
        <v>45947.9166666667</v>
      </c>
      <c r="B6960" s="44">
        <v>10.0</v>
      </c>
      <c r="C6960" s="44">
        <v>22.0</v>
      </c>
      <c r="D6960" s="44">
        <v>0.0</v>
      </c>
      <c r="E6960" s="44">
        <v>26.2</v>
      </c>
      <c r="F6960" s="44">
        <v>3.87</v>
      </c>
      <c r="G6960" s="44">
        <v>0.95</v>
      </c>
      <c r="H6960" s="18">
        <f>MIN(1,F6960/Config_Geracao!$E$4)*G6960</f>
        <v>0.36765</v>
      </c>
    </row>
    <row r="6961" ht="15.0" customHeight="1">
      <c r="A6961" s="43">
        <v>45947.9583333333</v>
      </c>
      <c r="B6961" s="44">
        <v>10.0</v>
      </c>
      <c r="C6961" s="44">
        <v>23.0</v>
      </c>
      <c r="D6961" s="44">
        <v>0.0</v>
      </c>
      <c r="E6961" s="44">
        <v>29.5</v>
      </c>
      <c r="F6961" s="44">
        <v>3.76</v>
      </c>
      <c r="G6961" s="44">
        <v>0.95</v>
      </c>
      <c r="H6961" s="18">
        <f>MIN(1,F6961/Config_Geracao!$E$4)*G6961</f>
        <v>0.3572</v>
      </c>
    </row>
    <row r="6962" ht="15.0" customHeight="1">
      <c r="A6962" s="43">
        <v>45948.0</v>
      </c>
      <c r="B6962" s="44">
        <v>10.0</v>
      </c>
      <c r="C6962" s="44">
        <v>0.0</v>
      </c>
      <c r="D6962" s="44">
        <v>0.0</v>
      </c>
      <c r="E6962" s="44">
        <v>28.5</v>
      </c>
      <c r="F6962" s="44">
        <v>4.06</v>
      </c>
      <c r="G6962" s="44">
        <v>0.95</v>
      </c>
      <c r="H6962" s="18">
        <f>MIN(1,F6962/Config_Geracao!$E$4)*G6962</f>
        <v>0.3857</v>
      </c>
    </row>
    <row r="6963" ht="15.0" customHeight="1">
      <c r="A6963" s="43">
        <v>45948.0416666667</v>
      </c>
      <c r="B6963" s="44">
        <v>10.0</v>
      </c>
      <c r="C6963" s="44">
        <v>1.0</v>
      </c>
      <c r="D6963" s="44">
        <v>0.0</v>
      </c>
      <c r="E6963" s="44">
        <v>31.2</v>
      </c>
      <c r="F6963" s="44">
        <v>3.49</v>
      </c>
      <c r="G6963" s="44">
        <v>0.95</v>
      </c>
      <c r="H6963" s="18">
        <f>MIN(1,F6963/Config_Geracao!$E$4)*G6963</f>
        <v>0.33155</v>
      </c>
    </row>
    <row r="6964" ht="15.0" customHeight="1">
      <c r="A6964" s="43">
        <v>45948.0833333333</v>
      </c>
      <c r="B6964" s="44">
        <v>10.0</v>
      </c>
      <c r="C6964" s="44">
        <v>2.0</v>
      </c>
      <c r="D6964" s="44">
        <v>0.0</v>
      </c>
      <c r="E6964" s="44">
        <v>29.5</v>
      </c>
      <c r="F6964" s="44">
        <v>5.69</v>
      </c>
      <c r="G6964" s="44">
        <v>0.95</v>
      </c>
      <c r="H6964" s="18">
        <f>MIN(1,F6964/Config_Geracao!$E$4)*G6964</f>
        <v>0.54055</v>
      </c>
    </row>
    <row r="6965" ht="15.0" customHeight="1">
      <c r="A6965" s="43">
        <v>45948.125</v>
      </c>
      <c r="B6965" s="44">
        <v>10.0</v>
      </c>
      <c r="C6965" s="44">
        <v>3.0</v>
      </c>
      <c r="D6965" s="44">
        <v>0.0</v>
      </c>
      <c r="E6965" s="44">
        <v>30.3</v>
      </c>
      <c r="F6965" s="44">
        <v>3.58</v>
      </c>
      <c r="G6965" s="44">
        <v>0.95</v>
      </c>
      <c r="H6965" s="18">
        <f>MIN(1,F6965/Config_Geracao!$E$4)*G6965</f>
        <v>0.3401</v>
      </c>
    </row>
    <row r="6966" ht="15.0" customHeight="1">
      <c r="A6966" s="43">
        <v>45948.1666666667</v>
      </c>
      <c r="B6966" s="44">
        <v>10.0</v>
      </c>
      <c r="C6966" s="44">
        <v>4.0</v>
      </c>
      <c r="D6966" s="44">
        <v>0.0</v>
      </c>
      <c r="E6966" s="44">
        <v>28.7</v>
      </c>
      <c r="F6966" s="44">
        <v>3.67</v>
      </c>
      <c r="G6966" s="44">
        <v>0.95</v>
      </c>
      <c r="H6966" s="18">
        <f>MIN(1,F6966/Config_Geracao!$E$4)*G6966</f>
        <v>0.34865</v>
      </c>
    </row>
    <row r="6967" ht="15.0" customHeight="1">
      <c r="A6967" s="43">
        <v>45948.2083333333</v>
      </c>
      <c r="B6967" s="44">
        <v>10.0</v>
      </c>
      <c r="C6967" s="44">
        <v>5.0</v>
      </c>
      <c r="D6967" s="44">
        <v>21.9</v>
      </c>
      <c r="E6967" s="44">
        <v>27.1</v>
      </c>
      <c r="F6967" s="44">
        <v>3.41</v>
      </c>
      <c r="G6967" s="44">
        <v>0.95</v>
      </c>
      <c r="H6967" s="18">
        <f>MIN(1,F6967/Config_Geracao!$E$4)*G6967</f>
        <v>0.32395</v>
      </c>
    </row>
    <row r="6968" ht="15.0" customHeight="1">
      <c r="A6968" s="43">
        <v>45948.25</v>
      </c>
      <c r="B6968" s="44">
        <v>10.0</v>
      </c>
      <c r="C6968" s="44">
        <v>6.0</v>
      </c>
      <c r="D6968" s="44">
        <v>242.1</v>
      </c>
      <c r="E6968" s="44">
        <v>24.6</v>
      </c>
      <c r="F6968" s="44">
        <v>2.36</v>
      </c>
      <c r="G6968" s="44">
        <v>0.95</v>
      </c>
      <c r="H6968" s="18">
        <f>MIN(1,F6968/Config_Geracao!$E$4)*G6968</f>
        <v>0.2242</v>
      </c>
    </row>
    <row r="6969" ht="15.0" customHeight="1">
      <c r="A6969" s="43">
        <v>45948.2916666667</v>
      </c>
      <c r="B6969" s="44">
        <v>10.0</v>
      </c>
      <c r="C6969" s="44">
        <v>7.0</v>
      </c>
      <c r="D6969" s="44">
        <v>135.5</v>
      </c>
      <c r="E6969" s="44">
        <v>26.9</v>
      </c>
      <c r="F6969" s="44">
        <v>2.43</v>
      </c>
      <c r="G6969" s="44">
        <v>0.95</v>
      </c>
      <c r="H6969" s="18">
        <f>MIN(1,F6969/Config_Geracao!$E$4)*G6969</f>
        <v>0.23085</v>
      </c>
    </row>
    <row r="6970" ht="15.0" customHeight="1">
      <c r="A6970" s="43">
        <v>45948.3333333333</v>
      </c>
      <c r="B6970" s="44">
        <v>10.0</v>
      </c>
      <c r="C6970" s="44">
        <v>8.0</v>
      </c>
      <c r="D6970" s="44">
        <v>347.0</v>
      </c>
      <c r="E6970" s="44">
        <v>28.1</v>
      </c>
      <c r="F6970" s="44">
        <v>3.05</v>
      </c>
      <c r="G6970" s="44">
        <v>0.95</v>
      </c>
      <c r="H6970" s="18">
        <f>MIN(1,F6970/Config_Geracao!$E$4)*G6970</f>
        <v>0.28975</v>
      </c>
    </row>
    <row r="6971" ht="15.0" customHeight="1">
      <c r="A6971" s="43">
        <v>45948.375</v>
      </c>
      <c r="B6971" s="44">
        <v>10.0</v>
      </c>
      <c r="C6971" s="44">
        <v>9.0</v>
      </c>
      <c r="D6971" s="44">
        <v>499.2</v>
      </c>
      <c r="E6971" s="44">
        <v>29.0</v>
      </c>
      <c r="F6971" s="44">
        <v>2.43</v>
      </c>
      <c r="G6971" s="44">
        <v>0.95</v>
      </c>
      <c r="H6971" s="18">
        <f>MIN(1,F6971/Config_Geracao!$E$4)*G6971</f>
        <v>0.23085</v>
      </c>
    </row>
    <row r="6972" ht="15.0" customHeight="1">
      <c r="A6972" s="43">
        <v>45948.4166666667</v>
      </c>
      <c r="B6972" s="44">
        <v>10.0</v>
      </c>
      <c r="C6972" s="44">
        <v>10.0</v>
      </c>
      <c r="D6972" s="44">
        <v>941.5</v>
      </c>
      <c r="E6972" s="44">
        <v>30.9</v>
      </c>
      <c r="F6972" s="44">
        <v>4.21</v>
      </c>
      <c r="G6972" s="44">
        <v>0.95</v>
      </c>
      <c r="H6972" s="18">
        <f>MIN(1,F6972/Config_Geracao!$E$4)*G6972</f>
        <v>0.39995</v>
      </c>
    </row>
    <row r="6973" ht="15.0" customHeight="1">
      <c r="A6973" s="43">
        <v>45948.4583333333</v>
      </c>
      <c r="B6973" s="44">
        <v>10.0</v>
      </c>
      <c r="C6973" s="44">
        <v>11.0</v>
      </c>
      <c r="D6973" s="44">
        <v>1026.1</v>
      </c>
      <c r="E6973" s="44">
        <v>33.2</v>
      </c>
      <c r="F6973" s="44">
        <v>2.44</v>
      </c>
      <c r="G6973" s="44">
        <v>0.95</v>
      </c>
      <c r="H6973" s="18">
        <f>MIN(1,F6973/Config_Geracao!$E$4)*G6973</f>
        <v>0.2318</v>
      </c>
    </row>
    <row r="6974" ht="15.0" customHeight="1">
      <c r="A6974" s="43">
        <v>45948.5</v>
      </c>
      <c r="B6974" s="44">
        <v>10.0</v>
      </c>
      <c r="C6974" s="44">
        <v>12.0</v>
      </c>
      <c r="D6974" s="44">
        <v>700.5</v>
      </c>
      <c r="E6974" s="44">
        <v>31.8</v>
      </c>
      <c r="F6974" s="44">
        <v>4.74</v>
      </c>
      <c r="G6974" s="44">
        <v>0.95</v>
      </c>
      <c r="H6974" s="18">
        <f>MIN(1,F6974/Config_Geracao!$E$4)*G6974</f>
        <v>0.4503</v>
      </c>
    </row>
    <row r="6975" ht="15.0" customHeight="1">
      <c r="A6975" s="43">
        <v>45948.5416666667</v>
      </c>
      <c r="B6975" s="44">
        <v>10.0</v>
      </c>
      <c r="C6975" s="44">
        <v>13.0</v>
      </c>
      <c r="D6975" s="44">
        <v>259.6</v>
      </c>
      <c r="E6975" s="44">
        <v>33.5</v>
      </c>
      <c r="F6975" s="44">
        <v>5.25</v>
      </c>
      <c r="G6975" s="44">
        <v>0.95</v>
      </c>
      <c r="H6975" s="18">
        <f>MIN(1,F6975/Config_Geracao!$E$4)*G6975</f>
        <v>0.49875</v>
      </c>
    </row>
    <row r="6976" ht="15.0" customHeight="1">
      <c r="A6976" s="43">
        <v>45948.5833333333</v>
      </c>
      <c r="B6976" s="44">
        <v>10.0</v>
      </c>
      <c r="C6976" s="44">
        <v>14.0</v>
      </c>
      <c r="D6976" s="44">
        <v>945.8</v>
      </c>
      <c r="E6976" s="44">
        <v>29.7</v>
      </c>
      <c r="F6976" s="44">
        <v>3.64</v>
      </c>
      <c r="G6976" s="44">
        <v>0.95</v>
      </c>
      <c r="H6976" s="18">
        <f>MIN(1,F6976/Config_Geracao!$E$4)*G6976</f>
        <v>0.3458</v>
      </c>
    </row>
    <row r="6977" ht="15.0" customHeight="1">
      <c r="A6977" s="43">
        <v>45948.625</v>
      </c>
      <c r="B6977" s="44">
        <v>10.0</v>
      </c>
      <c r="C6977" s="44">
        <v>15.0</v>
      </c>
      <c r="D6977" s="44">
        <v>381.1</v>
      </c>
      <c r="E6977" s="44">
        <v>29.7</v>
      </c>
      <c r="F6977" s="44">
        <v>2.54</v>
      </c>
      <c r="G6977" s="44">
        <v>0.95</v>
      </c>
      <c r="H6977" s="18">
        <f>MIN(1,F6977/Config_Geracao!$E$4)*G6977</f>
        <v>0.2413</v>
      </c>
    </row>
    <row r="6978" ht="15.0" customHeight="1">
      <c r="A6978" s="43">
        <v>45948.6666666667</v>
      </c>
      <c r="B6978" s="44">
        <v>10.0</v>
      </c>
      <c r="C6978" s="44">
        <v>16.0</v>
      </c>
      <c r="D6978" s="44">
        <v>641.1</v>
      </c>
      <c r="E6978" s="44">
        <v>29.8</v>
      </c>
      <c r="F6978" s="44">
        <v>2.93</v>
      </c>
      <c r="G6978" s="44">
        <v>0.95</v>
      </c>
      <c r="H6978" s="18">
        <f>MIN(1,F6978/Config_Geracao!$E$4)*G6978</f>
        <v>0.27835</v>
      </c>
    </row>
    <row r="6979" ht="15.0" customHeight="1">
      <c r="A6979" s="43">
        <v>45948.7083333333</v>
      </c>
      <c r="B6979" s="44">
        <v>10.0</v>
      </c>
      <c r="C6979" s="44">
        <v>17.0</v>
      </c>
      <c r="D6979" s="44">
        <v>278.8</v>
      </c>
      <c r="E6979" s="44">
        <v>27.2</v>
      </c>
      <c r="F6979" s="44">
        <v>3.0</v>
      </c>
      <c r="G6979" s="44">
        <v>0.95</v>
      </c>
      <c r="H6979" s="18">
        <f>MIN(1,F6979/Config_Geracao!$E$4)*G6979</f>
        <v>0.285</v>
      </c>
    </row>
    <row r="6980" ht="15.0" customHeight="1">
      <c r="A6980" s="43">
        <v>45948.75</v>
      </c>
      <c r="B6980" s="44">
        <v>10.0</v>
      </c>
      <c r="C6980" s="44">
        <v>18.0</v>
      </c>
      <c r="D6980" s="44">
        <v>233.3</v>
      </c>
      <c r="E6980" s="44">
        <v>26.8</v>
      </c>
      <c r="F6980" s="44">
        <v>4.21</v>
      </c>
      <c r="G6980" s="44">
        <v>0.95</v>
      </c>
      <c r="H6980" s="18">
        <f>MIN(1,F6980/Config_Geracao!$E$4)*G6980</f>
        <v>0.39995</v>
      </c>
    </row>
    <row r="6981" ht="15.0" customHeight="1">
      <c r="A6981" s="43">
        <v>45948.7916666667</v>
      </c>
      <c r="B6981" s="44">
        <v>10.0</v>
      </c>
      <c r="C6981" s="44">
        <v>19.0</v>
      </c>
      <c r="D6981" s="44">
        <v>1.6</v>
      </c>
      <c r="E6981" s="44">
        <v>27.8</v>
      </c>
      <c r="F6981" s="44">
        <v>5.08</v>
      </c>
      <c r="G6981" s="44">
        <v>0.95</v>
      </c>
      <c r="H6981" s="18">
        <f>MIN(1,F6981/Config_Geracao!$E$4)*G6981</f>
        <v>0.4826</v>
      </c>
    </row>
    <row r="6982" ht="15.0" customHeight="1">
      <c r="A6982" s="43">
        <v>45948.8333333333</v>
      </c>
      <c r="B6982" s="44">
        <v>10.0</v>
      </c>
      <c r="C6982" s="44">
        <v>20.0</v>
      </c>
      <c r="D6982" s="44">
        <v>0.0</v>
      </c>
      <c r="E6982" s="44">
        <v>27.0</v>
      </c>
      <c r="F6982" s="44">
        <v>2.92</v>
      </c>
      <c r="G6982" s="44">
        <v>0.95</v>
      </c>
      <c r="H6982" s="18">
        <f>MIN(1,F6982/Config_Geracao!$E$4)*G6982</f>
        <v>0.2774</v>
      </c>
    </row>
    <row r="6983" ht="15.0" customHeight="1">
      <c r="A6983" s="43">
        <v>45948.875</v>
      </c>
      <c r="B6983" s="44">
        <v>10.0</v>
      </c>
      <c r="C6983" s="44">
        <v>21.0</v>
      </c>
      <c r="D6983" s="44">
        <v>0.0</v>
      </c>
      <c r="E6983" s="44">
        <v>26.5</v>
      </c>
      <c r="F6983" s="44">
        <v>3.77</v>
      </c>
      <c r="G6983" s="44">
        <v>0.95</v>
      </c>
      <c r="H6983" s="18">
        <f>MIN(1,F6983/Config_Geracao!$E$4)*G6983</f>
        <v>0.35815</v>
      </c>
    </row>
    <row r="6984" ht="15.0" customHeight="1">
      <c r="A6984" s="43">
        <v>45948.9166666667</v>
      </c>
      <c r="B6984" s="44">
        <v>10.0</v>
      </c>
      <c r="C6984" s="44">
        <v>22.0</v>
      </c>
      <c r="D6984" s="44">
        <v>0.0</v>
      </c>
      <c r="E6984" s="44">
        <v>25.9</v>
      </c>
      <c r="F6984" s="44">
        <v>3.6</v>
      </c>
      <c r="G6984" s="44">
        <v>0.95</v>
      </c>
      <c r="H6984" s="18">
        <f>MIN(1,F6984/Config_Geracao!$E$4)*G6984</f>
        <v>0.342</v>
      </c>
    </row>
    <row r="6985" ht="15.0" customHeight="1">
      <c r="A6985" s="43">
        <v>45948.9583333333</v>
      </c>
      <c r="B6985" s="44">
        <v>10.0</v>
      </c>
      <c r="C6985" s="44">
        <v>23.0</v>
      </c>
      <c r="D6985" s="44">
        <v>0.0</v>
      </c>
      <c r="E6985" s="44">
        <v>30.5</v>
      </c>
      <c r="F6985" s="44">
        <v>3.98</v>
      </c>
      <c r="G6985" s="44">
        <v>0.95</v>
      </c>
      <c r="H6985" s="18">
        <f>MIN(1,F6985/Config_Geracao!$E$4)*G6985</f>
        <v>0.3781</v>
      </c>
    </row>
    <row r="6986" ht="15.0" customHeight="1">
      <c r="A6986" s="43">
        <v>45949.0</v>
      </c>
      <c r="B6986" s="44">
        <v>10.0</v>
      </c>
      <c r="C6986" s="44">
        <v>0.0</v>
      </c>
      <c r="D6986" s="44">
        <v>0.0</v>
      </c>
      <c r="E6986" s="44">
        <v>32.0</v>
      </c>
      <c r="F6986" s="44">
        <v>3.46</v>
      </c>
      <c r="G6986" s="44">
        <v>0.95</v>
      </c>
      <c r="H6986" s="18">
        <f>MIN(1,F6986/Config_Geracao!$E$4)*G6986</f>
        <v>0.3287</v>
      </c>
    </row>
    <row r="6987" ht="15.0" customHeight="1">
      <c r="A6987" s="43">
        <v>45949.0416666667</v>
      </c>
      <c r="B6987" s="44">
        <v>10.0</v>
      </c>
      <c r="C6987" s="44">
        <v>1.0</v>
      </c>
      <c r="D6987" s="44">
        <v>0.0</v>
      </c>
      <c r="E6987" s="44">
        <v>28.1</v>
      </c>
      <c r="F6987" s="44">
        <v>3.48</v>
      </c>
      <c r="G6987" s="44">
        <v>0.95</v>
      </c>
      <c r="H6987" s="18">
        <f>MIN(1,F6987/Config_Geracao!$E$4)*G6987</f>
        <v>0.3306</v>
      </c>
    </row>
    <row r="6988" ht="15.0" customHeight="1">
      <c r="A6988" s="43">
        <v>45949.0833333333</v>
      </c>
      <c r="B6988" s="44">
        <v>10.0</v>
      </c>
      <c r="C6988" s="44">
        <v>2.0</v>
      </c>
      <c r="D6988" s="44">
        <v>0.0</v>
      </c>
      <c r="E6988" s="44">
        <v>29.3</v>
      </c>
      <c r="F6988" s="44">
        <v>4.34</v>
      </c>
      <c r="G6988" s="44">
        <v>0.95</v>
      </c>
      <c r="H6988" s="18">
        <f>MIN(1,F6988/Config_Geracao!$E$4)*G6988</f>
        <v>0.4123</v>
      </c>
    </row>
    <row r="6989" ht="15.0" customHeight="1">
      <c r="A6989" s="43">
        <v>45949.125</v>
      </c>
      <c r="B6989" s="44">
        <v>10.0</v>
      </c>
      <c r="C6989" s="44">
        <v>3.0</v>
      </c>
      <c r="D6989" s="44">
        <v>0.0</v>
      </c>
      <c r="E6989" s="44">
        <v>27.2</v>
      </c>
      <c r="F6989" s="44">
        <v>3.8</v>
      </c>
      <c r="G6989" s="44">
        <v>0.95</v>
      </c>
      <c r="H6989" s="18">
        <f>MIN(1,F6989/Config_Geracao!$E$4)*G6989</f>
        <v>0.361</v>
      </c>
    </row>
    <row r="6990" ht="15.0" customHeight="1">
      <c r="A6990" s="43">
        <v>45949.1666666667</v>
      </c>
      <c r="B6990" s="44">
        <v>10.0</v>
      </c>
      <c r="C6990" s="44">
        <v>4.0</v>
      </c>
      <c r="D6990" s="44">
        <v>0.0</v>
      </c>
      <c r="E6990" s="44">
        <v>27.3</v>
      </c>
      <c r="F6990" s="44">
        <v>4.84</v>
      </c>
      <c r="G6990" s="44">
        <v>0.95</v>
      </c>
      <c r="H6990" s="18">
        <f>MIN(1,F6990/Config_Geracao!$E$4)*G6990</f>
        <v>0.4598</v>
      </c>
    </row>
    <row r="6991" ht="15.0" customHeight="1">
      <c r="A6991" s="43">
        <v>45949.2083333333</v>
      </c>
      <c r="B6991" s="44">
        <v>10.0</v>
      </c>
      <c r="C6991" s="44">
        <v>5.0</v>
      </c>
      <c r="D6991" s="44">
        <v>9.9</v>
      </c>
      <c r="E6991" s="44">
        <v>25.0</v>
      </c>
      <c r="F6991" s="44">
        <v>5.55</v>
      </c>
      <c r="G6991" s="44">
        <v>0.95</v>
      </c>
      <c r="H6991" s="18">
        <f>MIN(1,F6991/Config_Geracao!$E$4)*G6991</f>
        <v>0.52725</v>
      </c>
    </row>
    <row r="6992" ht="15.0" customHeight="1">
      <c r="A6992" s="43">
        <v>45949.25</v>
      </c>
      <c r="B6992" s="44">
        <v>10.0</v>
      </c>
      <c r="C6992" s="44">
        <v>6.0</v>
      </c>
      <c r="D6992" s="44">
        <v>269.8</v>
      </c>
      <c r="E6992" s="44">
        <v>26.3</v>
      </c>
      <c r="F6992" s="44">
        <v>4.51</v>
      </c>
      <c r="G6992" s="44">
        <v>0.95</v>
      </c>
      <c r="H6992" s="18">
        <f>MIN(1,F6992/Config_Geracao!$E$4)*G6992</f>
        <v>0.42845</v>
      </c>
    </row>
    <row r="6993" ht="15.0" customHeight="1">
      <c r="A6993" s="43">
        <v>45949.2916666667</v>
      </c>
      <c r="B6993" s="44">
        <v>10.0</v>
      </c>
      <c r="C6993" s="44">
        <v>7.0</v>
      </c>
      <c r="D6993" s="44">
        <v>473.1</v>
      </c>
      <c r="E6993" s="44">
        <v>27.3</v>
      </c>
      <c r="F6993" s="44">
        <v>3.21</v>
      </c>
      <c r="G6993" s="44">
        <v>0.95</v>
      </c>
      <c r="H6993" s="18">
        <f>MIN(1,F6993/Config_Geracao!$E$4)*G6993</f>
        <v>0.30495</v>
      </c>
    </row>
    <row r="6994" ht="15.0" customHeight="1">
      <c r="A6994" s="43">
        <v>45949.3333333333</v>
      </c>
      <c r="B6994" s="44">
        <v>10.0</v>
      </c>
      <c r="C6994" s="44">
        <v>8.0</v>
      </c>
      <c r="D6994" s="44">
        <v>673.6</v>
      </c>
      <c r="E6994" s="44">
        <v>29.6</v>
      </c>
      <c r="F6994" s="44">
        <v>2.43</v>
      </c>
      <c r="G6994" s="44">
        <v>0.95</v>
      </c>
      <c r="H6994" s="18">
        <f>MIN(1,F6994/Config_Geracao!$E$4)*G6994</f>
        <v>0.23085</v>
      </c>
    </row>
    <row r="6995" ht="15.0" customHeight="1">
      <c r="A6995" s="43">
        <v>45949.375</v>
      </c>
      <c r="B6995" s="44">
        <v>10.0</v>
      </c>
      <c r="C6995" s="44">
        <v>9.0</v>
      </c>
      <c r="D6995" s="44">
        <v>806.6</v>
      </c>
      <c r="E6995" s="44">
        <v>27.8</v>
      </c>
      <c r="F6995" s="44">
        <v>3.08</v>
      </c>
      <c r="G6995" s="44">
        <v>0.95</v>
      </c>
      <c r="H6995" s="18">
        <f>MIN(1,F6995/Config_Geracao!$E$4)*G6995</f>
        <v>0.2926</v>
      </c>
    </row>
    <row r="6996" ht="15.0" customHeight="1">
      <c r="A6996" s="43">
        <v>45949.4166666667</v>
      </c>
      <c r="B6996" s="44">
        <v>10.0</v>
      </c>
      <c r="C6996" s="44">
        <v>10.0</v>
      </c>
      <c r="D6996" s="44">
        <v>928.4</v>
      </c>
      <c r="E6996" s="44">
        <v>30.0</v>
      </c>
      <c r="F6996" s="44">
        <v>3.6</v>
      </c>
      <c r="G6996" s="44">
        <v>0.95</v>
      </c>
      <c r="H6996" s="18">
        <f>MIN(1,F6996/Config_Geracao!$E$4)*G6996</f>
        <v>0.342</v>
      </c>
    </row>
    <row r="6997" ht="15.0" customHeight="1">
      <c r="A6997" s="43">
        <v>45949.4583333333</v>
      </c>
      <c r="B6997" s="44">
        <v>10.0</v>
      </c>
      <c r="C6997" s="44">
        <v>11.0</v>
      </c>
      <c r="D6997" s="44">
        <v>1023.1</v>
      </c>
      <c r="E6997" s="44">
        <v>30.6</v>
      </c>
      <c r="F6997" s="44">
        <v>2.63</v>
      </c>
      <c r="G6997" s="44">
        <v>0.95</v>
      </c>
      <c r="H6997" s="18">
        <f>MIN(1,F6997/Config_Geracao!$E$4)*G6997</f>
        <v>0.24985</v>
      </c>
    </row>
    <row r="6998" ht="15.0" customHeight="1">
      <c r="A6998" s="43">
        <v>45949.5</v>
      </c>
      <c r="B6998" s="44">
        <v>10.0</v>
      </c>
      <c r="C6998" s="44">
        <v>12.0</v>
      </c>
      <c r="D6998" s="44">
        <v>1056.4</v>
      </c>
      <c r="E6998" s="44">
        <v>34.6</v>
      </c>
      <c r="F6998" s="44">
        <v>3.98</v>
      </c>
      <c r="G6998" s="44">
        <v>0.95</v>
      </c>
      <c r="H6998" s="18">
        <f>MIN(1,F6998/Config_Geracao!$E$4)*G6998</f>
        <v>0.3781</v>
      </c>
    </row>
    <row r="6999" ht="15.0" customHeight="1">
      <c r="A6999" s="43">
        <v>45949.5416666667</v>
      </c>
      <c r="B6999" s="44">
        <v>10.0</v>
      </c>
      <c r="C6999" s="44">
        <v>13.0</v>
      </c>
      <c r="D6999" s="44">
        <v>1026.6</v>
      </c>
      <c r="E6999" s="44">
        <v>31.2</v>
      </c>
      <c r="F6999" s="44">
        <v>2.56</v>
      </c>
      <c r="G6999" s="44">
        <v>0.95</v>
      </c>
      <c r="H6999" s="18">
        <f>MIN(1,F6999/Config_Geracao!$E$4)*G6999</f>
        <v>0.2432</v>
      </c>
    </row>
    <row r="7000" ht="15.0" customHeight="1">
      <c r="A7000" s="43">
        <v>45949.5833333333</v>
      </c>
      <c r="B7000" s="44">
        <v>10.0</v>
      </c>
      <c r="C7000" s="44">
        <v>14.0</v>
      </c>
      <c r="D7000" s="44">
        <v>628.4</v>
      </c>
      <c r="E7000" s="44">
        <v>31.7</v>
      </c>
      <c r="F7000" s="44">
        <v>4.27</v>
      </c>
      <c r="G7000" s="44">
        <v>0.95</v>
      </c>
      <c r="H7000" s="18">
        <f>MIN(1,F7000/Config_Geracao!$E$4)*G7000</f>
        <v>0.40565</v>
      </c>
    </row>
    <row r="7001" ht="15.0" customHeight="1">
      <c r="A7001" s="43">
        <v>45949.625</v>
      </c>
      <c r="B7001" s="44">
        <v>10.0</v>
      </c>
      <c r="C7001" s="44">
        <v>15.0</v>
      </c>
      <c r="D7001" s="44">
        <v>805.4</v>
      </c>
      <c r="E7001" s="44">
        <v>29.5</v>
      </c>
      <c r="F7001" s="44">
        <v>3.26</v>
      </c>
      <c r="G7001" s="44">
        <v>0.95</v>
      </c>
      <c r="H7001" s="18">
        <f>MIN(1,F7001/Config_Geracao!$E$4)*G7001</f>
        <v>0.3097</v>
      </c>
    </row>
    <row r="7002" ht="15.0" customHeight="1">
      <c r="A7002" s="43">
        <v>45949.6666666667</v>
      </c>
      <c r="B7002" s="44">
        <v>10.0</v>
      </c>
      <c r="C7002" s="44">
        <v>16.0</v>
      </c>
      <c r="D7002" s="44">
        <v>667.9</v>
      </c>
      <c r="E7002" s="44">
        <v>31.8</v>
      </c>
      <c r="F7002" s="44">
        <v>4.23</v>
      </c>
      <c r="G7002" s="44">
        <v>0.95</v>
      </c>
      <c r="H7002" s="18">
        <f>MIN(1,F7002/Config_Geracao!$E$4)*G7002</f>
        <v>0.40185</v>
      </c>
    </row>
    <row r="7003" ht="15.0" customHeight="1">
      <c r="A7003" s="43">
        <v>45949.7083333333</v>
      </c>
      <c r="B7003" s="44">
        <v>10.0</v>
      </c>
      <c r="C7003" s="44">
        <v>17.0</v>
      </c>
      <c r="D7003" s="44">
        <v>425.7</v>
      </c>
      <c r="E7003" s="44">
        <v>24.0</v>
      </c>
      <c r="F7003" s="44">
        <v>5.33</v>
      </c>
      <c r="G7003" s="44">
        <v>0.95</v>
      </c>
      <c r="H7003" s="18">
        <f>MIN(1,F7003/Config_Geracao!$E$4)*G7003</f>
        <v>0.50635</v>
      </c>
    </row>
    <row r="7004" ht="15.0" customHeight="1">
      <c r="A7004" s="43">
        <v>45949.75</v>
      </c>
      <c r="B7004" s="44">
        <v>10.0</v>
      </c>
      <c r="C7004" s="44">
        <v>18.0</v>
      </c>
      <c r="D7004" s="44">
        <v>95.0</v>
      </c>
      <c r="E7004" s="44">
        <v>28.9</v>
      </c>
      <c r="F7004" s="44">
        <v>2.57</v>
      </c>
      <c r="G7004" s="44">
        <v>0.95</v>
      </c>
      <c r="H7004" s="18">
        <f>MIN(1,F7004/Config_Geracao!$E$4)*G7004</f>
        <v>0.24415</v>
      </c>
    </row>
    <row r="7005" ht="15.0" customHeight="1">
      <c r="A7005" s="43">
        <v>45949.7916666667</v>
      </c>
      <c r="B7005" s="44">
        <v>10.0</v>
      </c>
      <c r="C7005" s="44">
        <v>19.0</v>
      </c>
      <c r="D7005" s="44">
        <v>17.1</v>
      </c>
      <c r="E7005" s="44">
        <v>26.2</v>
      </c>
      <c r="F7005" s="44">
        <v>2.94</v>
      </c>
      <c r="G7005" s="44">
        <v>0.95</v>
      </c>
      <c r="H7005" s="18">
        <f>MIN(1,F7005/Config_Geracao!$E$4)*G7005</f>
        <v>0.2793</v>
      </c>
    </row>
    <row r="7006" ht="15.0" customHeight="1">
      <c r="A7006" s="43">
        <v>45949.8333333333</v>
      </c>
      <c r="B7006" s="44">
        <v>10.0</v>
      </c>
      <c r="C7006" s="44">
        <v>20.0</v>
      </c>
      <c r="D7006" s="44">
        <v>0.0</v>
      </c>
      <c r="E7006" s="44">
        <v>26.6</v>
      </c>
      <c r="F7006" s="44">
        <v>2.35</v>
      </c>
      <c r="G7006" s="44">
        <v>0.95</v>
      </c>
      <c r="H7006" s="18">
        <f>MIN(1,F7006/Config_Geracao!$E$4)*G7006</f>
        <v>0.22325</v>
      </c>
    </row>
    <row r="7007" ht="15.0" customHeight="1">
      <c r="A7007" s="43">
        <v>45949.875</v>
      </c>
      <c r="B7007" s="44">
        <v>10.0</v>
      </c>
      <c r="C7007" s="44">
        <v>21.0</v>
      </c>
      <c r="D7007" s="44">
        <v>0.0</v>
      </c>
      <c r="E7007" s="44">
        <v>26.1</v>
      </c>
      <c r="F7007" s="44">
        <v>5.7</v>
      </c>
      <c r="G7007" s="44">
        <v>0.95</v>
      </c>
      <c r="H7007" s="18">
        <f>MIN(1,F7007/Config_Geracao!$E$4)*G7007</f>
        <v>0.5415</v>
      </c>
    </row>
    <row r="7008" ht="15.0" customHeight="1">
      <c r="A7008" s="43">
        <v>45949.9166666667</v>
      </c>
      <c r="B7008" s="44">
        <v>10.0</v>
      </c>
      <c r="C7008" s="44">
        <v>22.0</v>
      </c>
      <c r="D7008" s="44">
        <v>0.0</v>
      </c>
      <c r="E7008" s="44">
        <v>29.0</v>
      </c>
      <c r="F7008" s="44">
        <v>3.79</v>
      </c>
      <c r="G7008" s="44">
        <v>0.95</v>
      </c>
      <c r="H7008" s="18">
        <f>MIN(1,F7008/Config_Geracao!$E$4)*G7008</f>
        <v>0.36005</v>
      </c>
    </row>
    <row r="7009" ht="15.0" customHeight="1">
      <c r="A7009" s="43">
        <v>45949.9583333333</v>
      </c>
      <c r="B7009" s="44">
        <v>10.0</v>
      </c>
      <c r="C7009" s="44">
        <v>23.0</v>
      </c>
      <c r="D7009" s="44">
        <v>0.0</v>
      </c>
      <c r="E7009" s="44">
        <v>28.8</v>
      </c>
      <c r="F7009" s="44">
        <v>5.17</v>
      </c>
      <c r="G7009" s="44">
        <v>0.95</v>
      </c>
      <c r="H7009" s="18">
        <f>MIN(1,F7009/Config_Geracao!$E$4)*G7009</f>
        <v>0.49115</v>
      </c>
    </row>
    <row r="7010" ht="15.0" customHeight="1">
      <c r="A7010" s="43">
        <v>45950.0</v>
      </c>
      <c r="B7010" s="44">
        <v>10.0</v>
      </c>
      <c r="C7010" s="44">
        <v>0.0</v>
      </c>
      <c r="D7010" s="44">
        <v>0.0</v>
      </c>
      <c r="E7010" s="44">
        <v>28.6</v>
      </c>
      <c r="F7010" s="44">
        <v>3.39</v>
      </c>
      <c r="G7010" s="44">
        <v>0.95</v>
      </c>
      <c r="H7010" s="18">
        <f>MIN(1,F7010/Config_Geracao!$E$4)*G7010</f>
        <v>0.32205</v>
      </c>
    </row>
    <row r="7011" ht="15.0" customHeight="1">
      <c r="A7011" s="43">
        <v>45950.0416666667</v>
      </c>
      <c r="B7011" s="44">
        <v>10.0</v>
      </c>
      <c r="C7011" s="44">
        <v>1.0</v>
      </c>
      <c r="D7011" s="44">
        <v>0.0</v>
      </c>
      <c r="E7011" s="44">
        <v>28.7</v>
      </c>
      <c r="F7011" s="44">
        <v>4.29</v>
      </c>
      <c r="G7011" s="44">
        <v>0.95</v>
      </c>
      <c r="H7011" s="18">
        <f>MIN(1,F7011/Config_Geracao!$E$4)*G7011</f>
        <v>0.40755</v>
      </c>
    </row>
    <row r="7012" ht="15.0" customHeight="1">
      <c r="A7012" s="43">
        <v>45950.0833333333</v>
      </c>
      <c r="B7012" s="44">
        <v>10.0</v>
      </c>
      <c r="C7012" s="44">
        <v>2.0</v>
      </c>
      <c r="D7012" s="44">
        <v>0.0</v>
      </c>
      <c r="E7012" s="44">
        <v>27.8</v>
      </c>
      <c r="F7012" s="44">
        <v>5.07</v>
      </c>
      <c r="G7012" s="44">
        <v>0.95</v>
      </c>
      <c r="H7012" s="18">
        <f>MIN(1,F7012/Config_Geracao!$E$4)*G7012</f>
        <v>0.48165</v>
      </c>
    </row>
    <row r="7013" ht="15.0" customHeight="1">
      <c r="A7013" s="43">
        <v>45950.125</v>
      </c>
      <c r="B7013" s="44">
        <v>10.0</v>
      </c>
      <c r="C7013" s="44">
        <v>3.0</v>
      </c>
      <c r="D7013" s="44">
        <v>0.0</v>
      </c>
      <c r="E7013" s="44">
        <v>25.3</v>
      </c>
      <c r="F7013" s="44">
        <v>3.65</v>
      </c>
      <c r="G7013" s="44">
        <v>0.95</v>
      </c>
      <c r="H7013" s="18">
        <f>MIN(1,F7013/Config_Geracao!$E$4)*G7013</f>
        <v>0.34675</v>
      </c>
    </row>
    <row r="7014" ht="15.0" customHeight="1">
      <c r="A7014" s="43">
        <v>45950.1666666667</v>
      </c>
      <c r="B7014" s="44">
        <v>10.0</v>
      </c>
      <c r="C7014" s="44">
        <v>4.0</v>
      </c>
      <c r="D7014" s="44">
        <v>0.0</v>
      </c>
      <c r="E7014" s="44">
        <v>28.8</v>
      </c>
      <c r="F7014" s="44">
        <v>4.04</v>
      </c>
      <c r="G7014" s="44">
        <v>0.95</v>
      </c>
      <c r="H7014" s="18">
        <f>MIN(1,F7014/Config_Geracao!$E$4)*G7014</f>
        <v>0.3838</v>
      </c>
    </row>
    <row r="7015" ht="15.0" customHeight="1">
      <c r="A7015" s="43">
        <v>45950.2083333333</v>
      </c>
      <c r="B7015" s="44">
        <v>10.0</v>
      </c>
      <c r="C7015" s="44">
        <v>5.0</v>
      </c>
      <c r="D7015" s="44">
        <v>0.0</v>
      </c>
      <c r="E7015" s="44">
        <v>25.0</v>
      </c>
      <c r="F7015" s="44">
        <v>5.84</v>
      </c>
      <c r="G7015" s="44">
        <v>0.95</v>
      </c>
      <c r="H7015" s="18">
        <f>MIN(1,F7015/Config_Geracao!$E$4)*G7015</f>
        <v>0.5548</v>
      </c>
    </row>
    <row r="7016" ht="15.0" customHeight="1">
      <c r="A7016" s="43">
        <v>45950.25</v>
      </c>
      <c r="B7016" s="44">
        <v>10.0</v>
      </c>
      <c r="C7016" s="44">
        <v>6.0</v>
      </c>
      <c r="D7016" s="44">
        <v>226.6</v>
      </c>
      <c r="E7016" s="44">
        <v>27.8</v>
      </c>
      <c r="F7016" s="44">
        <v>2.78</v>
      </c>
      <c r="G7016" s="44">
        <v>0.95</v>
      </c>
      <c r="H7016" s="18">
        <f>MIN(1,F7016/Config_Geracao!$E$4)*G7016</f>
        <v>0.2641</v>
      </c>
    </row>
    <row r="7017" ht="15.0" customHeight="1">
      <c r="A7017" s="43">
        <v>45950.2916666667</v>
      </c>
      <c r="B7017" s="44">
        <v>10.0</v>
      </c>
      <c r="C7017" s="44">
        <v>7.0</v>
      </c>
      <c r="D7017" s="44">
        <v>448.1</v>
      </c>
      <c r="E7017" s="44">
        <v>26.8</v>
      </c>
      <c r="F7017" s="44">
        <v>2.62</v>
      </c>
      <c r="G7017" s="44">
        <v>0.95</v>
      </c>
      <c r="H7017" s="18">
        <f>MIN(1,F7017/Config_Geracao!$E$4)*G7017</f>
        <v>0.2489</v>
      </c>
    </row>
    <row r="7018" ht="15.0" customHeight="1">
      <c r="A7018" s="43">
        <v>45950.3333333333</v>
      </c>
      <c r="B7018" s="44">
        <v>10.0</v>
      </c>
      <c r="C7018" s="44">
        <v>8.0</v>
      </c>
      <c r="D7018" s="44">
        <v>642.7</v>
      </c>
      <c r="E7018" s="44">
        <v>26.9</v>
      </c>
      <c r="F7018" s="44">
        <v>3.22</v>
      </c>
      <c r="G7018" s="44">
        <v>0.95</v>
      </c>
      <c r="H7018" s="18">
        <f>MIN(1,F7018/Config_Geracao!$E$4)*G7018</f>
        <v>0.3059</v>
      </c>
    </row>
    <row r="7019" ht="15.0" customHeight="1">
      <c r="A7019" s="43">
        <v>45950.375</v>
      </c>
      <c r="B7019" s="44">
        <v>10.0</v>
      </c>
      <c r="C7019" s="44">
        <v>9.0</v>
      </c>
      <c r="D7019" s="44">
        <v>808.1</v>
      </c>
      <c r="E7019" s="44">
        <v>29.6</v>
      </c>
      <c r="F7019" s="44">
        <v>2.99</v>
      </c>
      <c r="G7019" s="44">
        <v>0.95</v>
      </c>
      <c r="H7019" s="18">
        <f>MIN(1,F7019/Config_Geracao!$E$4)*G7019</f>
        <v>0.28405</v>
      </c>
    </row>
    <row r="7020" ht="15.0" customHeight="1">
      <c r="A7020" s="43">
        <v>45950.4166666667</v>
      </c>
      <c r="B7020" s="44">
        <v>10.0</v>
      </c>
      <c r="C7020" s="44">
        <v>10.0</v>
      </c>
      <c r="D7020" s="44">
        <v>519.2</v>
      </c>
      <c r="E7020" s="44">
        <v>32.4</v>
      </c>
      <c r="F7020" s="44">
        <v>3.48</v>
      </c>
      <c r="G7020" s="44">
        <v>0.95</v>
      </c>
      <c r="H7020" s="18">
        <f>MIN(1,F7020/Config_Geracao!$E$4)*G7020</f>
        <v>0.3306</v>
      </c>
    </row>
    <row r="7021" ht="15.0" customHeight="1">
      <c r="A7021" s="43">
        <v>45950.4583333333</v>
      </c>
      <c r="B7021" s="44">
        <v>10.0</v>
      </c>
      <c r="C7021" s="44">
        <v>11.0</v>
      </c>
      <c r="D7021" s="44">
        <v>1022.5</v>
      </c>
      <c r="E7021" s="44">
        <v>32.2</v>
      </c>
      <c r="F7021" s="44">
        <v>6.24</v>
      </c>
      <c r="G7021" s="44">
        <v>0.95</v>
      </c>
      <c r="H7021" s="18">
        <f>MIN(1,F7021/Config_Geracao!$E$4)*G7021</f>
        <v>0.5928</v>
      </c>
    </row>
    <row r="7022" ht="15.0" customHeight="1">
      <c r="A7022" s="43">
        <v>45950.5</v>
      </c>
      <c r="B7022" s="44">
        <v>10.0</v>
      </c>
      <c r="C7022" s="44">
        <v>12.0</v>
      </c>
      <c r="D7022" s="44">
        <v>593.8</v>
      </c>
      <c r="E7022" s="44">
        <v>29.9</v>
      </c>
      <c r="F7022" s="44">
        <v>2.53</v>
      </c>
      <c r="G7022" s="44">
        <v>0.95</v>
      </c>
      <c r="H7022" s="18">
        <f>MIN(1,F7022/Config_Geracao!$E$4)*G7022</f>
        <v>0.24035</v>
      </c>
    </row>
    <row r="7023" ht="15.0" customHeight="1">
      <c r="A7023" s="43">
        <v>45950.5416666667</v>
      </c>
      <c r="B7023" s="44">
        <v>10.0</v>
      </c>
      <c r="C7023" s="44">
        <v>13.0</v>
      </c>
      <c r="D7023" s="44">
        <v>1001.2</v>
      </c>
      <c r="E7023" s="44">
        <v>31.0</v>
      </c>
      <c r="F7023" s="44">
        <v>3.47</v>
      </c>
      <c r="G7023" s="44">
        <v>0.95</v>
      </c>
      <c r="H7023" s="18">
        <f>MIN(1,F7023/Config_Geracao!$E$4)*G7023</f>
        <v>0.32965</v>
      </c>
    </row>
    <row r="7024" ht="15.0" customHeight="1">
      <c r="A7024" s="43">
        <v>45950.5833333333</v>
      </c>
      <c r="B7024" s="44">
        <v>10.0</v>
      </c>
      <c r="C7024" s="44">
        <v>14.0</v>
      </c>
      <c r="D7024" s="44">
        <v>941.3</v>
      </c>
      <c r="E7024" s="44">
        <v>32.7</v>
      </c>
      <c r="F7024" s="44">
        <v>3.06</v>
      </c>
      <c r="G7024" s="44">
        <v>0.95</v>
      </c>
      <c r="H7024" s="18">
        <f>MIN(1,F7024/Config_Geracao!$E$4)*G7024</f>
        <v>0.2907</v>
      </c>
    </row>
    <row r="7025" ht="15.0" customHeight="1">
      <c r="A7025" s="43">
        <v>45950.625</v>
      </c>
      <c r="B7025" s="44">
        <v>10.0</v>
      </c>
      <c r="C7025" s="44">
        <v>15.0</v>
      </c>
      <c r="D7025" s="44">
        <v>818.7</v>
      </c>
      <c r="E7025" s="44">
        <v>28.8</v>
      </c>
      <c r="F7025" s="44">
        <v>2.98</v>
      </c>
      <c r="G7025" s="44">
        <v>0.95</v>
      </c>
      <c r="H7025" s="18">
        <f>MIN(1,F7025/Config_Geracao!$E$4)*G7025</f>
        <v>0.2831</v>
      </c>
    </row>
    <row r="7026" ht="15.0" customHeight="1">
      <c r="A7026" s="43">
        <v>45950.6666666667</v>
      </c>
      <c r="B7026" s="44">
        <v>10.0</v>
      </c>
      <c r="C7026" s="44">
        <v>16.0</v>
      </c>
      <c r="D7026" s="44">
        <v>627.6</v>
      </c>
      <c r="E7026" s="44">
        <v>30.0</v>
      </c>
      <c r="F7026" s="44">
        <v>3.75</v>
      </c>
      <c r="G7026" s="44">
        <v>0.95</v>
      </c>
      <c r="H7026" s="18">
        <f>MIN(1,F7026/Config_Geracao!$E$4)*G7026</f>
        <v>0.35625</v>
      </c>
    </row>
    <row r="7027" ht="15.0" customHeight="1">
      <c r="A7027" s="43">
        <v>45950.7083333333</v>
      </c>
      <c r="B7027" s="44">
        <v>10.0</v>
      </c>
      <c r="C7027" s="44">
        <v>17.0</v>
      </c>
      <c r="D7027" s="44">
        <v>432.3</v>
      </c>
      <c r="E7027" s="44">
        <v>28.6</v>
      </c>
      <c r="F7027" s="44">
        <v>2.44</v>
      </c>
      <c r="G7027" s="44">
        <v>0.95</v>
      </c>
      <c r="H7027" s="18">
        <f>MIN(1,F7027/Config_Geracao!$E$4)*G7027</f>
        <v>0.2318</v>
      </c>
    </row>
    <row r="7028" ht="15.0" customHeight="1">
      <c r="A7028" s="43">
        <v>45950.75</v>
      </c>
      <c r="B7028" s="44">
        <v>10.0</v>
      </c>
      <c r="C7028" s="44">
        <v>18.0</v>
      </c>
      <c r="D7028" s="44">
        <v>126.3</v>
      </c>
      <c r="E7028" s="44">
        <v>24.7</v>
      </c>
      <c r="F7028" s="44">
        <v>2.46</v>
      </c>
      <c r="G7028" s="44">
        <v>0.95</v>
      </c>
      <c r="H7028" s="18">
        <f>MIN(1,F7028/Config_Geracao!$E$4)*G7028</f>
        <v>0.2337</v>
      </c>
    </row>
    <row r="7029" ht="15.0" customHeight="1">
      <c r="A7029" s="43">
        <v>45950.7916666667</v>
      </c>
      <c r="B7029" s="44">
        <v>10.0</v>
      </c>
      <c r="C7029" s="44">
        <v>19.0</v>
      </c>
      <c r="D7029" s="44">
        <v>0.0</v>
      </c>
      <c r="E7029" s="44">
        <v>27.4</v>
      </c>
      <c r="F7029" s="44">
        <v>2.79</v>
      </c>
      <c r="G7029" s="44">
        <v>0.95</v>
      </c>
      <c r="H7029" s="18">
        <f>MIN(1,F7029/Config_Geracao!$E$4)*G7029</f>
        <v>0.26505</v>
      </c>
    </row>
    <row r="7030" ht="15.0" customHeight="1">
      <c r="A7030" s="43">
        <v>45950.8333333333</v>
      </c>
      <c r="B7030" s="44">
        <v>10.0</v>
      </c>
      <c r="C7030" s="44">
        <v>20.0</v>
      </c>
      <c r="D7030" s="44">
        <v>0.0</v>
      </c>
      <c r="E7030" s="44">
        <v>28.0</v>
      </c>
      <c r="F7030" s="44">
        <v>4.26</v>
      </c>
      <c r="G7030" s="44">
        <v>0.95</v>
      </c>
      <c r="H7030" s="18">
        <f>MIN(1,F7030/Config_Geracao!$E$4)*G7030</f>
        <v>0.4047</v>
      </c>
    </row>
    <row r="7031" ht="15.0" customHeight="1">
      <c r="A7031" s="43">
        <v>45950.875</v>
      </c>
      <c r="B7031" s="44">
        <v>10.0</v>
      </c>
      <c r="C7031" s="44">
        <v>21.0</v>
      </c>
      <c r="D7031" s="44">
        <v>0.0</v>
      </c>
      <c r="E7031" s="44">
        <v>24.5</v>
      </c>
      <c r="F7031" s="44">
        <v>4.63</v>
      </c>
      <c r="G7031" s="44">
        <v>0.95</v>
      </c>
      <c r="H7031" s="18">
        <f>MIN(1,F7031/Config_Geracao!$E$4)*G7031</f>
        <v>0.43985</v>
      </c>
    </row>
    <row r="7032" ht="15.0" customHeight="1">
      <c r="A7032" s="43">
        <v>45950.9166666667</v>
      </c>
      <c r="B7032" s="44">
        <v>10.0</v>
      </c>
      <c r="C7032" s="44">
        <v>22.0</v>
      </c>
      <c r="D7032" s="44">
        <v>0.0</v>
      </c>
      <c r="E7032" s="44">
        <v>31.8</v>
      </c>
      <c r="F7032" s="44">
        <v>3.6</v>
      </c>
      <c r="G7032" s="44">
        <v>0.95</v>
      </c>
      <c r="H7032" s="18">
        <f>MIN(1,F7032/Config_Geracao!$E$4)*G7032</f>
        <v>0.342</v>
      </c>
    </row>
    <row r="7033" ht="15.0" customHeight="1">
      <c r="A7033" s="43">
        <v>45950.9583333333</v>
      </c>
      <c r="B7033" s="44">
        <v>10.0</v>
      </c>
      <c r="C7033" s="44">
        <v>23.0</v>
      </c>
      <c r="D7033" s="44">
        <v>0.0</v>
      </c>
      <c r="E7033" s="44">
        <v>28.4</v>
      </c>
      <c r="F7033" s="44">
        <v>3.5</v>
      </c>
      <c r="G7033" s="44">
        <v>0.95</v>
      </c>
      <c r="H7033" s="18">
        <f>MIN(1,F7033/Config_Geracao!$E$4)*G7033</f>
        <v>0.3325</v>
      </c>
    </row>
    <row r="7034" ht="15.0" customHeight="1">
      <c r="A7034" s="43">
        <v>45951.0</v>
      </c>
      <c r="B7034" s="44">
        <v>10.0</v>
      </c>
      <c r="C7034" s="44">
        <v>0.0</v>
      </c>
      <c r="D7034" s="44">
        <v>0.0</v>
      </c>
      <c r="E7034" s="44">
        <v>31.1</v>
      </c>
      <c r="F7034" s="44">
        <v>3.49</v>
      </c>
      <c r="G7034" s="44">
        <v>0.95</v>
      </c>
      <c r="H7034" s="18">
        <f>MIN(1,F7034/Config_Geracao!$E$4)*G7034</f>
        <v>0.33155</v>
      </c>
    </row>
    <row r="7035" ht="15.0" customHeight="1">
      <c r="A7035" s="43">
        <v>45951.0416666667</v>
      </c>
      <c r="B7035" s="44">
        <v>10.0</v>
      </c>
      <c r="C7035" s="44">
        <v>1.0</v>
      </c>
      <c r="D7035" s="44">
        <v>0.0</v>
      </c>
      <c r="E7035" s="44">
        <v>27.5</v>
      </c>
      <c r="F7035" s="44">
        <v>5.1</v>
      </c>
      <c r="G7035" s="44">
        <v>0.95</v>
      </c>
      <c r="H7035" s="18">
        <f>MIN(1,F7035/Config_Geracao!$E$4)*G7035</f>
        <v>0.4845</v>
      </c>
    </row>
    <row r="7036" ht="15.0" customHeight="1">
      <c r="A7036" s="43">
        <v>45951.0833333333</v>
      </c>
      <c r="B7036" s="44">
        <v>10.0</v>
      </c>
      <c r="C7036" s="44">
        <v>2.0</v>
      </c>
      <c r="D7036" s="44">
        <v>0.0</v>
      </c>
      <c r="E7036" s="44">
        <v>27.5</v>
      </c>
      <c r="F7036" s="44">
        <v>3.59</v>
      </c>
      <c r="G7036" s="44">
        <v>0.95</v>
      </c>
      <c r="H7036" s="18">
        <f>MIN(1,F7036/Config_Geracao!$E$4)*G7036</f>
        <v>0.34105</v>
      </c>
    </row>
    <row r="7037" ht="15.0" customHeight="1">
      <c r="A7037" s="43">
        <v>45951.125</v>
      </c>
      <c r="B7037" s="44">
        <v>10.0</v>
      </c>
      <c r="C7037" s="44">
        <v>3.0</v>
      </c>
      <c r="D7037" s="44">
        <v>0.0</v>
      </c>
      <c r="E7037" s="44">
        <v>28.5</v>
      </c>
      <c r="F7037" s="44">
        <v>5.63</v>
      </c>
      <c r="G7037" s="44">
        <v>0.95</v>
      </c>
      <c r="H7037" s="18">
        <f>MIN(1,F7037/Config_Geracao!$E$4)*G7037</f>
        <v>0.53485</v>
      </c>
    </row>
    <row r="7038" ht="15.0" customHeight="1">
      <c r="A7038" s="43">
        <v>45951.1666666667</v>
      </c>
      <c r="B7038" s="44">
        <v>10.0</v>
      </c>
      <c r="C7038" s="44">
        <v>4.0</v>
      </c>
      <c r="D7038" s="44">
        <v>0.0</v>
      </c>
      <c r="E7038" s="44">
        <v>28.3</v>
      </c>
      <c r="F7038" s="44">
        <v>4.17</v>
      </c>
      <c r="G7038" s="44">
        <v>0.95</v>
      </c>
      <c r="H7038" s="18">
        <f>MIN(1,F7038/Config_Geracao!$E$4)*G7038</f>
        <v>0.39615</v>
      </c>
    </row>
    <row r="7039" ht="15.0" customHeight="1">
      <c r="A7039" s="43">
        <v>45951.2083333333</v>
      </c>
      <c r="B7039" s="44">
        <v>10.0</v>
      </c>
      <c r="C7039" s="44">
        <v>5.0</v>
      </c>
      <c r="D7039" s="44">
        <v>6.9</v>
      </c>
      <c r="E7039" s="44">
        <v>27.3</v>
      </c>
      <c r="F7039" s="44">
        <v>4.25</v>
      </c>
      <c r="G7039" s="44">
        <v>0.95</v>
      </c>
      <c r="H7039" s="18">
        <f>MIN(1,F7039/Config_Geracao!$E$4)*G7039</f>
        <v>0.40375</v>
      </c>
    </row>
    <row r="7040" ht="15.0" customHeight="1">
      <c r="A7040" s="43">
        <v>45951.25</v>
      </c>
      <c r="B7040" s="44">
        <v>10.0</v>
      </c>
      <c r="C7040" s="44">
        <v>6.0</v>
      </c>
      <c r="D7040" s="44">
        <v>237.8</v>
      </c>
      <c r="E7040" s="44">
        <v>26.8</v>
      </c>
      <c r="F7040" s="44">
        <v>2.25</v>
      </c>
      <c r="G7040" s="44">
        <v>0.95</v>
      </c>
      <c r="H7040" s="18">
        <f>MIN(1,F7040/Config_Geracao!$E$4)*G7040</f>
        <v>0.21375</v>
      </c>
    </row>
    <row r="7041" ht="15.0" customHeight="1">
      <c r="A7041" s="43">
        <v>45951.2916666667</v>
      </c>
      <c r="B7041" s="44">
        <v>10.0</v>
      </c>
      <c r="C7041" s="44">
        <v>7.0</v>
      </c>
      <c r="D7041" s="44">
        <v>133.8</v>
      </c>
      <c r="E7041" s="44">
        <v>25.5</v>
      </c>
      <c r="F7041" s="44">
        <v>3.1</v>
      </c>
      <c r="G7041" s="44">
        <v>0.95</v>
      </c>
      <c r="H7041" s="18">
        <f>MIN(1,F7041/Config_Geracao!$E$4)*G7041</f>
        <v>0.2945</v>
      </c>
    </row>
    <row r="7042" ht="15.0" customHeight="1">
      <c r="A7042" s="43">
        <v>45951.3333333333</v>
      </c>
      <c r="B7042" s="44">
        <v>10.0</v>
      </c>
      <c r="C7042" s="44">
        <v>8.0</v>
      </c>
      <c r="D7042" s="44">
        <v>413.2</v>
      </c>
      <c r="E7042" s="44">
        <v>29.8</v>
      </c>
      <c r="F7042" s="44">
        <v>3.81</v>
      </c>
      <c r="G7042" s="44">
        <v>0.95</v>
      </c>
      <c r="H7042" s="18">
        <f>MIN(1,F7042/Config_Geracao!$E$4)*G7042</f>
        <v>0.36195</v>
      </c>
    </row>
    <row r="7043" ht="15.0" customHeight="1">
      <c r="A7043" s="43">
        <v>45951.375</v>
      </c>
      <c r="B7043" s="44">
        <v>10.0</v>
      </c>
      <c r="C7043" s="44">
        <v>9.0</v>
      </c>
      <c r="D7043" s="44">
        <v>815.0</v>
      </c>
      <c r="E7043" s="44">
        <v>29.9</v>
      </c>
      <c r="F7043" s="44">
        <v>3.2</v>
      </c>
      <c r="G7043" s="44">
        <v>0.95</v>
      </c>
      <c r="H7043" s="18">
        <f>MIN(1,F7043/Config_Geracao!$E$4)*G7043</f>
        <v>0.304</v>
      </c>
    </row>
    <row r="7044" ht="15.0" customHeight="1">
      <c r="A7044" s="43">
        <v>45951.4166666667</v>
      </c>
      <c r="B7044" s="44">
        <v>10.0</v>
      </c>
      <c r="C7044" s="44">
        <v>10.0</v>
      </c>
      <c r="D7044" s="44">
        <v>939.3</v>
      </c>
      <c r="E7044" s="44">
        <v>31.4</v>
      </c>
      <c r="F7044" s="44">
        <v>2.35</v>
      </c>
      <c r="G7044" s="44">
        <v>0.95</v>
      </c>
      <c r="H7044" s="18">
        <f>MIN(1,F7044/Config_Geracao!$E$4)*G7044</f>
        <v>0.22325</v>
      </c>
    </row>
    <row r="7045" ht="15.0" customHeight="1">
      <c r="A7045" s="43">
        <v>45951.4583333333</v>
      </c>
      <c r="B7045" s="44">
        <v>10.0</v>
      </c>
      <c r="C7045" s="44">
        <v>11.0</v>
      </c>
      <c r="D7045" s="44">
        <v>1019.2</v>
      </c>
      <c r="E7045" s="44">
        <v>32.3</v>
      </c>
      <c r="F7045" s="44">
        <v>3.76</v>
      </c>
      <c r="G7045" s="44">
        <v>0.95</v>
      </c>
      <c r="H7045" s="18">
        <f>MIN(1,F7045/Config_Geracao!$E$4)*G7045</f>
        <v>0.3572</v>
      </c>
    </row>
    <row r="7046" ht="15.0" customHeight="1">
      <c r="A7046" s="43">
        <v>45951.5</v>
      </c>
      <c r="B7046" s="44">
        <v>10.0</v>
      </c>
      <c r="C7046" s="44">
        <v>12.0</v>
      </c>
      <c r="D7046" s="44">
        <v>612.0</v>
      </c>
      <c r="E7046" s="44">
        <v>32.9</v>
      </c>
      <c r="F7046" s="44">
        <v>2.25</v>
      </c>
      <c r="G7046" s="44">
        <v>0.95</v>
      </c>
      <c r="H7046" s="18">
        <f>MIN(1,F7046/Config_Geracao!$E$4)*G7046</f>
        <v>0.21375</v>
      </c>
    </row>
    <row r="7047" ht="15.0" customHeight="1">
      <c r="A7047" s="43">
        <v>45951.5416666667</v>
      </c>
      <c r="B7047" s="44">
        <v>10.0</v>
      </c>
      <c r="C7047" s="44">
        <v>13.0</v>
      </c>
      <c r="D7047" s="44">
        <v>1009.1</v>
      </c>
      <c r="E7047" s="44">
        <v>31.6</v>
      </c>
      <c r="F7047" s="44">
        <v>3.15</v>
      </c>
      <c r="G7047" s="44">
        <v>0.95</v>
      </c>
      <c r="H7047" s="18">
        <f>MIN(1,F7047/Config_Geracao!$E$4)*G7047</f>
        <v>0.29925</v>
      </c>
    </row>
    <row r="7048" ht="15.0" customHeight="1">
      <c r="A7048" s="43">
        <v>45951.5833333333</v>
      </c>
      <c r="B7048" s="44">
        <v>10.0</v>
      </c>
      <c r="C7048" s="44">
        <v>14.0</v>
      </c>
      <c r="D7048" s="44">
        <v>910.6</v>
      </c>
      <c r="E7048" s="44">
        <v>30.4</v>
      </c>
      <c r="F7048" s="44">
        <v>2.67</v>
      </c>
      <c r="G7048" s="44">
        <v>0.95</v>
      </c>
      <c r="H7048" s="18">
        <f>MIN(1,F7048/Config_Geracao!$E$4)*G7048</f>
        <v>0.25365</v>
      </c>
    </row>
    <row r="7049" ht="15.0" customHeight="1">
      <c r="A7049" s="43">
        <v>45951.625</v>
      </c>
      <c r="B7049" s="44">
        <v>10.0</v>
      </c>
      <c r="C7049" s="44">
        <v>15.0</v>
      </c>
      <c r="D7049" s="44">
        <v>831.4</v>
      </c>
      <c r="E7049" s="44">
        <v>32.6</v>
      </c>
      <c r="F7049" s="44">
        <v>2.42</v>
      </c>
      <c r="G7049" s="44">
        <v>0.95</v>
      </c>
      <c r="H7049" s="18">
        <f>MIN(1,F7049/Config_Geracao!$E$4)*G7049</f>
        <v>0.2299</v>
      </c>
    </row>
    <row r="7050" ht="15.0" customHeight="1">
      <c r="A7050" s="43">
        <v>45951.6666666667</v>
      </c>
      <c r="B7050" s="44">
        <v>10.0</v>
      </c>
      <c r="C7050" s="44">
        <v>16.0</v>
      </c>
      <c r="D7050" s="44">
        <v>312.3</v>
      </c>
      <c r="E7050" s="44">
        <v>30.3</v>
      </c>
      <c r="F7050" s="44">
        <v>2.5</v>
      </c>
      <c r="G7050" s="44">
        <v>0.95</v>
      </c>
      <c r="H7050" s="18">
        <f>MIN(1,F7050/Config_Geracao!$E$4)*G7050</f>
        <v>0.2375</v>
      </c>
    </row>
    <row r="7051" ht="15.0" customHeight="1">
      <c r="A7051" s="43">
        <v>45951.7083333333</v>
      </c>
      <c r="B7051" s="44">
        <v>10.0</v>
      </c>
      <c r="C7051" s="44">
        <v>17.0</v>
      </c>
      <c r="D7051" s="44">
        <v>233.1</v>
      </c>
      <c r="E7051" s="44">
        <v>28.8</v>
      </c>
      <c r="F7051" s="44">
        <v>2.63</v>
      </c>
      <c r="G7051" s="44">
        <v>0.95</v>
      </c>
      <c r="H7051" s="18">
        <f>MIN(1,F7051/Config_Geracao!$E$4)*G7051</f>
        <v>0.24985</v>
      </c>
    </row>
    <row r="7052" ht="15.0" customHeight="1">
      <c r="A7052" s="43">
        <v>45951.75</v>
      </c>
      <c r="B7052" s="44">
        <v>10.0</v>
      </c>
      <c r="C7052" s="44">
        <v>18.0</v>
      </c>
      <c r="D7052" s="44">
        <v>262.8</v>
      </c>
      <c r="E7052" s="44">
        <v>25.8</v>
      </c>
      <c r="F7052" s="44">
        <v>5.7</v>
      </c>
      <c r="G7052" s="44">
        <v>0.95</v>
      </c>
      <c r="H7052" s="18">
        <f>MIN(1,F7052/Config_Geracao!$E$4)*G7052</f>
        <v>0.5415</v>
      </c>
    </row>
    <row r="7053" ht="15.0" customHeight="1">
      <c r="A7053" s="43">
        <v>45951.7916666667</v>
      </c>
      <c r="B7053" s="44">
        <v>10.0</v>
      </c>
      <c r="C7053" s="44">
        <v>19.0</v>
      </c>
      <c r="D7053" s="44">
        <v>22.1</v>
      </c>
      <c r="E7053" s="44">
        <v>28.0</v>
      </c>
      <c r="F7053" s="44">
        <v>2.31</v>
      </c>
      <c r="G7053" s="44">
        <v>0.95</v>
      </c>
      <c r="H7053" s="18">
        <f>MIN(1,F7053/Config_Geracao!$E$4)*G7053</f>
        <v>0.21945</v>
      </c>
    </row>
    <row r="7054" ht="15.0" customHeight="1">
      <c r="A7054" s="43">
        <v>45951.8333333333</v>
      </c>
      <c r="B7054" s="44">
        <v>10.0</v>
      </c>
      <c r="C7054" s="44">
        <v>20.0</v>
      </c>
      <c r="D7054" s="44">
        <v>0.0</v>
      </c>
      <c r="E7054" s="44">
        <v>27.9</v>
      </c>
      <c r="F7054" s="44">
        <v>2.88</v>
      </c>
      <c r="G7054" s="44">
        <v>0.95</v>
      </c>
      <c r="H7054" s="18">
        <f>MIN(1,F7054/Config_Geracao!$E$4)*G7054</f>
        <v>0.2736</v>
      </c>
    </row>
    <row r="7055" ht="15.0" customHeight="1">
      <c r="A7055" s="43">
        <v>45951.875</v>
      </c>
      <c r="B7055" s="44">
        <v>10.0</v>
      </c>
      <c r="C7055" s="44">
        <v>21.0</v>
      </c>
      <c r="D7055" s="44">
        <v>0.0</v>
      </c>
      <c r="E7055" s="44">
        <v>28.6</v>
      </c>
      <c r="F7055" s="44">
        <v>4.18</v>
      </c>
      <c r="G7055" s="44">
        <v>0.95</v>
      </c>
      <c r="H7055" s="18">
        <f>MIN(1,F7055/Config_Geracao!$E$4)*G7055</f>
        <v>0.3971</v>
      </c>
    </row>
    <row r="7056" ht="15.0" customHeight="1">
      <c r="A7056" s="43">
        <v>45951.9166666667</v>
      </c>
      <c r="B7056" s="44">
        <v>10.0</v>
      </c>
      <c r="C7056" s="44">
        <v>22.0</v>
      </c>
      <c r="D7056" s="44">
        <v>0.0</v>
      </c>
      <c r="E7056" s="44">
        <v>30.1</v>
      </c>
      <c r="F7056" s="44">
        <v>3.38</v>
      </c>
      <c r="G7056" s="44">
        <v>0.95</v>
      </c>
      <c r="H7056" s="18">
        <f>MIN(1,F7056/Config_Geracao!$E$4)*G7056</f>
        <v>0.3211</v>
      </c>
    </row>
    <row r="7057" ht="15.0" customHeight="1">
      <c r="A7057" s="43">
        <v>45951.9583333333</v>
      </c>
      <c r="B7057" s="44">
        <v>10.0</v>
      </c>
      <c r="C7057" s="44">
        <v>23.0</v>
      </c>
      <c r="D7057" s="44">
        <v>0.0</v>
      </c>
      <c r="E7057" s="44">
        <v>30.7</v>
      </c>
      <c r="F7057" s="44">
        <v>3.49</v>
      </c>
      <c r="G7057" s="44">
        <v>0.95</v>
      </c>
      <c r="H7057" s="18">
        <f>MIN(1,F7057/Config_Geracao!$E$4)*G7057</f>
        <v>0.33155</v>
      </c>
    </row>
    <row r="7058" ht="15.0" customHeight="1">
      <c r="A7058" s="43">
        <v>45952.0</v>
      </c>
      <c r="B7058" s="44">
        <v>10.0</v>
      </c>
      <c r="C7058" s="44">
        <v>0.0</v>
      </c>
      <c r="D7058" s="44">
        <v>0.0</v>
      </c>
      <c r="E7058" s="44">
        <v>29.7</v>
      </c>
      <c r="F7058" s="44">
        <v>3.94</v>
      </c>
      <c r="G7058" s="44">
        <v>0.95</v>
      </c>
      <c r="H7058" s="18">
        <f>MIN(1,F7058/Config_Geracao!$E$4)*G7058</f>
        <v>0.3743</v>
      </c>
    </row>
    <row r="7059" ht="15.0" customHeight="1">
      <c r="A7059" s="43">
        <v>45952.0416666667</v>
      </c>
      <c r="B7059" s="44">
        <v>10.0</v>
      </c>
      <c r="C7059" s="44">
        <v>1.0</v>
      </c>
      <c r="D7059" s="44">
        <v>0.0</v>
      </c>
      <c r="E7059" s="44">
        <v>27.9</v>
      </c>
      <c r="F7059" s="44">
        <v>4.15</v>
      </c>
      <c r="G7059" s="44">
        <v>0.95</v>
      </c>
      <c r="H7059" s="18">
        <f>MIN(1,F7059/Config_Geracao!$E$4)*G7059</f>
        <v>0.39425</v>
      </c>
    </row>
    <row r="7060" ht="15.0" customHeight="1">
      <c r="A7060" s="43">
        <v>45952.0833333333</v>
      </c>
      <c r="B7060" s="44">
        <v>10.0</v>
      </c>
      <c r="C7060" s="44">
        <v>2.0</v>
      </c>
      <c r="D7060" s="44">
        <v>0.0</v>
      </c>
      <c r="E7060" s="44">
        <v>27.6</v>
      </c>
      <c r="F7060" s="44">
        <v>4.74</v>
      </c>
      <c r="G7060" s="44">
        <v>0.95</v>
      </c>
      <c r="H7060" s="18">
        <f>MIN(1,F7060/Config_Geracao!$E$4)*G7060</f>
        <v>0.4503</v>
      </c>
    </row>
    <row r="7061" ht="15.0" customHeight="1">
      <c r="A7061" s="43">
        <v>45952.125</v>
      </c>
      <c r="B7061" s="44">
        <v>10.0</v>
      </c>
      <c r="C7061" s="44">
        <v>3.0</v>
      </c>
      <c r="D7061" s="44">
        <v>0.0</v>
      </c>
      <c r="E7061" s="44">
        <v>29.9</v>
      </c>
      <c r="F7061" s="44">
        <v>3.94</v>
      </c>
      <c r="G7061" s="44">
        <v>0.95</v>
      </c>
      <c r="H7061" s="18">
        <f>MIN(1,F7061/Config_Geracao!$E$4)*G7061</f>
        <v>0.3743</v>
      </c>
    </row>
    <row r="7062" ht="15.0" customHeight="1">
      <c r="A7062" s="43">
        <v>45952.1666666667</v>
      </c>
      <c r="B7062" s="44">
        <v>10.0</v>
      </c>
      <c r="C7062" s="44">
        <v>4.0</v>
      </c>
      <c r="D7062" s="44">
        <v>0.0</v>
      </c>
      <c r="E7062" s="44">
        <v>25.2</v>
      </c>
      <c r="F7062" s="44">
        <v>6.71</v>
      </c>
      <c r="G7062" s="44">
        <v>0.95</v>
      </c>
      <c r="H7062" s="18">
        <f>MIN(1,F7062/Config_Geracao!$E$4)*G7062</f>
        <v>0.63745</v>
      </c>
    </row>
    <row r="7063" ht="15.0" customHeight="1">
      <c r="A7063" s="43">
        <v>45952.2083333333</v>
      </c>
      <c r="B7063" s="44">
        <v>10.0</v>
      </c>
      <c r="C7063" s="44">
        <v>5.0</v>
      </c>
      <c r="D7063" s="44">
        <v>0.0</v>
      </c>
      <c r="E7063" s="44">
        <v>28.2</v>
      </c>
      <c r="F7063" s="44">
        <v>4.32</v>
      </c>
      <c r="G7063" s="44">
        <v>0.95</v>
      </c>
      <c r="H7063" s="18">
        <f>MIN(1,F7063/Config_Geracao!$E$4)*G7063</f>
        <v>0.4104</v>
      </c>
    </row>
    <row r="7064" ht="15.0" customHeight="1">
      <c r="A7064" s="43">
        <v>45952.25</v>
      </c>
      <c r="B7064" s="44">
        <v>10.0</v>
      </c>
      <c r="C7064" s="44">
        <v>6.0</v>
      </c>
      <c r="D7064" s="44">
        <v>81.8</v>
      </c>
      <c r="E7064" s="44">
        <v>22.8</v>
      </c>
      <c r="F7064" s="44">
        <v>3.02</v>
      </c>
      <c r="G7064" s="44">
        <v>0.95</v>
      </c>
      <c r="H7064" s="18">
        <f>MIN(1,F7064/Config_Geracao!$E$4)*G7064</f>
        <v>0.2869</v>
      </c>
    </row>
    <row r="7065" ht="15.0" customHeight="1">
      <c r="A7065" s="43">
        <v>45952.2916666667</v>
      </c>
      <c r="B7065" s="44">
        <v>10.0</v>
      </c>
      <c r="C7065" s="44">
        <v>7.0</v>
      </c>
      <c r="D7065" s="44">
        <v>460.4</v>
      </c>
      <c r="E7065" s="44">
        <v>30.3</v>
      </c>
      <c r="F7065" s="44">
        <v>3.11</v>
      </c>
      <c r="G7065" s="44">
        <v>0.95</v>
      </c>
      <c r="H7065" s="18">
        <f>MIN(1,F7065/Config_Geracao!$E$4)*G7065</f>
        <v>0.29545</v>
      </c>
    </row>
    <row r="7066" ht="15.0" customHeight="1">
      <c r="A7066" s="43">
        <v>45952.3333333333</v>
      </c>
      <c r="B7066" s="44">
        <v>10.0</v>
      </c>
      <c r="C7066" s="44">
        <v>8.0</v>
      </c>
      <c r="D7066" s="44">
        <v>648.1</v>
      </c>
      <c r="E7066" s="44">
        <v>27.5</v>
      </c>
      <c r="F7066" s="44">
        <v>3.19</v>
      </c>
      <c r="G7066" s="44">
        <v>0.95</v>
      </c>
      <c r="H7066" s="18">
        <f>MIN(1,F7066/Config_Geracao!$E$4)*G7066</f>
        <v>0.30305</v>
      </c>
    </row>
    <row r="7067" ht="15.0" customHeight="1">
      <c r="A7067" s="43">
        <v>45952.375</v>
      </c>
      <c r="B7067" s="44">
        <v>10.0</v>
      </c>
      <c r="C7067" s="44">
        <v>9.0</v>
      </c>
      <c r="D7067" s="44">
        <v>228.2</v>
      </c>
      <c r="E7067" s="44">
        <v>27.8</v>
      </c>
      <c r="F7067" s="44">
        <v>2.94</v>
      </c>
      <c r="G7067" s="44">
        <v>0.95</v>
      </c>
      <c r="H7067" s="18">
        <f>MIN(1,F7067/Config_Geracao!$E$4)*G7067</f>
        <v>0.2793</v>
      </c>
    </row>
    <row r="7068" ht="15.0" customHeight="1">
      <c r="A7068" s="43">
        <v>45952.4166666667</v>
      </c>
      <c r="B7068" s="44">
        <v>10.0</v>
      </c>
      <c r="C7068" s="44">
        <v>10.0</v>
      </c>
      <c r="D7068" s="44">
        <v>956.6</v>
      </c>
      <c r="E7068" s="44">
        <v>30.8</v>
      </c>
      <c r="F7068" s="44">
        <v>3.26</v>
      </c>
      <c r="G7068" s="44">
        <v>0.95</v>
      </c>
      <c r="H7068" s="18">
        <f>MIN(1,F7068/Config_Geracao!$E$4)*G7068</f>
        <v>0.3097</v>
      </c>
    </row>
    <row r="7069" ht="15.0" customHeight="1">
      <c r="A7069" s="43">
        <v>45952.4583333333</v>
      </c>
      <c r="B7069" s="44">
        <v>10.0</v>
      </c>
      <c r="C7069" s="44">
        <v>11.0</v>
      </c>
      <c r="D7069" s="44">
        <v>212.1</v>
      </c>
      <c r="E7069" s="44">
        <v>33.1</v>
      </c>
      <c r="F7069" s="44">
        <v>2.64</v>
      </c>
      <c r="G7069" s="44">
        <v>0.95</v>
      </c>
      <c r="H7069" s="18">
        <f>MIN(1,F7069/Config_Geracao!$E$4)*G7069</f>
        <v>0.2508</v>
      </c>
    </row>
    <row r="7070" ht="15.0" customHeight="1">
      <c r="A7070" s="43">
        <v>45952.5</v>
      </c>
      <c r="B7070" s="44">
        <v>10.0</v>
      </c>
      <c r="C7070" s="44">
        <v>12.0</v>
      </c>
      <c r="D7070" s="44">
        <v>1056.5</v>
      </c>
      <c r="E7070" s="44">
        <v>32.5</v>
      </c>
      <c r="F7070" s="44">
        <v>2.34</v>
      </c>
      <c r="G7070" s="44">
        <v>0.95</v>
      </c>
      <c r="H7070" s="18">
        <f>MIN(1,F7070/Config_Geracao!$E$4)*G7070</f>
        <v>0.2223</v>
      </c>
    </row>
    <row r="7071" ht="15.0" customHeight="1">
      <c r="A7071" s="43">
        <v>45952.5416666667</v>
      </c>
      <c r="B7071" s="44">
        <v>10.0</v>
      </c>
      <c r="C7071" s="44">
        <v>13.0</v>
      </c>
      <c r="D7071" s="44">
        <v>1019.5</v>
      </c>
      <c r="E7071" s="44">
        <v>31.8</v>
      </c>
      <c r="F7071" s="44">
        <v>3.66</v>
      </c>
      <c r="G7071" s="44">
        <v>0.95</v>
      </c>
      <c r="H7071" s="18">
        <f>MIN(1,F7071/Config_Geracao!$E$4)*G7071</f>
        <v>0.3477</v>
      </c>
    </row>
    <row r="7072" ht="15.0" customHeight="1">
      <c r="A7072" s="43">
        <v>45952.5833333333</v>
      </c>
      <c r="B7072" s="44">
        <v>10.0</v>
      </c>
      <c r="C7072" s="44">
        <v>14.0</v>
      </c>
      <c r="D7072" s="44">
        <v>431.6</v>
      </c>
      <c r="E7072" s="44">
        <v>32.5</v>
      </c>
      <c r="F7072" s="44">
        <v>2.41</v>
      </c>
      <c r="G7072" s="44">
        <v>0.95</v>
      </c>
      <c r="H7072" s="18">
        <f>MIN(1,F7072/Config_Geracao!$E$4)*G7072</f>
        <v>0.22895</v>
      </c>
    </row>
    <row r="7073" ht="15.0" customHeight="1">
      <c r="A7073" s="43">
        <v>45952.625</v>
      </c>
      <c r="B7073" s="44">
        <v>10.0</v>
      </c>
      <c r="C7073" s="44">
        <v>15.0</v>
      </c>
      <c r="D7073" s="44">
        <v>835.1</v>
      </c>
      <c r="E7073" s="44">
        <v>30.0</v>
      </c>
      <c r="F7073" s="44">
        <v>3.89</v>
      </c>
      <c r="G7073" s="44">
        <v>0.95</v>
      </c>
      <c r="H7073" s="18">
        <f>MIN(1,F7073/Config_Geracao!$E$4)*G7073</f>
        <v>0.36955</v>
      </c>
    </row>
    <row r="7074" ht="15.0" customHeight="1">
      <c r="A7074" s="43">
        <v>45952.6666666667</v>
      </c>
      <c r="B7074" s="44">
        <v>10.0</v>
      </c>
      <c r="C7074" s="44">
        <v>16.0</v>
      </c>
      <c r="D7074" s="44">
        <v>636.0</v>
      </c>
      <c r="E7074" s="44">
        <v>31.3</v>
      </c>
      <c r="F7074" s="44">
        <v>3.67</v>
      </c>
      <c r="G7074" s="44">
        <v>0.95</v>
      </c>
      <c r="H7074" s="18">
        <f>MIN(1,F7074/Config_Geracao!$E$4)*G7074</f>
        <v>0.34865</v>
      </c>
    </row>
    <row r="7075" ht="15.0" customHeight="1">
      <c r="A7075" s="43">
        <v>45952.7083333333</v>
      </c>
      <c r="B7075" s="44">
        <v>10.0</v>
      </c>
      <c r="C7075" s="44">
        <v>17.0</v>
      </c>
      <c r="D7075" s="44">
        <v>467.0</v>
      </c>
      <c r="E7075" s="44">
        <v>27.6</v>
      </c>
      <c r="F7075" s="44">
        <v>3.77</v>
      </c>
      <c r="G7075" s="44">
        <v>0.95</v>
      </c>
      <c r="H7075" s="18">
        <f>MIN(1,F7075/Config_Geracao!$E$4)*G7075</f>
        <v>0.35815</v>
      </c>
    </row>
    <row r="7076" ht="15.0" customHeight="1">
      <c r="A7076" s="43">
        <v>45952.75</v>
      </c>
      <c r="B7076" s="44">
        <v>10.0</v>
      </c>
      <c r="C7076" s="44">
        <v>18.0</v>
      </c>
      <c r="D7076" s="44">
        <v>148.2</v>
      </c>
      <c r="E7076" s="44">
        <v>26.9</v>
      </c>
      <c r="F7076" s="44">
        <v>2.77</v>
      </c>
      <c r="G7076" s="44">
        <v>0.95</v>
      </c>
      <c r="H7076" s="18">
        <f>MIN(1,F7076/Config_Geracao!$E$4)*G7076</f>
        <v>0.26315</v>
      </c>
    </row>
    <row r="7077" ht="15.0" customHeight="1">
      <c r="A7077" s="43">
        <v>45952.7916666667</v>
      </c>
      <c r="B7077" s="44">
        <v>10.0</v>
      </c>
      <c r="C7077" s="44">
        <v>19.0</v>
      </c>
      <c r="D7077" s="44">
        <v>17.4</v>
      </c>
      <c r="E7077" s="44">
        <v>29.2</v>
      </c>
      <c r="F7077" s="44">
        <v>3.35</v>
      </c>
      <c r="G7077" s="44">
        <v>0.95</v>
      </c>
      <c r="H7077" s="18">
        <f>MIN(1,F7077/Config_Geracao!$E$4)*G7077</f>
        <v>0.31825</v>
      </c>
    </row>
    <row r="7078" ht="15.0" customHeight="1">
      <c r="A7078" s="43">
        <v>45952.8333333333</v>
      </c>
      <c r="B7078" s="44">
        <v>10.0</v>
      </c>
      <c r="C7078" s="44">
        <v>20.0</v>
      </c>
      <c r="D7078" s="44">
        <v>0.0</v>
      </c>
      <c r="E7078" s="44">
        <v>27.3</v>
      </c>
      <c r="F7078" s="44">
        <v>3.91</v>
      </c>
      <c r="G7078" s="44">
        <v>0.95</v>
      </c>
      <c r="H7078" s="18">
        <f>MIN(1,F7078/Config_Geracao!$E$4)*G7078</f>
        <v>0.37145</v>
      </c>
    </row>
    <row r="7079" ht="15.0" customHeight="1">
      <c r="A7079" s="43">
        <v>45952.875</v>
      </c>
      <c r="B7079" s="44">
        <v>10.0</v>
      </c>
      <c r="C7079" s="44">
        <v>21.0</v>
      </c>
      <c r="D7079" s="44">
        <v>0.0</v>
      </c>
      <c r="E7079" s="44">
        <v>27.4</v>
      </c>
      <c r="F7079" s="44">
        <v>3.63</v>
      </c>
      <c r="G7079" s="44">
        <v>0.95</v>
      </c>
      <c r="H7079" s="18">
        <f>MIN(1,F7079/Config_Geracao!$E$4)*G7079</f>
        <v>0.34485</v>
      </c>
    </row>
    <row r="7080" ht="15.0" customHeight="1">
      <c r="A7080" s="43">
        <v>45952.9166666667</v>
      </c>
      <c r="B7080" s="44">
        <v>10.0</v>
      </c>
      <c r="C7080" s="44">
        <v>22.0</v>
      </c>
      <c r="D7080" s="44">
        <v>0.0</v>
      </c>
      <c r="E7080" s="44">
        <v>29.2</v>
      </c>
      <c r="F7080" s="44">
        <v>3.67</v>
      </c>
      <c r="G7080" s="44">
        <v>0.95</v>
      </c>
      <c r="H7080" s="18">
        <f>MIN(1,F7080/Config_Geracao!$E$4)*G7080</f>
        <v>0.34865</v>
      </c>
    </row>
    <row r="7081" ht="15.0" customHeight="1">
      <c r="A7081" s="43">
        <v>45952.9583333333</v>
      </c>
      <c r="B7081" s="44">
        <v>10.0</v>
      </c>
      <c r="C7081" s="44">
        <v>23.0</v>
      </c>
      <c r="D7081" s="44">
        <v>0.0</v>
      </c>
      <c r="E7081" s="44">
        <v>29.6</v>
      </c>
      <c r="F7081" s="44">
        <v>4.04</v>
      </c>
      <c r="G7081" s="44">
        <v>0.95</v>
      </c>
      <c r="H7081" s="18">
        <f>MIN(1,F7081/Config_Geracao!$E$4)*G7081</f>
        <v>0.3838</v>
      </c>
    </row>
    <row r="7082" ht="15.0" customHeight="1">
      <c r="A7082" s="43">
        <v>45953.0</v>
      </c>
      <c r="B7082" s="44">
        <v>10.0</v>
      </c>
      <c r="C7082" s="44">
        <v>0.0</v>
      </c>
      <c r="D7082" s="44">
        <v>0.0</v>
      </c>
      <c r="E7082" s="44">
        <v>29.7</v>
      </c>
      <c r="F7082" s="44">
        <v>4.23</v>
      </c>
      <c r="G7082" s="44">
        <v>0.95</v>
      </c>
      <c r="H7082" s="18">
        <f>MIN(1,F7082/Config_Geracao!$E$4)*G7082</f>
        <v>0.40185</v>
      </c>
    </row>
    <row r="7083" ht="15.0" customHeight="1">
      <c r="A7083" s="43">
        <v>45953.0416666667</v>
      </c>
      <c r="B7083" s="44">
        <v>10.0</v>
      </c>
      <c r="C7083" s="44">
        <v>1.0</v>
      </c>
      <c r="D7083" s="44">
        <v>0.0</v>
      </c>
      <c r="E7083" s="44">
        <v>28.1</v>
      </c>
      <c r="F7083" s="44">
        <v>3.41</v>
      </c>
      <c r="G7083" s="44">
        <v>0.95</v>
      </c>
      <c r="H7083" s="18">
        <f>MIN(1,F7083/Config_Geracao!$E$4)*G7083</f>
        <v>0.32395</v>
      </c>
    </row>
    <row r="7084" ht="15.0" customHeight="1">
      <c r="A7084" s="43">
        <v>45953.0833333333</v>
      </c>
      <c r="B7084" s="44">
        <v>10.0</v>
      </c>
      <c r="C7084" s="44">
        <v>2.0</v>
      </c>
      <c r="D7084" s="44">
        <v>0.0</v>
      </c>
      <c r="E7084" s="44">
        <v>30.0</v>
      </c>
      <c r="F7084" s="44">
        <v>4.02</v>
      </c>
      <c r="G7084" s="44">
        <v>0.95</v>
      </c>
      <c r="H7084" s="18">
        <f>MIN(1,F7084/Config_Geracao!$E$4)*G7084</f>
        <v>0.3819</v>
      </c>
    </row>
    <row r="7085" ht="15.0" customHeight="1">
      <c r="A7085" s="43">
        <v>45953.125</v>
      </c>
      <c r="B7085" s="44">
        <v>10.0</v>
      </c>
      <c r="C7085" s="44">
        <v>3.0</v>
      </c>
      <c r="D7085" s="44">
        <v>0.0</v>
      </c>
      <c r="E7085" s="44">
        <v>27.2</v>
      </c>
      <c r="F7085" s="44">
        <v>4.37</v>
      </c>
      <c r="G7085" s="44">
        <v>0.95</v>
      </c>
      <c r="H7085" s="18">
        <f>MIN(1,F7085/Config_Geracao!$E$4)*G7085</f>
        <v>0.41515</v>
      </c>
    </row>
    <row r="7086" ht="15.0" customHeight="1">
      <c r="A7086" s="43">
        <v>45953.1666666667</v>
      </c>
      <c r="B7086" s="44">
        <v>10.0</v>
      </c>
      <c r="C7086" s="44">
        <v>4.0</v>
      </c>
      <c r="D7086" s="44">
        <v>0.0</v>
      </c>
      <c r="E7086" s="44">
        <v>27.2</v>
      </c>
      <c r="F7086" s="44">
        <v>5.16</v>
      </c>
      <c r="G7086" s="44">
        <v>0.95</v>
      </c>
      <c r="H7086" s="18">
        <f>MIN(1,F7086/Config_Geracao!$E$4)*G7086</f>
        <v>0.4902</v>
      </c>
    </row>
    <row r="7087" ht="15.0" customHeight="1">
      <c r="A7087" s="43">
        <v>45953.2083333333</v>
      </c>
      <c r="B7087" s="44">
        <v>10.0</v>
      </c>
      <c r="C7087" s="44">
        <v>5.0</v>
      </c>
      <c r="D7087" s="44">
        <v>0.0</v>
      </c>
      <c r="E7087" s="44">
        <v>25.7</v>
      </c>
      <c r="F7087" s="44">
        <v>5.05</v>
      </c>
      <c r="G7087" s="44">
        <v>0.95</v>
      </c>
      <c r="H7087" s="18">
        <f>MIN(1,F7087/Config_Geracao!$E$4)*G7087</f>
        <v>0.47975</v>
      </c>
    </row>
    <row r="7088" ht="15.0" customHeight="1">
      <c r="A7088" s="43">
        <v>45953.25</v>
      </c>
      <c r="B7088" s="44">
        <v>10.0</v>
      </c>
      <c r="C7088" s="44">
        <v>6.0</v>
      </c>
      <c r="D7088" s="44">
        <v>203.8</v>
      </c>
      <c r="E7088" s="44">
        <v>27.5</v>
      </c>
      <c r="F7088" s="44">
        <v>2.26</v>
      </c>
      <c r="G7088" s="44">
        <v>0.95</v>
      </c>
      <c r="H7088" s="18">
        <f>MIN(1,F7088/Config_Geracao!$E$4)*G7088</f>
        <v>0.2147</v>
      </c>
    </row>
    <row r="7089" ht="15.0" customHeight="1">
      <c r="A7089" s="43">
        <v>45953.2916666667</v>
      </c>
      <c r="B7089" s="44">
        <v>10.0</v>
      </c>
      <c r="C7089" s="44">
        <v>7.0</v>
      </c>
      <c r="D7089" s="44">
        <v>187.7</v>
      </c>
      <c r="E7089" s="44">
        <v>25.5</v>
      </c>
      <c r="F7089" s="44">
        <v>2.96</v>
      </c>
      <c r="G7089" s="44">
        <v>0.95</v>
      </c>
      <c r="H7089" s="18">
        <f>MIN(1,F7089/Config_Geracao!$E$4)*G7089</f>
        <v>0.2812</v>
      </c>
    </row>
    <row r="7090" ht="15.0" customHeight="1">
      <c r="A7090" s="43">
        <v>45953.3333333333</v>
      </c>
      <c r="B7090" s="44">
        <v>10.0</v>
      </c>
      <c r="C7090" s="44">
        <v>8.0</v>
      </c>
      <c r="D7090" s="44">
        <v>651.5</v>
      </c>
      <c r="E7090" s="44">
        <v>30.6</v>
      </c>
      <c r="F7090" s="44">
        <v>3.44</v>
      </c>
      <c r="G7090" s="44">
        <v>0.95</v>
      </c>
      <c r="H7090" s="18">
        <f>MIN(1,F7090/Config_Geracao!$E$4)*G7090</f>
        <v>0.3268</v>
      </c>
    </row>
    <row r="7091" ht="15.0" customHeight="1">
      <c r="A7091" s="43">
        <v>45953.375</v>
      </c>
      <c r="B7091" s="44">
        <v>10.0</v>
      </c>
      <c r="C7091" s="44">
        <v>9.0</v>
      </c>
      <c r="D7091" s="44">
        <v>838.5</v>
      </c>
      <c r="E7091" s="44">
        <v>33.4</v>
      </c>
      <c r="F7091" s="44">
        <v>4.53</v>
      </c>
      <c r="G7091" s="44">
        <v>0.95</v>
      </c>
      <c r="H7091" s="18">
        <f>MIN(1,F7091/Config_Geracao!$E$4)*G7091</f>
        <v>0.43035</v>
      </c>
    </row>
    <row r="7092" ht="15.0" customHeight="1">
      <c r="A7092" s="43">
        <v>45953.4166666667</v>
      </c>
      <c r="B7092" s="44">
        <v>10.0</v>
      </c>
      <c r="C7092" s="44">
        <v>10.0</v>
      </c>
      <c r="D7092" s="44">
        <v>941.3</v>
      </c>
      <c r="E7092" s="44">
        <v>30.5</v>
      </c>
      <c r="F7092" s="44">
        <v>6.55</v>
      </c>
      <c r="G7092" s="44">
        <v>0.95</v>
      </c>
      <c r="H7092" s="18">
        <f>MIN(1,F7092/Config_Geracao!$E$4)*G7092</f>
        <v>0.62225</v>
      </c>
    </row>
    <row r="7093" ht="15.0" customHeight="1">
      <c r="A7093" s="43">
        <v>45953.4583333333</v>
      </c>
      <c r="B7093" s="44">
        <v>10.0</v>
      </c>
      <c r="C7093" s="44">
        <v>11.0</v>
      </c>
      <c r="D7093" s="44">
        <v>404.4</v>
      </c>
      <c r="E7093" s="44">
        <v>33.6</v>
      </c>
      <c r="F7093" s="44">
        <v>2.49</v>
      </c>
      <c r="G7093" s="44">
        <v>0.95</v>
      </c>
      <c r="H7093" s="18">
        <f>MIN(1,F7093/Config_Geracao!$E$4)*G7093</f>
        <v>0.23655</v>
      </c>
    </row>
    <row r="7094" ht="15.0" customHeight="1">
      <c r="A7094" s="43">
        <v>45953.5</v>
      </c>
      <c r="B7094" s="44">
        <v>10.0</v>
      </c>
      <c r="C7094" s="44">
        <v>12.0</v>
      </c>
      <c r="D7094" s="44">
        <v>511.9</v>
      </c>
      <c r="E7094" s="44">
        <v>30.8</v>
      </c>
      <c r="F7094" s="44">
        <v>2.75</v>
      </c>
      <c r="G7094" s="44">
        <v>0.95</v>
      </c>
      <c r="H7094" s="18">
        <f>MIN(1,F7094/Config_Geracao!$E$4)*G7094</f>
        <v>0.26125</v>
      </c>
    </row>
    <row r="7095" ht="15.0" customHeight="1">
      <c r="A7095" s="43">
        <v>45953.5416666667</v>
      </c>
      <c r="B7095" s="44">
        <v>10.0</v>
      </c>
      <c r="C7095" s="44">
        <v>13.0</v>
      </c>
      <c r="D7095" s="44">
        <v>546.8</v>
      </c>
      <c r="E7095" s="44">
        <v>29.8</v>
      </c>
      <c r="F7095" s="44">
        <v>2.47</v>
      </c>
      <c r="G7095" s="44">
        <v>0.95</v>
      </c>
      <c r="H7095" s="18">
        <f>MIN(1,F7095/Config_Geracao!$E$4)*G7095</f>
        <v>0.23465</v>
      </c>
    </row>
    <row r="7096" ht="15.0" customHeight="1">
      <c r="A7096" s="43">
        <v>45953.5833333333</v>
      </c>
      <c r="B7096" s="44">
        <v>10.0</v>
      </c>
      <c r="C7096" s="44">
        <v>14.0</v>
      </c>
      <c r="D7096" s="44">
        <v>957.9</v>
      </c>
      <c r="E7096" s="44">
        <v>31.6</v>
      </c>
      <c r="F7096" s="44">
        <v>2.39</v>
      </c>
      <c r="G7096" s="44">
        <v>0.95</v>
      </c>
      <c r="H7096" s="18">
        <f>MIN(1,F7096/Config_Geracao!$E$4)*G7096</f>
        <v>0.22705</v>
      </c>
    </row>
    <row r="7097" ht="15.0" customHeight="1">
      <c r="A7097" s="43">
        <v>45953.625</v>
      </c>
      <c r="B7097" s="44">
        <v>10.0</v>
      </c>
      <c r="C7097" s="44">
        <v>15.0</v>
      </c>
      <c r="D7097" s="44">
        <v>455.1</v>
      </c>
      <c r="E7097" s="44">
        <v>28.6</v>
      </c>
      <c r="F7097" s="44">
        <v>3.1</v>
      </c>
      <c r="G7097" s="44">
        <v>0.95</v>
      </c>
      <c r="H7097" s="18">
        <f>MIN(1,F7097/Config_Geracao!$E$4)*G7097</f>
        <v>0.2945</v>
      </c>
    </row>
    <row r="7098" ht="15.0" customHeight="1">
      <c r="A7098" s="43">
        <v>45953.6666666667</v>
      </c>
      <c r="B7098" s="44">
        <v>10.0</v>
      </c>
      <c r="C7098" s="44">
        <v>16.0</v>
      </c>
      <c r="D7098" s="44">
        <v>345.1</v>
      </c>
      <c r="E7098" s="44">
        <v>26.9</v>
      </c>
      <c r="F7098" s="44">
        <v>6.45</v>
      </c>
      <c r="G7098" s="44">
        <v>0.95</v>
      </c>
      <c r="H7098" s="18">
        <f>MIN(1,F7098/Config_Geracao!$E$4)*G7098</f>
        <v>0.61275</v>
      </c>
    </row>
    <row r="7099" ht="15.0" customHeight="1">
      <c r="A7099" s="43">
        <v>45953.7083333333</v>
      </c>
      <c r="B7099" s="44">
        <v>10.0</v>
      </c>
      <c r="C7099" s="44">
        <v>17.0</v>
      </c>
      <c r="D7099" s="44">
        <v>480.3</v>
      </c>
      <c r="E7099" s="44">
        <v>26.7</v>
      </c>
      <c r="F7099" s="44">
        <v>2.31</v>
      </c>
      <c r="G7099" s="44">
        <v>0.95</v>
      </c>
      <c r="H7099" s="18">
        <f>MIN(1,F7099/Config_Geracao!$E$4)*G7099</f>
        <v>0.21945</v>
      </c>
    </row>
    <row r="7100" ht="15.0" customHeight="1">
      <c r="A7100" s="43">
        <v>45953.75</v>
      </c>
      <c r="B7100" s="44">
        <v>10.0</v>
      </c>
      <c r="C7100" s="44">
        <v>18.0</v>
      </c>
      <c r="D7100" s="44">
        <v>237.3</v>
      </c>
      <c r="E7100" s="44">
        <v>26.8</v>
      </c>
      <c r="F7100" s="44">
        <v>2.26</v>
      </c>
      <c r="G7100" s="44">
        <v>0.95</v>
      </c>
      <c r="H7100" s="18">
        <f>MIN(1,F7100/Config_Geracao!$E$4)*G7100</f>
        <v>0.2147</v>
      </c>
    </row>
    <row r="7101" ht="15.0" customHeight="1">
      <c r="A7101" s="43">
        <v>45953.7916666667</v>
      </c>
      <c r="B7101" s="44">
        <v>10.0</v>
      </c>
      <c r="C7101" s="44">
        <v>19.0</v>
      </c>
      <c r="D7101" s="44">
        <v>0.0</v>
      </c>
      <c r="E7101" s="44">
        <v>26.2</v>
      </c>
      <c r="F7101" s="44">
        <v>2.98</v>
      </c>
      <c r="G7101" s="44">
        <v>0.95</v>
      </c>
      <c r="H7101" s="18">
        <f>MIN(1,F7101/Config_Geracao!$E$4)*G7101</f>
        <v>0.2831</v>
      </c>
    </row>
    <row r="7102" ht="15.0" customHeight="1">
      <c r="A7102" s="43">
        <v>45953.8333333333</v>
      </c>
      <c r="B7102" s="44">
        <v>10.0</v>
      </c>
      <c r="C7102" s="44">
        <v>20.0</v>
      </c>
      <c r="D7102" s="44">
        <v>0.0</v>
      </c>
      <c r="E7102" s="44">
        <v>26.2</v>
      </c>
      <c r="F7102" s="44">
        <v>5.03</v>
      </c>
      <c r="G7102" s="44">
        <v>0.95</v>
      </c>
      <c r="H7102" s="18">
        <f>MIN(1,F7102/Config_Geracao!$E$4)*G7102</f>
        <v>0.47785</v>
      </c>
    </row>
    <row r="7103" ht="15.0" customHeight="1">
      <c r="A7103" s="43">
        <v>45953.875</v>
      </c>
      <c r="B7103" s="44">
        <v>10.0</v>
      </c>
      <c r="C7103" s="44">
        <v>21.0</v>
      </c>
      <c r="D7103" s="44">
        <v>0.0</v>
      </c>
      <c r="E7103" s="44">
        <v>29.5</v>
      </c>
      <c r="F7103" s="44">
        <v>3.58</v>
      </c>
      <c r="G7103" s="44">
        <v>0.95</v>
      </c>
      <c r="H7103" s="18">
        <f>MIN(1,F7103/Config_Geracao!$E$4)*G7103</f>
        <v>0.3401</v>
      </c>
    </row>
    <row r="7104" ht="15.0" customHeight="1">
      <c r="A7104" s="43">
        <v>45953.9166666667</v>
      </c>
      <c r="B7104" s="44">
        <v>10.0</v>
      </c>
      <c r="C7104" s="44">
        <v>22.0</v>
      </c>
      <c r="D7104" s="44">
        <v>0.0</v>
      </c>
      <c r="E7104" s="44">
        <v>28.9</v>
      </c>
      <c r="F7104" s="44">
        <v>5.25</v>
      </c>
      <c r="G7104" s="44">
        <v>0.95</v>
      </c>
      <c r="H7104" s="18">
        <f>MIN(1,F7104/Config_Geracao!$E$4)*G7104</f>
        <v>0.49875</v>
      </c>
    </row>
    <row r="7105" ht="15.0" customHeight="1">
      <c r="A7105" s="43">
        <v>45953.9583333333</v>
      </c>
      <c r="B7105" s="44">
        <v>10.0</v>
      </c>
      <c r="C7105" s="44">
        <v>23.0</v>
      </c>
      <c r="D7105" s="44">
        <v>0.0</v>
      </c>
      <c r="E7105" s="44">
        <v>28.0</v>
      </c>
      <c r="F7105" s="44">
        <v>6.42</v>
      </c>
      <c r="G7105" s="44">
        <v>0.95</v>
      </c>
      <c r="H7105" s="18">
        <f>MIN(1,F7105/Config_Geracao!$E$4)*G7105</f>
        <v>0.6099</v>
      </c>
    </row>
    <row r="7106" ht="15.0" customHeight="1">
      <c r="A7106" s="43">
        <v>45954.0</v>
      </c>
      <c r="B7106" s="44">
        <v>10.0</v>
      </c>
      <c r="C7106" s="44">
        <v>0.0</v>
      </c>
      <c r="D7106" s="44">
        <v>0.0</v>
      </c>
      <c r="E7106" s="44">
        <v>28.0</v>
      </c>
      <c r="F7106" s="44">
        <v>7.16</v>
      </c>
      <c r="G7106" s="44">
        <v>0.95</v>
      </c>
      <c r="H7106" s="18">
        <f>MIN(1,F7106/Config_Geracao!$E$4)*G7106</f>
        <v>0.6802</v>
      </c>
    </row>
    <row r="7107" ht="15.0" customHeight="1">
      <c r="A7107" s="43">
        <v>45954.0416666667</v>
      </c>
      <c r="B7107" s="44">
        <v>10.0</v>
      </c>
      <c r="C7107" s="44">
        <v>1.0</v>
      </c>
      <c r="D7107" s="44">
        <v>0.0</v>
      </c>
      <c r="E7107" s="44">
        <v>29.8</v>
      </c>
      <c r="F7107" s="44">
        <v>5.88</v>
      </c>
      <c r="G7107" s="44">
        <v>0.95</v>
      </c>
      <c r="H7107" s="18">
        <f>MIN(1,F7107/Config_Geracao!$E$4)*G7107</f>
        <v>0.5586</v>
      </c>
    </row>
    <row r="7108" ht="15.0" customHeight="1">
      <c r="A7108" s="43">
        <v>45954.0833333333</v>
      </c>
      <c r="B7108" s="44">
        <v>10.0</v>
      </c>
      <c r="C7108" s="44">
        <v>2.0</v>
      </c>
      <c r="D7108" s="44">
        <v>0.0</v>
      </c>
      <c r="E7108" s="44">
        <v>28.9</v>
      </c>
      <c r="F7108" s="44">
        <v>4.17</v>
      </c>
      <c r="G7108" s="44">
        <v>0.95</v>
      </c>
      <c r="H7108" s="18">
        <f>MIN(1,F7108/Config_Geracao!$E$4)*G7108</f>
        <v>0.39615</v>
      </c>
    </row>
    <row r="7109" ht="15.0" customHeight="1">
      <c r="A7109" s="43">
        <v>45954.125</v>
      </c>
      <c r="B7109" s="44">
        <v>10.0</v>
      </c>
      <c r="C7109" s="44">
        <v>3.0</v>
      </c>
      <c r="D7109" s="44">
        <v>0.0</v>
      </c>
      <c r="E7109" s="44">
        <v>26.3</v>
      </c>
      <c r="F7109" s="44">
        <v>3.94</v>
      </c>
      <c r="G7109" s="44">
        <v>0.95</v>
      </c>
      <c r="H7109" s="18">
        <f>MIN(1,F7109/Config_Geracao!$E$4)*G7109</f>
        <v>0.3743</v>
      </c>
    </row>
    <row r="7110" ht="15.0" customHeight="1">
      <c r="A7110" s="43">
        <v>45954.1666666667</v>
      </c>
      <c r="B7110" s="44">
        <v>10.0</v>
      </c>
      <c r="C7110" s="44">
        <v>4.0</v>
      </c>
      <c r="D7110" s="44">
        <v>0.0</v>
      </c>
      <c r="E7110" s="44">
        <v>25.7</v>
      </c>
      <c r="F7110" s="44">
        <v>4.11</v>
      </c>
      <c r="G7110" s="44">
        <v>0.95</v>
      </c>
      <c r="H7110" s="18">
        <f>MIN(1,F7110/Config_Geracao!$E$4)*G7110</f>
        <v>0.39045</v>
      </c>
    </row>
    <row r="7111" ht="15.0" customHeight="1">
      <c r="A7111" s="43">
        <v>45954.2083333333</v>
      </c>
      <c r="B7111" s="44">
        <v>10.0</v>
      </c>
      <c r="C7111" s="44">
        <v>5.0</v>
      </c>
      <c r="D7111" s="44">
        <v>10.6</v>
      </c>
      <c r="E7111" s="44">
        <v>27.6</v>
      </c>
      <c r="F7111" s="44">
        <v>4.79</v>
      </c>
      <c r="G7111" s="44">
        <v>0.95</v>
      </c>
      <c r="H7111" s="18">
        <f>MIN(1,F7111/Config_Geracao!$E$4)*G7111</f>
        <v>0.45505</v>
      </c>
    </row>
    <row r="7112" ht="15.0" customHeight="1">
      <c r="A7112" s="43">
        <v>45954.25</v>
      </c>
      <c r="B7112" s="44">
        <v>10.0</v>
      </c>
      <c r="C7112" s="44">
        <v>6.0</v>
      </c>
      <c r="D7112" s="44">
        <v>231.1</v>
      </c>
      <c r="E7112" s="44">
        <v>28.2</v>
      </c>
      <c r="F7112" s="44">
        <v>3.96</v>
      </c>
      <c r="G7112" s="44">
        <v>0.95</v>
      </c>
      <c r="H7112" s="18">
        <f>MIN(1,F7112/Config_Geracao!$E$4)*G7112</f>
        <v>0.3762</v>
      </c>
    </row>
    <row r="7113" ht="15.0" customHeight="1">
      <c r="A7113" s="43">
        <v>45954.2916666667</v>
      </c>
      <c r="B7113" s="44">
        <v>10.0</v>
      </c>
      <c r="C7113" s="44">
        <v>7.0</v>
      </c>
      <c r="D7113" s="44">
        <v>160.2</v>
      </c>
      <c r="E7113" s="44">
        <v>25.3</v>
      </c>
      <c r="F7113" s="44">
        <v>2.32</v>
      </c>
      <c r="G7113" s="44">
        <v>0.95</v>
      </c>
      <c r="H7113" s="18">
        <f>MIN(1,F7113/Config_Geracao!$E$4)*G7113</f>
        <v>0.2204</v>
      </c>
    </row>
    <row r="7114" ht="15.0" customHeight="1">
      <c r="A7114" s="43">
        <v>45954.3333333333</v>
      </c>
      <c r="B7114" s="44">
        <v>10.0</v>
      </c>
      <c r="C7114" s="44">
        <v>8.0</v>
      </c>
      <c r="D7114" s="44">
        <v>660.0</v>
      </c>
      <c r="E7114" s="44">
        <v>29.9</v>
      </c>
      <c r="F7114" s="44">
        <v>3.55</v>
      </c>
      <c r="G7114" s="44">
        <v>0.95</v>
      </c>
      <c r="H7114" s="18">
        <f>MIN(1,F7114/Config_Geracao!$E$4)*G7114</f>
        <v>0.33725</v>
      </c>
    </row>
    <row r="7115" ht="15.0" customHeight="1">
      <c r="A7115" s="43">
        <v>45954.375</v>
      </c>
      <c r="B7115" s="44">
        <v>10.0</v>
      </c>
      <c r="C7115" s="44">
        <v>9.0</v>
      </c>
      <c r="D7115" s="44">
        <v>842.8</v>
      </c>
      <c r="E7115" s="44">
        <v>28.3</v>
      </c>
      <c r="F7115" s="44">
        <v>3.93</v>
      </c>
      <c r="G7115" s="44">
        <v>0.95</v>
      </c>
      <c r="H7115" s="18">
        <f>MIN(1,F7115/Config_Geracao!$E$4)*G7115</f>
        <v>0.37335</v>
      </c>
    </row>
    <row r="7116" ht="15.0" customHeight="1">
      <c r="A7116" s="43">
        <v>45954.4166666667</v>
      </c>
      <c r="B7116" s="44">
        <v>10.0</v>
      </c>
      <c r="C7116" s="44">
        <v>10.0</v>
      </c>
      <c r="D7116" s="44">
        <v>954.6</v>
      </c>
      <c r="E7116" s="44">
        <v>32.0</v>
      </c>
      <c r="F7116" s="44">
        <v>2.33</v>
      </c>
      <c r="G7116" s="44">
        <v>0.95</v>
      </c>
      <c r="H7116" s="18">
        <f>MIN(1,F7116/Config_Geracao!$E$4)*G7116</f>
        <v>0.22135</v>
      </c>
    </row>
    <row r="7117" ht="15.0" customHeight="1">
      <c r="A7117" s="43">
        <v>45954.4583333333</v>
      </c>
      <c r="B7117" s="44">
        <v>10.0</v>
      </c>
      <c r="C7117" s="44">
        <v>11.0</v>
      </c>
      <c r="D7117" s="44">
        <v>287.7</v>
      </c>
      <c r="E7117" s="44">
        <v>31.1</v>
      </c>
      <c r="F7117" s="44">
        <v>3.08</v>
      </c>
      <c r="G7117" s="44">
        <v>0.95</v>
      </c>
      <c r="H7117" s="18">
        <f>MIN(1,F7117/Config_Geracao!$E$4)*G7117</f>
        <v>0.2926</v>
      </c>
    </row>
    <row r="7118" ht="15.0" customHeight="1">
      <c r="A7118" s="43">
        <v>45954.5</v>
      </c>
      <c r="B7118" s="44">
        <v>10.0</v>
      </c>
      <c r="C7118" s="44">
        <v>12.0</v>
      </c>
      <c r="D7118" s="44">
        <v>1007.8</v>
      </c>
      <c r="E7118" s="44">
        <v>30.7</v>
      </c>
      <c r="F7118" s="44">
        <v>5.35</v>
      </c>
      <c r="G7118" s="44">
        <v>0.95</v>
      </c>
      <c r="H7118" s="18">
        <f>MIN(1,F7118/Config_Geracao!$E$4)*G7118</f>
        <v>0.50825</v>
      </c>
    </row>
    <row r="7119" ht="15.0" customHeight="1">
      <c r="A7119" s="43">
        <v>45954.5416666667</v>
      </c>
      <c r="B7119" s="44">
        <v>10.0</v>
      </c>
      <c r="C7119" s="44">
        <v>13.0</v>
      </c>
      <c r="D7119" s="44">
        <v>318.4</v>
      </c>
      <c r="E7119" s="44">
        <v>31.6</v>
      </c>
      <c r="F7119" s="44">
        <v>2.52</v>
      </c>
      <c r="G7119" s="44">
        <v>0.95</v>
      </c>
      <c r="H7119" s="18">
        <f>MIN(1,F7119/Config_Geracao!$E$4)*G7119</f>
        <v>0.2394</v>
      </c>
    </row>
    <row r="7120" ht="15.0" customHeight="1">
      <c r="A7120" s="43">
        <v>45954.5833333333</v>
      </c>
      <c r="B7120" s="44">
        <v>10.0</v>
      </c>
      <c r="C7120" s="44">
        <v>14.0</v>
      </c>
      <c r="D7120" s="44">
        <v>442.0</v>
      </c>
      <c r="E7120" s="44">
        <v>32.0</v>
      </c>
      <c r="F7120" s="44">
        <v>2.7</v>
      </c>
      <c r="G7120" s="44">
        <v>0.95</v>
      </c>
      <c r="H7120" s="18">
        <f>MIN(1,F7120/Config_Geracao!$E$4)*G7120</f>
        <v>0.2565</v>
      </c>
    </row>
    <row r="7121" ht="15.0" customHeight="1">
      <c r="A7121" s="43">
        <v>45954.625</v>
      </c>
      <c r="B7121" s="44">
        <v>10.0</v>
      </c>
      <c r="C7121" s="44">
        <v>15.0</v>
      </c>
      <c r="D7121" s="44">
        <v>801.6</v>
      </c>
      <c r="E7121" s="44">
        <v>28.5</v>
      </c>
      <c r="F7121" s="44">
        <v>3.47</v>
      </c>
      <c r="G7121" s="44">
        <v>0.95</v>
      </c>
      <c r="H7121" s="18">
        <f>MIN(1,F7121/Config_Geracao!$E$4)*G7121</f>
        <v>0.32965</v>
      </c>
    </row>
    <row r="7122" ht="15.0" customHeight="1">
      <c r="A7122" s="43">
        <v>45954.6666666667</v>
      </c>
      <c r="B7122" s="44">
        <v>10.0</v>
      </c>
      <c r="C7122" s="44">
        <v>16.0</v>
      </c>
      <c r="D7122" s="44">
        <v>657.4</v>
      </c>
      <c r="E7122" s="44">
        <v>29.8</v>
      </c>
      <c r="F7122" s="44">
        <v>2.44</v>
      </c>
      <c r="G7122" s="44">
        <v>0.95</v>
      </c>
      <c r="H7122" s="18">
        <f>MIN(1,F7122/Config_Geracao!$E$4)*G7122</f>
        <v>0.2318</v>
      </c>
    </row>
    <row r="7123" ht="15.0" customHeight="1">
      <c r="A7123" s="43">
        <v>45954.7083333333</v>
      </c>
      <c r="B7123" s="44">
        <v>10.0</v>
      </c>
      <c r="C7123" s="44">
        <v>17.0</v>
      </c>
      <c r="D7123" s="44">
        <v>164.2</v>
      </c>
      <c r="E7123" s="44">
        <v>26.6</v>
      </c>
      <c r="F7123" s="44">
        <v>6.24</v>
      </c>
      <c r="G7123" s="44">
        <v>0.95</v>
      </c>
      <c r="H7123" s="18">
        <f>MIN(1,F7123/Config_Geracao!$E$4)*G7123</f>
        <v>0.5928</v>
      </c>
    </row>
    <row r="7124" ht="15.0" customHeight="1">
      <c r="A7124" s="43">
        <v>45954.75</v>
      </c>
      <c r="B7124" s="44">
        <v>10.0</v>
      </c>
      <c r="C7124" s="44">
        <v>18.0</v>
      </c>
      <c r="D7124" s="44">
        <v>47.6</v>
      </c>
      <c r="E7124" s="44">
        <v>26.7</v>
      </c>
      <c r="F7124" s="44">
        <v>2.94</v>
      </c>
      <c r="G7124" s="44">
        <v>0.95</v>
      </c>
      <c r="H7124" s="18">
        <f>MIN(1,F7124/Config_Geracao!$E$4)*G7124</f>
        <v>0.2793</v>
      </c>
    </row>
    <row r="7125" ht="15.0" customHeight="1">
      <c r="A7125" s="43">
        <v>45954.7916666667</v>
      </c>
      <c r="B7125" s="44">
        <v>10.0</v>
      </c>
      <c r="C7125" s="44">
        <v>19.0</v>
      </c>
      <c r="D7125" s="44">
        <v>0.0</v>
      </c>
      <c r="E7125" s="44">
        <v>26.2</v>
      </c>
      <c r="F7125" s="44">
        <v>3.64</v>
      </c>
      <c r="G7125" s="44">
        <v>0.95</v>
      </c>
      <c r="H7125" s="18">
        <f>MIN(1,F7125/Config_Geracao!$E$4)*G7125</f>
        <v>0.3458</v>
      </c>
    </row>
    <row r="7126" ht="15.0" customHeight="1">
      <c r="A7126" s="43">
        <v>45954.8333333333</v>
      </c>
      <c r="B7126" s="44">
        <v>10.0</v>
      </c>
      <c r="C7126" s="44">
        <v>20.0</v>
      </c>
      <c r="D7126" s="44">
        <v>0.0</v>
      </c>
      <c r="E7126" s="44">
        <v>30.1</v>
      </c>
      <c r="F7126" s="44">
        <v>3.49</v>
      </c>
      <c r="G7126" s="44">
        <v>0.95</v>
      </c>
      <c r="H7126" s="18">
        <f>MIN(1,F7126/Config_Geracao!$E$4)*G7126</f>
        <v>0.33155</v>
      </c>
    </row>
    <row r="7127" ht="15.0" customHeight="1">
      <c r="A7127" s="43">
        <v>45954.875</v>
      </c>
      <c r="B7127" s="44">
        <v>10.0</v>
      </c>
      <c r="C7127" s="44">
        <v>21.0</v>
      </c>
      <c r="D7127" s="44">
        <v>0.0</v>
      </c>
      <c r="E7127" s="44">
        <v>29.2</v>
      </c>
      <c r="F7127" s="44">
        <v>3.78</v>
      </c>
      <c r="G7127" s="44">
        <v>0.95</v>
      </c>
      <c r="H7127" s="18">
        <f>MIN(1,F7127/Config_Geracao!$E$4)*G7127</f>
        <v>0.3591</v>
      </c>
    </row>
    <row r="7128" ht="15.0" customHeight="1">
      <c r="A7128" s="43">
        <v>45954.9166666667</v>
      </c>
      <c r="B7128" s="44">
        <v>10.0</v>
      </c>
      <c r="C7128" s="44">
        <v>22.0</v>
      </c>
      <c r="D7128" s="44">
        <v>0.0</v>
      </c>
      <c r="E7128" s="44">
        <v>28.5</v>
      </c>
      <c r="F7128" s="44">
        <v>4.35</v>
      </c>
      <c r="G7128" s="44">
        <v>0.95</v>
      </c>
      <c r="H7128" s="18">
        <f>MIN(1,F7128/Config_Geracao!$E$4)*G7128</f>
        <v>0.41325</v>
      </c>
    </row>
    <row r="7129" ht="15.0" customHeight="1">
      <c r="A7129" s="43">
        <v>45954.9583333333</v>
      </c>
      <c r="B7129" s="44">
        <v>10.0</v>
      </c>
      <c r="C7129" s="44">
        <v>23.0</v>
      </c>
      <c r="D7129" s="44">
        <v>0.0</v>
      </c>
      <c r="E7129" s="44">
        <v>31.2</v>
      </c>
      <c r="F7129" s="44">
        <v>5.71</v>
      </c>
      <c r="G7129" s="44">
        <v>0.95</v>
      </c>
      <c r="H7129" s="18">
        <f>MIN(1,F7129/Config_Geracao!$E$4)*G7129</f>
        <v>0.54245</v>
      </c>
    </row>
    <row r="7130" ht="15.0" customHeight="1">
      <c r="A7130" s="43">
        <v>45955.0</v>
      </c>
      <c r="B7130" s="44">
        <v>10.0</v>
      </c>
      <c r="C7130" s="44">
        <v>0.0</v>
      </c>
      <c r="D7130" s="44">
        <v>0.0</v>
      </c>
      <c r="E7130" s="44">
        <v>30.1</v>
      </c>
      <c r="F7130" s="44">
        <v>3.52</v>
      </c>
      <c r="G7130" s="44">
        <v>0.95</v>
      </c>
      <c r="H7130" s="18">
        <f>MIN(1,F7130/Config_Geracao!$E$4)*G7130</f>
        <v>0.3344</v>
      </c>
    </row>
    <row r="7131" ht="15.0" customHeight="1">
      <c r="A7131" s="43">
        <v>45955.0416666667</v>
      </c>
      <c r="B7131" s="44">
        <v>10.0</v>
      </c>
      <c r="C7131" s="44">
        <v>1.0</v>
      </c>
      <c r="D7131" s="44">
        <v>0.0</v>
      </c>
      <c r="E7131" s="44">
        <v>29.6</v>
      </c>
      <c r="F7131" s="44">
        <v>4.65</v>
      </c>
      <c r="G7131" s="44">
        <v>0.95</v>
      </c>
      <c r="H7131" s="18">
        <f>MIN(1,F7131/Config_Geracao!$E$4)*G7131</f>
        <v>0.44175</v>
      </c>
    </row>
    <row r="7132" ht="15.0" customHeight="1">
      <c r="A7132" s="43">
        <v>45955.0833333333</v>
      </c>
      <c r="B7132" s="44">
        <v>10.0</v>
      </c>
      <c r="C7132" s="44">
        <v>2.0</v>
      </c>
      <c r="D7132" s="44">
        <v>0.0</v>
      </c>
      <c r="E7132" s="44">
        <v>27.5</v>
      </c>
      <c r="F7132" s="44">
        <v>4.51</v>
      </c>
      <c r="G7132" s="44">
        <v>0.95</v>
      </c>
      <c r="H7132" s="18">
        <f>MIN(1,F7132/Config_Geracao!$E$4)*G7132</f>
        <v>0.42845</v>
      </c>
    </row>
    <row r="7133" ht="15.0" customHeight="1">
      <c r="A7133" s="43">
        <v>45955.125</v>
      </c>
      <c r="B7133" s="44">
        <v>10.0</v>
      </c>
      <c r="C7133" s="44">
        <v>3.0</v>
      </c>
      <c r="D7133" s="44">
        <v>0.0</v>
      </c>
      <c r="E7133" s="44">
        <v>27.1</v>
      </c>
      <c r="F7133" s="44">
        <v>4.46</v>
      </c>
      <c r="G7133" s="44">
        <v>0.95</v>
      </c>
      <c r="H7133" s="18">
        <f>MIN(1,F7133/Config_Geracao!$E$4)*G7133</f>
        <v>0.4237</v>
      </c>
    </row>
    <row r="7134" ht="15.0" customHeight="1">
      <c r="A7134" s="43">
        <v>45955.1666666667</v>
      </c>
      <c r="B7134" s="44">
        <v>10.0</v>
      </c>
      <c r="C7134" s="44">
        <v>4.0</v>
      </c>
      <c r="D7134" s="44">
        <v>0.0</v>
      </c>
      <c r="E7134" s="44">
        <v>26.5</v>
      </c>
      <c r="F7134" s="44">
        <v>3.57</v>
      </c>
      <c r="G7134" s="44">
        <v>0.95</v>
      </c>
      <c r="H7134" s="18">
        <f>MIN(1,F7134/Config_Geracao!$E$4)*G7134</f>
        <v>0.33915</v>
      </c>
    </row>
    <row r="7135" ht="15.0" customHeight="1">
      <c r="A7135" s="43">
        <v>45955.2083333333</v>
      </c>
      <c r="B7135" s="44">
        <v>10.0</v>
      </c>
      <c r="C7135" s="44">
        <v>5.0</v>
      </c>
      <c r="D7135" s="44">
        <v>0.0</v>
      </c>
      <c r="E7135" s="44">
        <v>25.5</v>
      </c>
      <c r="F7135" s="44">
        <v>6.31</v>
      </c>
      <c r="G7135" s="44">
        <v>0.95</v>
      </c>
      <c r="H7135" s="18">
        <f>MIN(1,F7135/Config_Geracao!$E$4)*G7135</f>
        <v>0.59945</v>
      </c>
    </row>
    <row r="7136" ht="15.0" customHeight="1">
      <c r="A7136" s="43">
        <v>45955.25</v>
      </c>
      <c r="B7136" s="44">
        <v>10.0</v>
      </c>
      <c r="C7136" s="44">
        <v>6.0</v>
      </c>
      <c r="D7136" s="44">
        <v>236.6</v>
      </c>
      <c r="E7136" s="44">
        <v>26.6</v>
      </c>
      <c r="F7136" s="44">
        <v>5.41</v>
      </c>
      <c r="G7136" s="44">
        <v>0.95</v>
      </c>
      <c r="H7136" s="18">
        <f>MIN(1,F7136/Config_Geracao!$E$4)*G7136</f>
        <v>0.51395</v>
      </c>
    </row>
    <row r="7137" ht="15.0" customHeight="1">
      <c r="A7137" s="43">
        <v>45955.2916666667</v>
      </c>
      <c r="B7137" s="44">
        <v>10.0</v>
      </c>
      <c r="C7137" s="44">
        <v>7.0</v>
      </c>
      <c r="D7137" s="44">
        <v>147.0</v>
      </c>
      <c r="E7137" s="44">
        <v>26.7</v>
      </c>
      <c r="F7137" s="44">
        <v>4.18</v>
      </c>
      <c r="G7137" s="44">
        <v>0.95</v>
      </c>
      <c r="H7137" s="18">
        <f>MIN(1,F7137/Config_Geracao!$E$4)*G7137</f>
        <v>0.3971</v>
      </c>
    </row>
    <row r="7138" ht="15.0" customHeight="1">
      <c r="A7138" s="43">
        <v>45955.3333333333</v>
      </c>
      <c r="B7138" s="44">
        <v>10.0</v>
      </c>
      <c r="C7138" s="44">
        <v>8.0</v>
      </c>
      <c r="D7138" s="44">
        <v>314.4</v>
      </c>
      <c r="E7138" s="44">
        <v>29.4</v>
      </c>
      <c r="F7138" s="44">
        <v>3.65</v>
      </c>
      <c r="G7138" s="44">
        <v>0.95</v>
      </c>
      <c r="H7138" s="18">
        <f>MIN(1,F7138/Config_Geracao!$E$4)*G7138</f>
        <v>0.34675</v>
      </c>
    </row>
    <row r="7139" ht="15.0" customHeight="1">
      <c r="A7139" s="43">
        <v>45955.375</v>
      </c>
      <c r="B7139" s="44">
        <v>10.0</v>
      </c>
      <c r="C7139" s="44">
        <v>9.0</v>
      </c>
      <c r="D7139" s="44">
        <v>210.4</v>
      </c>
      <c r="E7139" s="44">
        <v>27.8</v>
      </c>
      <c r="F7139" s="44">
        <v>2.36</v>
      </c>
      <c r="G7139" s="44">
        <v>0.95</v>
      </c>
      <c r="H7139" s="18">
        <f>MIN(1,F7139/Config_Geracao!$E$4)*G7139</f>
        <v>0.2242</v>
      </c>
    </row>
    <row r="7140" ht="15.0" customHeight="1">
      <c r="A7140" s="43">
        <v>45955.4166666667</v>
      </c>
      <c r="B7140" s="44">
        <v>10.0</v>
      </c>
      <c r="C7140" s="44">
        <v>10.0</v>
      </c>
      <c r="D7140" s="44">
        <v>467.8</v>
      </c>
      <c r="E7140" s="44">
        <v>33.5</v>
      </c>
      <c r="F7140" s="44">
        <v>2.98</v>
      </c>
      <c r="G7140" s="44">
        <v>0.95</v>
      </c>
      <c r="H7140" s="18">
        <f>MIN(1,F7140/Config_Geracao!$E$4)*G7140</f>
        <v>0.2831</v>
      </c>
    </row>
    <row r="7141" ht="15.0" customHeight="1">
      <c r="A7141" s="43">
        <v>45955.4583333333</v>
      </c>
      <c r="B7141" s="44">
        <v>10.0</v>
      </c>
      <c r="C7141" s="44">
        <v>11.0</v>
      </c>
      <c r="D7141" s="44">
        <v>380.8</v>
      </c>
      <c r="E7141" s="44">
        <v>32.0</v>
      </c>
      <c r="F7141" s="44">
        <v>2.51</v>
      </c>
      <c r="G7141" s="44">
        <v>0.95</v>
      </c>
      <c r="H7141" s="18">
        <f>MIN(1,F7141/Config_Geracao!$E$4)*G7141</f>
        <v>0.23845</v>
      </c>
    </row>
    <row r="7142" ht="15.0" customHeight="1">
      <c r="A7142" s="43">
        <v>45955.5</v>
      </c>
      <c r="B7142" s="44">
        <v>10.0</v>
      </c>
      <c r="C7142" s="44">
        <v>12.0</v>
      </c>
      <c r="D7142" s="44">
        <v>676.9</v>
      </c>
      <c r="E7142" s="44">
        <v>33.7</v>
      </c>
      <c r="F7142" s="44">
        <v>2.66</v>
      </c>
      <c r="G7142" s="44">
        <v>0.95</v>
      </c>
      <c r="H7142" s="18">
        <f>MIN(1,F7142/Config_Geracao!$E$4)*G7142</f>
        <v>0.2527</v>
      </c>
    </row>
    <row r="7143" ht="15.0" customHeight="1">
      <c r="A7143" s="43">
        <v>45955.5416666667</v>
      </c>
      <c r="B7143" s="44">
        <v>10.0</v>
      </c>
      <c r="C7143" s="44">
        <v>13.0</v>
      </c>
      <c r="D7143" s="44">
        <v>447.8</v>
      </c>
      <c r="E7143" s="44">
        <v>30.1</v>
      </c>
      <c r="F7143" s="44">
        <v>3.59</v>
      </c>
      <c r="G7143" s="44">
        <v>0.95</v>
      </c>
      <c r="H7143" s="18">
        <f>MIN(1,F7143/Config_Geracao!$E$4)*G7143</f>
        <v>0.34105</v>
      </c>
    </row>
    <row r="7144" ht="15.0" customHeight="1">
      <c r="A7144" s="43">
        <v>45955.5833333333</v>
      </c>
      <c r="B7144" s="44">
        <v>10.0</v>
      </c>
      <c r="C7144" s="44">
        <v>14.0</v>
      </c>
      <c r="D7144" s="44">
        <v>912.6</v>
      </c>
      <c r="E7144" s="44">
        <v>31.3</v>
      </c>
      <c r="F7144" s="44">
        <v>4.57</v>
      </c>
      <c r="G7144" s="44">
        <v>0.95</v>
      </c>
      <c r="H7144" s="18">
        <f>MIN(1,F7144/Config_Geracao!$E$4)*G7144</f>
        <v>0.43415</v>
      </c>
    </row>
    <row r="7145" ht="15.0" customHeight="1">
      <c r="A7145" s="43">
        <v>45955.625</v>
      </c>
      <c r="B7145" s="44">
        <v>10.0</v>
      </c>
      <c r="C7145" s="44">
        <v>15.0</v>
      </c>
      <c r="D7145" s="44">
        <v>822.0</v>
      </c>
      <c r="E7145" s="44">
        <v>31.0</v>
      </c>
      <c r="F7145" s="44">
        <v>2.64</v>
      </c>
      <c r="G7145" s="44">
        <v>0.95</v>
      </c>
      <c r="H7145" s="18">
        <f>MIN(1,F7145/Config_Geracao!$E$4)*G7145</f>
        <v>0.2508</v>
      </c>
    </row>
    <row r="7146" ht="15.0" customHeight="1">
      <c r="A7146" s="43">
        <v>45955.6666666667</v>
      </c>
      <c r="B7146" s="44">
        <v>10.0</v>
      </c>
      <c r="C7146" s="44">
        <v>16.0</v>
      </c>
      <c r="D7146" s="44">
        <v>248.9</v>
      </c>
      <c r="E7146" s="44">
        <v>31.3</v>
      </c>
      <c r="F7146" s="44">
        <v>3.29</v>
      </c>
      <c r="G7146" s="44">
        <v>0.95</v>
      </c>
      <c r="H7146" s="18">
        <f>MIN(1,F7146/Config_Geracao!$E$4)*G7146</f>
        <v>0.31255</v>
      </c>
    </row>
    <row r="7147" ht="15.0" customHeight="1">
      <c r="A7147" s="43">
        <v>45955.7083333333</v>
      </c>
      <c r="B7147" s="44">
        <v>10.0</v>
      </c>
      <c r="C7147" s="44">
        <v>17.0</v>
      </c>
      <c r="D7147" s="44">
        <v>495.4</v>
      </c>
      <c r="E7147" s="44">
        <v>27.2</v>
      </c>
      <c r="F7147" s="44">
        <v>4.33</v>
      </c>
      <c r="G7147" s="44">
        <v>0.95</v>
      </c>
      <c r="H7147" s="18">
        <f>MIN(1,F7147/Config_Geracao!$E$4)*G7147</f>
        <v>0.41135</v>
      </c>
    </row>
    <row r="7148" ht="15.0" customHeight="1">
      <c r="A7148" s="43">
        <v>45955.75</v>
      </c>
      <c r="B7148" s="44">
        <v>10.0</v>
      </c>
      <c r="C7148" s="44">
        <v>18.0</v>
      </c>
      <c r="D7148" s="44">
        <v>226.2</v>
      </c>
      <c r="E7148" s="44">
        <v>27.7</v>
      </c>
      <c r="F7148" s="44">
        <v>3.12</v>
      </c>
      <c r="G7148" s="44">
        <v>0.95</v>
      </c>
      <c r="H7148" s="18">
        <f>MIN(1,F7148/Config_Geracao!$E$4)*G7148</f>
        <v>0.2964</v>
      </c>
    </row>
    <row r="7149" ht="15.0" customHeight="1">
      <c r="A7149" s="43">
        <v>45955.7916666667</v>
      </c>
      <c r="B7149" s="44">
        <v>10.0</v>
      </c>
      <c r="C7149" s="44">
        <v>19.0</v>
      </c>
      <c r="D7149" s="44">
        <v>0.0</v>
      </c>
      <c r="E7149" s="44">
        <v>27.7</v>
      </c>
      <c r="F7149" s="44">
        <v>3.55</v>
      </c>
      <c r="G7149" s="44">
        <v>0.95</v>
      </c>
      <c r="H7149" s="18">
        <f>MIN(1,F7149/Config_Geracao!$E$4)*G7149</f>
        <v>0.33725</v>
      </c>
    </row>
    <row r="7150" ht="15.0" customHeight="1">
      <c r="A7150" s="43">
        <v>45955.8333333333</v>
      </c>
      <c r="B7150" s="44">
        <v>10.0</v>
      </c>
      <c r="C7150" s="44">
        <v>20.0</v>
      </c>
      <c r="D7150" s="44">
        <v>0.0</v>
      </c>
      <c r="E7150" s="44">
        <v>28.1</v>
      </c>
      <c r="F7150" s="44">
        <v>3.18</v>
      </c>
      <c r="G7150" s="44">
        <v>0.95</v>
      </c>
      <c r="H7150" s="18">
        <f>MIN(1,F7150/Config_Geracao!$E$4)*G7150</f>
        <v>0.3021</v>
      </c>
    </row>
    <row r="7151" ht="15.0" customHeight="1">
      <c r="A7151" s="43">
        <v>45955.875</v>
      </c>
      <c r="B7151" s="44">
        <v>10.0</v>
      </c>
      <c r="C7151" s="44">
        <v>21.0</v>
      </c>
      <c r="D7151" s="44">
        <v>0.0</v>
      </c>
      <c r="E7151" s="44">
        <v>26.7</v>
      </c>
      <c r="F7151" s="44">
        <v>4.86</v>
      </c>
      <c r="G7151" s="44">
        <v>0.95</v>
      </c>
      <c r="H7151" s="18">
        <f>MIN(1,F7151/Config_Geracao!$E$4)*G7151</f>
        <v>0.4617</v>
      </c>
    </row>
    <row r="7152" ht="15.0" customHeight="1">
      <c r="A7152" s="43">
        <v>45955.9166666667</v>
      </c>
      <c r="B7152" s="44">
        <v>10.0</v>
      </c>
      <c r="C7152" s="44">
        <v>22.0</v>
      </c>
      <c r="D7152" s="44">
        <v>0.0</v>
      </c>
      <c r="E7152" s="44">
        <v>27.6</v>
      </c>
      <c r="F7152" s="44">
        <v>4.58</v>
      </c>
      <c r="G7152" s="44">
        <v>0.95</v>
      </c>
      <c r="H7152" s="18">
        <f>MIN(1,F7152/Config_Geracao!$E$4)*G7152</f>
        <v>0.4351</v>
      </c>
    </row>
    <row r="7153" ht="15.0" customHeight="1">
      <c r="A7153" s="43">
        <v>45955.9583333333</v>
      </c>
      <c r="B7153" s="44">
        <v>10.0</v>
      </c>
      <c r="C7153" s="44">
        <v>23.0</v>
      </c>
      <c r="D7153" s="44">
        <v>0.0</v>
      </c>
      <c r="E7153" s="44">
        <v>29.0</v>
      </c>
      <c r="F7153" s="44">
        <v>3.84</v>
      </c>
      <c r="G7153" s="44">
        <v>0.95</v>
      </c>
      <c r="H7153" s="18">
        <f>MIN(1,F7153/Config_Geracao!$E$4)*G7153</f>
        <v>0.3648</v>
      </c>
    </row>
    <row r="7154" ht="15.0" customHeight="1">
      <c r="A7154" s="43">
        <v>45956.0</v>
      </c>
      <c r="B7154" s="44">
        <v>10.0</v>
      </c>
      <c r="C7154" s="44">
        <v>0.0</v>
      </c>
      <c r="D7154" s="44">
        <v>0.0</v>
      </c>
      <c r="E7154" s="44">
        <v>31.4</v>
      </c>
      <c r="F7154" s="44">
        <v>4.11</v>
      </c>
      <c r="G7154" s="44">
        <v>0.95</v>
      </c>
      <c r="H7154" s="18">
        <f>MIN(1,F7154/Config_Geracao!$E$4)*G7154</f>
        <v>0.39045</v>
      </c>
    </row>
    <row r="7155" ht="15.0" customHeight="1">
      <c r="A7155" s="43">
        <v>45956.0416666667</v>
      </c>
      <c r="B7155" s="44">
        <v>10.0</v>
      </c>
      <c r="C7155" s="44">
        <v>1.0</v>
      </c>
      <c r="D7155" s="44">
        <v>0.0</v>
      </c>
      <c r="E7155" s="44">
        <v>29.9</v>
      </c>
      <c r="F7155" s="44">
        <v>4.83</v>
      </c>
      <c r="G7155" s="44">
        <v>0.95</v>
      </c>
      <c r="H7155" s="18">
        <f>MIN(1,F7155/Config_Geracao!$E$4)*G7155</f>
        <v>0.45885</v>
      </c>
    </row>
    <row r="7156" ht="15.0" customHeight="1">
      <c r="A7156" s="43">
        <v>45956.0833333333</v>
      </c>
      <c r="B7156" s="44">
        <v>10.0</v>
      </c>
      <c r="C7156" s="44">
        <v>2.0</v>
      </c>
      <c r="D7156" s="44">
        <v>0.0</v>
      </c>
      <c r="E7156" s="44">
        <v>29.7</v>
      </c>
      <c r="F7156" s="44">
        <v>9.45</v>
      </c>
      <c r="G7156" s="44">
        <v>0.95</v>
      </c>
      <c r="H7156" s="18">
        <f>MIN(1,F7156/Config_Geracao!$E$4)*G7156</f>
        <v>0.89775</v>
      </c>
    </row>
    <row r="7157" ht="15.0" customHeight="1">
      <c r="A7157" s="43">
        <v>45956.125</v>
      </c>
      <c r="B7157" s="44">
        <v>10.0</v>
      </c>
      <c r="C7157" s="44">
        <v>3.0</v>
      </c>
      <c r="D7157" s="44">
        <v>0.0</v>
      </c>
      <c r="E7157" s="44">
        <v>30.0</v>
      </c>
      <c r="F7157" s="44">
        <v>3.98</v>
      </c>
      <c r="G7157" s="44">
        <v>0.95</v>
      </c>
      <c r="H7157" s="18">
        <f>MIN(1,F7157/Config_Geracao!$E$4)*G7157</f>
        <v>0.3781</v>
      </c>
    </row>
    <row r="7158" ht="15.0" customHeight="1">
      <c r="A7158" s="43">
        <v>45956.1666666667</v>
      </c>
      <c r="B7158" s="44">
        <v>10.0</v>
      </c>
      <c r="C7158" s="44">
        <v>4.0</v>
      </c>
      <c r="D7158" s="44">
        <v>0.0</v>
      </c>
      <c r="E7158" s="44">
        <v>28.9</v>
      </c>
      <c r="F7158" s="44">
        <v>3.83</v>
      </c>
      <c r="G7158" s="44">
        <v>0.95</v>
      </c>
      <c r="H7158" s="18">
        <f>MIN(1,F7158/Config_Geracao!$E$4)*G7158</f>
        <v>0.36385</v>
      </c>
    </row>
    <row r="7159" ht="15.0" customHeight="1">
      <c r="A7159" s="43">
        <v>45956.2083333333</v>
      </c>
      <c r="B7159" s="44">
        <v>10.0</v>
      </c>
      <c r="C7159" s="44">
        <v>5.0</v>
      </c>
      <c r="D7159" s="44">
        <v>12.9</v>
      </c>
      <c r="E7159" s="44">
        <v>26.7</v>
      </c>
      <c r="F7159" s="44">
        <v>4.03</v>
      </c>
      <c r="G7159" s="44">
        <v>0.95</v>
      </c>
      <c r="H7159" s="18">
        <f>MIN(1,F7159/Config_Geracao!$E$4)*G7159</f>
        <v>0.38285</v>
      </c>
    </row>
    <row r="7160" ht="15.0" customHeight="1">
      <c r="A7160" s="43">
        <v>45956.25</v>
      </c>
      <c r="B7160" s="44">
        <v>10.0</v>
      </c>
      <c r="C7160" s="44">
        <v>6.0</v>
      </c>
      <c r="D7160" s="44">
        <v>55.1</v>
      </c>
      <c r="E7160" s="44">
        <v>24.5</v>
      </c>
      <c r="F7160" s="44">
        <v>3.96</v>
      </c>
      <c r="G7160" s="44">
        <v>0.95</v>
      </c>
      <c r="H7160" s="18">
        <f>MIN(1,F7160/Config_Geracao!$E$4)*G7160</f>
        <v>0.3762</v>
      </c>
    </row>
    <row r="7161" ht="15.0" customHeight="1">
      <c r="A7161" s="43">
        <v>45956.2916666667</v>
      </c>
      <c r="B7161" s="44">
        <v>10.0</v>
      </c>
      <c r="C7161" s="44">
        <v>7.0</v>
      </c>
      <c r="D7161" s="44">
        <v>151.6</v>
      </c>
      <c r="E7161" s="44">
        <v>28.3</v>
      </c>
      <c r="F7161" s="44">
        <v>3.76</v>
      </c>
      <c r="G7161" s="44">
        <v>0.95</v>
      </c>
      <c r="H7161" s="18">
        <f>MIN(1,F7161/Config_Geracao!$E$4)*G7161</f>
        <v>0.3572</v>
      </c>
    </row>
    <row r="7162" ht="15.0" customHeight="1">
      <c r="A7162" s="43">
        <v>45956.3333333333</v>
      </c>
      <c r="B7162" s="44">
        <v>10.0</v>
      </c>
      <c r="C7162" s="44">
        <v>8.0</v>
      </c>
      <c r="D7162" s="44">
        <v>443.2</v>
      </c>
      <c r="E7162" s="44">
        <v>25.3</v>
      </c>
      <c r="F7162" s="44">
        <v>3.05</v>
      </c>
      <c r="G7162" s="44">
        <v>0.95</v>
      </c>
      <c r="H7162" s="18">
        <f>MIN(1,F7162/Config_Geracao!$E$4)*G7162</f>
        <v>0.28975</v>
      </c>
    </row>
    <row r="7163" ht="15.0" customHeight="1">
      <c r="A7163" s="43">
        <v>45956.375</v>
      </c>
      <c r="B7163" s="44">
        <v>10.0</v>
      </c>
      <c r="C7163" s="44">
        <v>9.0</v>
      </c>
      <c r="D7163" s="44">
        <v>375.5</v>
      </c>
      <c r="E7163" s="44">
        <v>28.6</v>
      </c>
      <c r="F7163" s="44">
        <v>3.29</v>
      </c>
      <c r="G7163" s="44">
        <v>0.95</v>
      </c>
      <c r="H7163" s="18">
        <f>MIN(1,F7163/Config_Geracao!$E$4)*G7163</f>
        <v>0.31255</v>
      </c>
    </row>
    <row r="7164" ht="15.0" customHeight="1">
      <c r="A7164" s="43">
        <v>45956.4166666667</v>
      </c>
      <c r="B7164" s="44">
        <v>10.0</v>
      </c>
      <c r="C7164" s="44">
        <v>10.0</v>
      </c>
      <c r="D7164" s="44">
        <v>934.5</v>
      </c>
      <c r="E7164" s="44">
        <v>31.8</v>
      </c>
      <c r="F7164" s="44">
        <v>3.4</v>
      </c>
      <c r="G7164" s="44">
        <v>0.95</v>
      </c>
      <c r="H7164" s="18">
        <f>MIN(1,F7164/Config_Geracao!$E$4)*G7164</f>
        <v>0.323</v>
      </c>
    </row>
    <row r="7165" ht="15.0" customHeight="1">
      <c r="A7165" s="43">
        <v>45956.4583333333</v>
      </c>
      <c r="B7165" s="44">
        <v>10.0</v>
      </c>
      <c r="C7165" s="44">
        <v>11.0</v>
      </c>
      <c r="D7165" s="44">
        <v>674.3</v>
      </c>
      <c r="E7165" s="44">
        <v>30.9</v>
      </c>
      <c r="F7165" s="44">
        <v>2.68</v>
      </c>
      <c r="G7165" s="44">
        <v>0.95</v>
      </c>
      <c r="H7165" s="18">
        <f>MIN(1,F7165/Config_Geracao!$E$4)*G7165</f>
        <v>0.2546</v>
      </c>
    </row>
    <row r="7166" ht="15.0" customHeight="1">
      <c r="A7166" s="43">
        <v>45956.5</v>
      </c>
      <c r="B7166" s="44">
        <v>10.0</v>
      </c>
      <c r="C7166" s="44">
        <v>12.0</v>
      </c>
      <c r="D7166" s="44">
        <v>646.0</v>
      </c>
      <c r="E7166" s="44">
        <v>30.9</v>
      </c>
      <c r="F7166" s="44">
        <v>2.84</v>
      </c>
      <c r="G7166" s="44">
        <v>0.95</v>
      </c>
      <c r="H7166" s="18">
        <f>MIN(1,F7166/Config_Geracao!$E$4)*G7166</f>
        <v>0.2698</v>
      </c>
    </row>
    <row r="7167" ht="15.0" customHeight="1">
      <c r="A7167" s="43">
        <v>45956.5416666667</v>
      </c>
      <c r="B7167" s="44">
        <v>10.0</v>
      </c>
      <c r="C7167" s="44">
        <v>13.0</v>
      </c>
      <c r="D7167" s="44">
        <v>386.6</v>
      </c>
      <c r="E7167" s="44">
        <v>30.6</v>
      </c>
      <c r="F7167" s="44">
        <v>3.78</v>
      </c>
      <c r="G7167" s="44">
        <v>0.95</v>
      </c>
      <c r="H7167" s="18">
        <f>MIN(1,F7167/Config_Geracao!$E$4)*G7167</f>
        <v>0.3591</v>
      </c>
    </row>
    <row r="7168" ht="15.0" customHeight="1">
      <c r="A7168" s="43">
        <v>45956.5833333333</v>
      </c>
      <c r="B7168" s="44">
        <v>10.0</v>
      </c>
      <c r="C7168" s="44">
        <v>14.0</v>
      </c>
      <c r="D7168" s="44">
        <v>362.0</v>
      </c>
      <c r="E7168" s="44">
        <v>30.8</v>
      </c>
      <c r="F7168" s="44">
        <v>2.55</v>
      </c>
      <c r="G7168" s="44">
        <v>0.95</v>
      </c>
      <c r="H7168" s="18">
        <f>MIN(1,F7168/Config_Geracao!$E$4)*G7168</f>
        <v>0.24225</v>
      </c>
    </row>
    <row r="7169" ht="15.0" customHeight="1">
      <c r="A7169" s="43">
        <v>45956.625</v>
      </c>
      <c r="B7169" s="44">
        <v>10.0</v>
      </c>
      <c r="C7169" s="44">
        <v>15.0</v>
      </c>
      <c r="D7169" s="44">
        <v>501.4</v>
      </c>
      <c r="E7169" s="44">
        <v>28.9</v>
      </c>
      <c r="F7169" s="44">
        <v>4.58</v>
      </c>
      <c r="G7169" s="44">
        <v>0.95</v>
      </c>
      <c r="H7169" s="18">
        <f>MIN(1,F7169/Config_Geracao!$E$4)*G7169</f>
        <v>0.4351</v>
      </c>
    </row>
    <row r="7170" ht="15.0" customHeight="1">
      <c r="A7170" s="43">
        <v>45956.6666666667</v>
      </c>
      <c r="B7170" s="44">
        <v>10.0</v>
      </c>
      <c r="C7170" s="44">
        <v>16.0</v>
      </c>
      <c r="D7170" s="44">
        <v>104.9</v>
      </c>
      <c r="E7170" s="44">
        <v>29.3</v>
      </c>
      <c r="F7170" s="44">
        <v>4.89</v>
      </c>
      <c r="G7170" s="44">
        <v>0.95</v>
      </c>
      <c r="H7170" s="18">
        <f>MIN(1,F7170/Config_Geracao!$E$4)*G7170</f>
        <v>0.46455</v>
      </c>
    </row>
    <row r="7171" ht="15.0" customHeight="1">
      <c r="A7171" s="43">
        <v>45956.7083333333</v>
      </c>
      <c r="B7171" s="44">
        <v>10.0</v>
      </c>
      <c r="C7171" s="44">
        <v>17.0</v>
      </c>
      <c r="D7171" s="44">
        <v>458.9</v>
      </c>
      <c r="E7171" s="44">
        <v>28.3</v>
      </c>
      <c r="F7171" s="44">
        <v>4.94</v>
      </c>
      <c r="G7171" s="44">
        <v>0.95</v>
      </c>
      <c r="H7171" s="18">
        <f>MIN(1,F7171/Config_Geracao!$E$4)*G7171</f>
        <v>0.4693</v>
      </c>
    </row>
    <row r="7172" ht="15.0" customHeight="1">
      <c r="A7172" s="43">
        <v>45956.75</v>
      </c>
      <c r="B7172" s="44">
        <v>10.0</v>
      </c>
      <c r="C7172" s="44">
        <v>18.0</v>
      </c>
      <c r="D7172" s="44">
        <v>176.9</v>
      </c>
      <c r="E7172" s="44">
        <v>26.6</v>
      </c>
      <c r="F7172" s="44">
        <v>3.93</v>
      </c>
      <c r="G7172" s="44">
        <v>0.95</v>
      </c>
      <c r="H7172" s="18">
        <f>MIN(1,F7172/Config_Geracao!$E$4)*G7172</f>
        <v>0.37335</v>
      </c>
    </row>
    <row r="7173" ht="15.0" customHeight="1">
      <c r="A7173" s="43">
        <v>45956.7916666667</v>
      </c>
      <c r="B7173" s="44">
        <v>10.0</v>
      </c>
      <c r="C7173" s="44">
        <v>19.0</v>
      </c>
      <c r="D7173" s="44">
        <v>30.0</v>
      </c>
      <c r="E7173" s="44">
        <v>27.3</v>
      </c>
      <c r="F7173" s="44">
        <v>2.36</v>
      </c>
      <c r="G7173" s="44">
        <v>0.95</v>
      </c>
      <c r="H7173" s="18">
        <f>MIN(1,F7173/Config_Geracao!$E$4)*G7173</f>
        <v>0.2242</v>
      </c>
    </row>
    <row r="7174" ht="15.0" customHeight="1">
      <c r="A7174" s="43">
        <v>45956.8333333333</v>
      </c>
      <c r="B7174" s="44">
        <v>10.0</v>
      </c>
      <c r="C7174" s="44">
        <v>20.0</v>
      </c>
      <c r="D7174" s="44">
        <v>0.0</v>
      </c>
      <c r="E7174" s="44">
        <v>27.1</v>
      </c>
      <c r="F7174" s="44">
        <v>4.09</v>
      </c>
      <c r="G7174" s="44">
        <v>0.95</v>
      </c>
      <c r="H7174" s="18">
        <f>MIN(1,F7174/Config_Geracao!$E$4)*G7174</f>
        <v>0.38855</v>
      </c>
    </row>
    <row r="7175" ht="15.0" customHeight="1">
      <c r="A7175" s="43">
        <v>45956.875</v>
      </c>
      <c r="B7175" s="44">
        <v>10.0</v>
      </c>
      <c r="C7175" s="44">
        <v>21.0</v>
      </c>
      <c r="D7175" s="44">
        <v>0.0</v>
      </c>
      <c r="E7175" s="44">
        <v>27.0</v>
      </c>
      <c r="F7175" s="44">
        <v>4.34</v>
      </c>
      <c r="G7175" s="44">
        <v>0.95</v>
      </c>
      <c r="H7175" s="18">
        <f>MIN(1,F7175/Config_Geracao!$E$4)*G7175</f>
        <v>0.4123</v>
      </c>
    </row>
    <row r="7176" ht="15.0" customHeight="1">
      <c r="A7176" s="43">
        <v>45956.9166666667</v>
      </c>
      <c r="B7176" s="44">
        <v>10.0</v>
      </c>
      <c r="C7176" s="44">
        <v>22.0</v>
      </c>
      <c r="D7176" s="44">
        <v>0.0</v>
      </c>
      <c r="E7176" s="44">
        <v>26.9</v>
      </c>
      <c r="F7176" s="44">
        <v>3.5</v>
      </c>
      <c r="G7176" s="44">
        <v>0.95</v>
      </c>
      <c r="H7176" s="18">
        <f>MIN(1,F7176/Config_Geracao!$E$4)*G7176</f>
        <v>0.3325</v>
      </c>
    </row>
    <row r="7177" ht="15.0" customHeight="1">
      <c r="A7177" s="43">
        <v>45956.9583333333</v>
      </c>
      <c r="B7177" s="44">
        <v>10.0</v>
      </c>
      <c r="C7177" s="44">
        <v>23.0</v>
      </c>
      <c r="D7177" s="44">
        <v>0.0</v>
      </c>
      <c r="E7177" s="44">
        <v>26.8</v>
      </c>
      <c r="F7177" s="44">
        <v>5.29</v>
      </c>
      <c r="G7177" s="44">
        <v>0.95</v>
      </c>
      <c r="H7177" s="18">
        <f>MIN(1,F7177/Config_Geracao!$E$4)*G7177</f>
        <v>0.50255</v>
      </c>
    </row>
    <row r="7178" ht="15.0" customHeight="1">
      <c r="A7178" s="43">
        <v>45957.0</v>
      </c>
      <c r="B7178" s="44">
        <v>10.0</v>
      </c>
      <c r="C7178" s="44">
        <v>0.0</v>
      </c>
      <c r="D7178" s="44">
        <v>0.0</v>
      </c>
      <c r="E7178" s="44">
        <v>28.6</v>
      </c>
      <c r="F7178" s="44">
        <v>3.41</v>
      </c>
      <c r="G7178" s="44">
        <v>0.95</v>
      </c>
      <c r="H7178" s="18">
        <f>MIN(1,F7178/Config_Geracao!$E$4)*G7178</f>
        <v>0.32395</v>
      </c>
    </row>
    <row r="7179" ht="15.0" customHeight="1">
      <c r="A7179" s="43">
        <v>45957.0416666667</v>
      </c>
      <c r="B7179" s="44">
        <v>10.0</v>
      </c>
      <c r="C7179" s="44">
        <v>1.0</v>
      </c>
      <c r="D7179" s="44">
        <v>0.0</v>
      </c>
      <c r="E7179" s="44">
        <v>30.9</v>
      </c>
      <c r="F7179" s="44">
        <v>5.8</v>
      </c>
      <c r="G7179" s="44">
        <v>0.95</v>
      </c>
      <c r="H7179" s="18">
        <f>MIN(1,F7179/Config_Geracao!$E$4)*G7179</f>
        <v>0.551</v>
      </c>
    </row>
    <row r="7180" ht="15.0" customHeight="1">
      <c r="A7180" s="43">
        <v>45957.0833333333</v>
      </c>
      <c r="B7180" s="44">
        <v>10.0</v>
      </c>
      <c r="C7180" s="44">
        <v>2.0</v>
      </c>
      <c r="D7180" s="44">
        <v>0.0</v>
      </c>
      <c r="E7180" s="44">
        <v>26.4</v>
      </c>
      <c r="F7180" s="44">
        <v>5.38</v>
      </c>
      <c r="G7180" s="44">
        <v>0.95</v>
      </c>
      <c r="H7180" s="18">
        <f>MIN(1,F7180/Config_Geracao!$E$4)*G7180</f>
        <v>0.5111</v>
      </c>
    </row>
    <row r="7181" ht="15.0" customHeight="1">
      <c r="A7181" s="43">
        <v>45957.125</v>
      </c>
      <c r="B7181" s="44">
        <v>10.0</v>
      </c>
      <c r="C7181" s="44">
        <v>3.0</v>
      </c>
      <c r="D7181" s="44">
        <v>0.0</v>
      </c>
      <c r="E7181" s="44">
        <v>28.8</v>
      </c>
      <c r="F7181" s="44">
        <v>5.69</v>
      </c>
      <c r="G7181" s="44">
        <v>0.95</v>
      </c>
      <c r="H7181" s="18">
        <f>MIN(1,F7181/Config_Geracao!$E$4)*G7181</f>
        <v>0.54055</v>
      </c>
    </row>
    <row r="7182" ht="15.0" customHeight="1">
      <c r="A7182" s="43">
        <v>45957.1666666667</v>
      </c>
      <c r="B7182" s="44">
        <v>10.0</v>
      </c>
      <c r="C7182" s="44">
        <v>4.0</v>
      </c>
      <c r="D7182" s="44">
        <v>0.0</v>
      </c>
      <c r="E7182" s="44">
        <v>28.3</v>
      </c>
      <c r="F7182" s="44">
        <v>3.73</v>
      </c>
      <c r="G7182" s="44">
        <v>0.95</v>
      </c>
      <c r="H7182" s="18">
        <f>MIN(1,F7182/Config_Geracao!$E$4)*G7182</f>
        <v>0.35435</v>
      </c>
    </row>
    <row r="7183" ht="15.0" customHeight="1">
      <c r="A7183" s="43">
        <v>45957.2083333333</v>
      </c>
      <c r="B7183" s="44">
        <v>10.0</v>
      </c>
      <c r="C7183" s="44">
        <v>5.0</v>
      </c>
      <c r="D7183" s="44">
        <v>0.0</v>
      </c>
      <c r="E7183" s="44">
        <v>29.6</v>
      </c>
      <c r="F7183" s="44">
        <v>3.92</v>
      </c>
      <c r="G7183" s="44">
        <v>0.95</v>
      </c>
      <c r="H7183" s="18">
        <f>MIN(1,F7183/Config_Geracao!$E$4)*G7183</f>
        <v>0.3724</v>
      </c>
    </row>
    <row r="7184" ht="15.0" customHeight="1">
      <c r="A7184" s="43">
        <v>45957.25</v>
      </c>
      <c r="B7184" s="44">
        <v>10.0</v>
      </c>
      <c r="C7184" s="44">
        <v>6.0</v>
      </c>
      <c r="D7184" s="44">
        <v>244.7</v>
      </c>
      <c r="E7184" s="44">
        <v>27.8</v>
      </c>
      <c r="F7184" s="44">
        <v>3.41</v>
      </c>
      <c r="G7184" s="44">
        <v>0.95</v>
      </c>
      <c r="H7184" s="18">
        <f>MIN(1,F7184/Config_Geracao!$E$4)*G7184</f>
        <v>0.32395</v>
      </c>
    </row>
    <row r="7185" ht="15.0" customHeight="1">
      <c r="A7185" s="43">
        <v>45957.2916666667</v>
      </c>
      <c r="B7185" s="44">
        <v>10.0</v>
      </c>
      <c r="C7185" s="44">
        <v>7.0</v>
      </c>
      <c r="D7185" s="44">
        <v>76.3</v>
      </c>
      <c r="E7185" s="44">
        <v>28.4</v>
      </c>
      <c r="F7185" s="44">
        <v>3.63</v>
      </c>
      <c r="G7185" s="44">
        <v>0.95</v>
      </c>
      <c r="H7185" s="18">
        <f>MIN(1,F7185/Config_Geracao!$E$4)*G7185</f>
        <v>0.34485</v>
      </c>
    </row>
    <row r="7186" ht="15.0" customHeight="1">
      <c r="A7186" s="43">
        <v>45957.3333333333</v>
      </c>
      <c r="B7186" s="44">
        <v>10.0</v>
      </c>
      <c r="C7186" s="44">
        <v>8.0</v>
      </c>
      <c r="D7186" s="44">
        <v>489.3</v>
      </c>
      <c r="E7186" s="44">
        <v>31.0</v>
      </c>
      <c r="F7186" s="44">
        <v>2.45</v>
      </c>
      <c r="G7186" s="44">
        <v>0.95</v>
      </c>
      <c r="H7186" s="18">
        <f>MIN(1,F7186/Config_Geracao!$E$4)*G7186</f>
        <v>0.23275</v>
      </c>
    </row>
    <row r="7187" ht="15.0" customHeight="1">
      <c r="A7187" s="43">
        <v>45957.375</v>
      </c>
      <c r="B7187" s="44">
        <v>10.0</v>
      </c>
      <c r="C7187" s="44">
        <v>9.0</v>
      </c>
      <c r="D7187" s="44">
        <v>805.4</v>
      </c>
      <c r="E7187" s="44">
        <v>29.5</v>
      </c>
      <c r="F7187" s="44">
        <v>7.14</v>
      </c>
      <c r="G7187" s="44">
        <v>0.95</v>
      </c>
      <c r="H7187" s="18">
        <f>MIN(1,F7187/Config_Geracao!$E$4)*G7187</f>
        <v>0.6783</v>
      </c>
    </row>
    <row r="7188" ht="15.0" customHeight="1">
      <c r="A7188" s="43">
        <v>45957.4166666667</v>
      </c>
      <c r="B7188" s="44">
        <v>10.0</v>
      </c>
      <c r="C7188" s="44">
        <v>10.0</v>
      </c>
      <c r="D7188" s="44">
        <v>951.7</v>
      </c>
      <c r="E7188" s="44">
        <v>28.9</v>
      </c>
      <c r="F7188" s="44">
        <v>2.73</v>
      </c>
      <c r="G7188" s="44">
        <v>0.95</v>
      </c>
      <c r="H7188" s="18">
        <f>MIN(1,F7188/Config_Geracao!$E$4)*G7188</f>
        <v>0.25935</v>
      </c>
    </row>
    <row r="7189" ht="15.0" customHeight="1">
      <c r="A7189" s="43">
        <v>45957.4583333333</v>
      </c>
      <c r="B7189" s="44">
        <v>10.0</v>
      </c>
      <c r="C7189" s="44">
        <v>11.0</v>
      </c>
      <c r="D7189" s="44">
        <v>1036.1</v>
      </c>
      <c r="E7189" s="44">
        <v>32.0</v>
      </c>
      <c r="F7189" s="44">
        <v>6.77</v>
      </c>
      <c r="G7189" s="44">
        <v>0.95</v>
      </c>
      <c r="H7189" s="18">
        <f>MIN(1,F7189/Config_Geracao!$E$4)*G7189</f>
        <v>0.64315</v>
      </c>
    </row>
    <row r="7190" ht="15.0" customHeight="1">
      <c r="A7190" s="43">
        <v>45957.5</v>
      </c>
      <c r="B7190" s="44">
        <v>10.0</v>
      </c>
      <c r="C7190" s="44">
        <v>12.0</v>
      </c>
      <c r="D7190" s="44">
        <v>324.4</v>
      </c>
      <c r="E7190" s="44">
        <v>29.4</v>
      </c>
      <c r="F7190" s="44">
        <v>2.71</v>
      </c>
      <c r="G7190" s="44">
        <v>0.95</v>
      </c>
      <c r="H7190" s="18">
        <f>MIN(1,F7190/Config_Geracao!$E$4)*G7190</f>
        <v>0.25745</v>
      </c>
    </row>
    <row r="7191" ht="15.0" customHeight="1">
      <c r="A7191" s="43">
        <v>45957.5416666667</v>
      </c>
      <c r="B7191" s="44">
        <v>10.0</v>
      </c>
      <c r="C7191" s="44">
        <v>13.0</v>
      </c>
      <c r="D7191" s="44">
        <v>1052.3</v>
      </c>
      <c r="E7191" s="44">
        <v>35.1</v>
      </c>
      <c r="F7191" s="44">
        <v>2.45</v>
      </c>
      <c r="G7191" s="44">
        <v>0.95</v>
      </c>
      <c r="H7191" s="18">
        <f>MIN(1,F7191/Config_Geracao!$E$4)*G7191</f>
        <v>0.23275</v>
      </c>
    </row>
    <row r="7192" ht="15.0" customHeight="1">
      <c r="A7192" s="43">
        <v>45957.5833333333</v>
      </c>
      <c r="B7192" s="44">
        <v>10.0</v>
      </c>
      <c r="C7192" s="44">
        <v>14.0</v>
      </c>
      <c r="D7192" s="44">
        <v>942.8</v>
      </c>
      <c r="E7192" s="44">
        <v>33.9</v>
      </c>
      <c r="F7192" s="44">
        <v>4.72</v>
      </c>
      <c r="G7192" s="44">
        <v>0.95</v>
      </c>
      <c r="H7192" s="18">
        <f>MIN(1,F7192/Config_Geracao!$E$4)*G7192</f>
        <v>0.4484</v>
      </c>
    </row>
    <row r="7193" ht="15.0" customHeight="1">
      <c r="A7193" s="43">
        <v>45957.625</v>
      </c>
      <c r="B7193" s="44">
        <v>10.0</v>
      </c>
      <c r="C7193" s="44">
        <v>15.0</v>
      </c>
      <c r="D7193" s="44">
        <v>794.7</v>
      </c>
      <c r="E7193" s="44">
        <v>30.5</v>
      </c>
      <c r="F7193" s="44">
        <v>3.7</v>
      </c>
      <c r="G7193" s="44">
        <v>0.95</v>
      </c>
      <c r="H7193" s="18">
        <f>MIN(1,F7193/Config_Geracao!$E$4)*G7193</f>
        <v>0.3515</v>
      </c>
    </row>
    <row r="7194" ht="15.0" customHeight="1">
      <c r="A7194" s="43">
        <v>45957.6666666667</v>
      </c>
      <c r="B7194" s="44">
        <v>10.0</v>
      </c>
      <c r="C7194" s="44">
        <v>16.0</v>
      </c>
      <c r="D7194" s="44">
        <v>615.8</v>
      </c>
      <c r="E7194" s="44">
        <v>26.6</v>
      </c>
      <c r="F7194" s="44">
        <v>2.58</v>
      </c>
      <c r="G7194" s="44">
        <v>0.95</v>
      </c>
      <c r="H7194" s="18">
        <f>MIN(1,F7194/Config_Geracao!$E$4)*G7194</f>
        <v>0.2451</v>
      </c>
    </row>
    <row r="7195" ht="15.0" customHeight="1">
      <c r="A7195" s="43">
        <v>45957.7083333333</v>
      </c>
      <c r="B7195" s="44">
        <v>10.0</v>
      </c>
      <c r="C7195" s="44">
        <v>17.0</v>
      </c>
      <c r="D7195" s="44">
        <v>484.1</v>
      </c>
      <c r="E7195" s="44">
        <v>25.3</v>
      </c>
      <c r="F7195" s="44">
        <v>2.32</v>
      </c>
      <c r="G7195" s="44">
        <v>0.95</v>
      </c>
      <c r="H7195" s="18">
        <f>MIN(1,F7195/Config_Geracao!$E$4)*G7195</f>
        <v>0.2204</v>
      </c>
    </row>
    <row r="7196" ht="15.0" customHeight="1">
      <c r="A7196" s="43">
        <v>45957.75</v>
      </c>
      <c r="B7196" s="44">
        <v>10.0</v>
      </c>
      <c r="C7196" s="44">
        <v>18.0</v>
      </c>
      <c r="D7196" s="44">
        <v>252.0</v>
      </c>
      <c r="E7196" s="44">
        <v>25.9</v>
      </c>
      <c r="F7196" s="44">
        <v>3.1</v>
      </c>
      <c r="G7196" s="44">
        <v>0.95</v>
      </c>
      <c r="H7196" s="18">
        <f>MIN(1,F7196/Config_Geracao!$E$4)*G7196</f>
        <v>0.2945</v>
      </c>
    </row>
    <row r="7197" ht="15.0" customHeight="1">
      <c r="A7197" s="43">
        <v>45957.7916666667</v>
      </c>
      <c r="B7197" s="44">
        <v>10.0</v>
      </c>
      <c r="C7197" s="44">
        <v>19.0</v>
      </c>
      <c r="D7197" s="44">
        <v>44.2</v>
      </c>
      <c r="E7197" s="44">
        <v>24.4</v>
      </c>
      <c r="F7197" s="44">
        <v>4.04</v>
      </c>
      <c r="G7197" s="44">
        <v>0.95</v>
      </c>
      <c r="H7197" s="18">
        <f>MIN(1,F7197/Config_Geracao!$E$4)*G7197</f>
        <v>0.3838</v>
      </c>
    </row>
    <row r="7198" ht="15.0" customHeight="1">
      <c r="A7198" s="43">
        <v>45957.8333333333</v>
      </c>
      <c r="B7198" s="44">
        <v>10.0</v>
      </c>
      <c r="C7198" s="44">
        <v>20.0</v>
      </c>
      <c r="D7198" s="44">
        <v>0.0</v>
      </c>
      <c r="E7198" s="44">
        <v>28.2</v>
      </c>
      <c r="F7198" s="44">
        <v>3.14</v>
      </c>
      <c r="G7198" s="44">
        <v>0.95</v>
      </c>
      <c r="H7198" s="18">
        <f>MIN(1,F7198/Config_Geracao!$E$4)*G7198</f>
        <v>0.2983</v>
      </c>
    </row>
    <row r="7199" ht="15.0" customHeight="1">
      <c r="A7199" s="43">
        <v>45957.875</v>
      </c>
      <c r="B7199" s="44">
        <v>10.0</v>
      </c>
      <c r="C7199" s="44">
        <v>21.0</v>
      </c>
      <c r="D7199" s="44">
        <v>0.0</v>
      </c>
      <c r="E7199" s="44">
        <v>27.6</v>
      </c>
      <c r="F7199" s="44">
        <v>4.65</v>
      </c>
      <c r="G7199" s="44">
        <v>0.95</v>
      </c>
      <c r="H7199" s="18">
        <f>MIN(1,F7199/Config_Geracao!$E$4)*G7199</f>
        <v>0.44175</v>
      </c>
    </row>
    <row r="7200" ht="15.0" customHeight="1">
      <c r="A7200" s="43">
        <v>45957.9166666667</v>
      </c>
      <c r="B7200" s="44">
        <v>10.0</v>
      </c>
      <c r="C7200" s="44">
        <v>22.0</v>
      </c>
      <c r="D7200" s="44">
        <v>0.0</v>
      </c>
      <c r="E7200" s="44">
        <v>28.7</v>
      </c>
      <c r="F7200" s="44">
        <v>3.73</v>
      </c>
      <c r="G7200" s="44">
        <v>0.95</v>
      </c>
      <c r="H7200" s="18">
        <f>MIN(1,F7200/Config_Geracao!$E$4)*G7200</f>
        <v>0.35435</v>
      </c>
    </row>
    <row r="7201" ht="15.0" customHeight="1">
      <c r="A7201" s="43">
        <v>45957.9583333333</v>
      </c>
      <c r="B7201" s="44">
        <v>10.0</v>
      </c>
      <c r="C7201" s="44">
        <v>23.0</v>
      </c>
      <c r="D7201" s="44">
        <v>0.0</v>
      </c>
      <c r="E7201" s="44">
        <v>28.7</v>
      </c>
      <c r="F7201" s="44">
        <v>5.0</v>
      </c>
      <c r="G7201" s="44">
        <v>0.95</v>
      </c>
      <c r="H7201" s="18">
        <f>MIN(1,F7201/Config_Geracao!$E$4)*G7201</f>
        <v>0.475</v>
      </c>
    </row>
    <row r="7202" ht="15.0" customHeight="1">
      <c r="A7202" s="43">
        <v>45958.0</v>
      </c>
      <c r="B7202" s="44">
        <v>10.0</v>
      </c>
      <c r="C7202" s="44">
        <v>0.0</v>
      </c>
      <c r="D7202" s="44">
        <v>0.0</v>
      </c>
      <c r="E7202" s="44">
        <v>26.3</v>
      </c>
      <c r="F7202" s="44">
        <v>6.41</v>
      </c>
      <c r="G7202" s="44">
        <v>0.95</v>
      </c>
      <c r="H7202" s="18">
        <f>MIN(1,F7202/Config_Geracao!$E$4)*G7202</f>
        <v>0.60895</v>
      </c>
    </row>
    <row r="7203" ht="15.0" customHeight="1">
      <c r="A7203" s="43">
        <v>45958.0416666667</v>
      </c>
      <c r="B7203" s="44">
        <v>10.0</v>
      </c>
      <c r="C7203" s="44">
        <v>1.0</v>
      </c>
      <c r="D7203" s="44">
        <v>0.0</v>
      </c>
      <c r="E7203" s="44">
        <v>29.0</v>
      </c>
      <c r="F7203" s="44">
        <v>4.81</v>
      </c>
      <c r="G7203" s="44">
        <v>0.95</v>
      </c>
      <c r="H7203" s="18">
        <f>MIN(1,F7203/Config_Geracao!$E$4)*G7203</f>
        <v>0.45695</v>
      </c>
    </row>
    <row r="7204" ht="15.0" customHeight="1">
      <c r="A7204" s="43">
        <v>45958.0833333333</v>
      </c>
      <c r="B7204" s="44">
        <v>10.0</v>
      </c>
      <c r="C7204" s="44">
        <v>2.0</v>
      </c>
      <c r="D7204" s="44">
        <v>0.0</v>
      </c>
      <c r="E7204" s="44">
        <v>30.4</v>
      </c>
      <c r="F7204" s="44">
        <v>4.52</v>
      </c>
      <c r="G7204" s="44">
        <v>0.95</v>
      </c>
      <c r="H7204" s="18">
        <f>MIN(1,F7204/Config_Geracao!$E$4)*G7204</f>
        <v>0.4294</v>
      </c>
    </row>
    <row r="7205" ht="15.0" customHeight="1">
      <c r="A7205" s="43">
        <v>45958.125</v>
      </c>
      <c r="B7205" s="44">
        <v>10.0</v>
      </c>
      <c r="C7205" s="44">
        <v>3.0</v>
      </c>
      <c r="D7205" s="44">
        <v>0.0</v>
      </c>
      <c r="E7205" s="44">
        <v>30.5</v>
      </c>
      <c r="F7205" s="44">
        <v>3.4</v>
      </c>
      <c r="G7205" s="44">
        <v>0.95</v>
      </c>
      <c r="H7205" s="18">
        <f>MIN(1,F7205/Config_Geracao!$E$4)*G7205</f>
        <v>0.323</v>
      </c>
    </row>
    <row r="7206" ht="15.0" customHeight="1">
      <c r="A7206" s="43">
        <v>45958.1666666667</v>
      </c>
      <c r="B7206" s="44">
        <v>10.0</v>
      </c>
      <c r="C7206" s="44">
        <v>4.0</v>
      </c>
      <c r="D7206" s="44">
        <v>0.0</v>
      </c>
      <c r="E7206" s="44">
        <v>28.3</v>
      </c>
      <c r="F7206" s="44">
        <v>3.91</v>
      </c>
      <c r="G7206" s="44">
        <v>0.95</v>
      </c>
      <c r="H7206" s="18">
        <f>MIN(1,F7206/Config_Geracao!$E$4)*G7206</f>
        <v>0.37145</v>
      </c>
    </row>
    <row r="7207" ht="15.0" customHeight="1">
      <c r="A7207" s="43">
        <v>45958.2083333333</v>
      </c>
      <c r="B7207" s="44">
        <v>10.0</v>
      </c>
      <c r="C7207" s="44">
        <v>5.0</v>
      </c>
      <c r="D7207" s="44">
        <v>0.0</v>
      </c>
      <c r="E7207" s="44">
        <v>26.0</v>
      </c>
      <c r="F7207" s="44">
        <v>5.74</v>
      </c>
      <c r="G7207" s="44">
        <v>0.95</v>
      </c>
      <c r="H7207" s="18">
        <f>MIN(1,F7207/Config_Geracao!$E$4)*G7207</f>
        <v>0.5453</v>
      </c>
    </row>
    <row r="7208" ht="15.0" customHeight="1">
      <c r="A7208" s="43">
        <v>45958.25</v>
      </c>
      <c r="B7208" s="44">
        <v>10.0</v>
      </c>
      <c r="C7208" s="44">
        <v>6.0</v>
      </c>
      <c r="D7208" s="44">
        <v>260.9</v>
      </c>
      <c r="E7208" s="44">
        <v>26.4</v>
      </c>
      <c r="F7208" s="44">
        <v>4.35</v>
      </c>
      <c r="G7208" s="44">
        <v>0.95</v>
      </c>
      <c r="H7208" s="18">
        <f>MIN(1,F7208/Config_Geracao!$E$4)*G7208</f>
        <v>0.41325</v>
      </c>
    </row>
    <row r="7209" ht="15.0" customHeight="1">
      <c r="A7209" s="43">
        <v>45958.2916666667</v>
      </c>
      <c r="B7209" s="44">
        <v>10.0</v>
      </c>
      <c r="C7209" s="44">
        <v>7.0</v>
      </c>
      <c r="D7209" s="44">
        <v>135.6</v>
      </c>
      <c r="E7209" s="44">
        <v>28.0</v>
      </c>
      <c r="F7209" s="44">
        <v>2.27</v>
      </c>
      <c r="G7209" s="44">
        <v>0.95</v>
      </c>
      <c r="H7209" s="18">
        <f>MIN(1,F7209/Config_Geracao!$E$4)*G7209</f>
        <v>0.21565</v>
      </c>
    </row>
    <row r="7210" ht="15.0" customHeight="1">
      <c r="A7210" s="43">
        <v>45958.3333333333</v>
      </c>
      <c r="B7210" s="44">
        <v>10.0</v>
      </c>
      <c r="C7210" s="44">
        <v>8.0</v>
      </c>
      <c r="D7210" s="44">
        <v>639.6</v>
      </c>
      <c r="E7210" s="44">
        <v>28.4</v>
      </c>
      <c r="F7210" s="44">
        <v>2.29</v>
      </c>
      <c r="G7210" s="44">
        <v>0.95</v>
      </c>
      <c r="H7210" s="18">
        <f>MIN(1,F7210/Config_Geracao!$E$4)*G7210</f>
        <v>0.21755</v>
      </c>
    </row>
    <row r="7211" ht="15.0" customHeight="1">
      <c r="A7211" s="43">
        <v>45958.375</v>
      </c>
      <c r="B7211" s="44">
        <v>10.0</v>
      </c>
      <c r="C7211" s="44">
        <v>9.0</v>
      </c>
      <c r="D7211" s="44">
        <v>320.1</v>
      </c>
      <c r="E7211" s="44">
        <v>28.0</v>
      </c>
      <c r="F7211" s="44">
        <v>3.28</v>
      </c>
      <c r="G7211" s="44">
        <v>0.95</v>
      </c>
      <c r="H7211" s="18">
        <f>MIN(1,F7211/Config_Geracao!$E$4)*G7211</f>
        <v>0.3116</v>
      </c>
    </row>
    <row r="7212" ht="15.0" customHeight="1">
      <c r="A7212" s="43">
        <v>45958.4166666667</v>
      </c>
      <c r="B7212" s="44">
        <v>10.0</v>
      </c>
      <c r="C7212" s="44">
        <v>10.0</v>
      </c>
      <c r="D7212" s="44">
        <v>952.8</v>
      </c>
      <c r="E7212" s="44">
        <v>31.9</v>
      </c>
      <c r="F7212" s="44">
        <v>2.27</v>
      </c>
      <c r="G7212" s="44">
        <v>0.95</v>
      </c>
      <c r="H7212" s="18">
        <f>MIN(1,F7212/Config_Geracao!$E$4)*G7212</f>
        <v>0.21565</v>
      </c>
    </row>
    <row r="7213" ht="15.0" customHeight="1">
      <c r="A7213" s="43">
        <v>45958.4583333333</v>
      </c>
      <c r="B7213" s="44">
        <v>10.0</v>
      </c>
      <c r="C7213" s="44">
        <v>11.0</v>
      </c>
      <c r="D7213" s="44">
        <v>1043.4</v>
      </c>
      <c r="E7213" s="44">
        <v>30.4</v>
      </c>
      <c r="F7213" s="44">
        <v>6.3</v>
      </c>
      <c r="G7213" s="44">
        <v>0.95</v>
      </c>
      <c r="H7213" s="18">
        <f>MIN(1,F7213/Config_Geracao!$E$4)*G7213</f>
        <v>0.5985</v>
      </c>
    </row>
    <row r="7214" ht="15.0" customHeight="1">
      <c r="A7214" s="43">
        <v>45958.5</v>
      </c>
      <c r="B7214" s="44">
        <v>10.0</v>
      </c>
      <c r="C7214" s="44">
        <v>12.0</v>
      </c>
      <c r="D7214" s="44">
        <v>1070.0</v>
      </c>
      <c r="E7214" s="44">
        <v>29.8</v>
      </c>
      <c r="F7214" s="44">
        <v>3.7</v>
      </c>
      <c r="G7214" s="44">
        <v>0.95</v>
      </c>
      <c r="H7214" s="18">
        <f>MIN(1,F7214/Config_Geracao!$E$4)*G7214</f>
        <v>0.3515</v>
      </c>
    </row>
    <row r="7215" ht="15.0" customHeight="1">
      <c r="A7215" s="43">
        <v>45958.5416666667</v>
      </c>
      <c r="B7215" s="44">
        <v>10.0</v>
      </c>
      <c r="C7215" s="44">
        <v>13.0</v>
      </c>
      <c r="D7215" s="44">
        <v>953.8</v>
      </c>
      <c r="E7215" s="44">
        <v>31.4</v>
      </c>
      <c r="F7215" s="44">
        <v>2.75</v>
      </c>
      <c r="G7215" s="44">
        <v>0.95</v>
      </c>
      <c r="H7215" s="18">
        <f>MIN(1,F7215/Config_Geracao!$E$4)*G7215</f>
        <v>0.26125</v>
      </c>
    </row>
    <row r="7216" ht="15.0" customHeight="1">
      <c r="A7216" s="43">
        <v>45958.5833333333</v>
      </c>
      <c r="B7216" s="44">
        <v>10.0</v>
      </c>
      <c r="C7216" s="44">
        <v>14.0</v>
      </c>
      <c r="D7216" s="44">
        <v>947.2</v>
      </c>
      <c r="E7216" s="44">
        <v>29.6</v>
      </c>
      <c r="F7216" s="44">
        <v>2.72</v>
      </c>
      <c r="G7216" s="44">
        <v>0.95</v>
      </c>
      <c r="H7216" s="18">
        <f>MIN(1,F7216/Config_Geracao!$E$4)*G7216</f>
        <v>0.2584</v>
      </c>
    </row>
    <row r="7217" ht="15.0" customHeight="1">
      <c r="A7217" s="43">
        <v>45958.625</v>
      </c>
      <c r="B7217" s="44">
        <v>10.0</v>
      </c>
      <c r="C7217" s="44">
        <v>15.0</v>
      </c>
      <c r="D7217" s="44">
        <v>333.6</v>
      </c>
      <c r="E7217" s="44">
        <v>30.9</v>
      </c>
      <c r="F7217" s="44">
        <v>3.78</v>
      </c>
      <c r="G7217" s="44">
        <v>0.95</v>
      </c>
      <c r="H7217" s="18">
        <f>MIN(1,F7217/Config_Geracao!$E$4)*G7217</f>
        <v>0.3591</v>
      </c>
    </row>
    <row r="7218" ht="15.0" customHeight="1">
      <c r="A7218" s="43">
        <v>45958.6666666667</v>
      </c>
      <c r="B7218" s="44">
        <v>10.0</v>
      </c>
      <c r="C7218" s="44">
        <v>16.0</v>
      </c>
      <c r="D7218" s="44">
        <v>677.1</v>
      </c>
      <c r="E7218" s="44">
        <v>29.9</v>
      </c>
      <c r="F7218" s="44">
        <v>3.3</v>
      </c>
      <c r="G7218" s="44">
        <v>0.95</v>
      </c>
      <c r="H7218" s="18">
        <f>MIN(1,F7218/Config_Geracao!$E$4)*G7218</f>
        <v>0.3135</v>
      </c>
    </row>
    <row r="7219" ht="15.0" customHeight="1">
      <c r="A7219" s="43">
        <v>45958.7083333333</v>
      </c>
      <c r="B7219" s="44">
        <v>10.0</v>
      </c>
      <c r="C7219" s="44">
        <v>17.0</v>
      </c>
      <c r="D7219" s="44">
        <v>86.3</v>
      </c>
      <c r="E7219" s="44">
        <v>27.7</v>
      </c>
      <c r="F7219" s="44">
        <v>4.09</v>
      </c>
      <c r="G7219" s="44">
        <v>0.95</v>
      </c>
      <c r="H7219" s="18">
        <f>MIN(1,F7219/Config_Geracao!$E$4)*G7219</f>
        <v>0.38855</v>
      </c>
    </row>
    <row r="7220" ht="15.0" customHeight="1">
      <c r="A7220" s="43">
        <v>45958.75</v>
      </c>
      <c r="B7220" s="44">
        <v>10.0</v>
      </c>
      <c r="C7220" s="44">
        <v>18.0</v>
      </c>
      <c r="D7220" s="44">
        <v>126.9</v>
      </c>
      <c r="E7220" s="44">
        <v>26.1</v>
      </c>
      <c r="F7220" s="44">
        <v>2.93</v>
      </c>
      <c r="G7220" s="44">
        <v>0.95</v>
      </c>
      <c r="H7220" s="18">
        <f>MIN(1,F7220/Config_Geracao!$E$4)*G7220</f>
        <v>0.27835</v>
      </c>
    </row>
    <row r="7221" ht="15.0" customHeight="1">
      <c r="A7221" s="43">
        <v>45958.7916666667</v>
      </c>
      <c r="B7221" s="44">
        <v>10.0</v>
      </c>
      <c r="C7221" s="44">
        <v>19.0</v>
      </c>
      <c r="D7221" s="44">
        <v>0.0</v>
      </c>
      <c r="E7221" s="44">
        <v>24.7</v>
      </c>
      <c r="F7221" s="44">
        <v>2.63</v>
      </c>
      <c r="G7221" s="44">
        <v>0.95</v>
      </c>
      <c r="H7221" s="18">
        <f>MIN(1,F7221/Config_Geracao!$E$4)*G7221</f>
        <v>0.24985</v>
      </c>
    </row>
    <row r="7222" ht="15.0" customHeight="1">
      <c r="A7222" s="43">
        <v>45958.8333333333</v>
      </c>
      <c r="B7222" s="44">
        <v>10.0</v>
      </c>
      <c r="C7222" s="44">
        <v>20.0</v>
      </c>
      <c r="D7222" s="44">
        <v>0.0</v>
      </c>
      <c r="E7222" s="44">
        <v>24.9</v>
      </c>
      <c r="F7222" s="44">
        <v>2.54</v>
      </c>
      <c r="G7222" s="44">
        <v>0.95</v>
      </c>
      <c r="H7222" s="18">
        <f>MIN(1,F7222/Config_Geracao!$E$4)*G7222</f>
        <v>0.2413</v>
      </c>
    </row>
    <row r="7223" ht="15.0" customHeight="1">
      <c r="A7223" s="43">
        <v>45958.875</v>
      </c>
      <c r="B7223" s="44">
        <v>10.0</v>
      </c>
      <c r="C7223" s="44">
        <v>21.0</v>
      </c>
      <c r="D7223" s="44">
        <v>0.0</v>
      </c>
      <c r="E7223" s="44">
        <v>26.7</v>
      </c>
      <c r="F7223" s="44">
        <v>3.88</v>
      </c>
      <c r="G7223" s="44">
        <v>0.95</v>
      </c>
      <c r="H7223" s="18">
        <f>MIN(1,F7223/Config_Geracao!$E$4)*G7223</f>
        <v>0.3686</v>
      </c>
    </row>
    <row r="7224" ht="15.0" customHeight="1">
      <c r="A7224" s="43">
        <v>45958.9166666667</v>
      </c>
      <c r="B7224" s="44">
        <v>10.0</v>
      </c>
      <c r="C7224" s="44">
        <v>22.0</v>
      </c>
      <c r="D7224" s="44">
        <v>0.0</v>
      </c>
      <c r="E7224" s="44">
        <v>27.9</v>
      </c>
      <c r="F7224" s="44">
        <v>5.71</v>
      </c>
      <c r="G7224" s="44">
        <v>0.95</v>
      </c>
      <c r="H7224" s="18">
        <f>MIN(1,F7224/Config_Geracao!$E$4)*G7224</f>
        <v>0.54245</v>
      </c>
    </row>
    <row r="7225" ht="15.0" customHeight="1">
      <c r="A7225" s="43">
        <v>45958.9583333333</v>
      </c>
      <c r="B7225" s="44">
        <v>10.0</v>
      </c>
      <c r="C7225" s="44">
        <v>23.0</v>
      </c>
      <c r="D7225" s="44">
        <v>0.0</v>
      </c>
      <c r="E7225" s="44">
        <v>30.0</v>
      </c>
      <c r="F7225" s="44">
        <v>3.51</v>
      </c>
      <c r="G7225" s="44">
        <v>0.95</v>
      </c>
      <c r="H7225" s="18">
        <f>MIN(1,F7225/Config_Geracao!$E$4)*G7225</f>
        <v>0.33345</v>
      </c>
    </row>
    <row r="7226" ht="15.0" customHeight="1">
      <c r="A7226" s="43">
        <v>45959.0</v>
      </c>
      <c r="B7226" s="44">
        <v>10.0</v>
      </c>
      <c r="C7226" s="44">
        <v>0.0</v>
      </c>
      <c r="D7226" s="44">
        <v>0.0</v>
      </c>
      <c r="E7226" s="44">
        <v>27.4</v>
      </c>
      <c r="F7226" s="44">
        <v>3.8</v>
      </c>
      <c r="G7226" s="44">
        <v>0.95</v>
      </c>
      <c r="H7226" s="18">
        <f>MIN(1,F7226/Config_Geracao!$E$4)*G7226</f>
        <v>0.361</v>
      </c>
    </row>
    <row r="7227" ht="15.0" customHeight="1">
      <c r="A7227" s="43">
        <v>45959.0416666667</v>
      </c>
      <c r="B7227" s="44">
        <v>10.0</v>
      </c>
      <c r="C7227" s="44">
        <v>1.0</v>
      </c>
      <c r="D7227" s="44">
        <v>0.0</v>
      </c>
      <c r="E7227" s="44">
        <v>29.6</v>
      </c>
      <c r="F7227" s="44">
        <v>3.92</v>
      </c>
      <c r="G7227" s="44">
        <v>0.95</v>
      </c>
      <c r="H7227" s="18">
        <f>MIN(1,F7227/Config_Geracao!$E$4)*G7227</f>
        <v>0.3724</v>
      </c>
    </row>
    <row r="7228" ht="15.0" customHeight="1">
      <c r="A7228" s="43">
        <v>45959.0833333333</v>
      </c>
      <c r="B7228" s="44">
        <v>10.0</v>
      </c>
      <c r="C7228" s="44">
        <v>2.0</v>
      </c>
      <c r="D7228" s="44">
        <v>0.0</v>
      </c>
      <c r="E7228" s="44">
        <v>28.3</v>
      </c>
      <c r="F7228" s="44">
        <v>4.53</v>
      </c>
      <c r="G7228" s="44">
        <v>0.95</v>
      </c>
      <c r="H7228" s="18">
        <f>MIN(1,F7228/Config_Geracao!$E$4)*G7228</f>
        <v>0.43035</v>
      </c>
    </row>
    <row r="7229" ht="15.0" customHeight="1">
      <c r="A7229" s="43">
        <v>45959.125</v>
      </c>
      <c r="B7229" s="44">
        <v>10.0</v>
      </c>
      <c r="C7229" s="44">
        <v>3.0</v>
      </c>
      <c r="D7229" s="44">
        <v>0.0</v>
      </c>
      <c r="E7229" s="44">
        <v>26.6</v>
      </c>
      <c r="F7229" s="44">
        <v>6.17</v>
      </c>
      <c r="G7229" s="44">
        <v>0.95</v>
      </c>
      <c r="H7229" s="18">
        <f>MIN(1,F7229/Config_Geracao!$E$4)*G7229</f>
        <v>0.58615</v>
      </c>
    </row>
    <row r="7230" ht="15.0" customHeight="1">
      <c r="A7230" s="43">
        <v>45959.1666666667</v>
      </c>
      <c r="B7230" s="44">
        <v>10.0</v>
      </c>
      <c r="C7230" s="44">
        <v>4.0</v>
      </c>
      <c r="D7230" s="44">
        <v>0.0</v>
      </c>
      <c r="E7230" s="44">
        <v>27.9</v>
      </c>
      <c r="F7230" s="44">
        <v>3.78</v>
      </c>
      <c r="G7230" s="44">
        <v>0.95</v>
      </c>
      <c r="H7230" s="18">
        <f>MIN(1,F7230/Config_Geracao!$E$4)*G7230</f>
        <v>0.3591</v>
      </c>
    </row>
    <row r="7231" ht="15.0" customHeight="1">
      <c r="A7231" s="43">
        <v>45959.2083333333</v>
      </c>
      <c r="B7231" s="44">
        <v>10.0</v>
      </c>
      <c r="C7231" s="44">
        <v>5.0</v>
      </c>
      <c r="D7231" s="44">
        <v>0.0</v>
      </c>
      <c r="E7231" s="44">
        <v>26.4</v>
      </c>
      <c r="F7231" s="44">
        <v>4.33</v>
      </c>
      <c r="G7231" s="44">
        <v>0.95</v>
      </c>
      <c r="H7231" s="18">
        <f>MIN(1,F7231/Config_Geracao!$E$4)*G7231</f>
        <v>0.41135</v>
      </c>
    </row>
    <row r="7232" ht="15.0" customHeight="1">
      <c r="A7232" s="43">
        <v>45959.25</v>
      </c>
      <c r="B7232" s="44">
        <v>10.0</v>
      </c>
      <c r="C7232" s="44">
        <v>6.0</v>
      </c>
      <c r="D7232" s="44">
        <v>243.4</v>
      </c>
      <c r="E7232" s="44">
        <v>24.5</v>
      </c>
      <c r="F7232" s="44">
        <v>3.5</v>
      </c>
      <c r="G7232" s="44">
        <v>0.95</v>
      </c>
      <c r="H7232" s="18">
        <f>MIN(1,F7232/Config_Geracao!$E$4)*G7232</f>
        <v>0.3325</v>
      </c>
    </row>
    <row r="7233" ht="15.0" customHeight="1">
      <c r="A7233" s="43">
        <v>45959.2916666667</v>
      </c>
      <c r="B7233" s="44">
        <v>10.0</v>
      </c>
      <c r="C7233" s="44">
        <v>7.0</v>
      </c>
      <c r="D7233" s="44">
        <v>284.3</v>
      </c>
      <c r="E7233" s="44">
        <v>26.6</v>
      </c>
      <c r="F7233" s="44">
        <v>2.42</v>
      </c>
      <c r="G7233" s="44">
        <v>0.95</v>
      </c>
      <c r="H7233" s="18">
        <f>MIN(1,F7233/Config_Geracao!$E$4)*G7233</f>
        <v>0.2299</v>
      </c>
    </row>
    <row r="7234" ht="15.0" customHeight="1">
      <c r="A7234" s="43">
        <v>45959.3333333333</v>
      </c>
      <c r="B7234" s="44">
        <v>10.0</v>
      </c>
      <c r="C7234" s="44">
        <v>8.0</v>
      </c>
      <c r="D7234" s="44">
        <v>642.3</v>
      </c>
      <c r="E7234" s="44">
        <v>29.1</v>
      </c>
      <c r="F7234" s="44">
        <v>4.22</v>
      </c>
      <c r="G7234" s="44">
        <v>0.95</v>
      </c>
      <c r="H7234" s="18">
        <f>MIN(1,F7234/Config_Geracao!$E$4)*G7234</f>
        <v>0.4009</v>
      </c>
    </row>
    <row r="7235" ht="15.0" customHeight="1">
      <c r="A7235" s="43">
        <v>45959.375</v>
      </c>
      <c r="B7235" s="44">
        <v>10.0</v>
      </c>
      <c r="C7235" s="44">
        <v>9.0</v>
      </c>
      <c r="D7235" s="44">
        <v>451.8</v>
      </c>
      <c r="E7235" s="44">
        <v>31.9</v>
      </c>
      <c r="F7235" s="44">
        <v>3.37</v>
      </c>
      <c r="G7235" s="44">
        <v>0.95</v>
      </c>
      <c r="H7235" s="18">
        <f>MIN(1,F7235/Config_Geracao!$E$4)*G7235</f>
        <v>0.32015</v>
      </c>
    </row>
    <row r="7236" ht="15.0" customHeight="1">
      <c r="A7236" s="43">
        <v>45959.4166666667</v>
      </c>
      <c r="B7236" s="44">
        <v>10.0</v>
      </c>
      <c r="C7236" s="44">
        <v>10.0</v>
      </c>
      <c r="D7236" s="44">
        <v>886.2</v>
      </c>
      <c r="E7236" s="44">
        <v>31.8</v>
      </c>
      <c r="F7236" s="44">
        <v>2.52</v>
      </c>
      <c r="G7236" s="44">
        <v>0.95</v>
      </c>
      <c r="H7236" s="18">
        <f>MIN(1,F7236/Config_Geracao!$E$4)*G7236</f>
        <v>0.2394</v>
      </c>
    </row>
    <row r="7237" ht="15.0" customHeight="1">
      <c r="A7237" s="43">
        <v>45959.4583333333</v>
      </c>
      <c r="B7237" s="44">
        <v>10.0</v>
      </c>
      <c r="C7237" s="44">
        <v>11.0</v>
      </c>
      <c r="D7237" s="44">
        <v>441.1</v>
      </c>
      <c r="E7237" s="44">
        <v>28.8</v>
      </c>
      <c r="F7237" s="44">
        <v>2.47</v>
      </c>
      <c r="G7237" s="44">
        <v>0.95</v>
      </c>
      <c r="H7237" s="18">
        <f>MIN(1,F7237/Config_Geracao!$E$4)*G7237</f>
        <v>0.23465</v>
      </c>
    </row>
    <row r="7238" ht="15.0" customHeight="1">
      <c r="A7238" s="43">
        <v>45959.5</v>
      </c>
      <c r="B7238" s="44">
        <v>10.0</v>
      </c>
      <c r="C7238" s="44">
        <v>12.0</v>
      </c>
      <c r="D7238" s="44">
        <v>1068.1</v>
      </c>
      <c r="E7238" s="44">
        <v>31.3</v>
      </c>
      <c r="F7238" s="44">
        <v>4.3</v>
      </c>
      <c r="G7238" s="44">
        <v>0.95</v>
      </c>
      <c r="H7238" s="18">
        <f>MIN(1,F7238/Config_Geracao!$E$4)*G7238</f>
        <v>0.4085</v>
      </c>
    </row>
    <row r="7239" ht="15.0" customHeight="1">
      <c r="A7239" s="43">
        <v>45959.5416666667</v>
      </c>
      <c r="B7239" s="44">
        <v>10.0</v>
      </c>
      <c r="C7239" s="44">
        <v>13.0</v>
      </c>
      <c r="D7239" s="44">
        <v>1007.9</v>
      </c>
      <c r="E7239" s="44">
        <v>32.9</v>
      </c>
      <c r="F7239" s="44">
        <v>3.22</v>
      </c>
      <c r="G7239" s="44">
        <v>0.95</v>
      </c>
      <c r="H7239" s="18">
        <f>MIN(1,F7239/Config_Geracao!$E$4)*G7239</f>
        <v>0.3059</v>
      </c>
    </row>
    <row r="7240" ht="15.0" customHeight="1">
      <c r="A7240" s="43">
        <v>45959.5833333333</v>
      </c>
      <c r="B7240" s="44">
        <v>10.0</v>
      </c>
      <c r="C7240" s="44">
        <v>14.0</v>
      </c>
      <c r="D7240" s="44">
        <v>955.4</v>
      </c>
      <c r="E7240" s="44">
        <v>30.6</v>
      </c>
      <c r="F7240" s="44">
        <v>2.79</v>
      </c>
      <c r="G7240" s="44">
        <v>0.95</v>
      </c>
      <c r="H7240" s="18">
        <f>MIN(1,F7240/Config_Geracao!$E$4)*G7240</f>
        <v>0.26505</v>
      </c>
    </row>
    <row r="7241" ht="15.0" customHeight="1">
      <c r="A7241" s="43">
        <v>45959.625</v>
      </c>
      <c r="B7241" s="44">
        <v>10.0</v>
      </c>
      <c r="C7241" s="44">
        <v>15.0</v>
      </c>
      <c r="D7241" s="44">
        <v>347.1</v>
      </c>
      <c r="E7241" s="44">
        <v>29.0</v>
      </c>
      <c r="F7241" s="44">
        <v>2.65</v>
      </c>
      <c r="G7241" s="44">
        <v>0.95</v>
      </c>
      <c r="H7241" s="18">
        <f>MIN(1,F7241/Config_Geracao!$E$4)*G7241</f>
        <v>0.25175</v>
      </c>
    </row>
    <row r="7242" ht="15.0" customHeight="1">
      <c r="A7242" s="43">
        <v>45959.6666666667</v>
      </c>
      <c r="B7242" s="44">
        <v>10.0</v>
      </c>
      <c r="C7242" s="44">
        <v>16.0</v>
      </c>
      <c r="D7242" s="44">
        <v>194.5</v>
      </c>
      <c r="E7242" s="44">
        <v>29.7</v>
      </c>
      <c r="F7242" s="44">
        <v>2.7</v>
      </c>
      <c r="G7242" s="44">
        <v>0.95</v>
      </c>
      <c r="H7242" s="18">
        <f>MIN(1,F7242/Config_Geracao!$E$4)*G7242</f>
        <v>0.2565</v>
      </c>
    </row>
    <row r="7243" ht="15.0" customHeight="1">
      <c r="A7243" s="43">
        <v>45959.7083333333</v>
      </c>
      <c r="B7243" s="44">
        <v>10.0</v>
      </c>
      <c r="C7243" s="44">
        <v>17.0</v>
      </c>
      <c r="D7243" s="44">
        <v>496.5</v>
      </c>
      <c r="E7243" s="44">
        <v>25.8</v>
      </c>
      <c r="F7243" s="44">
        <v>2.92</v>
      </c>
      <c r="G7243" s="44">
        <v>0.95</v>
      </c>
      <c r="H7243" s="18">
        <f>MIN(1,F7243/Config_Geracao!$E$4)*G7243</f>
        <v>0.2774</v>
      </c>
    </row>
    <row r="7244" ht="15.0" customHeight="1">
      <c r="A7244" s="43">
        <v>45959.75</v>
      </c>
      <c r="B7244" s="44">
        <v>10.0</v>
      </c>
      <c r="C7244" s="44">
        <v>18.0</v>
      </c>
      <c r="D7244" s="44">
        <v>201.7</v>
      </c>
      <c r="E7244" s="44">
        <v>25.7</v>
      </c>
      <c r="F7244" s="44">
        <v>5.14</v>
      </c>
      <c r="G7244" s="44">
        <v>0.95</v>
      </c>
      <c r="H7244" s="18">
        <f>MIN(1,F7244/Config_Geracao!$E$4)*G7244</f>
        <v>0.4883</v>
      </c>
    </row>
    <row r="7245" ht="15.0" customHeight="1">
      <c r="A7245" s="43">
        <v>45959.7916666667</v>
      </c>
      <c r="B7245" s="44">
        <v>10.0</v>
      </c>
      <c r="C7245" s="44">
        <v>19.0</v>
      </c>
      <c r="D7245" s="44">
        <v>0.0</v>
      </c>
      <c r="E7245" s="44">
        <v>27.0</v>
      </c>
      <c r="F7245" s="44">
        <v>2.31</v>
      </c>
      <c r="G7245" s="44">
        <v>0.95</v>
      </c>
      <c r="H7245" s="18">
        <f>MIN(1,F7245/Config_Geracao!$E$4)*G7245</f>
        <v>0.21945</v>
      </c>
    </row>
    <row r="7246" ht="15.0" customHeight="1">
      <c r="A7246" s="43">
        <v>45959.8333333333</v>
      </c>
      <c r="B7246" s="44">
        <v>10.0</v>
      </c>
      <c r="C7246" s="44">
        <v>20.0</v>
      </c>
      <c r="D7246" s="44">
        <v>0.0</v>
      </c>
      <c r="E7246" s="44">
        <v>27.3</v>
      </c>
      <c r="F7246" s="44">
        <v>2.79</v>
      </c>
      <c r="G7246" s="44">
        <v>0.95</v>
      </c>
      <c r="H7246" s="18">
        <f>MIN(1,F7246/Config_Geracao!$E$4)*G7246</f>
        <v>0.26505</v>
      </c>
    </row>
    <row r="7247" ht="15.0" customHeight="1">
      <c r="A7247" s="43">
        <v>45959.875</v>
      </c>
      <c r="B7247" s="44">
        <v>10.0</v>
      </c>
      <c r="C7247" s="44">
        <v>21.0</v>
      </c>
      <c r="D7247" s="44">
        <v>0.0</v>
      </c>
      <c r="E7247" s="44">
        <v>27.9</v>
      </c>
      <c r="F7247" s="44">
        <v>3.53</v>
      </c>
      <c r="G7247" s="44">
        <v>0.95</v>
      </c>
      <c r="H7247" s="18">
        <f>MIN(1,F7247/Config_Geracao!$E$4)*G7247</f>
        <v>0.33535</v>
      </c>
    </row>
    <row r="7248" ht="15.0" customHeight="1">
      <c r="A7248" s="43">
        <v>45959.9166666667</v>
      </c>
      <c r="B7248" s="44">
        <v>10.0</v>
      </c>
      <c r="C7248" s="44">
        <v>22.0</v>
      </c>
      <c r="D7248" s="44">
        <v>0.0</v>
      </c>
      <c r="E7248" s="44">
        <v>29.0</v>
      </c>
      <c r="F7248" s="44">
        <v>3.82</v>
      </c>
      <c r="G7248" s="44">
        <v>0.95</v>
      </c>
      <c r="H7248" s="18">
        <f>MIN(1,F7248/Config_Geracao!$E$4)*G7248</f>
        <v>0.3629</v>
      </c>
    </row>
    <row r="7249" ht="15.0" customHeight="1">
      <c r="A7249" s="43">
        <v>45959.9583333333</v>
      </c>
      <c r="B7249" s="44">
        <v>10.0</v>
      </c>
      <c r="C7249" s="44">
        <v>23.0</v>
      </c>
      <c r="D7249" s="44">
        <v>0.0</v>
      </c>
      <c r="E7249" s="44">
        <v>30.6</v>
      </c>
      <c r="F7249" s="44">
        <v>3.43</v>
      </c>
      <c r="G7249" s="44">
        <v>0.95</v>
      </c>
      <c r="H7249" s="18">
        <f>MIN(1,F7249/Config_Geracao!$E$4)*G7249</f>
        <v>0.32585</v>
      </c>
    </row>
    <row r="7250" ht="15.0" customHeight="1">
      <c r="A7250" s="43">
        <v>45960.0</v>
      </c>
      <c r="B7250" s="44">
        <v>10.0</v>
      </c>
      <c r="C7250" s="44">
        <v>0.0</v>
      </c>
      <c r="D7250" s="44">
        <v>0.0</v>
      </c>
      <c r="E7250" s="44">
        <v>27.6</v>
      </c>
      <c r="F7250" s="44">
        <v>4.72</v>
      </c>
      <c r="G7250" s="44">
        <v>0.95</v>
      </c>
      <c r="H7250" s="18">
        <f>MIN(1,F7250/Config_Geracao!$E$4)*G7250</f>
        <v>0.4484</v>
      </c>
    </row>
    <row r="7251" ht="15.0" customHeight="1">
      <c r="A7251" s="43">
        <v>45960.0416666667</v>
      </c>
      <c r="B7251" s="44">
        <v>10.0</v>
      </c>
      <c r="C7251" s="44">
        <v>1.0</v>
      </c>
      <c r="D7251" s="44">
        <v>0.0</v>
      </c>
      <c r="E7251" s="44">
        <v>29.2</v>
      </c>
      <c r="F7251" s="44">
        <v>4.98</v>
      </c>
      <c r="G7251" s="44">
        <v>0.95</v>
      </c>
      <c r="H7251" s="18">
        <f>MIN(1,F7251/Config_Geracao!$E$4)*G7251</f>
        <v>0.4731</v>
      </c>
    </row>
    <row r="7252" ht="15.0" customHeight="1">
      <c r="A7252" s="43">
        <v>45960.0833333333</v>
      </c>
      <c r="B7252" s="44">
        <v>10.0</v>
      </c>
      <c r="C7252" s="44">
        <v>2.0</v>
      </c>
      <c r="D7252" s="44">
        <v>0.0</v>
      </c>
      <c r="E7252" s="44">
        <v>26.8</v>
      </c>
      <c r="F7252" s="44">
        <v>4.91</v>
      </c>
      <c r="G7252" s="44">
        <v>0.95</v>
      </c>
      <c r="H7252" s="18">
        <f>MIN(1,F7252/Config_Geracao!$E$4)*G7252</f>
        <v>0.46645</v>
      </c>
    </row>
    <row r="7253" ht="15.0" customHeight="1">
      <c r="A7253" s="43">
        <v>45960.125</v>
      </c>
      <c r="B7253" s="44">
        <v>10.0</v>
      </c>
      <c r="C7253" s="44">
        <v>3.0</v>
      </c>
      <c r="D7253" s="44">
        <v>0.0</v>
      </c>
      <c r="E7253" s="44">
        <v>28.3</v>
      </c>
      <c r="F7253" s="44">
        <v>3.73</v>
      </c>
      <c r="G7253" s="44">
        <v>0.95</v>
      </c>
      <c r="H7253" s="18">
        <f>MIN(1,F7253/Config_Geracao!$E$4)*G7253</f>
        <v>0.35435</v>
      </c>
    </row>
    <row r="7254" ht="15.0" customHeight="1">
      <c r="A7254" s="43">
        <v>45960.1666666667</v>
      </c>
      <c r="B7254" s="44">
        <v>10.0</v>
      </c>
      <c r="C7254" s="44">
        <v>4.0</v>
      </c>
      <c r="D7254" s="44">
        <v>0.0</v>
      </c>
      <c r="E7254" s="44">
        <v>27.3</v>
      </c>
      <c r="F7254" s="44">
        <v>5.92</v>
      </c>
      <c r="G7254" s="44">
        <v>0.95</v>
      </c>
      <c r="H7254" s="18">
        <f>MIN(1,F7254/Config_Geracao!$E$4)*G7254</f>
        <v>0.5624</v>
      </c>
    </row>
    <row r="7255" ht="15.0" customHeight="1">
      <c r="A7255" s="43">
        <v>45960.2083333333</v>
      </c>
      <c r="B7255" s="44">
        <v>10.0</v>
      </c>
      <c r="C7255" s="44">
        <v>5.0</v>
      </c>
      <c r="D7255" s="44">
        <v>0.0</v>
      </c>
      <c r="E7255" s="44">
        <v>25.4</v>
      </c>
      <c r="F7255" s="44">
        <v>3.74</v>
      </c>
      <c r="G7255" s="44">
        <v>0.95</v>
      </c>
      <c r="H7255" s="18">
        <f>MIN(1,F7255/Config_Geracao!$E$4)*G7255</f>
        <v>0.3553</v>
      </c>
    </row>
    <row r="7256" ht="15.0" customHeight="1">
      <c r="A7256" s="43">
        <v>45960.25</v>
      </c>
      <c r="B7256" s="44">
        <v>10.0</v>
      </c>
      <c r="C7256" s="44">
        <v>6.0</v>
      </c>
      <c r="D7256" s="44">
        <v>136.7</v>
      </c>
      <c r="E7256" s="44">
        <v>27.5</v>
      </c>
      <c r="F7256" s="44">
        <v>3.45</v>
      </c>
      <c r="G7256" s="44">
        <v>0.95</v>
      </c>
      <c r="H7256" s="18">
        <f>MIN(1,F7256/Config_Geracao!$E$4)*G7256</f>
        <v>0.32775</v>
      </c>
    </row>
    <row r="7257" ht="15.0" customHeight="1">
      <c r="A7257" s="43">
        <v>45960.2916666667</v>
      </c>
      <c r="B7257" s="44">
        <v>10.0</v>
      </c>
      <c r="C7257" s="44">
        <v>7.0</v>
      </c>
      <c r="D7257" s="44">
        <v>437.6</v>
      </c>
      <c r="E7257" s="44">
        <v>29.2</v>
      </c>
      <c r="F7257" s="44">
        <v>4.39</v>
      </c>
      <c r="G7257" s="44">
        <v>0.95</v>
      </c>
      <c r="H7257" s="18">
        <f>MIN(1,F7257/Config_Geracao!$E$4)*G7257</f>
        <v>0.41705</v>
      </c>
    </row>
    <row r="7258" ht="15.0" customHeight="1">
      <c r="A7258" s="43">
        <v>45960.3333333333</v>
      </c>
      <c r="B7258" s="44">
        <v>10.0</v>
      </c>
      <c r="C7258" s="44">
        <v>8.0</v>
      </c>
      <c r="D7258" s="44">
        <v>381.9</v>
      </c>
      <c r="E7258" s="44">
        <v>27.7</v>
      </c>
      <c r="F7258" s="44">
        <v>4.67</v>
      </c>
      <c r="G7258" s="44">
        <v>0.95</v>
      </c>
      <c r="H7258" s="18">
        <f>MIN(1,F7258/Config_Geracao!$E$4)*G7258</f>
        <v>0.44365</v>
      </c>
    </row>
    <row r="7259" ht="15.0" customHeight="1">
      <c r="A7259" s="43">
        <v>45960.375</v>
      </c>
      <c r="B7259" s="44">
        <v>10.0</v>
      </c>
      <c r="C7259" s="44">
        <v>9.0</v>
      </c>
      <c r="D7259" s="44">
        <v>836.0</v>
      </c>
      <c r="E7259" s="44">
        <v>29.2</v>
      </c>
      <c r="F7259" s="44">
        <v>5.54</v>
      </c>
      <c r="G7259" s="44">
        <v>0.95</v>
      </c>
      <c r="H7259" s="18">
        <f>MIN(1,F7259/Config_Geracao!$E$4)*G7259</f>
        <v>0.5263</v>
      </c>
    </row>
    <row r="7260" ht="15.0" customHeight="1">
      <c r="A7260" s="43">
        <v>45960.4166666667</v>
      </c>
      <c r="B7260" s="44">
        <v>10.0</v>
      </c>
      <c r="C7260" s="44">
        <v>10.0</v>
      </c>
      <c r="D7260" s="44">
        <v>967.0</v>
      </c>
      <c r="E7260" s="44">
        <v>30.7</v>
      </c>
      <c r="F7260" s="44">
        <v>2.96</v>
      </c>
      <c r="G7260" s="44">
        <v>0.95</v>
      </c>
      <c r="H7260" s="18">
        <f>MIN(1,F7260/Config_Geracao!$E$4)*G7260</f>
        <v>0.2812</v>
      </c>
    </row>
    <row r="7261" ht="15.0" customHeight="1">
      <c r="A7261" s="43">
        <v>45960.4583333333</v>
      </c>
      <c r="B7261" s="44">
        <v>10.0</v>
      </c>
      <c r="C7261" s="44">
        <v>11.0</v>
      </c>
      <c r="D7261" s="44">
        <v>1013.0</v>
      </c>
      <c r="E7261" s="44">
        <v>33.3</v>
      </c>
      <c r="F7261" s="44">
        <v>2.28</v>
      </c>
      <c r="G7261" s="44">
        <v>0.95</v>
      </c>
      <c r="H7261" s="18">
        <f>MIN(1,F7261/Config_Geracao!$E$4)*G7261</f>
        <v>0.2166</v>
      </c>
    </row>
    <row r="7262" ht="15.0" customHeight="1">
      <c r="A7262" s="43">
        <v>45960.5</v>
      </c>
      <c r="B7262" s="44">
        <v>10.0</v>
      </c>
      <c r="C7262" s="44">
        <v>12.0</v>
      </c>
      <c r="D7262" s="44">
        <v>371.4</v>
      </c>
      <c r="E7262" s="44">
        <v>32.7</v>
      </c>
      <c r="F7262" s="44">
        <v>3.78</v>
      </c>
      <c r="G7262" s="44">
        <v>0.95</v>
      </c>
      <c r="H7262" s="18">
        <f>MIN(1,F7262/Config_Geracao!$E$4)*G7262</f>
        <v>0.3591</v>
      </c>
    </row>
    <row r="7263" ht="15.0" customHeight="1">
      <c r="A7263" s="43">
        <v>45960.5416666667</v>
      </c>
      <c r="B7263" s="44">
        <v>10.0</v>
      </c>
      <c r="C7263" s="44">
        <v>13.0</v>
      </c>
      <c r="D7263" s="44">
        <v>522.9</v>
      </c>
      <c r="E7263" s="44">
        <v>34.2</v>
      </c>
      <c r="F7263" s="44">
        <v>5.26</v>
      </c>
      <c r="G7263" s="44">
        <v>0.95</v>
      </c>
      <c r="H7263" s="18">
        <f>MIN(1,F7263/Config_Geracao!$E$4)*G7263</f>
        <v>0.4997</v>
      </c>
    </row>
    <row r="7264" ht="15.0" customHeight="1">
      <c r="A7264" s="43">
        <v>45960.5833333333</v>
      </c>
      <c r="B7264" s="44">
        <v>10.0</v>
      </c>
      <c r="C7264" s="44">
        <v>14.0</v>
      </c>
      <c r="D7264" s="44">
        <v>961.4</v>
      </c>
      <c r="E7264" s="44">
        <v>31.6</v>
      </c>
      <c r="F7264" s="44">
        <v>3.43</v>
      </c>
      <c r="G7264" s="44">
        <v>0.95</v>
      </c>
      <c r="H7264" s="18">
        <f>MIN(1,F7264/Config_Geracao!$E$4)*G7264</f>
        <v>0.32585</v>
      </c>
    </row>
    <row r="7265" ht="15.0" customHeight="1">
      <c r="A7265" s="43">
        <v>45960.625</v>
      </c>
      <c r="B7265" s="44">
        <v>10.0</v>
      </c>
      <c r="C7265" s="44">
        <v>15.0</v>
      </c>
      <c r="D7265" s="44">
        <v>822.9</v>
      </c>
      <c r="E7265" s="44">
        <v>30.2</v>
      </c>
      <c r="F7265" s="44">
        <v>2.25</v>
      </c>
      <c r="G7265" s="44">
        <v>0.95</v>
      </c>
      <c r="H7265" s="18">
        <f>MIN(1,F7265/Config_Geracao!$E$4)*G7265</f>
        <v>0.21375</v>
      </c>
    </row>
    <row r="7266" ht="15.0" customHeight="1">
      <c r="A7266" s="43">
        <v>45960.6666666667</v>
      </c>
      <c r="B7266" s="44">
        <v>10.0</v>
      </c>
      <c r="C7266" s="44">
        <v>16.0</v>
      </c>
      <c r="D7266" s="44">
        <v>662.2</v>
      </c>
      <c r="E7266" s="44">
        <v>29.3</v>
      </c>
      <c r="F7266" s="44">
        <v>2.35</v>
      </c>
      <c r="G7266" s="44">
        <v>0.95</v>
      </c>
      <c r="H7266" s="18">
        <f>MIN(1,F7266/Config_Geracao!$E$4)*G7266</f>
        <v>0.22325</v>
      </c>
    </row>
    <row r="7267" ht="15.0" customHeight="1">
      <c r="A7267" s="43">
        <v>45960.7083333333</v>
      </c>
      <c r="B7267" s="44">
        <v>10.0</v>
      </c>
      <c r="C7267" s="44">
        <v>17.0</v>
      </c>
      <c r="D7267" s="44">
        <v>480.2</v>
      </c>
      <c r="E7267" s="44">
        <v>26.7</v>
      </c>
      <c r="F7267" s="44">
        <v>2.71</v>
      </c>
      <c r="G7267" s="44">
        <v>0.95</v>
      </c>
      <c r="H7267" s="18">
        <f>MIN(1,F7267/Config_Geracao!$E$4)*G7267</f>
        <v>0.25745</v>
      </c>
    </row>
    <row r="7268" ht="15.0" customHeight="1">
      <c r="A7268" s="43">
        <v>45960.75</v>
      </c>
      <c r="B7268" s="44">
        <v>10.0</v>
      </c>
      <c r="C7268" s="44">
        <v>18.0</v>
      </c>
      <c r="D7268" s="44">
        <v>205.8</v>
      </c>
      <c r="E7268" s="44">
        <v>28.0</v>
      </c>
      <c r="F7268" s="44">
        <v>2.29</v>
      </c>
      <c r="G7268" s="44">
        <v>0.95</v>
      </c>
      <c r="H7268" s="18">
        <f>MIN(1,F7268/Config_Geracao!$E$4)*G7268</f>
        <v>0.21755</v>
      </c>
    </row>
    <row r="7269" ht="15.0" customHeight="1">
      <c r="A7269" s="43">
        <v>45960.7916666667</v>
      </c>
      <c r="B7269" s="44">
        <v>10.0</v>
      </c>
      <c r="C7269" s="44">
        <v>19.0</v>
      </c>
      <c r="D7269" s="44">
        <v>0.0</v>
      </c>
      <c r="E7269" s="44">
        <v>27.2</v>
      </c>
      <c r="F7269" s="44">
        <v>4.33</v>
      </c>
      <c r="G7269" s="44">
        <v>0.95</v>
      </c>
      <c r="H7269" s="18">
        <f>MIN(1,F7269/Config_Geracao!$E$4)*G7269</f>
        <v>0.41135</v>
      </c>
    </row>
    <row r="7270" ht="15.0" customHeight="1">
      <c r="A7270" s="43">
        <v>45960.8333333333</v>
      </c>
      <c r="B7270" s="44">
        <v>10.0</v>
      </c>
      <c r="C7270" s="44">
        <v>20.0</v>
      </c>
      <c r="D7270" s="44">
        <v>0.0</v>
      </c>
      <c r="E7270" s="44">
        <v>30.4</v>
      </c>
      <c r="F7270" s="44">
        <v>2.93</v>
      </c>
      <c r="G7270" s="44">
        <v>0.95</v>
      </c>
      <c r="H7270" s="18">
        <f>MIN(1,F7270/Config_Geracao!$E$4)*G7270</f>
        <v>0.27835</v>
      </c>
    </row>
    <row r="7271" ht="15.0" customHeight="1">
      <c r="A7271" s="43">
        <v>45960.875</v>
      </c>
      <c r="B7271" s="44">
        <v>10.0</v>
      </c>
      <c r="C7271" s="44">
        <v>21.0</v>
      </c>
      <c r="D7271" s="44">
        <v>0.0</v>
      </c>
      <c r="E7271" s="44">
        <v>29.1</v>
      </c>
      <c r="F7271" s="44">
        <v>3.71</v>
      </c>
      <c r="G7271" s="44">
        <v>0.95</v>
      </c>
      <c r="H7271" s="18">
        <f>MIN(1,F7271/Config_Geracao!$E$4)*G7271</f>
        <v>0.35245</v>
      </c>
    </row>
    <row r="7272" ht="15.0" customHeight="1">
      <c r="A7272" s="43">
        <v>45960.9166666667</v>
      </c>
      <c r="B7272" s="44">
        <v>10.0</v>
      </c>
      <c r="C7272" s="44">
        <v>22.0</v>
      </c>
      <c r="D7272" s="44">
        <v>0.0</v>
      </c>
      <c r="E7272" s="44">
        <v>27.7</v>
      </c>
      <c r="F7272" s="44">
        <v>6.1</v>
      </c>
      <c r="G7272" s="44">
        <v>0.95</v>
      </c>
      <c r="H7272" s="18">
        <f>MIN(1,F7272/Config_Geracao!$E$4)*G7272</f>
        <v>0.5795</v>
      </c>
    </row>
    <row r="7273" ht="15.0" customHeight="1">
      <c r="A7273" s="43">
        <v>45960.9583333333</v>
      </c>
      <c r="B7273" s="44">
        <v>10.0</v>
      </c>
      <c r="C7273" s="44">
        <v>23.0</v>
      </c>
      <c r="D7273" s="44">
        <v>0.0</v>
      </c>
      <c r="E7273" s="44">
        <v>27.9</v>
      </c>
      <c r="F7273" s="44">
        <v>4.04</v>
      </c>
      <c r="G7273" s="44">
        <v>0.95</v>
      </c>
      <c r="H7273" s="18">
        <f>MIN(1,F7273/Config_Geracao!$E$4)*G7273</f>
        <v>0.3838</v>
      </c>
    </row>
    <row r="7274" ht="15.0" customHeight="1">
      <c r="A7274" s="43">
        <v>45961.0</v>
      </c>
      <c r="B7274" s="44">
        <v>10.0</v>
      </c>
      <c r="C7274" s="44">
        <v>0.0</v>
      </c>
      <c r="D7274" s="44">
        <v>0.0</v>
      </c>
      <c r="E7274" s="44">
        <v>28.2</v>
      </c>
      <c r="F7274" s="44">
        <v>3.41</v>
      </c>
      <c r="G7274" s="44">
        <v>0.95</v>
      </c>
      <c r="H7274" s="18">
        <f>MIN(1,F7274/Config_Geracao!$E$4)*G7274</f>
        <v>0.32395</v>
      </c>
    </row>
    <row r="7275" ht="15.0" customHeight="1">
      <c r="A7275" s="43">
        <v>45961.0416666667</v>
      </c>
      <c r="B7275" s="44">
        <v>10.0</v>
      </c>
      <c r="C7275" s="44">
        <v>1.0</v>
      </c>
      <c r="D7275" s="44">
        <v>0.0</v>
      </c>
      <c r="E7275" s="44">
        <v>28.9</v>
      </c>
      <c r="F7275" s="44">
        <v>3.6</v>
      </c>
      <c r="G7275" s="44">
        <v>0.95</v>
      </c>
      <c r="H7275" s="18">
        <f>MIN(1,F7275/Config_Geracao!$E$4)*G7275</f>
        <v>0.342</v>
      </c>
    </row>
    <row r="7276" ht="15.0" customHeight="1">
      <c r="A7276" s="43">
        <v>45961.0833333333</v>
      </c>
      <c r="B7276" s="44">
        <v>10.0</v>
      </c>
      <c r="C7276" s="44">
        <v>2.0</v>
      </c>
      <c r="D7276" s="44">
        <v>0.0</v>
      </c>
      <c r="E7276" s="44">
        <v>27.8</v>
      </c>
      <c r="F7276" s="44">
        <v>3.37</v>
      </c>
      <c r="G7276" s="44">
        <v>0.95</v>
      </c>
      <c r="H7276" s="18">
        <f>MIN(1,F7276/Config_Geracao!$E$4)*G7276</f>
        <v>0.32015</v>
      </c>
    </row>
    <row r="7277" ht="15.0" customHeight="1">
      <c r="A7277" s="43">
        <v>45961.125</v>
      </c>
      <c r="B7277" s="44">
        <v>10.0</v>
      </c>
      <c r="C7277" s="44">
        <v>3.0</v>
      </c>
      <c r="D7277" s="44">
        <v>0.0</v>
      </c>
      <c r="E7277" s="44">
        <v>27.8</v>
      </c>
      <c r="F7277" s="44">
        <v>3.86</v>
      </c>
      <c r="G7277" s="44">
        <v>0.95</v>
      </c>
      <c r="H7277" s="18">
        <f>MIN(1,F7277/Config_Geracao!$E$4)*G7277</f>
        <v>0.3667</v>
      </c>
    </row>
    <row r="7278" ht="15.0" customHeight="1">
      <c r="A7278" s="43">
        <v>45961.1666666667</v>
      </c>
      <c r="B7278" s="44">
        <v>10.0</v>
      </c>
      <c r="C7278" s="44">
        <v>4.0</v>
      </c>
      <c r="D7278" s="44">
        <v>0.0</v>
      </c>
      <c r="E7278" s="44">
        <v>24.7</v>
      </c>
      <c r="F7278" s="44">
        <v>3.51</v>
      </c>
      <c r="G7278" s="44">
        <v>0.95</v>
      </c>
      <c r="H7278" s="18">
        <f>MIN(1,F7278/Config_Geracao!$E$4)*G7278</f>
        <v>0.33345</v>
      </c>
    </row>
    <row r="7279" ht="15.0" customHeight="1">
      <c r="A7279" s="43">
        <v>45961.2083333333</v>
      </c>
      <c r="B7279" s="44">
        <v>10.0</v>
      </c>
      <c r="C7279" s="44">
        <v>5.0</v>
      </c>
      <c r="D7279" s="44">
        <v>0.0</v>
      </c>
      <c r="E7279" s="44">
        <v>29.2</v>
      </c>
      <c r="F7279" s="44">
        <v>3.51</v>
      </c>
      <c r="G7279" s="44">
        <v>0.95</v>
      </c>
      <c r="H7279" s="18">
        <f>MIN(1,F7279/Config_Geracao!$E$4)*G7279</f>
        <v>0.33345</v>
      </c>
    </row>
    <row r="7280" ht="15.0" customHeight="1">
      <c r="A7280" s="43">
        <v>45961.25</v>
      </c>
      <c r="B7280" s="44">
        <v>10.0</v>
      </c>
      <c r="C7280" s="44">
        <v>6.0</v>
      </c>
      <c r="D7280" s="44">
        <v>205.8</v>
      </c>
      <c r="E7280" s="44">
        <v>25.8</v>
      </c>
      <c r="F7280" s="44">
        <v>2.34</v>
      </c>
      <c r="G7280" s="44">
        <v>0.95</v>
      </c>
      <c r="H7280" s="18">
        <f>MIN(1,F7280/Config_Geracao!$E$4)*G7280</f>
        <v>0.2223</v>
      </c>
    </row>
    <row r="7281" ht="15.0" customHeight="1">
      <c r="A7281" s="43">
        <v>45961.2916666667</v>
      </c>
      <c r="B7281" s="44">
        <v>10.0</v>
      </c>
      <c r="C7281" s="44">
        <v>7.0</v>
      </c>
      <c r="D7281" s="44">
        <v>432.9</v>
      </c>
      <c r="E7281" s="44">
        <v>26.0</v>
      </c>
      <c r="F7281" s="44">
        <v>4.5</v>
      </c>
      <c r="G7281" s="44">
        <v>0.95</v>
      </c>
      <c r="H7281" s="18">
        <f>MIN(1,F7281/Config_Geracao!$E$4)*G7281</f>
        <v>0.4275</v>
      </c>
    </row>
    <row r="7282" ht="15.0" customHeight="1">
      <c r="A7282" s="43">
        <v>45961.3333333333</v>
      </c>
      <c r="B7282" s="44">
        <v>10.0</v>
      </c>
      <c r="C7282" s="44">
        <v>8.0</v>
      </c>
      <c r="D7282" s="44">
        <v>268.1</v>
      </c>
      <c r="E7282" s="44">
        <v>31.3</v>
      </c>
      <c r="F7282" s="44">
        <v>2.28</v>
      </c>
      <c r="G7282" s="44">
        <v>0.95</v>
      </c>
      <c r="H7282" s="18">
        <f>MIN(1,F7282/Config_Geracao!$E$4)*G7282</f>
        <v>0.2166</v>
      </c>
    </row>
    <row r="7283" ht="15.0" customHeight="1">
      <c r="A7283" s="43">
        <v>45961.375</v>
      </c>
      <c r="B7283" s="44">
        <v>10.0</v>
      </c>
      <c r="C7283" s="44">
        <v>9.0</v>
      </c>
      <c r="D7283" s="44">
        <v>231.5</v>
      </c>
      <c r="E7283" s="44">
        <v>30.4</v>
      </c>
      <c r="F7283" s="44">
        <v>3.05</v>
      </c>
      <c r="G7283" s="44">
        <v>0.95</v>
      </c>
      <c r="H7283" s="18">
        <f>MIN(1,F7283/Config_Geracao!$E$4)*G7283</f>
        <v>0.28975</v>
      </c>
    </row>
    <row r="7284" ht="15.0" customHeight="1">
      <c r="A7284" s="43">
        <v>45961.4166666667</v>
      </c>
      <c r="B7284" s="44">
        <v>10.0</v>
      </c>
      <c r="C7284" s="44">
        <v>10.0</v>
      </c>
      <c r="D7284" s="44">
        <v>906.0</v>
      </c>
      <c r="E7284" s="44">
        <v>30.9</v>
      </c>
      <c r="F7284" s="44">
        <v>3.16</v>
      </c>
      <c r="G7284" s="44">
        <v>0.95</v>
      </c>
      <c r="H7284" s="18">
        <f>MIN(1,F7284/Config_Geracao!$E$4)*G7284</f>
        <v>0.3002</v>
      </c>
    </row>
    <row r="7285" ht="15.0" customHeight="1">
      <c r="A7285" s="43">
        <v>45961.4583333333</v>
      </c>
      <c r="B7285" s="44">
        <v>10.0</v>
      </c>
      <c r="C7285" s="44">
        <v>11.0</v>
      </c>
      <c r="D7285" s="44">
        <v>1014.8</v>
      </c>
      <c r="E7285" s="44">
        <v>32.5</v>
      </c>
      <c r="F7285" s="44">
        <v>2.65</v>
      </c>
      <c r="G7285" s="44">
        <v>0.95</v>
      </c>
      <c r="H7285" s="18">
        <f>MIN(1,F7285/Config_Geracao!$E$4)*G7285</f>
        <v>0.25175</v>
      </c>
    </row>
    <row r="7286" ht="15.0" customHeight="1">
      <c r="A7286" s="43">
        <v>45961.5</v>
      </c>
      <c r="B7286" s="44">
        <v>10.0</v>
      </c>
      <c r="C7286" s="44">
        <v>12.0</v>
      </c>
      <c r="D7286" s="44">
        <v>1060.3</v>
      </c>
      <c r="E7286" s="44">
        <v>31.9</v>
      </c>
      <c r="F7286" s="44">
        <v>3.22</v>
      </c>
      <c r="G7286" s="44">
        <v>0.95</v>
      </c>
      <c r="H7286" s="18">
        <f>MIN(1,F7286/Config_Geracao!$E$4)*G7286</f>
        <v>0.3059</v>
      </c>
    </row>
    <row r="7287" ht="15.0" customHeight="1">
      <c r="A7287" s="43">
        <v>45961.5416666667</v>
      </c>
      <c r="B7287" s="44">
        <v>10.0</v>
      </c>
      <c r="C7287" s="44">
        <v>13.0</v>
      </c>
      <c r="D7287" s="44">
        <v>1036.5</v>
      </c>
      <c r="E7287" s="44">
        <v>34.2</v>
      </c>
      <c r="F7287" s="44">
        <v>2.39</v>
      </c>
      <c r="G7287" s="44">
        <v>0.95</v>
      </c>
      <c r="H7287" s="18">
        <f>MIN(1,F7287/Config_Geracao!$E$4)*G7287</f>
        <v>0.22705</v>
      </c>
    </row>
    <row r="7288" ht="15.0" customHeight="1">
      <c r="A7288" s="43">
        <v>45961.5833333333</v>
      </c>
      <c r="B7288" s="44">
        <v>10.0</v>
      </c>
      <c r="C7288" s="44">
        <v>14.0</v>
      </c>
      <c r="D7288" s="44">
        <v>958.1</v>
      </c>
      <c r="E7288" s="44">
        <v>29.2</v>
      </c>
      <c r="F7288" s="44">
        <v>2.96</v>
      </c>
      <c r="G7288" s="44">
        <v>0.95</v>
      </c>
      <c r="H7288" s="18">
        <f>MIN(1,F7288/Config_Geracao!$E$4)*G7288</f>
        <v>0.2812</v>
      </c>
    </row>
    <row r="7289" ht="15.0" customHeight="1">
      <c r="A7289" s="43">
        <v>45961.625</v>
      </c>
      <c r="B7289" s="44">
        <v>10.0</v>
      </c>
      <c r="C7289" s="44">
        <v>15.0</v>
      </c>
      <c r="D7289" s="44">
        <v>520.0</v>
      </c>
      <c r="E7289" s="44">
        <v>32.3</v>
      </c>
      <c r="F7289" s="44">
        <v>2.4</v>
      </c>
      <c r="G7289" s="44">
        <v>0.95</v>
      </c>
      <c r="H7289" s="18">
        <f>MIN(1,F7289/Config_Geracao!$E$4)*G7289</f>
        <v>0.228</v>
      </c>
    </row>
    <row r="7290" ht="15.0" customHeight="1">
      <c r="A7290" s="43">
        <v>45961.6666666667</v>
      </c>
      <c r="B7290" s="44">
        <v>10.0</v>
      </c>
      <c r="C7290" s="44">
        <v>16.0</v>
      </c>
      <c r="D7290" s="44">
        <v>645.8</v>
      </c>
      <c r="E7290" s="44">
        <v>28.8</v>
      </c>
      <c r="F7290" s="44">
        <v>5.76</v>
      </c>
      <c r="G7290" s="44">
        <v>0.95</v>
      </c>
      <c r="H7290" s="18">
        <f>MIN(1,F7290/Config_Geracao!$E$4)*G7290</f>
        <v>0.5472</v>
      </c>
    </row>
    <row r="7291" ht="15.0" customHeight="1">
      <c r="A7291" s="43">
        <v>45961.7083333333</v>
      </c>
      <c r="B7291" s="44">
        <v>10.0</v>
      </c>
      <c r="C7291" s="44">
        <v>17.0</v>
      </c>
      <c r="D7291" s="44">
        <v>476.5</v>
      </c>
      <c r="E7291" s="44">
        <v>27.2</v>
      </c>
      <c r="F7291" s="44">
        <v>2.68</v>
      </c>
      <c r="G7291" s="44">
        <v>0.95</v>
      </c>
      <c r="H7291" s="18">
        <f>MIN(1,F7291/Config_Geracao!$E$4)*G7291</f>
        <v>0.2546</v>
      </c>
    </row>
    <row r="7292" ht="15.0" customHeight="1">
      <c r="A7292" s="43">
        <v>45961.75</v>
      </c>
      <c r="B7292" s="44">
        <v>10.0</v>
      </c>
      <c r="C7292" s="44">
        <v>18.0</v>
      </c>
      <c r="D7292" s="44">
        <v>267.5</v>
      </c>
      <c r="E7292" s="44">
        <v>24.2</v>
      </c>
      <c r="F7292" s="44">
        <v>2.88</v>
      </c>
      <c r="G7292" s="44">
        <v>0.95</v>
      </c>
      <c r="H7292" s="18">
        <f>MIN(1,F7292/Config_Geracao!$E$4)*G7292</f>
        <v>0.2736</v>
      </c>
    </row>
    <row r="7293" ht="15.0" customHeight="1">
      <c r="A7293" s="43">
        <v>45961.7916666667</v>
      </c>
      <c r="B7293" s="44">
        <v>10.0</v>
      </c>
      <c r="C7293" s="44">
        <v>19.0</v>
      </c>
      <c r="D7293" s="44">
        <v>0.0</v>
      </c>
      <c r="E7293" s="44">
        <v>25.3</v>
      </c>
      <c r="F7293" s="44">
        <v>3.11</v>
      </c>
      <c r="G7293" s="44">
        <v>0.95</v>
      </c>
      <c r="H7293" s="18">
        <f>MIN(1,F7293/Config_Geracao!$E$4)*G7293</f>
        <v>0.29545</v>
      </c>
    </row>
    <row r="7294" ht="15.0" customHeight="1">
      <c r="A7294" s="43">
        <v>45961.8333333333</v>
      </c>
      <c r="B7294" s="44">
        <v>10.0</v>
      </c>
      <c r="C7294" s="44">
        <v>20.0</v>
      </c>
      <c r="D7294" s="44">
        <v>0.0</v>
      </c>
      <c r="E7294" s="44">
        <v>26.4</v>
      </c>
      <c r="F7294" s="44">
        <v>3.57</v>
      </c>
      <c r="G7294" s="44">
        <v>0.95</v>
      </c>
      <c r="H7294" s="18">
        <f>MIN(1,F7294/Config_Geracao!$E$4)*G7294</f>
        <v>0.33915</v>
      </c>
    </row>
    <row r="7295" ht="15.0" customHeight="1">
      <c r="A7295" s="43">
        <v>45961.875</v>
      </c>
      <c r="B7295" s="44">
        <v>10.0</v>
      </c>
      <c r="C7295" s="44">
        <v>21.0</v>
      </c>
      <c r="D7295" s="44">
        <v>0.0</v>
      </c>
      <c r="E7295" s="44">
        <v>30.6</v>
      </c>
      <c r="F7295" s="44">
        <v>3.5</v>
      </c>
      <c r="G7295" s="44">
        <v>0.95</v>
      </c>
      <c r="H7295" s="18">
        <f>MIN(1,F7295/Config_Geracao!$E$4)*G7295</f>
        <v>0.3325</v>
      </c>
    </row>
    <row r="7296" ht="15.0" customHeight="1">
      <c r="A7296" s="43">
        <v>45961.9166666667</v>
      </c>
      <c r="B7296" s="44">
        <v>10.0</v>
      </c>
      <c r="C7296" s="44">
        <v>22.0</v>
      </c>
      <c r="D7296" s="44">
        <v>0.0</v>
      </c>
      <c r="E7296" s="44">
        <v>30.2</v>
      </c>
      <c r="F7296" s="44">
        <v>5.56</v>
      </c>
      <c r="G7296" s="44">
        <v>0.95</v>
      </c>
      <c r="H7296" s="18">
        <f>MIN(1,F7296/Config_Geracao!$E$4)*G7296</f>
        <v>0.5282</v>
      </c>
    </row>
    <row r="7297" ht="15.0" customHeight="1">
      <c r="A7297" s="43">
        <v>45961.9583333333</v>
      </c>
      <c r="B7297" s="44">
        <v>10.0</v>
      </c>
      <c r="C7297" s="44">
        <v>23.0</v>
      </c>
      <c r="D7297" s="44">
        <v>0.0</v>
      </c>
      <c r="E7297" s="44">
        <v>29.6</v>
      </c>
      <c r="F7297" s="44">
        <v>4.23</v>
      </c>
      <c r="G7297" s="44">
        <v>0.95</v>
      </c>
      <c r="H7297" s="18">
        <f>MIN(1,F7297/Config_Geracao!$E$4)*G7297</f>
        <v>0.40185</v>
      </c>
    </row>
    <row r="7298" ht="15.0" customHeight="1">
      <c r="A7298" s="43">
        <v>45962.0</v>
      </c>
      <c r="B7298" s="44">
        <v>11.0</v>
      </c>
      <c r="C7298" s="44">
        <v>0.0</v>
      </c>
      <c r="D7298" s="44">
        <v>0.0</v>
      </c>
      <c r="E7298" s="44">
        <v>26.7</v>
      </c>
      <c r="F7298" s="44">
        <v>3.42</v>
      </c>
      <c r="G7298" s="44">
        <v>0.95</v>
      </c>
      <c r="H7298" s="18">
        <f>MIN(1,F7298/Config_Geracao!$E$4)*G7298</f>
        <v>0.3249</v>
      </c>
    </row>
    <row r="7299" ht="15.0" customHeight="1">
      <c r="A7299" s="43">
        <v>45962.0416666667</v>
      </c>
      <c r="B7299" s="44">
        <v>11.0</v>
      </c>
      <c r="C7299" s="44">
        <v>1.0</v>
      </c>
      <c r="D7299" s="44">
        <v>0.0</v>
      </c>
      <c r="E7299" s="44">
        <v>27.2</v>
      </c>
      <c r="F7299" s="44">
        <v>3.78</v>
      </c>
      <c r="G7299" s="44">
        <v>0.95</v>
      </c>
      <c r="H7299" s="18">
        <f>MIN(1,F7299/Config_Geracao!$E$4)*G7299</f>
        <v>0.3591</v>
      </c>
    </row>
    <row r="7300" ht="15.0" customHeight="1">
      <c r="A7300" s="43">
        <v>45962.0833333333</v>
      </c>
      <c r="B7300" s="44">
        <v>11.0</v>
      </c>
      <c r="C7300" s="44">
        <v>2.0</v>
      </c>
      <c r="D7300" s="44">
        <v>0.0</v>
      </c>
      <c r="E7300" s="44">
        <v>29.7</v>
      </c>
      <c r="F7300" s="44">
        <v>3.28</v>
      </c>
      <c r="G7300" s="44">
        <v>0.95</v>
      </c>
      <c r="H7300" s="18">
        <f>MIN(1,F7300/Config_Geracao!$E$4)*G7300</f>
        <v>0.3116</v>
      </c>
    </row>
    <row r="7301" ht="15.0" customHeight="1">
      <c r="A7301" s="43">
        <v>45962.125</v>
      </c>
      <c r="B7301" s="44">
        <v>11.0</v>
      </c>
      <c r="C7301" s="44">
        <v>3.0</v>
      </c>
      <c r="D7301" s="44">
        <v>0.0</v>
      </c>
      <c r="E7301" s="44">
        <v>27.6</v>
      </c>
      <c r="F7301" s="44">
        <v>3.74</v>
      </c>
      <c r="G7301" s="44">
        <v>0.95</v>
      </c>
      <c r="H7301" s="18">
        <f>MIN(1,F7301/Config_Geracao!$E$4)*G7301</f>
        <v>0.3553</v>
      </c>
    </row>
    <row r="7302" ht="15.0" customHeight="1">
      <c r="A7302" s="43">
        <v>45962.1666666667</v>
      </c>
      <c r="B7302" s="44">
        <v>11.0</v>
      </c>
      <c r="C7302" s="44">
        <v>4.0</v>
      </c>
      <c r="D7302" s="44">
        <v>0.0</v>
      </c>
      <c r="E7302" s="44">
        <v>24.6</v>
      </c>
      <c r="F7302" s="44">
        <v>3.95</v>
      </c>
      <c r="G7302" s="44">
        <v>0.95</v>
      </c>
      <c r="H7302" s="18">
        <f>MIN(1,F7302/Config_Geracao!$E$4)*G7302</f>
        <v>0.37525</v>
      </c>
    </row>
    <row r="7303" ht="15.0" customHeight="1">
      <c r="A7303" s="43">
        <v>45962.2083333333</v>
      </c>
      <c r="B7303" s="44">
        <v>11.0</v>
      </c>
      <c r="C7303" s="44">
        <v>5.0</v>
      </c>
      <c r="D7303" s="44">
        <v>0.0</v>
      </c>
      <c r="E7303" s="44">
        <v>22.9</v>
      </c>
      <c r="F7303" s="44">
        <v>5.1</v>
      </c>
      <c r="G7303" s="44">
        <v>0.95</v>
      </c>
      <c r="H7303" s="18">
        <f>MIN(1,F7303/Config_Geracao!$E$4)*G7303</f>
        <v>0.4845</v>
      </c>
    </row>
    <row r="7304" ht="15.0" customHeight="1">
      <c r="A7304" s="43">
        <v>45962.25</v>
      </c>
      <c r="B7304" s="44">
        <v>11.0</v>
      </c>
      <c r="C7304" s="44">
        <v>6.0</v>
      </c>
      <c r="D7304" s="44">
        <v>238.7</v>
      </c>
      <c r="E7304" s="44">
        <v>25.4</v>
      </c>
      <c r="F7304" s="44">
        <v>2.49</v>
      </c>
      <c r="G7304" s="44">
        <v>0.95</v>
      </c>
      <c r="H7304" s="18">
        <f>MIN(1,F7304/Config_Geracao!$E$4)*G7304</f>
        <v>0.23655</v>
      </c>
    </row>
    <row r="7305" ht="15.0" customHeight="1">
      <c r="A7305" s="43">
        <v>45962.2916666667</v>
      </c>
      <c r="B7305" s="44">
        <v>11.0</v>
      </c>
      <c r="C7305" s="44">
        <v>7.0</v>
      </c>
      <c r="D7305" s="44">
        <v>428.3</v>
      </c>
      <c r="E7305" s="44">
        <v>26.4</v>
      </c>
      <c r="F7305" s="44">
        <v>2.62</v>
      </c>
      <c r="G7305" s="44">
        <v>0.95</v>
      </c>
      <c r="H7305" s="18">
        <f>MIN(1,F7305/Config_Geracao!$E$4)*G7305</f>
        <v>0.2489</v>
      </c>
    </row>
    <row r="7306" ht="15.0" customHeight="1">
      <c r="A7306" s="43">
        <v>45962.3333333333</v>
      </c>
      <c r="B7306" s="44">
        <v>11.0</v>
      </c>
      <c r="C7306" s="44">
        <v>8.0</v>
      </c>
      <c r="D7306" s="44">
        <v>425.2</v>
      </c>
      <c r="E7306" s="44">
        <v>29.1</v>
      </c>
      <c r="F7306" s="44">
        <v>5.09</v>
      </c>
      <c r="G7306" s="44">
        <v>0.95</v>
      </c>
      <c r="H7306" s="18">
        <f>MIN(1,F7306/Config_Geracao!$E$4)*G7306</f>
        <v>0.48355</v>
      </c>
    </row>
    <row r="7307" ht="15.0" customHeight="1">
      <c r="A7307" s="43">
        <v>45962.375</v>
      </c>
      <c r="B7307" s="44">
        <v>11.0</v>
      </c>
      <c r="C7307" s="44">
        <v>9.0</v>
      </c>
      <c r="D7307" s="44">
        <v>192.3</v>
      </c>
      <c r="E7307" s="44">
        <v>30.1</v>
      </c>
      <c r="F7307" s="44">
        <v>2.15</v>
      </c>
      <c r="G7307" s="44">
        <v>0.95</v>
      </c>
      <c r="H7307" s="18">
        <f>MIN(1,F7307/Config_Geracao!$E$4)*G7307</f>
        <v>0.20425</v>
      </c>
    </row>
    <row r="7308" ht="15.0" customHeight="1">
      <c r="A7308" s="43">
        <v>45962.4166666667</v>
      </c>
      <c r="B7308" s="44">
        <v>11.0</v>
      </c>
      <c r="C7308" s="44">
        <v>10.0</v>
      </c>
      <c r="D7308" s="44">
        <v>919.1</v>
      </c>
      <c r="E7308" s="44">
        <v>30.1</v>
      </c>
      <c r="F7308" s="44">
        <v>2.76</v>
      </c>
      <c r="G7308" s="44">
        <v>0.95</v>
      </c>
      <c r="H7308" s="18">
        <f>MIN(1,F7308/Config_Geracao!$E$4)*G7308</f>
        <v>0.2622</v>
      </c>
    </row>
    <row r="7309" ht="15.0" customHeight="1">
      <c r="A7309" s="43">
        <v>45962.4583333333</v>
      </c>
      <c r="B7309" s="44">
        <v>11.0</v>
      </c>
      <c r="C7309" s="44">
        <v>11.0</v>
      </c>
      <c r="D7309" s="44">
        <v>1006.7</v>
      </c>
      <c r="E7309" s="44">
        <v>28.9</v>
      </c>
      <c r="F7309" s="44">
        <v>3.57</v>
      </c>
      <c r="G7309" s="44">
        <v>0.95</v>
      </c>
      <c r="H7309" s="18">
        <f>MIN(1,F7309/Config_Geracao!$E$4)*G7309</f>
        <v>0.33915</v>
      </c>
    </row>
    <row r="7310" ht="15.0" customHeight="1">
      <c r="A7310" s="43">
        <v>45962.5</v>
      </c>
      <c r="B7310" s="44">
        <v>11.0</v>
      </c>
      <c r="C7310" s="44">
        <v>12.0</v>
      </c>
      <c r="D7310" s="44">
        <v>1056.5</v>
      </c>
      <c r="E7310" s="44">
        <v>32.6</v>
      </c>
      <c r="F7310" s="44">
        <v>3.06</v>
      </c>
      <c r="G7310" s="44">
        <v>0.95</v>
      </c>
      <c r="H7310" s="18">
        <f>MIN(1,F7310/Config_Geracao!$E$4)*G7310</f>
        <v>0.2907</v>
      </c>
    </row>
    <row r="7311" ht="15.0" customHeight="1">
      <c r="A7311" s="43">
        <v>45962.5416666667</v>
      </c>
      <c r="B7311" s="44">
        <v>11.0</v>
      </c>
      <c r="C7311" s="44">
        <v>13.0</v>
      </c>
      <c r="D7311" s="44">
        <v>999.4</v>
      </c>
      <c r="E7311" s="44">
        <v>32.1</v>
      </c>
      <c r="F7311" s="44">
        <v>5.35</v>
      </c>
      <c r="G7311" s="44">
        <v>0.95</v>
      </c>
      <c r="H7311" s="18">
        <f>MIN(1,F7311/Config_Geracao!$E$4)*G7311</f>
        <v>0.50825</v>
      </c>
    </row>
    <row r="7312" ht="15.0" customHeight="1">
      <c r="A7312" s="43">
        <v>45962.5833333333</v>
      </c>
      <c r="B7312" s="44">
        <v>11.0</v>
      </c>
      <c r="C7312" s="44">
        <v>14.0</v>
      </c>
      <c r="D7312" s="44">
        <v>938.4</v>
      </c>
      <c r="E7312" s="44">
        <v>30.0</v>
      </c>
      <c r="F7312" s="44">
        <v>2.81</v>
      </c>
      <c r="G7312" s="44">
        <v>0.95</v>
      </c>
      <c r="H7312" s="18">
        <f>MIN(1,F7312/Config_Geracao!$E$4)*G7312</f>
        <v>0.26695</v>
      </c>
    </row>
    <row r="7313" ht="15.0" customHeight="1">
      <c r="A7313" s="43">
        <v>45962.625</v>
      </c>
      <c r="B7313" s="44">
        <v>11.0</v>
      </c>
      <c r="C7313" s="44">
        <v>15.0</v>
      </c>
      <c r="D7313" s="44">
        <v>792.4</v>
      </c>
      <c r="E7313" s="44">
        <v>28.8</v>
      </c>
      <c r="F7313" s="44">
        <v>3.47</v>
      </c>
      <c r="G7313" s="44">
        <v>0.95</v>
      </c>
      <c r="H7313" s="18">
        <f>MIN(1,F7313/Config_Geracao!$E$4)*G7313</f>
        <v>0.32965</v>
      </c>
    </row>
    <row r="7314" ht="15.0" customHeight="1">
      <c r="A7314" s="43">
        <v>45962.6666666667</v>
      </c>
      <c r="B7314" s="44">
        <v>11.0</v>
      </c>
      <c r="C7314" s="44">
        <v>16.0</v>
      </c>
      <c r="D7314" s="44">
        <v>624.0</v>
      </c>
      <c r="E7314" s="44">
        <v>25.8</v>
      </c>
      <c r="F7314" s="44">
        <v>2.52</v>
      </c>
      <c r="G7314" s="44">
        <v>0.95</v>
      </c>
      <c r="H7314" s="18">
        <f>MIN(1,F7314/Config_Geracao!$E$4)*G7314</f>
        <v>0.2394</v>
      </c>
    </row>
    <row r="7315" ht="15.0" customHeight="1">
      <c r="A7315" s="43">
        <v>45962.7083333333</v>
      </c>
      <c r="B7315" s="44">
        <v>11.0</v>
      </c>
      <c r="C7315" s="44">
        <v>17.0</v>
      </c>
      <c r="D7315" s="44">
        <v>134.2</v>
      </c>
      <c r="E7315" s="44">
        <v>24.3</v>
      </c>
      <c r="F7315" s="44">
        <v>2.03</v>
      </c>
      <c r="G7315" s="44">
        <v>0.95</v>
      </c>
      <c r="H7315" s="18">
        <f>MIN(1,F7315/Config_Geracao!$E$4)*G7315</f>
        <v>0.19285</v>
      </c>
    </row>
    <row r="7316" ht="15.0" customHeight="1">
      <c r="A7316" s="43">
        <v>45962.75</v>
      </c>
      <c r="B7316" s="44">
        <v>11.0</v>
      </c>
      <c r="C7316" s="44">
        <v>18.0</v>
      </c>
      <c r="D7316" s="44">
        <v>220.4</v>
      </c>
      <c r="E7316" s="44">
        <v>22.4</v>
      </c>
      <c r="F7316" s="44">
        <v>2.93</v>
      </c>
      <c r="G7316" s="44">
        <v>0.95</v>
      </c>
      <c r="H7316" s="18">
        <f>MIN(1,F7316/Config_Geracao!$E$4)*G7316</f>
        <v>0.27835</v>
      </c>
    </row>
    <row r="7317" ht="15.0" customHeight="1">
      <c r="A7317" s="43">
        <v>45962.7916666667</v>
      </c>
      <c r="B7317" s="44">
        <v>11.0</v>
      </c>
      <c r="C7317" s="44">
        <v>19.0</v>
      </c>
      <c r="D7317" s="44">
        <v>0.0</v>
      </c>
      <c r="E7317" s="44">
        <v>26.7</v>
      </c>
      <c r="F7317" s="44">
        <v>2.47</v>
      </c>
      <c r="G7317" s="44">
        <v>0.95</v>
      </c>
      <c r="H7317" s="18">
        <f>MIN(1,F7317/Config_Geracao!$E$4)*G7317</f>
        <v>0.23465</v>
      </c>
    </row>
    <row r="7318" ht="15.0" customHeight="1">
      <c r="A7318" s="43">
        <v>45962.8333333333</v>
      </c>
      <c r="B7318" s="44">
        <v>11.0</v>
      </c>
      <c r="C7318" s="44">
        <v>20.0</v>
      </c>
      <c r="D7318" s="44">
        <v>0.0</v>
      </c>
      <c r="E7318" s="44">
        <v>26.8</v>
      </c>
      <c r="F7318" s="44">
        <v>2.18</v>
      </c>
      <c r="G7318" s="44">
        <v>0.95</v>
      </c>
      <c r="H7318" s="18">
        <f>MIN(1,F7318/Config_Geracao!$E$4)*G7318</f>
        <v>0.2071</v>
      </c>
    </row>
    <row r="7319" ht="15.0" customHeight="1">
      <c r="A7319" s="43">
        <v>45962.875</v>
      </c>
      <c r="B7319" s="44">
        <v>11.0</v>
      </c>
      <c r="C7319" s="44">
        <v>21.0</v>
      </c>
      <c r="D7319" s="44">
        <v>0.0</v>
      </c>
      <c r="E7319" s="44">
        <v>26.1</v>
      </c>
      <c r="F7319" s="44">
        <v>4.04</v>
      </c>
      <c r="G7319" s="44">
        <v>0.95</v>
      </c>
      <c r="H7319" s="18">
        <f>MIN(1,F7319/Config_Geracao!$E$4)*G7319</f>
        <v>0.3838</v>
      </c>
    </row>
    <row r="7320" ht="15.0" customHeight="1">
      <c r="A7320" s="43">
        <v>45962.9166666667</v>
      </c>
      <c r="B7320" s="44">
        <v>11.0</v>
      </c>
      <c r="C7320" s="44">
        <v>22.0</v>
      </c>
      <c r="D7320" s="44">
        <v>0.0</v>
      </c>
      <c r="E7320" s="44">
        <v>25.2</v>
      </c>
      <c r="F7320" s="44">
        <v>3.0</v>
      </c>
      <c r="G7320" s="44">
        <v>0.95</v>
      </c>
      <c r="H7320" s="18">
        <f>MIN(1,F7320/Config_Geracao!$E$4)*G7320</f>
        <v>0.285</v>
      </c>
    </row>
    <row r="7321" ht="15.0" customHeight="1">
      <c r="A7321" s="43">
        <v>45962.9583333333</v>
      </c>
      <c r="B7321" s="44">
        <v>11.0</v>
      </c>
      <c r="C7321" s="44">
        <v>23.0</v>
      </c>
      <c r="D7321" s="44">
        <v>0.0</v>
      </c>
      <c r="E7321" s="44">
        <v>28.6</v>
      </c>
      <c r="F7321" s="44">
        <v>3.23</v>
      </c>
      <c r="G7321" s="44">
        <v>0.95</v>
      </c>
      <c r="H7321" s="18">
        <f>MIN(1,F7321/Config_Geracao!$E$4)*G7321</f>
        <v>0.30685</v>
      </c>
    </row>
    <row r="7322" ht="15.0" customHeight="1">
      <c r="A7322" s="43">
        <v>45963.0</v>
      </c>
      <c r="B7322" s="44">
        <v>11.0</v>
      </c>
      <c r="C7322" s="44">
        <v>0.0</v>
      </c>
      <c r="D7322" s="44">
        <v>0.0</v>
      </c>
      <c r="E7322" s="44">
        <v>26.9</v>
      </c>
      <c r="F7322" s="44">
        <v>5.27</v>
      </c>
      <c r="G7322" s="44">
        <v>0.95</v>
      </c>
      <c r="H7322" s="18">
        <f>MIN(1,F7322/Config_Geracao!$E$4)*G7322</f>
        <v>0.50065</v>
      </c>
    </row>
    <row r="7323" ht="15.0" customHeight="1">
      <c r="A7323" s="43">
        <v>45963.0416666667</v>
      </c>
      <c r="B7323" s="44">
        <v>11.0</v>
      </c>
      <c r="C7323" s="44">
        <v>1.0</v>
      </c>
      <c r="D7323" s="44">
        <v>0.0</v>
      </c>
      <c r="E7323" s="44">
        <v>26.2</v>
      </c>
      <c r="F7323" s="44">
        <v>5.5</v>
      </c>
      <c r="G7323" s="44">
        <v>0.95</v>
      </c>
      <c r="H7323" s="18">
        <f>MIN(1,F7323/Config_Geracao!$E$4)*G7323</f>
        <v>0.5225</v>
      </c>
    </row>
    <row r="7324" ht="15.0" customHeight="1">
      <c r="A7324" s="43">
        <v>45963.0833333333</v>
      </c>
      <c r="B7324" s="44">
        <v>11.0</v>
      </c>
      <c r="C7324" s="44">
        <v>2.0</v>
      </c>
      <c r="D7324" s="44">
        <v>0.0</v>
      </c>
      <c r="E7324" s="44">
        <v>25.8</v>
      </c>
      <c r="F7324" s="44">
        <v>3.01</v>
      </c>
      <c r="G7324" s="44">
        <v>0.95</v>
      </c>
      <c r="H7324" s="18">
        <f>MIN(1,F7324/Config_Geracao!$E$4)*G7324</f>
        <v>0.28595</v>
      </c>
    </row>
    <row r="7325" ht="15.0" customHeight="1">
      <c r="A7325" s="43">
        <v>45963.125</v>
      </c>
      <c r="B7325" s="44">
        <v>11.0</v>
      </c>
      <c r="C7325" s="44">
        <v>3.0</v>
      </c>
      <c r="D7325" s="44">
        <v>0.0</v>
      </c>
      <c r="E7325" s="44">
        <v>26.6</v>
      </c>
      <c r="F7325" s="44">
        <v>4.21</v>
      </c>
      <c r="G7325" s="44">
        <v>0.95</v>
      </c>
      <c r="H7325" s="18">
        <f>MIN(1,F7325/Config_Geracao!$E$4)*G7325</f>
        <v>0.39995</v>
      </c>
    </row>
    <row r="7326" ht="15.0" customHeight="1">
      <c r="A7326" s="43">
        <v>45963.1666666667</v>
      </c>
      <c r="B7326" s="44">
        <v>11.0</v>
      </c>
      <c r="C7326" s="44">
        <v>4.0</v>
      </c>
      <c r="D7326" s="44">
        <v>0.0</v>
      </c>
      <c r="E7326" s="44">
        <v>24.5</v>
      </c>
      <c r="F7326" s="44">
        <v>4.04</v>
      </c>
      <c r="G7326" s="44">
        <v>0.95</v>
      </c>
      <c r="H7326" s="18">
        <f>MIN(1,F7326/Config_Geracao!$E$4)*G7326</f>
        <v>0.3838</v>
      </c>
    </row>
    <row r="7327" ht="15.0" customHeight="1">
      <c r="A7327" s="43">
        <v>45963.2083333333</v>
      </c>
      <c r="B7327" s="44">
        <v>11.0</v>
      </c>
      <c r="C7327" s="44">
        <v>5.0</v>
      </c>
      <c r="D7327" s="44">
        <v>1.2</v>
      </c>
      <c r="E7327" s="44">
        <v>24.2</v>
      </c>
      <c r="F7327" s="44">
        <v>4.29</v>
      </c>
      <c r="G7327" s="44">
        <v>0.95</v>
      </c>
      <c r="H7327" s="18">
        <f>MIN(1,F7327/Config_Geracao!$E$4)*G7327</f>
        <v>0.40755</v>
      </c>
    </row>
    <row r="7328" ht="15.0" customHeight="1">
      <c r="A7328" s="43">
        <v>45963.25</v>
      </c>
      <c r="B7328" s="44">
        <v>11.0</v>
      </c>
      <c r="C7328" s="44">
        <v>6.0</v>
      </c>
      <c r="D7328" s="44">
        <v>220.3</v>
      </c>
      <c r="E7328" s="44">
        <v>23.8</v>
      </c>
      <c r="F7328" s="44">
        <v>2.13</v>
      </c>
      <c r="G7328" s="44">
        <v>0.95</v>
      </c>
      <c r="H7328" s="18">
        <f>MIN(1,F7328/Config_Geracao!$E$4)*G7328</f>
        <v>0.20235</v>
      </c>
    </row>
    <row r="7329" ht="15.0" customHeight="1">
      <c r="A7329" s="43">
        <v>45963.2916666667</v>
      </c>
      <c r="B7329" s="44">
        <v>11.0</v>
      </c>
      <c r="C7329" s="44">
        <v>7.0</v>
      </c>
      <c r="D7329" s="44">
        <v>451.2</v>
      </c>
      <c r="E7329" s="44">
        <v>27.0</v>
      </c>
      <c r="F7329" s="44">
        <v>2.49</v>
      </c>
      <c r="G7329" s="44">
        <v>0.95</v>
      </c>
      <c r="H7329" s="18">
        <f>MIN(1,F7329/Config_Geracao!$E$4)*G7329</f>
        <v>0.23655</v>
      </c>
    </row>
    <row r="7330" ht="15.0" customHeight="1">
      <c r="A7330" s="43">
        <v>45963.3333333333</v>
      </c>
      <c r="B7330" s="44">
        <v>11.0</v>
      </c>
      <c r="C7330" s="44">
        <v>8.0</v>
      </c>
      <c r="D7330" s="44">
        <v>639.4</v>
      </c>
      <c r="E7330" s="44">
        <v>28.0</v>
      </c>
      <c r="F7330" s="44">
        <v>2.15</v>
      </c>
      <c r="G7330" s="44">
        <v>0.95</v>
      </c>
      <c r="H7330" s="18">
        <f>MIN(1,F7330/Config_Geracao!$E$4)*G7330</f>
        <v>0.20425</v>
      </c>
    </row>
    <row r="7331" ht="15.0" customHeight="1">
      <c r="A7331" s="43">
        <v>45963.375</v>
      </c>
      <c r="B7331" s="44">
        <v>11.0</v>
      </c>
      <c r="C7331" s="44">
        <v>9.0</v>
      </c>
      <c r="D7331" s="44">
        <v>795.5</v>
      </c>
      <c r="E7331" s="44">
        <v>29.8</v>
      </c>
      <c r="F7331" s="44">
        <v>5.08</v>
      </c>
      <c r="G7331" s="44">
        <v>0.95</v>
      </c>
      <c r="H7331" s="18">
        <f>MIN(1,F7331/Config_Geracao!$E$4)*G7331</f>
        <v>0.4826</v>
      </c>
    </row>
    <row r="7332" ht="15.0" customHeight="1">
      <c r="A7332" s="43">
        <v>45963.4166666667</v>
      </c>
      <c r="B7332" s="44">
        <v>11.0</v>
      </c>
      <c r="C7332" s="44">
        <v>10.0</v>
      </c>
      <c r="D7332" s="44">
        <v>318.7</v>
      </c>
      <c r="E7332" s="44">
        <v>29.1</v>
      </c>
      <c r="F7332" s="44">
        <v>3.51</v>
      </c>
      <c r="G7332" s="44">
        <v>0.95</v>
      </c>
      <c r="H7332" s="18">
        <f>MIN(1,F7332/Config_Geracao!$E$4)*G7332</f>
        <v>0.33345</v>
      </c>
    </row>
    <row r="7333" ht="15.0" customHeight="1">
      <c r="A7333" s="43">
        <v>45963.4583333333</v>
      </c>
      <c r="B7333" s="44">
        <v>11.0</v>
      </c>
      <c r="C7333" s="44">
        <v>11.0</v>
      </c>
      <c r="D7333" s="44">
        <v>664.0</v>
      </c>
      <c r="E7333" s="44">
        <v>30.1</v>
      </c>
      <c r="F7333" s="44">
        <v>3.15</v>
      </c>
      <c r="G7333" s="44">
        <v>0.95</v>
      </c>
      <c r="H7333" s="18">
        <f>MIN(1,F7333/Config_Geracao!$E$4)*G7333</f>
        <v>0.29925</v>
      </c>
    </row>
    <row r="7334" ht="15.0" customHeight="1">
      <c r="A7334" s="43">
        <v>45963.5</v>
      </c>
      <c r="B7334" s="44">
        <v>11.0</v>
      </c>
      <c r="C7334" s="44">
        <v>12.0</v>
      </c>
      <c r="D7334" s="44">
        <v>270.8</v>
      </c>
      <c r="E7334" s="44">
        <v>28.8</v>
      </c>
      <c r="F7334" s="44">
        <v>2.35</v>
      </c>
      <c r="G7334" s="44">
        <v>0.95</v>
      </c>
      <c r="H7334" s="18">
        <f>MIN(1,F7334/Config_Geracao!$E$4)*G7334</f>
        <v>0.22325</v>
      </c>
    </row>
    <row r="7335" ht="15.0" customHeight="1">
      <c r="A7335" s="43">
        <v>45963.5416666667</v>
      </c>
      <c r="B7335" s="44">
        <v>11.0</v>
      </c>
      <c r="C7335" s="44">
        <v>13.0</v>
      </c>
      <c r="D7335" s="44">
        <v>952.9</v>
      </c>
      <c r="E7335" s="44">
        <v>30.4</v>
      </c>
      <c r="F7335" s="44">
        <v>4.16</v>
      </c>
      <c r="G7335" s="44">
        <v>0.95</v>
      </c>
      <c r="H7335" s="18">
        <f>MIN(1,F7335/Config_Geracao!$E$4)*G7335</f>
        <v>0.3952</v>
      </c>
    </row>
    <row r="7336" ht="15.0" customHeight="1">
      <c r="A7336" s="43">
        <v>45963.5833333333</v>
      </c>
      <c r="B7336" s="44">
        <v>11.0</v>
      </c>
      <c r="C7336" s="44">
        <v>14.0</v>
      </c>
      <c r="D7336" s="44">
        <v>259.4</v>
      </c>
      <c r="E7336" s="44">
        <v>30.0</v>
      </c>
      <c r="F7336" s="44">
        <v>2.74</v>
      </c>
      <c r="G7336" s="44">
        <v>0.95</v>
      </c>
      <c r="H7336" s="18">
        <f>MIN(1,F7336/Config_Geracao!$E$4)*G7336</f>
        <v>0.2603</v>
      </c>
    </row>
    <row r="7337" ht="15.0" customHeight="1">
      <c r="A7337" s="43">
        <v>45963.625</v>
      </c>
      <c r="B7337" s="44">
        <v>11.0</v>
      </c>
      <c r="C7337" s="44">
        <v>15.0</v>
      </c>
      <c r="D7337" s="44">
        <v>752.3</v>
      </c>
      <c r="E7337" s="44">
        <v>28.1</v>
      </c>
      <c r="F7337" s="44">
        <v>2.41</v>
      </c>
      <c r="G7337" s="44">
        <v>0.95</v>
      </c>
      <c r="H7337" s="18">
        <f>MIN(1,F7337/Config_Geracao!$E$4)*G7337</f>
        <v>0.22895</v>
      </c>
    </row>
    <row r="7338" ht="15.0" customHeight="1">
      <c r="A7338" s="43">
        <v>45963.6666666667</v>
      </c>
      <c r="B7338" s="44">
        <v>11.0</v>
      </c>
      <c r="C7338" s="44">
        <v>16.0</v>
      </c>
      <c r="D7338" s="44">
        <v>147.3</v>
      </c>
      <c r="E7338" s="44">
        <v>25.9</v>
      </c>
      <c r="F7338" s="44">
        <v>2.54</v>
      </c>
      <c r="G7338" s="44">
        <v>0.95</v>
      </c>
      <c r="H7338" s="18">
        <f>MIN(1,F7338/Config_Geracao!$E$4)*G7338</f>
        <v>0.2413</v>
      </c>
    </row>
    <row r="7339" ht="15.0" customHeight="1">
      <c r="A7339" s="43">
        <v>45963.7083333333</v>
      </c>
      <c r="B7339" s="44">
        <v>11.0</v>
      </c>
      <c r="C7339" s="44">
        <v>17.0</v>
      </c>
      <c r="D7339" s="44">
        <v>282.2</v>
      </c>
      <c r="E7339" s="44">
        <v>25.6</v>
      </c>
      <c r="F7339" s="44">
        <v>3.72</v>
      </c>
      <c r="G7339" s="44">
        <v>0.95</v>
      </c>
      <c r="H7339" s="18">
        <f>MIN(1,F7339/Config_Geracao!$E$4)*G7339</f>
        <v>0.3534</v>
      </c>
    </row>
    <row r="7340" ht="15.0" customHeight="1">
      <c r="A7340" s="43">
        <v>45963.75</v>
      </c>
      <c r="B7340" s="44">
        <v>11.0</v>
      </c>
      <c r="C7340" s="44">
        <v>18.0</v>
      </c>
      <c r="D7340" s="44">
        <v>87.4</v>
      </c>
      <c r="E7340" s="44">
        <v>24.5</v>
      </c>
      <c r="F7340" s="44">
        <v>2.56</v>
      </c>
      <c r="G7340" s="44">
        <v>0.95</v>
      </c>
      <c r="H7340" s="18">
        <f>MIN(1,F7340/Config_Geracao!$E$4)*G7340</f>
        <v>0.2432</v>
      </c>
    </row>
    <row r="7341" ht="15.0" customHeight="1">
      <c r="A7341" s="43">
        <v>45963.7916666667</v>
      </c>
      <c r="B7341" s="44">
        <v>11.0</v>
      </c>
      <c r="C7341" s="44">
        <v>19.0</v>
      </c>
      <c r="D7341" s="44">
        <v>5.3</v>
      </c>
      <c r="E7341" s="44">
        <v>23.9</v>
      </c>
      <c r="F7341" s="44">
        <v>2.84</v>
      </c>
      <c r="G7341" s="44">
        <v>0.95</v>
      </c>
      <c r="H7341" s="18">
        <f>MIN(1,F7341/Config_Geracao!$E$4)*G7341</f>
        <v>0.2698</v>
      </c>
    </row>
    <row r="7342" ht="15.0" customHeight="1">
      <c r="A7342" s="43">
        <v>45963.8333333333</v>
      </c>
      <c r="B7342" s="44">
        <v>11.0</v>
      </c>
      <c r="C7342" s="44">
        <v>20.0</v>
      </c>
      <c r="D7342" s="44">
        <v>0.0</v>
      </c>
      <c r="E7342" s="44">
        <v>27.2</v>
      </c>
      <c r="F7342" s="44">
        <v>3.86</v>
      </c>
      <c r="G7342" s="44">
        <v>0.95</v>
      </c>
      <c r="H7342" s="18">
        <f>MIN(1,F7342/Config_Geracao!$E$4)*G7342</f>
        <v>0.3667</v>
      </c>
    </row>
    <row r="7343" ht="15.0" customHeight="1">
      <c r="A7343" s="43">
        <v>45963.875</v>
      </c>
      <c r="B7343" s="44">
        <v>11.0</v>
      </c>
      <c r="C7343" s="44">
        <v>21.0</v>
      </c>
      <c r="D7343" s="44">
        <v>0.0</v>
      </c>
      <c r="E7343" s="44">
        <v>26.9</v>
      </c>
      <c r="F7343" s="44">
        <v>4.77</v>
      </c>
      <c r="G7343" s="44">
        <v>0.95</v>
      </c>
      <c r="H7343" s="18">
        <f>MIN(1,F7343/Config_Geracao!$E$4)*G7343</f>
        <v>0.45315</v>
      </c>
    </row>
    <row r="7344" ht="15.0" customHeight="1">
      <c r="A7344" s="43">
        <v>45963.9166666667</v>
      </c>
      <c r="B7344" s="44">
        <v>11.0</v>
      </c>
      <c r="C7344" s="44">
        <v>22.0</v>
      </c>
      <c r="D7344" s="44">
        <v>0.0</v>
      </c>
      <c r="E7344" s="44">
        <v>27.5</v>
      </c>
      <c r="F7344" s="44">
        <v>3.1</v>
      </c>
      <c r="G7344" s="44">
        <v>0.95</v>
      </c>
      <c r="H7344" s="18">
        <f>MIN(1,F7344/Config_Geracao!$E$4)*G7344</f>
        <v>0.2945</v>
      </c>
    </row>
    <row r="7345" ht="15.0" customHeight="1">
      <c r="A7345" s="43">
        <v>45963.9583333333</v>
      </c>
      <c r="B7345" s="44">
        <v>11.0</v>
      </c>
      <c r="C7345" s="44">
        <v>23.0</v>
      </c>
      <c r="D7345" s="44">
        <v>0.0</v>
      </c>
      <c r="E7345" s="44">
        <v>28.6</v>
      </c>
      <c r="F7345" s="44">
        <v>4.45</v>
      </c>
      <c r="G7345" s="44">
        <v>0.95</v>
      </c>
      <c r="H7345" s="18">
        <f>MIN(1,F7345/Config_Geracao!$E$4)*G7345</f>
        <v>0.42275</v>
      </c>
    </row>
    <row r="7346" ht="15.0" customHeight="1">
      <c r="A7346" s="43">
        <v>45964.0</v>
      </c>
      <c r="B7346" s="44">
        <v>11.0</v>
      </c>
      <c r="C7346" s="44">
        <v>0.0</v>
      </c>
      <c r="D7346" s="44">
        <v>0.0</v>
      </c>
      <c r="E7346" s="44">
        <v>26.2</v>
      </c>
      <c r="F7346" s="44">
        <v>3.66</v>
      </c>
      <c r="G7346" s="44">
        <v>0.95</v>
      </c>
      <c r="H7346" s="18">
        <f>MIN(1,F7346/Config_Geracao!$E$4)*G7346</f>
        <v>0.3477</v>
      </c>
    </row>
    <row r="7347" ht="15.0" customHeight="1">
      <c r="A7347" s="43">
        <v>45964.0416666667</v>
      </c>
      <c r="B7347" s="44">
        <v>11.0</v>
      </c>
      <c r="C7347" s="44">
        <v>1.0</v>
      </c>
      <c r="D7347" s="44">
        <v>0.0</v>
      </c>
      <c r="E7347" s="44">
        <v>27.2</v>
      </c>
      <c r="F7347" s="44">
        <v>5.6</v>
      </c>
      <c r="G7347" s="44">
        <v>0.95</v>
      </c>
      <c r="H7347" s="18">
        <f>MIN(1,F7347/Config_Geracao!$E$4)*G7347</f>
        <v>0.532</v>
      </c>
    </row>
    <row r="7348" ht="15.0" customHeight="1">
      <c r="A7348" s="43">
        <v>45964.0833333333</v>
      </c>
      <c r="B7348" s="44">
        <v>11.0</v>
      </c>
      <c r="C7348" s="44">
        <v>2.0</v>
      </c>
      <c r="D7348" s="44">
        <v>0.0</v>
      </c>
      <c r="E7348" s="44">
        <v>28.0</v>
      </c>
      <c r="F7348" s="44">
        <v>3.54</v>
      </c>
      <c r="G7348" s="44">
        <v>0.95</v>
      </c>
      <c r="H7348" s="18">
        <f>MIN(1,F7348/Config_Geracao!$E$4)*G7348</f>
        <v>0.3363</v>
      </c>
    </row>
    <row r="7349" ht="15.0" customHeight="1">
      <c r="A7349" s="43">
        <v>45964.125</v>
      </c>
      <c r="B7349" s="44">
        <v>11.0</v>
      </c>
      <c r="C7349" s="44">
        <v>3.0</v>
      </c>
      <c r="D7349" s="44">
        <v>0.0</v>
      </c>
      <c r="E7349" s="44">
        <v>26.7</v>
      </c>
      <c r="F7349" s="44">
        <v>3.15</v>
      </c>
      <c r="G7349" s="44">
        <v>0.95</v>
      </c>
      <c r="H7349" s="18">
        <f>MIN(1,F7349/Config_Geracao!$E$4)*G7349</f>
        <v>0.29925</v>
      </c>
    </row>
    <row r="7350" ht="15.0" customHeight="1">
      <c r="A7350" s="43">
        <v>45964.1666666667</v>
      </c>
      <c r="B7350" s="44">
        <v>11.0</v>
      </c>
      <c r="C7350" s="44">
        <v>4.0</v>
      </c>
      <c r="D7350" s="44">
        <v>0.0</v>
      </c>
      <c r="E7350" s="44">
        <v>25.0</v>
      </c>
      <c r="F7350" s="44">
        <v>3.5</v>
      </c>
      <c r="G7350" s="44">
        <v>0.95</v>
      </c>
      <c r="H7350" s="18">
        <f>MIN(1,F7350/Config_Geracao!$E$4)*G7350</f>
        <v>0.3325</v>
      </c>
    </row>
    <row r="7351" ht="15.0" customHeight="1">
      <c r="A7351" s="43">
        <v>45964.2083333333</v>
      </c>
      <c r="B7351" s="44">
        <v>11.0</v>
      </c>
      <c r="C7351" s="44">
        <v>5.0</v>
      </c>
      <c r="D7351" s="44">
        <v>0.0</v>
      </c>
      <c r="E7351" s="44">
        <v>26.9</v>
      </c>
      <c r="F7351" s="44">
        <v>3.52</v>
      </c>
      <c r="G7351" s="44">
        <v>0.95</v>
      </c>
      <c r="H7351" s="18">
        <f>MIN(1,F7351/Config_Geracao!$E$4)*G7351</f>
        <v>0.3344</v>
      </c>
    </row>
    <row r="7352" ht="15.0" customHeight="1">
      <c r="A7352" s="43">
        <v>45964.25</v>
      </c>
      <c r="B7352" s="44">
        <v>11.0</v>
      </c>
      <c r="C7352" s="44">
        <v>6.0</v>
      </c>
      <c r="D7352" s="44">
        <v>40.3</v>
      </c>
      <c r="E7352" s="44">
        <v>25.6</v>
      </c>
      <c r="F7352" s="44">
        <v>3.34</v>
      </c>
      <c r="G7352" s="44">
        <v>0.95</v>
      </c>
      <c r="H7352" s="18">
        <f>MIN(1,F7352/Config_Geracao!$E$4)*G7352</f>
        <v>0.3173</v>
      </c>
    </row>
    <row r="7353" ht="15.0" customHeight="1">
      <c r="A7353" s="43">
        <v>45964.2916666667</v>
      </c>
      <c r="B7353" s="44">
        <v>11.0</v>
      </c>
      <c r="C7353" s="44">
        <v>7.0</v>
      </c>
      <c r="D7353" s="44">
        <v>170.0</v>
      </c>
      <c r="E7353" s="44">
        <v>27.8</v>
      </c>
      <c r="F7353" s="44">
        <v>2.19</v>
      </c>
      <c r="G7353" s="44">
        <v>0.95</v>
      </c>
      <c r="H7353" s="18">
        <f>MIN(1,F7353/Config_Geracao!$E$4)*G7353</f>
        <v>0.20805</v>
      </c>
    </row>
    <row r="7354" ht="15.0" customHeight="1">
      <c r="A7354" s="43">
        <v>45964.3333333333</v>
      </c>
      <c r="B7354" s="44">
        <v>11.0</v>
      </c>
      <c r="C7354" s="44">
        <v>8.0</v>
      </c>
      <c r="D7354" s="44">
        <v>649.6</v>
      </c>
      <c r="E7354" s="44">
        <v>28.2</v>
      </c>
      <c r="F7354" s="44">
        <v>2.1</v>
      </c>
      <c r="G7354" s="44">
        <v>0.95</v>
      </c>
      <c r="H7354" s="18">
        <f>MIN(1,F7354/Config_Geracao!$E$4)*G7354</f>
        <v>0.1995</v>
      </c>
    </row>
    <row r="7355" ht="15.0" customHeight="1">
      <c r="A7355" s="43">
        <v>45964.375</v>
      </c>
      <c r="B7355" s="44">
        <v>11.0</v>
      </c>
      <c r="C7355" s="44">
        <v>9.0</v>
      </c>
      <c r="D7355" s="44">
        <v>301.3</v>
      </c>
      <c r="E7355" s="44">
        <v>31.8</v>
      </c>
      <c r="F7355" s="44">
        <v>2.33</v>
      </c>
      <c r="G7355" s="44">
        <v>0.95</v>
      </c>
      <c r="H7355" s="18">
        <f>MIN(1,F7355/Config_Geracao!$E$4)*G7355</f>
        <v>0.22135</v>
      </c>
    </row>
    <row r="7356" ht="15.0" customHeight="1">
      <c r="A7356" s="43">
        <v>45964.4166666667</v>
      </c>
      <c r="B7356" s="44">
        <v>11.0</v>
      </c>
      <c r="C7356" s="44">
        <v>10.0</v>
      </c>
      <c r="D7356" s="44">
        <v>915.6</v>
      </c>
      <c r="E7356" s="44">
        <v>31.1</v>
      </c>
      <c r="F7356" s="44">
        <v>2.99</v>
      </c>
      <c r="G7356" s="44">
        <v>0.95</v>
      </c>
      <c r="H7356" s="18">
        <f>MIN(1,F7356/Config_Geracao!$E$4)*G7356</f>
        <v>0.28405</v>
      </c>
    </row>
    <row r="7357" ht="15.0" customHeight="1">
      <c r="A7357" s="43">
        <v>45964.4583333333</v>
      </c>
      <c r="B7357" s="44">
        <v>11.0</v>
      </c>
      <c r="C7357" s="44">
        <v>11.0</v>
      </c>
      <c r="D7357" s="44">
        <v>205.6</v>
      </c>
      <c r="E7357" s="44">
        <v>31.5</v>
      </c>
      <c r="F7357" s="44">
        <v>2.76</v>
      </c>
      <c r="G7357" s="44">
        <v>0.95</v>
      </c>
      <c r="H7357" s="18">
        <f>MIN(1,F7357/Config_Geracao!$E$4)*G7357</f>
        <v>0.2622</v>
      </c>
    </row>
    <row r="7358" ht="15.0" customHeight="1">
      <c r="A7358" s="43">
        <v>45964.5</v>
      </c>
      <c r="B7358" s="44">
        <v>11.0</v>
      </c>
      <c r="C7358" s="44">
        <v>12.0</v>
      </c>
      <c r="D7358" s="44">
        <v>608.2</v>
      </c>
      <c r="E7358" s="44">
        <v>31.4</v>
      </c>
      <c r="F7358" s="44">
        <v>4.06</v>
      </c>
      <c r="G7358" s="44">
        <v>0.95</v>
      </c>
      <c r="H7358" s="18">
        <f>MIN(1,F7358/Config_Geracao!$E$4)*G7358</f>
        <v>0.3857</v>
      </c>
    </row>
    <row r="7359" ht="15.0" customHeight="1">
      <c r="A7359" s="43">
        <v>45964.5416666667</v>
      </c>
      <c r="B7359" s="44">
        <v>11.0</v>
      </c>
      <c r="C7359" s="44">
        <v>13.0</v>
      </c>
      <c r="D7359" s="44">
        <v>989.3</v>
      </c>
      <c r="E7359" s="44">
        <v>30.7</v>
      </c>
      <c r="F7359" s="44">
        <v>2.58</v>
      </c>
      <c r="G7359" s="44">
        <v>0.95</v>
      </c>
      <c r="H7359" s="18">
        <f>MIN(1,F7359/Config_Geracao!$E$4)*G7359</f>
        <v>0.2451</v>
      </c>
    </row>
    <row r="7360" ht="15.0" customHeight="1">
      <c r="A7360" s="43">
        <v>45964.5833333333</v>
      </c>
      <c r="B7360" s="44">
        <v>11.0</v>
      </c>
      <c r="C7360" s="44">
        <v>14.0</v>
      </c>
      <c r="D7360" s="44">
        <v>939.5</v>
      </c>
      <c r="E7360" s="44">
        <v>33.8</v>
      </c>
      <c r="F7360" s="44">
        <v>2.63</v>
      </c>
      <c r="G7360" s="44">
        <v>0.95</v>
      </c>
      <c r="H7360" s="18">
        <f>MIN(1,F7360/Config_Geracao!$E$4)*G7360</f>
        <v>0.24985</v>
      </c>
    </row>
    <row r="7361" ht="15.0" customHeight="1">
      <c r="A7361" s="43">
        <v>45964.625</v>
      </c>
      <c r="B7361" s="44">
        <v>11.0</v>
      </c>
      <c r="C7361" s="44">
        <v>15.0</v>
      </c>
      <c r="D7361" s="44">
        <v>809.4</v>
      </c>
      <c r="E7361" s="44">
        <v>26.7</v>
      </c>
      <c r="F7361" s="44">
        <v>3.4</v>
      </c>
      <c r="G7361" s="44">
        <v>0.95</v>
      </c>
      <c r="H7361" s="18">
        <f>MIN(1,F7361/Config_Geracao!$E$4)*G7361</f>
        <v>0.323</v>
      </c>
    </row>
    <row r="7362" ht="15.0" customHeight="1">
      <c r="A7362" s="43">
        <v>45964.6666666667</v>
      </c>
      <c r="B7362" s="44">
        <v>11.0</v>
      </c>
      <c r="C7362" s="44">
        <v>16.0</v>
      </c>
      <c r="D7362" s="44">
        <v>398.6</v>
      </c>
      <c r="E7362" s="44">
        <v>27.2</v>
      </c>
      <c r="F7362" s="44">
        <v>2.98</v>
      </c>
      <c r="G7362" s="44">
        <v>0.95</v>
      </c>
      <c r="H7362" s="18">
        <f>MIN(1,F7362/Config_Geracao!$E$4)*G7362</f>
        <v>0.2831</v>
      </c>
    </row>
    <row r="7363" ht="15.0" customHeight="1">
      <c r="A7363" s="43">
        <v>45964.7083333333</v>
      </c>
      <c r="B7363" s="44">
        <v>11.0</v>
      </c>
      <c r="C7363" s="44">
        <v>17.0</v>
      </c>
      <c r="D7363" s="44">
        <v>452.7</v>
      </c>
      <c r="E7363" s="44">
        <v>25.7</v>
      </c>
      <c r="F7363" s="44">
        <v>3.73</v>
      </c>
      <c r="G7363" s="44">
        <v>0.95</v>
      </c>
      <c r="H7363" s="18">
        <f>MIN(1,F7363/Config_Geracao!$E$4)*G7363</f>
        <v>0.35435</v>
      </c>
    </row>
    <row r="7364" ht="15.0" customHeight="1">
      <c r="A7364" s="43">
        <v>45964.75</v>
      </c>
      <c r="B7364" s="44">
        <v>11.0</v>
      </c>
      <c r="C7364" s="44">
        <v>18.0</v>
      </c>
      <c r="D7364" s="44">
        <v>56.9</v>
      </c>
      <c r="E7364" s="44">
        <v>25.0</v>
      </c>
      <c r="F7364" s="44">
        <v>3.53</v>
      </c>
      <c r="G7364" s="44">
        <v>0.95</v>
      </c>
      <c r="H7364" s="18">
        <f>MIN(1,F7364/Config_Geracao!$E$4)*G7364</f>
        <v>0.33535</v>
      </c>
    </row>
    <row r="7365" ht="15.0" customHeight="1">
      <c r="A7365" s="43">
        <v>45964.7916666667</v>
      </c>
      <c r="B7365" s="44">
        <v>11.0</v>
      </c>
      <c r="C7365" s="44">
        <v>19.0</v>
      </c>
      <c r="D7365" s="44">
        <v>30.7</v>
      </c>
      <c r="E7365" s="44">
        <v>24.4</v>
      </c>
      <c r="F7365" s="44">
        <v>2.32</v>
      </c>
      <c r="G7365" s="44">
        <v>0.95</v>
      </c>
      <c r="H7365" s="18">
        <f>MIN(1,F7365/Config_Geracao!$E$4)*G7365</f>
        <v>0.2204</v>
      </c>
    </row>
    <row r="7366" ht="15.0" customHeight="1">
      <c r="A7366" s="43">
        <v>45964.8333333333</v>
      </c>
      <c r="B7366" s="44">
        <v>11.0</v>
      </c>
      <c r="C7366" s="44">
        <v>20.0</v>
      </c>
      <c r="D7366" s="44">
        <v>0.0</v>
      </c>
      <c r="E7366" s="44">
        <v>27.3</v>
      </c>
      <c r="F7366" s="44">
        <v>3.06</v>
      </c>
      <c r="G7366" s="44">
        <v>0.95</v>
      </c>
      <c r="H7366" s="18">
        <f>MIN(1,F7366/Config_Geracao!$E$4)*G7366</f>
        <v>0.2907</v>
      </c>
    </row>
    <row r="7367" ht="15.0" customHeight="1">
      <c r="A7367" s="43">
        <v>45964.875</v>
      </c>
      <c r="B7367" s="44">
        <v>11.0</v>
      </c>
      <c r="C7367" s="44">
        <v>21.0</v>
      </c>
      <c r="D7367" s="44">
        <v>0.0</v>
      </c>
      <c r="E7367" s="44">
        <v>27.0</v>
      </c>
      <c r="F7367" s="44">
        <v>4.59</v>
      </c>
      <c r="G7367" s="44">
        <v>0.95</v>
      </c>
      <c r="H7367" s="18">
        <f>MIN(1,F7367/Config_Geracao!$E$4)*G7367</f>
        <v>0.43605</v>
      </c>
    </row>
    <row r="7368" ht="15.0" customHeight="1">
      <c r="A7368" s="43">
        <v>45964.9166666667</v>
      </c>
      <c r="B7368" s="44">
        <v>11.0</v>
      </c>
      <c r="C7368" s="44">
        <v>22.0</v>
      </c>
      <c r="D7368" s="44">
        <v>0.0</v>
      </c>
      <c r="E7368" s="44">
        <v>30.8</v>
      </c>
      <c r="F7368" s="44">
        <v>3.66</v>
      </c>
      <c r="G7368" s="44">
        <v>0.95</v>
      </c>
      <c r="H7368" s="18">
        <f>MIN(1,F7368/Config_Geracao!$E$4)*G7368</f>
        <v>0.3477</v>
      </c>
    </row>
    <row r="7369" ht="15.0" customHeight="1">
      <c r="A7369" s="43">
        <v>45964.9583333333</v>
      </c>
      <c r="B7369" s="44">
        <v>11.0</v>
      </c>
      <c r="C7369" s="44">
        <v>23.0</v>
      </c>
      <c r="D7369" s="44">
        <v>0.0</v>
      </c>
      <c r="E7369" s="44">
        <v>28.4</v>
      </c>
      <c r="F7369" s="44">
        <v>3.38</v>
      </c>
      <c r="G7369" s="44">
        <v>0.95</v>
      </c>
      <c r="H7369" s="18">
        <f>MIN(1,F7369/Config_Geracao!$E$4)*G7369</f>
        <v>0.3211</v>
      </c>
    </row>
    <row r="7370" ht="15.0" customHeight="1">
      <c r="A7370" s="43">
        <v>45965.0</v>
      </c>
      <c r="B7370" s="44">
        <v>11.0</v>
      </c>
      <c r="C7370" s="44">
        <v>0.0</v>
      </c>
      <c r="D7370" s="44">
        <v>0.0</v>
      </c>
      <c r="E7370" s="44">
        <v>28.8</v>
      </c>
      <c r="F7370" s="44">
        <v>3.5</v>
      </c>
      <c r="G7370" s="44">
        <v>0.95</v>
      </c>
      <c r="H7370" s="18">
        <f>MIN(1,F7370/Config_Geracao!$E$4)*G7370</f>
        <v>0.3325</v>
      </c>
    </row>
    <row r="7371" ht="15.0" customHeight="1">
      <c r="A7371" s="43">
        <v>45965.0416666667</v>
      </c>
      <c r="B7371" s="44">
        <v>11.0</v>
      </c>
      <c r="C7371" s="44">
        <v>1.0</v>
      </c>
      <c r="D7371" s="44">
        <v>0.0</v>
      </c>
      <c r="E7371" s="44">
        <v>29.0</v>
      </c>
      <c r="F7371" s="44">
        <v>3.2</v>
      </c>
      <c r="G7371" s="44">
        <v>0.95</v>
      </c>
      <c r="H7371" s="18">
        <f>MIN(1,F7371/Config_Geracao!$E$4)*G7371</f>
        <v>0.304</v>
      </c>
    </row>
    <row r="7372" ht="15.0" customHeight="1">
      <c r="A7372" s="43">
        <v>45965.0833333333</v>
      </c>
      <c r="B7372" s="44">
        <v>11.0</v>
      </c>
      <c r="C7372" s="44">
        <v>2.0</v>
      </c>
      <c r="D7372" s="44">
        <v>0.0</v>
      </c>
      <c r="E7372" s="44">
        <v>28.1</v>
      </c>
      <c r="F7372" s="44">
        <v>3.72</v>
      </c>
      <c r="G7372" s="44">
        <v>0.95</v>
      </c>
      <c r="H7372" s="18">
        <f>MIN(1,F7372/Config_Geracao!$E$4)*G7372</f>
        <v>0.3534</v>
      </c>
    </row>
    <row r="7373" ht="15.0" customHeight="1">
      <c r="A7373" s="43">
        <v>45965.125</v>
      </c>
      <c r="B7373" s="44">
        <v>11.0</v>
      </c>
      <c r="C7373" s="44">
        <v>3.0</v>
      </c>
      <c r="D7373" s="44">
        <v>0.0</v>
      </c>
      <c r="E7373" s="44">
        <v>26.6</v>
      </c>
      <c r="F7373" s="44">
        <v>4.16</v>
      </c>
      <c r="G7373" s="44">
        <v>0.95</v>
      </c>
      <c r="H7373" s="18">
        <f>MIN(1,F7373/Config_Geracao!$E$4)*G7373</f>
        <v>0.3952</v>
      </c>
    </row>
    <row r="7374" ht="15.0" customHeight="1">
      <c r="A7374" s="43">
        <v>45965.1666666667</v>
      </c>
      <c r="B7374" s="44">
        <v>11.0</v>
      </c>
      <c r="C7374" s="44">
        <v>4.0</v>
      </c>
      <c r="D7374" s="44">
        <v>0.0</v>
      </c>
      <c r="E7374" s="44">
        <v>25.6</v>
      </c>
      <c r="F7374" s="44">
        <v>3.08</v>
      </c>
      <c r="G7374" s="44">
        <v>0.95</v>
      </c>
      <c r="H7374" s="18">
        <f>MIN(1,F7374/Config_Geracao!$E$4)*G7374</f>
        <v>0.2926</v>
      </c>
    </row>
    <row r="7375" ht="15.0" customHeight="1">
      <c r="A7375" s="43">
        <v>45965.2083333333</v>
      </c>
      <c r="B7375" s="44">
        <v>11.0</v>
      </c>
      <c r="C7375" s="44">
        <v>5.0</v>
      </c>
      <c r="D7375" s="44">
        <v>3.9</v>
      </c>
      <c r="E7375" s="44">
        <v>25.9</v>
      </c>
      <c r="F7375" s="44">
        <v>3.1</v>
      </c>
      <c r="G7375" s="44">
        <v>0.95</v>
      </c>
      <c r="H7375" s="18">
        <f>MIN(1,F7375/Config_Geracao!$E$4)*G7375</f>
        <v>0.2945</v>
      </c>
    </row>
    <row r="7376" ht="15.0" customHeight="1">
      <c r="A7376" s="43">
        <v>45965.25</v>
      </c>
      <c r="B7376" s="44">
        <v>11.0</v>
      </c>
      <c r="C7376" s="44">
        <v>6.0</v>
      </c>
      <c r="D7376" s="44">
        <v>208.2</v>
      </c>
      <c r="E7376" s="44">
        <v>25.1</v>
      </c>
      <c r="F7376" s="44">
        <v>2.6</v>
      </c>
      <c r="G7376" s="44">
        <v>0.95</v>
      </c>
      <c r="H7376" s="18">
        <f>MIN(1,F7376/Config_Geracao!$E$4)*G7376</f>
        <v>0.247</v>
      </c>
    </row>
    <row r="7377" ht="15.0" customHeight="1">
      <c r="A7377" s="43">
        <v>45965.2916666667</v>
      </c>
      <c r="B7377" s="44">
        <v>11.0</v>
      </c>
      <c r="C7377" s="44">
        <v>7.0</v>
      </c>
      <c r="D7377" s="44">
        <v>224.5</v>
      </c>
      <c r="E7377" s="44">
        <v>30.9</v>
      </c>
      <c r="F7377" s="44">
        <v>2.66</v>
      </c>
      <c r="G7377" s="44">
        <v>0.95</v>
      </c>
      <c r="H7377" s="18">
        <f>MIN(1,F7377/Config_Geracao!$E$4)*G7377</f>
        <v>0.2527</v>
      </c>
    </row>
    <row r="7378" ht="15.0" customHeight="1">
      <c r="A7378" s="43">
        <v>45965.3333333333</v>
      </c>
      <c r="B7378" s="44">
        <v>11.0</v>
      </c>
      <c r="C7378" s="44">
        <v>8.0</v>
      </c>
      <c r="D7378" s="44">
        <v>216.6</v>
      </c>
      <c r="E7378" s="44">
        <v>27.9</v>
      </c>
      <c r="F7378" s="44">
        <v>3.74</v>
      </c>
      <c r="G7378" s="44">
        <v>0.95</v>
      </c>
      <c r="H7378" s="18">
        <f>MIN(1,F7378/Config_Geracao!$E$4)*G7378</f>
        <v>0.3553</v>
      </c>
    </row>
    <row r="7379" ht="15.0" customHeight="1">
      <c r="A7379" s="43">
        <v>45965.375</v>
      </c>
      <c r="B7379" s="44">
        <v>11.0</v>
      </c>
      <c r="C7379" s="44">
        <v>9.0</v>
      </c>
      <c r="D7379" s="44">
        <v>560.0</v>
      </c>
      <c r="E7379" s="44">
        <v>29.7</v>
      </c>
      <c r="F7379" s="44">
        <v>2.11</v>
      </c>
      <c r="G7379" s="44">
        <v>0.95</v>
      </c>
      <c r="H7379" s="18">
        <f>MIN(1,F7379/Config_Geracao!$E$4)*G7379</f>
        <v>0.20045</v>
      </c>
    </row>
    <row r="7380" ht="15.0" customHeight="1">
      <c r="A7380" s="43">
        <v>45965.4166666667</v>
      </c>
      <c r="B7380" s="44">
        <v>11.0</v>
      </c>
      <c r="C7380" s="44">
        <v>10.0</v>
      </c>
      <c r="D7380" s="44">
        <v>919.5</v>
      </c>
      <c r="E7380" s="44">
        <v>29.5</v>
      </c>
      <c r="F7380" s="44">
        <v>2.1</v>
      </c>
      <c r="G7380" s="44">
        <v>0.95</v>
      </c>
      <c r="H7380" s="18">
        <f>MIN(1,F7380/Config_Geracao!$E$4)*G7380</f>
        <v>0.1995</v>
      </c>
    </row>
    <row r="7381" ht="15.0" customHeight="1">
      <c r="A7381" s="43">
        <v>45965.4583333333</v>
      </c>
      <c r="B7381" s="44">
        <v>11.0</v>
      </c>
      <c r="C7381" s="44">
        <v>11.0</v>
      </c>
      <c r="D7381" s="44">
        <v>983.7</v>
      </c>
      <c r="E7381" s="44">
        <v>31.1</v>
      </c>
      <c r="F7381" s="44">
        <v>2.39</v>
      </c>
      <c r="G7381" s="44">
        <v>0.95</v>
      </c>
      <c r="H7381" s="18">
        <f>MIN(1,F7381/Config_Geracao!$E$4)*G7381</f>
        <v>0.22705</v>
      </c>
    </row>
    <row r="7382" ht="15.0" customHeight="1">
      <c r="A7382" s="43">
        <v>45965.5</v>
      </c>
      <c r="B7382" s="44">
        <v>11.0</v>
      </c>
      <c r="C7382" s="44">
        <v>12.0</v>
      </c>
      <c r="D7382" s="44">
        <v>474.4</v>
      </c>
      <c r="E7382" s="44">
        <v>29.2</v>
      </c>
      <c r="F7382" s="44">
        <v>2.57</v>
      </c>
      <c r="G7382" s="44">
        <v>0.95</v>
      </c>
      <c r="H7382" s="18">
        <f>MIN(1,F7382/Config_Geracao!$E$4)*G7382</f>
        <v>0.24415</v>
      </c>
    </row>
    <row r="7383" ht="15.0" customHeight="1">
      <c r="A7383" s="43">
        <v>45965.5416666667</v>
      </c>
      <c r="B7383" s="44">
        <v>11.0</v>
      </c>
      <c r="C7383" s="44">
        <v>13.0</v>
      </c>
      <c r="D7383" s="44">
        <v>1033.5</v>
      </c>
      <c r="E7383" s="44">
        <v>32.1</v>
      </c>
      <c r="F7383" s="44">
        <v>2.15</v>
      </c>
      <c r="G7383" s="44">
        <v>0.95</v>
      </c>
      <c r="H7383" s="18">
        <f>MIN(1,F7383/Config_Geracao!$E$4)*G7383</f>
        <v>0.20425</v>
      </c>
    </row>
    <row r="7384" ht="15.0" customHeight="1">
      <c r="A7384" s="43">
        <v>45965.5833333333</v>
      </c>
      <c r="B7384" s="44">
        <v>11.0</v>
      </c>
      <c r="C7384" s="44">
        <v>14.0</v>
      </c>
      <c r="D7384" s="44">
        <v>210.9</v>
      </c>
      <c r="E7384" s="44">
        <v>31.1</v>
      </c>
      <c r="F7384" s="44">
        <v>2.84</v>
      </c>
      <c r="G7384" s="44">
        <v>0.95</v>
      </c>
      <c r="H7384" s="18">
        <f>MIN(1,F7384/Config_Geracao!$E$4)*G7384</f>
        <v>0.2698</v>
      </c>
    </row>
    <row r="7385" ht="15.0" customHeight="1">
      <c r="A7385" s="43">
        <v>45965.625</v>
      </c>
      <c r="B7385" s="44">
        <v>11.0</v>
      </c>
      <c r="C7385" s="44">
        <v>15.0</v>
      </c>
      <c r="D7385" s="44">
        <v>750.2</v>
      </c>
      <c r="E7385" s="44">
        <v>27.6</v>
      </c>
      <c r="F7385" s="44">
        <v>2.31</v>
      </c>
      <c r="G7385" s="44">
        <v>0.95</v>
      </c>
      <c r="H7385" s="18">
        <f>MIN(1,F7385/Config_Geracao!$E$4)*G7385</f>
        <v>0.21945</v>
      </c>
    </row>
    <row r="7386" ht="15.0" customHeight="1">
      <c r="A7386" s="43">
        <v>45965.6666666667</v>
      </c>
      <c r="B7386" s="44">
        <v>11.0</v>
      </c>
      <c r="C7386" s="44">
        <v>16.0</v>
      </c>
      <c r="D7386" s="44">
        <v>627.9</v>
      </c>
      <c r="E7386" s="44">
        <v>27.9</v>
      </c>
      <c r="F7386" s="44">
        <v>2.59</v>
      </c>
      <c r="G7386" s="44">
        <v>0.95</v>
      </c>
      <c r="H7386" s="18">
        <f>MIN(1,F7386/Config_Geracao!$E$4)*G7386</f>
        <v>0.24605</v>
      </c>
    </row>
    <row r="7387" ht="15.0" customHeight="1">
      <c r="A7387" s="43">
        <v>45965.7083333333</v>
      </c>
      <c r="B7387" s="44">
        <v>11.0</v>
      </c>
      <c r="C7387" s="44">
        <v>17.0</v>
      </c>
      <c r="D7387" s="44">
        <v>261.5</v>
      </c>
      <c r="E7387" s="44">
        <v>26.2</v>
      </c>
      <c r="F7387" s="44">
        <v>5.16</v>
      </c>
      <c r="G7387" s="44">
        <v>0.95</v>
      </c>
      <c r="H7387" s="18">
        <f>MIN(1,F7387/Config_Geracao!$E$4)*G7387</f>
        <v>0.4902</v>
      </c>
    </row>
    <row r="7388" ht="15.0" customHeight="1">
      <c r="A7388" s="43">
        <v>45965.75</v>
      </c>
      <c r="B7388" s="44">
        <v>11.0</v>
      </c>
      <c r="C7388" s="44">
        <v>18.0</v>
      </c>
      <c r="D7388" s="44">
        <v>123.2</v>
      </c>
      <c r="E7388" s="44">
        <v>23.7</v>
      </c>
      <c r="F7388" s="44">
        <v>2.08</v>
      </c>
      <c r="G7388" s="44">
        <v>0.95</v>
      </c>
      <c r="H7388" s="18">
        <f>MIN(1,F7388/Config_Geracao!$E$4)*G7388</f>
        <v>0.1976</v>
      </c>
    </row>
    <row r="7389" ht="15.0" customHeight="1">
      <c r="A7389" s="43">
        <v>45965.7916666667</v>
      </c>
      <c r="B7389" s="44">
        <v>11.0</v>
      </c>
      <c r="C7389" s="44">
        <v>19.0</v>
      </c>
      <c r="D7389" s="44">
        <v>2.1</v>
      </c>
      <c r="E7389" s="44">
        <v>26.1</v>
      </c>
      <c r="F7389" s="44">
        <v>2.1</v>
      </c>
      <c r="G7389" s="44">
        <v>0.95</v>
      </c>
      <c r="H7389" s="18">
        <f>MIN(1,F7389/Config_Geracao!$E$4)*G7389</f>
        <v>0.1995</v>
      </c>
    </row>
    <row r="7390" ht="15.0" customHeight="1">
      <c r="A7390" s="43">
        <v>45965.8333333333</v>
      </c>
      <c r="B7390" s="44">
        <v>11.0</v>
      </c>
      <c r="C7390" s="44">
        <v>20.0</v>
      </c>
      <c r="D7390" s="44">
        <v>0.0</v>
      </c>
      <c r="E7390" s="44">
        <v>26.9</v>
      </c>
      <c r="F7390" s="44">
        <v>2.24</v>
      </c>
      <c r="G7390" s="44">
        <v>0.95</v>
      </c>
      <c r="H7390" s="18">
        <f>MIN(1,F7390/Config_Geracao!$E$4)*G7390</f>
        <v>0.2128</v>
      </c>
    </row>
    <row r="7391" ht="15.0" customHeight="1">
      <c r="A7391" s="43">
        <v>45965.875</v>
      </c>
      <c r="B7391" s="44">
        <v>11.0</v>
      </c>
      <c r="C7391" s="44">
        <v>21.0</v>
      </c>
      <c r="D7391" s="44">
        <v>0.0</v>
      </c>
      <c r="E7391" s="44">
        <v>26.5</v>
      </c>
      <c r="F7391" s="44">
        <v>3.59</v>
      </c>
      <c r="G7391" s="44">
        <v>0.95</v>
      </c>
      <c r="H7391" s="18">
        <f>MIN(1,F7391/Config_Geracao!$E$4)*G7391</f>
        <v>0.34105</v>
      </c>
    </row>
    <row r="7392" ht="15.0" customHeight="1">
      <c r="A7392" s="43">
        <v>45965.9166666667</v>
      </c>
      <c r="B7392" s="44">
        <v>11.0</v>
      </c>
      <c r="C7392" s="44">
        <v>22.0</v>
      </c>
      <c r="D7392" s="44">
        <v>0.0</v>
      </c>
      <c r="E7392" s="44">
        <v>29.7</v>
      </c>
      <c r="F7392" s="44">
        <v>3.44</v>
      </c>
      <c r="G7392" s="44">
        <v>0.95</v>
      </c>
      <c r="H7392" s="18">
        <f>MIN(1,F7392/Config_Geracao!$E$4)*G7392</f>
        <v>0.3268</v>
      </c>
    </row>
    <row r="7393" ht="15.0" customHeight="1">
      <c r="A7393" s="43">
        <v>45965.9583333333</v>
      </c>
      <c r="B7393" s="44">
        <v>11.0</v>
      </c>
      <c r="C7393" s="44">
        <v>23.0</v>
      </c>
      <c r="D7393" s="44">
        <v>0.0</v>
      </c>
      <c r="E7393" s="44">
        <v>28.9</v>
      </c>
      <c r="F7393" s="44">
        <v>9.47</v>
      </c>
      <c r="G7393" s="44">
        <v>0.95</v>
      </c>
      <c r="H7393" s="18">
        <f>MIN(1,F7393/Config_Geracao!$E$4)*G7393</f>
        <v>0.89965</v>
      </c>
    </row>
    <row r="7394" ht="15.0" customHeight="1">
      <c r="A7394" s="43">
        <v>45966.0</v>
      </c>
      <c r="B7394" s="44">
        <v>11.0</v>
      </c>
      <c r="C7394" s="44">
        <v>0.0</v>
      </c>
      <c r="D7394" s="44">
        <v>0.0</v>
      </c>
      <c r="E7394" s="44">
        <v>29.0</v>
      </c>
      <c r="F7394" s="44">
        <v>3.33</v>
      </c>
      <c r="G7394" s="44">
        <v>0.95</v>
      </c>
      <c r="H7394" s="18">
        <f>MIN(1,F7394/Config_Geracao!$E$4)*G7394</f>
        <v>0.31635</v>
      </c>
    </row>
    <row r="7395" ht="15.0" customHeight="1">
      <c r="A7395" s="43">
        <v>45966.0416666667</v>
      </c>
      <c r="B7395" s="44">
        <v>11.0</v>
      </c>
      <c r="C7395" s="44">
        <v>1.0</v>
      </c>
      <c r="D7395" s="44">
        <v>0.0</v>
      </c>
      <c r="E7395" s="44">
        <v>25.5</v>
      </c>
      <c r="F7395" s="44">
        <v>3.12</v>
      </c>
      <c r="G7395" s="44">
        <v>0.95</v>
      </c>
      <c r="H7395" s="18">
        <f>MIN(1,F7395/Config_Geracao!$E$4)*G7395</f>
        <v>0.2964</v>
      </c>
    </row>
    <row r="7396" ht="15.0" customHeight="1">
      <c r="A7396" s="43">
        <v>45966.0833333333</v>
      </c>
      <c r="B7396" s="44">
        <v>11.0</v>
      </c>
      <c r="C7396" s="44">
        <v>2.0</v>
      </c>
      <c r="D7396" s="44">
        <v>0.0</v>
      </c>
      <c r="E7396" s="44">
        <v>24.7</v>
      </c>
      <c r="F7396" s="44">
        <v>3.88</v>
      </c>
      <c r="G7396" s="44">
        <v>0.95</v>
      </c>
      <c r="H7396" s="18">
        <f>MIN(1,F7396/Config_Geracao!$E$4)*G7396</f>
        <v>0.3686</v>
      </c>
    </row>
    <row r="7397" ht="15.0" customHeight="1">
      <c r="A7397" s="43">
        <v>45966.125</v>
      </c>
      <c r="B7397" s="44">
        <v>11.0</v>
      </c>
      <c r="C7397" s="44">
        <v>3.0</v>
      </c>
      <c r="D7397" s="44">
        <v>0.0</v>
      </c>
      <c r="E7397" s="44">
        <v>28.5</v>
      </c>
      <c r="F7397" s="44">
        <v>3.82</v>
      </c>
      <c r="G7397" s="44">
        <v>0.95</v>
      </c>
      <c r="H7397" s="18">
        <f>MIN(1,F7397/Config_Geracao!$E$4)*G7397</f>
        <v>0.3629</v>
      </c>
    </row>
    <row r="7398" ht="15.0" customHeight="1">
      <c r="A7398" s="43">
        <v>45966.1666666667</v>
      </c>
      <c r="B7398" s="44">
        <v>11.0</v>
      </c>
      <c r="C7398" s="44">
        <v>4.0</v>
      </c>
      <c r="D7398" s="44">
        <v>0.0</v>
      </c>
      <c r="E7398" s="44">
        <v>24.9</v>
      </c>
      <c r="F7398" s="44">
        <v>3.58</v>
      </c>
      <c r="G7398" s="44">
        <v>0.95</v>
      </c>
      <c r="H7398" s="18">
        <f>MIN(1,F7398/Config_Geracao!$E$4)*G7398</f>
        <v>0.3401</v>
      </c>
    </row>
    <row r="7399" ht="15.0" customHeight="1">
      <c r="A7399" s="43">
        <v>45966.2083333333</v>
      </c>
      <c r="B7399" s="44">
        <v>11.0</v>
      </c>
      <c r="C7399" s="44">
        <v>5.0</v>
      </c>
      <c r="D7399" s="44">
        <v>2.3</v>
      </c>
      <c r="E7399" s="44">
        <v>25.3</v>
      </c>
      <c r="F7399" s="44">
        <v>4.99</v>
      </c>
      <c r="G7399" s="44">
        <v>0.95</v>
      </c>
      <c r="H7399" s="18">
        <f>MIN(1,F7399/Config_Geracao!$E$4)*G7399</f>
        <v>0.47405</v>
      </c>
    </row>
    <row r="7400" ht="15.0" customHeight="1">
      <c r="A7400" s="43">
        <v>45966.25</v>
      </c>
      <c r="B7400" s="44">
        <v>11.0</v>
      </c>
      <c r="C7400" s="44">
        <v>6.0</v>
      </c>
      <c r="D7400" s="44">
        <v>168.3</v>
      </c>
      <c r="E7400" s="44">
        <v>25.2</v>
      </c>
      <c r="F7400" s="44">
        <v>3.4</v>
      </c>
      <c r="G7400" s="44">
        <v>0.95</v>
      </c>
      <c r="H7400" s="18">
        <f>MIN(1,F7400/Config_Geracao!$E$4)*G7400</f>
        <v>0.323</v>
      </c>
    </row>
    <row r="7401" ht="15.0" customHeight="1">
      <c r="A7401" s="43">
        <v>45966.2916666667</v>
      </c>
      <c r="B7401" s="44">
        <v>11.0</v>
      </c>
      <c r="C7401" s="44">
        <v>7.0</v>
      </c>
      <c r="D7401" s="44">
        <v>445.9</v>
      </c>
      <c r="E7401" s="44">
        <v>29.1</v>
      </c>
      <c r="F7401" s="44">
        <v>4.12</v>
      </c>
      <c r="G7401" s="44">
        <v>0.95</v>
      </c>
      <c r="H7401" s="18">
        <f>MIN(1,F7401/Config_Geracao!$E$4)*G7401</f>
        <v>0.3914</v>
      </c>
    </row>
    <row r="7402" ht="15.0" customHeight="1">
      <c r="A7402" s="43">
        <v>45966.3333333333</v>
      </c>
      <c r="B7402" s="44">
        <v>11.0</v>
      </c>
      <c r="C7402" s="44">
        <v>8.0</v>
      </c>
      <c r="D7402" s="44">
        <v>632.9</v>
      </c>
      <c r="E7402" s="44">
        <v>28.2</v>
      </c>
      <c r="F7402" s="44">
        <v>3.06</v>
      </c>
      <c r="G7402" s="44">
        <v>0.95</v>
      </c>
      <c r="H7402" s="18">
        <f>MIN(1,F7402/Config_Geracao!$E$4)*G7402</f>
        <v>0.2907</v>
      </c>
    </row>
    <row r="7403" ht="15.0" customHeight="1">
      <c r="A7403" s="43">
        <v>45966.375</v>
      </c>
      <c r="B7403" s="44">
        <v>11.0</v>
      </c>
      <c r="C7403" s="44">
        <v>9.0</v>
      </c>
      <c r="D7403" s="44">
        <v>351.3</v>
      </c>
      <c r="E7403" s="44">
        <v>29.6</v>
      </c>
      <c r="F7403" s="44">
        <v>3.93</v>
      </c>
      <c r="G7403" s="44">
        <v>0.95</v>
      </c>
      <c r="H7403" s="18">
        <f>MIN(1,F7403/Config_Geracao!$E$4)*G7403</f>
        <v>0.37335</v>
      </c>
    </row>
    <row r="7404" ht="15.0" customHeight="1">
      <c r="A7404" s="43">
        <v>45966.4166666667</v>
      </c>
      <c r="B7404" s="44">
        <v>11.0</v>
      </c>
      <c r="C7404" s="44">
        <v>10.0</v>
      </c>
      <c r="D7404" s="44">
        <v>902.6</v>
      </c>
      <c r="E7404" s="44">
        <v>31.0</v>
      </c>
      <c r="F7404" s="44">
        <v>6.55</v>
      </c>
      <c r="G7404" s="44">
        <v>0.95</v>
      </c>
      <c r="H7404" s="18">
        <f>MIN(1,F7404/Config_Geracao!$E$4)*G7404</f>
        <v>0.62225</v>
      </c>
    </row>
    <row r="7405" ht="15.0" customHeight="1">
      <c r="A7405" s="43">
        <v>45966.4583333333</v>
      </c>
      <c r="B7405" s="44">
        <v>11.0</v>
      </c>
      <c r="C7405" s="44">
        <v>11.0</v>
      </c>
      <c r="D7405" s="44">
        <v>1014.8</v>
      </c>
      <c r="E7405" s="44">
        <v>33.0</v>
      </c>
      <c r="F7405" s="44">
        <v>2.89</v>
      </c>
      <c r="G7405" s="44">
        <v>0.95</v>
      </c>
      <c r="H7405" s="18">
        <f>MIN(1,F7405/Config_Geracao!$E$4)*G7405</f>
        <v>0.27455</v>
      </c>
    </row>
    <row r="7406" ht="15.0" customHeight="1">
      <c r="A7406" s="43">
        <v>45966.5</v>
      </c>
      <c r="B7406" s="44">
        <v>11.0</v>
      </c>
      <c r="C7406" s="44">
        <v>12.0</v>
      </c>
      <c r="D7406" s="44">
        <v>998.9</v>
      </c>
      <c r="E7406" s="44">
        <v>33.5</v>
      </c>
      <c r="F7406" s="44">
        <v>3.83</v>
      </c>
      <c r="G7406" s="44">
        <v>0.95</v>
      </c>
      <c r="H7406" s="18">
        <f>MIN(1,F7406/Config_Geracao!$E$4)*G7406</f>
        <v>0.36385</v>
      </c>
    </row>
    <row r="7407" ht="15.0" customHeight="1">
      <c r="A7407" s="43">
        <v>45966.5416666667</v>
      </c>
      <c r="B7407" s="44">
        <v>11.0</v>
      </c>
      <c r="C7407" s="44">
        <v>13.0</v>
      </c>
      <c r="D7407" s="44">
        <v>954.1</v>
      </c>
      <c r="E7407" s="44">
        <v>32.6</v>
      </c>
      <c r="F7407" s="44">
        <v>3.22</v>
      </c>
      <c r="G7407" s="44">
        <v>0.95</v>
      </c>
      <c r="H7407" s="18">
        <f>MIN(1,F7407/Config_Geracao!$E$4)*G7407</f>
        <v>0.3059</v>
      </c>
    </row>
    <row r="7408" ht="15.0" customHeight="1">
      <c r="A7408" s="43">
        <v>45966.5833333333</v>
      </c>
      <c r="B7408" s="44">
        <v>11.0</v>
      </c>
      <c r="C7408" s="44">
        <v>14.0</v>
      </c>
      <c r="D7408" s="44">
        <v>878.4</v>
      </c>
      <c r="E7408" s="44">
        <v>30.4</v>
      </c>
      <c r="F7408" s="44">
        <v>3.24</v>
      </c>
      <c r="G7408" s="44">
        <v>0.95</v>
      </c>
      <c r="H7408" s="18">
        <f>MIN(1,F7408/Config_Geracao!$E$4)*G7408</f>
        <v>0.3078</v>
      </c>
    </row>
    <row r="7409" ht="15.0" customHeight="1">
      <c r="A7409" s="43">
        <v>45966.625</v>
      </c>
      <c r="B7409" s="44">
        <v>11.0</v>
      </c>
      <c r="C7409" s="44">
        <v>15.0</v>
      </c>
      <c r="D7409" s="44">
        <v>207.4</v>
      </c>
      <c r="E7409" s="44">
        <v>30.2</v>
      </c>
      <c r="F7409" s="44">
        <v>5.02</v>
      </c>
      <c r="G7409" s="44">
        <v>0.95</v>
      </c>
      <c r="H7409" s="18">
        <f>MIN(1,F7409/Config_Geracao!$E$4)*G7409</f>
        <v>0.4769</v>
      </c>
    </row>
    <row r="7410" ht="15.0" customHeight="1">
      <c r="A7410" s="43">
        <v>45966.6666666667</v>
      </c>
      <c r="B7410" s="44">
        <v>11.0</v>
      </c>
      <c r="C7410" s="44">
        <v>16.0</v>
      </c>
      <c r="D7410" s="44">
        <v>626.3</v>
      </c>
      <c r="E7410" s="44">
        <v>26.2</v>
      </c>
      <c r="F7410" s="44">
        <v>3.62</v>
      </c>
      <c r="G7410" s="44">
        <v>0.95</v>
      </c>
      <c r="H7410" s="18">
        <f>MIN(1,F7410/Config_Geracao!$E$4)*G7410</f>
        <v>0.3439</v>
      </c>
    </row>
    <row r="7411" ht="15.0" customHeight="1">
      <c r="A7411" s="43">
        <v>45966.7083333333</v>
      </c>
      <c r="B7411" s="44">
        <v>11.0</v>
      </c>
      <c r="C7411" s="44">
        <v>17.0</v>
      </c>
      <c r="D7411" s="44">
        <v>287.3</v>
      </c>
      <c r="E7411" s="44">
        <v>24.9</v>
      </c>
      <c r="F7411" s="44">
        <v>2.15</v>
      </c>
      <c r="G7411" s="44">
        <v>0.95</v>
      </c>
      <c r="H7411" s="18">
        <f>MIN(1,F7411/Config_Geracao!$E$4)*G7411</f>
        <v>0.20425</v>
      </c>
    </row>
    <row r="7412" ht="15.0" customHeight="1">
      <c r="A7412" s="43">
        <v>45966.75</v>
      </c>
      <c r="B7412" s="44">
        <v>11.0</v>
      </c>
      <c r="C7412" s="44">
        <v>18.0</v>
      </c>
      <c r="D7412" s="44">
        <v>101.6</v>
      </c>
      <c r="E7412" s="44">
        <v>23.7</v>
      </c>
      <c r="F7412" s="44">
        <v>4.27</v>
      </c>
      <c r="G7412" s="44">
        <v>0.95</v>
      </c>
      <c r="H7412" s="18">
        <f>MIN(1,F7412/Config_Geracao!$E$4)*G7412</f>
        <v>0.40565</v>
      </c>
    </row>
    <row r="7413" ht="15.0" customHeight="1">
      <c r="A7413" s="43">
        <v>45966.7916666667</v>
      </c>
      <c r="B7413" s="44">
        <v>11.0</v>
      </c>
      <c r="C7413" s="44">
        <v>19.0</v>
      </c>
      <c r="D7413" s="44">
        <v>34.5</v>
      </c>
      <c r="E7413" s="44">
        <v>28.8</v>
      </c>
      <c r="F7413" s="44">
        <v>2.53</v>
      </c>
      <c r="G7413" s="44">
        <v>0.95</v>
      </c>
      <c r="H7413" s="18">
        <f>MIN(1,F7413/Config_Geracao!$E$4)*G7413</f>
        <v>0.24035</v>
      </c>
    </row>
    <row r="7414" ht="15.0" customHeight="1">
      <c r="A7414" s="43">
        <v>45966.8333333333</v>
      </c>
      <c r="B7414" s="44">
        <v>11.0</v>
      </c>
      <c r="C7414" s="44">
        <v>20.0</v>
      </c>
      <c r="D7414" s="44">
        <v>0.0</v>
      </c>
      <c r="E7414" s="44">
        <v>26.7</v>
      </c>
      <c r="F7414" s="44">
        <v>3.04</v>
      </c>
      <c r="G7414" s="44">
        <v>0.95</v>
      </c>
      <c r="H7414" s="18">
        <f>MIN(1,F7414/Config_Geracao!$E$4)*G7414</f>
        <v>0.2888</v>
      </c>
    </row>
    <row r="7415" ht="15.0" customHeight="1">
      <c r="A7415" s="43">
        <v>45966.875</v>
      </c>
      <c r="B7415" s="44">
        <v>11.0</v>
      </c>
      <c r="C7415" s="44">
        <v>21.0</v>
      </c>
      <c r="D7415" s="44">
        <v>0.0</v>
      </c>
      <c r="E7415" s="44">
        <v>26.5</v>
      </c>
      <c r="F7415" s="44">
        <v>3.24</v>
      </c>
      <c r="G7415" s="44">
        <v>0.95</v>
      </c>
      <c r="H7415" s="18">
        <f>MIN(1,F7415/Config_Geracao!$E$4)*G7415</f>
        <v>0.3078</v>
      </c>
    </row>
    <row r="7416" ht="15.0" customHeight="1">
      <c r="A7416" s="43">
        <v>45966.9166666667</v>
      </c>
      <c r="B7416" s="44">
        <v>11.0</v>
      </c>
      <c r="C7416" s="44">
        <v>22.0</v>
      </c>
      <c r="D7416" s="44">
        <v>0.0</v>
      </c>
      <c r="E7416" s="44">
        <v>25.2</v>
      </c>
      <c r="F7416" s="44">
        <v>3.04</v>
      </c>
      <c r="G7416" s="44">
        <v>0.95</v>
      </c>
      <c r="H7416" s="18">
        <f>MIN(1,F7416/Config_Geracao!$E$4)*G7416</f>
        <v>0.2888</v>
      </c>
    </row>
    <row r="7417" ht="15.0" customHeight="1">
      <c r="A7417" s="43">
        <v>45966.9583333333</v>
      </c>
      <c r="B7417" s="44">
        <v>11.0</v>
      </c>
      <c r="C7417" s="44">
        <v>23.0</v>
      </c>
      <c r="D7417" s="44">
        <v>0.0</v>
      </c>
      <c r="E7417" s="44">
        <v>29.5</v>
      </c>
      <c r="F7417" s="44">
        <v>3.03</v>
      </c>
      <c r="G7417" s="44">
        <v>0.95</v>
      </c>
      <c r="H7417" s="18">
        <f>MIN(1,F7417/Config_Geracao!$E$4)*G7417</f>
        <v>0.28785</v>
      </c>
    </row>
    <row r="7418" ht="15.0" customHeight="1">
      <c r="A7418" s="43">
        <v>45967.0</v>
      </c>
      <c r="B7418" s="44">
        <v>11.0</v>
      </c>
      <c r="C7418" s="44">
        <v>0.0</v>
      </c>
      <c r="D7418" s="44">
        <v>0.0</v>
      </c>
      <c r="E7418" s="44">
        <v>28.4</v>
      </c>
      <c r="F7418" s="44">
        <v>3.22</v>
      </c>
      <c r="G7418" s="44">
        <v>0.95</v>
      </c>
      <c r="H7418" s="18">
        <f>MIN(1,F7418/Config_Geracao!$E$4)*G7418</f>
        <v>0.3059</v>
      </c>
    </row>
    <row r="7419" ht="15.0" customHeight="1">
      <c r="A7419" s="43">
        <v>45967.0416666667</v>
      </c>
      <c r="B7419" s="44">
        <v>11.0</v>
      </c>
      <c r="C7419" s="44">
        <v>1.0</v>
      </c>
      <c r="D7419" s="44">
        <v>0.0</v>
      </c>
      <c r="E7419" s="44">
        <v>30.9</v>
      </c>
      <c r="F7419" s="44">
        <v>3.19</v>
      </c>
      <c r="G7419" s="44">
        <v>0.95</v>
      </c>
      <c r="H7419" s="18">
        <f>MIN(1,F7419/Config_Geracao!$E$4)*G7419</f>
        <v>0.30305</v>
      </c>
    </row>
    <row r="7420" ht="15.0" customHeight="1">
      <c r="A7420" s="43">
        <v>45967.0833333333</v>
      </c>
      <c r="B7420" s="44">
        <v>11.0</v>
      </c>
      <c r="C7420" s="44">
        <v>2.0</v>
      </c>
      <c r="D7420" s="44">
        <v>0.0</v>
      </c>
      <c r="E7420" s="44">
        <v>26.9</v>
      </c>
      <c r="F7420" s="44">
        <v>3.06</v>
      </c>
      <c r="G7420" s="44">
        <v>0.95</v>
      </c>
      <c r="H7420" s="18">
        <f>MIN(1,F7420/Config_Geracao!$E$4)*G7420</f>
        <v>0.2907</v>
      </c>
    </row>
    <row r="7421" ht="15.0" customHeight="1">
      <c r="A7421" s="43">
        <v>45967.125</v>
      </c>
      <c r="B7421" s="44">
        <v>11.0</v>
      </c>
      <c r="C7421" s="44">
        <v>3.0</v>
      </c>
      <c r="D7421" s="44">
        <v>0.0</v>
      </c>
      <c r="E7421" s="44">
        <v>29.1</v>
      </c>
      <c r="F7421" s="44">
        <v>3.04</v>
      </c>
      <c r="G7421" s="44">
        <v>0.95</v>
      </c>
      <c r="H7421" s="18">
        <f>MIN(1,F7421/Config_Geracao!$E$4)*G7421</f>
        <v>0.2888</v>
      </c>
    </row>
    <row r="7422" ht="15.0" customHeight="1">
      <c r="A7422" s="43">
        <v>45967.1666666667</v>
      </c>
      <c r="B7422" s="44">
        <v>11.0</v>
      </c>
      <c r="C7422" s="44">
        <v>4.0</v>
      </c>
      <c r="D7422" s="44">
        <v>0.0</v>
      </c>
      <c r="E7422" s="44">
        <v>26.6</v>
      </c>
      <c r="F7422" s="44">
        <v>3.43</v>
      </c>
      <c r="G7422" s="44">
        <v>0.95</v>
      </c>
      <c r="H7422" s="18">
        <f>MIN(1,F7422/Config_Geracao!$E$4)*G7422</f>
        <v>0.32585</v>
      </c>
    </row>
    <row r="7423" ht="15.0" customHeight="1">
      <c r="A7423" s="43">
        <v>45967.2083333333</v>
      </c>
      <c r="B7423" s="44">
        <v>11.0</v>
      </c>
      <c r="C7423" s="44">
        <v>5.0</v>
      </c>
      <c r="D7423" s="44">
        <v>4.2</v>
      </c>
      <c r="E7423" s="44">
        <v>23.4</v>
      </c>
      <c r="F7423" s="44">
        <v>6.06</v>
      </c>
      <c r="G7423" s="44">
        <v>0.95</v>
      </c>
      <c r="H7423" s="18">
        <f>MIN(1,F7423/Config_Geracao!$E$4)*G7423</f>
        <v>0.5757</v>
      </c>
    </row>
    <row r="7424" ht="15.0" customHeight="1">
      <c r="A7424" s="43">
        <v>45967.25</v>
      </c>
      <c r="B7424" s="44">
        <v>11.0</v>
      </c>
      <c r="C7424" s="44">
        <v>6.0</v>
      </c>
      <c r="D7424" s="44">
        <v>120.9</v>
      </c>
      <c r="E7424" s="44">
        <v>24.7</v>
      </c>
      <c r="F7424" s="44">
        <v>2.07</v>
      </c>
      <c r="G7424" s="44">
        <v>0.95</v>
      </c>
      <c r="H7424" s="18">
        <f>MIN(1,F7424/Config_Geracao!$E$4)*G7424</f>
        <v>0.19665</v>
      </c>
    </row>
    <row r="7425" ht="15.0" customHeight="1">
      <c r="A7425" s="43">
        <v>45967.2916666667</v>
      </c>
      <c r="B7425" s="44">
        <v>11.0</v>
      </c>
      <c r="C7425" s="44">
        <v>7.0</v>
      </c>
      <c r="D7425" s="44">
        <v>416.5</v>
      </c>
      <c r="E7425" s="44">
        <v>23.9</v>
      </c>
      <c r="F7425" s="44">
        <v>2.43</v>
      </c>
      <c r="G7425" s="44">
        <v>0.95</v>
      </c>
      <c r="H7425" s="18">
        <f>MIN(1,F7425/Config_Geracao!$E$4)*G7425</f>
        <v>0.23085</v>
      </c>
    </row>
    <row r="7426" ht="15.0" customHeight="1">
      <c r="A7426" s="43">
        <v>45967.3333333333</v>
      </c>
      <c r="B7426" s="44">
        <v>11.0</v>
      </c>
      <c r="C7426" s="44">
        <v>8.0</v>
      </c>
      <c r="D7426" s="44">
        <v>629.5</v>
      </c>
      <c r="E7426" s="44">
        <v>29.9</v>
      </c>
      <c r="F7426" s="44">
        <v>3.26</v>
      </c>
      <c r="G7426" s="44">
        <v>0.95</v>
      </c>
      <c r="H7426" s="18">
        <f>MIN(1,F7426/Config_Geracao!$E$4)*G7426</f>
        <v>0.3097</v>
      </c>
    </row>
    <row r="7427" ht="15.0" customHeight="1">
      <c r="A7427" s="43">
        <v>45967.375</v>
      </c>
      <c r="B7427" s="44">
        <v>11.0</v>
      </c>
      <c r="C7427" s="44">
        <v>9.0</v>
      </c>
      <c r="D7427" s="44">
        <v>816.3</v>
      </c>
      <c r="E7427" s="44">
        <v>31.3</v>
      </c>
      <c r="F7427" s="44">
        <v>2.76</v>
      </c>
      <c r="G7427" s="44">
        <v>0.95</v>
      </c>
      <c r="H7427" s="18">
        <f>MIN(1,F7427/Config_Geracao!$E$4)*G7427</f>
        <v>0.2622</v>
      </c>
    </row>
    <row r="7428" ht="15.0" customHeight="1">
      <c r="A7428" s="43">
        <v>45967.4166666667</v>
      </c>
      <c r="B7428" s="44">
        <v>11.0</v>
      </c>
      <c r="C7428" s="44">
        <v>10.0</v>
      </c>
      <c r="D7428" s="44">
        <v>561.7</v>
      </c>
      <c r="E7428" s="44">
        <v>30.1</v>
      </c>
      <c r="F7428" s="44">
        <v>2.86</v>
      </c>
      <c r="G7428" s="44">
        <v>0.95</v>
      </c>
      <c r="H7428" s="18">
        <f>MIN(1,F7428/Config_Geracao!$E$4)*G7428</f>
        <v>0.2717</v>
      </c>
    </row>
    <row r="7429" ht="15.0" customHeight="1">
      <c r="A7429" s="43">
        <v>45967.4583333333</v>
      </c>
      <c r="B7429" s="44">
        <v>11.0</v>
      </c>
      <c r="C7429" s="44">
        <v>11.0</v>
      </c>
      <c r="D7429" s="44">
        <v>990.3</v>
      </c>
      <c r="E7429" s="44">
        <v>30.7</v>
      </c>
      <c r="F7429" s="44">
        <v>3.01</v>
      </c>
      <c r="G7429" s="44">
        <v>0.95</v>
      </c>
      <c r="H7429" s="18">
        <f>MIN(1,F7429/Config_Geracao!$E$4)*G7429</f>
        <v>0.28595</v>
      </c>
    </row>
    <row r="7430" ht="15.0" customHeight="1">
      <c r="A7430" s="43">
        <v>45967.5</v>
      </c>
      <c r="B7430" s="44">
        <v>11.0</v>
      </c>
      <c r="C7430" s="44">
        <v>12.0</v>
      </c>
      <c r="D7430" s="44">
        <v>1018.4</v>
      </c>
      <c r="E7430" s="44">
        <v>28.6</v>
      </c>
      <c r="F7430" s="44">
        <v>2.61</v>
      </c>
      <c r="G7430" s="44">
        <v>0.95</v>
      </c>
      <c r="H7430" s="18">
        <f>MIN(1,F7430/Config_Geracao!$E$4)*G7430</f>
        <v>0.24795</v>
      </c>
    </row>
    <row r="7431" ht="15.0" customHeight="1">
      <c r="A7431" s="43">
        <v>45967.5416666667</v>
      </c>
      <c r="B7431" s="44">
        <v>11.0</v>
      </c>
      <c r="C7431" s="44">
        <v>13.0</v>
      </c>
      <c r="D7431" s="44">
        <v>285.6</v>
      </c>
      <c r="E7431" s="44">
        <v>29.4</v>
      </c>
      <c r="F7431" s="44">
        <v>2.56</v>
      </c>
      <c r="G7431" s="44">
        <v>0.95</v>
      </c>
      <c r="H7431" s="18">
        <f>MIN(1,F7431/Config_Geracao!$E$4)*G7431</f>
        <v>0.2432</v>
      </c>
    </row>
    <row r="7432" ht="15.0" customHeight="1">
      <c r="A7432" s="43">
        <v>45967.5833333333</v>
      </c>
      <c r="B7432" s="44">
        <v>11.0</v>
      </c>
      <c r="C7432" s="44">
        <v>14.0</v>
      </c>
      <c r="D7432" s="44">
        <v>913.7</v>
      </c>
      <c r="E7432" s="44">
        <v>29.9</v>
      </c>
      <c r="F7432" s="44">
        <v>2.96</v>
      </c>
      <c r="G7432" s="44">
        <v>0.95</v>
      </c>
      <c r="H7432" s="18">
        <f>MIN(1,F7432/Config_Geracao!$E$4)*G7432</f>
        <v>0.2812</v>
      </c>
    </row>
    <row r="7433" ht="15.0" customHeight="1">
      <c r="A7433" s="43">
        <v>45967.625</v>
      </c>
      <c r="B7433" s="44">
        <v>11.0</v>
      </c>
      <c r="C7433" s="44">
        <v>15.0</v>
      </c>
      <c r="D7433" s="44">
        <v>499.8</v>
      </c>
      <c r="E7433" s="44">
        <v>28.7</v>
      </c>
      <c r="F7433" s="44">
        <v>2.45</v>
      </c>
      <c r="G7433" s="44">
        <v>0.95</v>
      </c>
      <c r="H7433" s="18">
        <f>MIN(1,F7433/Config_Geracao!$E$4)*G7433</f>
        <v>0.23275</v>
      </c>
    </row>
    <row r="7434" ht="15.0" customHeight="1">
      <c r="A7434" s="43">
        <v>45967.6666666667</v>
      </c>
      <c r="B7434" s="44">
        <v>11.0</v>
      </c>
      <c r="C7434" s="44">
        <v>16.0</v>
      </c>
      <c r="D7434" s="44">
        <v>407.1</v>
      </c>
      <c r="E7434" s="44">
        <v>28.1</v>
      </c>
      <c r="F7434" s="44">
        <v>5.39</v>
      </c>
      <c r="G7434" s="44">
        <v>0.95</v>
      </c>
      <c r="H7434" s="18">
        <f>MIN(1,F7434/Config_Geracao!$E$4)*G7434</f>
        <v>0.51205</v>
      </c>
    </row>
    <row r="7435" ht="15.0" customHeight="1">
      <c r="A7435" s="43">
        <v>45967.7083333333</v>
      </c>
      <c r="B7435" s="44">
        <v>11.0</v>
      </c>
      <c r="C7435" s="44">
        <v>17.0</v>
      </c>
      <c r="D7435" s="44">
        <v>143.9</v>
      </c>
      <c r="E7435" s="44">
        <v>27.8</v>
      </c>
      <c r="F7435" s="44">
        <v>3.38</v>
      </c>
      <c r="G7435" s="44">
        <v>0.95</v>
      </c>
      <c r="H7435" s="18">
        <f>MIN(1,F7435/Config_Geracao!$E$4)*G7435</f>
        <v>0.3211</v>
      </c>
    </row>
    <row r="7436" ht="15.0" customHeight="1">
      <c r="A7436" s="43">
        <v>45967.75</v>
      </c>
      <c r="B7436" s="44">
        <v>11.0</v>
      </c>
      <c r="C7436" s="44">
        <v>18.0</v>
      </c>
      <c r="D7436" s="44">
        <v>240.4</v>
      </c>
      <c r="E7436" s="44">
        <v>24.0</v>
      </c>
      <c r="F7436" s="44">
        <v>2.22</v>
      </c>
      <c r="G7436" s="44">
        <v>0.95</v>
      </c>
      <c r="H7436" s="18">
        <f>MIN(1,F7436/Config_Geracao!$E$4)*G7436</f>
        <v>0.2109</v>
      </c>
    </row>
    <row r="7437" ht="15.0" customHeight="1">
      <c r="A7437" s="43">
        <v>45967.7916666667</v>
      </c>
      <c r="B7437" s="44">
        <v>11.0</v>
      </c>
      <c r="C7437" s="44">
        <v>19.0</v>
      </c>
      <c r="D7437" s="44">
        <v>0.0</v>
      </c>
      <c r="E7437" s="44">
        <v>26.6</v>
      </c>
      <c r="F7437" s="44">
        <v>5.54</v>
      </c>
      <c r="G7437" s="44">
        <v>0.95</v>
      </c>
      <c r="H7437" s="18">
        <f>MIN(1,F7437/Config_Geracao!$E$4)*G7437</f>
        <v>0.5263</v>
      </c>
    </row>
    <row r="7438" ht="15.0" customHeight="1">
      <c r="A7438" s="43">
        <v>45967.8333333333</v>
      </c>
      <c r="B7438" s="44">
        <v>11.0</v>
      </c>
      <c r="C7438" s="44">
        <v>20.0</v>
      </c>
      <c r="D7438" s="44">
        <v>0.0</v>
      </c>
      <c r="E7438" s="44">
        <v>24.4</v>
      </c>
      <c r="F7438" s="44">
        <v>2.72</v>
      </c>
      <c r="G7438" s="44">
        <v>0.95</v>
      </c>
      <c r="H7438" s="18">
        <f>MIN(1,F7438/Config_Geracao!$E$4)*G7438</f>
        <v>0.2584</v>
      </c>
    </row>
    <row r="7439" ht="15.0" customHeight="1">
      <c r="A7439" s="43">
        <v>45967.875</v>
      </c>
      <c r="B7439" s="44">
        <v>11.0</v>
      </c>
      <c r="C7439" s="44">
        <v>21.0</v>
      </c>
      <c r="D7439" s="44">
        <v>0.0</v>
      </c>
      <c r="E7439" s="44">
        <v>26.5</v>
      </c>
      <c r="F7439" s="44">
        <v>4.05</v>
      </c>
      <c r="G7439" s="44">
        <v>0.95</v>
      </c>
      <c r="H7439" s="18">
        <f>MIN(1,F7439/Config_Geracao!$E$4)*G7439</f>
        <v>0.38475</v>
      </c>
    </row>
    <row r="7440" ht="15.0" customHeight="1">
      <c r="A7440" s="43">
        <v>45967.9166666667</v>
      </c>
      <c r="B7440" s="44">
        <v>11.0</v>
      </c>
      <c r="C7440" s="44">
        <v>22.0</v>
      </c>
      <c r="D7440" s="44">
        <v>0.0</v>
      </c>
      <c r="E7440" s="44">
        <v>31.0</v>
      </c>
      <c r="F7440" s="44">
        <v>3.54</v>
      </c>
      <c r="G7440" s="44">
        <v>0.95</v>
      </c>
      <c r="H7440" s="18">
        <f>MIN(1,F7440/Config_Geracao!$E$4)*G7440</f>
        <v>0.3363</v>
      </c>
    </row>
    <row r="7441" ht="15.0" customHeight="1">
      <c r="A7441" s="43">
        <v>45967.9583333333</v>
      </c>
      <c r="B7441" s="44">
        <v>11.0</v>
      </c>
      <c r="C7441" s="44">
        <v>23.0</v>
      </c>
      <c r="D7441" s="44">
        <v>0.0</v>
      </c>
      <c r="E7441" s="44">
        <v>25.7</v>
      </c>
      <c r="F7441" s="44">
        <v>3.74</v>
      </c>
      <c r="G7441" s="44">
        <v>0.95</v>
      </c>
      <c r="H7441" s="18">
        <f>MIN(1,F7441/Config_Geracao!$E$4)*G7441</f>
        <v>0.3553</v>
      </c>
    </row>
    <row r="7442" ht="15.0" customHeight="1">
      <c r="A7442" s="43">
        <v>45968.0</v>
      </c>
      <c r="B7442" s="44">
        <v>11.0</v>
      </c>
      <c r="C7442" s="44">
        <v>0.0</v>
      </c>
      <c r="D7442" s="44">
        <v>0.0</v>
      </c>
      <c r="E7442" s="44">
        <v>28.0</v>
      </c>
      <c r="F7442" s="44">
        <v>3.29</v>
      </c>
      <c r="G7442" s="44">
        <v>0.95</v>
      </c>
      <c r="H7442" s="18">
        <f>MIN(1,F7442/Config_Geracao!$E$4)*G7442</f>
        <v>0.31255</v>
      </c>
    </row>
    <row r="7443" ht="15.0" customHeight="1">
      <c r="A7443" s="43">
        <v>45968.0416666667</v>
      </c>
      <c r="B7443" s="44">
        <v>11.0</v>
      </c>
      <c r="C7443" s="44">
        <v>1.0</v>
      </c>
      <c r="D7443" s="44">
        <v>0.0</v>
      </c>
      <c r="E7443" s="44">
        <v>28.8</v>
      </c>
      <c r="F7443" s="44">
        <v>4.42</v>
      </c>
      <c r="G7443" s="44">
        <v>0.95</v>
      </c>
      <c r="H7443" s="18">
        <f>MIN(1,F7443/Config_Geracao!$E$4)*G7443</f>
        <v>0.4199</v>
      </c>
    </row>
    <row r="7444" ht="15.0" customHeight="1">
      <c r="A7444" s="43">
        <v>45968.0833333333</v>
      </c>
      <c r="B7444" s="44">
        <v>11.0</v>
      </c>
      <c r="C7444" s="44">
        <v>2.0</v>
      </c>
      <c r="D7444" s="44">
        <v>0.0</v>
      </c>
      <c r="E7444" s="44">
        <v>29.2</v>
      </c>
      <c r="F7444" s="44">
        <v>3.06</v>
      </c>
      <c r="G7444" s="44">
        <v>0.95</v>
      </c>
      <c r="H7444" s="18">
        <f>MIN(1,F7444/Config_Geracao!$E$4)*G7444</f>
        <v>0.2907</v>
      </c>
    </row>
    <row r="7445" ht="15.0" customHeight="1">
      <c r="A7445" s="43">
        <v>45968.125</v>
      </c>
      <c r="B7445" s="44">
        <v>11.0</v>
      </c>
      <c r="C7445" s="44">
        <v>3.0</v>
      </c>
      <c r="D7445" s="44">
        <v>0.0</v>
      </c>
      <c r="E7445" s="44">
        <v>26.3</v>
      </c>
      <c r="F7445" s="44">
        <v>3.4</v>
      </c>
      <c r="G7445" s="44">
        <v>0.95</v>
      </c>
      <c r="H7445" s="18">
        <f>MIN(1,F7445/Config_Geracao!$E$4)*G7445</f>
        <v>0.323</v>
      </c>
    </row>
    <row r="7446" ht="15.0" customHeight="1">
      <c r="A7446" s="43">
        <v>45968.1666666667</v>
      </c>
      <c r="B7446" s="44">
        <v>11.0</v>
      </c>
      <c r="C7446" s="44">
        <v>4.0</v>
      </c>
      <c r="D7446" s="44">
        <v>0.0</v>
      </c>
      <c r="E7446" s="44">
        <v>24.8</v>
      </c>
      <c r="F7446" s="44">
        <v>5.05</v>
      </c>
      <c r="G7446" s="44">
        <v>0.95</v>
      </c>
      <c r="H7446" s="18">
        <f>MIN(1,F7446/Config_Geracao!$E$4)*G7446</f>
        <v>0.47975</v>
      </c>
    </row>
    <row r="7447" ht="15.0" customHeight="1">
      <c r="A7447" s="43">
        <v>45968.2083333333</v>
      </c>
      <c r="B7447" s="44">
        <v>11.0</v>
      </c>
      <c r="C7447" s="44">
        <v>5.0</v>
      </c>
      <c r="D7447" s="44">
        <v>31.4</v>
      </c>
      <c r="E7447" s="44">
        <v>27.0</v>
      </c>
      <c r="F7447" s="44">
        <v>4.61</v>
      </c>
      <c r="G7447" s="44">
        <v>0.95</v>
      </c>
      <c r="H7447" s="18">
        <f>MIN(1,F7447/Config_Geracao!$E$4)*G7447</f>
        <v>0.43795</v>
      </c>
    </row>
    <row r="7448" ht="15.0" customHeight="1">
      <c r="A7448" s="43">
        <v>45968.25</v>
      </c>
      <c r="B7448" s="44">
        <v>11.0</v>
      </c>
      <c r="C7448" s="44">
        <v>6.0</v>
      </c>
      <c r="D7448" s="44">
        <v>255.7</v>
      </c>
      <c r="E7448" s="44">
        <v>23.5</v>
      </c>
      <c r="F7448" s="44">
        <v>2.62</v>
      </c>
      <c r="G7448" s="44">
        <v>0.95</v>
      </c>
      <c r="H7448" s="18">
        <f>MIN(1,F7448/Config_Geracao!$E$4)*G7448</f>
        <v>0.2489</v>
      </c>
    </row>
    <row r="7449" ht="15.0" customHeight="1">
      <c r="A7449" s="43">
        <v>45968.2916666667</v>
      </c>
      <c r="B7449" s="44">
        <v>11.0</v>
      </c>
      <c r="C7449" s="44">
        <v>7.0</v>
      </c>
      <c r="D7449" s="44">
        <v>474.7</v>
      </c>
      <c r="E7449" s="44">
        <v>24.2</v>
      </c>
      <c r="F7449" s="44">
        <v>2.1</v>
      </c>
      <c r="G7449" s="44">
        <v>0.95</v>
      </c>
      <c r="H7449" s="18">
        <f>MIN(1,F7449/Config_Geracao!$E$4)*G7449</f>
        <v>0.1995</v>
      </c>
    </row>
    <row r="7450" ht="15.0" customHeight="1">
      <c r="A7450" s="43">
        <v>45968.3333333333</v>
      </c>
      <c r="B7450" s="44">
        <v>11.0</v>
      </c>
      <c r="C7450" s="44">
        <v>8.0</v>
      </c>
      <c r="D7450" s="44">
        <v>661.8</v>
      </c>
      <c r="E7450" s="44">
        <v>25.4</v>
      </c>
      <c r="F7450" s="44">
        <v>3.72</v>
      </c>
      <c r="G7450" s="44">
        <v>0.95</v>
      </c>
      <c r="H7450" s="18">
        <f>MIN(1,F7450/Config_Geracao!$E$4)*G7450</f>
        <v>0.3534</v>
      </c>
    </row>
    <row r="7451" ht="15.0" customHeight="1">
      <c r="A7451" s="43">
        <v>45968.375</v>
      </c>
      <c r="B7451" s="44">
        <v>11.0</v>
      </c>
      <c r="C7451" s="44">
        <v>9.0</v>
      </c>
      <c r="D7451" s="44">
        <v>411.5</v>
      </c>
      <c r="E7451" s="44">
        <v>30.6</v>
      </c>
      <c r="F7451" s="44">
        <v>2.22</v>
      </c>
      <c r="G7451" s="44">
        <v>0.95</v>
      </c>
      <c r="H7451" s="18">
        <f>MIN(1,F7451/Config_Geracao!$E$4)*G7451</f>
        <v>0.2109</v>
      </c>
    </row>
    <row r="7452" ht="15.0" customHeight="1">
      <c r="A7452" s="43">
        <v>45968.4166666667</v>
      </c>
      <c r="B7452" s="44">
        <v>11.0</v>
      </c>
      <c r="C7452" s="44">
        <v>10.0</v>
      </c>
      <c r="D7452" s="44">
        <v>250.3</v>
      </c>
      <c r="E7452" s="44">
        <v>29.9</v>
      </c>
      <c r="F7452" s="44">
        <v>2.06</v>
      </c>
      <c r="G7452" s="44">
        <v>0.95</v>
      </c>
      <c r="H7452" s="18">
        <f>MIN(1,F7452/Config_Geracao!$E$4)*G7452</f>
        <v>0.1957</v>
      </c>
    </row>
    <row r="7453" ht="15.0" customHeight="1">
      <c r="A7453" s="43">
        <v>45968.4583333333</v>
      </c>
      <c r="B7453" s="44">
        <v>11.0</v>
      </c>
      <c r="C7453" s="44">
        <v>11.0</v>
      </c>
      <c r="D7453" s="44">
        <v>571.0</v>
      </c>
      <c r="E7453" s="44">
        <v>30.9</v>
      </c>
      <c r="F7453" s="44">
        <v>2.61</v>
      </c>
      <c r="G7453" s="44">
        <v>0.95</v>
      </c>
      <c r="H7453" s="18">
        <f>MIN(1,F7453/Config_Geracao!$E$4)*G7453</f>
        <v>0.24795</v>
      </c>
    </row>
    <row r="7454" ht="15.0" customHeight="1">
      <c r="A7454" s="43">
        <v>45968.5</v>
      </c>
      <c r="B7454" s="44">
        <v>11.0</v>
      </c>
      <c r="C7454" s="44">
        <v>12.0</v>
      </c>
      <c r="D7454" s="44">
        <v>1052.2</v>
      </c>
      <c r="E7454" s="44">
        <v>31.4</v>
      </c>
      <c r="F7454" s="44">
        <v>4.61</v>
      </c>
      <c r="G7454" s="44">
        <v>0.95</v>
      </c>
      <c r="H7454" s="18">
        <f>MIN(1,F7454/Config_Geracao!$E$4)*G7454</f>
        <v>0.43795</v>
      </c>
    </row>
    <row r="7455" ht="15.0" customHeight="1">
      <c r="A7455" s="43">
        <v>45968.5416666667</v>
      </c>
      <c r="B7455" s="44">
        <v>11.0</v>
      </c>
      <c r="C7455" s="44">
        <v>13.0</v>
      </c>
      <c r="D7455" s="44">
        <v>268.3</v>
      </c>
      <c r="E7455" s="44">
        <v>31.6</v>
      </c>
      <c r="F7455" s="44">
        <v>2.7</v>
      </c>
      <c r="G7455" s="44">
        <v>0.95</v>
      </c>
      <c r="H7455" s="18">
        <f>MIN(1,F7455/Config_Geracao!$E$4)*G7455</f>
        <v>0.2565</v>
      </c>
    </row>
    <row r="7456" ht="15.0" customHeight="1">
      <c r="A7456" s="43">
        <v>45968.5833333333</v>
      </c>
      <c r="B7456" s="44">
        <v>11.0</v>
      </c>
      <c r="C7456" s="44">
        <v>14.0</v>
      </c>
      <c r="D7456" s="44">
        <v>891.4</v>
      </c>
      <c r="E7456" s="44">
        <v>28.4</v>
      </c>
      <c r="F7456" s="44">
        <v>2.49</v>
      </c>
      <c r="G7456" s="44">
        <v>0.95</v>
      </c>
      <c r="H7456" s="18">
        <f>MIN(1,F7456/Config_Geracao!$E$4)*G7456</f>
        <v>0.23655</v>
      </c>
    </row>
    <row r="7457" ht="15.0" customHeight="1">
      <c r="A7457" s="43">
        <v>45968.625</v>
      </c>
      <c r="B7457" s="44">
        <v>11.0</v>
      </c>
      <c r="C7457" s="44">
        <v>15.0</v>
      </c>
      <c r="D7457" s="44">
        <v>307.9</v>
      </c>
      <c r="E7457" s="44">
        <v>29.0</v>
      </c>
      <c r="F7457" s="44">
        <v>2.23</v>
      </c>
      <c r="G7457" s="44">
        <v>0.95</v>
      </c>
      <c r="H7457" s="18">
        <f>MIN(1,F7457/Config_Geracao!$E$4)*G7457</f>
        <v>0.21185</v>
      </c>
    </row>
    <row r="7458" ht="15.0" customHeight="1">
      <c r="A7458" s="43">
        <v>45968.6666666667</v>
      </c>
      <c r="B7458" s="44">
        <v>11.0</v>
      </c>
      <c r="C7458" s="44">
        <v>16.0</v>
      </c>
      <c r="D7458" s="44">
        <v>633.1</v>
      </c>
      <c r="E7458" s="44">
        <v>27.5</v>
      </c>
      <c r="F7458" s="44">
        <v>2.05</v>
      </c>
      <c r="G7458" s="44">
        <v>0.95</v>
      </c>
      <c r="H7458" s="18">
        <f>MIN(1,F7458/Config_Geracao!$E$4)*G7458</f>
        <v>0.19475</v>
      </c>
    </row>
    <row r="7459" ht="15.0" customHeight="1">
      <c r="A7459" s="43">
        <v>45968.7083333333</v>
      </c>
      <c r="B7459" s="44">
        <v>11.0</v>
      </c>
      <c r="C7459" s="44">
        <v>17.0</v>
      </c>
      <c r="D7459" s="44">
        <v>484.5</v>
      </c>
      <c r="E7459" s="44">
        <v>27.5</v>
      </c>
      <c r="F7459" s="44">
        <v>3.2</v>
      </c>
      <c r="G7459" s="44">
        <v>0.95</v>
      </c>
      <c r="H7459" s="18">
        <f>MIN(1,F7459/Config_Geracao!$E$4)*G7459</f>
        <v>0.304</v>
      </c>
    </row>
    <row r="7460" ht="15.0" customHeight="1">
      <c r="A7460" s="43">
        <v>45968.75</v>
      </c>
      <c r="B7460" s="44">
        <v>11.0</v>
      </c>
      <c r="C7460" s="44">
        <v>18.0</v>
      </c>
      <c r="D7460" s="44">
        <v>128.2</v>
      </c>
      <c r="E7460" s="44">
        <v>25.1</v>
      </c>
      <c r="F7460" s="44">
        <v>2.95</v>
      </c>
      <c r="G7460" s="44">
        <v>0.95</v>
      </c>
      <c r="H7460" s="18">
        <f>MIN(1,F7460/Config_Geracao!$E$4)*G7460</f>
        <v>0.28025</v>
      </c>
    </row>
    <row r="7461" ht="15.0" customHeight="1">
      <c r="A7461" s="43">
        <v>45968.7916666667</v>
      </c>
      <c r="B7461" s="44">
        <v>11.0</v>
      </c>
      <c r="C7461" s="44">
        <v>19.0</v>
      </c>
      <c r="D7461" s="44">
        <v>0.0</v>
      </c>
      <c r="E7461" s="44">
        <v>26.6</v>
      </c>
      <c r="F7461" s="44">
        <v>2.15</v>
      </c>
      <c r="G7461" s="44">
        <v>0.95</v>
      </c>
      <c r="H7461" s="18">
        <f>MIN(1,F7461/Config_Geracao!$E$4)*G7461</f>
        <v>0.20425</v>
      </c>
    </row>
    <row r="7462" ht="15.0" customHeight="1">
      <c r="A7462" s="43">
        <v>45968.8333333333</v>
      </c>
      <c r="B7462" s="44">
        <v>11.0</v>
      </c>
      <c r="C7462" s="44">
        <v>20.0</v>
      </c>
      <c r="D7462" s="44">
        <v>0.0</v>
      </c>
      <c r="E7462" s="44">
        <v>27.6</v>
      </c>
      <c r="F7462" s="44">
        <v>2.43</v>
      </c>
      <c r="G7462" s="44">
        <v>0.95</v>
      </c>
      <c r="H7462" s="18">
        <f>MIN(1,F7462/Config_Geracao!$E$4)*G7462</f>
        <v>0.23085</v>
      </c>
    </row>
    <row r="7463" ht="15.0" customHeight="1">
      <c r="A7463" s="43">
        <v>45968.875</v>
      </c>
      <c r="B7463" s="44">
        <v>11.0</v>
      </c>
      <c r="C7463" s="44">
        <v>21.0</v>
      </c>
      <c r="D7463" s="44">
        <v>0.0</v>
      </c>
      <c r="E7463" s="44">
        <v>27.0</v>
      </c>
      <c r="F7463" s="44">
        <v>3.12</v>
      </c>
      <c r="G7463" s="44">
        <v>0.95</v>
      </c>
      <c r="H7463" s="18">
        <f>MIN(1,F7463/Config_Geracao!$E$4)*G7463</f>
        <v>0.2964</v>
      </c>
    </row>
    <row r="7464" ht="15.0" customHeight="1">
      <c r="A7464" s="43">
        <v>45968.9166666667</v>
      </c>
      <c r="B7464" s="44">
        <v>11.0</v>
      </c>
      <c r="C7464" s="44">
        <v>22.0</v>
      </c>
      <c r="D7464" s="44">
        <v>0.0</v>
      </c>
      <c r="E7464" s="44">
        <v>31.0</v>
      </c>
      <c r="F7464" s="44">
        <v>3.09</v>
      </c>
      <c r="G7464" s="44">
        <v>0.95</v>
      </c>
      <c r="H7464" s="18">
        <f>MIN(1,F7464/Config_Geracao!$E$4)*G7464</f>
        <v>0.29355</v>
      </c>
    </row>
    <row r="7465" ht="15.0" customHeight="1">
      <c r="A7465" s="43">
        <v>45968.9583333333</v>
      </c>
      <c r="B7465" s="44">
        <v>11.0</v>
      </c>
      <c r="C7465" s="44">
        <v>23.0</v>
      </c>
      <c r="D7465" s="44">
        <v>0.0</v>
      </c>
      <c r="E7465" s="44">
        <v>27.1</v>
      </c>
      <c r="F7465" s="44">
        <v>3.19</v>
      </c>
      <c r="G7465" s="44">
        <v>0.95</v>
      </c>
      <c r="H7465" s="18">
        <f>MIN(1,F7465/Config_Geracao!$E$4)*G7465</f>
        <v>0.30305</v>
      </c>
    </row>
    <row r="7466" ht="15.0" customHeight="1">
      <c r="A7466" s="43">
        <v>45969.0</v>
      </c>
      <c r="B7466" s="44">
        <v>11.0</v>
      </c>
      <c r="C7466" s="44">
        <v>0.0</v>
      </c>
      <c r="D7466" s="44">
        <v>0.0</v>
      </c>
      <c r="E7466" s="44">
        <v>28.7</v>
      </c>
      <c r="F7466" s="44">
        <v>4.78</v>
      </c>
      <c r="G7466" s="44">
        <v>0.95</v>
      </c>
      <c r="H7466" s="18">
        <f>MIN(1,F7466/Config_Geracao!$E$4)*G7466</f>
        <v>0.4541</v>
      </c>
    </row>
    <row r="7467" ht="15.0" customHeight="1">
      <c r="A7467" s="43">
        <v>45969.0416666667</v>
      </c>
      <c r="B7467" s="44">
        <v>11.0</v>
      </c>
      <c r="C7467" s="44">
        <v>1.0</v>
      </c>
      <c r="D7467" s="44">
        <v>0.0</v>
      </c>
      <c r="E7467" s="44">
        <v>30.1</v>
      </c>
      <c r="F7467" s="44">
        <v>3.65</v>
      </c>
      <c r="G7467" s="44">
        <v>0.95</v>
      </c>
      <c r="H7467" s="18">
        <f>MIN(1,F7467/Config_Geracao!$E$4)*G7467</f>
        <v>0.34675</v>
      </c>
    </row>
    <row r="7468" ht="15.0" customHeight="1">
      <c r="A7468" s="43">
        <v>45969.0833333333</v>
      </c>
      <c r="B7468" s="44">
        <v>11.0</v>
      </c>
      <c r="C7468" s="44">
        <v>2.0</v>
      </c>
      <c r="D7468" s="44">
        <v>0.0</v>
      </c>
      <c r="E7468" s="44">
        <v>30.0</v>
      </c>
      <c r="F7468" s="44">
        <v>3.84</v>
      </c>
      <c r="G7468" s="44">
        <v>0.95</v>
      </c>
      <c r="H7468" s="18">
        <f>MIN(1,F7468/Config_Geracao!$E$4)*G7468</f>
        <v>0.3648</v>
      </c>
    </row>
    <row r="7469" ht="15.0" customHeight="1">
      <c r="A7469" s="43">
        <v>45969.125</v>
      </c>
      <c r="B7469" s="44">
        <v>11.0</v>
      </c>
      <c r="C7469" s="44">
        <v>3.0</v>
      </c>
      <c r="D7469" s="44">
        <v>0.0</v>
      </c>
      <c r="E7469" s="44">
        <v>27.7</v>
      </c>
      <c r="F7469" s="44">
        <v>3.25</v>
      </c>
      <c r="G7469" s="44">
        <v>0.95</v>
      </c>
      <c r="H7469" s="18">
        <f>MIN(1,F7469/Config_Geracao!$E$4)*G7469</f>
        <v>0.30875</v>
      </c>
    </row>
    <row r="7470" ht="15.0" customHeight="1">
      <c r="A7470" s="43">
        <v>45969.1666666667</v>
      </c>
      <c r="B7470" s="44">
        <v>11.0</v>
      </c>
      <c r="C7470" s="44">
        <v>4.0</v>
      </c>
      <c r="D7470" s="44">
        <v>0.0</v>
      </c>
      <c r="E7470" s="44">
        <v>26.6</v>
      </c>
      <c r="F7470" s="44">
        <v>3.24</v>
      </c>
      <c r="G7470" s="44">
        <v>0.95</v>
      </c>
      <c r="H7470" s="18">
        <f>MIN(1,F7470/Config_Geracao!$E$4)*G7470</f>
        <v>0.3078</v>
      </c>
    </row>
    <row r="7471" ht="15.0" customHeight="1">
      <c r="A7471" s="43">
        <v>45969.2083333333</v>
      </c>
      <c r="B7471" s="44">
        <v>11.0</v>
      </c>
      <c r="C7471" s="44">
        <v>5.0</v>
      </c>
      <c r="D7471" s="44">
        <v>0.0</v>
      </c>
      <c r="E7471" s="44">
        <v>26.0</v>
      </c>
      <c r="F7471" s="44">
        <v>3.45</v>
      </c>
      <c r="G7471" s="44">
        <v>0.95</v>
      </c>
      <c r="H7471" s="18">
        <f>MIN(1,F7471/Config_Geracao!$E$4)*G7471</f>
        <v>0.32775</v>
      </c>
    </row>
    <row r="7472" ht="15.0" customHeight="1">
      <c r="A7472" s="43">
        <v>45969.25</v>
      </c>
      <c r="B7472" s="44">
        <v>11.0</v>
      </c>
      <c r="C7472" s="44">
        <v>6.0</v>
      </c>
      <c r="D7472" s="44">
        <v>123.7</v>
      </c>
      <c r="E7472" s="44">
        <v>25.4</v>
      </c>
      <c r="F7472" s="44">
        <v>2.01</v>
      </c>
      <c r="G7472" s="44">
        <v>0.95</v>
      </c>
      <c r="H7472" s="18">
        <f>MIN(1,F7472/Config_Geracao!$E$4)*G7472</f>
        <v>0.19095</v>
      </c>
    </row>
    <row r="7473" ht="15.0" customHeight="1">
      <c r="A7473" s="43">
        <v>45969.2916666667</v>
      </c>
      <c r="B7473" s="44">
        <v>11.0</v>
      </c>
      <c r="C7473" s="44">
        <v>7.0</v>
      </c>
      <c r="D7473" s="44">
        <v>302.4</v>
      </c>
      <c r="E7473" s="44">
        <v>29.3</v>
      </c>
      <c r="F7473" s="44">
        <v>7.12</v>
      </c>
      <c r="G7473" s="44">
        <v>0.95</v>
      </c>
      <c r="H7473" s="18">
        <f>MIN(1,F7473/Config_Geracao!$E$4)*G7473</f>
        <v>0.6764</v>
      </c>
    </row>
    <row r="7474" ht="15.0" customHeight="1">
      <c r="A7474" s="43">
        <v>45969.3333333333</v>
      </c>
      <c r="B7474" s="44">
        <v>11.0</v>
      </c>
      <c r="C7474" s="44">
        <v>8.0</v>
      </c>
      <c r="D7474" s="44">
        <v>648.4</v>
      </c>
      <c r="E7474" s="44">
        <v>29.4</v>
      </c>
      <c r="F7474" s="44">
        <v>2.28</v>
      </c>
      <c r="G7474" s="44">
        <v>0.95</v>
      </c>
      <c r="H7474" s="18">
        <f>MIN(1,F7474/Config_Geracao!$E$4)*G7474</f>
        <v>0.2166</v>
      </c>
    </row>
    <row r="7475" ht="15.0" customHeight="1">
      <c r="A7475" s="43">
        <v>45969.375</v>
      </c>
      <c r="B7475" s="44">
        <v>11.0</v>
      </c>
      <c r="C7475" s="44">
        <v>9.0</v>
      </c>
      <c r="D7475" s="44">
        <v>771.5</v>
      </c>
      <c r="E7475" s="44">
        <v>28.9</v>
      </c>
      <c r="F7475" s="44">
        <v>2.25</v>
      </c>
      <c r="G7475" s="44">
        <v>0.95</v>
      </c>
      <c r="H7475" s="18">
        <f>MIN(1,F7475/Config_Geracao!$E$4)*G7475</f>
        <v>0.21375</v>
      </c>
    </row>
    <row r="7476" ht="15.0" customHeight="1">
      <c r="A7476" s="43">
        <v>45969.4166666667</v>
      </c>
      <c r="B7476" s="44">
        <v>11.0</v>
      </c>
      <c r="C7476" s="44">
        <v>10.0</v>
      </c>
      <c r="D7476" s="44">
        <v>643.5</v>
      </c>
      <c r="E7476" s="44">
        <v>31.0</v>
      </c>
      <c r="F7476" s="44">
        <v>3.17</v>
      </c>
      <c r="G7476" s="44">
        <v>0.95</v>
      </c>
      <c r="H7476" s="18">
        <f>MIN(1,F7476/Config_Geracao!$E$4)*G7476</f>
        <v>0.30115</v>
      </c>
    </row>
    <row r="7477" ht="15.0" customHeight="1">
      <c r="A7477" s="43">
        <v>45969.4583333333</v>
      </c>
      <c r="B7477" s="44">
        <v>11.0</v>
      </c>
      <c r="C7477" s="44">
        <v>11.0</v>
      </c>
      <c r="D7477" s="44">
        <v>993.5</v>
      </c>
      <c r="E7477" s="44">
        <v>31.1</v>
      </c>
      <c r="F7477" s="44">
        <v>3.25</v>
      </c>
      <c r="G7477" s="44">
        <v>0.95</v>
      </c>
      <c r="H7477" s="18">
        <f>MIN(1,F7477/Config_Geracao!$E$4)*G7477</f>
        <v>0.30875</v>
      </c>
    </row>
    <row r="7478" ht="15.0" customHeight="1">
      <c r="A7478" s="43">
        <v>45969.5</v>
      </c>
      <c r="B7478" s="44">
        <v>11.0</v>
      </c>
      <c r="C7478" s="44">
        <v>12.0</v>
      </c>
      <c r="D7478" s="44">
        <v>275.6</v>
      </c>
      <c r="E7478" s="44">
        <v>29.4</v>
      </c>
      <c r="F7478" s="44">
        <v>2.68</v>
      </c>
      <c r="G7478" s="44">
        <v>0.95</v>
      </c>
      <c r="H7478" s="18">
        <f>MIN(1,F7478/Config_Geracao!$E$4)*G7478</f>
        <v>0.2546</v>
      </c>
    </row>
    <row r="7479" ht="15.0" customHeight="1">
      <c r="A7479" s="43">
        <v>45969.5416666667</v>
      </c>
      <c r="B7479" s="44">
        <v>11.0</v>
      </c>
      <c r="C7479" s="44">
        <v>13.0</v>
      </c>
      <c r="D7479" s="44">
        <v>350.2</v>
      </c>
      <c r="E7479" s="44">
        <v>30.1</v>
      </c>
      <c r="F7479" s="44">
        <v>2.2</v>
      </c>
      <c r="G7479" s="44">
        <v>0.95</v>
      </c>
      <c r="H7479" s="18">
        <f>MIN(1,F7479/Config_Geracao!$E$4)*G7479</f>
        <v>0.209</v>
      </c>
    </row>
    <row r="7480" ht="15.0" customHeight="1">
      <c r="A7480" s="43">
        <v>45969.5833333333</v>
      </c>
      <c r="B7480" s="44">
        <v>11.0</v>
      </c>
      <c r="C7480" s="44">
        <v>14.0</v>
      </c>
      <c r="D7480" s="44">
        <v>342.9</v>
      </c>
      <c r="E7480" s="44">
        <v>30.5</v>
      </c>
      <c r="F7480" s="44">
        <v>3.87</v>
      </c>
      <c r="G7480" s="44">
        <v>0.95</v>
      </c>
      <c r="H7480" s="18">
        <f>MIN(1,F7480/Config_Geracao!$E$4)*G7480</f>
        <v>0.36765</v>
      </c>
    </row>
    <row r="7481" ht="15.0" customHeight="1">
      <c r="A7481" s="43">
        <v>45969.625</v>
      </c>
      <c r="B7481" s="44">
        <v>11.0</v>
      </c>
      <c r="C7481" s="44">
        <v>15.0</v>
      </c>
      <c r="D7481" s="44">
        <v>800.2</v>
      </c>
      <c r="E7481" s="44">
        <v>30.9</v>
      </c>
      <c r="F7481" s="44">
        <v>4.42</v>
      </c>
      <c r="G7481" s="44">
        <v>0.95</v>
      </c>
      <c r="H7481" s="18">
        <f>MIN(1,F7481/Config_Geracao!$E$4)*G7481</f>
        <v>0.4199</v>
      </c>
    </row>
    <row r="7482" ht="15.0" customHeight="1">
      <c r="A7482" s="43">
        <v>45969.6666666667</v>
      </c>
      <c r="B7482" s="44">
        <v>11.0</v>
      </c>
      <c r="C7482" s="44">
        <v>16.0</v>
      </c>
      <c r="D7482" s="44">
        <v>642.0</v>
      </c>
      <c r="E7482" s="44">
        <v>28.5</v>
      </c>
      <c r="F7482" s="44">
        <v>2.63</v>
      </c>
      <c r="G7482" s="44">
        <v>0.95</v>
      </c>
      <c r="H7482" s="18">
        <f>MIN(1,F7482/Config_Geracao!$E$4)*G7482</f>
        <v>0.24985</v>
      </c>
    </row>
    <row r="7483" ht="15.0" customHeight="1">
      <c r="A7483" s="43">
        <v>45969.7083333333</v>
      </c>
      <c r="B7483" s="44">
        <v>11.0</v>
      </c>
      <c r="C7483" s="44">
        <v>17.0</v>
      </c>
      <c r="D7483" s="44">
        <v>89.0</v>
      </c>
      <c r="E7483" s="44">
        <v>28.0</v>
      </c>
      <c r="F7483" s="44">
        <v>2.42</v>
      </c>
      <c r="G7483" s="44">
        <v>0.95</v>
      </c>
      <c r="H7483" s="18">
        <f>MIN(1,F7483/Config_Geracao!$E$4)*G7483</f>
        <v>0.2299</v>
      </c>
    </row>
    <row r="7484" ht="15.0" customHeight="1">
      <c r="A7484" s="43">
        <v>45969.75</v>
      </c>
      <c r="B7484" s="44">
        <v>11.0</v>
      </c>
      <c r="C7484" s="44">
        <v>18.0</v>
      </c>
      <c r="D7484" s="44">
        <v>210.6</v>
      </c>
      <c r="E7484" s="44">
        <v>26.8</v>
      </c>
      <c r="F7484" s="44">
        <v>2.71</v>
      </c>
      <c r="G7484" s="44">
        <v>0.95</v>
      </c>
      <c r="H7484" s="18">
        <f>MIN(1,F7484/Config_Geracao!$E$4)*G7484</f>
        <v>0.25745</v>
      </c>
    </row>
    <row r="7485" ht="15.0" customHeight="1">
      <c r="A7485" s="43">
        <v>45969.7916666667</v>
      </c>
      <c r="B7485" s="44">
        <v>11.0</v>
      </c>
      <c r="C7485" s="44">
        <v>19.0</v>
      </c>
      <c r="D7485" s="44">
        <v>30.4</v>
      </c>
      <c r="E7485" s="44">
        <v>26.6</v>
      </c>
      <c r="F7485" s="44">
        <v>2.16</v>
      </c>
      <c r="G7485" s="44">
        <v>0.95</v>
      </c>
      <c r="H7485" s="18">
        <f>MIN(1,F7485/Config_Geracao!$E$4)*G7485</f>
        <v>0.2052</v>
      </c>
    </row>
    <row r="7486" ht="15.0" customHeight="1">
      <c r="A7486" s="43">
        <v>45969.8333333333</v>
      </c>
      <c r="B7486" s="44">
        <v>11.0</v>
      </c>
      <c r="C7486" s="44">
        <v>20.0</v>
      </c>
      <c r="D7486" s="44">
        <v>0.0</v>
      </c>
      <c r="E7486" s="44">
        <v>27.9</v>
      </c>
      <c r="F7486" s="44">
        <v>4.89</v>
      </c>
      <c r="G7486" s="44">
        <v>0.95</v>
      </c>
      <c r="H7486" s="18">
        <f>MIN(1,F7486/Config_Geracao!$E$4)*G7486</f>
        <v>0.46455</v>
      </c>
    </row>
    <row r="7487" ht="15.0" customHeight="1">
      <c r="A7487" s="43">
        <v>45969.875</v>
      </c>
      <c r="B7487" s="44">
        <v>11.0</v>
      </c>
      <c r="C7487" s="44">
        <v>21.0</v>
      </c>
      <c r="D7487" s="44">
        <v>0.0</v>
      </c>
      <c r="E7487" s="44">
        <v>26.6</v>
      </c>
      <c r="F7487" s="44">
        <v>3.61</v>
      </c>
      <c r="G7487" s="44">
        <v>0.95</v>
      </c>
      <c r="H7487" s="18">
        <f>MIN(1,F7487/Config_Geracao!$E$4)*G7487</f>
        <v>0.34295</v>
      </c>
    </row>
    <row r="7488" ht="15.0" customHeight="1">
      <c r="A7488" s="43">
        <v>45969.9166666667</v>
      </c>
      <c r="B7488" s="44">
        <v>11.0</v>
      </c>
      <c r="C7488" s="44">
        <v>22.0</v>
      </c>
      <c r="D7488" s="44">
        <v>0.0</v>
      </c>
      <c r="E7488" s="44">
        <v>27.3</v>
      </c>
      <c r="F7488" s="44">
        <v>3.27</v>
      </c>
      <c r="G7488" s="44">
        <v>0.95</v>
      </c>
      <c r="H7488" s="18">
        <f>MIN(1,F7488/Config_Geracao!$E$4)*G7488</f>
        <v>0.31065</v>
      </c>
    </row>
    <row r="7489" ht="15.0" customHeight="1">
      <c r="A7489" s="43">
        <v>45969.9583333333</v>
      </c>
      <c r="B7489" s="44">
        <v>11.0</v>
      </c>
      <c r="C7489" s="44">
        <v>23.0</v>
      </c>
      <c r="D7489" s="44">
        <v>0.0</v>
      </c>
      <c r="E7489" s="44">
        <v>27.4</v>
      </c>
      <c r="F7489" s="44">
        <v>3.27</v>
      </c>
      <c r="G7489" s="44">
        <v>0.95</v>
      </c>
      <c r="H7489" s="18">
        <f>MIN(1,F7489/Config_Geracao!$E$4)*G7489</f>
        <v>0.31065</v>
      </c>
    </row>
    <row r="7490" ht="15.0" customHeight="1">
      <c r="A7490" s="43">
        <v>45970.0</v>
      </c>
      <c r="B7490" s="44">
        <v>11.0</v>
      </c>
      <c r="C7490" s="44">
        <v>0.0</v>
      </c>
      <c r="D7490" s="44">
        <v>0.0</v>
      </c>
      <c r="E7490" s="44">
        <v>32.0</v>
      </c>
      <c r="F7490" s="44">
        <v>3.13</v>
      </c>
      <c r="G7490" s="44">
        <v>0.95</v>
      </c>
      <c r="H7490" s="18">
        <f>MIN(1,F7490/Config_Geracao!$E$4)*G7490</f>
        <v>0.29735</v>
      </c>
    </row>
    <row r="7491" ht="15.0" customHeight="1">
      <c r="A7491" s="43">
        <v>45970.0416666667</v>
      </c>
      <c r="B7491" s="44">
        <v>11.0</v>
      </c>
      <c r="C7491" s="44">
        <v>1.0</v>
      </c>
      <c r="D7491" s="44">
        <v>0.0</v>
      </c>
      <c r="E7491" s="44">
        <v>27.6</v>
      </c>
      <c r="F7491" s="44">
        <v>5.2</v>
      </c>
      <c r="G7491" s="44">
        <v>0.95</v>
      </c>
      <c r="H7491" s="18">
        <f>MIN(1,F7491/Config_Geracao!$E$4)*G7491</f>
        <v>0.494</v>
      </c>
    </row>
    <row r="7492" ht="15.0" customHeight="1">
      <c r="A7492" s="43">
        <v>45970.0833333333</v>
      </c>
      <c r="B7492" s="44">
        <v>11.0</v>
      </c>
      <c r="C7492" s="44">
        <v>2.0</v>
      </c>
      <c r="D7492" s="44">
        <v>0.0</v>
      </c>
      <c r="E7492" s="44">
        <v>29.6</v>
      </c>
      <c r="F7492" s="44">
        <v>7.36</v>
      </c>
      <c r="G7492" s="44">
        <v>0.95</v>
      </c>
      <c r="H7492" s="18">
        <f>MIN(1,F7492/Config_Geracao!$E$4)*G7492</f>
        <v>0.6992</v>
      </c>
    </row>
    <row r="7493" ht="15.0" customHeight="1">
      <c r="A7493" s="43">
        <v>45970.125</v>
      </c>
      <c r="B7493" s="44">
        <v>11.0</v>
      </c>
      <c r="C7493" s="44">
        <v>3.0</v>
      </c>
      <c r="D7493" s="44">
        <v>0.0</v>
      </c>
      <c r="E7493" s="44">
        <v>29.6</v>
      </c>
      <c r="F7493" s="44">
        <v>3.99</v>
      </c>
      <c r="G7493" s="44">
        <v>0.95</v>
      </c>
      <c r="H7493" s="18">
        <f>MIN(1,F7493/Config_Geracao!$E$4)*G7493</f>
        <v>0.37905</v>
      </c>
    </row>
    <row r="7494" ht="15.0" customHeight="1">
      <c r="A7494" s="43">
        <v>45970.1666666667</v>
      </c>
      <c r="B7494" s="44">
        <v>11.0</v>
      </c>
      <c r="C7494" s="44">
        <v>4.0</v>
      </c>
      <c r="D7494" s="44">
        <v>0.0</v>
      </c>
      <c r="E7494" s="44">
        <v>26.2</v>
      </c>
      <c r="F7494" s="44">
        <v>3.27</v>
      </c>
      <c r="G7494" s="44">
        <v>0.95</v>
      </c>
      <c r="H7494" s="18">
        <f>MIN(1,F7494/Config_Geracao!$E$4)*G7494</f>
        <v>0.31065</v>
      </c>
    </row>
    <row r="7495" ht="15.0" customHeight="1">
      <c r="A7495" s="43">
        <v>45970.2083333333</v>
      </c>
      <c r="B7495" s="44">
        <v>11.0</v>
      </c>
      <c r="C7495" s="44">
        <v>5.0</v>
      </c>
      <c r="D7495" s="44">
        <v>7.4</v>
      </c>
      <c r="E7495" s="44">
        <v>26.9</v>
      </c>
      <c r="F7495" s="44">
        <v>3.03</v>
      </c>
      <c r="G7495" s="44">
        <v>0.95</v>
      </c>
      <c r="H7495" s="18">
        <f>MIN(1,F7495/Config_Geracao!$E$4)*G7495</f>
        <v>0.28785</v>
      </c>
    </row>
    <row r="7496" ht="15.0" customHeight="1">
      <c r="A7496" s="43">
        <v>45970.25</v>
      </c>
      <c r="B7496" s="44">
        <v>11.0</v>
      </c>
      <c r="C7496" s="44">
        <v>6.0</v>
      </c>
      <c r="D7496" s="44">
        <v>206.8</v>
      </c>
      <c r="E7496" s="44">
        <v>24.6</v>
      </c>
      <c r="F7496" s="44">
        <v>5.79</v>
      </c>
      <c r="G7496" s="44">
        <v>0.95</v>
      </c>
      <c r="H7496" s="18">
        <f>MIN(1,F7496/Config_Geracao!$E$4)*G7496</f>
        <v>0.55005</v>
      </c>
    </row>
    <row r="7497" ht="15.0" customHeight="1">
      <c r="A7497" s="43">
        <v>45970.2916666667</v>
      </c>
      <c r="B7497" s="44">
        <v>11.0</v>
      </c>
      <c r="C7497" s="44">
        <v>7.0</v>
      </c>
      <c r="D7497" s="44">
        <v>131.4</v>
      </c>
      <c r="E7497" s="44">
        <v>26.8</v>
      </c>
      <c r="F7497" s="44">
        <v>2.61</v>
      </c>
      <c r="G7497" s="44">
        <v>0.95</v>
      </c>
      <c r="H7497" s="18">
        <f>MIN(1,F7497/Config_Geracao!$E$4)*G7497</f>
        <v>0.24795</v>
      </c>
    </row>
    <row r="7498" ht="15.0" customHeight="1">
      <c r="A7498" s="43">
        <v>45970.3333333333</v>
      </c>
      <c r="B7498" s="44">
        <v>11.0</v>
      </c>
      <c r="C7498" s="44">
        <v>8.0</v>
      </c>
      <c r="D7498" s="44">
        <v>627.2</v>
      </c>
      <c r="E7498" s="44">
        <v>27.2</v>
      </c>
      <c r="F7498" s="44">
        <v>2.03</v>
      </c>
      <c r="G7498" s="44">
        <v>0.95</v>
      </c>
      <c r="H7498" s="18">
        <f>MIN(1,F7498/Config_Geracao!$E$4)*G7498</f>
        <v>0.19285</v>
      </c>
    </row>
    <row r="7499" ht="15.0" customHeight="1">
      <c r="A7499" s="43">
        <v>45970.375</v>
      </c>
      <c r="B7499" s="44">
        <v>11.0</v>
      </c>
      <c r="C7499" s="44">
        <v>9.0</v>
      </c>
      <c r="D7499" s="44">
        <v>378.7</v>
      </c>
      <c r="E7499" s="44">
        <v>28.0</v>
      </c>
      <c r="F7499" s="44">
        <v>2.12</v>
      </c>
      <c r="G7499" s="44">
        <v>0.95</v>
      </c>
      <c r="H7499" s="18">
        <f>MIN(1,F7499/Config_Geracao!$E$4)*G7499</f>
        <v>0.2014</v>
      </c>
    </row>
    <row r="7500" ht="15.0" customHeight="1">
      <c r="A7500" s="43">
        <v>45970.4166666667</v>
      </c>
      <c r="B7500" s="44">
        <v>11.0</v>
      </c>
      <c r="C7500" s="44">
        <v>10.0</v>
      </c>
      <c r="D7500" s="44">
        <v>933.2</v>
      </c>
      <c r="E7500" s="44">
        <v>32.6</v>
      </c>
      <c r="F7500" s="44">
        <v>2.82</v>
      </c>
      <c r="G7500" s="44">
        <v>0.95</v>
      </c>
      <c r="H7500" s="18">
        <f>MIN(1,F7500/Config_Geracao!$E$4)*G7500</f>
        <v>0.2679</v>
      </c>
    </row>
    <row r="7501" ht="15.0" customHeight="1">
      <c r="A7501" s="43">
        <v>45970.4583333333</v>
      </c>
      <c r="B7501" s="44">
        <v>11.0</v>
      </c>
      <c r="C7501" s="44">
        <v>11.0</v>
      </c>
      <c r="D7501" s="44">
        <v>1011.5</v>
      </c>
      <c r="E7501" s="44">
        <v>27.4</v>
      </c>
      <c r="F7501" s="44">
        <v>3.97</v>
      </c>
      <c r="G7501" s="44">
        <v>0.95</v>
      </c>
      <c r="H7501" s="18">
        <f>MIN(1,F7501/Config_Geracao!$E$4)*G7501</f>
        <v>0.37715</v>
      </c>
    </row>
    <row r="7502" ht="15.0" customHeight="1">
      <c r="A7502" s="43">
        <v>45970.5</v>
      </c>
      <c r="B7502" s="44">
        <v>11.0</v>
      </c>
      <c r="C7502" s="44">
        <v>12.0</v>
      </c>
      <c r="D7502" s="44">
        <v>1044.2</v>
      </c>
      <c r="E7502" s="44">
        <v>33.1</v>
      </c>
      <c r="F7502" s="44">
        <v>2.76</v>
      </c>
      <c r="G7502" s="44">
        <v>0.95</v>
      </c>
      <c r="H7502" s="18">
        <f>MIN(1,F7502/Config_Geracao!$E$4)*G7502</f>
        <v>0.2622</v>
      </c>
    </row>
    <row r="7503" ht="15.0" customHeight="1">
      <c r="A7503" s="43">
        <v>45970.5416666667</v>
      </c>
      <c r="B7503" s="44">
        <v>11.0</v>
      </c>
      <c r="C7503" s="44">
        <v>13.0</v>
      </c>
      <c r="D7503" s="44">
        <v>1001.7</v>
      </c>
      <c r="E7503" s="44">
        <v>29.5</v>
      </c>
      <c r="F7503" s="44">
        <v>6.86</v>
      </c>
      <c r="G7503" s="44">
        <v>0.95</v>
      </c>
      <c r="H7503" s="18">
        <f>MIN(1,F7503/Config_Geracao!$E$4)*G7503</f>
        <v>0.6517</v>
      </c>
    </row>
    <row r="7504" ht="15.0" customHeight="1">
      <c r="A7504" s="43">
        <v>45970.5833333333</v>
      </c>
      <c r="B7504" s="44">
        <v>11.0</v>
      </c>
      <c r="C7504" s="44">
        <v>14.0</v>
      </c>
      <c r="D7504" s="44">
        <v>893.1</v>
      </c>
      <c r="E7504" s="44">
        <v>31.0</v>
      </c>
      <c r="F7504" s="44">
        <v>3.84</v>
      </c>
      <c r="G7504" s="44">
        <v>0.95</v>
      </c>
      <c r="H7504" s="18">
        <f>MIN(1,F7504/Config_Geracao!$E$4)*G7504</f>
        <v>0.3648</v>
      </c>
    </row>
    <row r="7505" ht="15.0" customHeight="1">
      <c r="A7505" s="43">
        <v>45970.625</v>
      </c>
      <c r="B7505" s="44">
        <v>11.0</v>
      </c>
      <c r="C7505" s="44">
        <v>15.0</v>
      </c>
      <c r="D7505" s="44">
        <v>326.2</v>
      </c>
      <c r="E7505" s="44">
        <v>31.9</v>
      </c>
      <c r="F7505" s="44">
        <v>2.18</v>
      </c>
      <c r="G7505" s="44">
        <v>0.95</v>
      </c>
      <c r="H7505" s="18">
        <f>MIN(1,F7505/Config_Geracao!$E$4)*G7505</f>
        <v>0.2071</v>
      </c>
    </row>
    <row r="7506" ht="15.0" customHeight="1">
      <c r="A7506" s="43">
        <v>45970.6666666667</v>
      </c>
      <c r="B7506" s="44">
        <v>11.0</v>
      </c>
      <c r="C7506" s="44">
        <v>16.0</v>
      </c>
      <c r="D7506" s="44">
        <v>380.0</v>
      </c>
      <c r="E7506" s="44">
        <v>28.5</v>
      </c>
      <c r="F7506" s="44">
        <v>5.08</v>
      </c>
      <c r="G7506" s="44">
        <v>0.95</v>
      </c>
      <c r="H7506" s="18">
        <f>MIN(1,F7506/Config_Geracao!$E$4)*G7506</f>
        <v>0.4826</v>
      </c>
    </row>
    <row r="7507" ht="15.0" customHeight="1">
      <c r="A7507" s="43">
        <v>45970.7083333333</v>
      </c>
      <c r="B7507" s="44">
        <v>11.0</v>
      </c>
      <c r="C7507" s="44">
        <v>17.0</v>
      </c>
      <c r="D7507" s="44">
        <v>243.9</v>
      </c>
      <c r="E7507" s="44">
        <v>26.4</v>
      </c>
      <c r="F7507" s="44">
        <v>3.8</v>
      </c>
      <c r="G7507" s="44">
        <v>0.95</v>
      </c>
      <c r="H7507" s="18">
        <f>MIN(1,F7507/Config_Geracao!$E$4)*G7507</f>
        <v>0.361</v>
      </c>
    </row>
    <row r="7508" ht="15.0" customHeight="1">
      <c r="A7508" s="43">
        <v>45970.75</v>
      </c>
      <c r="B7508" s="44">
        <v>11.0</v>
      </c>
      <c r="C7508" s="44">
        <v>18.0</v>
      </c>
      <c r="D7508" s="44">
        <v>218.1</v>
      </c>
      <c r="E7508" s="44">
        <v>23.7</v>
      </c>
      <c r="F7508" s="44">
        <v>2.43</v>
      </c>
      <c r="G7508" s="44">
        <v>0.95</v>
      </c>
      <c r="H7508" s="18">
        <f>MIN(1,F7508/Config_Geracao!$E$4)*G7508</f>
        <v>0.23085</v>
      </c>
    </row>
    <row r="7509" ht="15.0" customHeight="1">
      <c r="A7509" s="43">
        <v>45970.7916666667</v>
      </c>
      <c r="B7509" s="44">
        <v>11.0</v>
      </c>
      <c r="C7509" s="44">
        <v>19.0</v>
      </c>
      <c r="D7509" s="44">
        <v>0.0</v>
      </c>
      <c r="E7509" s="44">
        <v>26.4</v>
      </c>
      <c r="F7509" s="44">
        <v>2.3</v>
      </c>
      <c r="G7509" s="44">
        <v>0.95</v>
      </c>
      <c r="H7509" s="18">
        <f>MIN(1,F7509/Config_Geracao!$E$4)*G7509</f>
        <v>0.2185</v>
      </c>
    </row>
    <row r="7510" ht="15.0" customHeight="1">
      <c r="A7510" s="43">
        <v>45970.8333333333</v>
      </c>
      <c r="B7510" s="44">
        <v>11.0</v>
      </c>
      <c r="C7510" s="44">
        <v>20.0</v>
      </c>
      <c r="D7510" s="44">
        <v>0.0</v>
      </c>
      <c r="E7510" s="44">
        <v>28.6</v>
      </c>
      <c r="F7510" s="44">
        <v>2.26</v>
      </c>
      <c r="G7510" s="44">
        <v>0.95</v>
      </c>
      <c r="H7510" s="18">
        <f>MIN(1,F7510/Config_Geracao!$E$4)*G7510</f>
        <v>0.2147</v>
      </c>
    </row>
    <row r="7511" ht="15.0" customHeight="1">
      <c r="A7511" s="43">
        <v>45970.875</v>
      </c>
      <c r="B7511" s="44">
        <v>11.0</v>
      </c>
      <c r="C7511" s="44">
        <v>21.0</v>
      </c>
      <c r="D7511" s="44">
        <v>0.0</v>
      </c>
      <c r="E7511" s="44">
        <v>27.8</v>
      </c>
      <c r="F7511" s="44">
        <v>3.08</v>
      </c>
      <c r="G7511" s="44">
        <v>0.95</v>
      </c>
      <c r="H7511" s="18">
        <f>MIN(1,F7511/Config_Geracao!$E$4)*G7511</f>
        <v>0.2926</v>
      </c>
    </row>
    <row r="7512" ht="15.0" customHeight="1">
      <c r="A7512" s="43">
        <v>45970.9166666667</v>
      </c>
      <c r="B7512" s="44">
        <v>11.0</v>
      </c>
      <c r="C7512" s="44">
        <v>22.0</v>
      </c>
      <c r="D7512" s="44">
        <v>0.0</v>
      </c>
      <c r="E7512" s="44">
        <v>28.5</v>
      </c>
      <c r="F7512" s="44">
        <v>4.44</v>
      </c>
      <c r="G7512" s="44">
        <v>0.95</v>
      </c>
      <c r="H7512" s="18">
        <f>MIN(1,F7512/Config_Geracao!$E$4)*G7512</f>
        <v>0.4218</v>
      </c>
    </row>
    <row r="7513" ht="15.0" customHeight="1">
      <c r="A7513" s="43">
        <v>45970.9583333333</v>
      </c>
      <c r="B7513" s="44">
        <v>11.0</v>
      </c>
      <c r="C7513" s="44">
        <v>23.0</v>
      </c>
      <c r="D7513" s="44">
        <v>0.0</v>
      </c>
      <c r="E7513" s="44">
        <v>26.3</v>
      </c>
      <c r="F7513" s="44">
        <v>4.69</v>
      </c>
      <c r="G7513" s="44">
        <v>0.95</v>
      </c>
      <c r="H7513" s="18">
        <f>MIN(1,F7513/Config_Geracao!$E$4)*G7513</f>
        <v>0.44555</v>
      </c>
    </row>
    <row r="7514" ht="15.0" customHeight="1">
      <c r="A7514" s="43">
        <v>45971.0</v>
      </c>
      <c r="B7514" s="44">
        <v>11.0</v>
      </c>
      <c r="C7514" s="44">
        <v>0.0</v>
      </c>
      <c r="D7514" s="44">
        <v>0.0</v>
      </c>
      <c r="E7514" s="44">
        <v>24.0</v>
      </c>
      <c r="F7514" s="44">
        <v>4.14</v>
      </c>
      <c r="G7514" s="44">
        <v>0.95</v>
      </c>
      <c r="H7514" s="18">
        <f>MIN(1,F7514/Config_Geracao!$E$4)*G7514</f>
        <v>0.3933</v>
      </c>
    </row>
    <row r="7515" ht="15.0" customHeight="1">
      <c r="A7515" s="43">
        <v>45971.0416666667</v>
      </c>
      <c r="B7515" s="44">
        <v>11.0</v>
      </c>
      <c r="C7515" s="44">
        <v>1.0</v>
      </c>
      <c r="D7515" s="44">
        <v>0.0</v>
      </c>
      <c r="E7515" s="44">
        <v>27.2</v>
      </c>
      <c r="F7515" s="44">
        <v>3.34</v>
      </c>
      <c r="G7515" s="44">
        <v>0.95</v>
      </c>
      <c r="H7515" s="18">
        <f>MIN(1,F7515/Config_Geracao!$E$4)*G7515</f>
        <v>0.3173</v>
      </c>
    </row>
    <row r="7516" ht="15.0" customHeight="1">
      <c r="A7516" s="43">
        <v>45971.0833333333</v>
      </c>
      <c r="B7516" s="44">
        <v>11.0</v>
      </c>
      <c r="C7516" s="44">
        <v>2.0</v>
      </c>
      <c r="D7516" s="44">
        <v>0.0</v>
      </c>
      <c r="E7516" s="44">
        <v>26.8</v>
      </c>
      <c r="F7516" s="44">
        <v>3.13</v>
      </c>
      <c r="G7516" s="44">
        <v>0.95</v>
      </c>
      <c r="H7516" s="18">
        <f>MIN(1,F7516/Config_Geracao!$E$4)*G7516</f>
        <v>0.29735</v>
      </c>
    </row>
    <row r="7517" ht="15.0" customHeight="1">
      <c r="A7517" s="43">
        <v>45971.125</v>
      </c>
      <c r="B7517" s="44">
        <v>11.0</v>
      </c>
      <c r="C7517" s="44">
        <v>3.0</v>
      </c>
      <c r="D7517" s="44">
        <v>0.0</v>
      </c>
      <c r="E7517" s="44">
        <v>28.6</v>
      </c>
      <c r="F7517" s="44">
        <v>3.28</v>
      </c>
      <c r="G7517" s="44">
        <v>0.95</v>
      </c>
      <c r="H7517" s="18">
        <f>MIN(1,F7517/Config_Geracao!$E$4)*G7517</f>
        <v>0.3116</v>
      </c>
    </row>
    <row r="7518" ht="15.0" customHeight="1">
      <c r="A7518" s="43">
        <v>45971.1666666667</v>
      </c>
      <c r="B7518" s="44">
        <v>11.0</v>
      </c>
      <c r="C7518" s="44">
        <v>4.0</v>
      </c>
      <c r="D7518" s="44">
        <v>0.0</v>
      </c>
      <c r="E7518" s="44">
        <v>25.1</v>
      </c>
      <c r="F7518" s="44">
        <v>4.8</v>
      </c>
      <c r="G7518" s="44">
        <v>0.95</v>
      </c>
      <c r="H7518" s="18">
        <f>MIN(1,F7518/Config_Geracao!$E$4)*G7518</f>
        <v>0.456</v>
      </c>
    </row>
    <row r="7519" ht="15.0" customHeight="1">
      <c r="A7519" s="43">
        <v>45971.2083333333</v>
      </c>
      <c r="B7519" s="44">
        <v>11.0</v>
      </c>
      <c r="C7519" s="44">
        <v>5.0</v>
      </c>
      <c r="D7519" s="44">
        <v>32.8</v>
      </c>
      <c r="E7519" s="44">
        <v>24.7</v>
      </c>
      <c r="F7519" s="44">
        <v>3.73</v>
      </c>
      <c r="G7519" s="44">
        <v>0.95</v>
      </c>
      <c r="H7519" s="18">
        <f>MIN(1,F7519/Config_Geracao!$E$4)*G7519</f>
        <v>0.35435</v>
      </c>
    </row>
    <row r="7520" ht="15.0" customHeight="1">
      <c r="A7520" s="43">
        <v>45971.25</v>
      </c>
      <c r="B7520" s="44">
        <v>11.0</v>
      </c>
      <c r="C7520" s="44">
        <v>6.0</v>
      </c>
      <c r="D7520" s="44">
        <v>64.8</v>
      </c>
      <c r="E7520" s="44">
        <v>29.8</v>
      </c>
      <c r="F7520" s="44">
        <v>2.08</v>
      </c>
      <c r="G7520" s="44">
        <v>0.95</v>
      </c>
      <c r="H7520" s="18">
        <f>MIN(1,F7520/Config_Geracao!$E$4)*G7520</f>
        <v>0.1976</v>
      </c>
    </row>
    <row r="7521" ht="15.0" customHeight="1">
      <c r="A7521" s="43">
        <v>45971.2916666667</v>
      </c>
      <c r="B7521" s="44">
        <v>11.0</v>
      </c>
      <c r="C7521" s="44">
        <v>7.0</v>
      </c>
      <c r="D7521" s="44">
        <v>139.2</v>
      </c>
      <c r="E7521" s="44">
        <v>28.0</v>
      </c>
      <c r="F7521" s="44">
        <v>2.44</v>
      </c>
      <c r="G7521" s="44">
        <v>0.95</v>
      </c>
      <c r="H7521" s="18">
        <f>MIN(1,F7521/Config_Geracao!$E$4)*G7521</f>
        <v>0.2318</v>
      </c>
    </row>
    <row r="7522" ht="15.0" customHeight="1">
      <c r="A7522" s="43">
        <v>45971.3333333333</v>
      </c>
      <c r="B7522" s="44">
        <v>11.0</v>
      </c>
      <c r="C7522" s="44">
        <v>8.0</v>
      </c>
      <c r="D7522" s="44">
        <v>225.5</v>
      </c>
      <c r="E7522" s="44">
        <v>27.9</v>
      </c>
      <c r="F7522" s="44">
        <v>3.1</v>
      </c>
      <c r="G7522" s="44">
        <v>0.95</v>
      </c>
      <c r="H7522" s="18">
        <f>MIN(1,F7522/Config_Geracao!$E$4)*G7522</f>
        <v>0.2945</v>
      </c>
    </row>
    <row r="7523" ht="15.0" customHeight="1">
      <c r="A7523" s="43">
        <v>45971.375</v>
      </c>
      <c r="B7523" s="44">
        <v>11.0</v>
      </c>
      <c r="C7523" s="44">
        <v>9.0</v>
      </c>
      <c r="D7523" s="44">
        <v>804.2</v>
      </c>
      <c r="E7523" s="44">
        <v>28.3</v>
      </c>
      <c r="F7523" s="44">
        <v>2.07</v>
      </c>
      <c r="G7523" s="44">
        <v>0.95</v>
      </c>
      <c r="H7523" s="18">
        <f>MIN(1,F7523/Config_Geracao!$E$4)*G7523</f>
        <v>0.19665</v>
      </c>
    </row>
    <row r="7524" ht="15.0" customHeight="1">
      <c r="A7524" s="43">
        <v>45971.4166666667</v>
      </c>
      <c r="B7524" s="44">
        <v>11.0</v>
      </c>
      <c r="C7524" s="44">
        <v>10.0</v>
      </c>
      <c r="D7524" s="44">
        <v>922.5</v>
      </c>
      <c r="E7524" s="44">
        <v>29.8</v>
      </c>
      <c r="F7524" s="44">
        <v>2.74</v>
      </c>
      <c r="G7524" s="44">
        <v>0.95</v>
      </c>
      <c r="H7524" s="18">
        <f>MIN(1,F7524/Config_Geracao!$E$4)*G7524</f>
        <v>0.2603</v>
      </c>
    </row>
    <row r="7525" ht="15.0" customHeight="1">
      <c r="A7525" s="43">
        <v>45971.4583333333</v>
      </c>
      <c r="B7525" s="44">
        <v>11.0</v>
      </c>
      <c r="C7525" s="44">
        <v>11.0</v>
      </c>
      <c r="D7525" s="44">
        <v>522.2</v>
      </c>
      <c r="E7525" s="44">
        <v>29.5</v>
      </c>
      <c r="F7525" s="44">
        <v>2.99</v>
      </c>
      <c r="G7525" s="44">
        <v>0.95</v>
      </c>
      <c r="H7525" s="18">
        <f>MIN(1,F7525/Config_Geracao!$E$4)*G7525</f>
        <v>0.28405</v>
      </c>
    </row>
    <row r="7526" ht="15.0" customHeight="1">
      <c r="A7526" s="43">
        <v>45971.5</v>
      </c>
      <c r="B7526" s="44">
        <v>11.0</v>
      </c>
      <c r="C7526" s="44">
        <v>12.0</v>
      </c>
      <c r="D7526" s="44">
        <v>997.2</v>
      </c>
      <c r="E7526" s="44">
        <v>33.8</v>
      </c>
      <c r="F7526" s="44">
        <v>2.49</v>
      </c>
      <c r="G7526" s="44">
        <v>0.95</v>
      </c>
      <c r="H7526" s="18">
        <f>MIN(1,F7526/Config_Geracao!$E$4)*G7526</f>
        <v>0.23655</v>
      </c>
    </row>
    <row r="7527" ht="15.0" customHeight="1">
      <c r="A7527" s="43">
        <v>45971.5416666667</v>
      </c>
      <c r="B7527" s="44">
        <v>11.0</v>
      </c>
      <c r="C7527" s="44">
        <v>13.0</v>
      </c>
      <c r="D7527" s="44">
        <v>292.8</v>
      </c>
      <c r="E7527" s="44">
        <v>32.0</v>
      </c>
      <c r="F7527" s="44">
        <v>3.99</v>
      </c>
      <c r="G7527" s="44">
        <v>0.95</v>
      </c>
      <c r="H7527" s="18">
        <f>MIN(1,F7527/Config_Geracao!$E$4)*G7527</f>
        <v>0.37905</v>
      </c>
    </row>
    <row r="7528" ht="15.0" customHeight="1">
      <c r="A7528" s="43">
        <v>45971.5833333333</v>
      </c>
      <c r="B7528" s="44">
        <v>11.0</v>
      </c>
      <c r="C7528" s="44">
        <v>14.0</v>
      </c>
      <c r="D7528" s="44">
        <v>918.2</v>
      </c>
      <c r="E7528" s="44">
        <v>30.0</v>
      </c>
      <c r="F7528" s="44">
        <v>3.02</v>
      </c>
      <c r="G7528" s="44">
        <v>0.95</v>
      </c>
      <c r="H7528" s="18">
        <f>MIN(1,F7528/Config_Geracao!$E$4)*G7528</f>
        <v>0.2869</v>
      </c>
    </row>
    <row r="7529" ht="15.0" customHeight="1">
      <c r="A7529" s="43">
        <v>45971.625</v>
      </c>
      <c r="B7529" s="44">
        <v>11.0</v>
      </c>
      <c r="C7529" s="44">
        <v>15.0</v>
      </c>
      <c r="D7529" s="44">
        <v>408.9</v>
      </c>
      <c r="E7529" s="44">
        <v>32.9</v>
      </c>
      <c r="F7529" s="44">
        <v>2.04</v>
      </c>
      <c r="G7529" s="44">
        <v>0.95</v>
      </c>
      <c r="H7529" s="18">
        <f>MIN(1,F7529/Config_Geracao!$E$4)*G7529</f>
        <v>0.1938</v>
      </c>
    </row>
    <row r="7530" ht="15.0" customHeight="1">
      <c r="A7530" s="43">
        <v>45971.6666666667</v>
      </c>
      <c r="B7530" s="44">
        <v>11.0</v>
      </c>
      <c r="C7530" s="44">
        <v>16.0</v>
      </c>
      <c r="D7530" s="44">
        <v>623.0</v>
      </c>
      <c r="E7530" s="44">
        <v>28.4</v>
      </c>
      <c r="F7530" s="44">
        <v>2.23</v>
      </c>
      <c r="G7530" s="44">
        <v>0.95</v>
      </c>
      <c r="H7530" s="18">
        <f>MIN(1,F7530/Config_Geracao!$E$4)*G7530</f>
        <v>0.21185</v>
      </c>
    </row>
    <row r="7531" ht="15.0" customHeight="1">
      <c r="A7531" s="43">
        <v>45971.7083333333</v>
      </c>
      <c r="B7531" s="44">
        <v>11.0</v>
      </c>
      <c r="C7531" s="44">
        <v>17.0</v>
      </c>
      <c r="D7531" s="44">
        <v>208.0</v>
      </c>
      <c r="E7531" s="44">
        <v>25.1</v>
      </c>
      <c r="F7531" s="44">
        <v>2.79</v>
      </c>
      <c r="G7531" s="44">
        <v>0.95</v>
      </c>
      <c r="H7531" s="18">
        <f>MIN(1,F7531/Config_Geracao!$E$4)*G7531</f>
        <v>0.26505</v>
      </c>
    </row>
    <row r="7532" ht="15.0" customHeight="1">
      <c r="A7532" s="43">
        <v>45971.75</v>
      </c>
      <c r="B7532" s="44">
        <v>11.0</v>
      </c>
      <c r="C7532" s="44">
        <v>18.0</v>
      </c>
      <c r="D7532" s="44">
        <v>83.8</v>
      </c>
      <c r="E7532" s="44">
        <v>24.3</v>
      </c>
      <c r="F7532" s="44">
        <v>2.44</v>
      </c>
      <c r="G7532" s="44">
        <v>0.95</v>
      </c>
      <c r="H7532" s="18">
        <f>MIN(1,F7532/Config_Geracao!$E$4)*G7532</f>
        <v>0.2318</v>
      </c>
    </row>
    <row r="7533" ht="15.0" customHeight="1">
      <c r="A7533" s="43">
        <v>45971.7916666667</v>
      </c>
      <c r="B7533" s="44">
        <v>11.0</v>
      </c>
      <c r="C7533" s="44">
        <v>19.0</v>
      </c>
      <c r="D7533" s="44">
        <v>0.0</v>
      </c>
      <c r="E7533" s="44">
        <v>25.5</v>
      </c>
      <c r="F7533" s="44">
        <v>3.2</v>
      </c>
      <c r="G7533" s="44">
        <v>0.95</v>
      </c>
      <c r="H7533" s="18">
        <f>MIN(1,F7533/Config_Geracao!$E$4)*G7533</f>
        <v>0.304</v>
      </c>
    </row>
    <row r="7534" ht="15.0" customHeight="1">
      <c r="A7534" s="43">
        <v>45971.8333333333</v>
      </c>
      <c r="B7534" s="44">
        <v>11.0</v>
      </c>
      <c r="C7534" s="44">
        <v>20.0</v>
      </c>
      <c r="D7534" s="44">
        <v>0.0</v>
      </c>
      <c r="E7534" s="44">
        <v>25.1</v>
      </c>
      <c r="F7534" s="44">
        <v>2.07</v>
      </c>
      <c r="G7534" s="44">
        <v>0.95</v>
      </c>
      <c r="H7534" s="18">
        <f>MIN(1,F7534/Config_Geracao!$E$4)*G7534</f>
        <v>0.19665</v>
      </c>
    </row>
    <row r="7535" ht="15.0" customHeight="1">
      <c r="A7535" s="43">
        <v>45971.875</v>
      </c>
      <c r="B7535" s="44">
        <v>11.0</v>
      </c>
      <c r="C7535" s="44">
        <v>21.0</v>
      </c>
      <c r="D7535" s="44">
        <v>0.0</v>
      </c>
      <c r="E7535" s="44">
        <v>25.8</v>
      </c>
      <c r="F7535" s="44">
        <v>6.58</v>
      </c>
      <c r="G7535" s="44">
        <v>0.95</v>
      </c>
      <c r="H7535" s="18">
        <f>MIN(1,F7535/Config_Geracao!$E$4)*G7535</f>
        <v>0.6251</v>
      </c>
    </row>
    <row r="7536" ht="15.0" customHeight="1">
      <c r="A7536" s="43">
        <v>45971.9166666667</v>
      </c>
      <c r="B7536" s="44">
        <v>11.0</v>
      </c>
      <c r="C7536" s="44">
        <v>22.0</v>
      </c>
      <c r="D7536" s="44">
        <v>0.0</v>
      </c>
      <c r="E7536" s="44">
        <v>26.7</v>
      </c>
      <c r="F7536" s="44">
        <v>3.02</v>
      </c>
      <c r="G7536" s="44">
        <v>0.95</v>
      </c>
      <c r="H7536" s="18">
        <f>MIN(1,F7536/Config_Geracao!$E$4)*G7536</f>
        <v>0.2869</v>
      </c>
    </row>
    <row r="7537" ht="15.0" customHeight="1">
      <c r="A7537" s="43">
        <v>45971.9583333333</v>
      </c>
      <c r="B7537" s="44">
        <v>11.0</v>
      </c>
      <c r="C7537" s="44">
        <v>23.0</v>
      </c>
      <c r="D7537" s="44">
        <v>0.0</v>
      </c>
      <c r="E7537" s="44">
        <v>29.9</v>
      </c>
      <c r="F7537" s="44">
        <v>3.01</v>
      </c>
      <c r="G7537" s="44">
        <v>0.95</v>
      </c>
      <c r="H7537" s="18">
        <f>MIN(1,F7537/Config_Geracao!$E$4)*G7537</f>
        <v>0.28595</v>
      </c>
    </row>
    <row r="7538" ht="15.0" customHeight="1">
      <c r="A7538" s="43">
        <v>45972.0</v>
      </c>
      <c r="B7538" s="44">
        <v>11.0</v>
      </c>
      <c r="C7538" s="44">
        <v>0.0</v>
      </c>
      <c r="D7538" s="44">
        <v>0.0</v>
      </c>
      <c r="E7538" s="44">
        <v>28.0</v>
      </c>
      <c r="F7538" s="44">
        <v>3.61</v>
      </c>
      <c r="G7538" s="44">
        <v>0.95</v>
      </c>
      <c r="H7538" s="18">
        <f>MIN(1,F7538/Config_Geracao!$E$4)*G7538</f>
        <v>0.34295</v>
      </c>
    </row>
    <row r="7539" ht="15.0" customHeight="1">
      <c r="A7539" s="43">
        <v>45972.0416666667</v>
      </c>
      <c r="B7539" s="44">
        <v>11.0</v>
      </c>
      <c r="C7539" s="44">
        <v>1.0</v>
      </c>
      <c r="D7539" s="44">
        <v>0.0</v>
      </c>
      <c r="E7539" s="44">
        <v>25.7</v>
      </c>
      <c r="F7539" s="44">
        <v>3.88</v>
      </c>
      <c r="G7539" s="44">
        <v>0.95</v>
      </c>
      <c r="H7539" s="18">
        <f>MIN(1,F7539/Config_Geracao!$E$4)*G7539</f>
        <v>0.3686</v>
      </c>
    </row>
    <row r="7540" ht="15.0" customHeight="1">
      <c r="A7540" s="43">
        <v>45972.0833333333</v>
      </c>
      <c r="B7540" s="44">
        <v>11.0</v>
      </c>
      <c r="C7540" s="44">
        <v>2.0</v>
      </c>
      <c r="D7540" s="44">
        <v>0.0</v>
      </c>
      <c r="E7540" s="44">
        <v>26.7</v>
      </c>
      <c r="F7540" s="44">
        <v>3.17</v>
      </c>
      <c r="G7540" s="44">
        <v>0.95</v>
      </c>
      <c r="H7540" s="18">
        <f>MIN(1,F7540/Config_Geracao!$E$4)*G7540</f>
        <v>0.30115</v>
      </c>
    </row>
    <row r="7541" ht="15.0" customHeight="1">
      <c r="A7541" s="43">
        <v>45972.125</v>
      </c>
      <c r="B7541" s="44">
        <v>11.0</v>
      </c>
      <c r="C7541" s="44">
        <v>3.0</v>
      </c>
      <c r="D7541" s="44">
        <v>0.0</v>
      </c>
      <c r="E7541" s="44">
        <v>29.1</v>
      </c>
      <c r="F7541" s="44">
        <v>4.61</v>
      </c>
      <c r="G7541" s="44">
        <v>0.95</v>
      </c>
      <c r="H7541" s="18">
        <f>MIN(1,F7541/Config_Geracao!$E$4)*G7541</f>
        <v>0.43795</v>
      </c>
    </row>
    <row r="7542" ht="15.0" customHeight="1">
      <c r="A7542" s="43">
        <v>45972.1666666667</v>
      </c>
      <c r="B7542" s="44">
        <v>11.0</v>
      </c>
      <c r="C7542" s="44">
        <v>4.0</v>
      </c>
      <c r="D7542" s="44">
        <v>0.0</v>
      </c>
      <c r="E7542" s="44">
        <v>24.7</v>
      </c>
      <c r="F7542" s="44">
        <v>4.45</v>
      </c>
      <c r="G7542" s="44">
        <v>0.95</v>
      </c>
      <c r="H7542" s="18">
        <f>MIN(1,F7542/Config_Geracao!$E$4)*G7542</f>
        <v>0.42275</v>
      </c>
    </row>
    <row r="7543" ht="15.0" customHeight="1">
      <c r="A7543" s="43">
        <v>45972.2083333333</v>
      </c>
      <c r="B7543" s="44">
        <v>11.0</v>
      </c>
      <c r="C7543" s="44">
        <v>5.0</v>
      </c>
      <c r="D7543" s="44">
        <v>0.0</v>
      </c>
      <c r="E7543" s="44">
        <v>25.8</v>
      </c>
      <c r="F7543" s="44">
        <v>3.1</v>
      </c>
      <c r="G7543" s="44">
        <v>0.95</v>
      </c>
      <c r="H7543" s="18">
        <f>MIN(1,F7543/Config_Geracao!$E$4)*G7543</f>
        <v>0.2945</v>
      </c>
    </row>
    <row r="7544" ht="15.0" customHeight="1">
      <c r="A7544" s="43">
        <v>45972.25</v>
      </c>
      <c r="B7544" s="44">
        <v>11.0</v>
      </c>
      <c r="C7544" s="44">
        <v>6.0</v>
      </c>
      <c r="D7544" s="44">
        <v>204.3</v>
      </c>
      <c r="E7544" s="44">
        <v>25.3</v>
      </c>
      <c r="F7544" s="44">
        <v>5.44</v>
      </c>
      <c r="G7544" s="44">
        <v>0.95</v>
      </c>
      <c r="H7544" s="18">
        <f>MIN(1,F7544/Config_Geracao!$E$4)*G7544</f>
        <v>0.5168</v>
      </c>
    </row>
    <row r="7545" ht="15.0" customHeight="1">
      <c r="A7545" s="43">
        <v>45972.2916666667</v>
      </c>
      <c r="B7545" s="44">
        <v>11.0</v>
      </c>
      <c r="C7545" s="44">
        <v>7.0</v>
      </c>
      <c r="D7545" s="44">
        <v>439.6</v>
      </c>
      <c r="E7545" s="44">
        <v>28.6</v>
      </c>
      <c r="F7545" s="44">
        <v>2.85</v>
      </c>
      <c r="G7545" s="44">
        <v>0.95</v>
      </c>
      <c r="H7545" s="18">
        <f>MIN(1,F7545/Config_Geracao!$E$4)*G7545</f>
        <v>0.27075</v>
      </c>
    </row>
    <row r="7546" ht="15.0" customHeight="1">
      <c r="A7546" s="43">
        <v>45972.3333333333</v>
      </c>
      <c r="B7546" s="44">
        <v>11.0</v>
      </c>
      <c r="C7546" s="44">
        <v>8.0</v>
      </c>
      <c r="D7546" s="44">
        <v>389.3</v>
      </c>
      <c r="E7546" s="44">
        <v>28.1</v>
      </c>
      <c r="F7546" s="44">
        <v>3.22</v>
      </c>
      <c r="G7546" s="44">
        <v>0.95</v>
      </c>
      <c r="H7546" s="18">
        <f>MIN(1,F7546/Config_Geracao!$E$4)*G7546</f>
        <v>0.3059</v>
      </c>
    </row>
    <row r="7547" ht="15.0" customHeight="1">
      <c r="A7547" s="43">
        <v>45972.375</v>
      </c>
      <c r="B7547" s="44">
        <v>11.0</v>
      </c>
      <c r="C7547" s="44">
        <v>9.0</v>
      </c>
      <c r="D7547" s="44">
        <v>368.3</v>
      </c>
      <c r="E7547" s="44">
        <v>27.8</v>
      </c>
      <c r="F7547" s="44">
        <v>2.13</v>
      </c>
      <c r="G7547" s="44">
        <v>0.95</v>
      </c>
      <c r="H7547" s="18">
        <f>MIN(1,F7547/Config_Geracao!$E$4)*G7547</f>
        <v>0.20235</v>
      </c>
    </row>
    <row r="7548" ht="15.0" customHeight="1">
      <c r="A7548" s="43">
        <v>45972.4166666667</v>
      </c>
      <c r="B7548" s="44">
        <v>11.0</v>
      </c>
      <c r="C7548" s="44">
        <v>10.0</v>
      </c>
      <c r="D7548" s="44">
        <v>929.3</v>
      </c>
      <c r="E7548" s="44">
        <v>28.8</v>
      </c>
      <c r="F7548" s="44">
        <v>2.28</v>
      </c>
      <c r="G7548" s="44">
        <v>0.95</v>
      </c>
      <c r="H7548" s="18">
        <f>MIN(1,F7548/Config_Geracao!$E$4)*G7548</f>
        <v>0.2166</v>
      </c>
    </row>
    <row r="7549" ht="15.0" customHeight="1">
      <c r="A7549" s="43">
        <v>45972.4583333333</v>
      </c>
      <c r="B7549" s="44">
        <v>11.0</v>
      </c>
      <c r="C7549" s="44">
        <v>11.0</v>
      </c>
      <c r="D7549" s="44">
        <v>1003.6</v>
      </c>
      <c r="E7549" s="44">
        <v>29.9</v>
      </c>
      <c r="F7549" s="44">
        <v>4.8</v>
      </c>
      <c r="G7549" s="44">
        <v>0.95</v>
      </c>
      <c r="H7549" s="18">
        <f>MIN(1,F7549/Config_Geracao!$E$4)*G7549</f>
        <v>0.456</v>
      </c>
    </row>
    <row r="7550" ht="15.0" customHeight="1">
      <c r="A7550" s="43">
        <v>45972.5</v>
      </c>
      <c r="B7550" s="44">
        <v>11.0</v>
      </c>
      <c r="C7550" s="44">
        <v>12.0</v>
      </c>
      <c r="D7550" s="44">
        <v>1037.1</v>
      </c>
      <c r="E7550" s="44">
        <v>30.1</v>
      </c>
      <c r="F7550" s="44">
        <v>2.24</v>
      </c>
      <c r="G7550" s="44">
        <v>0.95</v>
      </c>
      <c r="H7550" s="18">
        <f>MIN(1,F7550/Config_Geracao!$E$4)*G7550</f>
        <v>0.2128</v>
      </c>
    </row>
    <row r="7551" ht="15.0" customHeight="1">
      <c r="A7551" s="43">
        <v>45972.5416666667</v>
      </c>
      <c r="B7551" s="44">
        <v>11.0</v>
      </c>
      <c r="C7551" s="44">
        <v>13.0</v>
      </c>
      <c r="D7551" s="44">
        <v>1004.5</v>
      </c>
      <c r="E7551" s="44">
        <v>32.0</v>
      </c>
      <c r="F7551" s="44">
        <v>2.19</v>
      </c>
      <c r="G7551" s="44">
        <v>0.95</v>
      </c>
      <c r="H7551" s="18">
        <f>MIN(1,F7551/Config_Geracao!$E$4)*G7551</f>
        <v>0.20805</v>
      </c>
    </row>
    <row r="7552" ht="15.0" customHeight="1">
      <c r="A7552" s="43">
        <v>45972.5833333333</v>
      </c>
      <c r="B7552" s="44">
        <v>11.0</v>
      </c>
      <c r="C7552" s="44">
        <v>14.0</v>
      </c>
      <c r="D7552" s="44">
        <v>344.7</v>
      </c>
      <c r="E7552" s="44">
        <v>33.1</v>
      </c>
      <c r="F7552" s="44">
        <v>3.05</v>
      </c>
      <c r="G7552" s="44">
        <v>0.95</v>
      </c>
      <c r="H7552" s="18">
        <f>MIN(1,F7552/Config_Geracao!$E$4)*G7552</f>
        <v>0.28975</v>
      </c>
    </row>
    <row r="7553" ht="15.0" customHeight="1">
      <c r="A7553" s="43">
        <v>45972.625</v>
      </c>
      <c r="B7553" s="44">
        <v>11.0</v>
      </c>
      <c r="C7553" s="44">
        <v>15.0</v>
      </c>
      <c r="D7553" s="44">
        <v>801.1</v>
      </c>
      <c r="E7553" s="44">
        <v>29.6</v>
      </c>
      <c r="F7553" s="44">
        <v>3.17</v>
      </c>
      <c r="G7553" s="44">
        <v>0.95</v>
      </c>
      <c r="H7553" s="18">
        <f>MIN(1,F7553/Config_Geracao!$E$4)*G7553</f>
        <v>0.30115</v>
      </c>
    </row>
    <row r="7554" ht="15.0" customHeight="1">
      <c r="A7554" s="43">
        <v>45972.6666666667</v>
      </c>
      <c r="B7554" s="44">
        <v>11.0</v>
      </c>
      <c r="C7554" s="44">
        <v>16.0</v>
      </c>
      <c r="D7554" s="44">
        <v>438.4</v>
      </c>
      <c r="E7554" s="44">
        <v>26.2</v>
      </c>
      <c r="F7554" s="44">
        <v>2.61</v>
      </c>
      <c r="G7554" s="44">
        <v>0.95</v>
      </c>
      <c r="H7554" s="18">
        <f>MIN(1,F7554/Config_Geracao!$E$4)*G7554</f>
        <v>0.24795</v>
      </c>
    </row>
    <row r="7555" ht="15.0" customHeight="1">
      <c r="A7555" s="43">
        <v>45972.7083333333</v>
      </c>
      <c r="B7555" s="44">
        <v>11.0</v>
      </c>
      <c r="C7555" s="44">
        <v>17.0</v>
      </c>
      <c r="D7555" s="44">
        <v>457.9</v>
      </c>
      <c r="E7555" s="44">
        <v>26.0</v>
      </c>
      <c r="F7555" s="44">
        <v>6.57</v>
      </c>
      <c r="G7555" s="44">
        <v>0.95</v>
      </c>
      <c r="H7555" s="18">
        <f>MIN(1,F7555/Config_Geracao!$E$4)*G7555</f>
        <v>0.62415</v>
      </c>
    </row>
    <row r="7556" ht="15.0" customHeight="1">
      <c r="A7556" s="43">
        <v>45972.75</v>
      </c>
      <c r="B7556" s="44">
        <v>11.0</v>
      </c>
      <c r="C7556" s="44">
        <v>18.0</v>
      </c>
      <c r="D7556" s="44">
        <v>228.6</v>
      </c>
      <c r="E7556" s="44">
        <v>23.2</v>
      </c>
      <c r="F7556" s="44">
        <v>2.26</v>
      </c>
      <c r="G7556" s="44">
        <v>0.95</v>
      </c>
      <c r="H7556" s="18">
        <f>MIN(1,F7556/Config_Geracao!$E$4)*G7556</f>
        <v>0.2147</v>
      </c>
    </row>
    <row r="7557" ht="15.0" customHeight="1">
      <c r="A7557" s="43">
        <v>45972.7916666667</v>
      </c>
      <c r="B7557" s="44">
        <v>11.0</v>
      </c>
      <c r="C7557" s="44">
        <v>19.0</v>
      </c>
      <c r="D7557" s="44">
        <v>22.7</v>
      </c>
      <c r="E7557" s="44">
        <v>27.5</v>
      </c>
      <c r="F7557" s="44">
        <v>3.99</v>
      </c>
      <c r="G7557" s="44">
        <v>0.95</v>
      </c>
      <c r="H7557" s="18">
        <f>MIN(1,F7557/Config_Geracao!$E$4)*G7557</f>
        <v>0.37905</v>
      </c>
    </row>
    <row r="7558" ht="15.0" customHeight="1">
      <c r="A7558" s="43">
        <v>45972.8333333333</v>
      </c>
      <c r="B7558" s="44">
        <v>11.0</v>
      </c>
      <c r="C7558" s="44">
        <v>20.0</v>
      </c>
      <c r="D7558" s="44">
        <v>0.0</v>
      </c>
      <c r="E7558" s="44">
        <v>28.5</v>
      </c>
      <c r="F7558" s="44">
        <v>2.25</v>
      </c>
      <c r="G7558" s="44">
        <v>0.95</v>
      </c>
      <c r="H7558" s="18">
        <f>MIN(1,F7558/Config_Geracao!$E$4)*G7558</f>
        <v>0.21375</v>
      </c>
    </row>
    <row r="7559" ht="15.0" customHeight="1">
      <c r="A7559" s="43">
        <v>45972.875</v>
      </c>
      <c r="B7559" s="44">
        <v>11.0</v>
      </c>
      <c r="C7559" s="44">
        <v>21.0</v>
      </c>
      <c r="D7559" s="44">
        <v>0.0</v>
      </c>
      <c r="E7559" s="44">
        <v>25.9</v>
      </c>
      <c r="F7559" s="44">
        <v>3.79</v>
      </c>
      <c r="G7559" s="44">
        <v>0.95</v>
      </c>
      <c r="H7559" s="18">
        <f>MIN(1,F7559/Config_Geracao!$E$4)*G7559</f>
        <v>0.36005</v>
      </c>
    </row>
    <row r="7560" ht="15.0" customHeight="1">
      <c r="A7560" s="43">
        <v>45972.9166666667</v>
      </c>
      <c r="B7560" s="44">
        <v>11.0</v>
      </c>
      <c r="C7560" s="44">
        <v>22.0</v>
      </c>
      <c r="D7560" s="44">
        <v>0.0</v>
      </c>
      <c r="E7560" s="44">
        <v>28.0</v>
      </c>
      <c r="F7560" s="44">
        <v>3.88</v>
      </c>
      <c r="G7560" s="44">
        <v>0.95</v>
      </c>
      <c r="H7560" s="18">
        <f>MIN(1,F7560/Config_Geracao!$E$4)*G7560</f>
        <v>0.3686</v>
      </c>
    </row>
    <row r="7561" ht="15.0" customHeight="1">
      <c r="A7561" s="43">
        <v>45972.9583333333</v>
      </c>
      <c r="B7561" s="44">
        <v>11.0</v>
      </c>
      <c r="C7561" s="44">
        <v>23.0</v>
      </c>
      <c r="D7561" s="44">
        <v>0.0</v>
      </c>
      <c r="E7561" s="44">
        <v>27.1</v>
      </c>
      <c r="F7561" s="44">
        <v>4.76</v>
      </c>
      <c r="G7561" s="44">
        <v>0.95</v>
      </c>
      <c r="H7561" s="18">
        <f>MIN(1,F7561/Config_Geracao!$E$4)*G7561</f>
        <v>0.4522</v>
      </c>
    </row>
    <row r="7562" ht="15.0" customHeight="1">
      <c r="A7562" s="43">
        <v>45973.0</v>
      </c>
      <c r="B7562" s="44">
        <v>11.0</v>
      </c>
      <c r="C7562" s="44">
        <v>0.0</v>
      </c>
      <c r="D7562" s="44">
        <v>0.0</v>
      </c>
      <c r="E7562" s="44">
        <v>26.0</v>
      </c>
      <c r="F7562" s="44">
        <v>3.16</v>
      </c>
      <c r="G7562" s="44">
        <v>0.95</v>
      </c>
      <c r="H7562" s="18">
        <f>MIN(1,F7562/Config_Geracao!$E$4)*G7562</f>
        <v>0.3002</v>
      </c>
    </row>
    <row r="7563" ht="15.0" customHeight="1">
      <c r="A7563" s="43">
        <v>45973.0416666667</v>
      </c>
      <c r="B7563" s="44">
        <v>11.0</v>
      </c>
      <c r="C7563" s="44">
        <v>1.0</v>
      </c>
      <c r="D7563" s="44">
        <v>0.0</v>
      </c>
      <c r="E7563" s="44">
        <v>29.0</v>
      </c>
      <c r="F7563" s="44">
        <v>3.7</v>
      </c>
      <c r="G7563" s="44">
        <v>0.95</v>
      </c>
      <c r="H7563" s="18">
        <f>MIN(1,F7563/Config_Geracao!$E$4)*G7563</f>
        <v>0.3515</v>
      </c>
    </row>
    <row r="7564" ht="15.0" customHeight="1">
      <c r="A7564" s="43">
        <v>45973.0833333333</v>
      </c>
      <c r="B7564" s="44">
        <v>11.0</v>
      </c>
      <c r="C7564" s="44">
        <v>2.0</v>
      </c>
      <c r="D7564" s="44">
        <v>0.0</v>
      </c>
      <c r="E7564" s="44">
        <v>27.4</v>
      </c>
      <c r="F7564" s="44">
        <v>4.29</v>
      </c>
      <c r="G7564" s="44">
        <v>0.95</v>
      </c>
      <c r="H7564" s="18">
        <f>MIN(1,F7564/Config_Geracao!$E$4)*G7564</f>
        <v>0.40755</v>
      </c>
    </row>
    <row r="7565" ht="15.0" customHeight="1">
      <c r="A7565" s="43">
        <v>45973.125</v>
      </c>
      <c r="B7565" s="44">
        <v>11.0</v>
      </c>
      <c r="C7565" s="44">
        <v>3.0</v>
      </c>
      <c r="D7565" s="44">
        <v>0.0</v>
      </c>
      <c r="E7565" s="44">
        <v>26.4</v>
      </c>
      <c r="F7565" s="44">
        <v>3.25</v>
      </c>
      <c r="G7565" s="44">
        <v>0.95</v>
      </c>
      <c r="H7565" s="18">
        <f>MIN(1,F7565/Config_Geracao!$E$4)*G7565</f>
        <v>0.30875</v>
      </c>
    </row>
    <row r="7566" ht="15.0" customHeight="1">
      <c r="A7566" s="43">
        <v>45973.1666666667</v>
      </c>
      <c r="B7566" s="44">
        <v>11.0</v>
      </c>
      <c r="C7566" s="44">
        <v>4.0</v>
      </c>
      <c r="D7566" s="44">
        <v>0.0</v>
      </c>
      <c r="E7566" s="44">
        <v>27.3</v>
      </c>
      <c r="F7566" s="44">
        <v>4.42</v>
      </c>
      <c r="G7566" s="44">
        <v>0.95</v>
      </c>
      <c r="H7566" s="18">
        <f>MIN(1,F7566/Config_Geracao!$E$4)*G7566</f>
        <v>0.4199</v>
      </c>
    </row>
    <row r="7567" ht="15.0" customHeight="1">
      <c r="A7567" s="43">
        <v>45973.2083333333</v>
      </c>
      <c r="B7567" s="44">
        <v>11.0</v>
      </c>
      <c r="C7567" s="44">
        <v>5.0</v>
      </c>
      <c r="D7567" s="44">
        <v>0.0</v>
      </c>
      <c r="E7567" s="44">
        <v>23.3</v>
      </c>
      <c r="F7567" s="44">
        <v>4.77</v>
      </c>
      <c r="G7567" s="44">
        <v>0.95</v>
      </c>
      <c r="H7567" s="18">
        <f>MIN(1,F7567/Config_Geracao!$E$4)*G7567</f>
        <v>0.45315</v>
      </c>
    </row>
    <row r="7568" ht="15.0" customHeight="1">
      <c r="A7568" s="43">
        <v>45973.25</v>
      </c>
      <c r="B7568" s="44">
        <v>11.0</v>
      </c>
      <c r="C7568" s="44">
        <v>6.0</v>
      </c>
      <c r="D7568" s="44">
        <v>206.0</v>
      </c>
      <c r="E7568" s="44">
        <v>27.4</v>
      </c>
      <c r="F7568" s="44">
        <v>2.07</v>
      </c>
      <c r="G7568" s="44">
        <v>0.95</v>
      </c>
      <c r="H7568" s="18">
        <f>MIN(1,F7568/Config_Geracao!$E$4)*G7568</f>
        <v>0.19665</v>
      </c>
    </row>
    <row r="7569" ht="15.0" customHeight="1">
      <c r="A7569" s="43">
        <v>45973.2916666667</v>
      </c>
      <c r="B7569" s="44">
        <v>11.0</v>
      </c>
      <c r="C7569" s="44">
        <v>7.0</v>
      </c>
      <c r="D7569" s="44">
        <v>469.4</v>
      </c>
      <c r="E7569" s="44">
        <v>25.0</v>
      </c>
      <c r="F7569" s="44">
        <v>2.62</v>
      </c>
      <c r="G7569" s="44">
        <v>0.95</v>
      </c>
      <c r="H7569" s="18">
        <f>MIN(1,F7569/Config_Geracao!$E$4)*G7569</f>
        <v>0.2489</v>
      </c>
    </row>
    <row r="7570" ht="15.0" customHeight="1">
      <c r="A7570" s="43">
        <v>45973.3333333333</v>
      </c>
      <c r="B7570" s="44">
        <v>11.0</v>
      </c>
      <c r="C7570" s="44">
        <v>8.0</v>
      </c>
      <c r="D7570" s="44">
        <v>633.3</v>
      </c>
      <c r="E7570" s="44">
        <v>26.2</v>
      </c>
      <c r="F7570" s="44">
        <v>5.02</v>
      </c>
      <c r="G7570" s="44">
        <v>0.95</v>
      </c>
      <c r="H7570" s="18">
        <f>MIN(1,F7570/Config_Geracao!$E$4)*G7570</f>
        <v>0.4769</v>
      </c>
    </row>
    <row r="7571" ht="15.0" customHeight="1">
      <c r="A7571" s="43">
        <v>45973.375</v>
      </c>
      <c r="B7571" s="44">
        <v>11.0</v>
      </c>
      <c r="C7571" s="44">
        <v>9.0</v>
      </c>
      <c r="D7571" s="44">
        <v>811.2</v>
      </c>
      <c r="E7571" s="44">
        <v>29.0</v>
      </c>
      <c r="F7571" s="44">
        <v>2.13</v>
      </c>
      <c r="G7571" s="44">
        <v>0.95</v>
      </c>
      <c r="H7571" s="18">
        <f>MIN(1,F7571/Config_Geracao!$E$4)*G7571</f>
        <v>0.20235</v>
      </c>
    </row>
    <row r="7572" ht="15.0" customHeight="1">
      <c r="A7572" s="43">
        <v>45973.4166666667</v>
      </c>
      <c r="B7572" s="44">
        <v>11.0</v>
      </c>
      <c r="C7572" s="44">
        <v>10.0</v>
      </c>
      <c r="D7572" s="44">
        <v>484.7</v>
      </c>
      <c r="E7572" s="44">
        <v>32.5</v>
      </c>
      <c r="F7572" s="44">
        <v>2.08</v>
      </c>
      <c r="G7572" s="44">
        <v>0.95</v>
      </c>
      <c r="H7572" s="18">
        <f>MIN(1,F7572/Config_Geracao!$E$4)*G7572</f>
        <v>0.1976</v>
      </c>
    </row>
    <row r="7573" ht="15.0" customHeight="1">
      <c r="A7573" s="43">
        <v>45973.4583333333</v>
      </c>
      <c r="B7573" s="44">
        <v>11.0</v>
      </c>
      <c r="C7573" s="44">
        <v>11.0</v>
      </c>
      <c r="D7573" s="44">
        <v>997.7</v>
      </c>
      <c r="E7573" s="44">
        <v>34.5</v>
      </c>
      <c r="F7573" s="44">
        <v>2.68</v>
      </c>
      <c r="G7573" s="44">
        <v>0.95</v>
      </c>
      <c r="H7573" s="18">
        <f>MIN(1,F7573/Config_Geracao!$E$4)*G7573</f>
        <v>0.2546</v>
      </c>
    </row>
    <row r="7574" ht="15.0" customHeight="1">
      <c r="A7574" s="43">
        <v>45973.5</v>
      </c>
      <c r="B7574" s="44">
        <v>11.0</v>
      </c>
      <c r="C7574" s="44">
        <v>12.0</v>
      </c>
      <c r="D7574" s="44">
        <v>349.3</v>
      </c>
      <c r="E7574" s="44">
        <v>28.8</v>
      </c>
      <c r="F7574" s="44">
        <v>2.91</v>
      </c>
      <c r="G7574" s="44">
        <v>0.95</v>
      </c>
      <c r="H7574" s="18">
        <f>MIN(1,F7574/Config_Geracao!$E$4)*G7574</f>
        <v>0.27645</v>
      </c>
    </row>
    <row r="7575" ht="15.0" customHeight="1">
      <c r="A7575" s="43">
        <v>45973.5416666667</v>
      </c>
      <c r="B7575" s="44">
        <v>11.0</v>
      </c>
      <c r="C7575" s="44">
        <v>13.0</v>
      </c>
      <c r="D7575" s="44">
        <v>987.6</v>
      </c>
      <c r="E7575" s="44">
        <v>30.1</v>
      </c>
      <c r="F7575" s="44">
        <v>3.13</v>
      </c>
      <c r="G7575" s="44">
        <v>0.95</v>
      </c>
      <c r="H7575" s="18">
        <f>MIN(1,F7575/Config_Geracao!$E$4)*G7575</f>
        <v>0.29735</v>
      </c>
    </row>
    <row r="7576" ht="15.0" customHeight="1">
      <c r="A7576" s="43">
        <v>45973.5833333333</v>
      </c>
      <c r="B7576" s="44">
        <v>11.0</v>
      </c>
      <c r="C7576" s="44">
        <v>14.0</v>
      </c>
      <c r="D7576" s="44">
        <v>932.1</v>
      </c>
      <c r="E7576" s="44">
        <v>30.9</v>
      </c>
      <c r="F7576" s="44">
        <v>2.47</v>
      </c>
      <c r="G7576" s="44">
        <v>0.95</v>
      </c>
      <c r="H7576" s="18">
        <f>MIN(1,F7576/Config_Geracao!$E$4)*G7576</f>
        <v>0.23465</v>
      </c>
    </row>
    <row r="7577" ht="15.0" customHeight="1">
      <c r="A7577" s="43">
        <v>45973.625</v>
      </c>
      <c r="B7577" s="44">
        <v>11.0</v>
      </c>
      <c r="C7577" s="44">
        <v>15.0</v>
      </c>
      <c r="D7577" s="44">
        <v>222.2</v>
      </c>
      <c r="E7577" s="44">
        <v>26.9</v>
      </c>
      <c r="F7577" s="44">
        <v>2.22</v>
      </c>
      <c r="G7577" s="44">
        <v>0.95</v>
      </c>
      <c r="H7577" s="18">
        <f>MIN(1,F7577/Config_Geracao!$E$4)*G7577</f>
        <v>0.2109</v>
      </c>
    </row>
    <row r="7578" ht="15.0" customHeight="1">
      <c r="A7578" s="43">
        <v>45973.6666666667</v>
      </c>
      <c r="B7578" s="44">
        <v>11.0</v>
      </c>
      <c r="C7578" s="44">
        <v>16.0</v>
      </c>
      <c r="D7578" s="44">
        <v>649.5</v>
      </c>
      <c r="E7578" s="44">
        <v>26.5</v>
      </c>
      <c r="F7578" s="44">
        <v>2.28</v>
      </c>
      <c r="G7578" s="44">
        <v>0.95</v>
      </c>
      <c r="H7578" s="18">
        <f>MIN(1,F7578/Config_Geracao!$E$4)*G7578</f>
        <v>0.2166</v>
      </c>
    </row>
    <row r="7579" ht="15.0" customHeight="1">
      <c r="A7579" s="43">
        <v>45973.7083333333</v>
      </c>
      <c r="B7579" s="44">
        <v>11.0</v>
      </c>
      <c r="C7579" s="44">
        <v>17.0</v>
      </c>
      <c r="D7579" s="44">
        <v>418.1</v>
      </c>
      <c r="E7579" s="44">
        <v>28.5</v>
      </c>
      <c r="F7579" s="44">
        <v>3.65</v>
      </c>
      <c r="G7579" s="44">
        <v>0.95</v>
      </c>
      <c r="H7579" s="18">
        <f>MIN(1,F7579/Config_Geracao!$E$4)*G7579</f>
        <v>0.34675</v>
      </c>
    </row>
    <row r="7580" ht="15.0" customHeight="1">
      <c r="A7580" s="43">
        <v>45973.75</v>
      </c>
      <c r="B7580" s="44">
        <v>11.0</v>
      </c>
      <c r="C7580" s="44">
        <v>18.0</v>
      </c>
      <c r="D7580" s="44">
        <v>230.9</v>
      </c>
      <c r="E7580" s="44">
        <v>26.0</v>
      </c>
      <c r="F7580" s="44">
        <v>4.03</v>
      </c>
      <c r="G7580" s="44">
        <v>0.95</v>
      </c>
      <c r="H7580" s="18">
        <f>MIN(1,F7580/Config_Geracao!$E$4)*G7580</f>
        <v>0.38285</v>
      </c>
    </row>
    <row r="7581" ht="15.0" customHeight="1">
      <c r="A7581" s="43">
        <v>45973.7916666667</v>
      </c>
      <c r="B7581" s="44">
        <v>11.0</v>
      </c>
      <c r="C7581" s="44">
        <v>19.0</v>
      </c>
      <c r="D7581" s="44">
        <v>0.0</v>
      </c>
      <c r="E7581" s="44">
        <v>26.1</v>
      </c>
      <c r="F7581" s="44">
        <v>3.19</v>
      </c>
      <c r="G7581" s="44">
        <v>0.95</v>
      </c>
      <c r="H7581" s="18">
        <f>MIN(1,F7581/Config_Geracao!$E$4)*G7581</f>
        <v>0.30305</v>
      </c>
    </row>
    <row r="7582" ht="15.0" customHeight="1">
      <c r="A7582" s="43">
        <v>45973.8333333333</v>
      </c>
      <c r="B7582" s="44">
        <v>11.0</v>
      </c>
      <c r="C7582" s="44">
        <v>20.0</v>
      </c>
      <c r="D7582" s="44">
        <v>0.0</v>
      </c>
      <c r="E7582" s="44">
        <v>24.8</v>
      </c>
      <c r="F7582" s="44">
        <v>5.87</v>
      </c>
      <c r="G7582" s="44">
        <v>0.95</v>
      </c>
      <c r="H7582" s="18">
        <f>MIN(1,F7582/Config_Geracao!$E$4)*G7582</f>
        <v>0.55765</v>
      </c>
    </row>
    <row r="7583" ht="15.0" customHeight="1">
      <c r="A7583" s="43">
        <v>45973.875</v>
      </c>
      <c r="B7583" s="44">
        <v>11.0</v>
      </c>
      <c r="C7583" s="44">
        <v>21.0</v>
      </c>
      <c r="D7583" s="44">
        <v>0.0</v>
      </c>
      <c r="E7583" s="44">
        <v>26.7</v>
      </c>
      <c r="F7583" s="44">
        <v>5.31</v>
      </c>
      <c r="G7583" s="44">
        <v>0.95</v>
      </c>
      <c r="H7583" s="18">
        <f>MIN(1,F7583/Config_Geracao!$E$4)*G7583</f>
        <v>0.50445</v>
      </c>
    </row>
    <row r="7584" ht="15.0" customHeight="1">
      <c r="A7584" s="43">
        <v>45973.9166666667</v>
      </c>
      <c r="B7584" s="44">
        <v>11.0</v>
      </c>
      <c r="C7584" s="44">
        <v>22.0</v>
      </c>
      <c r="D7584" s="44">
        <v>0.0</v>
      </c>
      <c r="E7584" s="44">
        <v>27.9</v>
      </c>
      <c r="F7584" s="44">
        <v>4.18</v>
      </c>
      <c r="G7584" s="44">
        <v>0.95</v>
      </c>
      <c r="H7584" s="18">
        <f>MIN(1,F7584/Config_Geracao!$E$4)*G7584</f>
        <v>0.3971</v>
      </c>
    </row>
    <row r="7585" ht="15.0" customHeight="1">
      <c r="A7585" s="43">
        <v>45973.9583333333</v>
      </c>
      <c r="B7585" s="44">
        <v>11.0</v>
      </c>
      <c r="C7585" s="44">
        <v>23.0</v>
      </c>
      <c r="D7585" s="44">
        <v>0.0</v>
      </c>
      <c r="E7585" s="44">
        <v>28.3</v>
      </c>
      <c r="F7585" s="44">
        <v>4.06</v>
      </c>
      <c r="G7585" s="44">
        <v>0.95</v>
      </c>
      <c r="H7585" s="18">
        <f>MIN(1,F7585/Config_Geracao!$E$4)*G7585</f>
        <v>0.3857</v>
      </c>
    </row>
    <row r="7586" ht="15.0" customHeight="1">
      <c r="A7586" s="43">
        <v>45974.0</v>
      </c>
      <c r="B7586" s="44">
        <v>11.0</v>
      </c>
      <c r="C7586" s="44">
        <v>0.0</v>
      </c>
      <c r="D7586" s="44">
        <v>0.0</v>
      </c>
      <c r="E7586" s="44">
        <v>28.5</v>
      </c>
      <c r="F7586" s="44">
        <v>5.62</v>
      </c>
      <c r="G7586" s="44">
        <v>0.95</v>
      </c>
      <c r="H7586" s="18">
        <f>MIN(1,F7586/Config_Geracao!$E$4)*G7586</f>
        <v>0.5339</v>
      </c>
    </row>
    <row r="7587" ht="15.0" customHeight="1">
      <c r="A7587" s="43">
        <v>45974.0416666667</v>
      </c>
      <c r="B7587" s="44">
        <v>11.0</v>
      </c>
      <c r="C7587" s="44">
        <v>1.0</v>
      </c>
      <c r="D7587" s="44">
        <v>0.0</v>
      </c>
      <c r="E7587" s="44">
        <v>28.7</v>
      </c>
      <c r="F7587" s="44">
        <v>3.81</v>
      </c>
      <c r="G7587" s="44">
        <v>0.95</v>
      </c>
      <c r="H7587" s="18">
        <f>MIN(1,F7587/Config_Geracao!$E$4)*G7587</f>
        <v>0.36195</v>
      </c>
    </row>
    <row r="7588" ht="15.0" customHeight="1">
      <c r="A7588" s="43">
        <v>45974.0833333333</v>
      </c>
      <c r="B7588" s="44">
        <v>11.0</v>
      </c>
      <c r="C7588" s="44">
        <v>2.0</v>
      </c>
      <c r="D7588" s="44">
        <v>0.0</v>
      </c>
      <c r="E7588" s="44">
        <v>28.3</v>
      </c>
      <c r="F7588" s="44">
        <v>3.62</v>
      </c>
      <c r="G7588" s="44">
        <v>0.95</v>
      </c>
      <c r="H7588" s="18">
        <f>MIN(1,F7588/Config_Geracao!$E$4)*G7588</f>
        <v>0.3439</v>
      </c>
    </row>
    <row r="7589" ht="15.0" customHeight="1">
      <c r="A7589" s="43">
        <v>45974.125</v>
      </c>
      <c r="B7589" s="44">
        <v>11.0</v>
      </c>
      <c r="C7589" s="44">
        <v>3.0</v>
      </c>
      <c r="D7589" s="44">
        <v>0.0</v>
      </c>
      <c r="E7589" s="44">
        <v>27.0</v>
      </c>
      <c r="F7589" s="44">
        <v>4.03</v>
      </c>
      <c r="G7589" s="44">
        <v>0.95</v>
      </c>
      <c r="H7589" s="18">
        <f>MIN(1,F7589/Config_Geracao!$E$4)*G7589</f>
        <v>0.38285</v>
      </c>
    </row>
    <row r="7590" ht="15.0" customHeight="1">
      <c r="A7590" s="43">
        <v>45974.1666666667</v>
      </c>
      <c r="B7590" s="44">
        <v>11.0</v>
      </c>
      <c r="C7590" s="44">
        <v>4.0</v>
      </c>
      <c r="D7590" s="44">
        <v>0.0</v>
      </c>
      <c r="E7590" s="44">
        <v>28.7</v>
      </c>
      <c r="F7590" s="44">
        <v>4.27</v>
      </c>
      <c r="G7590" s="44">
        <v>0.95</v>
      </c>
      <c r="H7590" s="18">
        <f>MIN(1,F7590/Config_Geracao!$E$4)*G7590</f>
        <v>0.40565</v>
      </c>
    </row>
    <row r="7591" ht="15.0" customHeight="1">
      <c r="A7591" s="43">
        <v>45974.2083333333</v>
      </c>
      <c r="B7591" s="44">
        <v>11.0</v>
      </c>
      <c r="C7591" s="44">
        <v>5.0</v>
      </c>
      <c r="D7591" s="44">
        <v>0.0</v>
      </c>
      <c r="E7591" s="44">
        <v>27.3</v>
      </c>
      <c r="F7591" s="44">
        <v>5.39</v>
      </c>
      <c r="G7591" s="44">
        <v>0.95</v>
      </c>
      <c r="H7591" s="18">
        <f>MIN(1,F7591/Config_Geracao!$E$4)*G7591</f>
        <v>0.51205</v>
      </c>
    </row>
    <row r="7592" ht="15.0" customHeight="1">
      <c r="A7592" s="43">
        <v>45974.25</v>
      </c>
      <c r="B7592" s="44">
        <v>11.0</v>
      </c>
      <c r="C7592" s="44">
        <v>6.0</v>
      </c>
      <c r="D7592" s="44">
        <v>116.4</v>
      </c>
      <c r="E7592" s="44">
        <v>25.6</v>
      </c>
      <c r="F7592" s="44">
        <v>2.87</v>
      </c>
      <c r="G7592" s="44">
        <v>0.95</v>
      </c>
      <c r="H7592" s="18">
        <f>MIN(1,F7592/Config_Geracao!$E$4)*G7592</f>
        <v>0.27265</v>
      </c>
    </row>
    <row r="7593" ht="15.0" customHeight="1">
      <c r="A7593" s="43">
        <v>45974.2916666667</v>
      </c>
      <c r="B7593" s="44">
        <v>11.0</v>
      </c>
      <c r="C7593" s="44">
        <v>7.0</v>
      </c>
      <c r="D7593" s="44">
        <v>445.3</v>
      </c>
      <c r="E7593" s="44">
        <v>26.0</v>
      </c>
      <c r="F7593" s="44">
        <v>2.63</v>
      </c>
      <c r="G7593" s="44">
        <v>0.95</v>
      </c>
      <c r="H7593" s="18">
        <f>MIN(1,F7593/Config_Geracao!$E$4)*G7593</f>
        <v>0.24985</v>
      </c>
    </row>
    <row r="7594" ht="15.0" customHeight="1">
      <c r="A7594" s="43">
        <v>45974.3333333333</v>
      </c>
      <c r="B7594" s="44">
        <v>11.0</v>
      </c>
      <c r="C7594" s="44">
        <v>8.0</v>
      </c>
      <c r="D7594" s="44">
        <v>305.4</v>
      </c>
      <c r="E7594" s="44">
        <v>29.6</v>
      </c>
      <c r="F7594" s="44">
        <v>2.2</v>
      </c>
      <c r="G7594" s="44">
        <v>0.95</v>
      </c>
      <c r="H7594" s="18">
        <f>MIN(1,F7594/Config_Geracao!$E$4)*G7594</f>
        <v>0.209</v>
      </c>
    </row>
    <row r="7595" ht="15.0" customHeight="1">
      <c r="A7595" s="43">
        <v>45974.375</v>
      </c>
      <c r="B7595" s="44">
        <v>11.0</v>
      </c>
      <c r="C7595" s="44">
        <v>9.0</v>
      </c>
      <c r="D7595" s="44">
        <v>520.2</v>
      </c>
      <c r="E7595" s="44">
        <v>32.4</v>
      </c>
      <c r="F7595" s="44">
        <v>4.01</v>
      </c>
      <c r="G7595" s="44">
        <v>0.95</v>
      </c>
      <c r="H7595" s="18">
        <f>MIN(1,F7595/Config_Geracao!$E$4)*G7595</f>
        <v>0.38095</v>
      </c>
    </row>
    <row r="7596" ht="15.0" customHeight="1">
      <c r="A7596" s="43">
        <v>45974.4166666667</v>
      </c>
      <c r="B7596" s="44">
        <v>11.0</v>
      </c>
      <c r="C7596" s="44">
        <v>10.0</v>
      </c>
      <c r="D7596" s="44">
        <v>940.5</v>
      </c>
      <c r="E7596" s="44">
        <v>30.2</v>
      </c>
      <c r="F7596" s="44">
        <v>2.04</v>
      </c>
      <c r="G7596" s="44">
        <v>0.95</v>
      </c>
      <c r="H7596" s="18">
        <f>MIN(1,F7596/Config_Geracao!$E$4)*G7596</f>
        <v>0.1938</v>
      </c>
    </row>
    <row r="7597" ht="15.0" customHeight="1">
      <c r="A7597" s="43">
        <v>45974.4583333333</v>
      </c>
      <c r="B7597" s="44">
        <v>11.0</v>
      </c>
      <c r="C7597" s="44">
        <v>11.0</v>
      </c>
      <c r="D7597" s="44">
        <v>455.0</v>
      </c>
      <c r="E7597" s="44">
        <v>31.7</v>
      </c>
      <c r="F7597" s="44">
        <v>2.85</v>
      </c>
      <c r="G7597" s="44">
        <v>0.95</v>
      </c>
      <c r="H7597" s="18">
        <f>MIN(1,F7597/Config_Geracao!$E$4)*G7597</f>
        <v>0.27075</v>
      </c>
    </row>
    <row r="7598" ht="15.0" customHeight="1">
      <c r="A7598" s="43">
        <v>45974.5</v>
      </c>
      <c r="B7598" s="44">
        <v>11.0</v>
      </c>
      <c r="C7598" s="44">
        <v>12.0</v>
      </c>
      <c r="D7598" s="44">
        <v>1008.5</v>
      </c>
      <c r="E7598" s="44">
        <v>31.8</v>
      </c>
      <c r="F7598" s="44">
        <v>3.26</v>
      </c>
      <c r="G7598" s="44">
        <v>0.95</v>
      </c>
      <c r="H7598" s="18">
        <f>MIN(1,F7598/Config_Geracao!$E$4)*G7598</f>
        <v>0.3097</v>
      </c>
    </row>
    <row r="7599" ht="15.0" customHeight="1">
      <c r="A7599" s="43">
        <v>45974.5416666667</v>
      </c>
      <c r="B7599" s="44">
        <v>11.0</v>
      </c>
      <c r="C7599" s="44">
        <v>13.0</v>
      </c>
      <c r="D7599" s="44">
        <v>414.6</v>
      </c>
      <c r="E7599" s="44">
        <v>30.5</v>
      </c>
      <c r="F7599" s="44">
        <v>2.79</v>
      </c>
      <c r="G7599" s="44">
        <v>0.95</v>
      </c>
      <c r="H7599" s="18">
        <f>MIN(1,F7599/Config_Geracao!$E$4)*G7599</f>
        <v>0.26505</v>
      </c>
    </row>
    <row r="7600" ht="15.0" customHeight="1">
      <c r="A7600" s="43">
        <v>45974.5833333333</v>
      </c>
      <c r="B7600" s="44">
        <v>11.0</v>
      </c>
      <c r="C7600" s="44">
        <v>14.0</v>
      </c>
      <c r="D7600" s="44">
        <v>324.6</v>
      </c>
      <c r="E7600" s="44">
        <v>31.5</v>
      </c>
      <c r="F7600" s="44">
        <v>4.25</v>
      </c>
      <c r="G7600" s="44">
        <v>0.95</v>
      </c>
      <c r="H7600" s="18">
        <f>MIN(1,F7600/Config_Geracao!$E$4)*G7600</f>
        <v>0.40375</v>
      </c>
    </row>
    <row r="7601" ht="15.0" customHeight="1">
      <c r="A7601" s="43">
        <v>45974.625</v>
      </c>
      <c r="B7601" s="44">
        <v>11.0</v>
      </c>
      <c r="C7601" s="44">
        <v>15.0</v>
      </c>
      <c r="D7601" s="44">
        <v>824.5</v>
      </c>
      <c r="E7601" s="44">
        <v>27.7</v>
      </c>
      <c r="F7601" s="44">
        <v>2.04</v>
      </c>
      <c r="G7601" s="44">
        <v>0.95</v>
      </c>
      <c r="H7601" s="18">
        <f>MIN(1,F7601/Config_Geracao!$E$4)*G7601</f>
        <v>0.1938</v>
      </c>
    </row>
    <row r="7602" ht="15.0" customHeight="1">
      <c r="A7602" s="43">
        <v>45974.6666666667</v>
      </c>
      <c r="B7602" s="44">
        <v>11.0</v>
      </c>
      <c r="C7602" s="44">
        <v>16.0</v>
      </c>
      <c r="D7602" s="44">
        <v>393.2</v>
      </c>
      <c r="E7602" s="44">
        <v>28.7</v>
      </c>
      <c r="F7602" s="44">
        <v>3.63</v>
      </c>
      <c r="G7602" s="44">
        <v>0.95</v>
      </c>
      <c r="H7602" s="18">
        <f>MIN(1,F7602/Config_Geracao!$E$4)*G7602</f>
        <v>0.34485</v>
      </c>
    </row>
    <row r="7603" ht="15.0" customHeight="1">
      <c r="A7603" s="43">
        <v>45974.7083333333</v>
      </c>
      <c r="B7603" s="44">
        <v>11.0</v>
      </c>
      <c r="C7603" s="44">
        <v>17.0</v>
      </c>
      <c r="D7603" s="44">
        <v>439.3</v>
      </c>
      <c r="E7603" s="44">
        <v>24.3</v>
      </c>
      <c r="F7603" s="44">
        <v>2.82</v>
      </c>
      <c r="G7603" s="44">
        <v>0.95</v>
      </c>
      <c r="H7603" s="18">
        <f>MIN(1,F7603/Config_Geracao!$E$4)*G7603</f>
        <v>0.2679</v>
      </c>
    </row>
    <row r="7604" ht="15.0" customHeight="1">
      <c r="A7604" s="43">
        <v>45974.75</v>
      </c>
      <c r="B7604" s="44">
        <v>11.0</v>
      </c>
      <c r="C7604" s="44">
        <v>18.0</v>
      </c>
      <c r="D7604" s="44">
        <v>219.8</v>
      </c>
      <c r="E7604" s="44">
        <v>23.3</v>
      </c>
      <c r="F7604" s="44">
        <v>2.55</v>
      </c>
      <c r="G7604" s="44">
        <v>0.95</v>
      </c>
      <c r="H7604" s="18">
        <f>MIN(1,F7604/Config_Geracao!$E$4)*G7604</f>
        <v>0.24225</v>
      </c>
    </row>
    <row r="7605" ht="15.0" customHeight="1">
      <c r="A7605" s="43">
        <v>45974.7916666667</v>
      </c>
      <c r="B7605" s="44">
        <v>11.0</v>
      </c>
      <c r="C7605" s="44">
        <v>19.0</v>
      </c>
      <c r="D7605" s="44">
        <v>0.3</v>
      </c>
      <c r="E7605" s="44">
        <v>25.9</v>
      </c>
      <c r="F7605" s="44">
        <v>3.21</v>
      </c>
      <c r="G7605" s="44">
        <v>0.95</v>
      </c>
      <c r="H7605" s="18">
        <f>MIN(1,F7605/Config_Geracao!$E$4)*G7605</f>
        <v>0.30495</v>
      </c>
    </row>
    <row r="7606" ht="15.0" customHeight="1">
      <c r="A7606" s="43">
        <v>45974.8333333333</v>
      </c>
      <c r="B7606" s="44">
        <v>11.0</v>
      </c>
      <c r="C7606" s="44">
        <v>20.0</v>
      </c>
      <c r="D7606" s="44">
        <v>0.0</v>
      </c>
      <c r="E7606" s="44">
        <v>27.5</v>
      </c>
      <c r="F7606" s="44">
        <v>2.21</v>
      </c>
      <c r="G7606" s="44">
        <v>0.95</v>
      </c>
      <c r="H7606" s="18">
        <f>MIN(1,F7606/Config_Geracao!$E$4)*G7606</f>
        <v>0.20995</v>
      </c>
    </row>
    <row r="7607" ht="15.0" customHeight="1">
      <c r="A7607" s="43">
        <v>45974.875</v>
      </c>
      <c r="B7607" s="44">
        <v>11.0</v>
      </c>
      <c r="C7607" s="44">
        <v>21.0</v>
      </c>
      <c r="D7607" s="44">
        <v>0.0</v>
      </c>
      <c r="E7607" s="44">
        <v>28.3</v>
      </c>
      <c r="F7607" s="44">
        <v>3.15</v>
      </c>
      <c r="G7607" s="44">
        <v>0.95</v>
      </c>
      <c r="H7607" s="18">
        <f>MIN(1,F7607/Config_Geracao!$E$4)*G7607</f>
        <v>0.29925</v>
      </c>
    </row>
    <row r="7608" ht="15.0" customHeight="1">
      <c r="A7608" s="43">
        <v>45974.9166666667</v>
      </c>
      <c r="B7608" s="44">
        <v>11.0</v>
      </c>
      <c r="C7608" s="44">
        <v>22.0</v>
      </c>
      <c r="D7608" s="44">
        <v>0.0</v>
      </c>
      <c r="E7608" s="44">
        <v>28.1</v>
      </c>
      <c r="F7608" s="44">
        <v>3.14</v>
      </c>
      <c r="G7608" s="44">
        <v>0.95</v>
      </c>
      <c r="H7608" s="18">
        <f>MIN(1,F7608/Config_Geracao!$E$4)*G7608</f>
        <v>0.2983</v>
      </c>
    </row>
    <row r="7609" ht="15.0" customHeight="1">
      <c r="A7609" s="43">
        <v>45974.9583333333</v>
      </c>
      <c r="B7609" s="44">
        <v>11.0</v>
      </c>
      <c r="C7609" s="44">
        <v>23.0</v>
      </c>
      <c r="D7609" s="44">
        <v>0.0</v>
      </c>
      <c r="E7609" s="44">
        <v>26.6</v>
      </c>
      <c r="F7609" s="44">
        <v>3.12</v>
      </c>
      <c r="G7609" s="44">
        <v>0.95</v>
      </c>
      <c r="H7609" s="18">
        <f>MIN(1,F7609/Config_Geracao!$E$4)*G7609</f>
        <v>0.2964</v>
      </c>
    </row>
    <row r="7610" ht="15.0" customHeight="1">
      <c r="A7610" s="43">
        <v>45975.0</v>
      </c>
      <c r="B7610" s="44">
        <v>11.0</v>
      </c>
      <c r="C7610" s="44">
        <v>0.0</v>
      </c>
      <c r="D7610" s="44">
        <v>0.0</v>
      </c>
      <c r="E7610" s="44">
        <v>27.3</v>
      </c>
      <c r="F7610" s="44">
        <v>4.13</v>
      </c>
      <c r="G7610" s="44">
        <v>0.95</v>
      </c>
      <c r="H7610" s="18">
        <f>MIN(1,F7610/Config_Geracao!$E$4)*G7610</f>
        <v>0.39235</v>
      </c>
    </row>
    <row r="7611" ht="15.0" customHeight="1">
      <c r="A7611" s="43">
        <v>45975.0416666667</v>
      </c>
      <c r="B7611" s="44">
        <v>11.0</v>
      </c>
      <c r="C7611" s="44">
        <v>1.0</v>
      </c>
      <c r="D7611" s="44">
        <v>0.0</v>
      </c>
      <c r="E7611" s="44">
        <v>28.9</v>
      </c>
      <c r="F7611" s="44">
        <v>4.98</v>
      </c>
      <c r="G7611" s="44">
        <v>0.95</v>
      </c>
      <c r="H7611" s="18">
        <f>MIN(1,F7611/Config_Geracao!$E$4)*G7611</f>
        <v>0.4731</v>
      </c>
    </row>
    <row r="7612" ht="15.0" customHeight="1">
      <c r="A7612" s="43">
        <v>45975.0833333333</v>
      </c>
      <c r="B7612" s="44">
        <v>11.0</v>
      </c>
      <c r="C7612" s="44">
        <v>2.0</v>
      </c>
      <c r="D7612" s="44">
        <v>0.0</v>
      </c>
      <c r="E7612" s="44">
        <v>25.9</v>
      </c>
      <c r="F7612" s="44">
        <v>4.06</v>
      </c>
      <c r="G7612" s="44">
        <v>0.95</v>
      </c>
      <c r="H7612" s="18">
        <f>MIN(1,F7612/Config_Geracao!$E$4)*G7612</f>
        <v>0.3857</v>
      </c>
    </row>
    <row r="7613" ht="15.0" customHeight="1">
      <c r="A7613" s="43">
        <v>45975.125</v>
      </c>
      <c r="B7613" s="44">
        <v>11.0</v>
      </c>
      <c r="C7613" s="44">
        <v>3.0</v>
      </c>
      <c r="D7613" s="44">
        <v>0.0</v>
      </c>
      <c r="E7613" s="44">
        <v>27.4</v>
      </c>
      <c r="F7613" s="44">
        <v>3.5</v>
      </c>
      <c r="G7613" s="44">
        <v>0.95</v>
      </c>
      <c r="H7613" s="18">
        <f>MIN(1,F7613/Config_Geracao!$E$4)*G7613</f>
        <v>0.3325</v>
      </c>
    </row>
    <row r="7614" ht="15.0" customHeight="1">
      <c r="A7614" s="43">
        <v>45975.1666666667</v>
      </c>
      <c r="B7614" s="44">
        <v>11.0</v>
      </c>
      <c r="C7614" s="44">
        <v>4.0</v>
      </c>
      <c r="D7614" s="44">
        <v>0.0</v>
      </c>
      <c r="E7614" s="44">
        <v>25.0</v>
      </c>
      <c r="F7614" s="44">
        <v>3.42</v>
      </c>
      <c r="G7614" s="44">
        <v>0.95</v>
      </c>
      <c r="H7614" s="18">
        <f>MIN(1,F7614/Config_Geracao!$E$4)*G7614</f>
        <v>0.3249</v>
      </c>
    </row>
    <row r="7615" ht="15.0" customHeight="1">
      <c r="A7615" s="43">
        <v>45975.2083333333</v>
      </c>
      <c r="B7615" s="44">
        <v>11.0</v>
      </c>
      <c r="C7615" s="44">
        <v>5.0</v>
      </c>
      <c r="D7615" s="44">
        <v>0.0</v>
      </c>
      <c r="E7615" s="44">
        <v>26.4</v>
      </c>
      <c r="F7615" s="44">
        <v>3.65</v>
      </c>
      <c r="G7615" s="44">
        <v>0.95</v>
      </c>
      <c r="H7615" s="18">
        <f>MIN(1,F7615/Config_Geracao!$E$4)*G7615</f>
        <v>0.34675</v>
      </c>
    </row>
    <row r="7616" ht="15.0" customHeight="1">
      <c r="A7616" s="43">
        <v>45975.25</v>
      </c>
      <c r="B7616" s="44">
        <v>11.0</v>
      </c>
      <c r="C7616" s="44">
        <v>6.0</v>
      </c>
      <c r="D7616" s="44">
        <v>70.6</v>
      </c>
      <c r="E7616" s="44">
        <v>22.5</v>
      </c>
      <c r="F7616" s="44">
        <v>2.65</v>
      </c>
      <c r="G7616" s="44">
        <v>0.95</v>
      </c>
      <c r="H7616" s="18">
        <f>MIN(1,F7616/Config_Geracao!$E$4)*G7616</f>
        <v>0.25175</v>
      </c>
    </row>
    <row r="7617" ht="15.0" customHeight="1">
      <c r="A7617" s="43">
        <v>45975.2916666667</v>
      </c>
      <c r="B7617" s="44">
        <v>11.0</v>
      </c>
      <c r="C7617" s="44">
        <v>7.0</v>
      </c>
      <c r="D7617" s="44">
        <v>187.9</v>
      </c>
      <c r="E7617" s="44">
        <v>24.6</v>
      </c>
      <c r="F7617" s="44">
        <v>2.48</v>
      </c>
      <c r="G7617" s="44">
        <v>0.95</v>
      </c>
      <c r="H7617" s="18">
        <f>MIN(1,F7617/Config_Geracao!$E$4)*G7617</f>
        <v>0.2356</v>
      </c>
    </row>
    <row r="7618" ht="15.0" customHeight="1">
      <c r="A7618" s="43">
        <v>45975.3333333333</v>
      </c>
      <c r="B7618" s="44">
        <v>11.0</v>
      </c>
      <c r="C7618" s="44">
        <v>8.0</v>
      </c>
      <c r="D7618" s="44">
        <v>673.7</v>
      </c>
      <c r="E7618" s="44">
        <v>28.1</v>
      </c>
      <c r="F7618" s="44">
        <v>2.62</v>
      </c>
      <c r="G7618" s="44">
        <v>0.95</v>
      </c>
      <c r="H7618" s="18">
        <f>MIN(1,F7618/Config_Geracao!$E$4)*G7618</f>
        <v>0.2489</v>
      </c>
    </row>
    <row r="7619" ht="15.0" customHeight="1">
      <c r="A7619" s="43">
        <v>45975.375</v>
      </c>
      <c r="B7619" s="44">
        <v>11.0</v>
      </c>
      <c r="C7619" s="44">
        <v>9.0</v>
      </c>
      <c r="D7619" s="44">
        <v>467.9</v>
      </c>
      <c r="E7619" s="44">
        <v>31.4</v>
      </c>
      <c r="F7619" s="44">
        <v>2.1</v>
      </c>
      <c r="G7619" s="44">
        <v>0.95</v>
      </c>
      <c r="H7619" s="18">
        <f>MIN(1,F7619/Config_Geracao!$E$4)*G7619</f>
        <v>0.1995</v>
      </c>
    </row>
    <row r="7620" ht="15.0" customHeight="1">
      <c r="A7620" s="43">
        <v>45975.4166666667</v>
      </c>
      <c r="B7620" s="44">
        <v>11.0</v>
      </c>
      <c r="C7620" s="44">
        <v>10.0</v>
      </c>
      <c r="D7620" s="44">
        <v>886.9</v>
      </c>
      <c r="E7620" s="44">
        <v>29.7</v>
      </c>
      <c r="F7620" s="44">
        <v>2.16</v>
      </c>
      <c r="G7620" s="44">
        <v>0.95</v>
      </c>
      <c r="H7620" s="18">
        <f>MIN(1,F7620/Config_Geracao!$E$4)*G7620</f>
        <v>0.2052</v>
      </c>
    </row>
    <row r="7621" ht="15.0" customHeight="1">
      <c r="A7621" s="43">
        <v>45975.4583333333</v>
      </c>
      <c r="B7621" s="44">
        <v>11.0</v>
      </c>
      <c r="C7621" s="44">
        <v>11.0</v>
      </c>
      <c r="D7621" s="44">
        <v>1000.2</v>
      </c>
      <c r="E7621" s="44">
        <v>28.8</v>
      </c>
      <c r="F7621" s="44">
        <v>5.26</v>
      </c>
      <c r="G7621" s="44">
        <v>0.95</v>
      </c>
      <c r="H7621" s="18">
        <f>MIN(1,F7621/Config_Geracao!$E$4)*G7621</f>
        <v>0.4997</v>
      </c>
    </row>
    <row r="7622" ht="15.0" customHeight="1">
      <c r="A7622" s="43">
        <v>45975.5</v>
      </c>
      <c r="B7622" s="44">
        <v>11.0</v>
      </c>
      <c r="C7622" s="44">
        <v>12.0</v>
      </c>
      <c r="D7622" s="44">
        <v>1036.6</v>
      </c>
      <c r="E7622" s="44">
        <v>31.8</v>
      </c>
      <c r="F7622" s="44">
        <v>2.89</v>
      </c>
      <c r="G7622" s="44">
        <v>0.95</v>
      </c>
      <c r="H7622" s="18">
        <f>MIN(1,F7622/Config_Geracao!$E$4)*G7622</f>
        <v>0.27455</v>
      </c>
    </row>
    <row r="7623" ht="15.0" customHeight="1">
      <c r="A7623" s="43">
        <v>45975.5416666667</v>
      </c>
      <c r="B7623" s="44">
        <v>11.0</v>
      </c>
      <c r="C7623" s="44">
        <v>13.0</v>
      </c>
      <c r="D7623" s="44">
        <v>1044.4</v>
      </c>
      <c r="E7623" s="44">
        <v>30.8</v>
      </c>
      <c r="F7623" s="44">
        <v>2.94</v>
      </c>
      <c r="G7623" s="44">
        <v>0.95</v>
      </c>
      <c r="H7623" s="18">
        <f>MIN(1,F7623/Config_Geracao!$E$4)*G7623</f>
        <v>0.2793</v>
      </c>
    </row>
    <row r="7624" ht="15.0" customHeight="1">
      <c r="A7624" s="43">
        <v>45975.5833333333</v>
      </c>
      <c r="B7624" s="44">
        <v>11.0</v>
      </c>
      <c r="C7624" s="44">
        <v>14.0</v>
      </c>
      <c r="D7624" s="44">
        <v>932.9</v>
      </c>
      <c r="E7624" s="44">
        <v>31.7</v>
      </c>
      <c r="F7624" s="44">
        <v>3.25</v>
      </c>
      <c r="G7624" s="44">
        <v>0.95</v>
      </c>
      <c r="H7624" s="18">
        <f>MIN(1,F7624/Config_Geracao!$E$4)*G7624</f>
        <v>0.30875</v>
      </c>
    </row>
    <row r="7625" ht="15.0" customHeight="1">
      <c r="A7625" s="43">
        <v>45975.625</v>
      </c>
      <c r="B7625" s="44">
        <v>11.0</v>
      </c>
      <c r="C7625" s="44">
        <v>15.0</v>
      </c>
      <c r="D7625" s="44">
        <v>390.5</v>
      </c>
      <c r="E7625" s="44">
        <v>27.1</v>
      </c>
      <c r="F7625" s="44">
        <v>3.63</v>
      </c>
      <c r="G7625" s="44">
        <v>0.95</v>
      </c>
      <c r="H7625" s="18">
        <f>MIN(1,F7625/Config_Geracao!$E$4)*G7625</f>
        <v>0.34485</v>
      </c>
    </row>
    <row r="7626" ht="15.0" customHeight="1">
      <c r="A7626" s="43">
        <v>45975.6666666667</v>
      </c>
      <c r="B7626" s="44">
        <v>11.0</v>
      </c>
      <c r="C7626" s="44">
        <v>16.0</v>
      </c>
      <c r="D7626" s="44">
        <v>650.9</v>
      </c>
      <c r="E7626" s="44">
        <v>29.4</v>
      </c>
      <c r="F7626" s="44">
        <v>3.45</v>
      </c>
      <c r="G7626" s="44">
        <v>0.95</v>
      </c>
      <c r="H7626" s="18">
        <f>MIN(1,F7626/Config_Geracao!$E$4)*G7626</f>
        <v>0.32775</v>
      </c>
    </row>
    <row r="7627" ht="15.0" customHeight="1">
      <c r="A7627" s="43">
        <v>45975.7083333333</v>
      </c>
      <c r="B7627" s="44">
        <v>11.0</v>
      </c>
      <c r="C7627" s="44">
        <v>17.0</v>
      </c>
      <c r="D7627" s="44">
        <v>451.0</v>
      </c>
      <c r="E7627" s="44">
        <v>28.7</v>
      </c>
      <c r="F7627" s="44">
        <v>4.72</v>
      </c>
      <c r="G7627" s="44">
        <v>0.95</v>
      </c>
      <c r="H7627" s="18">
        <f>MIN(1,F7627/Config_Geracao!$E$4)*G7627</f>
        <v>0.4484</v>
      </c>
    </row>
    <row r="7628" ht="15.0" customHeight="1">
      <c r="A7628" s="43">
        <v>45975.75</v>
      </c>
      <c r="B7628" s="44">
        <v>11.0</v>
      </c>
      <c r="C7628" s="44">
        <v>18.0</v>
      </c>
      <c r="D7628" s="44">
        <v>249.0</v>
      </c>
      <c r="E7628" s="44">
        <v>28.9</v>
      </c>
      <c r="F7628" s="44">
        <v>2.4</v>
      </c>
      <c r="G7628" s="44">
        <v>0.95</v>
      </c>
      <c r="H7628" s="18">
        <f>MIN(1,F7628/Config_Geracao!$E$4)*G7628</f>
        <v>0.228</v>
      </c>
    </row>
    <row r="7629" ht="15.0" customHeight="1">
      <c r="A7629" s="43">
        <v>45975.7916666667</v>
      </c>
      <c r="B7629" s="44">
        <v>11.0</v>
      </c>
      <c r="C7629" s="44">
        <v>19.0</v>
      </c>
      <c r="D7629" s="44">
        <v>0.0</v>
      </c>
      <c r="E7629" s="44">
        <v>26.5</v>
      </c>
      <c r="F7629" s="44">
        <v>4.56</v>
      </c>
      <c r="G7629" s="44">
        <v>0.95</v>
      </c>
      <c r="H7629" s="18">
        <f>MIN(1,F7629/Config_Geracao!$E$4)*G7629</f>
        <v>0.4332</v>
      </c>
    </row>
    <row r="7630" ht="15.0" customHeight="1">
      <c r="A7630" s="43">
        <v>45975.8333333333</v>
      </c>
      <c r="B7630" s="44">
        <v>11.0</v>
      </c>
      <c r="C7630" s="44">
        <v>20.0</v>
      </c>
      <c r="D7630" s="44">
        <v>0.0</v>
      </c>
      <c r="E7630" s="44">
        <v>28.3</v>
      </c>
      <c r="F7630" s="44">
        <v>2.57</v>
      </c>
      <c r="G7630" s="44">
        <v>0.95</v>
      </c>
      <c r="H7630" s="18">
        <f>MIN(1,F7630/Config_Geracao!$E$4)*G7630</f>
        <v>0.24415</v>
      </c>
    </row>
    <row r="7631" ht="15.0" customHeight="1">
      <c r="A7631" s="43">
        <v>45975.875</v>
      </c>
      <c r="B7631" s="44">
        <v>11.0</v>
      </c>
      <c r="C7631" s="44">
        <v>21.0</v>
      </c>
      <c r="D7631" s="44">
        <v>0.0</v>
      </c>
      <c r="E7631" s="44">
        <v>31.0</v>
      </c>
      <c r="F7631" s="44">
        <v>3.06</v>
      </c>
      <c r="G7631" s="44">
        <v>0.95</v>
      </c>
      <c r="H7631" s="18">
        <f>MIN(1,F7631/Config_Geracao!$E$4)*G7631</f>
        <v>0.2907</v>
      </c>
    </row>
    <row r="7632" ht="15.0" customHeight="1">
      <c r="A7632" s="43">
        <v>45975.9166666667</v>
      </c>
      <c r="B7632" s="44">
        <v>11.0</v>
      </c>
      <c r="C7632" s="44">
        <v>22.0</v>
      </c>
      <c r="D7632" s="44">
        <v>0.0</v>
      </c>
      <c r="E7632" s="44">
        <v>27.1</v>
      </c>
      <c r="F7632" s="44">
        <v>4.03</v>
      </c>
      <c r="G7632" s="44">
        <v>0.95</v>
      </c>
      <c r="H7632" s="18">
        <f>MIN(1,F7632/Config_Geracao!$E$4)*G7632</f>
        <v>0.38285</v>
      </c>
    </row>
    <row r="7633" ht="15.0" customHeight="1">
      <c r="A7633" s="43">
        <v>45975.9583333333</v>
      </c>
      <c r="B7633" s="44">
        <v>11.0</v>
      </c>
      <c r="C7633" s="44">
        <v>23.0</v>
      </c>
      <c r="D7633" s="44">
        <v>0.0</v>
      </c>
      <c r="E7633" s="44">
        <v>29.0</v>
      </c>
      <c r="F7633" s="44">
        <v>3.94</v>
      </c>
      <c r="G7633" s="44">
        <v>0.95</v>
      </c>
      <c r="H7633" s="18">
        <f>MIN(1,F7633/Config_Geracao!$E$4)*G7633</f>
        <v>0.3743</v>
      </c>
    </row>
    <row r="7634" ht="15.0" customHeight="1">
      <c r="A7634" s="43">
        <v>45976.0</v>
      </c>
      <c r="B7634" s="44">
        <v>11.0</v>
      </c>
      <c r="C7634" s="44">
        <v>0.0</v>
      </c>
      <c r="D7634" s="44">
        <v>0.0</v>
      </c>
      <c r="E7634" s="44">
        <v>29.2</v>
      </c>
      <c r="F7634" s="44">
        <v>3.2</v>
      </c>
      <c r="G7634" s="44">
        <v>0.95</v>
      </c>
      <c r="H7634" s="18">
        <f>MIN(1,F7634/Config_Geracao!$E$4)*G7634</f>
        <v>0.304</v>
      </c>
    </row>
    <row r="7635" ht="15.0" customHeight="1">
      <c r="A7635" s="43">
        <v>45976.0416666667</v>
      </c>
      <c r="B7635" s="44">
        <v>11.0</v>
      </c>
      <c r="C7635" s="44">
        <v>1.0</v>
      </c>
      <c r="D7635" s="44">
        <v>0.0</v>
      </c>
      <c r="E7635" s="44">
        <v>31.7</v>
      </c>
      <c r="F7635" s="44">
        <v>3.33</v>
      </c>
      <c r="G7635" s="44">
        <v>0.95</v>
      </c>
      <c r="H7635" s="18">
        <f>MIN(1,F7635/Config_Geracao!$E$4)*G7635</f>
        <v>0.31635</v>
      </c>
    </row>
    <row r="7636" ht="15.0" customHeight="1">
      <c r="A7636" s="43">
        <v>45976.0833333333</v>
      </c>
      <c r="B7636" s="44">
        <v>11.0</v>
      </c>
      <c r="C7636" s="44">
        <v>2.0</v>
      </c>
      <c r="D7636" s="44">
        <v>0.0</v>
      </c>
      <c r="E7636" s="44">
        <v>29.8</v>
      </c>
      <c r="F7636" s="44">
        <v>3.57</v>
      </c>
      <c r="G7636" s="44">
        <v>0.95</v>
      </c>
      <c r="H7636" s="18">
        <f>MIN(1,F7636/Config_Geracao!$E$4)*G7636</f>
        <v>0.33915</v>
      </c>
    </row>
    <row r="7637" ht="15.0" customHeight="1">
      <c r="A7637" s="43">
        <v>45976.125</v>
      </c>
      <c r="B7637" s="44">
        <v>11.0</v>
      </c>
      <c r="C7637" s="44">
        <v>3.0</v>
      </c>
      <c r="D7637" s="44">
        <v>0.0</v>
      </c>
      <c r="E7637" s="44">
        <v>27.3</v>
      </c>
      <c r="F7637" s="44">
        <v>3.23</v>
      </c>
      <c r="G7637" s="44">
        <v>0.95</v>
      </c>
      <c r="H7637" s="18">
        <f>MIN(1,F7637/Config_Geracao!$E$4)*G7637</f>
        <v>0.30685</v>
      </c>
    </row>
    <row r="7638" ht="15.0" customHeight="1">
      <c r="A7638" s="43">
        <v>45976.1666666667</v>
      </c>
      <c r="B7638" s="44">
        <v>11.0</v>
      </c>
      <c r="C7638" s="44">
        <v>4.0</v>
      </c>
      <c r="D7638" s="44">
        <v>0.0</v>
      </c>
      <c r="E7638" s="44">
        <v>26.9</v>
      </c>
      <c r="F7638" s="44">
        <v>3.55</v>
      </c>
      <c r="G7638" s="44">
        <v>0.95</v>
      </c>
      <c r="H7638" s="18">
        <f>MIN(1,F7638/Config_Geracao!$E$4)*G7638</f>
        <v>0.33725</v>
      </c>
    </row>
    <row r="7639" ht="15.0" customHeight="1">
      <c r="A7639" s="43">
        <v>45976.2083333333</v>
      </c>
      <c r="B7639" s="44">
        <v>11.0</v>
      </c>
      <c r="C7639" s="44">
        <v>5.0</v>
      </c>
      <c r="D7639" s="44">
        <v>0.0</v>
      </c>
      <c r="E7639" s="44">
        <v>25.8</v>
      </c>
      <c r="F7639" s="44">
        <v>3.37</v>
      </c>
      <c r="G7639" s="44">
        <v>0.95</v>
      </c>
      <c r="H7639" s="18">
        <f>MIN(1,F7639/Config_Geracao!$E$4)*G7639</f>
        <v>0.32015</v>
      </c>
    </row>
    <row r="7640" ht="15.0" customHeight="1">
      <c r="A7640" s="43">
        <v>45976.25</v>
      </c>
      <c r="B7640" s="44">
        <v>11.0</v>
      </c>
      <c r="C7640" s="44">
        <v>6.0</v>
      </c>
      <c r="D7640" s="44">
        <v>197.7</v>
      </c>
      <c r="E7640" s="44">
        <v>25.8</v>
      </c>
      <c r="F7640" s="44">
        <v>2.38</v>
      </c>
      <c r="G7640" s="44">
        <v>0.95</v>
      </c>
      <c r="H7640" s="18">
        <f>MIN(1,F7640/Config_Geracao!$E$4)*G7640</f>
        <v>0.2261</v>
      </c>
    </row>
    <row r="7641" ht="15.0" customHeight="1">
      <c r="A7641" s="43">
        <v>45976.2916666667</v>
      </c>
      <c r="B7641" s="44">
        <v>11.0</v>
      </c>
      <c r="C7641" s="44">
        <v>7.0</v>
      </c>
      <c r="D7641" s="44">
        <v>440.8</v>
      </c>
      <c r="E7641" s="44">
        <v>27.0</v>
      </c>
      <c r="F7641" s="44">
        <v>4.48</v>
      </c>
      <c r="G7641" s="44">
        <v>0.95</v>
      </c>
      <c r="H7641" s="18">
        <f>MIN(1,F7641/Config_Geracao!$E$4)*G7641</f>
        <v>0.4256</v>
      </c>
    </row>
    <row r="7642" ht="15.0" customHeight="1">
      <c r="A7642" s="43">
        <v>45976.3333333333</v>
      </c>
      <c r="B7642" s="44">
        <v>11.0</v>
      </c>
      <c r="C7642" s="44">
        <v>8.0</v>
      </c>
      <c r="D7642" s="44">
        <v>619.0</v>
      </c>
      <c r="E7642" s="44">
        <v>25.9</v>
      </c>
      <c r="F7642" s="44">
        <v>2.95</v>
      </c>
      <c r="G7642" s="44">
        <v>0.95</v>
      </c>
      <c r="H7642" s="18">
        <f>MIN(1,F7642/Config_Geracao!$E$4)*G7642</f>
        <v>0.28025</v>
      </c>
    </row>
    <row r="7643" ht="15.0" customHeight="1">
      <c r="A7643" s="43">
        <v>45976.375</v>
      </c>
      <c r="B7643" s="44">
        <v>11.0</v>
      </c>
      <c r="C7643" s="44">
        <v>9.0</v>
      </c>
      <c r="D7643" s="44">
        <v>443.3</v>
      </c>
      <c r="E7643" s="44">
        <v>30.9</v>
      </c>
      <c r="F7643" s="44">
        <v>2.43</v>
      </c>
      <c r="G7643" s="44">
        <v>0.95</v>
      </c>
      <c r="H7643" s="18">
        <f>MIN(1,F7643/Config_Geracao!$E$4)*G7643</f>
        <v>0.23085</v>
      </c>
    </row>
    <row r="7644" ht="15.0" customHeight="1">
      <c r="A7644" s="43">
        <v>45976.4166666667</v>
      </c>
      <c r="B7644" s="44">
        <v>11.0</v>
      </c>
      <c r="C7644" s="44">
        <v>10.0</v>
      </c>
      <c r="D7644" s="44">
        <v>915.5</v>
      </c>
      <c r="E7644" s="44">
        <v>31.3</v>
      </c>
      <c r="F7644" s="44">
        <v>3.44</v>
      </c>
      <c r="G7644" s="44">
        <v>0.95</v>
      </c>
      <c r="H7644" s="18">
        <f>MIN(1,F7644/Config_Geracao!$E$4)*G7644</f>
        <v>0.3268</v>
      </c>
    </row>
    <row r="7645" ht="15.0" customHeight="1">
      <c r="A7645" s="43">
        <v>45976.4583333333</v>
      </c>
      <c r="B7645" s="44">
        <v>11.0</v>
      </c>
      <c r="C7645" s="44">
        <v>11.0</v>
      </c>
      <c r="D7645" s="44">
        <v>969.0</v>
      </c>
      <c r="E7645" s="44">
        <v>32.2</v>
      </c>
      <c r="F7645" s="44">
        <v>3.17</v>
      </c>
      <c r="G7645" s="44">
        <v>0.95</v>
      </c>
      <c r="H7645" s="18">
        <f>MIN(1,F7645/Config_Geracao!$E$4)*G7645</f>
        <v>0.30115</v>
      </c>
    </row>
    <row r="7646" ht="15.0" customHeight="1">
      <c r="A7646" s="43">
        <v>45976.5</v>
      </c>
      <c r="B7646" s="44">
        <v>11.0</v>
      </c>
      <c r="C7646" s="44">
        <v>12.0</v>
      </c>
      <c r="D7646" s="44">
        <v>1042.3</v>
      </c>
      <c r="E7646" s="44">
        <v>29.5</v>
      </c>
      <c r="F7646" s="44">
        <v>2.5</v>
      </c>
      <c r="G7646" s="44">
        <v>0.95</v>
      </c>
      <c r="H7646" s="18">
        <f>MIN(1,F7646/Config_Geracao!$E$4)*G7646</f>
        <v>0.2375</v>
      </c>
    </row>
    <row r="7647" ht="15.0" customHeight="1">
      <c r="A7647" s="43">
        <v>45976.5416666667</v>
      </c>
      <c r="B7647" s="44">
        <v>11.0</v>
      </c>
      <c r="C7647" s="44">
        <v>13.0</v>
      </c>
      <c r="D7647" s="44">
        <v>214.8</v>
      </c>
      <c r="E7647" s="44">
        <v>31.1</v>
      </c>
      <c r="F7647" s="44">
        <v>3.31</v>
      </c>
      <c r="G7647" s="44">
        <v>0.95</v>
      </c>
      <c r="H7647" s="18">
        <f>MIN(1,F7647/Config_Geracao!$E$4)*G7647</f>
        <v>0.31445</v>
      </c>
    </row>
    <row r="7648" ht="15.0" customHeight="1">
      <c r="A7648" s="43">
        <v>45976.5833333333</v>
      </c>
      <c r="B7648" s="44">
        <v>11.0</v>
      </c>
      <c r="C7648" s="44">
        <v>14.0</v>
      </c>
      <c r="D7648" s="44">
        <v>910.1</v>
      </c>
      <c r="E7648" s="44">
        <v>28.8</v>
      </c>
      <c r="F7648" s="44">
        <v>3.37</v>
      </c>
      <c r="G7648" s="44">
        <v>0.95</v>
      </c>
      <c r="H7648" s="18">
        <f>MIN(1,F7648/Config_Geracao!$E$4)*G7648</f>
        <v>0.32015</v>
      </c>
    </row>
    <row r="7649" ht="15.0" customHeight="1">
      <c r="A7649" s="43">
        <v>45976.625</v>
      </c>
      <c r="B7649" s="44">
        <v>11.0</v>
      </c>
      <c r="C7649" s="44">
        <v>15.0</v>
      </c>
      <c r="D7649" s="44">
        <v>219.8</v>
      </c>
      <c r="E7649" s="44">
        <v>28.5</v>
      </c>
      <c r="F7649" s="44">
        <v>2.69</v>
      </c>
      <c r="G7649" s="44">
        <v>0.95</v>
      </c>
      <c r="H7649" s="18">
        <f>MIN(1,F7649/Config_Geracao!$E$4)*G7649</f>
        <v>0.25555</v>
      </c>
    </row>
    <row r="7650" ht="15.0" customHeight="1">
      <c r="A7650" s="43">
        <v>45976.6666666667</v>
      </c>
      <c r="B7650" s="44">
        <v>11.0</v>
      </c>
      <c r="C7650" s="44">
        <v>16.0</v>
      </c>
      <c r="D7650" s="44">
        <v>617.9</v>
      </c>
      <c r="E7650" s="44">
        <v>27.3</v>
      </c>
      <c r="F7650" s="44">
        <v>2.36</v>
      </c>
      <c r="G7650" s="44">
        <v>0.95</v>
      </c>
      <c r="H7650" s="18">
        <f>MIN(1,F7650/Config_Geracao!$E$4)*G7650</f>
        <v>0.2242</v>
      </c>
    </row>
    <row r="7651" ht="15.0" customHeight="1">
      <c r="A7651" s="43">
        <v>45976.7083333333</v>
      </c>
      <c r="B7651" s="44">
        <v>11.0</v>
      </c>
      <c r="C7651" s="44">
        <v>17.0</v>
      </c>
      <c r="D7651" s="44">
        <v>435.1</v>
      </c>
      <c r="E7651" s="44">
        <v>29.4</v>
      </c>
      <c r="F7651" s="44">
        <v>2.56</v>
      </c>
      <c r="G7651" s="44">
        <v>0.95</v>
      </c>
      <c r="H7651" s="18">
        <f>MIN(1,F7651/Config_Geracao!$E$4)*G7651</f>
        <v>0.2432</v>
      </c>
    </row>
    <row r="7652" ht="15.0" customHeight="1">
      <c r="A7652" s="43">
        <v>45976.75</v>
      </c>
      <c r="B7652" s="44">
        <v>11.0</v>
      </c>
      <c r="C7652" s="44">
        <v>18.0</v>
      </c>
      <c r="D7652" s="44">
        <v>210.8</v>
      </c>
      <c r="E7652" s="44">
        <v>27.1</v>
      </c>
      <c r="F7652" s="44">
        <v>2.33</v>
      </c>
      <c r="G7652" s="44">
        <v>0.95</v>
      </c>
      <c r="H7652" s="18">
        <f>MIN(1,F7652/Config_Geracao!$E$4)*G7652</f>
        <v>0.22135</v>
      </c>
    </row>
    <row r="7653" ht="15.0" customHeight="1">
      <c r="A7653" s="43">
        <v>45976.7916666667</v>
      </c>
      <c r="B7653" s="44">
        <v>11.0</v>
      </c>
      <c r="C7653" s="44">
        <v>19.0</v>
      </c>
      <c r="D7653" s="44">
        <v>31.3</v>
      </c>
      <c r="E7653" s="44">
        <v>25.6</v>
      </c>
      <c r="F7653" s="44">
        <v>2.49</v>
      </c>
      <c r="G7653" s="44">
        <v>0.95</v>
      </c>
      <c r="H7653" s="18">
        <f>MIN(1,F7653/Config_Geracao!$E$4)*G7653</f>
        <v>0.23655</v>
      </c>
    </row>
    <row r="7654" ht="15.0" customHeight="1">
      <c r="A7654" s="43">
        <v>45976.8333333333</v>
      </c>
      <c r="B7654" s="44">
        <v>11.0</v>
      </c>
      <c r="C7654" s="44">
        <v>20.0</v>
      </c>
      <c r="D7654" s="44">
        <v>0.0</v>
      </c>
      <c r="E7654" s="44">
        <v>24.6</v>
      </c>
      <c r="F7654" s="44">
        <v>2.2</v>
      </c>
      <c r="G7654" s="44">
        <v>0.95</v>
      </c>
      <c r="H7654" s="18">
        <f>MIN(1,F7654/Config_Geracao!$E$4)*G7654</f>
        <v>0.209</v>
      </c>
    </row>
    <row r="7655" ht="15.0" customHeight="1">
      <c r="A7655" s="43">
        <v>45976.875</v>
      </c>
      <c r="B7655" s="44">
        <v>11.0</v>
      </c>
      <c r="C7655" s="44">
        <v>21.0</v>
      </c>
      <c r="D7655" s="44">
        <v>0.0</v>
      </c>
      <c r="E7655" s="44">
        <v>23.8</v>
      </c>
      <c r="F7655" s="44">
        <v>3.14</v>
      </c>
      <c r="G7655" s="44">
        <v>0.95</v>
      </c>
      <c r="H7655" s="18">
        <f>MIN(1,F7655/Config_Geracao!$E$4)*G7655</f>
        <v>0.2983</v>
      </c>
    </row>
    <row r="7656" ht="15.0" customHeight="1">
      <c r="A7656" s="43">
        <v>45976.9166666667</v>
      </c>
      <c r="B7656" s="44">
        <v>11.0</v>
      </c>
      <c r="C7656" s="44">
        <v>22.0</v>
      </c>
      <c r="D7656" s="44">
        <v>0.0</v>
      </c>
      <c r="E7656" s="44">
        <v>25.5</v>
      </c>
      <c r="F7656" s="44">
        <v>3.14</v>
      </c>
      <c r="G7656" s="44">
        <v>0.95</v>
      </c>
      <c r="H7656" s="18">
        <f>MIN(1,F7656/Config_Geracao!$E$4)*G7656</f>
        <v>0.2983</v>
      </c>
    </row>
    <row r="7657" ht="15.0" customHeight="1">
      <c r="A7657" s="43">
        <v>45976.9583333333</v>
      </c>
      <c r="B7657" s="44">
        <v>11.0</v>
      </c>
      <c r="C7657" s="44">
        <v>23.0</v>
      </c>
      <c r="D7657" s="44">
        <v>0.0</v>
      </c>
      <c r="E7657" s="44">
        <v>29.9</v>
      </c>
      <c r="F7657" s="44">
        <v>5.83</v>
      </c>
      <c r="G7657" s="44">
        <v>0.95</v>
      </c>
      <c r="H7657" s="18">
        <f>MIN(1,F7657/Config_Geracao!$E$4)*G7657</f>
        <v>0.55385</v>
      </c>
    </row>
    <row r="7658" ht="15.0" customHeight="1">
      <c r="A7658" s="43">
        <v>45977.0</v>
      </c>
      <c r="B7658" s="44">
        <v>11.0</v>
      </c>
      <c r="C7658" s="44">
        <v>0.0</v>
      </c>
      <c r="D7658" s="44">
        <v>0.0</v>
      </c>
      <c r="E7658" s="44">
        <v>29.4</v>
      </c>
      <c r="F7658" s="44">
        <v>3.09</v>
      </c>
      <c r="G7658" s="44">
        <v>0.95</v>
      </c>
      <c r="H7658" s="18">
        <f>MIN(1,F7658/Config_Geracao!$E$4)*G7658</f>
        <v>0.29355</v>
      </c>
    </row>
    <row r="7659" ht="15.0" customHeight="1">
      <c r="A7659" s="43">
        <v>45977.0416666667</v>
      </c>
      <c r="B7659" s="44">
        <v>11.0</v>
      </c>
      <c r="C7659" s="44">
        <v>1.0</v>
      </c>
      <c r="D7659" s="44">
        <v>0.0</v>
      </c>
      <c r="E7659" s="44">
        <v>31.3</v>
      </c>
      <c r="F7659" s="44">
        <v>3.52</v>
      </c>
      <c r="G7659" s="44">
        <v>0.95</v>
      </c>
      <c r="H7659" s="18">
        <f>MIN(1,F7659/Config_Geracao!$E$4)*G7659</f>
        <v>0.3344</v>
      </c>
    </row>
    <row r="7660" ht="15.0" customHeight="1">
      <c r="A7660" s="43">
        <v>45977.0833333333</v>
      </c>
      <c r="B7660" s="44">
        <v>11.0</v>
      </c>
      <c r="C7660" s="44">
        <v>2.0</v>
      </c>
      <c r="D7660" s="44">
        <v>0.0</v>
      </c>
      <c r="E7660" s="44">
        <v>28.5</v>
      </c>
      <c r="F7660" s="44">
        <v>4.6</v>
      </c>
      <c r="G7660" s="44">
        <v>0.95</v>
      </c>
      <c r="H7660" s="18">
        <f>MIN(1,F7660/Config_Geracao!$E$4)*G7660</f>
        <v>0.437</v>
      </c>
    </row>
    <row r="7661" ht="15.0" customHeight="1">
      <c r="A7661" s="43">
        <v>45977.125</v>
      </c>
      <c r="B7661" s="44">
        <v>11.0</v>
      </c>
      <c r="C7661" s="44">
        <v>3.0</v>
      </c>
      <c r="D7661" s="44">
        <v>0.0</v>
      </c>
      <c r="E7661" s="44">
        <v>26.8</v>
      </c>
      <c r="F7661" s="44">
        <v>3.8</v>
      </c>
      <c r="G7661" s="44">
        <v>0.95</v>
      </c>
      <c r="H7661" s="18">
        <f>MIN(1,F7661/Config_Geracao!$E$4)*G7661</f>
        <v>0.361</v>
      </c>
    </row>
    <row r="7662" ht="15.0" customHeight="1">
      <c r="A7662" s="43">
        <v>45977.1666666667</v>
      </c>
      <c r="B7662" s="44">
        <v>11.0</v>
      </c>
      <c r="C7662" s="44">
        <v>4.0</v>
      </c>
      <c r="D7662" s="44">
        <v>0.0</v>
      </c>
      <c r="E7662" s="44">
        <v>27.1</v>
      </c>
      <c r="F7662" s="44">
        <v>3.38</v>
      </c>
      <c r="G7662" s="44">
        <v>0.95</v>
      </c>
      <c r="H7662" s="18">
        <f>MIN(1,F7662/Config_Geracao!$E$4)*G7662</f>
        <v>0.3211</v>
      </c>
    </row>
    <row r="7663" ht="15.0" customHeight="1">
      <c r="A7663" s="43">
        <v>45977.2083333333</v>
      </c>
      <c r="B7663" s="44">
        <v>11.0</v>
      </c>
      <c r="C7663" s="44">
        <v>5.0</v>
      </c>
      <c r="D7663" s="44">
        <v>19.9</v>
      </c>
      <c r="E7663" s="44">
        <v>23.4</v>
      </c>
      <c r="F7663" s="44">
        <v>6.56</v>
      </c>
      <c r="G7663" s="44">
        <v>0.95</v>
      </c>
      <c r="H7663" s="18">
        <f>MIN(1,F7663/Config_Geracao!$E$4)*G7663</f>
        <v>0.6232</v>
      </c>
    </row>
    <row r="7664" ht="15.0" customHeight="1">
      <c r="A7664" s="43">
        <v>45977.25</v>
      </c>
      <c r="B7664" s="44">
        <v>11.0</v>
      </c>
      <c r="C7664" s="44">
        <v>6.0</v>
      </c>
      <c r="D7664" s="44">
        <v>201.7</v>
      </c>
      <c r="E7664" s="44">
        <v>25.2</v>
      </c>
      <c r="F7664" s="44">
        <v>2.6</v>
      </c>
      <c r="G7664" s="44">
        <v>0.95</v>
      </c>
      <c r="H7664" s="18">
        <f>MIN(1,F7664/Config_Geracao!$E$4)*G7664</f>
        <v>0.247</v>
      </c>
    </row>
    <row r="7665" ht="15.0" customHeight="1">
      <c r="A7665" s="43">
        <v>45977.2916666667</v>
      </c>
      <c r="B7665" s="44">
        <v>11.0</v>
      </c>
      <c r="C7665" s="44">
        <v>7.0</v>
      </c>
      <c r="D7665" s="44">
        <v>431.0</v>
      </c>
      <c r="E7665" s="44">
        <v>26.0</v>
      </c>
      <c r="F7665" s="44">
        <v>2.91</v>
      </c>
      <c r="G7665" s="44">
        <v>0.95</v>
      </c>
      <c r="H7665" s="18">
        <f>MIN(1,F7665/Config_Geracao!$E$4)*G7665</f>
        <v>0.27645</v>
      </c>
    </row>
    <row r="7666" ht="15.0" customHeight="1">
      <c r="A7666" s="43">
        <v>45977.3333333333</v>
      </c>
      <c r="B7666" s="44">
        <v>11.0</v>
      </c>
      <c r="C7666" s="44">
        <v>8.0</v>
      </c>
      <c r="D7666" s="44">
        <v>204.4</v>
      </c>
      <c r="E7666" s="44">
        <v>26.6</v>
      </c>
      <c r="F7666" s="44">
        <v>2.1</v>
      </c>
      <c r="G7666" s="44">
        <v>0.95</v>
      </c>
      <c r="H7666" s="18">
        <f>MIN(1,F7666/Config_Geracao!$E$4)*G7666</f>
        <v>0.1995</v>
      </c>
    </row>
    <row r="7667" ht="15.0" customHeight="1">
      <c r="A7667" s="43">
        <v>45977.375</v>
      </c>
      <c r="B7667" s="44">
        <v>11.0</v>
      </c>
      <c r="C7667" s="44">
        <v>9.0</v>
      </c>
      <c r="D7667" s="44">
        <v>818.9</v>
      </c>
      <c r="E7667" s="44">
        <v>29.4</v>
      </c>
      <c r="F7667" s="44">
        <v>3.62</v>
      </c>
      <c r="G7667" s="44">
        <v>0.95</v>
      </c>
      <c r="H7667" s="18">
        <f>MIN(1,F7667/Config_Geracao!$E$4)*G7667</f>
        <v>0.3439</v>
      </c>
    </row>
    <row r="7668" ht="15.0" customHeight="1">
      <c r="A7668" s="43">
        <v>45977.4166666667</v>
      </c>
      <c r="B7668" s="44">
        <v>11.0</v>
      </c>
      <c r="C7668" s="44">
        <v>10.0</v>
      </c>
      <c r="D7668" s="44">
        <v>388.1</v>
      </c>
      <c r="E7668" s="44">
        <v>28.6</v>
      </c>
      <c r="F7668" s="44">
        <v>3.32</v>
      </c>
      <c r="G7668" s="44">
        <v>0.95</v>
      </c>
      <c r="H7668" s="18">
        <f>MIN(1,F7668/Config_Geracao!$E$4)*G7668</f>
        <v>0.3154</v>
      </c>
    </row>
    <row r="7669" ht="15.0" customHeight="1">
      <c r="A7669" s="43">
        <v>45977.4583333333</v>
      </c>
      <c r="B7669" s="44">
        <v>11.0</v>
      </c>
      <c r="C7669" s="44">
        <v>11.0</v>
      </c>
      <c r="D7669" s="44">
        <v>1014.5</v>
      </c>
      <c r="E7669" s="44">
        <v>29.1</v>
      </c>
      <c r="F7669" s="44">
        <v>2.8</v>
      </c>
      <c r="G7669" s="44">
        <v>0.95</v>
      </c>
      <c r="H7669" s="18">
        <f>MIN(1,F7669/Config_Geracao!$E$4)*G7669</f>
        <v>0.266</v>
      </c>
    </row>
    <row r="7670" ht="15.0" customHeight="1">
      <c r="A7670" s="43">
        <v>45977.5</v>
      </c>
      <c r="B7670" s="44">
        <v>11.0</v>
      </c>
      <c r="C7670" s="44">
        <v>12.0</v>
      </c>
      <c r="D7670" s="44">
        <v>1023.9</v>
      </c>
      <c r="E7670" s="44">
        <v>30.8</v>
      </c>
      <c r="F7670" s="44">
        <v>2.34</v>
      </c>
      <c r="G7670" s="44">
        <v>0.95</v>
      </c>
      <c r="H7670" s="18">
        <f>MIN(1,F7670/Config_Geracao!$E$4)*G7670</f>
        <v>0.2223</v>
      </c>
    </row>
    <row r="7671" ht="15.0" customHeight="1">
      <c r="A7671" s="43">
        <v>45977.5416666667</v>
      </c>
      <c r="B7671" s="44">
        <v>11.0</v>
      </c>
      <c r="C7671" s="44">
        <v>13.0</v>
      </c>
      <c r="D7671" s="44">
        <v>987.6</v>
      </c>
      <c r="E7671" s="44">
        <v>30.2</v>
      </c>
      <c r="F7671" s="44">
        <v>2.81</v>
      </c>
      <c r="G7671" s="44">
        <v>0.95</v>
      </c>
      <c r="H7671" s="18">
        <f>MIN(1,F7671/Config_Geracao!$E$4)*G7671</f>
        <v>0.26695</v>
      </c>
    </row>
    <row r="7672" ht="15.0" customHeight="1">
      <c r="A7672" s="43">
        <v>45977.5833333333</v>
      </c>
      <c r="B7672" s="44">
        <v>11.0</v>
      </c>
      <c r="C7672" s="44">
        <v>14.0</v>
      </c>
      <c r="D7672" s="44">
        <v>932.5</v>
      </c>
      <c r="E7672" s="44">
        <v>27.4</v>
      </c>
      <c r="F7672" s="44">
        <v>2.44</v>
      </c>
      <c r="G7672" s="44">
        <v>0.95</v>
      </c>
      <c r="H7672" s="18">
        <f>MIN(1,F7672/Config_Geracao!$E$4)*G7672</f>
        <v>0.2318</v>
      </c>
    </row>
    <row r="7673" ht="15.0" customHeight="1">
      <c r="A7673" s="43">
        <v>45977.625</v>
      </c>
      <c r="B7673" s="44">
        <v>11.0</v>
      </c>
      <c r="C7673" s="44">
        <v>15.0</v>
      </c>
      <c r="D7673" s="44">
        <v>860.3</v>
      </c>
      <c r="E7673" s="44">
        <v>27.9</v>
      </c>
      <c r="F7673" s="44">
        <v>3.52</v>
      </c>
      <c r="G7673" s="44">
        <v>0.95</v>
      </c>
      <c r="H7673" s="18">
        <f>MIN(1,F7673/Config_Geracao!$E$4)*G7673</f>
        <v>0.3344</v>
      </c>
    </row>
    <row r="7674" ht="15.0" customHeight="1">
      <c r="A7674" s="43">
        <v>45977.6666666667</v>
      </c>
      <c r="B7674" s="44">
        <v>11.0</v>
      </c>
      <c r="C7674" s="44">
        <v>16.0</v>
      </c>
      <c r="D7674" s="44">
        <v>642.8</v>
      </c>
      <c r="E7674" s="44">
        <v>29.8</v>
      </c>
      <c r="F7674" s="44">
        <v>2.73</v>
      </c>
      <c r="G7674" s="44">
        <v>0.95</v>
      </c>
      <c r="H7674" s="18">
        <f>MIN(1,F7674/Config_Geracao!$E$4)*G7674</f>
        <v>0.25935</v>
      </c>
    </row>
    <row r="7675" ht="15.0" customHeight="1">
      <c r="A7675" s="43">
        <v>45977.7083333333</v>
      </c>
      <c r="B7675" s="44">
        <v>11.0</v>
      </c>
      <c r="C7675" s="44">
        <v>17.0</v>
      </c>
      <c r="D7675" s="44">
        <v>149.7</v>
      </c>
      <c r="E7675" s="44">
        <v>25.3</v>
      </c>
      <c r="F7675" s="44">
        <v>2.02</v>
      </c>
      <c r="G7675" s="44">
        <v>0.95</v>
      </c>
      <c r="H7675" s="18">
        <f>MIN(1,F7675/Config_Geracao!$E$4)*G7675</f>
        <v>0.1919</v>
      </c>
    </row>
    <row r="7676" ht="15.0" customHeight="1">
      <c r="A7676" s="43">
        <v>45977.75</v>
      </c>
      <c r="B7676" s="44">
        <v>11.0</v>
      </c>
      <c r="C7676" s="44">
        <v>18.0</v>
      </c>
      <c r="D7676" s="44">
        <v>211.3</v>
      </c>
      <c r="E7676" s="44">
        <v>23.7</v>
      </c>
      <c r="F7676" s="44">
        <v>2.17</v>
      </c>
      <c r="G7676" s="44">
        <v>0.95</v>
      </c>
      <c r="H7676" s="18">
        <f>MIN(1,F7676/Config_Geracao!$E$4)*G7676</f>
        <v>0.20615</v>
      </c>
    </row>
    <row r="7677" ht="15.0" customHeight="1">
      <c r="A7677" s="43">
        <v>45977.7916666667</v>
      </c>
      <c r="B7677" s="44">
        <v>11.0</v>
      </c>
      <c r="C7677" s="44">
        <v>19.0</v>
      </c>
      <c r="D7677" s="44">
        <v>0.1</v>
      </c>
      <c r="E7677" s="44">
        <v>25.8</v>
      </c>
      <c r="F7677" s="44">
        <v>2.84</v>
      </c>
      <c r="G7677" s="44">
        <v>0.95</v>
      </c>
      <c r="H7677" s="18">
        <f>MIN(1,F7677/Config_Geracao!$E$4)*G7677</f>
        <v>0.2698</v>
      </c>
    </row>
    <row r="7678" ht="15.0" customHeight="1">
      <c r="A7678" s="43">
        <v>45977.8333333333</v>
      </c>
      <c r="B7678" s="44">
        <v>11.0</v>
      </c>
      <c r="C7678" s="44">
        <v>20.0</v>
      </c>
      <c r="D7678" s="44">
        <v>0.0</v>
      </c>
      <c r="E7678" s="44">
        <v>25.8</v>
      </c>
      <c r="F7678" s="44">
        <v>2.13</v>
      </c>
      <c r="G7678" s="44">
        <v>0.95</v>
      </c>
      <c r="H7678" s="18">
        <f>MIN(1,F7678/Config_Geracao!$E$4)*G7678</f>
        <v>0.20235</v>
      </c>
    </row>
    <row r="7679" ht="15.0" customHeight="1">
      <c r="A7679" s="43">
        <v>45977.875</v>
      </c>
      <c r="B7679" s="44">
        <v>11.0</v>
      </c>
      <c r="C7679" s="44">
        <v>21.0</v>
      </c>
      <c r="D7679" s="44">
        <v>0.0</v>
      </c>
      <c r="E7679" s="44">
        <v>25.0</v>
      </c>
      <c r="F7679" s="44">
        <v>4.44</v>
      </c>
      <c r="G7679" s="44">
        <v>0.95</v>
      </c>
      <c r="H7679" s="18">
        <f>MIN(1,F7679/Config_Geracao!$E$4)*G7679</f>
        <v>0.4218</v>
      </c>
    </row>
    <row r="7680" ht="15.0" customHeight="1">
      <c r="A7680" s="43">
        <v>45977.9166666667</v>
      </c>
      <c r="B7680" s="44">
        <v>11.0</v>
      </c>
      <c r="C7680" s="44">
        <v>22.0</v>
      </c>
      <c r="D7680" s="44">
        <v>0.0</v>
      </c>
      <c r="E7680" s="44">
        <v>29.4</v>
      </c>
      <c r="F7680" s="44">
        <v>3.46</v>
      </c>
      <c r="G7680" s="44">
        <v>0.95</v>
      </c>
      <c r="H7680" s="18">
        <f>MIN(1,F7680/Config_Geracao!$E$4)*G7680</f>
        <v>0.3287</v>
      </c>
    </row>
    <row r="7681" ht="15.0" customHeight="1">
      <c r="A7681" s="43">
        <v>45977.9583333333</v>
      </c>
      <c r="B7681" s="44">
        <v>11.0</v>
      </c>
      <c r="C7681" s="44">
        <v>23.0</v>
      </c>
      <c r="D7681" s="44">
        <v>0.0</v>
      </c>
      <c r="E7681" s="44">
        <v>26.7</v>
      </c>
      <c r="F7681" s="44">
        <v>7.49</v>
      </c>
      <c r="G7681" s="44">
        <v>0.95</v>
      </c>
      <c r="H7681" s="18">
        <f>MIN(1,F7681/Config_Geracao!$E$4)*G7681</f>
        <v>0.71155</v>
      </c>
    </row>
    <row r="7682" ht="15.0" customHeight="1">
      <c r="A7682" s="43">
        <v>45978.0</v>
      </c>
      <c r="B7682" s="44">
        <v>11.0</v>
      </c>
      <c r="C7682" s="44">
        <v>0.0</v>
      </c>
      <c r="D7682" s="44">
        <v>0.0</v>
      </c>
      <c r="E7682" s="44">
        <v>28.8</v>
      </c>
      <c r="F7682" s="44">
        <v>4.04</v>
      </c>
      <c r="G7682" s="44">
        <v>0.95</v>
      </c>
      <c r="H7682" s="18">
        <f>MIN(1,F7682/Config_Geracao!$E$4)*G7682</f>
        <v>0.3838</v>
      </c>
    </row>
    <row r="7683" ht="15.0" customHeight="1">
      <c r="A7683" s="43">
        <v>45978.0416666667</v>
      </c>
      <c r="B7683" s="44">
        <v>11.0</v>
      </c>
      <c r="C7683" s="44">
        <v>1.0</v>
      </c>
      <c r="D7683" s="44">
        <v>0.0</v>
      </c>
      <c r="E7683" s="44">
        <v>28.1</v>
      </c>
      <c r="F7683" s="44">
        <v>3.09</v>
      </c>
      <c r="G7683" s="44">
        <v>0.95</v>
      </c>
      <c r="H7683" s="18">
        <f>MIN(1,F7683/Config_Geracao!$E$4)*G7683</f>
        <v>0.29355</v>
      </c>
    </row>
    <row r="7684" ht="15.0" customHeight="1">
      <c r="A7684" s="43">
        <v>45978.0833333333</v>
      </c>
      <c r="B7684" s="44">
        <v>11.0</v>
      </c>
      <c r="C7684" s="44">
        <v>2.0</v>
      </c>
      <c r="D7684" s="44">
        <v>0.0</v>
      </c>
      <c r="E7684" s="44">
        <v>28.9</v>
      </c>
      <c r="F7684" s="44">
        <v>3.01</v>
      </c>
      <c r="G7684" s="44">
        <v>0.95</v>
      </c>
      <c r="H7684" s="18">
        <f>MIN(1,F7684/Config_Geracao!$E$4)*G7684</f>
        <v>0.28595</v>
      </c>
    </row>
    <row r="7685" ht="15.0" customHeight="1">
      <c r="A7685" s="43">
        <v>45978.125</v>
      </c>
      <c r="B7685" s="44">
        <v>11.0</v>
      </c>
      <c r="C7685" s="44">
        <v>3.0</v>
      </c>
      <c r="D7685" s="44">
        <v>0.0</v>
      </c>
      <c r="E7685" s="44">
        <v>27.3</v>
      </c>
      <c r="F7685" s="44">
        <v>3.18</v>
      </c>
      <c r="G7685" s="44">
        <v>0.95</v>
      </c>
      <c r="H7685" s="18">
        <f>MIN(1,F7685/Config_Geracao!$E$4)*G7685</f>
        <v>0.3021</v>
      </c>
    </row>
    <row r="7686" ht="15.0" customHeight="1">
      <c r="A7686" s="43">
        <v>45978.1666666667</v>
      </c>
      <c r="B7686" s="44">
        <v>11.0</v>
      </c>
      <c r="C7686" s="44">
        <v>4.0</v>
      </c>
      <c r="D7686" s="44">
        <v>0.0</v>
      </c>
      <c r="E7686" s="44">
        <v>26.6</v>
      </c>
      <c r="F7686" s="44">
        <v>4.16</v>
      </c>
      <c r="G7686" s="44">
        <v>0.95</v>
      </c>
      <c r="H7686" s="18">
        <f>MIN(1,F7686/Config_Geracao!$E$4)*G7686</f>
        <v>0.3952</v>
      </c>
    </row>
    <row r="7687" ht="15.0" customHeight="1">
      <c r="A7687" s="43">
        <v>45978.2083333333</v>
      </c>
      <c r="B7687" s="44">
        <v>11.0</v>
      </c>
      <c r="C7687" s="44">
        <v>5.0</v>
      </c>
      <c r="D7687" s="44">
        <v>0.0</v>
      </c>
      <c r="E7687" s="44">
        <v>25.4</v>
      </c>
      <c r="F7687" s="44">
        <v>3.04</v>
      </c>
      <c r="G7687" s="44">
        <v>0.95</v>
      </c>
      <c r="H7687" s="18">
        <f>MIN(1,F7687/Config_Geracao!$E$4)*G7687</f>
        <v>0.2888</v>
      </c>
    </row>
    <row r="7688" ht="15.0" customHeight="1">
      <c r="A7688" s="43">
        <v>45978.25</v>
      </c>
      <c r="B7688" s="44">
        <v>11.0</v>
      </c>
      <c r="C7688" s="44">
        <v>6.0</v>
      </c>
      <c r="D7688" s="44">
        <v>96.2</v>
      </c>
      <c r="E7688" s="44">
        <v>25.9</v>
      </c>
      <c r="F7688" s="44">
        <v>2.25</v>
      </c>
      <c r="G7688" s="44">
        <v>0.95</v>
      </c>
      <c r="H7688" s="18">
        <f>MIN(1,F7688/Config_Geracao!$E$4)*G7688</f>
        <v>0.21375</v>
      </c>
    </row>
    <row r="7689" ht="15.0" customHeight="1">
      <c r="A7689" s="43">
        <v>45978.2916666667</v>
      </c>
      <c r="B7689" s="44">
        <v>11.0</v>
      </c>
      <c r="C7689" s="44">
        <v>7.0</v>
      </c>
      <c r="D7689" s="44">
        <v>186.2</v>
      </c>
      <c r="E7689" s="44">
        <v>25.3</v>
      </c>
      <c r="F7689" s="44">
        <v>3.38</v>
      </c>
      <c r="G7689" s="44">
        <v>0.95</v>
      </c>
      <c r="H7689" s="18">
        <f>MIN(1,F7689/Config_Geracao!$E$4)*G7689</f>
        <v>0.3211</v>
      </c>
    </row>
    <row r="7690" ht="15.0" customHeight="1">
      <c r="A7690" s="43">
        <v>45978.3333333333</v>
      </c>
      <c r="B7690" s="44">
        <v>11.0</v>
      </c>
      <c r="C7690" s="44">
        <v>8.0</v>
      </c>
      <c r="D7690" s="44">
        <v>662.0</v>
      </c>
      <c r="E7690" s="44">
        <v>28.4</v>
      </c>
      <c r="F7690" s="44">
        <v>2.49</v>
      </c>
      <c r="G7690" s="44">
        <v>0.95</v>
      </c>
      <c r="H7690" s="18">
        <f>MIN(1,F7690/Config_Geracao!$E$4)*G7690</f>
        <v>0.23655</v>
      </c>
    </row>
    <row r="7691" ht="15.0" customHeight="1">
      <c r="A7691" s="43">
        <v>45978.375</v>
      </c>
      <c r="B7691" s="44">
        <v>11.0</v>
      </c>
      <c r="C7691" s="44">
        <v>9.0</v>
      </c>
      <c r="D7691" s="44">
        <v>787.3</v>
      </c>
      <c r="E7691" s="44">
        <v>27.3</v>
      </c>
      <c r="F7691" s="44">
        <v>2.14</v>
      </c>
      <c r="G7691" s="44">
        <v>0.95</v>
      </c>
      <c r="H7691" s="18">
        <f>MIN(1,F7691/Config_Geracao!$E$4)*G7691</f>
        <v>0.2033</v>
      </c>
    </row>
    <row r="7692" ht="15.0" customHeight="1">
      <c r="A7692" s="43">
        <v>45978.4166666667</v>
      </c>
      <c r="B7692" s="44">
        <v>11.0</v>
      </c>
      <c r="C7692" s="44">
        <v>10.0</v>
      </c>
      <c r="D7692" s="44">
        <v>892.9</v>
      </c>
      <c r="E7692" s="44">
        <v>29.3</v>
      </c>
      <c r="F7692" s="44">
        <v>2.34</v>
      </c>
      <c r="G7692" s="44">
        <v>0.95</v>
      </c>
      <c r="H7692" s="18">
        <f>MIN(1,F7692/Config_Geracao!$E$4)*G7692</f>
        <v>0.2223</v>
      </c>
    </row>
    <row r="7693" ht="15.0" customHeight="1">
      <c r="A7693" s="43">
        <v>45978.4583333333</v>
      </c>
      <c r="B7693" s="44">
        <v>11.0</v>
      </c>
      <c r="C7693" s="44">
        <v>11.0</v>
      </c>
      <c r="D7693" s="44">
        <v>560.8</v>
      </c>
      <c r="E7693" s="44">
        <v>31.5</v>
      </c>
      <c r="F7693" s="44">
        <v>3.06</v>
      </c>
      <c r="G7693" s="44">
        <v>0.95</v>
      </c>
      <c r="H7693" s="18">
        <f>MIN(1,F7693/Config_Geracao!$E$4)*G7693</f>
        <v>0.2907</v>
      </c>
    </row>
    <row r="7694" ht="15.0" customHeight="1">
      <c r="A7694" s="43">
        <v>45978.5</v>
      </c>
      <c r="B7694" s="44">
        <v>11.0</v>
      </c>
      <c r="C7694" s="44">
        <v>12.0</v>
      </c>
      <c r="D7694" s="44">
        <v>1018.5</v>
      </c>
      <c r="E7694" s="44">
        <v>30.3</v>
      </c>
      <c r="F7694" s="44">
        <v>2.3</v>
      </c>
      <c r="G7694" s="44">
        <v>0.95</v>
      </c>
      <c r="H7694" s="18">
        <f>MIN(1,F7694/Config_Geracao!$E$4)*G7694</f>
        <v>0.2185</v>
      </c>
    </row>
    <row r="7695" ht="15.0" customHeight="1">
      <c r="A7695" s="43">
        <v>45978.5416666667</v>
      </c>
      <c r="B7695" s="44">
        <v>11.0</v>
      </c>
      <c r="C7695" s="44">
        <v>13.0</v>
      </c>
      <c r="D7695" s="44">
        <v>981.7</v>
      </c>
      <c r="E7695" s="44">
        <v>32.7</v>
      </c>
      <c r="F7695" s="44">
        <v>3.07</v>
      </c>
      <c r="G7695" s="44">
        <v>0.95</v>
      </c>
      <c r="H7695" s="18">
        <f>MIN(1,F7695/Config_Geracao!$E$4)*G7695</f>
        <v>0.29165</v>
      </c>
    </row>
    <row r="7696" ht="15.0" customHeight="1">
      <c r="A7696" s="43">
        <v>45978.5833333333</v>
      </c>
      <c r="B7696" s="44">
        <v>11.0</v>
      </c>
      <c r="C7696" s="44">
        <v>14.0</v>
      </c>
      <c r="D7696" s="44">
        <v>201.7</v>
      </c>
      <c r="E7696" s="44">
        <v>31.2</v>
      </c>
      <c r="F7696" s="44">
        <v>2.43</v>
      </c>
      <c r="G7696" s="44">
        <v>0.95</v>
      </c>
      <c r="H7696" s="18">
        <f>MIN(1,F7696/Config_Geracao!$E$4)*G7696</f>
        <v>0.23085</v>
      </c>
    </row>
    <row r="7697" ht="15.0" customHeight="1">
      <c r="A7697" s="43">
        <v>45978.625</v>
      </c>
      <c r="B7697" s="44">
        <v>11.0</v>
      </c>
      <c r="C7697" s="44">
        <v>15.0</v>
      </c>
      <c r="D7697" s="44">
        <v>360.4</v>
      </c>
      <c r="E7697" s="44">
        <v>29.0</v>
      </c>
      <c r="F7697" s="44">
        <v>2.06</v>
      </c>
      <c r="G7697" s="44">
        <v>0.95</v>
      </c>
      <c r="H7697" s="18">
        <f>MIN(1,F7697/Config_Geracao!$E$4)*G7697</f>
        <v>0.1957</v>
      </c>
    </row>
    <row r="7698" ht="15.0" customHeight="1">
      <c r="A7698" s="43">
        <v>45978.6666666667</v>
      </c>
      <c r="B7698" s="44">
        <v>11.0</v>
      </c>
      <c r="C7698" s="44">
        <v>16.0</v>
      </c>
      <c r="D7698" s="44">
        <v>624.1</v>
      </c>
      <c r="E7698" s="44">
        <v>28.7</v>
      </c>
      <c r="F7698" s="44">
        <v>4.48</v>
      </c>
      <c r="G7698" s="44">
        <v>0.95</v>
      </c>
      <c r="H7698" s="18">
        <f>MIN(1,F7698/Config_Geracao!$E$4)*G7698</f>
        <v>0.4256</v>
      </c>
    </row>
    <row r="7699" ht="15.0" customHeight="1">
      <c r="A7699" s="43">
        <v>45978.7083333333</v>
      </c>
      <c r="B7699" s="44">
        <v>11.0</v>
      </c>
      <c r="C7699" s="44">
        <v>17.0</v>
      </c>
      <c r="D7699" s="44">
        <v>455.3</v>
      </c>
      <c r="E7699" s="44">
        <v>26.6</v>
      </c>
      <c r="F7699" s="44">
        <v>7.1</v>
      </c>
      <c r="G7699" s="44">
        <v>0.95</v>
      </c>
      <c r="H7699" s="18">
        <f>MIN(1,F7699/Config_Geracao!$E$4)*G7699</f>
        <v>0.6745</v>
      </c>
    </row>
    <row r="7700" ht="15.0" customHeight="1">
      <c r="A7700" s="43">
        <v>45978.75</v>
      </c>
      <c r="B7700" s="44">
        <v>11.0</v>
      </c>
      <c r="C7700" s="44">
        <v>18.0</v>
      </c>
      <c r="D7700" s="44">
        <v>199.0</v>
      </c>
      <c r="E7700" s="44">
        <v>23.7</v>
      </c>
      <c r="F7700" s="44">
        <v>2.03</v>
      </c>
      <c r="G7700" s="44">
        <v>0.95</v>
      </c>
      <c r="H7700" s="18">
        <f>MIN(1,F7700/Config_Geracao!$E$4)*G7700</f>
        <v>0.19285</v>
      </c>
    </row>
    <row r="7701" ht="15.0" customHeight="1">
      <c r="A7701" s="43">
        <v>45978.7916666667</v>
      </c>
      <c r="B7701" s="44">
        <v>11.0</v>
      </c>
      <c r="C7701" s="44">
        <v>19.0</v>
      </c>
      <c r="D7701" s="44">
        <v>10.6</v>
      </c>
      <c r="E7701" s="44">
        <v>26.7</v>
      </c>
      <c r="F7701" s="44">
        <v>2.59</v>
      </c>
      <c r="G7701" s="44">
        <v>0.95</v>
      </c>
      <c r="H7701" s="18">
        <f>MIN(1,F7701/Config_Geracao!$E$4)*G7701</f>
        <v>0.24605</v>
      </c>
    </row>
    <row r="7702" ht="15.0" customHeight="1">
      <c r="A7702" s="43">
        <v>45978.8333333333</v>
      </c>
      <c r="B7702" s="44">
        <v>11.0</v>
      </c>
      <c r="C7702" s="44">
        <v>20.0</v>
      </c>
      <c r="D7702" s="44">
        <v>0.0</v>
      </c>
      <c r="E7702" s="44">
        <v>26.9</v>
      </c>
      <c r="F7702" s="44">
        <v>4.76</v>
      </c>
      <c r="G7702" s="44">
        <v>0.95</v>
      </c>
      <c r="H7702" s="18">
        <f>MIN(1,F7702/Config_Geracao!$E$4)*G7702</f>
        <v>0.4522</v>
      </c>
    </row>
    <row r="7703" ht="15.0" customHeight="1">
      <c r="A7703" s="43">
        <v>45978.875</v>
      </c>
      <c r="B7703" s="44">
        <v>11.0</v>
      </c>
      <c r="C7703" s="44">
        <v>21.0</v>
      </c>
      <c r="D7703" s="44">
        <v>0.0</v>
      </c>
      <c r="E7703" s="44">
        <v>25.0</v>
      </c>
      <c r="F7703" s="44">
        <v>3.16</v>
      </c>
      <c r="G7703" s="44">
        <v>0.95</v>
      </c>
      <c r="H7703" s="18">
        <f>MIN(1,F7703/Config_Geracao!$E$4)*G7703</f>
        <v>0.3002</v>
      </c>
    </row>
    <row r="7704" ht="15.0" customHeight="1">
      <c r="A7704" s="43">
        <v>45978.9166666667</v>
      </c>
      <c r="B7704" s="44">
        <v>11.0</v>
      </c>
      <c r="C7704" s="44">
        <v>22.0</v>
      </c>
      <c r="D7704" s="44">
        <v>0.0</v>
      </c>
      <c r="E7704" s="44">
        <v>27.3</v>
      </c>
      <c r="F7704" s="44">
        <v>8.09</v>
      </c>
      <c r="G7704" s="44">
        <v>0.95</v>
      </c>
      <c r="H7704" s="18">
        <f>MIN(1,F7704/Config_Geracao!$E$4)*G7704</f>
        <v>0.76855</v>
      </c>
    </row>
    <row r="7705" ht="15.0" customHeight="1">
      <c r="A7705" s="43">
        <v>45978.9583333333</v>
      </c>
      <c r="B7705" s="44">
        <v>11.0</v>
      </c>
      <c r="C7705" s="44">
        <v>23.0</v>
      </c>
      <c r="D7705" s="44">
        <v>0.0</v>
      </c>
      <c r="E7705" s="44">
        <v>26.5</v>
      </c>
      <c r="F7705" s="44">
        <v>3.01</v>
      </c>
      <c r="G7705" s="44">
        <v>0.95</v>
      </c>
      <c r="H7705" s="18">
        <f>MIN(1,F7705/Config_Geracao!$E$4)*G7705</f>
        <v>0.28595</v>
      </c>
    </row>
    <row r="7706" ht="15.0" customHeight="1">
      <c r="A7706" s="43">
        <v>45979.0</v>
      </c>
      <c r="B7706" s="44">
        <v>11.0</v>
      </c>
      <c r="C7706" s="44">
        <v>0.0</v>
      </c>
      <c r="D7706" s="44">
        <v>0.0</v>
      </c>
      <c r="E7706" s="44">
        <v>27.3</v>
      </c>
      <c r="F7706" s="44">
        <v>3.34</v>
      </c>
      <c r="G7706" s="44">
        <v>0.95</v>
      </c>
      <c r="H7706" s="18">
        <f>MIN(1,F7706/Config_Geracao!$E$4)*G7706</f>
        <v>0.3173</v>
      </c>
    </row>
    <row r="7707" ht="15.0" customHeight="1">
      <c r="A7707" s="43">
        <v>45979.0416666667</v>
      </c>
      <c r="B7707" s="44">
        <v>11.0</v>
      </c>
      <c r="C7707" s="44">
        <v>1.0</v>
      </c>
      <c r="D7707" s="44">
        <v>0.0</v>
      </c>
      <c r="E7707" s="44">
        <v>28.0</v>
      </c>
      <c r="F7707" s="44">
        <v>4.0</v>
      </c>
      <c r="G7707" s="44">
        <v>0.95</v>
      </c>
      <c r="H7707" s="18">
        <f>MIN(1,F7707/Config_Geracao!$E$4)*G7707</f>
        <v>0.38</v>
      </c>
    </row>
    <row r="7708" ht="15.0" customHeight="1">
      <c r="A7708" s="43">
        <v>45979.0833333333</v>
      </c>
      <c r="B7708" s="44">
        <v>11.0</v>
      </c>
      <c r="C7708" s="44">
        <v>2.0</v>
      </c>
      <c r="D7708" s="44">
        <v>0.0</v>
      </c>
      <c r="E7708" s="44">
        <v>29.1</v>
      </c>
      <c r="F7708" s="44">
        <v>5.56</v>
      </c>
      <c r="G7708" s="44">
        <v>0.95</v>
      </c>
      <c r="H7708" s="18">
        <f>MIN(1,F7708/Config_Geracao!$E$4)*G7708</f>
        <v>0.5282</v>
      </c>
    </row>
    <row r="7709" ht="15.0" customHeight="1">
      <c r="A7709" s="43">
        <v>45979.125</v>
      </c>
      <c r="B7709" s="44">
        <v>11.0</v>
      </c>
      <c r="C7709" s="44">
        <v>3.0</v>
      </c>
      <c r="D7709" s="44">
        <v>0.0</v>
      </c>
      <c r="E7709" s="44">
        <v>29.0</v>
      </c>
      <c r="F7709" s="44">
        <v>3.39</v>
      </c>
      <c r="G7709" s="44">
        <v>0.95</v>
      </c>
      <c r="H7709" s="18">
        <f>MIN(1,F7709/Config_Geracao!$E$4)*G7709</f>
        <v>0.32205</v>
      </c>
    </row>
    <row r="7710" ht="15.0" customHeight="1">
      <c r="A7710" s="43">
        <v>45979.1666666667</v>
      </c>
      <c r="B7710" s="44">
        <v>11.0</v>
      </c>
      <c r="C7710" s="44">
        <v>4.0</v>
      </c>
      <c r="D7710" s="44">
        <v>0.0</v>
      </c>
      <c r="E7710" s="44">
        <v>26.6</v>
      </c>
      <c r="F7710" s="44">
        <v>6.78</v>
      </c>
      <c r="G7710" s="44">
        <v>0.95</v>
      </c>
      <c r="H7710" s="18">
        <f>MIN(1,F7710/Config_Geracao!$E$4)*G7710</f>
        <v>0.6441</v>
      </c>
    </row>
    <row r="7711" ht="15.0" customHeight="1">
      <c r="A7711" s="43">
        <v>45979.2083333333</v>
      </c>
      <c r="B7711" s="44">
        <v>11.0</v>
      </c>
      <c r="C7711" s="44">
        <v>5.0</v>
      </c>
      <c r="D7711" s="44">
        <v>0.0</v>
      </c>
      <c r="E7711" s="44">
        <v>26.6</v>
      </c>
      <c r="F7711" s="44">
        <v>3.49</v>
      </c>
      <c r="G7711" s="44">
        <v>0.95</v>
      </c>
      <c r="H7711" s="18">
        <f>MIN(1,F7711/Config_Geracao!$E$4)*G7711</f>
        <v>0.33155</v>
      </c>
    </row>
    <row r="7712" ht="15.0" customHeight="1">
      <c r="A7712" s="43">
        <v>45979.25</v>
      </c>
      <c r="B7712" s="44">
        <v>11.0</v>
      </c>
      <c r="C7712" s="44">
        <v>6.0</v>
      </c>
      <c r="D7712" s="44">
        <v>181.5</v>
      </c>
      <c r="E7712" s="44">
        <v>28.3</v>
      </c>
      <c r="F7712" s="44">
        <v>2.04</v>
      </c>
      <c r="G7712" s="44">
        <v>0.95</v>
      </c>
      <c r="H7712" s="18">
        <f>MIN(1,F7712/Config_Geracao!$E$4)*G7712</f>
        <v>0.1938</v>
      </c>
    </row>
    <row r="7713" ht="15.0" customHeight="1">
      <c r="A7713" s="43">
        <v>45979.2916666667</v>
      </c>
      <c r="B7713" s="44">
        <v>11.0</v>
      </c>
      <c r="C7713" s="44">
        <v>7.0</v>
      </c>
      <c r="D7713" s="44">
        <v>207.2</v>
      </c>
      <c r="E7713" s="44">
        <v>23.5</v>
      </c>
      <c r="F7713" s="44">
        <v>2.8</v>
      </c>
      <c r="G7713" s="44">
        <v>0.95</v>
      </c>
      <c r="H7713" s="18">
        <f>MIN(1,F7713/Config_Geracao!$E$4)*G7713</f>
        <v>0.266</v>
      </c>
    </row>
    <row r="7714" ht="15.0" customHeight="1">
      <c r="A7714" s="43">
        <v>45979.3333333333</v>
      </c>
      <c r="B7714" s="44">
        <v>11.0</v>
      </c>
      <c r="C7714" s="44">
        <v>8.0</v>
      </c>
      <c r="D7714" s="44">
        <v>652.6</v>
      </c>
      <c r="E7714" s="44">
        <v>27.9</v>
      </c>
      <c r="F7714" s="44">
        <v>2.67</v>
      </c>
      <c r="G7714" s="44">
        <v>0.95</v>
      </c>
      <c r="H7714" s="18">
        <f>MIN(1,F7714/Config_Geracao!$E$4)*G7714</f>
        <v>0.25365</v>
      </c>
    </row>
    <row r="7715" ht="15.0" customHeight="1">
      <c r="A7715" s="43">
        <v>45979.375</v>
      </c>
      <c r="B7715" s="44">
        <v>11.0</v>
      </c>
      <c r="C7715" s="44">
        <v>9.0</v>
      </c>
      <c r="D7715" s="44">
        <v>450.4</v>
      </c>
      <c r="E7715" s="44">
        <v>29.5</v>
      </c>
      <c r="F7715" s="44">
        <v>2.55</v>
      </c>
      <c r="G7715" s="44">
        <v>0.95</v>
      </c>
      <c r="H7715" s="18">
        <f>MIN(1,F7715/Config_Geracao!$E$4)*G7715</f>
        <v>0.24225</v>
      </c>
    </row>
    <row r="7716" ht="15.0" customHeight="1">
      <c r="A7716" s="43">
        <v>45979.4166666667</v>
      </c>
      <c r="B7716" s="44">
        <v>11.0</v>
      </c>
      <c r="C7716" s="44">
        <v>10.0</v>
      </c>
      <c r="D7716" s="44">
        <v>275.3</v>
      </c>
      <c r="E7716" s="44">
        <v>29.1</v>
      </c>
      <c r="F7716" s="44">
        <v>2.52</v>
      </c>
      <c r="G7716" s="44">
        <v>0.95</v>
      </c>
      <c r="H7716" s="18">
        <f>MIN(1,F7716/Config_Geracao!$E$4)*G7716</f>
        <v>0.2394</v>
      </c>
    </row>
    <row r="7717" ht="15.0" customHeight="1">
      <c r="A7717" s="43">
        <v>45979.4583333333</v>
      </c>
      <c r="B7717" s="44">
        <v>11.0</v>
      </c>
      <c r="C7717" s="44">
        <v>11.0</v>
      </c>
      <c r="D7717" s="44">
        <v>1026.3</v>
      </c>
      <c r="E7717" s="44">
        <v>32.3</v>
      </c>
      <c r="F7717" s="44">
        <v>2.07</v>
      </c>
      <c r="G7717" s="44">
        <v>0.95</v>
      </c>
      <c r="H7717" s="18">
        <f>MIN(1,F7717/Config_Geracao!$E$4)*G7717</f>
        <v>0.19665</v>
      </c>
    </row>
    <row r="7718" ht="15.0" customHeight="1">
      <c r="A7718" s="43">
        <v>45979.5</v>
      </c>
      <c r="B7718" s="44">
        <v>11.0</v>
      </c>
      <c r="C7718" s="44">
        <v>12.0</v>
      </c>
      <c r="D7718" s="44">
        <v>1023.0</v>
      </c>
      <c r="E7718" s="44">
        <v>30.0</v>
      </c>
      <c r="F7718" s="44">
        <v>2.9</v>
      </c>
      <c r="G7718" s="44">
        <v>0.95</v>
      </c>
      <c r="H7718" s="18">
        <f>MIN(1,F7718/Config_Geracao!$E$4)*G7718</f>
        <v>0.2755</v>
      </c>
    </row>
    <row r="7719" ht="15.0" customHeight="1">
      <c r="A7719" s="43">
        <v>45979.5416666667</v>
      </c>
      <c r="B7719" s="44">
        <v>11.0</v>
      </c>
      <c r="C7719" s="44">
        <v>13.0</v>
      </c>
      <c r="D7719" s="44">
        <v>527.0</v>
      </c>
      <c r="E7719" s="44">
        <v>31.5</v>
      </c>
      <c r="F7719" s="44">
        <v>4.71</v>
      </c>
      <c r="G7719" s="44">
        <v>0.95</v>
      </c>
      <c r="H7719" s="18">
        <f>MIN(1,F7719/Config_Geracao!$E$4)*G7719</f>
        <v>0.44745</v>
      </c>
    </row>
    <row r="7720" ht="15.0" customHeight="1">
      <c r="A7720" s="43">
        <v>45979.5833333333</v>
      </c>
      <c r="B7720" s="44">
        <v>11.0</v>
      </c>
      <c r="C7720" s="44">
        <v>14.0</v>
      </c>
      <c r="D7720" s="44">
        <v>923.0</v>
      </c>
      <c r="E7720" s="44">
        <v>29.6</v>
      </c>
      <c r="F7720" s="44">
        <v>2.81</v>
      </c>
      <c r="G7720" s="44">
        <v>0.95</v>
      </c>
      <c r="H7720" s="18">
        <f>MIN(1,F7720/Config_Geracao!$E$4)*G7720</f>
        <v>0.26695</v>
      </c>
    </row>
    <row r="7721" ht="15.0" customHeight="1">
      <c r="A7721" s="43">
        <v>45979.625</v>
      </c>
      <c r="B7721" s="44">
        <v>11.0</v>
      </c>
      <c r="C7721" s="44">
        <v>15.0</v>
      </c>
      <c r="D7721" s="44">
        <v>325.3</v>
      </c>
      <c r="E7721" s="44">
        <v>30.3</v>
      </c>
      <c r="F7721" s="44">
        <v>2.28</v>
      </c>
      <c r="G7721" s="44">
        <v>0.95</v>
      </c>
      <c r="H7721" s="18">
        <f>MIN(1,F7721/Config_Geracao!$E$4)*G7721</f>
        <v>0.2166</v>
      </c>
    </row>
    <row r="7722" ht="15.0" customHeight="1">
      <c r="A7722" s="43">
        <v>45979.6666666667</v>
      </c>
      <c r="B7722" s="44">
        <v>11.0</v>
      </c>
      <c r="C7722" s="44">
        <v>16.0</v>
      </c>
      <c r="D7722" s="44">
        <v>130.7</v>
      </c>
      <c r="E7722" s="44">
        <v>29.1</v>
      </c>
      <c r="F7722" s="44">
        <v>3.74</v>
      </c>
      <c r="G7722" s="44">
        <v>0.95</v>
      </c>
      <c r="H7722" s="18">
        <f>MIN(1,F7722/Config_Geracao!$E$4)*G7722</f>
        <v>0.3553</v>
      </c>
    </row>
    <row r="7723" ht="15.0" customHeight="1">
      <c r="A7723" s="43">
        <v>45979.7083333333</v>
      </c>
      <c r="B7723" s="44">
        <v>11.0</v>
      </c>
      <c r="C7723" s="44">
        <v>17.0</v>
      </c>
      <c r="D7723" s="44">
        <v>271.1</v>
      </c>
      <c r="E7723" s="44">
        <v>28.2</v>
      </c>
      <c r="F7723" s="44">
        <v>2.3</v>
      </c>
      <c r="G7723" s="44">
        <v>0.95</v>
      </c>
      <c r="H7723" s="18">
        <f>MIN(1,F7723/Config_Geracao!$E$4)*G7723</f>
        <v>0.2185</v>
      </c>
    </row>
    <row r="7724" ht="15.0" customHeight="1">
      <c r="A7724" s="43">
        <v>45979.75</v>
      </c>
      <c r="B7724" s="44">
        <v>11.0</v>
      </c>
      <c r="C7724" s="44">
        <v>18.0</v>
      </c>
      <c r="D7724" s="44">
        <v>232.5</v>
      </c>
      <c r="E7724" s="44">
        <v>23.9</v>
      </c>
      <c r="F7724" s="44">
        <v>3.28</v>
      </c>
      <c r="G7724" s="44">
        <v>0.95</v>
      </c>
      <c r="H7724" s="18">
        <f>MIN(1,F7724/Config_Geracao!$E$4)*G7724</f>
        <v>0.3116</v>
      </c>
    </row>
    <row r="7725" ht="15.0" customHeight="1">
      <c r="A7725" s="43">
        <v>45979.7916666667</v>
      </c>
      <c r="B7725" s="44">
        <v>11.0</v>
      </c>
      <c r="C7725" s="44">
        <v>19.0</v>
      </c>
      <c r="D7725" s="44">
        <v>0.0</v>
      </c>
      <c r="E7725" s="44">
        <v>24.4</v>
      </c>
      <c r="F7725" s="44">
        <v>3.86</v>
      </c>
      <c r="G7725" s="44">
        <v>0.95</v>
      </c>
      <c r="H7725" s="18">
        <f>MIN(1,F7725/Config_Geracao!$E$4)*G7725</f>
        <v>0.3667</v>
      </c>
    </row>
    <row r="7726" ht="15.0" customHeight="1">
      <c r="A7726" s="43">
        <v>45979.8333333333</v>
      </c>
      <c r="B7726" s="44">
        <v>11.0</v>
      </c>
      <c r="C7726" s="44">
        <v>20.0</v>
      </c>
      <c r="D7726" s="44">
        <v>0.0</v>
      </c>
      <c r="E7726" s="44">
        <v>26.1</v>
      </c>
      <c r="F7726" s="44">
        <v>2.02</v>
      </c>
      <c r="G7726" s="44">
        <v>0.95</v>
      </c>
      <c r="H7726" s="18">
        <f>MIN(1,F7726/Config_Geracao!$E$4)*G7726</f>
        <v>0.1919</v>
      </c>
    </row>
    <row r="7727" ht="15.0" customHeight="1">
      <c r="A7727" s="43">
        <v>45979.875</v>
      </c>
      <c r="B7727" s="44">
        <v>11.0</v>
      </c>
      <c r="C7727" s="44">
        <v>21.0</v>
      </c>
      <c r="D7727" s="44">
        <v>0.0</v>
      </c>
      <c r="E7727" s="44">
        <v>27.9</v>
      </c>
      <c r="F7727" s="44">
        <v>4.96</v>
      </c>
      <c r="G7727" s="44">
        <v>0.95</v>
      </c>
      <c r="H7727" s="18">
        <f>MIN(1,F7727/Config_Geracao!$E$4)*G7727</f>
        <v>0.4712</v>
      </c>
    </row>
    <row r="7728" ht="15.0" customHeight="1">
      <c r="A7728" s="43">
        <v>45979.9166666667</v>
      </c>
      <c r="B7728" s="44">
        <v>11.0</v>
      </c>
      <c r="C7728" s="44">
        <v>22.0</v>
      </c>
      <c r="D7728" s="44">
        <v>0.0</v>
      </c>
      <c r="E7728" s="44">
        <v>25.3</v>
      </c>
      <c r="F7728" s="44">
        <v>3.43</v>
      </c>
      <c r="G7728" s="44">
        <v>0.95</v>
      </c>
      <c r="H7728" s="18">
        <f>MIN(1,F7728/Config_Geracao!$E$4)*G7728</f>
        <v>0.32585</v>
      </c>
    </row>
    <row r="7729" ht="15.0" customHeight="1">
      <c r="A7729" s="43">
        <v>45979.9583333333</v>
      </c>
      <c r="B7729" s="44">
        <v>11.0</v>
      </c>
      <c r="C7729" s="44">
        <v>23.0</v>
      </c>
      <c r="D7729" s="44">
        <v>0.0</v>
      </c>
      <c r="E7729" s="44">
        <v>26.3</v>
      </c>
      <c r="F7729" s="44">
        <v>3.54</v>
      </c>
      <c r="G7729" s="44">
        <v>0.95</v>
      </c>
      <c r="H7729" s="18">
        <f>MIN(1,F7729/Config_Geracao!$E$4)*G7729</f>
        <v>0.3363</v>
      </c>
    </row>
    <row r="7730" ht="15.0" customHeight="1">
      <c r="A7730" s="43">
        <v>45980.0</v>
      </c>
      <c r="B7730" s="44">
        <v>11.0</v>
      </c>
      <c r="C7730" s="44">
        <v>0.0</v>
      </c>
      <c r="D7730" s="44">
        <v>0.0</v>
      </c>
      <c r="E7730" s="44">
        <v>29.6</v>
      </c>
      <c r="F7730" s="44">
        <v>3.08</v>
      </c>
      <c r="G7730" s="44">
        <v>0.95</v>
      </c>
      <c r="H7730" s="18">
        <f>MIN(1,F7730/Config_Geracao!$E$4)*G7730</f>
        <v>0.2926</v>
      </c>
    </row>
    <row r="7731" ht="15.0" customHeight="1">
      <c r="A7731" s="43">
        <v>45980.0416666667</v>
      </c>
      <c r="B7731" s="44">
        <v>11.0</v>
      </c>
      <c r="C7731" s="44">
        <v>1.0</v>
      </c>
      <c r="D7731" s="44">
        <v>0.0</v>
      </c>
      <c r="E7731" s="44">
        <v>24.9</v>
      </c>
      <c r="F7731" s="44">
        <v>6.56</v>
      </c>
      <c r="G7731" s="44">
        <v>0.95</v>
      </c>
      <c r="H7731" s="18">
        <f>MIN(1,F7731/Config_Geracao!$E$4)*G7731</f>
        <v>0.6232</v>
      </c>
    </row>
    <row r="7732" ht="15.0" customHeight="1">
      <c r="A7732" s="43">
        <v>45980.0833333333</v>
      </c>
      <c r="B7732" s="44">
        <v>11.0</v>
      </c>
      <c r="C7732" s="44">
        <v>2.0</v>
      </c>
      <c r="D7732" s="44">
        <v>0.0</v>
      </c>
      <c r="E7732" s="44">
        <v>28.1</v>
      </c>
      <c r="F7732" s="44">
        <v>3.25</v>
      </c>
      <c r="G7732" s="44">
        <v>0.95</v>
      </c>
      <c r="H7732" s="18">
        <f>MIN(1,F7732/Config_Geracao!$E$4)*G7732</f>
        <v>0.30875</v>
      </c>
    </row>
    <row r="7733" ht="15.0" customHeight="1">
      <c r="A7733" s="43">
        <v>45980.125</v>
      </c>
      <c r="B7733" s="44">
        <v>11.0</v>
      </c>
      <c r="C7733" s="44">
        <v>3.0</v>
      </c>
      <c r="D7733" s="44">
        <v>0.0</v>
      </c>
      <c r="E7733" s="44">
        <v>28.3</v>
      </c>
      <c r="F7733" s="44">
        <v>3.05</v>
      </c>
      <c r="G7733" s="44">
        <v>0.95</v>
      </c>
      <c r="H7733" s="18">
        <f>MIN(1,F7733/Config_Geracao!$E$4)*G7733</f>
        <v>0.28975</v>
      </c>
    </row>
    <row r="7734" ht="15.0" customHeight="1">
      <c r="A7734" s="43">
        <v>45980.1666666667</v>
      </c>
      <c r="B7734" s="44">
        <v>11.0</v>
      </c>
      <c r="C7734" s="44">
        <v>4.0</v>
      </c>
      <c r="D7734" s="44">
        <v>0.0</v>
      </c>
      <c r="E7734" s="44">
        <v>26.1</v>
      </c>
      <c r="F7734" s="44">
        <v>3.7</v>
      </c>
      <c r="G7734" s="44">
        <v>0.95</v>
      </c>
      <c r="H7734" s="18">
        <f>MIN(1,F7734/Config_Geracao!$E$4)*G7734</f>
        <v>0.3515</v>
      </c>
    </row>
    <row r="7735" ht="15.0" customHeight="1">
      <c r="A7735" s="43">
        <v>45980.2083333333</v>
      </c>
      <c r="B7735" s="44">
        <v>11.0</v>
      </c>
      <c r="C7735" s="44">
        <v>5.0</v>
      </c>
      <c r="D7735" s="44">
        <v>0.0</v>
      </c>
      <c r="E7735" s="44">
        <v>28.7</v>
      </c>
      <c r="F7735" s="44">
        <v>3.2</v>
      </c>
      <c r="G7735" s="44">
        <v>0.95</v>
      </c>
      <c r="H7735" s="18">
        <f>MIN(1,F7735/Config_Geracao!$E$4)*G7735</f>
        <v>0.304</v>
      </c>
    </row>
    <row r="7736" ht="15.0" customHeight="1">
      <c r="A7736" s="43">
        <v>45980.25</v>
      </c>
      <c r="B7736" s="44">
        <v>11.0</v>
      </c>
      <c r="C7736" s="44">
        <v>6.0</v>
      </c>
      <c r="D7736" s="44">
        <v>231.8</v>
      </c>
      <c r="E7736" s="44">
        <v>25.4</v>
      </c>
      <c r="F7736" s="44">
        <v>2.98</v>
      </c>
      <c r="G7736" s="44">
        <v>0.95</v>
      </c>
      <c r="H7736" s="18">
        <f>MIN(1,F7736/Config_Geracao!$E$4)*G7736</f>
        <v>0.2831</v>
      </c>
    </row>
    <row r="7737" ht="15.0" customHeight="1">
      <c r="A7737" s="43">
        <v>45980.2916666667</v>
      </c>
      <c r="B7737" s="44">
        <v>11.0</v>
      </c>
      <c r="C7737" s="44">
        <v>7.0</v>
      </c>
      <c r="D7737" s="44">
        <v>439.9</v>
      </c>
      <c r="E7737" s="44">
        <v>25.6</v>
      </c>
      <c r="F7737" s="44">
        <v>4.0</v>
      </c>
      <c r="G7737" s="44">
        <v>0.95</v>
      </c>
      <c r="H7737" s="18">
        <f>MIN(1,F7737/Config_Geracao!$E$4)*G7737</f>
        <v>0.38</v>
      </c>
    </row>
    <row r="7738" ht="15.0" customHeight="1">
      <c r="A7738" s="43">
        <v>45980.3333333333</v>
      </c>
      <c r="B7738" s="44">
        <v>11.0</v>
      </c>
      <c r="C7738" s="44">
        <v>8.0</v>
      </c>
      <c r="D7738" s="44">
        <v>645.3</v>
      </c>
      <c r="E7738" s="44">
        <v>29.2</v>
      </c>
      <c r="F7738" s="44">
        <v>2.47</v>
      </c>
      <c r="G7738" s="44">
        <v>0.95</v>
      </c>
      <c r="H7738" s="18">
        <f>MIN(1,F7738/Config_Geracao!$E$4)*G7738</f>
        <v>0.23465</v>
      </c>
    </row>
    <row r="7739" ht="15.0" customHeight="1">
      <c r="A7739" s="43">
        <v>45980.375</v>
      </c>
      <c r="B7739" s="44">
        <v>11.0</v>
      </c>
      <c r="C7739" s="44">
        <v>9.0</v>
      </c>
      <c r="D7739" s="44">
        <v>805.8</v>
      </c>
      <c r="E7739" s="44">
        <v>31.9</v>
      </c>
      <c r="F7739" s="44">
        <v>2.74</v>
      </c>
      <c r="G7739" s="44">
        <v>0.95</v>
      </c>
      <c r="H7739" s="18">
        <f>MIN(1,F7739/Config_Geracao!$E$4)*G7739</f>
        <v>0.2603</v>
      </c>
    </row>
    <row r="7740" ht="15.0" customHeight="1">
      <c r="A7740" s="43">
        <v>45980.4166666667</v>
      </c>
      <c r="B7740" s="44">
        <v>11.0</v>
      </c>
      <c r="C7740" s="44">
        <v>10.0</v>
      </c>
      <c r="D7740" s="44">
        <v>262.2</v>
      </c>
      <c r="E7740" s="44">
        <v>32.3</v>
      </c>
      <c r="F7740" s="44">
        <v>2.17</v>
      </c>
      <c r="G7740" s="44">
        <v>0.95</v>
      </c>
      <c r="H7740" s="18">
        <f>MIN(1,F7740/Config_Geracao!$E$4)*G7740</f>
        <v>0.20615</v>
      </c>
    </row>
    <row r="7741" ht="15.0" customHeight="1">
      <c r="A7741" s="43">
        <v>45980.4583333333</v>
      </c>
      <c r="B7741" s="44">
        <v>11.0</v>
      </c>
      <c r="C7741" s="44">
        <v>11.0</v>
      </c>
      <c r="D7741" s="44">
        <v>1000.5</v>
      </c>
      <c r="E7741" s="44">
        <v>30.2</v>
      </c>
      <c r="F7741" s="44">
        <v>3.82</v>
      </c>
      <c r="G7741" s="44">
        <v>0.95</v>
      </c>
      <c r="H7741" s="18">
        <f>MIN(1,F7741/Config_Geracao!$E$4)*G7741</f>
        <v>0.3629</v>
      </c>
    </row>
    <row r="7742" ht="15.0" customHeight="1">
      <c r="A7742" s="43">
        <v>45980.5</v>
      </c>
      <c r="B7742" s="44">
        <v>11.0</v>
      </c>
      <c r="C7742" s="44">
        <v>12.0</v>
      </c>
      <c r="D7742" s="44">
        <v>624.4</v>
      </c>
      <c r="E7742" s="44">
        <v>31.7</v>
      </c>
      <c r="F7742" s="44">
        <v>4.12</v>
      </c>
      <c r="G7742" s="44">
        <v>0.95</v>
      </c>
      <c r="H7742" s="18">
        <f>MIN(1,F7742/Config_Geracao!$E$4)*G7742</f>
        <v>0.3914</v>
      </c>
    </row>
    <row r="7743" ht="15.0" customHeight="1">
      <c r="A7743" s="43">
        <v>45980.5416666667</v>
      </c>
      <c r="B7743" s="44">
        <v>11.0</v>
      </c>
      <c r="C7743" s="44">
        <v>13.0</v>
      </c>
      <c r="D7743" s="44">
        <v>963.7</v>
      </c>
      <c r="E7743" s="44">
        <v>30.0</v>
      </c>
      <c r="F7743" s="44">
        <v>2.14</v>
      </c>
      <c r="G7743" s="44">
        <v>0.95</v>
      </c>
      <c r="H7743" s="18">
        <f>MIN(1,F7743/Config_Geracao!$E$4)*G7743</f>
        <v>0.2033</v>
      </c>
    </row>
    <row r="7744" ht="15.0" customHeight="1">
      <c r="A7744" s="43">
        <v>45980.5833333333</v>
      </c>
      <c r="B7744" s="44">
        <v>11.0</v>
      </c>
      <c r="C7744" s="44">
        <v>14.0</v>
      </c>
      <c r="D7744" s="44">
        <v>904.2</v>
      </c>
      <c r="E7744" s="44">
        <v>31.3</v>
      </c>
      <c r="F7744" s="44">
        <v>5.98</v>
      </c>
      <c r="G7744" s="44">
        <v>0.95</v>
      </c>
      <c r="H7744" s="18">
        <f>MIN(1,F7744/Config_Geracao!$E$4)*G7744</f>
        <v>0.5681</v>
      </c>
    </row>
    <row r="7745" ht="15.0" customHeight="1">
      <c r="A7745" s="43">
        <v>45980.625</v>
      </c>
      <c r="B7745" s="44">
        <v>11.0</v>
      </c>
      <c r="C7745" s="44">
        <v>15.0</v>
      </c>
      <c r="D7745" s="44">
        <v>541.5</v>
      </c>
      <c r="E7745" s="44">
        <v>28.4</v>
      </c>
      <c r="F7745" s="44">
        <v>2.44</v>
      </c>
      <c r="G7745" s="44">
        <v>0.95</v>
      </c>
      <c r="H7745" s="18">
        <f>MIN(1,F7745/Config_Geracao!$E$4)*G7745</f>
        <v>0.2318</v>
      </c>
    </row>
    <row r="7746" ht="15.0" customHeight="1">
      <c r="A7746" s="43">
        <v>45980.6666666667</v>
      </c>
      <c r="B7746" s="44">
        <v>11.0</v>
      </c>
      <c r="C7746" s="44">
        <v>16.0</v>
      </c>
      <c r="D7746" s="44">
        <v>164.8</v>
      </c>
      <c r="E7746" s="44">
        <v>27.5</v>
      </c>
      <c r="F7746" s="44">
        <v>2.01</v>
      </c>
      <c r="G7746" s="44">
        <v>0.95</v>
      </c>
      <c r="H7746" s="18">
        <f>MIN(1,F7746/Config_Geracao!$E$4)*G7746</f>
        <v>0.19095</v>
      </c>
    </row>
    <row r="7747" ht="15.0" customHeight="1">
      <c r="A7747" s="43">
        <v>45980.7083333333</v>
      </c>
      <c r="B7747" s="44">
        <v>11.0</v>
      </c>
      <c r="C7747" s="44">
        <v>17.0</v>
      </c>
      <c r="D7747" s="44">
        <v>241.6</v>
      </c>
      <c r="E7747" s="44">
        <v>28.4</v>
      </c>
      <c r="F7747" s="44">
        <v>2.38</v>
      </c>
      <c r="G7747" s="44">
        <v>0.95</v>
      </c>
      <c r="H7747" s="18">
        <f>MIN(1,F7747/Config_Geracao!$E$4)*G7747</f>
        <v>0.2261</v>
      </c>
    </row>
    <row r="7748" ht="15.0" customHeight="1">
      <c r="A7748" s="43">
        <v>45980.75</v>
      </c>
      <c r="B7748" s="44">
        <v>11.0</v>
      </c>
      <c r="C7748" s="44">
        <v>18.0</v>
      </c>
      <c r="D7748" s="44">
        <v>120.4</v>
      </c>
      <c r="E7748" s="44">
        <v>24.4</v>
      </c>
      <c r="F7748" s="44">
        <v>2.14</v>
      </c>
      <c r="G7748" s="44">
        <v>0.95</v>
      </c>
      <c r="H7748" s="18">
        <f>MIN(1,F7748/Config_Geracao!$E$4)*G7748</f>
        <v>0.2033</v>
      </c>
    </row>
    <row r="7749" ht="15.0" customHeight="1">
      <c r="A7749" s="43">
        <v>45980.7916666667</v>
      </c>
      <c r="B7749" s="44">
        <v>11.0</v>
      </c>
      <c r="C7749" s="44">
        <v>19.0</v>
      </c>
      <c r="D7749" s="44">
        <v>0.0</v>
      </c>
      <c r="E7749" s="44">
        <v>25.6</v>
      </c>
      <c r="F7749" s="44">
        <v>2.02</v>
      </c>
      <c r="G7749" s="44">
        <v>0.95</v>
      </c>
      <c r="H7749" s="18">
        <f>MIN(1,F7749/Config_Geracao!$E$4)*G7749</f>
        <v>0.1919</v>
      </c>
    </row>
    <row r="7750" ht="15.0" customHeight="1">
      <c r="A7750" s="43">
        <v>45980.8333333333</v>
      </c>
      <c r="B7750" s="44">
        <v>11.0</v>
      </c>
      <c r="C7750" s="44">
        <v>20.0</v>
      </c>
      <c r="D7750" s="44">
        <v>0.0</v>
      </c>
      <c r="E7750" s="44">
        <v>25.1</v>
      </c>
      <c r="F7750" s="44">
        <v>3.47</v>
      </c>
      <c r="G7750" s="44">
        <v>0.95</v>
      </c>
      <c r="H7750" s="18">
        <f>MIN(1,F7750/Config_Geracao!$E$4)*G7750</f>
        <v>0.32965</v>
      </c>
    </row>
    <row r="7751" ht="15.0" customHeight="1">
      <c r="A7751" s="43">
        <v>45980.875</v>
      </c>
      <c r="B7751" s="44">
        <v>11.0</v>
      </c>
      <c r="C7751" s="44">
        <v>21.0</v>
      </c>
      <c r="D7751" s="44">
        <v>0.0</v>
      </c>
      <c r="E7751" s="44">
        <v>29.2</v>
      </c>
      <c r="F7751" s="44">
        <v>3.64</v>
      </c>
      <c r="G7751" s="44">
        <v>0.95</v>
      </c>
      <c r="H7751" s="18">
        <f>MIN(1,F7751/Config_Geracao!$E$4)*G7751</f>
        <v>0.3458</v>
      </c>
    </row>
    <row r="7752" ht="15.0" customHeight="1">
      <c r="A7752" s="43">
        <v>45980.9166666667</v>
      </c>
      <c r="B7752" s="44">
        <v>11.0</v>
      </c>
      <c r="C7752" s="44">
        <v>22.0</v>
      </c>
      <c r="D7752" s="44">
        <v>0.0</v>
      </c>
      <c r="E7752" s="44">
        <v>29.1</v>
      </c>
      <c r="F7752" s="44">
        <v>5.38</v>
      </c>
      <c r="G7752" s="44">
        <v>0.95</v>
      </c>
      <c r="H7752" s="18">
        <f>MIN(1,F7752/Config_Geracao!$E$4)*G7752</f>
        <v>0.5111</v>
      </c>
    </row>
    <row r="7753" ht="15.0" customHeight="1">
      <c r="A7753" s="43">
        <v>45980.9583333333</v>
      </c>
      <c r="B7753" s="44">
        <v>11.0</v>
      </c>
      <c r="C7753" s="44">
        <v>23.0</v>
      </c>
      <c r="D7753" s="44">
        <v>0.0</v>
      </c>
      <c r="E7753" s="44">
        <v>28.5</v>
      </c>
      <c r="F7753" s="44">
        <v>4.19</v>
      </c>
      <c r="G7753" s="44">
        <v>0.95</v>
      </c>
      <c r="H7753" s="18">
        <f>MIN(1,F7753/Config_Geracao!$E$4)*G7753</f>
        <v>0.39805</v>
      </c>
    </row>
    <row r="7754" ht="15.0" customHeight="1">
      <c r="A7754" s="43">
        <v>45981.0</v>
      </c>
      <c r="B7754" s="44">
        <v>11.0</v>
      </c>
      <c r="C7754" s="44">
        <v>0.0</v>
      </c>
      <c r="D7754" s="44">
        <v>0.0</v>
      </c>
      <c r="E7754" s="44">
        <v>24.1</v>
      </c>
      <c r="F7754" s="44">
        <v>3.74</v>
      </c>
      <c r="G7754" s="44">
        <v>0.95</v>
      </c>
      <c r="H7754" s="18">
        <f>MIN(1,F7754/Config_Geracao!$E$4)*G7754</f>
        <v>0.3553</v>
      </c>
    </row>
    <row r="7755" ht="15.0" customHeight="1">
      <c r="A7755" s="43">
        <v>45981.0416666667</v>
      </c>
      <c r="B7755" s="44">
        <v>11.0</v>
      </c>
      <c r="C7755" s="44">
        <v>1.0</v>
      </c>
      <c r="D7755" s="44">
        <v>0.0</v>
      </c>
      <c r="E7755" s="44">
        <v>27.0</v>
      </c>
      <c r="F7755" s="44">
        <v>3.1</v>
      </c>
      <c r="G7755" s="44">
        <v>0.95</v>
      </c>
      <c r="H7755" s="18">
        <f>MIN(1,F7755/Config_Geracao!$E$4)*G7755</f>
        <v>0.2945</v>
      </c>
    </row>
    <row r="7756" ht="15.0" customHeight="1">
      <c r="A7756" s="43">
        <v>45981.0833333333</v>
      </c>
      <c r="B7756" s="44">
        <v>11.0</v>
      </c>
      <c r="C7756" s="44">
        <v>2.0</v>
      </c>
      <c r="D7756" s="44">
        <v>0.0</v>
      </c>
      <c r="E7756" s="44">
        <v>26.1</v>
      </c>
      <c r="F7756" s="44">
        <v>3.57</v>
      </c>
      <c r="G7756" s="44">
        <v>0.95</v>
      </c>
      <c r="H7756" s="18">
        <f>MIN(1,F7756/Config_Geracao!$E$4)*G7756</f>
        <v>0.33915</v>
      </c>
    </row>
    <row r="7757" ht="15.0" customHeight="1">
      <c r="A7757" s="43">
        <v>45981.125</v>
      </c>
      <c r="B7757" s="44">
        <v>11.0</v>
      </c>
      <c r="C7757" s="44">
        <v>3.0</v>
      </c>
      <c r="D7757" s="44">
        <v>0.0</v>
      </c>
      <c r="E7757" s="44">
        <v>25.7</v>
      </c>
      <c r="F7757" s="44">
        <v>4.0</v>
      </c>
      <c r="G7757" s="44">
        <v>0.95</v>
      </c>
      <c r="H7757" s="18">
        <f>MIN(1,F7757/Config_Geracao!$E$4)*G7757</f>
        <v>0.38</v>
      </c>
    </row>
    <row r="7758" ht="15.0" customHeight="1">
      <c r="A7758" s="43">
        <v>45981.1666666667</v>
      </c>
      <c r="B7758" s="44">
        <v>11.0</v>
      </c>
      <c r="C7758" s="44">
        <v>4.0</v>
      </c>
      <c r="D7758" s="44">
        <v>0.0</v>
      </c>
      <c r="E7758" s="44">
        <v>26.9</v>
      </c>
      <c r="F7758" s="44">
        <v>5.23</v>
      </c>
      <c r="G7758" s="44">
        <v>0.95</v>
      </c>
      <c r="H7758" s="18">
        <f>MIN(1,F7758/Config_Geracao!$E$4)*G7758</f>
        <v>0.49685</v>
      </c>
    </row>
    <row r="7759" ht="15.0" customHeight="1">
      <c r="A7759" s="43">
        <v>45981.2083333333</v>
      </c>
      <c r="B7759" s="44">
        <v>11.0</v>
      </c>
      <c r="C7759" s="44">
        <v>5.0</v>
      </c>
      <c r="D7759" s="44">
        <v>6.4</v>
      </c>
      <c r="E7759" s="44">
        <v>26.8</v>
      </c>
      <c r="F7759" s="44">
        <v>3.11</v>
      </c>
      <c r="G7759" s="44">
        <v>0.95</v>
      </c>
      <c r="H7759" s="18">
        <f>MIN(1,F7759/Config_Geracao!$E$4)*G7759</f>
        <v>0.29545</v>
      </c>
    </row>
    <row r="7760" ht="15.0" customHeight="1">
      <c r="A7760" s="43">
        <v>45981.25</v>
      </c>
      <c r="B7760" s="44">
        <v>11.0</v>
      </c>
      <c r="C7760" s="44">
        <v>6.0</v>
      </c>
      <c r="D7760" s="44">
        <v>265.2</v>
      </c>
      <c r="E7760" s="44">
        <v>26.8</v>
      </c>
      <c r="F7760" s="44">
        <v>2.84</v>
      </c>
      <c r="G7760" s="44">
        <v>0.95</v>
      </c>
      <c r="H7760" s="18">
        <f>MIN(1,F7760/Config_Geracao!$E$4)*G7760</f>
        <v>0.2698</v>
      </c>
    </row>
    <row r="7761" ht="15.0" customHeight="1">
      <c r="A7761" s="43">
        <v>45981.2916666667</v>
      </c>
      <c r="B7761" s="44">
        <v>11.0</v>
      </c>
      <c r="C7761" s="44">
        <v>7.0</v>
      </c>
      <c r="D7761" s="44">
        <v>468.3</v>
      </c>
      <c r="E7761" s="44">
        <v>25.8</v>
      </c>
      <c r="F7761" s="44">
        <v>2.28</v>
      </c>
      <c r="G7761" s="44">
        <v>0.95</v>
      </c>
      <c r="H7761" s="18">
        <f>MIN(1,F7761/Config_Geracao!$E$4)*G7761</f>
        <v>0.2166</v>
      </c>
    </row>
    <row r="7762" ht="15.0" customHeight="1">
      <c r="A7762" s="43">
        <v>45981.3333333333</v>
      </c>
      <c r="B7762" s="44">
        <v>11.0</v>
      </c>
      <c r="C7762" s="44">
        <v>8.0</v>
      </c>
      <c r="D7762" s="44">
        <v>97.9</v>
      </c>
      <c r="E7762" s="44">
        <v>27.3</v>
      </c>
      <c r="F7762" s="44">
        <v>2.99</v>
      </c>
      <c r="G7762" s="44">
        <v>0.95</v>
      </c>
      <c r="H7762" s="18">
        <f>MIN(1,F7762/Config_Geracao!$E$4)*G7762</f>
        <v>0.28405</v>
      </c>
    </row>
    <row r="7763" ht="15.0" customHeight="1">
      <c r="A7763" s="43">
        <v>45981.375</v>
      </c>
      <c r="B7763" s="44">
        <v>11.0</v>
      </c>
      <c r="C7763" s="44">
        <v>9.0</v>
      </c>
      <c r="D7763" s="44">
        <v>538.5</v>
      </c>
      <c r="E7763" s="44">
        <v>25.8</v>
      </c>
      <c r="F7763" s="44">
        <v>2.83</v>
      </c>
      <c r="G7763" s="44">
        <v>0.95</v>
      </c>
      <c r="H7763" s="18">
        <f>MIN(1,F7763/Config_Geracao!$E$4)*G7763</f>
        <v>0.26885</v>
      </c>
    </row>
    <row r="7764" ht="15.0" customHeight="1">
      <c r="A7764" s="43">
        <v>45981.4166666667</v>
      </c>
      <c r="B7764" s="44">
        <v>11.0</v>
      </c>
      <c r="C7764" s="44">
        <v>10.0</v>
      </c>
      <c r="D7764" s="44">
        <v>935.0</v>
      </c>
      <c r="E7764" s="44">
        <v>29.0</v>
      </c>
      <c r="F7764" s="44">
        <v>2.09</v>
      </c>
      <c r="G7764" s="44">
        <v>0.95</v>
      </c>
      <c r="H7764" s="18">
        <f>MIN(1,F7764/Config_Geracao!$E$4)*G7764</f>
        <v>0.19855</v>
      </c>
    </row>
    <row r="7765" ht="15.0" customHeight="1">
      <c r="A7765" s="43">
        <v>45981.4583333333</v>
      </c>
      <c r="B7765" s="44">
        <v>11.0</v>
      </c>
      <c r="C7765" s="44">
        <v>11.0</v>
      </c>
      <c r="D7765" s="44">
        <v>327.4</v>
      </c>
      <c r="E7765" s="44">
        <v>28.1</v>
      </c>
      <c r="F7765" s="44">
        <v>2.4</v>
      </c>
      <c r="G7765" s="44">
        <v>0.95</v>
      </c>
      <c r="H7765" s="18">
        <f>MIN(1,F7765/Config_Geracao!$E$4)*G7765</f>
        <v>0.228</v>
      </c>
    </row>
    <row r="7766" ht="15.0" customHeight="1">
      <c r="A7766" s="43">
        <v>45981.5</v>
      </c>
      <c r="B7766" s="44">
        <v>11.0</v>
      </c>
      <c r="C7766" s="44">
        <v>12.0</v>
      </c>
      <c r="D7766" s="44">
        <v>1037.1</v>
      </c>
      <c r="E7766" s="44">
        <v>31.4</v>
      </c>
      <c r="F7766" s="44">
        <v>3.02</v>
      </c>
      <c r="G7766" s="44">
        <v>0.95</v>
      </c>
      <c r="H7766" s="18">
        <f>MIN(1,F7766/Config_Geracao!$E$4)*G7766</f>
        <v>0.2869</v>
      </c>
    </row>
    <row r="7767" ht="15.0" customHeight="1">
      <c r="A7767" s="43">
        <v>45981.5416666667</v>
      </c>
      <c r="B7767" s="44">
        <v>11.0</v>
      </c>
      <c r="C7767" s="44">
        <v>13.0</v>
      </c>
      <c r="D7767" s="44">
        <v>1022.3</v>
      </c>
      <c r="E7767" s="44">
        <v>30.8</v>
      </c>
      <c r="F7767" s="44">
        <v>2.05</v>
      </c>
      <c r="G7767" s="44">
        <v>0.95</v>
      </c>
      <c r="H7767" s="18">
        <f>MIN(1,F7767/Config_Geracao!$E$4)*G7767</f>
        <v>0.19475</v>
      </c>
    </row>
    <row r="7768" ht="15.0" customHeight="1">
      <c r="A7768" s="43">
        <v>45981.5833333333</v>
      </c>
      <c r="B7768" s="44">
        <v>11.0</v>
      </c>
      <c r="C7768" s="44">
        <v>14.0</v>
      </c>
      <c r="D7768" s="44">
        <v>906.8</v>
      </c>
      <c r="E7768" s="44">
        <v>32.6</v>
      </c>
      <c r="F7768" s="44">
        <v>3.14</v>
      </c>
      <c r="G7768" s="44">
        <v>0.95</v>
      </c>
      <c r="H7768" s="18">
        <f>MIN(1,F7768/Config_Geracao!$E$4)*G7768</f>
        <v>0.2983</v>
      </c>
    </row>
    <row r="7769" ht="15.0" customHeight="1">
      <c r="A7769" s="43">
        <v>45981.625</v>
      </c>
      <c r="B7769" s="44">
        <v>11.0</v>
      </c>
      <c r="C7769" s="44">
        <v>15.0</v>
      </c>
      <c r="D7769" s="44">
        <v>761.6</v>
      </c>
      <c r="E7769" s="44">
        <v>29.4</v>
      </c>
      <c r="F7769" s="44">
        <v>2.82</v>
      </c>
      <c r="G7769" s="44">
        <v>0.95</v>
      </c>
      <c r="H7769" s="18">
        <f>MIN(1,F7769/Config_Geracao!$E$4)*G7769</f>
        <v>0.2679</v>
      </c>
    </row>
    <row r="7770" ht="15.0" customHeight="1">
      <c r="A7770" s="43">
        <v>45981.6666666667</v>
      </c>
      <c r="B7770" s="44">
        <v>11.0</v>
      </c>
      <c r="C7770" s="44">
        <v>16.0</v>
      </c>
      <c r="D7770" s="44">
        <v>683.5</v>
      </c>
      <c r="E7770" s="44">
        <v>28.5</v>
      </c>
      <c r="F7770" s="44">
        <v>2.35</v>
      </c>
      <c r="G7770" s="44">
        <v>0.95</v>
      </c>
      <c r="H7770" s="18">
        <f>MIN(1,F7770/Config_Geracao!$E$4)*G7770</f>
        <v>0.22325</v>
      </c>
    </row>
    <row r="7771" ht="15.0" customHeight="1">
      <c r="A7771" s="43">
        <v>45981.7083333333</v>
      </c>
      <c r="B7771" s="44">
        <v>11.0</v>
      </c>
      <c r="C7771" s="44">
        <v>17.0</v>
      </c>
      <c r="D7771" s="44">
        <v>398.7</v>
      </c>
      <c r="E7771" s="44">
        <v>27.7</v>
      </c>
      <c r="F7771" s="44">
        <v>2.21</v>
      </c>
      <c r="G7771" s="44">
        <v>0.95</v>
      </c>
      <c r="H7771" s="18">
        <f>MIN(1,F7771/Config_Geracao!$E$4)*G7771</f>
        <v>0.20995</v>
      </c>
    </row>
    <row r="7772" ht="15.0" customHeight="1">
      <c r="A7772" s="43">
        <v>45981.75</v>
      </c>
      <c r="B7772" s="44">
        <v>11.0</v>
      </c>
      <c r="C7772" s="44">
        <v>18.0</v>
      </c>
      <c r="D7772" s="44">
        <v>73.6</v>
      </c>
      <c r="E7772" s="44">
        <v>25.4</v>
      </c>
      <c r="F7772" s="44">
        <v>2.92</v>
      </c>
      <c r="G7772" s="44">
        <v>0.95</v>
      </c>
      <c r="H7772" s="18">
        <f>MIN(1,F7772/Config_Geracao!$E$4)*G7772</f>
        <v>0.2774</v>
      </c>
    </row>
    <row r="7773" ht="15.0" customHeight="1">
      <c r="A7773" s="43">
        <v>45981.7916666667</v>
      </c>
      <c r="B7773" s="44">
        <v>11.0</v>
      </c>
      <c r="C7773" s="44">
        <v>19.0</v>
      </c>
      <c r="D7773" s="44">
        <v>2.4</v>
      </c>
      <c r="E7773" s="44">
        <v>26.0</v>
      </c>
      <c r="F7773" s="44">
        <v>2.23</v>
      </c>
      <c r="G7773" s="44">
        <v>0.95</v>
      </c>
      <c r="H7773" s="18">
        <f>MIN(1,F7773/Config_Geracao!$E$4)*G7773</f>
        <v>0.21185</v>
      </c>
    </row>
    <row r="7774" ht="15.0" customHeight="1">
      <c r="A7774" s="43">
        <v>45981.8333333333</v>
      </c>
      <c r="B7774" s="44">
        <v>11.0</v>
      </c>
      <c r="C7774" s="44">
        <v>20.0</v>
      </c>
      <c r="D7774" s="44">
        <v>0.0</v>
      </c>
      <c r="E7774" s="44">
        <v>26.2</v>
      </c>
      <c r="F7774" s="44">
        <v>2.97</v>
      </c>
      <c r="G7774" s="44">
        <v>0.95</v>
      </c>
      <c r="H7774" s="18">
        <f>MIN(1,F7774/Config_Geracao!$E$4)*G7774</f>
        <v>0.28215</v>
      </c>
    </row>
    <row r="7775" ht="15.0" customHeight="1">
      <c r="A7775" s="43">
        <v>45981.875</v>
      </c>
      <c r="B7775" s="44">
        <v>11.0</v>
      </c>
      <c r="C7775" s="44">
        <v>21.0</v>
      </c>
      <c r="D7775" s="44">
        <v>0.0</v>
      </c>
      <c r="E7775" s="44">
        <v>25.3</v>
      </c>
      <c r="F7775" s="44">
        <v>4.9</v>
      </c>
      <c r="G7775" s="44">
        <v>0.95</v>
      </c>
      <c r="H7775" s="18">
        <f>MIN(1,F7775/Config_Geracao!$E$4)*G7775</f>
        <v>0.4655</v>
      </c>
    </row>
    <row r="7776" ht="15.0" customHeight="1">
      <c r="A7776" s="43">
        <v>45981.9166666667</v>
      </c>
      <c r="B7776" s="44">
        <v>11.0</v>
      </c>
      <c r="C7776" s="44">
        <v>22.0</v>
      </c>
      <c r="D7776" s="44">
        <v>0.0</v>
      </c>
      <c r="E7776" s="44">
        <v>27.4</v>
      </c>
      <c r="F7776" s="44">
        <v>4.04</v>
      </c>
      <c r="G7776" s="44">
        <v>0.95</v>
      </c>
      <c r="H7776" s="18">
        <f>MIN(1,F7776/Config_Geracao!$E$4)*G7776</f>
        <v>0.3838</v>
      </c>
    </row>
    <row r="7777" ht="15.0" customHeight="1">
      <c r="A7777" s="43">
        <v>45981.9583333333</v>
      </c>
      <c r="B7777" s="44">
        <v>11.0</v>
      </c>
      <c r="C7777" s="44">
        <v>23.0</v>
      </c>
      <c r="D7777" s="44">
        <v>0.0</v>
      </c>
      <c r="E7777" s="44">
        <v>25.5</v>
      </c>
      <c r="F7777" s="44">
        <v>3.59</v>
      </c>
      <c r="G7777" s="44">
        <v>0.95</v>
      </c>
      <c r="H7777" s="18">
        <f>MIN(1,F7777/Config_Geracao!$E$4)*G7777</f>
        <v>0.34105</v>
      </c>
    </row>
    <row r="7778" ht="15.0" customHeight="1">
      <c r="A7778" s="43">
        <v>45982.0</v>
      </c>
      <c r="B7778" s="44">
        <v>11.0</v>
      </c>
      <c r="C7778" s="44">
        <v>0.0</v>
      </c>
      <c r="D7778" s="44">
        <v>0.0</v>
      </c>
      <c r="E7778" s="44">
        <v>25.7</v>
      </c>
      <c r="F7778" s="44">
        <v>7.32</v>
      </c>
      <c r="G7778" s="44">
        <v>0.95</v>
      </c>
      <c r="H7778" s="18">
        <f>MIN(1,F7778/Config_Geracao!$E$4)*G7778</f>
        <v>0.6954</v>
      </c>
    </row>
    <row r="7779" ht="15.0" customHeight="1">
      <c r="A7779" s="43">
        <v>45982.0416666667</v>
      </c>
      <c r="B7779" s="44">
        <v>11.0</v>
      </c>
      <c r="C7779" s="44">
        <v>1.0</v>
      </c>
      <c r="D7779" s="44">
        <v>0.0</v>
      </c>
      <c r="E7779" s="44">
        <v>27.5</v>
      </c>
      <c r="F7779" s="44">
        <v>3.64</v>
      </c>
      <c r="G7779" s="44">
        <v>0.95</v>
      </c>
      <c r="H7779" s="18">
        <f>MIN(1,F7779/Config_Geracao!$E$4)*G7779</f>
        <v>0.3458</v>
      </c>
    </row>
    <row r="7780" ht="15.0" customHeight="1">
      <c r="A7780" s="43">
        <v>45982.0833333333</v>
      </c>
      <c r="B7780" s="44">
        <v>11.0</v>
      </c>
      <c r="C7780" s="44">
        <v>2.0</v>
      </c>
      <c r="D7780" s="44">
        <v>0.0</v>
      </c>
      <c r="E7780" s="44">
        <v>25.4</v>
      </c>
      <c r="F7780" s="44">
        <v>3.72</v>
      </c>
      <c r="G7780" s="44">
        <v>0.95</v>
      </c>
      <c r="H7780" s="18">
        <f>MIN(1,F7780/Config_Geracao!$E$4)*G7780</f>
        <v>0.3534</v>
      </c>
    </row>
    <row r="7781" ht="15.0" customHeight="1">
      <c r="A7781" s="43">
        <v>45982.125</v>
      </c>
      <c r="B7781" s="44">
        <v>11.0</v>
      </c>
      <c r="C7781" s="44">
        <v>3.0</v>
      </c>
      <c r="D7781" s="44">
        <v>0.0</v>
      </c>
      <c r="E7781" s="44">
        <v>27.4</v>
      </c>
      <c r="F7781" s="44">
        <v>3.29</v>
      </c>
      <c r="G7781" s="44">
        <v>0.95</v>
      </c>
      <c r="H7781" s="18">
        <f>MIN(1,F7781/Config_Geracao!$E$4)*G7781</f>
        <v>0.31255</v>
      </c>
    </row>
    <row r="7782" ht="15.0" customHeight="1">
      <c r="A7782" s="43">
        <v>45982.1666666667</v>
      </c>
      <c r="B7782" s="44">
        <v>11.0</v>
      </c>
      <c r="C7782" s="44">
        <v>4.0</v>
      </c>
      <c r="D7782" s="44">
        <v>0.0</v>
      </c>
      <c r="E7782" s="44">
        <v>25.5</v>
      </c>
      <c r="F7782" s="44">
        <v>3.0</v>
      </c>
      <c r="G7782" s="44">
        <v>0.95</v>
      </c>
      <c r="H7782" s="18">
        <f>MIN(1,F7782/Config_Geracao!$E$4)*G7782</f>
        <v>0.285</v>
      </c>
    </row>
    <row r="7783" ht="15.0" customHeight="1">
      <c r="A7783" s="43">
        <v>45982.2083333333</v>
      </c>
      <c r="B7783" s="44">
        <v>11.0</v>
      </c>
      <c r="C7783" s="44">
        <v>5.0</v>
      </c>
      <c r="D7783" s="44">
        <v>0.0</v>
      </c>
      <c r="E7783" s="44">
        <v>26.4</v>
      </c>
      <c r="F7783" s="44">
        <v>4.62</v>
      </c>
      <c r="G7783" s="44">
        <v>0.95</v>
      </c>
      <c r="H7783" s="18">
        <f>MIN(1,F7783/Config_Geracao!$E$4)*G7783</f>
        <v>0.4389</v>
      </c>
    </row>
    <row r="7784" ht="15.0" customHeight="1">
      <c r="A7784" s="43">
        <v>45982.25</v>
      </c>
      <c r="B7784" s="44">
        <v>11.0</v>
      </c>
      <c r="C7784" s="44">
        <v>6.0</v>
      </c>
      <c r="D7784" s="44">
        <v>74.5</v>
      </c>
      <c r="E7784" s="44">
        <v>26.4</v>
      </c>
      <c r="F7784" s="44">
        <v>2.06</v>
      </c>
      <c r="G7784" s="44">
        <v>0.95</v>
      </c>
      <c r="H7784" s="18">
        <f>MIN(1,F7784/Config_Geracao!$E$4)*G7784</f>
        <v>0.1957</v>
      </c>
    </row>
    <row r="7785" ht="15.0" customHeight="1">
      <c r="A7785" s="43">
        <v>45982.2916666667</v>
      </c>
      <c r="B7785" s="44">
        <v>11.0</v>
      </c>
      <c r="C7785" s="44">
        <v>7.0</v>
      </c>
      <c r="D7785" s="44">
        <v>442.9</v>
      </c>
      <c r="E7785" s="44">
        <v>24.7</v>
      </c>
      <c r="F7785" s="44">
        <v>3.21</v>
      </c>
      <c r="G7785" s="44">
        <v>0.95</v>
      </c>
      <c r="H7785" s="18">
        <f>MIN(1,F7785/Config_Geracao!$E$4)*G7785</f>
        <v>0.30495</v>
      </c>
    </row>
    <row r="7786" ht="15.0" customHeight="1">
      <c r="A7786" s="43">
        <v>45982.3333333333</v>
      </c>
      <c r="B7786" s="44">
        <v>11.0</v>
      </c>
      <c r="C7786" s="44">
        <v>8.0</v>
      </c>
      <c r="D7786" s="44">
        <v>627.3</v>
      </c>
      <c r="E7786" s="44">
        <v>29.5</v>
      </c>
      <c r="F7786" s="44">
        <v>3.5</v>
      </c>
      <c r="G7786" s="44">
        <v>0.95</v>
      </c>
      <c r="H7786" s="18">
        <f>MIN(1,F7786/Config_Geracao!$E$4)*G7786</f>
        <v>0.3325</v>
      </c>
    </row>
    <row r="7787" ht="15.0" customHeight="1">
      <c r="A7787" s="43">
        <v>45982.375</v>
      </c>
      <c r="B7787" s="44">
        <v>11.0</v>
      </c>
      <c r="C7787" s="44">
        <v>9.0</v>
      </c>
      <c r="D7787" s="44">
        <v>415.0</v>
      </c>
      <c r="E7787" s="44">
        <v>28.9</v>
      </c>
      <c r="F7787" s="44">
        <v>3.21</v>
      </c>
      <c r="G7787" s="44">
        <v>0.95</v>
      </c>
      <c r="H7787" s="18">
        <f>MIN(1,F7787/Config_Geracao!$E$4)*G7787</f>
        <v>0.30495</v>
      </c>
    </row>
    <row r="7788" ht="15.0" customHeight="1">
      <c r="A7788" s="43">
        <v>45982.4166666667</v>
      </c>
      <c r="B7788" s="44">
        <v>11.0</v>
      </c>
      <c r="C7788" s="44">
        <v>10.0</v>
      </c>
      <c r="D7788" s="44">
        <v>896.1</v>
      </c>
      <c r="E7788" s="44">
        <v>31.8</v>
      </c>
      <c r="F7788" s="44">
        <v>2.46</v>
      </c>
      <c r="G7788" s="44">
        <v>0.95</v>
      </c>
      <c r="H7788" s="18">
        <f>MIN(1,F7788/Config_Geracao!$E$4)*G7788</f>
        <v>0.2337</v>
      </c>
    </row>
    <row r="7789" ht="15.0" customHeight="1">
      <c r="A7789" s="43">
        <v>45982.4583333333</v>
      </c>
      <c r="B7789" s="44">
        <v>11.0</v>
      </c>
      <c r="C7789" s="44">
        <v>11.0</v>
      </c>
      <c r="D7789" s="44">
        <v>969.1</v>
      </c>
      <c r="E7789" s="44">
        <v>33.0</v>
      </c>
      <c r="F7789" s="44">
        <v>4.37</v>
      </c>
      <c r="G7789" s="44">
        <v>0.95</v>
      </c>
      <c r="H7789" s="18">
        <f>MIN(1,F7789/Config_Geracao!$E$4)*G7789</f>
        <v>0.41515</v>
      </c>
    </row>
    <row r="7790" ht="15.0" customHeight="1">
      <c r="A7790" s="43">
        <v>45982.5</v>
      </c>
      <c r="B7790" s="44">
        <v>11.0</v>
      </c>
      <c r="C7790" s="44">
        <v>12.0</v>
      </c>
      <c r="D7790" s="44">
        <v>1031.9</v>
      </c>
      <c r="E7790" s="44">
        <v>28.3</v>
      </c>
      <c r="F7790" s="44">
        <v>3.06</v>
      </c>
      <c r="G7790" s="44">
        <v>0.95</v>
      </c>
      <c r="H7790" s="18">
        <f>MIN(1,F7790/Config_Geracao!$E$4)*G7790</f>
        <v>0.2907</v>
      </c>
    </row>
    <row r="7791" ht="15.0" customHeight="1">
      <c r="A7791" s="43">
        <v>45982.5416666667</v>
      </c>
      <c r="B7791" s="44">
        <v>11.0</v>
      </c>
      <c r="C7791" s="44">
        <v>13.0</v>
      </c>
      <c r="D7791" s="44">
        <v>979.9</v>
      </c>
      <c r="E7791" s="44">
        <v>32.2</v>
      </c>
      <c r="F7791" s="44">
        <v>2.11</v>
      </c>
      <c r="G7791" s="44">
        <v>0.95</v>
      </c>
      <c r="H7791" s="18">
        <f>MIN(1,F7791/Config_Geracao!$E$4)*G7791</f>
        <v>0.20045</v>
      </c>
    </row>
    <row r="7792" ht="15.0" customHeight="1">
      <c r="A7792" s="43">
        <v>45982.5833333333</v>
      </c>
      <c r="B7792" s="44">
        <v>11.0</v>
      </c>
      <c r="C7792" s="44">
        <v>14.0</v>
      </c>
      <c r="D7792" s="44">
        <v>921.8</v>
      </c>
      <c r="E7792" s="44">
        <v>30.2</v>
      </c>
      <c r="F7792" s="44">
        <v>2.03</v>
      </c>
      <c r="G7792" s="44">
        <v>0.95</v>
      </c>
      <c r="H7792" s="18">
        <f>MIN(1,F7792/Config_Geracao!$E$4)*G7792</f>
        <v>0.19285</v>
      </c>
    </row>
    <row r="7793" ht="15.0" customHeight="1">
      <c r="A7793" s="43">
        <v>45982.625</v>
      </c>
      <c r="B7793" s="44">
        <v>11.0</v>
      </c>
      <c r="C7793" s="44">
        <v>15.0</v>
      </c>
      <c r="D7793" s="44">
        <v>343.1</v>
      </c>
      <c r="E7793" s="44">
        <v>30.4</v>
      </c>
      <c r="F7793" s="44">
        <v>3.85</v>
      </c>
      <c r="G7793" s="44">
        <v>0.95</v>
      </c>
      <c r="H7793" s="18">
        <f>MIN(1,F7793/Config_Geracao!$E$4)*G7793</f>
        <v>0.36575</v>
      </c>
    </row>
    <row r="7794" ht="15.0" customHeight="1">
      <c r="A7794" s="43">
        <v>45982.6666666667</v>
      </c>
      <c r="B7794" s="44">
        <v>11.0</v>
      </c>
      <c r="C7794" s="44">
        <v>16.0</v>
      </c>
      <c r="D7794" s="44">
        <v>398.3</v>
      </c>
      <c r="E7794" s="44">
        <v>28.8</v>
      </c>
      <c r="F7794" s="44">
        <v>3.64</v>
      </c>
      <c r="G7794" s="44">
        <v>0.95</v>
      </c>
      <c r="H7794" s="18">
        <f>MIN(1,F7794/Config_Geracao!$E$4)*G7794</f>
        <v>0.3458</v>
      </c>
    </row>
    <row r="7795" ht="15.0" customHeight="1">
      <c r="A7795" s="43">
        <v>45982.7083333333</v>
      </c>
      <c r="B7795" s="44">
        <v>11.0</v>
      </c>
      <c r="C7795" s="44">
        <v>17.0</v>
      </c>
      <c r="D7795" s="44">
        <v>458.3</v>
      </c>
      <c r="E7795" s="44">
        <v>23.6</v>
      </c>
      <c r="F7795" s="44">
        <v>2.84</v>
      </c>
      <c r="G7795" s="44">
        <v>0.95</v>
      </c>
      <c r="H7795" s="18">
        <f>MIN(1,F7795/Config_Geracao!$E$4)*G7795</f>
        <v>0.2698</v>
      </c>
    </row>
    <row r="7796" ht="15.0" customHeight="1">
      <c r="A7796" s="43">
        <v>45982.75</v>
      </c>
      <c r="B7796" s="44">
        <v>11.0</v>
      </c>
      <c r="C7796" s="44">
        <v>18.0</v>
      </c>
      <c r="D7796" s="44">
        <v>231.2</v>
      </c>
      <c r="E7796" s="44">
        <v>24.6</v>
      </c>
      <c r="F7796" s="44">
        <v>3.51</v>
      </c>
      <c r="G7796" s="44">
        <v>0.95</v>
      </c>
      <c r="H7796" s="18">
        <f>MIN(1,F7796/Config_Geracao!$E$4)*G7796</f>
        <v>0.33345</v>
      </c>
    </row>
    <row r="7797" ht="15.0" customHeight="1">
      <c r="A7797" s="43">
        <v>45982.7916666667</v>
      </c>
      <c r="B7797" s="44">
        <v>11.0</v>
      </c>
      <c r="C7797" s="44">
        <v>19.0</v>
      </c>
      <c r="D7797" s="44">
        <v>3.3</v>
      </c>
      <c r="E7797" s="44">
        <v>23.9</v>
      </c>
      <c r="F7797" s="44">
        <v>4.25</v>
      </c>
      <c r="G7797" s="44">
        <v>0.95</v>
      </c>
      <c r="H7797" s="18">
        <f>MIN(1,F7797/Config_Geracao!$E$4)*G7797</f>
        <v>0.40375</v>
      </c>
    </row>
    <row r="7798" ht="15.0" customHeight="1">
      <c r="A7798" s="43">
        <v>45982.8333333333</v>
      </c>
      <c r="B7798" s="44">
        <v>11.0</v>
      </c>
      <c r="C7798" s="44">
        <v>20.0</v>
      </c>
      <c r="D7798" s="44">
        <v>0.0</v>
      </c>
      <c r="E7798" s="44">
        <v>26.6</v>
      </c>
      <c r="F7798" s="44">
        <v>3.79</v>
      </c>
      <c r="G7798" s="44">
        <v>0.95</v>
      </c>
      <c r="H7798" s="18">
        <f>MIN(1,F7798/Config_Geracao!$E$4)*G7798</f>
        <v>0.36005</v>
      </c>
    </row>
    <row r="7799" ht="15.0" customHeight="1">
      <c r="A7799" s="43">
        <v>45982.875</v>
      </c>
      <c r="B7799" s="44">
        <v>11.0</v>
      </c>
      <c r="C7799" s="44">
        <v>21.0</v>
      </c>
      <c r="D7799" s="44">
        <v>0.0</v>
      </c>
      <c r="E7799" s="44">
        <v>26.0</v>
      </c>
      <c r="F7799" s="44">
        <v>3.36</v>
      </c>
      <c r="G7799" s="44">
        <v>0.95</v>
      </c>
      <c r="H7799" s="18">
        <f>MIN(1,F7799/Config_Geracao!$E$4)*G7799</f>
        <v>0.3192</v>
      </c>
    </row>
    <row r="7800" ht="15.0" customHeight="1">
      <c r="A7800" s="43">
        <v>45982.9166666667</v>
      </c>
      <c r="B7800" s="44">
        <v>11.0</v>
      </c>
      <c r="C7800" s="44">
        <v>22.0</v>
      </c>
      <c r="D7800" s="44">
        <v>0.0</v>
      </c>
      <c r="E7800" s="44">
        <v>28.5</v>
      </c>
      <c r="F7800" s="44">
        <v>3.69</v>
      </c>
      <c r="G7800" s="44">
        <v>0.95</v>
      </c>
      <c r="H7800" s="18">
        <f>MIN(1,F7800/Config_Geracao!$E$4)*G7800</f>
        <v>0.35055</v>
      </c>
    </row>
    <row r="7801" ht="15.0" customHeight="1">
      <c r="A7801" s="43">
        <v>45982.9583333333</v>
      </c>
      <c r="B7801" s="44">
        <v>11.0</v>
      </c>
      <c r="C7801" s="44">
        <v>23.0</v>
      </c>
      <c r="D7801" s="44">
        <v>0.0</v>
      </c>
      <c r="E7801" s="44">
        <v>30.0</v>
      </c>
      <c r="F7801" s="44">
        <v>3.26</v>
      </c>
      <c r="G7801" s="44">
        <v>0.95</v>
      </c>
      <c r="H7801" s="18">
        <f>MIN(1,F7801/Config_Geracao!$E$4)*G7801</f>
        <v>0.3097</v>
      </c>
    </row>
    <row r="7802" ht="15.0" customHeight="1">
      <c r="A7802" s="43">
        <v>45983.0</v>
      </c>
      <c r="B7802" s="44">
        <v>11.0</v>
      </c>
      <c r="C7802" s="44">
        <v>0.0</v>
      </c>
      <c r="D7802" s="44">
        <v>0.0</v>
      </c>
      <c r="E7802" s="44">
        <v>28.7</v>
      </c>
      <c r="F7802" s="44">
        <v>3.14</v>
      </c>
      <c r="G7802" s="44">
        <v>0.95</v>
      </c>
      <c r="H7802" s="18">
        <f>MIN(1,F7802/Config_Geracao!$E$4)*G7802</f>
        <v>0.2983</v>
      </c>
    </row>
    <row r="7803" ht="15.0" customHeight="1">
      <c r="A7803" s="43">
        <v>45983.0416666667</v>
      </c>
      <c r="B7803" s="44">
        <v>11.0</v>
      </c>
      <c r="C7803" s="44">
        <v>1.0</v>
      </c>
      <c r="D7803" s="44">
        <v>0.0</v>
      </c>
      <c r="E7803" s="44">
        <v>26.1</v>
      </c>
      <c r="F7803" s="44">
        <v>4.18</v>
      </c>
      <c r="G7803" s="44">
        <v>0.95</v>
      </c>
      <c r="H7803" s="18">
        <f>MIN(1,F7803/Config_Geracao!$E$4)*G7803</f>
        <v>0.3971</v>
      </c>
    </row>
    <row r="7804" ht="15.0" customHeight="1">
      <c r="A7804" s="43">
        <v>45983.0833333333</v>
      </c>
      <c r="B7804" s="44">
        <v>11.0</v>
      </c>
      <c r="C7804" s="44">
        <v>2.0</v>
      </c>
      <c r="D7804" s="44">
        <v>0.0</v>
      </c>
      <c r="E7804" s="44">
        <v>27.5</v>
      </c>
      <c r="F7804" s="44">
        <v>3.86</v>
      </c>
      <c r="G7804" s="44">
        <v>0.95</v>
      </c>
      <c r="H7804" s="18">
        <f>MIN(1,F7804/Config_Geracao!$E$4)*G7804</f>
        <v>0.3667</v>
      </c>
    </row>
    <row r="7805" ht="15.0" customHeight="1">
      <c r="A7805" s="43">
        <v>45983.125</v>
      </c>
      <c r="B7805" s="44">
        <v>11.0</v>
      </c>
      <c r="C7805" s="44">
        <v>3.0</v>
      </c>
      <c r="D7805" s="44">
        <v>0.0</v>
      </c>
      <c r="E7805" s="44">
        <v>27.0</v>
      </c>
      <c r="F7805" s="44">
        <v>6.34</v>
      </c>
      <c r="G7805" s="44">
        <v>0.95</v>
      </c>
      <c r="H7805" s="18">
        <f>MIN(1,F7805/Config_Geracao!$E$4)*G7805</f>
        <v>0.6023</v>
      </c>
    </row>
    <row r="7806" ht="15.0" customHeight="1">
      <c r="A7806" s="43">
        <v>45983.1666666667</v>
      </c>
      <c r="B7806" s="44">
        <v>11.0</v>
      </c>
      <c r="C7806" s="44">
        <v>4.0</v>
      </c>
      <c r="D7806" s="44">
        <v>0.0</v>
      </c>
      <c r="E7806" s="44">
        <v>26.6</v>
      </c>
      <c r="F7806" s="44">
        <v>3.0</v>
      </c>
      <c r="G7806" s="44">
        <v>0.95</v>
      </c>
      <c r="H7806" s="18">
        <f>MIN(1,F7806/Config_Geracao!$E$4)*G7806</f>
        <v>0.285</v>
      </c>
    </row>
    <row r="7807" ht="15.0" customHeight="1">
      <c r="A7807" s="43">
        <v>45983.2083333333</v>
      </c>
      <c r="B7807" s="44">
        <v>11.0</v>
      </c>
      <c r="C7807" s="44">
        <v>5.0</v>
      </c>
      <c r="D7807" s="44">
        <v>2.9</v>
      </c>
      <c r="E7807" s="44">
        <v>24.6</v>
      </c>
      <c r="F7807" s="44">
        <v>5.26</v>
      </c>
      <c r="G7807" s="44">
        <v>0.95</v>
      </c>
      <c r="H7807" s="18">
        <f>MIN(1,F7807/Config_Geracao!$E$4)*G7807</f>
        <v>0.4997</v>
      </c>
    </row>
    <row r="7808" ht="15.0" customHeight="1">
      <c r="A7808" s="43">
        <v>45983.25</v>
      </c>
      <c r="B7808" s="44">
        <v>11.0</v>
      </c>
      <c r="C7808" s="44">
        <v>6.0</v>
      </c>
      <c r="D7808" s="44">
        <v>236.7</v>
      </c>
      <c r="E7808" s="44">
        <v>23.6</v>
      </c>
      <c r="F7808" s="44">
        <v>4.98</v>
      </c>
      <c r="G7808" s="44">
        <v>0.95</v>
      </c>
      <c r="H7808" s="18">
        <f>MIN(1,F7808/Config_Geracao!$E$4)*G7808</f>
        <v>0.4731</v>
      </c>
    </row>
    <row r="7809" ht="15.0" customHeight="1">
      <c r="A7809" s="43">
        <v>45983.2916666667</v>
      </c>
      <c r="B7809" s="44">
        <v>11.0</v>
      </c>
      <c r="C7809" s="44">
        <v>7.0</v>
      </c>
      <c r="D7809" s="44">
        <v>120.5</v>
      </c>
      <c r="E7809" s="44">
        <v>25.0</v>
      </c>
      <c r="F7809" s="44">
        <v>2.23</v>
      </c>
      <c r="G7809" s="44">
        <v>0.95</v>
      </c>
      <c r="H7809" s="18">
        <f>MIN(1,F7809/Config_Geracao!$E$4)*G7809</f>
        <v>0.21185</v>
      </c>
    </row>
    <row r="7810" ht="15.0" customHeight="1">
      <c r="A7810" s="43">
        <v>45983.3333333333</v>
      </c>
      <c r="B7810" s="44">
        <v>11.0</v>
      </c>
      <c r="C7810" s="44">
        <v>8.0</v>
      </c>
      <c r="D7810" s="44">
        <v>619.9</v>
      </c>
      <c r="E7810" s="44">
        <v>25.3</v>
      </c>
      <c r="F7810" s="44">
        <v>6.61</v>
      </c>
      <c r="G7810" s="44">
        <v>0.95</v>
      </c>
      <c r="H7810" s="18">
        <f>MIN(1,F7810/Config_Geracao!$E$4)*G7810</f>
        <v>0.62795</v>
      </c>
    </row>
    <row r="7811" ht="15.0" customHeight="1">
      <c r="A7811" s="43">
        <v>45983.375</v>
      </c>
      <c r="B7811" s="44">
        <v>11.0</v>
      </c>
      <c r="C7811" s="44">
        <v>9.0</v>
      </c>
      <c r="D7811" s="44">
        <v>401.7</v>
      </c>
      <c r="E7811" s="44">
        <v>30.6</v>
      </c>
      <c r="F7811" s="44">
        <v>2.27</v>
      </c>
      <c r="G7811" s="44">
        <v>0.95</v>
      </c>
      <c r="H7811" s="18">
        <f>MIN(1,F7811/Config_Geracao!$E$4)*G7811</f>
        <v>0.21565</v>
      </c>
    </row>
    <row r="7812" ht="15.0" customHeight="1">
      <c r="A7812" s="43">
        <v>45983.4166666667</v>
      </c>
      <c r="B7812" s="44">
        <v>11.0</v>
      </c>
      <c r="C7812" s="44">
        <v>10.0</v>
      </c>
      <c r="D7812" s="44">
        <v>916.5</v>
      </c>
      <c r="E7812" s="44">
        <v>29.5</v>
      </c>
      <c r="F7812" s="44">
        <v>2.43</v>
      </c>
      <c r="G7812" s="44">
        <v>0.95</v>
      </c>
      <c r="H7812" s="18">
        <f>MIN(1,F7812/Config_Geracao!$E$4)*G7812</f>
        <v>0.23085</v>
      </c>
    </row>
    <row r="7813" ht="15.0" customHeight="1">
      <c r="A7813" s="43">
        <v>45983.4583333333</v>
      </c>
      <c r="B7813" s="44">
        <v>11.0</v>
      </c>
      <c r="C7813" s="44">
        <v>11.0</v>
      </c>
      <c r="D7813" s="44">
        <v>386.5</v>
      </c>
      <c r="E7813" s="44">
        <v>28.5</v>
      </c>
      <c r="F7813" s="44">
        <v>2.7</v>
      </c>
      <c r="G7813" s="44">
        <v>0.95</v>
      </c>
      <c r="H7813" s="18">
        <f>MIN(1,F7813/Config_Geracao!$E$4)*G7813</f>
        <v>0.2565</v>
      </c>
    </row>
    <row r="7814" ht="15.0" customHeight="1">
      <c r="A7814" s="43">
        <v>45983.5</v>
      </c>
      <c r="B7814" s="44">
        <v>11.0</v>
      </c>
      <c r="C7814" s="44">
        <v>12.0</v>
      </c>
      <c r="D7814" s="44">
        <v>608.7</v>
      </c>
      <c r="E7814" s="44">
        <v>32.6</v>
      </c>
      <c r="F7814" s="44">
        <v>2.18</v>
      </c>
      <c r="G7814" s="44">
        <v>0.95</v>
      </c>
      <c r="H7814" s="18">
        <f>MIN(1,F7814/Config_Geracao!$E$4)*G7814</f>
        <v>0.2071</v>
      </c>
    </row>
    <row r="7815" ht="15.0" customHeight="1">
      <c r="A7815" s="43">
        <v>45983.5416666667</v>
      </c>
      <c r="B7815" s="44">
        <v>11.0</v>
      </c>
      <c r="C7815" s="44">
        <v>13.0</v>
      </c>
      <c r="D7815" s="44">
        <v>994.1</v>
      </c>
      <c r="E7815" s="44">
        <v>29.6</v>
      </c>
      <c r="F7815" s="44">
        <v>3.32</v>
      </c>
      <c r="G7815" s="44">
        <v>0.95</v>
      </c>
      <c r="H7815" s="18">
        <f>MIN(1,F7815/Config_Geracao!$E$4)*G7815</f>
        <v>0.3154</v>
      </c>
    </row>
    <row r="7816" ht="15.0" customHeight="1">
      <c r="A7816" s="43">
        <v>45983.5833333333</v>
      </c>
      <c r="B7816" s="44">
        <v>11.0</v>
      </c>
      <c r="C7816" s="44">
        <v>14.0</v>
      </c>
      <c r="D7816" s="44">
        <v>277.1</v>
      </c>
      <c r="E7816" s="44">
        <v>31.9</v>
      </c>
      <c r="F7816" s="44">
        <v>2.16</v>
      </c>
      <c r="G7816" s="44">
        <v>0.95</v>
      </c>
      <c r="H7816" s="18">
        <f>MIN(1,F7816/Config_Geracao!$E$4)*G7816</f>
        <v>0.2052</v>
      </c>
    </row>
    <row r="7817" ht="15.0" customHeight="1">
      <c r="A7817" s="43">
        <v>45983.625</v>
      </c>
      <c r="B7817" s="44">
        <v>11.0</v>
      </c>
      <c r="C7817" s="44">
        <v>15.0</v>
      </c>
      <c r="D7817" s="44">
        <v>789.6</v>
      </c>
      <c r="E7817" s="44">
        <v>29.3</v>
      </c>
      <c r="F7817" s="44">
        <v>3.3</v>
      </c>
      <c r="G7817" s="44">
        <v>0.95</v>
      </c>
      <c r="H7817" s="18">
        <f>MIN(1,F7817/Config_Geracao!$E$4)*G7817</f>
        <v>0.3135</v>
      </c>
    </row>
    <row r="7818" ht="15.0" customHeight="1">
      <c r="A7818" s="43">
        <v>45983.6666666667</v>
      </c>
      <c r="B7818" s="44">
        <v>11.0</v>
      </c>
      <c r="C7818" s="44">
        <v>16.0</v>
      </c>
      <c r="D7818" s="44">
        <v>625.4</v>
      </c>
      <c r="E7818" s="44">
        <v>26.3</v>
      </c>
      <c r="F7818" s="44">
        <v>2.2</v>
      </c>
      <c r="G7818" s="44">
        <v>0.95</v>
      </c>
      <c r="H7818" s="18">
        <f>MIN(1,F7818/Config_Geracao!$E$4)*G7818</f>
        <v>0.209</v>
      </c>
    </row>
    <row r="7819" ht="15.0" customHeight="1">
      <c r="A7819" s="43">
        <v>45983.7083333333</v>
      </c>
      <c r="B7819" s="44">
        <v>11.0</v>
      </c>
      <c r="C7819" s="44">
        <v>17.0</v>
      </c>
      <c r="D7819" s="44">
        <v>413.1</v>
      </c>
      <c r="E7819" s="44">
        <v>27.7</v>
      </c>
      <c r="F7819" s="44">
        <v>3.07</v>
      </c>
      <c r="G7819" s="44">
        <v>0.95</v>
      </c>
      <c r="H7819" s="18">
        <f>MIN(1,F7819/Config_Geracao!$E$4)*G7819</f>
        <v>0.29165</v>
      </c>
    </row>
    <row r="7820" ht="15.0" customHeight="1">
      <c r="A7820" s="43">
        <v>45983.75</v>
      </c>
      <c r="B7820" s="44">
        <v>11.0</v>
      </c>
      <c r="C7820" s="44">
        <v>18.0</v>
      </c>
      <c r="D7820" s="44">
        <v>209.9</v>
      </c>
      <c r="E7820" s="44">
        <v>27.6</v>
      </c>
      <c r="F7820" s="44">
        <v>3.72</v>
      </c>
      <c r="G7820" s="44">
        <v>0.95</v>
      </c>
      <c r="H7820" s="18">
        <f>MIN(1,F7820/Config_Geracao!$E$4)*G7820</f>
        <v>0.3534</v>
      </c>
    </row>
    <row r="7821" ht="15.0" customHeight="1">
      <c r="A7821" s="43">
        <v>45983.7916666667</v>
      </c>
      <c r="B7821" s="44">
        <v>11.0</v>
      </c>
      <c r="C7821" s="44">
        <v>19.0</v>
      </c>
      <c r="D7821" s="44">
        <v>0.0</v>
      </c>
      <c r="E7821" s="44">
        <v>25.9</v>
      </c>
      <c r="F7821" s="44">
        <v>2.83</v>
      </c>
      <c r="G7821" s="44">
        <v>0.95</v>
      </c>
      <c r="H7821" s="18">
        <f>MIN(1,F7821/Config_Geracao!$E$4)*G7821</f>
        <v>0.26885</v>
      </c>
    </row>
    <row r="7822" ht="15.0" customHeight="1">
      <c r="A7822" s="43">
        <v>45983.8333333333</v>
      </c>
      <c r="B7822" s="44">
        <v>11.0</v>
      </c>
      <c r="C7822" s="44">
        <v>20.0</v>
      </c>
      <c r="D7822" s="44">
        <v>0.0</v>
      </c>
      <c r="E7822" s="44">
        <v>27.4</v>
      </c>
      <c r="F7822" s="44">
        <v>3.04</v>
      </c>
      <c r="G7822" s="44">
        <v>0.95</v>
      </c>
      <c r="H7822" s="18">
        <f>MIN(1,F7822/Config_Geracao!$E$4)*G7822</f>
        <v>0.2888</v>
      </c>
    </row>
    <row r="7823" ht="15.0" customHeight="1">
      <c r="A7823" s="43">
        <v>45983.875</v>
      </c>
      <c r="B7823" s="44">
        <v>11.0</v>
      </c>
      <c r="C7823" s="44">
        <v>21.0</v>
      </c>
      <c r="D7823" s="44">
        <v>0.0</v>
      </c>
      <c r="E7823" s="44">
        <v>24.0</v>
      </c>
      <c r="F7823" s="44">
        <v>4.04</v>
      </c>
      <c r="G7823" s="44">
        <v>0.95</v>
      </c>
      <c r="H7823" s="18">
        <f>MIN(1,F7823/Config_Geracao!$E$4)*G7823</f>
        <v>0.3838</v>
      </c>
    </row>
    <row r="7824" ht="15.0" customHeight="1">
      <c r="A7824" s="43">
        <v>45983.9166666667</v>
      </c>
      <c r="B7824" s="44">
        <v>11.0</v>
      </c>
      <c r="C7824" s="44">
        <v>22.0</v>
      </c>
      <c r="D7824" s="44">
        <v>0.0</v>
      </c>
      <c r="E7824" s="44">
        <v>29.4</v>
      </c>
      <c r="F7824" s="44">
        <v>3.12</v>
      </c>
      <c r="G7824" s="44">
        <v>0.95</v>
      </c>
      <c r="H7824" s="18">
        <f>MIN(1,F7824/Config_Geracao!$E$4)*G7824</f>
        <v>0.2964</v>
      </c>
    </row>
    <row r="7825" ht="15.0" customHeight="1">
      <c r="A7825" s="43">
        <v>45983.9583333333</v>
      </c>
      <c r="B7825" s="44">
        <v>11.0</v>
      </c>
      <c r="C7825" s="44">
        <v>23.0</v>
      </c>
      <c r="D7825" s="44">
        <v>0.0</v>
      </c>
      <c r="E7825" s="44">
        <v>29.6</v>
      </c>
      <c r="F7825" s="44">
        <v>3.21</v>
      </c>
      <c r="G7825" s="44">
        <v>0.95</v>
      </c>
      <c r="H7825" s="18">
        <f>MIN(1,F7825/Config_Geracao!$E$4)*G7825</f>
        <v>0.30495</v>
      </c>
    </row>
    <row r="7826" ht="15.0" customHeight="1">
      <c r="A7826" s="43">
        <v>45984.0</v>
      </c>
      <c r="B7826" s="44">
        <v>11.0</v>
      </c>
      <c r="C7826" s="44">
        <v>0.0</v>
      </c>
      <c r="D7826" s="44">
        <v>0.0</v>
      </c>
      <c r="E7826" s="44">
        <v>26.2</v>
      </c>
      <c r="F7826" s="44">
        <v>4.44</v>
      </c>
      <c r="G7826" s="44">
        <v>0.95</v>
      </c>
      <c r="H7826" s="18">
        <f>MIN(1,F7826/Config_Geracao!$E$4)*G7826</f>
        <v>0.4218</v>
      </c>
    </row>
    <row r="7827" ht="15.0" customHeight="1">
      <c r="A7827" s="43">
        <v>45984.0416666667</v>
      </c>
      <c r="B7827" s="44">
        <v>11.0</v>
      </c>
      <c r="C7827" s="44">
        <v>1.0</v>
      </c>
      <c r="D7827" s="44">
        <v>0.0</v>
      </c>
      <c r="E7827" s="44">
        <v>30.5</v>
      </c>
      <c r="F7827" s="44">
        <v>3.13</v>
      </c>
      <c r="G7827" s="44">
        <v>0.95</v>
      </c>
      <c r="H7827" s="18">
        <f>MIN(1,F7827/Config_Geracao!$E$4)*G7827</f>
        <v>0.29735</v>
      </c>
    </row>
    <row r="7828" ht="15.0" customHeight="1">
      <c r="A7828" s="43">
        <v>45984.0833333333</v>
      </c>
      <c r="B7828" s="44">
        <v>11.0</v>
      </c>
      <c r="C7828" s="44">
        <v>2.0</v>
      </c>
      <c r="D7828" s="44">
        <v>0.0</v>
      </c>
      <c r="E7828" s="44">
        <v>28.0</v>
      </c>
      <c r="F7828" s="44">
        <v>3.69</v>
      </c>
      <c r="G7828" s="44">
        <v>0.95</v>
      </c>
      <c r="H7828" s="18">
        <f>MIN(1,F7828/Config_Geracao!$E$4)*G7828</f>
        <v>0.35055</v>
      </c>
    </row>
    <row r="7829" ht="15.0" customHeight="1">
      <c r="A7829" s="43">
        <v>45984.125</v>
      </c>
      <c r="B7829" s="44">
        <v>11.0</v>
      </c>
      <c r="C7829" s="44">
        <v>3.0</v>
      </c>
      <c r="D7829" s="44">
        <v>0.0</v>
      </c>
      <c r="E7829" s="44">
        <v>25.1</v>
      </c>
      <c r="F7829" s="44">
        <v>3.31</v>
      </c>
      <c r="G7829" s="44">
        <v>0.95</v>
      </c>
      <c r="H7829" s="18">
        <f>MIN(1,F7829/Config_Geracao!$E$4)*G7829</f>
        <v>0.31445</v>
      </c>
    </row>
    <row r="7830" ht="15.0" customHeight="1">
      <c r="A7830" s="43">
        <v>45984.1666666667</v>
      </c>
      <c r="B7830" s="44">
        <v>11.0</v>
      </c>
      <c r="C7830" s="44">
        <v>4.0</v>
      </c>
      <c r="D7830" s="44">
        <v>0.0</v>
      </c>
      <c r="E7830" s="44">
        <v>25.8</v>
      </c>
      <c r="F7830" s="44">
        <v>3.04</v>
      </c>
      <c r="G7830" s="44">
        <v>0.95</v>
      </c>
      <c r="H7830" s="18">
        <f>MIN(1,F7830/Config_Geracao!$E$4)*G7830</f>
        <v>0.2888</v>
      </c>
    </row>
    <row r="7831" ht="15.0" customHeight="1">
      <c r="A7831" s="43">
        <v>45984.2083333333</v>
      </c>
      <c r="B7831" s="44">
        <v>11.0</v>
      </c>
      <c r="C7831" s="44">
        <v>5.0</v>
      </c>
      <c r="D7831" s="44">
        <v>0.0</v>
      </c>
      <c r="E7831" s="44">
        <v>25.2</v>
      </c>
      <c r="F7831" s="44">
        <v>3.03</v>
      </c>
      <c r="G7831" s="44">
        <v>0.95</v>
      </c>
      <c r="H7831" s="18">
        <f>MIN(1,F7831/Config_Geracao!$E$4)*G7831</f>
        <v>0.28785</v>
      </c>
    </row>
    <row r="7832" ht="15.0" customHeight="1">
      <c r="A7832" s="43">
        <v>45984.25</v>
      </c>
      <c r="B7832" s="44">
        <v>11.0</v>
      </c>
      <c r="C7832" s="44">
        <v>6.0</v>
      </c>
      <c r="D7832" s="44">
        <v>239.4</v>
      </c>
      <c r="E7832" s="44">
        <v>24.5</v>
      </c>
      <c r="F7832" s="44">
        <v>2.17</v>
      </c>
      <c r="G7832" s="44">
        <v>0.95</v>
      </c>
      <c r="H7832" s="18">
        <f>MIN(1,F7832/Config_Geracao!$E$4)*G7832</f>
        <v>0.20615</v>
      </c>
    </row>
    <row r="7833" ht="15.0" customHeight="1">
      <c r="A7833" s="43">
        <v>45984.2916666667</v>
      </c>
      <c r="B7833" s="44">
        <v>11.0</v>
      </c>
      <c r="C7833" s="44">
        <v>7.0</v>
      </c>
      <c r="D7833" s="44">
        <v>146.3</v>
      </c>
      <c r="E7833" s="44">
        <v>26.5</v>
      </c>
      <c r="F7833" s="44">
        <v>4.28</v>
      </c>
      <c r="G7833" s="44">
        <v>0.95</v>
      </c>
      <c r="H7833" s="18">
        <f>MIN(1,F7833/Config_Geracao!$E$4)*G7833</f>
        <v>0.4066</v>
      </c>
    </row>
    <row r="7834" ht="15.0" customHeight="1">
      <c r="A7834" s="43">
        <v>45984.3333333333</v>
      </c>
      <c r="B7834" s="44">
        <v>11.0</v>
      </c>
      <c r="C7834" s="44">
        <v>8.0</v>
      </c>
      <c r="D7834" s="44">
        <v>413.5</v>
      </c>
      <c r="E7834" s="44">
        <v>26.6</v>
      </c>
      <c r="F7834" s="44">
        <v>2.38</v>
      </c>
      <c r="G7834" s="44">
        <v>0.95</v>
      </c>
      <c r="H7834" s="18">
        <f>MIN(1,F7834/Config_Geracao!$E$4)*G7834</f>
        <v>0.2261</v>
      </c>
    </row>
    <row r="7835" ht="15.0" customHeight="1">
      <c r="A7835" s="43">
        <v>45984.375</v>
      </c>
      <c r="B7835" s="44">
        <v>11.0</v>
      </c>
      <c r="C7835" s="44">
        <v>9.0</v>
      </c>
      <c r="D7835" s="44">
        <v>826.4</v>
      </c>
      <c r="E7835" s="44">
        <v>26.6</v>
      </c>
      <c r="F7835" s="44">
        <v>3.53</v>
      </c>
      <c r="G7835" s="44">
        <v>0.95</v>
      </c>
      <c r="H7835" s="18">
        <f>MIN(1,F7835/Config_Geracao!$E$4)*G7835</f>
        <v>0.33535</v>
      </c>
    </row>
    <row r="7836" ht="15.0" customHeight="1">
      <c r="A7836" s="43">
        <v>45984.4166666667</v>
      </c>
      <c r="B7836" s="44">
        <v>11.0</v>
      </c>
      <c r="C7836" s="44">
        <v>10.0</v>
      </c>
      <c r="D7836" s="44">
        <v>410.0</v>
      </c>
      <c r="E7836" s="44">
        <v>28.4</v>
      </c>
      <c r="F7836" s="44">
        <v>2.24</v>
      </c>
      <c r="G7836" s="44">
        <v>0.95</v>
      </c>
      <c r="H7836" s="18">
        <f>MIN(1,F7836/Config_Geracao!$E$4)*G7836</f>
        <v>0.2128</v>
      </c>
    </row>
    <row r="7837" ht="15.0" customHeight="1">
      <c r="A7837" s="43">
        <v>45984.4583333333</v>
      </c>
      <c r="B7837" s="44">
        <v>11.0</v>
      </c>
      <c r="C7837" s="44">
        <v>11.0</v>
      </c>
      <c r="D7837" s="44">
        <v>418.8</v>
      </c>
      <c r="E7837" s="44">
        <v>28.2</v>
      </c>
      <c r="F7837" s="44">
        <v>3.18</v>
      </c>
      <c r="G7837" s="44">
        <v>0.95</v>
      </c>
      <c r="H7837" s="18">
        <f>MIN(1,F7837/Config_Geracao!$E$4)*G7837</f>
        <v>0.3021</v>
      </c>
    </row>
    <row r="7838" ht="15.0" customHeight="1">
      <c r="A7838" s="43">
        <v>45984.5</v>
      </c>
      <c r="B7838" s="44">
        <v>11.0</v>
      </c>
      <c r="C7838" s="44">
        <v>12.0</v>
      </c>
      <c r="D7838" s="44">
        <v>1027.3</v>
      </c>
      <c r="E7838" s="44">
        <v>33.6</v>
      </c>
      <c r="F7838" s="44">
        <v>2.88</v>
      </c>
      <c r="G7838" s="44">
        <v>0.95</v>
      </c>
      <c r="H7838" s="18">
        <f>MIN(1,F7838/Config_Geracao!$E$4)*G7838</f>
        <v>0.2736</v>
      </c>
    </row>
    <row r="7839" ht="15.0" customHeight="1">
      <c r="A7839" s="43">
        <v>45984.5416666667</v>
      </c>
      <c r="B7839" s="44">
        <v>11.0</v>
      </c>
      <c r="C7839" s="44">
        <v>13.0</v>
      </c>
      <c r="D7839" s="44">
        <v>560.2</v>
      </c>
      <c r="E7839" s="44">
        <v>31.0</v>
      </c>
      <c r="F7839" s="44">
        <v>3.04</v>
      </c>
      <c r="G7839" s="44">
        <v>0.95</v>
      </c>
      <c r="H7839" s="18">
        <f>MIN(1,F7839/Config_Geracao!$E$4)*G7839</f>
        <v>0.2888</v>
      </c>
    </row>
    <row r="7840" ht="15.0" customHeight="1">
      <c r="A7840" s="43">
        <v>45984.5833333333</v>
      </c>
      <c r="B7840" s="44">
        <v>11.0</v>
      </c>
      <c r="C7840" s="44">
        <v>14.0</v>
      </c>
      <c r="D7840" s="44">
        <v>476.6</v>
      </c>
      <c r="E7840" s="44">
        <v>31.7</v>
      </c>
      <c r="F7840" s="44">
        <v>2.22</v>
      </c>
      <c r="G7840" s="44">
        <v>0.95</v>
      </c>
      <c r="H7840" s="18">
        <f>MIN(1,F7840/Config_Geracao!$E$4)*G7840</f>
        <v>0.2109</v>
      </c>
    </row>
    <row r="7841" ht="15.0" customHeight="1">
      <c r="A7841" s="43">
        <v>45984.625</v>
      </c>
      <c r="B7841" s="44">
        <v>11.0</v>
      </c>
      <c r="C7841" s="44">
        <v>15.0</v>
      </c>
      <c r="D7841" s="44">
        <v>786.8</v>
      </c>
      <c r="E7841" s="44">
        <v>30.0</v>
      </c>
      <c r="F7841" s="44">
        <v>2.36</v>
      </c>
      <c r="G7841" s="44">
        <v>0.95</v>
      </c>
      <c r="H7841" s="18">
        <f>MIN(1,F7841/Config_Geracao!$E$4)*G7841</f>
        <v>0.2242</v>
      </c>
    </row>
    <row r="7842" ht="15.0" customHeight="1">
      <c r="A7842" s="43">
        <v>45984.6666666667</v>
      </c>
      <c r="B7842" s="44">
        <v>11.0</v>
      </c>
      <c r="C7842" s="44">
        <v>16.0</v>
      </c>
      <c r="D7842" s="44">
        <v>655.6</v>
      </c>
      <c r="E7842" s="44">
        <v>27.4</v>
      </c>
      <c r="F7842" s="44">
        <v>2.04</v>
      </c>
      <c r="G7842" s="44">
        <v>0.95</v>
      </c>
      <c r="H7842" s="18">
        <f>MIN(1,F7842/Config_Geracao!$E$4)*G7842</f>
        <v>0.1938</v>
      </c>
    </row>
    <row r="7843" ht="15.0" customHeight="1">
      <c r="A7843" s="43">
        <v>45984.7083333333</v>
      </c>
      <c r="B7843" s="44">
        <v>11.0</v>
      </c>
      <c r="C7843" s="44">
        <v>17.0</v>
      </c>
      <c r="D7843" s="44">
        <v>446.1</v>
      </c>
      <c r="E7843" s="44">
        <v>27.5</v>
      </c>
      <c r="F7843" s="44">
        <v>2.79</v>
      </c>
      <c r="G7843" s="44">
        <v>0.95</v>
      </c>
      <c r="H7843" s="18">
        <f>MIN(1,F7843/Config_Geracao!$E$4)*G7843</f>
        <v>0.26505</v>
      </c>
    </row>
    <row r="7844" ht="15.0" customHeight="1">
      <c r="A7844" s="43">
        <v>45984.75</v>
      </c>
      <c r="B7844" s="44">
        <v>11.0</v>
      </c>
      <c r="C7844" s="44">
        <v>18.0</v>
      </c>
      <c r="D7844" s="44">
        <v>91.9</v>
      </c>
      <c r="E7844" s="44">
        <v>26.5</v>
      </c>
      <c r="F7844" s="44">
        <v>4.93</v>
      </c>
      <c r="G7844" s="44">
        <v>0.95</v>
      </c>
      <c r="H7844" s="18">
        <f>MIN(1,F7844/Config_Geracao!$E$4)*G7844</f>
        <v>0.46835</v>
      </c>
    </row>
    <row r="7845" ht="15.0" customHeight="1">
      <c r="A7845" s="43">
        <v>45984.7916666667</v>
      </c>
      <c r="B7845" s="44">
        <v>11.0</v>
      </c>
      <c r="C7845" s="44">
        <v>19.0</v>
      </c>
      <c r="D7845" s="44">
        <v>23.8</v>
      </c>
      <c r="E7845" s="44">
        <v>26.9</v>
      </c>
      <c r="F7845" s="44">
        <v>2.37</v>
      </c>
      <c r="G7845" s="44">
        <v>0.95</v>
      </c>
      <c r="H7845" s="18">
        <f>MIN(1,F7845/Config_Geracao!$E$4)*G7845</f>
        <v>0.22515</v>
      </c>
    </row>
    <row r="7846" ht="15.0" customHeight="1">
      <c r="A7846" s="43">
        <v>45984.8333333333</v>
      </c>
      <c r="B7846" s="44">
        <v>11.0</v>
      </c>
      <c r="C7846" s="44">
        <v>20.0</v>
      </c>
      <c r="D7846" s="44">
        <v>0.0</v>
      </c>
      <c r="E7846" s="44">
        <v>27.1</v>
      </c>
      <c r="F7846" s="44">
        <v>3.77</v>
      </c>
      <c r="G7846" s="44">
        <v>0.95</v>
      </c>
      <c r="H7846" s="18">
        <f>MIN(1,F7846/Config_Geracao!$E$4)*G7846</f>
        <v>0.35815</v>
      </c>
    </row>
    <row r="7847" ht="15.0" customHeight="1">
      <c r="A7847" s="43">
        <v>45984.875</v>
      </c>
      <c r="B7847" s="44">
        <v>11.0</v>
      </c>
      <c r="C7847" s="44">
        <v>21.0</v>
      </c>
      <c r="D7847" s="44">
        <v>0.0</v>
      </c>
      <c r="E7847" s="44">
        <v>28.7</v>
      </c>
      <c r="F7847" s="44">
        <v>3.07</v>
      </c>
      <c r="G7847" s="44">
        <v>0.95</v>
      </c>
      <c r="H7847" s="18">
        <f>MIN(1,F7847/Config_Geracao!$E$4)*G7847</f>
        <v>0.29165</v>
      </c>
    </row>
    <row r="7848" ht="15.0" customHeight="1">
      <c r="A7848" s="43">
        <v>45984.9166666667</v>
      </c>
      <c r="B7848" s="44">
        <v>11.0</v>
      </c>
      <c r="C7848" s="44">
        <v>22.0</v>
      </c>
      <c r="D7848" s="44">
        <v>0.0</v>
      </c>
      <c r="E7848" s="44">
        <v>26.7</v>
      </c>
      <c r="F7848" s="44">
        <v>4.06</v>
      </c>
      <c r="G7848" s="44">
        <v>0.95</v>
      </c>
      <c r="H7848" s="18">
        <f>MIN(1,F7848/Config_Geracao!$E$4)*G7848</f>
        <v>0.3857</v>
      </c>
    </row>
    <row r="7849" ht="15.0" customHeight="1">
      <c r="A7849" s="43">
        <v>45984.9583333333</v>
      </c>
      <c r="B7849" s="44">
        <v>11.0</v>
      </c>
      <c r="C7849" s="44">
        <v>23.0</v>
      </c>
      <c r="D7849" s="44">
        <v>0.0</v>
      </c>
      <c r="E7849" s="44">
        <v>27.8</v>
      </c>
      <c r="F7849" s="44">
        <v>4.16</v>
      </c>
      <c r="G7849" s="44">
        <v>0.95</v>
      </c>
      <c r="H7849" s="18">
        <f>MIN(1,F7849/Config_Geracao!$E$4)*G7849</f>
        <v>0.3952</v>
      </c>
    </row>
    <row r="7850" ht="15.0" customHeight="1">
      <c r="A7850" s="43">
        <v>45985.0</v>
      </c>
      <c r="B7850" s="44">
        <v>11.0</v>
      </c>
      <c r="C7850" s="44">
        <v>0.0</v>
      </c>
      <c r="D7850" s="44">
        <v>0.0</v>
      </c>
      <c r="E7850" s="44">
        <v>31.1</v>
      </c>
      <c r="F7850" s="44">
        <v>5.57</v>
      </c>
      <c r="G7850" s="44">
        <v>0.95</v>
      </c>
      <c r="H7850" s="18">
        <f>MIN(1,F7850/Config_Geracao!$E$4)*G7850</f>
        <v>0.52915</v>
      </c>
    </row>
    <row r="7851" ht="15.0" customHeight="1">
      <c r="A7851" s="43">
        <v>45985.0416666667</v>
      </c>
      <c r="B7851" s="44">
        <v>11.0</v>
      </c>
      <c r="C7851" s="44">
        <v>1.0</v>
      </c>
      <c r="D7851" s="44">
        <v>0.0</v>
      </c>
      <c r="E7851" s="44">
        <v>30.0</v>
      </c>
      <c r="F7851" s="44">
        <v>3.31</v>
      </c>
      <c r="G7851" s="44">
        <v>0.95</v>
      </c>
      <c r="H7851" s="18">
        <f>MIN(1,F7851/Config_Geracao!$E$4)*G7851</f>
        <v>0.31445</v>
      </c>
    </row>
    <row r="7852" ht="15.0" customHeight="1">
      <c r="A7852" s="43">
        <v>45985.0833333333</v>
      </c>
      <c r="B7852" s="44">
        <v>11.0</v>
      </c>
      <c r="C7852" s="44">
        <v>2.0</v>
      </c>
      <c r="D7852" s="44">
        <v>0.0</v>
      </c>
      <c r="E7852" s="44">
        <v>23.8</v>
      </c>
      <c r="F7852" s="44">
        <v>7.24</v>
      </c>
      <c r="G7852" s="44">
        <v>0.95</v>
      </c>
      <c r="H7852" s="18">
        <f>MIN(1,F7852/Config_Geracao!$E$4)*G7852</f>
        <v>0.6878</v>
      </c>
    </row>
    <row r="7853" ht="15.0" customHeight="1">
      <c r="A7853" s="43">
        <v>45985.125</v>
      </c>
      <c r="B7853" s="44">
        <v>11.0</v>
      </c>
      <c r="C7853" s="44">
        <v>3.0</v>
      </c>
      <c r="D7853" s="44">
        <v>0.0</v>
      </c>
      <c r="E7853" s="44">
        <v>26.9</v>
      </c>
      <c r="F7853" s="44">
        <v>3.35</v>
      </c>
      <c r="G7853" s="44">
        <v>0.95</v>
      </c>
      <c r="H7853" s="18">
        <f>MIN(1,F7853/Config_Geracao!$E$4)*G7853</f>
        <v>0.31825</v>
      </c>
    </row>
    <row r="7854" ht="15.0" customHeight="1">
      <c r="A7854" s="43">
        <v>45985.1666666667</v>
      </c>
      <c r="B7854" s="44">
        <v>11.0</v>
      </c>
      <c r="C7854" s="44">
        <v>4.0</v>
      </c>
      <c r="D7854" s="44">
        <v>0.0</v>
      </c>
      <c r="E7854" s="44">
        <v>25.8</v>
      </c>
      <c r="F7854" s="44">
        <v>3.49</v>
      </c>
      <c r="G7854" s="44">
        <v>0.95</v>
      </c>
      <c r="H7854" s="18">
        <f>MIN(1,F7854/Config_Geracao!$E$4)*G7854</f>
        <v>0.33155</v>
      </c>
    </row>
    <row r="7855" ht="15.0" customHeight="1">
      <c r="A7855" s="43">
        <v>45985.2083333333</v>
      </c>
      <c r="B7855" s="44">
        <v>11.0</v>
      </c>
      <c r="C7855" s="44">
        <v>5.0</v>
      </c>
      <c r="D7855" s="44">
        <v>0.0</v>
      </c>
      <c r="E7855" s="44">
        <v>27.0</v>
      </c>
      <c r="F7855" s="44">
        <v>4.93</v>
      </c>
      <c r="G7855" s="44">
        <v>0.95</v>
      </c>
      <c r="H7855" s="18">
        <f>MIN(1,F7855/Config_Geracao!$E$4)*G7855</f>
        <v>0.46835</v>
      </c>
    </row>
    <row r="7856" ht="15.0" customHeight="1">
      <c r="A7856" s="43">
        <v>45985.25</v>
      </c>
      <c r="B7856" s="44">
        <v>11.0</v>
      </c>
      <c r="C7856" s="44">
        <v>6.0</v>
      </c>
      <c r="D7856" s="44">
        <v>183.6</v>
      </c>
      <c r="E7856" s="44">
        <v>22.8</v>
      </c>
      <c r="F7856" s="44">
        <v>2.3</v>
      </c>
      <c r="G7856" s="44">
        <v>0.95</v>
      </c>
      <c r="H7856" s="18">
        <f>MIN(1,F7856/Config_Geracao!$E$4)*G7856</f>
        <v>0.2185</v>
      </c>
    </row>
    <row r="7857" ht="15.0" customHeight="1">
      <c r="A7857" s="43">
        <v>45985.2916666667</v>
      </c>
      <c r="B7857" s="44">
        <v>11.0</v>
      </c>
      <c r="C7857" s="44">
        <v>7.0</v>
      </c>
      <c r="D7857" s="44">
        <v>291.3</v>
      </c>
      <c r="E7857" s="44">
        <v>24.3</v>
      </c>
      <c r="F7857" s="44">
        <v>2.49</v>
      </c>
      <c r="G7857" s="44">
        <v>0.95</v>
      </c>
      <c r="H7857" s="18">
        <f>MIN(1,F7857/Config_Geracao!$E$4)*G7857</f>
        <v>0.23655</v>
      </c>
    </row>
    <row r="7858" ht="15.0" customHeight="1">
      <c r="A7858" s="43">
        <v>45985.3333333333</v>
      </c>
      <c r="B7858" s="44">
        <v>11.0</v>
      </c>
      <c r="C7858" s="44">
        <v>8.0</v>
      </c>
      <c r="D7858" s="44">
        <v>622.4</v>
      </c>
      <c r="E7858" s="44">
        <v>24.7</v>
      </c>
      <c r="F7858" s="44">
        <v>2.18</v>
      </c>
      <c r="G7858" s="44">
        <v>0.95</v>
      </c>
      <c r="H7858" s="18">
        <f>MIN(1,F7858/Config_Geracao!$E$4)*G7858</f>
        <v>0.2071</v>
      </c>
    </row>
    <row r="7859" ht="15.0" customHeight="1">
      <c r="A7859" s="43">
        <v>45985.375</v>
      </c>
      <c r="B7859" s="44">
        <v>11.0</v>
      </c>
      <c r="C7859" s="44">
        <v>9.0</v>
      </c>
      <c r="D7859" s="44">
        <v>256.4</v>
      </c>
      <c r="E7859" s="44">
        <v>28.4</v>
      </c>
      <c r="F7859" s="44">
        <v>2.47</v>
      </c>
      <c r="G7859" s="44">
        <v>0.95</v>
      </c>
      <c r="H7859" s="18">
        <f>MIN(1,F7859/Config_Geracao!$E$4)*G7859</f>
        <v>0.23465</v>
      </c>
    </row>
    <row r="7860" ht="15.0" customHeight="1">
      <c r="A7860" s="43">
        <v>45985.4166666667</v>
      </c>
      <c r="B7860" s="44">
        <v>11.0</v>
      </c>
      <c r="C7860" s="44">
        <v>10.0</v>
      </c>
      <c r="D7860" s="44">
        <v>929.7</v>
      </c>
      <c r="E7860" s="44">
        <v>26.5</v>
      </c>
      <c r="F7860" s="44">
        <v>2.72</v>
      </c>
      <c r="G7860" s="44">
        <v>0.95</v>
      </c>
      <c r="H7860" s="18">
        <f>MIN(1,F7860/Config_Geracao!$E$4)*G7860</f>
        <v>0.2584</v>
      </c>
    </row>
    <row r="7861" ht="15.0" customHeight="1">
      <c r="A7861" s="43">
        <v>45985.4583333333</v>
      </c>
      <c r="B7861" s="44">
        <v>11.0</v>
      </c>
      <c r="C7861" s="44">
        <v>11.0</v>
      </c>
      <c r="D7861" s="44">
        <v>616.4</v>
      </c>
      <c r="E7861" s="44">
        <v>29.2</v>
      </c>
      <c r="F7861" s="44">
        <v>2.45</v>
      </c>
      <c r="G7861" s="44">
        <v>0.95</v>
      </c>
      <c r="H7861" s="18">
        <f>MIN(1,F7861/Config_Geracao!$E$4)*G7861</f>
        <v>0.23275</v>
      </c>
    </row>
    <row r="7862" ht="15.0" customHeight="1">
      <c r="A7862" s="43">
        <v>45985.5</v>
      </c>
      <c r="B7862" s="44">
        <v>11.0</v>
      </c>
      <c r="C7862" s="44">
        <v>12.0</v>
      </c>
      <c r="D7862" s="44">
        <v>1032.8</v>
      </c>
      <c r="E7862" s="44">
        <v>31.0</v>
      </c>
      <c r="F7862" s="44">
        <v>2.11</v>
      </c>
      <c r="G7862" s="44">
        <v>0.95</v>
      </c>
      <c r="H7862" s="18">
        <f>MIN(1,F7862/Config_Geracao!$E$4)*G7862</f>
        <v>0.20045</v>
      </c>
    </row>
    <row r="7863" ht="15.0" customHeight="1">
      <c r="A7863" s="43">
        <v>45985.5416666667</v>
      </c>
      <c r="B7863" s="44">
        <v>11.0</v>
      </c>
      <c r="C7863" s="44">
        <v>13.0</v>
      </c>
      <c r="D7863" s="44">
        <v>1023.8</v>
      </c>
      <c r="E7863" s="44">
        <v>29.5</v>
      </c>
      <c r="F7863" s="44">
        <v>4.65</v>
      </c>
      <c r="G7863" s="44">
        <v>0.95</v>
      </c>
      <c r="H7863" s="18">
        <f>MIN(1,F7863/Config_Geracao!$E$4)*G7863</f>
        <v>0.44175</v>
      </c>
    </row>
    <row r="7864" ht="15.0" customHeight="1">
      <c r="A7864" s="43">
        <v>45985.5833333333</v>
      </c>
      <c r="B7864" s="44">
        <v>11.0</v>
      </c>
      <c r="C7864" s="44">
        <v>14.0</v>
      </c>
      <c r="D7864" s="44">
        <v>902.8</v>
      </c>
      <c r="E7864" s="44">
        <v>31.9</v>
      </c>
      <c r="F7864" s="44">
        <v>3.41</v>
      </c>
      <c r="G7864" s="44">
        <v>0.95</v>
      </c>
      <c r="H7864" s="18">
        <f>MIN(1,F7864/Config_Geracao!$E$4)*G7864</f>
        <v>0.32395</v>
      </c>
    </row>
    <row r="7865" ht="15.0" customHeight="1">
      <c r="A7865" s="43">
        <v>45985.625</v>
      </c>
      <c r="B7865" s="44">
        <v>11.0</v>
      </c>
      <c r="C7865" s="44">
        <v>15.0</v>
      </c>
      <c r="D7865" s="44">
        <v>829.3</v>
      </c>
      <c r="E7865" s="44">
        <v>29.6</v>
      </c>
      <c r="F7865" s="44">
        <v>3.7</v>
      </c>
      <c r="G7865" s="44">
        <v>0.95</v>
      </c>
      <c r="H7865" s="18">
        <f>MIN(1,F7865/Config_Geracao!$E$4)*G7865</f>
        <v>0.3515</v>
      </c>
    </row>
    <row r="7866" ht="15.0" customHeight="1">
      <c r="A7866" s="43">
        <v>45985.6666666667</v>
      </c>
      <c r="B7866" s="44">
        <v>11.0</v>
      </c>
      <c r="C7866" s="44">
        <v>16.0</v>
      </c>
      <c r="D7866" s="44">
        <v>178.9</v>
      </c>
      <c r="E7866" s="44">
        <v>29.0</v>
      </c>
      <c r="F7866" s="44">
        <v>3.26</v>
      </c>
      <c r="G7866" s="44">
        <v>0.95</v>
      </c>
      <c r="H7866" s="18">
        <f>MIN(1,F7866/Config_Geracao!$E$4)*G7866</f>
        <v>0.3097</v>
      </c>
    </row>
    <row r="7867" ht="15.0" customHeight="1">
      <c r="A7867" s="43">
        <v>45985.7083333333</v>
      </c>
      <c r="B7867" s="44">
        <v>11.0</v>
      </c>
      <c r="C7867" s="44">
        <v>17.0</v>
      </c>
      <c r="D7867" s="44">
        <v>306.1</v>
      </c>
      <c r="E7867" s="44">
        <v>26.8</v>
      </c>
      <c r="F7867" s="44">
        <v>2.04</v>
      </c>
      <c r="G7867" s="44">
        <v>0.95</v>
      </c>
      <c r="H7867" s="18">
        <f>MIN(1,F7867/Config_Geracao!$E$4)*G7867</f>
        <v>0.1938</v>
      </c>
    </row>
    <row r="7868" ht="15.0" customHeight="1">
      <c r="A7868" s="43">
        <v>45985.75</v>
      </c>
      <c r="B7868" s="44">
        <v>11.0</v>
      </c>
      <c r="C7868" s="44">
        <v>18.0</v>
      </c>
      <c r="D7868" s="44">
        <v>228.6</v>
      </c>
      <c r="E7868" s="44">
        <v>25.1</v>
      </c>
      <c r="F7868" s="44">
        <v>4.08</v>
      </c>
      <c r="G7868" s="44">
        <v>0.95</v>
      </c>
      <c r="H7868" s="18">
        <f>MIN(1,F7868/Config_Geracao!$E$4)*G7868</f>
        <v>0.3876</v>
      </c>
    </row>
    <row r="7869" ht="15.0" customHeight="1">
      <c r="A7869" s="43">
        <v>45985.7916666667</v>
      </c>
      <c r="B7869" s="44">
        <v>11.0</v>
      </c>
      <c r="C7869" s="44">
        <v>19.0</v>
      </c>
      <c r="D7869" s="44">
        <v>0.0</v>
      </c>
      <c r="E7869" s="44">
        <v>24.4</v>
      </c>
      <c r="F7869" s="44">
        <v>2.28</v>
      </c>
      <c r="G7869" s="44">
        <v>0.95</v>
      </c>
      <c r="H7869" s="18">
        <f>MIN(1,F7869/Config_Geracao!$E$4)*G7869</f>
        <v>0.2166</v>
      </c>
    </row>
    <row r="7870" ht="15.0" customHeight="1">
      <c r="A7870" s="43">
        <v>45985.8333333333</v>
      </c>
      <c r="B7870" s="44">
        <v>11.0</v>
      </c>
      <c r="C7870" s="44">
        <v>20.0</v>
      </c>
      <c r="D7870" s="44">
        <v>0.0</v>
      </c>
      <c r="E7870" s="44">
        <v>25.5</v>
      </c>
      <c r="F7870" s="44">
        <v>2.2</v>
      </c>
      <c r="G7870" s="44">
        <v>0.95</v>
      </c>
      <c r="H7870" s="18">
        <f>MIN(1,F7870/Config_Geracao!$E$4)*G7870</f>
        <v>0.209</v>
      </c>
    </row>
    <row r="7871" ht="15.0" customHeight="1">
      <c r="A7871" s="43">
        <v>45985.875</v>
      </c>
      <c r="B7871" s="44">
        <v>11.0</v>
      </c>
      <c r="C7871" s="44">
        <v>21.0</v>
      </c>
      <c r="D7871" s="44">
        <v>0.0</v>
      </c>
      <c r="E7871" s="44">
        <v>27.8</v>
      </c>
      <c r="F7871" s="44">
        <v>5.11</v>
      </c>
      <c r="G7871" s="44">
        <v>0.95</v>
      </c>
      <c r="H7871" s="18">
        <f>MIN(1,F7871/Config_Geracao!$E$4)*G7871</f>
        <v>0.48545</v>
      </c>
    </row>
    <row r="7872" ht="15.0" customHeight="1">
      <c r="A7872" s="43">
        <v>45985.9166666667</v>
      </c>
      <c r="B7872" s="44">
        <v>11.0</v>
      </c>
      <c r="C7872" s="44">
        <v>22.0</v>
      </c>
      <c r="D7872" s="44">
        <v>0.0</v>
      </c>
      <c r="E7872" s="44">
        <v>28.6</v>
      </c>
      <c r="F7872" s="44">
        <v>3.15</v>
      </c>
      <c r="G7872" s="44">
        <v>0.95</v>
      </c>
      <c r="H7872" s="18">
        <f>MIN(1,F7872/Config_Geracao!$E$4)*G7872</f>
        <v>0.29925</v>
      </c>
    </row>
    <row r="7873" ht="15.0" customHeight="1">
      <c r="A7873" s="43">
        <v>45985.9583333333</v>
      </c>
      <c r="B7873" s="44">
        <v>11.0</v>
      </c>
      <c r="C7873" s="44">
        <v>23.0</v>
      </c>
      <c r="D7873" s="44">
        <v>0.0</v>
      </c>
      <c r="E7873" s="44">
        <v>28.5</v>
      </c>
      <c r="F7873" s="44">
        <v>3.51</v>
      </c>
      <c r="G7873" s="44">
        <v>0.95</v>
      </c>
      <c r="H7873" s="18">
        <f>MIN(1,F7873/Config_Geracao!$E$4)*G7873</f>
        <v>0.33345</v>
      </c>
    </row>
    <row r="7874" ht="15.0" customHeight="1">
      <c r="A7874" s="43">
        <v>45986.0</v>
      </c>
      <c r="B7874" s="44">
        <v>11.0</v>
      </c>
      <c r="C7874" s="44">
        <v>0.0</v>
      </c>
      <c r="D7874" s="44">
        <v>0.0</v>
      </c>
      <c r="E7874" s="44">
        <v>26.8</v>
      </c>
      <c r="F7874" s="44">
        <v>3.1</v>
      </c>
      <c r="G7874" s="44">
        <v>0.95</v>
      </c>
      <c r="H7874" s="18">
        <f>MIN(1,F7874/Config_Geracao!$E$4)*G7874</f>
        <v>0.2945</v>
      </c>
    </row>
    <row r="7875" ht="15.0" customHeight="1">
      <c r="A7875" s="43">
        <v>45986.0416666667</v>
      </c>
      <c r="B7875" s="44">
        <v>11.0</v>
      </c>
      <c r="C7875" s="44">
        <v>1.0</v>
      </c>
      <c r="D7875" s="44">
        <v>0.0</v>
      </c>
      <c r="E7875" s="44">
        <v>25.7</v>
      </c>
      <c r="F7875" s="44">
        <v>3.84</v>
      </c>
      <c r="G7875" s="44">
        <v>0.95</v>
      </c>
      <c r="H7875" s="18">
        <f>MIN(1,F7875/Config_Geracao!$E$4)*G7875</f>
        <v>0.3648</v>
      </c>
    </row>
    <row r="7876" ht="15.0" customHeight="1">
      <c r="A7876" s="43">
        <v>45986.0833333333</v>
      </c>
      <c r="B7876" s="44">
        <v>11.0</v>
      </c>
      <c r="C7876" s="44">
        <v>2.0</v>
      </c>
      <c r="D7876" s="44">
        <v>0.0</v>
      </c>
      <c r="E7876" s="44">
        <v>26.9</v>
      </c>
      <c r="F7876" s="44">
        <v>4.22</v>
      </c>
      <c r="G7876" s="44">
        <v>0.95</v>
      </c>
      <c r="H7876" s="18">
        <f>MIN(1,F7876/Config_Geracao!$E$4)*G7876</f>
        <v>0.4009</v>
      </c>
    </row>
    <row r="7877" ht="15.0" customHeight="1">
      <c r="A7877" s="43">
        <v>45986.125</v>
      </c>
      <c r="B7877" s="44">
        <v>11.0</v>
      </c>
      <c r="C7877" s="44">
        <v>3.0</v>
      </c>
      <c r="D7877" s="44">
        <v>0.0</v>
      </c>
      <c r="E7877" s="44">
        <v>26.9</v>
      </c>
      <c r="F7877" s="44">
        <v>4.31</v>
      </c>
      <c r="G7877" s="44">
        <v>0.95</v>
      </c>
      <c r="H7877" s="18">
        <f>MIN(1,F7877/Config_Geracao!$E$4)*G7877</f>
        <v>0.40945</v>
      </c>
    </row>
    <row r="7878" ht="15.0" customHeight="1">
      <c r="A7878" s="43">
        <v>45986.1666666667</v>
      </c>
      <c r="B7878" s="44">
        <v>11.0</v>
      </c>
      <c r="C7878" s="44">
        <v>4.0</v>
      </c>
      <c r="D7878" s="44">
        <v>0.0</v>
      </c>
      <c r="E7878" s="44">
        <v>26.4</v>
      </c>
      <c r="F7878" s="44">
        <v>6.46</v>
      </c>
      <c r="G7878" s="44">
        <v>0.95</v>
      </c>
      <c r="H7878" s="18">
        <f>MIN(1,F7878/Config_Geracao!$E$4)*G7878</f>
        <v>0.6137</v>
      </c>
    </row>
    <row r="7879" ht="15.0" customHeight="1">
      <c r="A7879" s="43">
        <v>45986.2083333333</v>
      </c>
      <c r="B7879" s="44">
        <v>11.0</v>
      </c>
      <c r="C7879" s="44">
        <v>5.0</v>
      </c>
      <c r="D7879" s="44">
        <v>25.3</v>
      </c>
      <c r="E7879" s="44">
        <v>26.6</v>
      </c>
      <c r="F7879" s="44">
        <v>5.77</v>
      </c>
      <c r="G7879" s="44">
        <v>0.95</v>
      </c>
      <c r="H7879" s="18">
        <f>MIN(1,F7879/Config_Geracao!$E$4)*G7879</f>
        <v>0.54815</v>
      </c>
    </row>
    <row r="7880" ht="15.0" customHeight="1">
      <c r="A7880" s="43">
        <v>45986.25</v>
      </c>
      <c r="B7880" s="44">
        <v>11.0</v>
      </c>
      <c r="C7880" s="44">
        <v>6.0</v>
      </c>
      <c r="D7880" s="44">
        <v>261.5</v>
      </c>
      <c r="E7880" s="44">
        <v>23.7</v>
      </c>
      <c r="F7880" s="44">
        <v>3.59</v>
      </c>
      <c r="G7880" s="44">
        <v>0.95</v>
      </c>
      <c r="H7880" s="18">
        <f>MIN(1,F7880/Config_Geracao!$E$4)*G7880</f>
        <v>0.34105</v>
      </c>
    </row>
    <row r="7881" ht="15.0" customHeight="1">
      <c r="A7881" s="43">
        <v>45986.2916666667</v>
      </c>
      <c r="B7881" s="44">
        <v>11.0</v>
      </c>
      <c r="C7881" s="44">
        <v>7.0</v>
      </c>
      <c r="D7881" s="44">
        <v>433.8</v>
      </c>
      <c r="E7881" s="44">
        <v>27.2</v>
      </c>
      <c r="F7881" s="44">
        <v>2.12</v>
      </c>
      <c r="G7881" s="44">
        <v>0.95</v>
      </c>
      <c r="H7881" s="18">
        <f>MIN(1,F7881/Config_Geracao!$E$4)*G7881</f>
        <v>0.2014</v>
      </c>
    </row>
    <row r="7882" ht="15.0" customHeight="1">
      <c r="A7882" s="43">
        <v>45986.3333333333</v>
      </c>
      <c r="B7882" s="44">
        <v>11.0</v>
      </c>
      <c r="C7882" s="44">
        <v>8.0</v>
      </c>
      <c r="D7882" s="44">
        <v>665.3</v>
      </c>
      <c r="E7882" s="44">
        <v>30.2</v>
      </c>
      <c r="F7882" s="44">
        <v>2.03</v>
      </c>
      <c r="G7882" s="44">
        <v>0.95</v>
      </c>
      <c r="H7882" s="18">
        <f>MIN(1,F7882/Config_Geracao!$E$4)*G7882</f>
        <v>0.19285</v>
      </c>
    </row>
    <row r="7883" ht="15.0" customHeight="1">
      <c r="A7883" s="43">
        <v>45986.375</v>
      </c>
      <c r="B7883" s="44">
        <v>11.0</v>
      </c>
      <c r="C7883" s="44">
        <v>9.0</v>
      </c>
      <c r="D7883" s="44">
        <v>798.1</v>
      </c>
      <c r="E7883" s="44">
        <v>26.1</v>
      </c>
      <c r="F7883" s="44">
        <v>3.04</v>
      </c>
      <c r="G7883" s="44">
        <v>0.95</v>
      </c>
      <c r="H7883" s="18">
        <f>MIN(1,F7883/Config_Geracao!$E$4)*G7883</f>
        <v>0.2888</v>
      </c>
    </row>
    <row r="7884" ht="15.0" customHeight="1">
      <c r="A7884" s="43">
        <v>45986.4166666667</v>
      </c>
      <c r="B7884" s="44">
        <v>11.0</v>
      </c>
      <c r="C7884" s="44">
        <v>10.0</v>
      </c>
      <c r="D7884" s="44">
        <v>918.9</v>
      </c>
      <c r="E7884" s="44">
        <v>28.5</v>
      </c>
      <c r="F7884" s="44">
        <v>2.69</v>
      </c>
      <c r="G7884" s="44">
        <v>0.95</v>
      </c>
      <c r="H7884" s="18">
        <f>MIN(1,F7884/Config_Geracao!$E$4)*G7884</f>
        <v>0.25555</v>
      </c>
    </row>
    <row r="7885" ht="15.0" customHeight="1">
      <c r="A7885" s="43">
        <v>45986.4583333333</v>
      </c>
      <c r="B7885" s="44">
        <v>11.0</v>
      </c>
      <c r="C7885" s="44">
        <v>11.0</v>
      </c>
      <c r="D7885" s="44">
        <v>988.2</v>
      </c>
      <c r="E7885" s="44">
        <v>33.0</v>
      </c>
      <c r="F7885" s="44">
        <v>4.17</v>
      </c>
      <c r="G7885" s="44">
        <v>0.95</v>
      </c>
      <c r="H7885" s="18">
        <f>MIN(1,F7885/Config_Geracao!$E$4)*G7885</f>
        <v>0.39615</v>
      </c>
    </row>
    <row r="7886" ht="15.0" customHeight="1">
      <c r="A7886" s="43">
        <v>45986.5</v>
      </c>
      <c r="B7886" s="44">
        <v>11.0</v>
      </c>
      <c r="C7886" s="44">
        <v>12.0</v>
      </c>
      <c r="D7886" s="44">
        <v>331.1</v>
      </c>
      <c r="E7886" s="44">
        <v>29.9</v>
      </c>
      <c r="F7886" s="44">
        <v>2.18</v>
      </c>
      <c r="G7886" s="44">
        <v>0.95</v>
      </c>
      <c r="H7886" s="18">
        <f>MIN(1,F7886/Config_Geracao!$E$4)*G7886</f>
        <v>0.2071</v>
      </c>
    </row>
    <row r="7887" ht="15.0" customHeight="1">
      <c r="A7887" s="43">
        <v>45986.5416666667</v>
      </c>
      <c r="B7887" s="44">
        <v>11.0</v>
      </c>
      <c r="C7887" s="44">
        <v>13.0</v>
      </c>
      <c r="D7887" s="44">
        <v>1017.7</v>
      </c>
      <c r="E7887" s="44">
        <v>32.5</v>
      </c>
      <c r="F7887" s="44">
        <v>2.22</v>
      </c>
      <c r="G7887" s="44">
        <v>0.95</v>
      </c>
      <c r="H7887" s="18">
        <f>MIN(1,F7887/Config_Geracao!$E$4)*G7887</f>
        <v>0.2109</v>
      </c>
    </row>
    <row r="7888" ht="15.0" customHeight="1">
      <c r="A7888" s="43">
        <v>45986.5833333333</v>
      </c>
      <c r="B7888" s="44">
        <v>11.0</v>
      </c>
      <c r="C7888" s="44">
        <v>14.0</v>
      </c>
      <c r="D7888" s="44">
        <v>919.1</v>
      </c>
      <c r="E7888" s="44">
        <v>29.5</v>
      </c>
      <c r="F7888" s="44">
        <v>2.66</v>
      </c>
      <c r="G7888" s="44">
        <v>0.95</v>
      </c>
      <c r="H7888" s="18">
        <f>MIN(1,F7888/Config_Geracao!$E$4)*G7888</f>
        <v>0.2527</v>
      </c>
    </row>
    <row r="7889" ht="15.0" customHeight="1">
      <c r="A7889" s="43">
        <v>45986.625</v>
      </c>
      <c r="B7889" s="44">
        <v>11.0</v>
      </c>
      <c r="C7889" s="44">
        <v>15.0</v>
      </c>
      <c r="D7889" s="44">
        <v>821.9</v>
      </c>
      <c r="E7889" s="44">
        <v>27.4</v>
      </c>
      <c r="F7889" s="44">
        <v>3.71</v>
      </c>
      <c r="G7889" s="44">
        <v>0.95</v>
      </c>
      <c r="H7889" s="18">
        <f>MIN(1,F7889/Config_Geracao!$E$4)*G7889</f>
        <v>0.35245</v>
      </c>
    </row>
    <row r="7890" ht="15.0" customHeight="1">
      <c r="A7890" s="43">
        <v>45986.6666666667</v>
      </c>
      <c r="B7890" s="44">
        <v>11.0</v>
      </c>
      <c r="C7890" s="44">
        <v>16.0</v>
      </c>
      <c r="D7890" s="44">
        <v>643.4</v>
      </c>
      <c r="E7890" s="44">
        <v>27.4</v>
      </c>
      <c r="F7890" s="44">
        <v>4.92</v>
      </c>
      <c r="G7890" s="44">
        <v>0.95</v>
      </c>
      <c r="H7890" s="18">
        <f>MIN(1,F7890/Config_Geracao!$E$4)*G7890</f>
        <v>0.4674</v>
      </c>
    </row>
    <row r="7891" ht="15.0" customHeight="1">
      <c r="A7891" s="43">
        <v>45986.7083333333</v>
      </c>
      <c r="B7891" s="44">
        <v>11.0</v>
      </c>
      <c r="C7891" s="44">
        <v>17.0</v>
      </c>
      <c r="D7891" s="44">
        <v>313.1</v>
      </c>
      <c r="E7891" s="44">
        <v>24.8</v>
      </c>
      <c r="F7891" s="44">
        <v>2.84</v>
      </c>
      <c r="G7891" s="44">
        <v>0.95</v>
      </c>
      <c r="H7891" s="18">
        <f>MIN(1,F7891/Config_Geracao!$E$4)*G7891</f>
        <v>0.2698</v>
      </c>
    </row>
    <row r="7892" ht="15.0" customHeight="1">
      <c r="A7892" s="43">
        <v>45986.75</v>
      </c>
      <c r="B7892" s="44">
        <v>11.0</v>
      </c>
      <c r="C7892" s="44">
        <v>18.0</v>
      </c>
      <c r="D7892" s="44">
        <v>248.2</v>
      </c>
      <c r="E7892" s="44">
        <v>23.1</v>
      </c>
      <c r="F7892" s="44">
        <v>3.0</v>
      </c>
      <c r="G7892" s="44">
        <v>0.95</v>
      </c>
      <c r="H7892" s="18">
        <f>MIN(1,F7892/Config_Geracao!$E$4)*G7892</f>
        <v>0.285</v>
      </c>
    </row>
    <row r="7893" ht="15.0" customHeight="1">
      <c r="A7893" s="43">
        <v>45986.7916666667</v>
      </c>
      <c r="B7893" s="44">
        <v>11.0</v>
      </c>
      <c r="C7893" s="44">
        <v>19.0</v>
      </c>
      <c r="D7893" s="44">
        <v>0.0</v>
      </c>
      <c r="E7893" s="44">
        <v>25.6</v>
      </c>
      <c r="F7893" s="44">
        <v>2.42</v>
      </c>
      <c r="G7893" s="44">
        <v>0.95</v>
      </c>
      <c r="H7893" s="18">
        <f>MIN(1,F7893/Config_Geracao!$E$4)*G7893</f>
        <v>0.2299</v>
      </c>
    </row>
    <row r="7894" ht="15.0" customHeight="1">
      <c r="A7894" s="43">
        <v>45986.8333333333</v>
      </c>
      <c r="B7894" s="44">
        <v>11.0</v>
      </c>
      <c r="C7894" s="44">
        <v>20.0</v>
      </c>
      <c r="D7894" s="44">
        <v>0.0</v>
      </c>
      <c r="E7894" s="44">
        <v>27.4</v>
      </c>
      <c r="F7894" s="44">
        <v>2.59</v>
      </c>
      <c r="G7894" s="44">
        <v>0.95</v>
      </c>
      <c r="H7894" s="18">
        <f>MIN(1,F7894/Config_Geracao!$E$4)*G7894</f>
        <v>0.24605</v>
      </c>
    </row>
    <row r="7895" ht="15.0" customHeight="1">
      <c r="A7895" s="43">
        <v>45986.875</v>
      </c>
      <c r="B7895" s="44">
        <v>11.0</v>
      </c>
      <c r="C7895" s="44">
        <v>21.0</v>
      </c>
      <c r="D7895" s="44">
        <v>0.0</v>
      </c>
      <c r="E7895" s="44">
        <v>26.8</v>
      </c>
      <c r="F7895" s="44">
        <v>3.16</v>
      </c>
      <c r="G7895" s="44">
        <v>0.95</v>
      </c>
      <c r="H7895" s="18">
        <f>MIN(1,F7895/Config_Geracao!$E$4)*G7895</f>
        <v>0.3002</v>
      </c>
    </row>
    <row r="7896" ht="15.0" customHeight="1">
      <c r="A7896" s="43">
        <v>45986.9166666667</v>
      </c>
      <c r="B7896" s="44">
        <v>11.0</v>
      </c>
      <c r="C7896" s="44">
        <v>22.0</v>
      </c>
      <c r="D7896" s="44">
        <v>0.0</v>
      </c>
      <c r="E7896" s="44">
        <v>27.4</v>
      </c>
      <c r="F7896" s="44">
        <v>3.18</v>
      </c>
      <c r="G7896" s="44">
        <v>0.95</v>
      </c>
      <c r="H7896" s="18">
        <f>MIN(1,F7896/Config_Geracao!$E$4)*G7896</f>
        <v>0.3021</v>
      </c>
    </row>
    <row r="7897" ht="15.0" customHeight="1">
      <c r="A7897" s="43">
        <v>45986.9583333333</v>
      </c>
      <c r="B7897" s="44">
        <v>11.0</v>
      </c>
      <c r="C7897" s="44">
        <v>23.0</v>
      </c>
      <c r="D7897" s="44">
        <v>0.0</v>
      </c>
      <c r="E7897" s="44">
        <v>27.4</v>
      </c>
      <c r="F7897" s="44">
        <v>3.98</v>
      </c>
      <c r="G7897" s="44">
        <v>0.95</v>
      </c>
      <c r="H7897" s="18">
        <f>MIN(1,F7897/Config_Geracao!$E$4)*G7897</f>
        <v>0.3781</v>
      </c>
    </row>
    <row r="7898" ht="15.0" customHeight="1">
      <c r="A7898" s="43">
        <v>45987.0</v>
      </c>
      <c r="B7898" s="44">
        <v>11.0</v>
      </c>
      <c r="C7898" s="44">
        <v>0.0</v>
      </c>
      <c r="D7898" s="44">
        <v>0.0</v>
      </c>
      <c r="E7898" s="44">
        <v>26.0</v>
      </c>
      <c r="F7898" s="44">
        <v>3.99</v>
      </c>
      <c r="G7898" s="44">
        <v>0.95</v>
      </c>
      <c r="H7898" s="18">
        <f>MIN(1,F7898/Config_Geracao!$E$4)*G7898</f>
        <v>0.37905</v>
      </c>
    </row>
    <row r="7899" ht="15.0" customHeight="1">
      <c r="A7899" s="43">
        <v>45987.0416666667</v>
      </c>
      <c r="B7899" s="44">
        <v>11.0</v>
      </c>
      <c r="C7899" s="44">
        <v>1.0</v>
      </c>
      <c r="D7899" s="44">
        <v>0.0</v>
      </c>
      <c r="E7899" s="44">
        <v>30.0</v>
      </c>
      <c r="F7899" s="44">
        <v>3.18</v>
      </c>
      <c r="G7899" s="44">
        <v>0.95</v>
      </c>
      <c r="H7899" s="18">
        <f>MIN(1,F7899/Config_Geracao!$E$4)*G7899</f>
        <v>0.3021</v>
      </c>
    </row>
    <row r="7900" ht="15.0" customHeight="1">
      <c r="A7900" s="43">
        <v>45987.0833333333</v>
      </c>
      <c r="B7900" s="44">
        <v>11.0</v>
      </c>
      <c r="C7900" s="44">
        <v>2.0</v>
      </c>
      <c r="D7900" s="44">
        <v>0.0</v>
      </c>
      <c r="E7900" s="44">
        <v>25.8</v>
      </c>
      <c r="F7900" s="44">
        <v>4.7</v>
      </c>
      <c r="G7900" s="44">
        <v>0.95</v>
      </c>
      <c r="H7900" s="18">
        <f>MIN(1,F7900/Config_Geracao!$E$4)*G7900</f>
        <v>0.4465</v>
      </c>
    </row>
    <row r="7901" ht="15.0" customHeight="1">
      <c r="A7901" s="43">
        <v>45987.125</v>
      </c>
      <c r="B7901" s="44">
        <v>11.0</v>
      </c>
      <c r="C7901" s="44">
        <v>3.0</v>
      </c>
      <c r="D7901" s="44">
        <v>0.0</v>
      </c>
      <c r="E7901" s="44">
        <v>26.4</v>
      </c>
      <c r="F7901" s="44">
        <v>3.67</v>
      </c>
      <c r="G7901" s="44">
        <v>0.95</v>
      </c>
      <c r="H7901" s="18">
        <f>MIN(1,F7901/Config_Geracao!$E$4)*G7901</f>
        <v>0.34865</v>
      </c>
    </row>
    <row r="7902" ht="15.0" customHeight="1">
      <c r="A7902" s="43">
        <v>45987.1666666667</v>
      </c>
      <c r="B7902" s="44">
        <v>11.0</v>
      </c>
      <c r="C7902" s="44">
        <v>4.0</v>
      </c>
      <c r="D7902" s="44">
        <v>0.0</v>
      </c>
      <c r="E7902" s="44">
        <v>25.1</v>
      </c>
      <c r="F7902" s="44">
        <v>3.9</v>
      </c>
      <c r="G7902" s="44">
        <v>0.95</v>
      </c>
      <c r="H7902" s="18">
        <f>MIN(1,F7902/Config_Geracao!$E$4)*G7902</f>
        <v>0.3705</v>
      </c>
    </row>
    <row r="7903" ht="15.0" customHeight="1">
      <c r="A7903" s="43">
        <v>45987.2083333333</v>
      </c>
      <c r="B7903" s="44">
        <v>11.0</v>
      </c>
      <c r="C7903" s="44">
        <v>5.0</v>
      </c>
      <c r="D7903" s="44">
        <v>15.3</v>
      </c>
      <c r="E7903" s="44">
        <v>25.6</v>
      </c>
      <c r="F7903" s="44">
        <v>5.06</v>
      </c>
      <c r="G7903" s="44">
        <v>0.95</v>
      </c>
      <c r="H7903" s="18">
        <f>MIN(1,F7903/Config_Geracao!$E$4)*G7903</f>
        <v>0.4807</v>
      </c>
    </row>
    <row r="7904" ht="15.0" customHeight="1">
      <c r="A7904" s="43">
        <v>45987.25</v>
      </c>
      <c r="B7904" s="44">
        <v>11.0</v>
      </c>
      <c r="C7904" s="44">
        <v>6.0</v>
      </c>
      <c r="D7904" s="44">
        <v>223.6</v>
      </c>
      <c r="E7904" s="44">
        <v>24.7</v>
      </c>
      <c r="F7904" s="44">
        <v>2.29</v>
      </c>
      <c r="G7904" s="44">
        <v>0.95</v>
      </c>
      <c r="H7904" s="18">
        <f>MIN(1,F7904/Config_Geracao!$E$4)*G7904</f>
        <v>0.21755</v>
      </c>
    </row>
    <row r="7905" ht="15.0" customHeight="1">
      <c r="A7905" s="43">
        <v>45987.2916666667</v>
      </c>
      <c r="B7905" s="44">
        <v>11.0</v>
      </c>
      <c r="C7905" s="44">
        <v>7.0</v>
      </c>
      <c r="D7905" s="44">
        <v>421.3</v>
      </c>
      <c r="E7905" s="44">
        <v>26.4</v>
      </c>
      <c r="F7905" s="44">
        <v>2.58</v>
      </c>
      <c r="G7905" s="44">
        <v>0.95</v>
      </c>
      <c r="H7905" s="18">
        <f>MIN(1,F7905/Config_Geracao!$E$4)*G7905</f>
        <v>0.2451</v>
      </c>
    </row>
    <row r="7906" ht="15.0" customHeight="1">
      <c r="A7906" s="43">
        <v>45987.3333333333</v>
      </c>
      <c r="B7906" s="44">
        <v>11.0</v>
      </c>
      <c r="C7906" s="44">
        <v>8.0</v>
      </c>
      <c r="D7906" s="44">
        <v>205.0</v>
      </c>
      <c r="E7906" s="44">
        <v>26.1</v>
      </c>
      <c r="F7906" s="44">
        <v>3.18</v>
      </c>
      <c r="G7906" s="44">
        <v>0.95</v>
      </c>
      <c r="H7906" s="18">
        <f>MIN(1,F7906/Config_Geracao!$E$4)*G7906</f>
        <v>0.3021</v>
      </c>
    </row>
    <row r="7907" ht="15.0" customHeight="1">
      <c r="A7907" s="43">
        <v>45987.375</v>
      </c>
      <c r="B7907" s="44">
        <v>11.0</v>
      </c>
      <c r="C7907" s="44">
        <v>9.0</v>
      </c>
      <c r="D7907" s="44">
        <v>515.1</v>
      </c>
      <c r="E7907" s="44">
        <v>29.4</v>
      </c>
      <c r="F7907" s="44">
        <v>2.89</v>
      </c>
      <c r="G7907" s="44">
        <v>0.95</v>
      </c>
      <c r="H7907" s="18">
        <f>MIN(1,F7907/Config_Geracao!$E$4)*G7907</f>
        <v>0.27455</v>
      </c>
    </row>
    <row r="7908" ht="15.0" customHeight="1">
      <c r="A7908" s="43">
        <v>45987.4166666667</v>
      </c>
      <c r="B7908" s="44">
        <v>11.0</v>
      </c>
      <c r="C7908" s="44">
        <v>10.0</v>
      </c>
      <c r="D7908" s="44">
        <v>934.6</v>
      </c>
      <c r="E7908" s="44">
        <v>30.2</v>
      </c>
      <c r="F7908" s="44">
        <v>2.64</v>
      </c>
      <c r="G7908" s="44">
        <v>0.95</v>
      </c>
      <c r="H7908" s="18">
        <f>MIN(1,F7908/Config_Geracao!$E$4)*G7908</f>
        <v>0.2508</v>
      </c>
    </row>
    <row r="7909" ht="15.0" customHeight="1">
      <c r="A7909" s="43">
        <v>45987.4583333333</v>
      </c>
      <c r="B7909" s="44">
        <v>11.0</v>
      </c>
      <c r="C7909" s="44">
        <v>11.0</v>
      </c>
      <c r="D7909" s="44">
        <v>1013.6</v>
      </c>
      <c r="E7909" s="44">
        <v>32.8</v>
      </c>
      <c r="F7909" s="44">
        <v>4.06</v>
      </c>
      <c r="G7909" s="44">
        <v>0.95</v>
      </c>
      <c r="H7909" s="18">
        <f>MIN(1,F7909/Config_Geracao!$E$4)*G7909</f>
        <v>0.3857</v>
      </c>
    </row>
    <row r="7910" ht="15.0" customHeight="1">
      <c r="A7910" s="43">
        <v>45987.5</v>
      </c>
      <c r="B7910" s="44">
        <v>11.0</v>
      </c>
      <c r="C7910" s="44">
        <v>12.0</v>
      </c>
      <c r="D7910" s="44">
        <v>587.9</v>
      </c>
      <c r="E7910" s="44">
        <v>30.8</v>
      </c>
      <c r="F7910" s="44">
        <v>2.35</v>
      </c>
      <c r="G7910" s="44">
        <v>0.95</v>
      </c>
      <c r="H7910" s="18">
        <f>MIN(1,F7910/Config_Geracao!$E$4)*G7910</f>
        <v>0.22325</v>
      </c>
    </row>
    <row r="7911" ht="15.0" customHeight="1">
      <c r="A7911" s="43">
        <v>45987.5416666667</v>
      </c>
      <c r="B7911" s="44">
        <v>11.0</v>
      </c>
      <c r="C7911" s="44">
        <v>13.0</v>
      </c>
      <c r="D7911" s="44">
        <v>570.9</v>
      </c>
      <c r="E7911" s="44">
        <v>31.3</v>
      </c>
      <c r="F7911" s="44">
        <v>2.49</v>
      </c>
      <c r="G7911" s="44">
        <v>0.95</v>
      </c>
      <c r="H7911" s="18">
        <f>MIN(1,F7911/Config_Geracao!$E$4)*G7911</f>
        <v>0.23655</v>
      </c>
    </row>
    <row r="7912" ht="15.0" customHeight="1">
      <c r="A7912" s="43">
        <v>45987.5833333333</v>
      </c>
      <c r="B7912" s="44">
        <v>11.0</v>
      </c>
      <c r="C7912" s="44">
        <v>14.0</v>
      </c>
      <c r="D7912" s="44">
        <v>940.7</v>
      </c>
      <c r="E7912" s="44">
        <v>31.5</v>
      </c>
      <c r="F7912" s="44">
        <v>2.32</v>
      </c>
      <c r="G7912" s="44">
        <v>0.95</v>
      </c>
      <c r="H7912" s="18">
        <f>MIN(1,F7912/Config_Geracao!$E$4)*G7912</f>
        <v>0.2204</v>
      </c>
    </row>
    <row r="7913" ht="15.0" customHeight="1">
      <c r="A7913" s="43">
        <v>45987.625</v>
      </c>
      <c r="B7913" s="44">
        <v>11.0</v>
      </c>
      <c r="C7913" s="44">
        <v>15.0</v>
      </c>
      <c r="D7913" s="44">
        <v>394.2</v>
      </c>
      <c r="E7913" s="44">
        <v>30.4</v>
      </c>
      <c r="F7913" s="44">
        <v>2.08</v>
      </c>
      <c r="G7913" s="44">
        <v>0.95</v>
      </c>
      <c r="H7913" s="18">
        <f>MIN(1,F7913/Config_Geracao!$E$4)*G7913</f>
        <v>0.1976</v>
      </c>
    </row>
    <row r="7914" ht="15.0" customHeight="1">
      <c r="A7914" s="43">
        <v>45987.6666666667</v>
      </c>
      <c r="B7914" s="44">
        <v>11.0</v>
      </c>
      <c r="C7914" s="44">
        <v>16.0</v>
      </c>
      <c r="D7914" s="44">
        <v>657.3</v>
      </c>
      <c r="E7914" s="44">
        <v>29.0</v>
      </c>
      <c r="F7914" s="44">
        <v>2.53</v>
      </c>
      <c r="G7914" s="44">
        <v>0.95</v>
      </c>
      <c r="H7914" s="18">
        <f>MIN(1,F7914/Config_Geracao!$E$4)*G7914</f>
        <v>0.24035</v>
      </c>
    </row>
    <row r="7915" ht="15.0" customHeight="1">
      <c r="A7915" s="43">
        <v>45987.7083333333</v>
      </c>
      <c r="B7915" s="44">
        <v>11.0</v>
      </c>
      <c r="C7915" s="44">
        <v>17.0</v>
      </c>
      <c r="D7915" s="44">
        <v>159.4</v>
      </c>
      <c r="E7915" s="44">
        <v>26.3</v>
      </c>
      <c r="F7915" s="44">
        <v>2.58</v>
      </c>
      <c r="G7915" s="44">
        <v>0.95</v>
      </c>
      <c r="H7915" s="18">
        <f>MIN(1,F7915/Config_Geracao!$E$4)*G7915</f>
        <v>0.2451</v>
      </c>
    </row>
    <row r="7916" ht="15.0" customHeight="1">
      <c r="A7916" s="43">
        <v>45987.75</v>
      </c>
      <c r="B7916" s="44">
        <v>11.0</v>
      </c>
      <c r="C7916" s="44">
        <v>18.0</v>
      </c>
      <c r="D7916" s="44">
        <v>149.1</v>
      </c>
      <c r="E7916" s="44">
        <v>27.4</v>
      </c>
      <c r="F7916" s="44">
        <v>2.52</v>
      </c>
      <c r="G7916" s="44">
        <v>0.95</v>
      </c>
      <c r="H7916" s="18">
        <f>MIN(1,F7916/Config_Geracao!$E$4)*G7916</f>
        <v>0.2394</v>
      </c>
    </row>
    <row r="7917" ht="15.0" customHeight="1">
      <c r="A7917" s="43">
        <v>45987.7916666667</v>
      </c>
      <c r="B7917" s="44">
        <v>11.0</v>
      </c>
      <c r="C7917" s="44">
        <v>19.0</v>
      </c>
      <c r="D7917" s="44">
        <v>0.0</v>
      </c>
      <c r="E7917" s="44">
        <v>23.8</v>
      </c>
      <c r="F7917" s="44">
        <v>2.35</v>
      </c>
      <c r="G7917" s="44">
        <v>0.95</v>
      </c>
      <c r="H7917" s="18">
        <f>MIN(1,F7917/Config_Geracao!$E$4)*G7917</f>
        <v>0.22325</v>
      </c>
    </row>
    <row r="7918" ht="15.0" customHeight="1">
      <c r="A7918" s="43">
        <v>45987.8333333333</v>
      </c>
      <c r="B7918" s="44">
        <v>11.0</v>
      </c>
      <c r="C7918" s="44">
        <v>20.0</v>
      </c>
      <c r="D7918" s="44">
        <v>0.0</v>
      </c>
      <c r="E7918" s="44">
        <v>26.5</v>
      </c>
      <c r="F7918" s="44">
        <v>2.19</v>
      </c>
      <c r="G7918" s="44">
        <v>0.95</v>
      </c>
      <c r="H7918" s="18">
        <f>MIN(1,F7918/Config_Geracao!$E$4)*G7918</f>
        <v>0.20805</v>
      </c>
    </row>
    <row r="7919" ht="15.0" customHeight="1">
      <c r="A7919" s="43">
        <v>45987.875</v>
      </c>
      <c r="B7919" s="44">
        <v>11.0</v>
      </c>
      <c r="C7919" s="44">
        <v>21.0</v>
      </c>
      <c r="D7919" s="44">
        <v>0.0</v>
      </c>
      <c r="E7919" s="44">
        <v>23.4</v>
      </c>
      <c r="F7919" s="44">
        <v>3.5</v>
      </c>
      <c r="G7919" s="44">
        <v>0.95</v>
      </c>
      <c r="H7919" s="18">
        <f>MIN(1,F7919/Config_Geracao!$E$4)*G7919</f>
        <v>0.3325</v>
      </c>
    </row>
    <row r="7920" ht="15.0" customHeight="1">
      <c r="A7920" s="43">
        <v>45987.9166666667</v>
      </c>
      <c r="B7920" s="44">
        <v>11.0</v>
      </c>
      <c r="C7920" s="44">
        <v>22.0</v>
      </c>
      <c r="D7920" s="44">
        <v>0.0</v>
      </c>
      <c r="E7920" s="44">
        <v>25.3</v>
      </c>
      <c r="F7920" s="44">
        <v>9.5</v>
      </c>
      <c r="G7920" s="44">
        <v>0.95</v>
      </c>
      <c r="H7920" s="18">
        <f>MIN(1,F7920/Config_Geracao!$E$4)*G7920</f>
        <v>0.9025</v>
      </c>
    </row>
    <row r="7921" ht="15.0" customHeight="1">
      <c r="A7921" s="43">
        <v>45987.9583333333</v>
      </c>
      <c r="B7921" s="44">
        <v>11.0</v>
      </c>
      <c r="C7921" s="44">
        <v>23.0</v>
      </c>
      <c r="D7921" s="44">
        <v>0.0</v>
      </c>
      <c r="E7921" s="44">
        <v>26.7</v>
      </c>
      <c r="F7921" s="44">
        <v>3.08</v>
      </c>
      <c r="G7921" s="44">
        <v>0.95</v>
      </c>
      <c r="H7921" s="18">
        <f>MIN(1,F7921/Config_Geracao!$E$4)*G7921</f>
        <v>0.2926</v>
      </c>
    </row>
    <row r="7922" ht="15.0" customHeight="1">
      <c r="A7922" s="43">
        <v>45988.0</v>
      </c>
      <c r="B7922" s="44">
        <v>11.0</v>
      </c>
      <c r="C7922" s="44">
        <v>0.0</v>
      </c>
      <c r="D7922" s="44">
        <v>0.0</v>
      </c>
      <c r="E7922" s="44">
        <v>26.4</v>
      </c>
      <c r="F7922" s="44">
        <v>4.83</v>
      </c>
      <c r="G7922" s="44">
        <v>0.95</v>
      </c>
      <c r="H7922" s="18">
        <f>MIN(1,F7922/Config_Geracao!$E$4)*G7922</f>
        <v>0.45885</v>
      </c>
    </row>
    <row r="7923" ht="15.0" customHeight="1">
      <c r="A7923" s="43">
        <v>45988.0416666667</v>
      </c>
      <c r="B7923" s="44">
        <v>11.0</v>
      </c>
      <c r="C7923" s="44">
        <v>1.0</v>
      </c>
      <c r="D7923" s="44">
        <v>0.0</v>
      </c>
      <c r="E7923" s="44">
        <v>28.6</v>
      </c>
      <c r="F7923" s="44">
        <v>5.46</v>
      </c>
      <c r="G7923" s="44">
        <v>0.95</v>
      </c>
      <c r="H7923" s="18">
        <f>MIN(1,F7923/Config_Geracao!$E$4)*G7923</f>
        <v>0.5187</v>
      </c>
    </row>
    <row r="7924" ht="15.0" customHeight="1">
      <c r="A7924" s="43">
        <v>45988.0833333333</v>
      </c>
      <c r="B7924" s="44">
        <v>11.0</v>
      </c>
      <c r="C7924" s="44">
        <v>2.0</v>
      </c>
      <c r="D7924" s="44">
        <v>0.0</v>
      </c>
      <c r="E7924" s="44">
        <v>29.4</v>
      </c>
      <c r="F7924" s="44">
        <v>3.29</v>
      </c>
      <c r="G7924" s="44">
        <v>0.95</v>
      </c>
      <c r="H7924" s="18">
        <f>MIN(1,F7924/Config_Geracao!$E$4)*G7924</f>
        <v>0.31255</v>
      </c>
    </row>
    <row r="7925" ht="15.0" customHeight="1">
      <c r="A7925" s="43">
        <v>45988.125</v>
      </c>
      <c r="B7925" s="44">
        <v>11.0</v>
      </c>
      <c r="C7925" s="44">
        <v>3.0</v>
      </c>
      <c r="D7925" s="44">
        <v>0.0</v>
      </c>
      <c r="E7925" s="44">
        <v>26.6</v>
      </c>
      <c r="F7925" s="44">
        <v>3.15</v>
      </c>
      <c r="G7925" s="44">
        <v>0.95</v>
      </c>
      <c r="H7925" s="18">
        <f>MIN(1,F7925/Config_Geracao!$E$4)*G7925</f>
        <v>0.29925</v>
      </c>
    </row>
    <row r="7926" ht="15.0" customHeight="1">
      <c r="A7926" s="43">
        <v>45988.1666666667</v>
      </c>
      <c r="B7926" s="44">
        <v>11.0</v>
      </c>
      <c r="C7926" s="44">
        <v>4.0</v>
      </c>
      <c r="D7926" s="44">
        <v>0.0</v>
      </c>
      <c r="E7926" s="44">
        <v>24.8</v>
      </c>
      <c r="F7926" s="44">
        <v>3.51</v>
      </c>
      <c r="G7926" s="44">
        <v>0.95</v>
      </c>
      <c r="H7926" s="18">
        <f>MIN(1,F7926/Config_Geracao!$E$4)*G7926</f>
        <v>0.33345</v>
      </c>
    </row>
    <row r="7927" ht="15.0" customHeight="1">
      <c r="A7927" s="43">
        <v>45988.2083333333</v>
      </c>
      <c r="B7927" s="44">
        <v>11.0</v>
      </c>
      <c r="C7927" s="44">
        <v>5.0</v>
      </c>
      <c r="D7927" s="44">
        <v>0.0</v>
      </c>
      <c r="E7927" s="44">
        <v>24.3</v>
      </c>
      <c r="F7927" s="44">
        <v>3.02</v>
      </c>
      <c r="G7927" s="44">
        <v>0.95</v>
      </c>
      <c r="H7927" s="18">
        <f>MIN(1,F7927/Config_Geracao!$E$4)*G7927</f>
        <v>0.2869</v>
      </c>
    </row>
    <row r="7928" ht="15.0" customHeight="1">
      <c r="A7928" s="43">
        <v>45988.25</v>
      </c>
      <c r="B7928" s="44">
        <v>11.0</v>
      </c>
      <c r="C7928" s="44">
        <v>6.0</v>
      </c>
      <c r="D7928" s="44">
        <v>243.4</v>
      </c>
      <c r="E7928" s="44">
        <v>22.6</v>
      </c>
      <c r="F7928" s="44">
        <v>4.1</v>
      </c>
      <c r="G7928" s="44">
        <v>0.95</v>
      </c>
      <c r="H7928" s="18">
        <f>MIN(1,F7928/Config_Geracao!$E$4)*G7928</f>
        <v>0.3895</v>
      </c>
    </row>
    <row r="7929" ht="15.0" customHeight="1">
      <c r="A7929" s="43">
        <v>45988.2916666667</v>
      </c>
      <c r="B7929" s="44">
        <v>11.0</v>
      </c>
      <c r="C7929" s="44">
        <v>7.0</v>
      </c>
      <c r="D7929" s="44">
        <v>306.5</v>
      </c>
      <c r="E7929" s="44">
        <v>27.0</v>
      </c>
      <c r="F7929" s="44">
        <v>3.0</v>
      </c>
      <c r="G7929" s="44">
        <v>0.95</v>
      </c>
      <c r="H7929" s="18">
        <f>MIN(1,F7929/Config_Geracao!$E$4)*G7929</f>
        <v>0.285</v>
      </c>
    </row>
    <row r="7930" ht="15.0" customHeight="1">
      <c r="A7930" s="43">
        <v>45988.3333333333</v>
      </c>
      <c r="B7930" s="44">
        <v>11.0</v>
      </c>
      <c r="C7930" s="44">
        <v>8.0</v>
      </c>
      <c r="D7930" s="44">
        <v>439.2</v>
      </c>
      <c r="E7930" s="44">
        <v>25.8</v>
      </c>
      <c r="F7930" s="44">
        <v>3.04</v>
      </c>
      <c r="G7930" s="44">
        <v>0.95</v>
      </c>
      <c r="H7930" s="18">
        <f>MIN(1,F7930/Config_Geracao!$E$4)*G7930</f>
        <v>0.2888</v>
      </c>
    </row>
    <row r="7931" ht="15.0" customHeight="1">
      <c r="A7931" s="43">
        <v>45988.375</v>
      </c>
      <c r="B7931" s="44">
        <v>11.0</v>
      </c>
      <c r="C7931" s="44">
        <v>9.0</v>
      </c>
      <c r="D7931" s="44">
        <v>796.0</v>
      </c>
      <c r="E7931" s="44">
        <v>31.0</v>
      </c>
      <c r="F7931" s="44">
        <v>2.3</v>
      </c>
      <c r="G7931" s="44">
        <v>0.95</v>
      </c>
      <c r="H7931" s="18">
        <f>MIN(1,F7931/Config_Geracao!$E$4)*G7931</f>
        <v>0.2185</v>
      </c>
    </row>
    <row r="7932" ht="15.0" customHeight="1">
      <c r="A7932" s="43">
        <v>45988.4166666667</v>
      </c>
      <c r="B7932" s="44">
        <v>11.0</v>
      </c>
      <c r="C7932" s="44">
        <v>10.0</v>
      </c>
      <c r="D7932" s="44">
        <v>924.7</v>
      </c>
      <c r="E7932" s="44">
        <v>31.7</v>
      </c>
      <c r="F7932" s="44">
        <v>3.75</v>
      </c>
      <c r="G7932" s="44">
        <v>0.95</v>
      </c>
      <c r="H7932" s="18">
        <f>MIN(1,F7932/Config_Geracao!$E$4)*G7932</f>
        <v>0.35625</v>
      </c>
    </row>
    <row r="7933" ht="15.0" customHeight="1">
      <c r="A7933" s="43">
        <v>45988.4583333333</v>
      </c>
      <c r="B7933" s="44">
        <v>11.0</v>
      </c>
      <c r="C7933" s="44">
        <v>11.0</v>
      </c>
      <c r="D7933" s="44">
        <v>273.1</v>
      </c>
      <c r="E7933" s="44">
        <v>29.1</v>
      </c>
      <c r="F7933" s="44">
        <v>4.09</v>
      </c>
      <c r="G7933" s="44">
        <v>0.95</v>
      </c>
      <c r="H7933" s="18">
        <f>MIN(1,F7933/Config_Geracao!$E$4)*G7933</f>
        <v>0.38855</v>
      </c>
    </row>
    <row r="7934" ht="15.0" customHeight="1">
      <c r="A7934" s="43">
        <v>45988.5</v>
      </c>
      <c r="B7934" s="44">
        <v>11.0</v>
      </c>
      <c r="C7934" s="44">
        <v>12.0</v>
      </c>
      <c r="D7934" s="44">
        <v>1046.6</v>
      </c>
      <c r="E7934" s="44">
        <v>26.4</v>
      </c>
      <c r="F7934" s="44">
        <v>3.88</v>
      </c>
      <c r="G7934" s="44">
        <v>0.95</v>
      </c>
      <c r="H7934" s="18">
        <f>MIN(1,F7934/Config_Geracao!$E$4)*G7934</f>
        <v>0.3686</v>
      </c>
    </row>
    <row r="7935" ht="15.0" customHeight="1">
      <c r="A7935" s="43">
        <v>45988.5416666667</v>
      </c>
      <c r="B7935" s="44">
        <v>11.0</v>
      </c>
      <c r="C7935" s="44">
        <v>13.0</v>
      </c>
      <c r="D7935" s="44">
        <v>672.2</v>
      </c>
      <c r="E7935" s="44">
        <v>30.8</v>
      </c>
      <c r="F7935" s="44">
        <v>2.46</v>
      </c>
      <c r="G7935" s="44">
        <v>0.95</v>
      </c>
      <c r="H7935" s="18">
        <f>MIN(1,F7935/Config_Geracao!$E$4)*G7935</f>
        <v>0.2337</v>
      </c>
    </row>
    <row r="7936" ht="15.0" customHeight="1">
      <c r="A7936" s="43">
        <v>45988.5833333333</v>
      </c>
      <c r="B7936" s="44">
        <v>11.0</v>
      </c>
      <c r="C7936" s="44">
        <v>14.0</v>
      </c>
      <c r="D7936" s="44">
        <v>333.4</v>
      </c>
      <c r="E7936" s="44">
        <v>30.0</v>
      </c>
      <c r="F7936" s="44">
        <v>2.09</v>
      </c>
      <c r="G7936" s="44">
        <v>0.95</v>
      </c>
      <c r="H7936" s="18">
        <f>MIN(1,F7936/Config_Geracao!$E$4)*G7936</f>
        <v>0.19855</v>
      </c>
    </row>
    <row r="7937" ht="15.0" customHeight="1">
      <c r="A7937" s="43">
        <v>45988.625</v>
      </c>
      <c r="B7937" s="44">
        <v>11.0</v>
      </c>
      <c r="C7937" s="44">
        <v>15.0</v>
      </c>
      <c r="D7937" s="44">
        <v>782.0</v>
      </c>
      <c r="E7937" s="44">
        <v>31.4</v>
      </c>
      <c r="F7937" s="44">
        <v>2.67</v>
      </c>
      <c r="G7937" s="44">
        <v>0.95</v>
      </c>
      <c r="H7937" s="18">
        <f>MIN(1,F7937/Config_Geracao!$E$4)*G7937</f>
        <v>0.25365</v>
      </c>
    </row>
    <row r="7938" ht="15.0" customHeight="1">
      <c r="A7938" s="43">
        <v>45988.6666666667</v>
      </c>
      <c r="B7938" s="44">
        <v>11.0</v>
      </c>
      <c r="C7938" s="44">
        <v>16.0</v>
      </c>
      <c r="D7938" s="44">
        <v>434.8</v>
      </c>
      <c r="E7938" s="44">
        <v>27.5</v>
      </c>
      <c r="F7938" s="44">
        <v>3.03</v>
      </c>
      <c r="G7938" s="44">
        <v>0.95</v>
      </c>
      <c r="H7938" s="18">
        <f>MIN(1,F7938/Config_Geracao!$E$4)*G7938</f>
        <v>0.28785</v>
      </c>
    </row>
    <row r="7939" ht="15.0" customHeight="1">
      <c r="A7939" s="43">
        <v>45988.7083333333</v>
      </c>
      <c r="B7939" s="44">
        <v>11.0</v>
      </c>
      <c r="C7939" s="44">
        <v>17.0</v>
      </c>
      <c r="D7939" s="44">
        <v>113.8</v>
      </c>
      <c r="E7939" s="44">
        <v>25.9</v>
      </c>
      <c r="F7939" s="44">
        <v>2.42</v>
      </c>
      <c r="G7939" s="44">
        <v>0.95</v>
      </c>
      <c r="H7939" s="18">
        <f>MIN(1,F7939/Config_Geracao!$E$4)*G7939</f>
        <v>0.2299</v>
      </c>
    </row>
    <row r="7940" ht="15.0" customHeight="1">
      <c r="A7940" s="43">
        <v>45988.75</v>
      </c>
      <c r="B7940" s="44">
        <v>11.0</v>
      </c>
      <c r="C7940" s="44">
        <v>18.0</v>
      </c>
      <c r="D7940" s="44">
        <v>262.1</v>
      </c>
      <c r="E7940" s="44">
        <v>25.0</v>
      </c>
      <c r="F7940" s="44">
        <v>4.37</v>
      </c>
      <c r="G7940" s="44">
        <v>0.95</v>
      </c>
      <c r="H7940" s="18">
        <f>MIN(1,F7940/Config_Geracao!$E$4)*G7940</f>
        <v>0.41515</v>
      </c>
    </row>
    <row r="7941" ht="15.0" customHeight="1">
      <c r="A7941" s="43">
        <v>45988.7916666667</v>
      </c>
      <c r="B7941" s="44">
        <v>11.0</v>
      </c>
      <c r="C7941" s="44">
        <v>19.0</v>
      </c>
      <c r="D7941" s="44">
        <v>0.4</v>
      </c>
      <c r="E7941" s="44">
        <v>22.1</v>
      </c>
      <c r="F7941" s="44">
        <v>2.98</v>
      </c>
      <c r="G7941" s="44">
        <v>0.95</v>
      </c>
      <c r="H7941" s="18">
        <f>MIN(1,F7941/Config_Geracao!$E$4)*G7941</f>
        <v>0.2831</v>
      </c>
    </row>
    <row r="7942" ht="15.0" customHeight="1">
      <c r="A7942" s="43">
        <v>45988.8333333333</v>
      </c>
      <c r="B7942" s="44">
        <v>11.0</v>
      </c>
      <c r="C7942" s="44">
        <v>20.0</v>
      </c>
      <c r="D7942" s="44">
        <v>0.0</v>
      </c>
      <c r="E7942" s="44">
        <v>24.4</v>
      </c>
      <c r="F7942" s="44">
        <v>2.19</v>
      </c>
      <c r="G7942" s="44">
        <v>0.95</v>
      </c>
      <c r="H7942" s="18">
        <f>MIN(1,F7942/Config_Geracao!$E$4)*G7942</f>
        <v>0.20805</v>
      </c>
    </row>
    <row r="7943" ht="15.0" customHeight="1">
      <c r="A7943" s="43">
        <v>45988.875</v>
      </c>
      <c r="B7943" s="44">
        <v>11.0</v>
      </c>
      <c r="C7943" s="44">
        <v>21.0</v>
      </c>
      <c r="D7943" s="44">
        <v>0.0</v>
      </c>
      <c r="E7943" s="44">
        <v>27.4</v>
      </c>
      <c r="F7943" s="44">
        <v>5.35</v>
      </c>
      <c r="G7943" s="44">
        <v>0.95</v>
      </c>
      <c r="H7943" s="18">
        <f>MIN(1,F7943/Config_Geracao!$E$4)*G7943</f>
        <v>0.50825</v>
      </c>
    </row>
    <row r="7944" ht="15.0" customHeight="1">
      <c r="A7944" s="43">
        <v>45988.9166666667</v>
      </c>
      <c r="B7944" s="44">
        <v>11.0</v>
      </c>
      <c r="C7944" s="44">
        <v>22.0</v>
      </c>
      <c r="D7944" s="44">
        <v>0.0</v>
      </c>
      <c r="E7944" s="44">
        <v>29.2</v>
      </c>
      <c r="F7944" s="44">
        <v>3.0</v>
      </c>
      <c r="G7944" s="44">
        <v>0.95</v>
      </c>
      <c r="H7944" s="18">
        <f>MIN(1,F7944/Config_Geracao!$E$4)*G7944</f>
        <v>0.285</v>
      </c>
    </row>
    <row r="7945" ht="15.0" customHeight="1">
      <c r="A7945" s="43">
        <v>45988.9583333333</v>
      </c>
      <c r="B7945" s="44">
        <v>11.0</v>
      </c>
      <c r="C7945" s="44">
        <v>23.0</v>
      </c>
      <c r="D7945" s="44">
        <v>0.0</v>
      </c>
      <c r="E7945" s="44">
        <v>26.1</v>
      </c>
      <c r="F7945" s="44">
        <v>3.7</v>
      </c>
      <c r="G7945" s="44">
        <v>0.95</v>
      </c>
      <c r="H7945" s="18">
        <f>MIN(1,F7945/Config_Geracao!$E$4)*G7945</f>
        <v>0.3515</v>
      </c>
    </row>
    <row r="7946" ht="15.0" customHeight="1">
      <c r="A7946" s="43">
        <v>45989.0</v>
      </c>
      <c r="B7946" s="44">
        <v>11.0</v>
      </c>
      <c r="C7946" s="44">
        <v>0.0</v>
      </c>
      <c r="D7946" s="44">
        <v>0.0</v>
      </c>
      <c r="E7946" s="44">
        <v>30.7</v>
      </c>
      <c r="F7946" s="44">
        <v>4.36</v>
      </c>
      <c r="G7946" s="44">
        <v>0.95</v>
      </c>
      <c r="H7946" s="18">
        <f>MIN(1,F7946/Config_Geracao!$E$4)*G7946</f>
        <v>0.4142</v>
      </c>
    </row>
    <row r="7947" ht="15.0" customHeight="1">
      <c r="A7947" s="43">
        <v>45989.0416666667</v>
      </c>
      <c r="B7947" s="44">
        <v>11.0</v>
      </c>
      <c r="C7947" s="44">
        <v>1.0</v>
      </c>
      <c r="D7947" s="44">
        <v>0.0</v>
      </c>
      <c r="E7947" s="44">
        <v>26.9</v>
      </c>
      <c r="F7947" s="44">
        <v>4.21</v>
      </c>
      <c r="G7947" s="44">
        <v>0.95</v>
      </c>
      <c r="H7947" s="18">
        <f>MIN(1,F7947/Config_Geracao!$E$4)*G7947</f>
        <v>0.39995</v>
      </c>
    </row>
    <row r="7948" ht="15.0" customHeight="1">
      <c r="A7948" s="43">
        <v>45989.0833333333</v>
      </c>
      <c r="B7948" s="44">
        <v>11.0</v>
      </c>
      <c r="C7948" s="44">
        <v>2.0</v>
      </c>
      <c r="D7948" s="44">
        <v>0.0</v>
      </c>
      <c r="E7948" s="44">
        <v>26.6</v>
      </c>
      <c r="F7948" s="44">
        <v>3.74</v>
      </c>
      <c r="G7948" s="44">
        <v>0.95</v>
      </c>
      <c r="H7948" s="18">
        <f>MIN(1,F7948/Config_Geracao!$E$4)*G7948</f>
        <v>0.3553</v>
      </c>
    </row>
    <row r="7949" ht="15.0" customHeight="1">
      <c r="A7949" s="43">
        <v>45989.125</v>
      </c>
      <c r="B7949" s="44">
        <v>11.0</v>
      </c>
      <c r="C7949" s="44">
        <v>3.0</v>
      </c>
      <c r="D7949" s="44">
        <v>0.0</v>
      </c>
      <c r="E7949" s="44">
        <v>27.0</v>
      </c>
      <c r="F7949" s="44">
        <v>3.62</v>
      </c>
      <c r="G7949" s="44">
        <v>0.95</v>
      </c>
      <c r="H7949" s="18">
        <f>MIN(1,F7949/Config_Geracao!$E$4)*G7949</f>
        <v>0.3439</v>
      </c>
    </row>
    <row r="7950" ht="15.0" customHeight="1">
      <c r="A7950" s="43">
        <v>45989.1666666667</v>
      </c>
      <c r="B7950" s="44">
        <v>11.0</v>
      </c>
      <c r="C7950" s="44">
        <v>4.0</v>
      </c>
      <c r="D7950" s="44">
        <v>0.0</v>
      </c>
      <c r="E7950" s="44">
        <v>24.1</v>
      </c>
      <c r="F7950" s="44">
        <v>4.18</v>
      </c>
      <c r="G7950" s="44">
        <v>0.95</v>
      </c>
      <c r="H7950" s="18">
        <f>MIN(1,F7950/Config_Geracao!$E$4)*G7950</f>
        <v>0.3971</v>
      </c>
    </row>
    <row r="7951" ht="15.0" customHeight="1">
      <c r="A7951" s="43">
        <v>45989.2083333333</v>
      </c>
      <c r="B7951" s="44">
        <v>11.0</v>
      </c>
      <c r="C7951" s="44">
        <v>5.0</v>
      </c>
      <c r="D7951" s="44">
        <v>29.1</v>
      </c>
      <c r="E7951" s="44">
        <v>26.7</v>
      </c>
      <c r="F7951" s="44">
        <v>5.2</v>
      </c>
      <c r="G7951" s="44">
        <v>0.95</v>
      </c>
      <c r="H7951" s="18">
        <f>MIN(1,F7951/Config_Geracao!$E$4)*G7951</f>
        <v>0.494</v>
      </c>
    </row>
    <row r="7952" ht="15.0" customHeight="1">
      <c r="A7952" s="43">
        <v>45989.25</v>
      </c>
      <c r="B7952" s="44">
        <v>11.0</v>
      </c>
      <c r="C7952" s="44">
        <v>6.0</v>
      </c>
      <c r="D7952" s="44">
        <v>221.1</v>
      </c>
      <c r="E7952" s="44">
        <v>23.9</v>
      </c>
      <c r="F7952" s="44">
        <v>2.07</v>
      </c>
      <c r="G7952" s="44">
        <v>0.95</v>
      </c>
      <c r="H7952" s="18">
        <f>MIN(1,F7952/Config_Geracao!$E$4)*G7952</f>
        <v>0.19665</v>
      </c>
    </row>
    <row r="7953" ht="15.0" customHeight="1">
      <c r="A7953" s="43">
        <v>45989.2916666667</v>
      </c>
      <c r="B7953" s="44">
        <v>11.0</v>
      </c>
      <c r="C7953" s="44">
        <v>7.0</v>
      </c>
      <c r="D7953" s="44">
        <v>411.5</v>
      </c>
      <c r="E7953" s="44">
        <v>25.7</v>
      </c>
      <c r="F7953" s="44">
        <v>2.13</v>
      </c>
      <c r="G7953" s="44">
        <v>0.95</v>
      </c>
      <c r="H7953" s="18">
        <f>MIN(1,F7953/Config_Geracao!$E$4)*G7953</f>
        <v>0.20235</v>
      </c>
    </row>
    <row r="7954" ht="15.0" customHeight="1">
      <c r="A7954" s="43">
        <v>45989.3333333333</v>
      </c>
      <c r="B7954" s="44">
        <v>11.0</v>
      </c>
      <c r="C7954" s="44">
        <v>8.0</v>
      </c>
      <c r="D7954" s="44">
        <v>650.8</v>
      </c>
      <c r="E7954" s="44">
        <v>25.9</v>
      </c>
      <c r="F7954" s="44">
        <v>2.3</v>
      </c>
      <c r="G7954" s="44">
        <v>0.95</v>
      </c>
      <c r="H7954" s="18">
        <f>MIN(1,F7954/Config_Geracao!$E$4)*G7954</f>
        <v>0.2185</v>
      </c>
    </row>
    <row r="7955" ht="15.0" customHeight="1">
      <c r="A7955" s="43">
        <v>45989.375</v>
      </c>
      <c r="B7955" s="44">
        <v>11.0</v>
      </c>
      <c r="C7955" s="44">
        <v>9.0</v>
      </c>
      <c r="D7955" s="44">
        <v>527.2</v>
      </c>
      <c r="E7955" s="44">
        <v>29.6</v>
      </c>
      <c r="F7955" s="44">
        <v>2.01</v>
      </c>
      <c r="G7955" s="44">
        <v>0.95</v>
      </c>
      <c r="H7955" s="18">
        <f>MIN(1,F7955/Config_Geracao!$E$4)*G7955</f>
        <v>0.19095</v>
      </c>
    </row>
    <row r="7956" ht="15.0" customHeight="1">
      <c r="A7956" s="43">
        <v>45989.4166666667</v>
      </c>
      <c r="B7956" s="44">
        <v>11.0</v>
      </c>
      <c r="C7956" s="44">
        <v>10.0</v>
      </c>
      <c r="D7956" s="44">
        <v>477.7</v>
      </c>
      <c r="E7956" s="44">
        <v>31.1</v>
      </c>
      <c r="F7956" s="44">
        <v>4.19</v>
      </c>
      <c r="G7956" s="44">
        <v>0.95</v>
      </c>
      <c r="H7956" s="18">
        <f>MIN(1,F7956/Config_Geracao!$E$4)*G7956</f>
        <v>0.39805</v>
      </c>
    </row>
    <row r="7957" ht="15.0" customHeight="1">
      <c r="A7957" s="43">
        <v>45989.4583333333</v>
      </c>
      <c r="B7957" s="44">
        <v>11.0</v>
      </c>
      <c r="C7957" s="44">
        <v>11.0</v>
      </c>
      <c r="D7957" s="44">
        <v>517.3</v>
      </c>
      <c r="E7957" s="44">
        <v>29.6</v>
      </c>
      <c r="F7957" s="44">
        <v>2.08</v>
      </c>
      <c r="G7957" s="44">
        <v>0.95</v>
      </c>
      <c r="H7957" s="18">
        <f>MIN(1,F7957/Config_Geracao!$E$4)*G7957</f>
        <v>0.1976</v>
      </c>
    </row>
    <row r="7958" ht="15.0" customHeight="1">
      <c r="A7958" s="43">
        <v>45989.5</v>
      </c>
      <c r="B7958" s="44">
        <v>11.0</v>
      </c>
      <c r="C7958" s="44">
        <v>12.0</v>
      </c>
      <c r="D7958" s="44">
        <v>290.5</v>
      </c>
      <c r="E7958" s="44">
        <v>31.6</v>
      </c>
      <c r="F7958" s="44">
        <v>2.11</v>
      </c>
      <c r="G7958" s="44">
        <v>0.95</v>
      </c>
      <c r="H7958" s="18">
        <f>MIN(1,F7958/Config_Geracao!$E$4)*G7958</f>
        <v>0.20045</v>
      </c>
    </row>
    <row r="7959" ht="15.0" customHeight="1">
      <c r="A7959" s="43">
        <v>45989.5416666667</v>
      </c>
      <c r="B7959" s="44">
        <v>11.0</v>
      </c>
      <c r="C7959" s="44">
        <v>13.0</v>
      </c>
      <c r="D7959" s="44">
        <v>975.4</v>
      </c>
      <c r="E7959" s="44">
        <v>29.2</v>
      </c>
      <c r="F7959" s="44">
        <v>2.51</v>
      </c>
      <c r="G7959" s="44">
        <v>0.95</v>
      </c>
      <c r="H7959" s="18">
        <f>MIN(1,F7959/Config_Geracao!$E$4)*G7959</f>
        <v>0.23845</v>
      </c>
    </row>
    <row r="7960" ht="15.0" customHeight="1">
      <c r="A7960" s="43">
        <v>45989.5833333333</v>
      </c>
      <c r="B7960" s="44">
        <v>11.0</v>
      </c>
      <c r="C7960" s="44">
        <v>14.0</v>
      </c>
      <c r="D7960" s="44">
        <v>916.4</v>
      </c>
      <c r="E7960" s="44">
        <v>30.0</v>
      </c>
      <c r="F7960" s="44">
        <v>2.99</v>
      </c>
      <c r="G7960" s="44">
        <v>0.95</v>
      </c>
      <c r="H7960" s="18">
        <f>MIN(1,F7960/Config_Geracao!$E$4)*G7960</f>
        <v>0.28405</v>
      </c>
    </row>
    <row r="7961" ht="15.0" customHeight="1">
      <c r="A7961" s="43">
        <v>45989.625</v>
      </c>
      <c r="B7961" s="44">
        <v>11.0</v>
      </c>
      <c r="C7961" s="44">
        <v>15.0</v>
      </c>
      <c r="D7961" s="44">
        <v>788.8</v>
      </c>
      <c r="E7961" s="44">
        <v>30.6</v>
      </c>
      <c r="F7961" s="44">
        <v>2.46</v>
      </c>
      <c r="G7961" s="44">
        <v>0.95</v>
      </c>
      <c r="H7961" s="18">
        <f>MIN(1,F7961/Config_Geracao!$E$4)*G7961</f>
        <v>0.2337</v>
      </c>
    </row>
    <row r="7962" ht="15.0" customHeight="1">
      <c r="A7962" s="43">
        <v>45989.6666666667</v>
      </c>
      <c r="B7962" s="44">
        <v>11.0</v>
      </c>
      <c r="C7962" s="44">
        <v>16.0</v>
      </c>
      <c r="D7962" s="44">
        <v>594.1</v>
      </c>
      <c r="E7962" s="44">
        <v>29.6</v>
      </c>
      <c r="F7962" s="44">
        <v>2.3</v>
      </c>
      <c r="G7962" s="44">
        <v>0.95</v>
      </c>
      <c r="H7962" s="18">
        <f>MIN(1,F7962/Config_Geracao!$E$4)*G7962</f>
        <v>0.2185</v>
      </c>
    </row>
    <row r="7963" ht="15.0" customHeight="1">
      <c r="A7963" s="43">
        <v>45989.7083333333</v>
      </c>
      <c r="B7963" s="44">
        <v>11.0</v>
      </c>
      <c r="C7963" s="44">
        <v>17.0</v>
      </c>
      <c r="D7963" s="44">
        <v>422.3</v>
      </c>
      <c r="E7963" s="44">
        <v>28.5</v>
      </c>
      <c r="F7963" s="44">
        <v>2.57</v>
      </c>
      <c r="G7963" s="44">
        <v>0.95</v>
      </c>
      <c r="H7963" s="18">
        <f>MIN(1,F7963/Config_Geracao!$E$4)*G7963</f>
        <v>0.24415</v>
      </c>
    </row>
    <row r="7964" ht="15.0" customHeight="1">
      <c r="A7964" s="43">
        <v>45989.75</v>
      </c>
      <c r="B7964" s="44">
        <v>11.0</v>
      </c>
      <c r="C7964" s="44">
        <v>18.0</v>
      </c>
      <c r="D7964" s="44">
        <v>73.8</v>
      </c>
      <c r="E7964" s="44">
        <v>26.5</v>
      </c>
      <c r="F7964" s="44">
        <v>2.68</v>
      </c>
      <c r="G7964" s="44">
        <v>0.95</v>
      </c>
      <c r="H7964" s="18">
        <f>MIN(1,F7964/Config_Geracao!$E$4)*G7964</f>
        <v>0.2546</v>
      </c>
    </row>
    <row r="7965" ht="15.0" customHeight="1">
      <c r="A7965" s="43">
        <v>45989.7916666667</v>
      </c>
      <c r="B7965" s="44">
        <v>11.0</v>
      </c>
      <c r="C7965" s="44">
        <v>19.0</v>
      </c>
      <c r="D7965" s="44">
        <v>0.0</v>
      </c>
      <c r="E7965" s="44">
        <v>29.0</v>
      </c>
      <c r="F7965" s="44">
        <v>3.36</v>
      </c>
      <c r="G7965" s="44">
        <v>0.95</v>
      </c>
      <c r="H7965" s="18">
        <f>MIN(1,F7965/Config_Geracao!$E$4)*G7965</f>
        <v>0.3192</v>
      </c>
    </row>
    <row r="7966" ht="15.0" customHeight="1">
      <c r="A7966" s="43">
        <v>45989.8333333333</v>
      </c>
      <c r="B7966" s="44">
        <v>11.0</v>
      </c>
      <c r="C7966" s="44">
        <v>20.0</v>
      </c>
      <c r="D7966" s="44">
        <v>0.0</v>
      </c>
      <c r="E7966" s="44">
        <v>26.6</v>
      </c>
      <c r="F7966" s="44">
        <v>2.81</v>
      </c>
      <c r="G7966" s="44">
        <v>0.95</v>
      </c>
      <c r="H7966" s="18">
        <f>MIN(1,F7966/Config_Geracao!$E$4)*G7966</f>
        <v>0.26695</v>
      </c>
    </row>
    <row r="7967" ht="15.0" customHeight="1">
      <c r="A7967" s="43">
        <v>45989.875</v>
      </c>
      <c r="B7967" s="44">
        <v>11.0</v>
      </c>
      <c r="C7967" s="44">
        <v>21.0</v>
      </c>
      <c r="D7967" s="44">
        <v>0.0</v>
      </c>
      <c r="E7967" s="44">
        <v>26.5</v>
      </c>
      <c r="F7967" s="44">
        <v>4.84</v>
      </c>
      <c r="G7967" s="44">
        <v>0.95</v>
      </c>
      <c r="H7967" s="18">
        <f>MIN(1,F7967/Config_Geracao!$E$4)*G7967</f>
        <v>0.4598</v>
      </c>
    </row>
    <row r="7968" ht="15.0" customHeight="1">
      <c r="A7968" s="43">
        <v>45989.9166666667</v>
      </c>
      <c r="B7968" s="44">
        <v>11.0</v>
      </c>
      <c r="C7968" s="44">
        <v>22.0</v>
      </c>
      <c r="D7968" s="44">
        <v>0.0</v>
      </c>
      <c r="E7968" s="44">
        <v>28.7</v>
      </c>
      <c r="F7968" s="44">
        <v>5.18</v>
      </c>
      <c r="G7968" s="44">
        <v>0.95</v>
      </c>
      <c r="H7968" s="18">
        <f>MIN(1,F7968/Config_Geracao!$E$4)*G7968</f>
        <v>0.4921</v>
      </c>
    </row>
    <row r="7969" ht="15.0" customHeight="1">
      <c r="A7969" s="43">
        <v>45989.9583333333</v>
      </c>
      <c r="B7969" s="44">
        <v>11.0</v>
      </c>
      <c r="C7969" s="44">
        <v>23.0</v>
      </c>
      <c r="D7969" s="44">
        <v>0.0</v>
      </c>
      <c r="E7969" s="44">
        <v>28.4</v>
      </c>
      <c r="F7969" s="44">
        <v>3.52</v>
      </c>
      <c r="G7969" s="44">
        <v>0.95</v>
      </c>
      <c r="H7969" s="18">
        <f>MIN(1,F7969/Config_Geracao!$E$4)*G7969</f>
        <v>0.3344</v>
      </c>
    </row>
    <row r="7970" ht="15.0" customHeight="1">
      <c r="A7970" s="43">
        <v>45990.0</v>
      </c>
      <c r="B7970" s="44">
        <v>11.0</v>
      </c>
      <c r="C7970" s="44">
        <v>0.0</v>
      </c>
      <c r="D7970" s="44">
        <v>0.0</v>
      </c>
      <c r="E7970" s="44">
        <v>28.5</v>
      </c>
      <c r="F7970" s="44">
        <v>5.07</v>
      </c>
      <c r="G7970" s="44">
        <v>0.95</v>
      </c>
      <c r="H7970" s="18">
        <f>MIN(1,F7970/Config_Geracao!$E$4)*G7970</f>
        <v>0.48165</v>
      </c>
    </row>
    <row r="7971" ht="15.0" customHeight="1">
      <c r="A7971" s="43">
        <v>45990.0416666667</v>
      </c>
      <c r="B7971" s="44">
        <v>11.0</v>
      </c>
      <c r="C7971" s="44">
        <v>1.0</v>
      </c>
      <c r="D7971" s="44">
        <v>0.0</v>
      </c>
      <c r="E7971" s="44">
        <v>26.5</v>
      </c>
      <c r="F7971" s="44">
        <v>3.08</v>
      </c>
      <c r="G7971" s="44">
        <v>0.95</v>
      </c>
      <c r="H7971" s="18">
        <f>MIN(1,F7971/Config_Geracao!$E$4)*G7971</f>
        <v>0.2926</v>
      </c>
    </row>
    <row r="7972" ht="15.0" customHeight="1">
      <c r="A7972" s="43">
        <v>45990.0833333333</v>
      </c>
      <c r="B7972" s="44">
        <v>11.0</v>
      </c>
      <c r="C7972" s="44">
        <v>2.0</v>
      </c>
      <c r="D7972" s="44">
        <v>0.0</v>
      </c>
      <c r="E7972" s="44">
        <v>26.1</v>
      </c>
      <c r="F7972" s="44">
        <v>3.03</v>
      </c>
      <c r="G7972" s="44">
        <v>0.95</v>
      </c>
      <c r="H7972" s="18">
        <f>MIN(1,F7972/Config_Geracao!$E$4)*G7972</f>
        <v>0.28785</v>
      </c>
    </row>
    <row r="7973" ht="15.0" customHeight="1">
      <c r="A7973" s="43">
        <v>45990.125</v>
      </c>
      <c r="B7973" s="44">
        <v>11.0</v>
      </c>
      <c r="C7973" s="44">
        <v>3.0</v>
      </c>
      <c r="D7973" s="44">
        <v>0.0</v>
      </c>
      <c r="E7973" s="44">
        <v>27.3</v>
      </c>
      <c r="F7973" s="44">
        <v>4.14</v>
      </c>
      <c r="G7973" s="44">
        <v>0.95</v>
      </c>
      <c r="H7973" s="18">
        <f>MIN(1,F7973/Config_Geracao!$E$4)*G7973</f>
        <v>0.3933</v>
      </c>
    </row>
    <row r="7974" ht="15.0" customHeight="1">
      <c r="A7974" s="43">
        <v>45990.1666666667</v>
      </c>
      <c r="B7974" s="44">
        <v>11.0</v>
      </c>
      <c r="C7974" s="44">
        <v>4.0</v>
      </c>
      <c r="D7974" s="44">
        <v>0.0</v>
      </c>
      <c r="E7974" s="44">
        <v>27.9</v>
      </c>
      <c r="F7974" s="44">
        <v>4.96</v>
      </c>
      <c r="G7974" s="44">
        <v>0.95</v>
      </c>
      <c r="H7974" s="18">
        <f>MIN(1,F7974/Config_Geracao!$E$4)*G7974</f>
        <v>0.4712</v>
      </c>
    </row>
    <row r="7975" ht="15.0" customHeight="1">
      <c r="A7975" s="43">
        <v>45990.2083333333</v>
      </c>
      <c r="B7975" s="44">
        <v>11.0</v>
      </c>
      <c r="C7975" s="44">
        <v>5.0</v>
      </c>
      <c r="D7975" s="44">
        <v>32.8</v>
      </c>
      <c r="E7975" s="44">
        <v>25.8</v>
      </c>
      <c r="F7975" s="44">
        <v>3.32</v>
      </c>
      <c r="G7975" s="44">
        <v>0.95</v>
      </c>
      <c r="H7975" s="18">
        <f>MIN(1,F7975/Config_Geracao!$E$4)*G7975</f>
        <v>0.3154</v>
      </c>
    </row>
    <row r="7976" ht="15.0" customHeight="1">
      <c r="A7976" s="43">
        <v>45990.25</v>
      </c>
      <c r="B7976" s="44">
        <v>11.0</v>
      </c>
      <c r="C7976" s="44">
        <v>6.0</v>
      </c>
      <c r="D7976" s="44">
        <v>249.5</v>
      </c>
      <c r="E7976" s="44">
        <v>26.5</v>
      </c>
      <c r="F7976" s="44">
        <v>2.33</v>
      </c>
      <c r="G7976" s="44">
        <v>0.95</v>
      </c>
      <c r="H7976" s="18">
        <f>MIN(1,F7976/Config_Geracao!$E$4)*G7976</f>
        <v>0.22135</v>
      </c>
    </row>
    <row r="7977" ht="15.0" customHeight="1">
      <c r="A7977" s="43">
        <v>45990.2916666667</v>
      </c>
      <c r="B7977" s="44">
        <v>11.0</v>
      </c>
      <c r="C7977" s="44">
        <v>7.0</v>
      </c>
      <c r="D7977" s="44">
        <v>131.7</v>
      </c>
      <c r="E7977" s="44">
        <v>24.5</v>
      </c>
      <c r="F7977" s="44">
        <v>2.74</v>
      </c>
      <c r="G7977" s="44">
        <v>0.95</v>
      </c>
      <c r="H7977" s="18">
        <f>MIN(1,F7977/Config_Geracao!$E$4)*G7977</f>
        <v>0.2603</v>
      </c>
    </row>
    <row r="7978" ht="15.0" customHeight="1">
      <c r="A7978" s="43">
        <v>45990.3333333333</v>
      </c>
      <c r="B7978" s="44">
        <v>11.0</v>
      </c>
      <c r="C7978" s="44">
        <v>8.0</v>
      </c>
      <c r="D7978" s="44">
        <v>647.7</v>
      </c>
      <c r="E7978" s="44">
        <v>27.5</v>
      </c>
      <c r="F7978" s="44">
        <v>2.36</v>
      </c>
      <c r="G7978" s="44">
        <v>0.95</v>
      </c>
      <c r="H7978" s="18">
        <f>MIN(1,F7978/Config_Geracao!$E$4)*G7978</f>
        <v>0.2242</v>
      </c>
    </row>
    <row r="7979" ht="15.0" customHeight="1">
      <c r="A7979" s="43">
        <v>45990.375</v>
      </c>
      <c r="B7979" s="44">
        <v>11.0</v>
      </c>
      <c r="C7979" s="44">
        <v>9.0</v>
      </c>
      <c r="D7979" s="44">
        <v>799.8</v>
      </c>
      <c r="E7979" s="44">
        <v>29.8</v>
      </c>
      <c r="F7979" s="44">
        <v>3.12</v>
      </c>
      <c r="G7979" s="44">
        <v>0.95</v>
      </c>
      <c r="H7979" s="18">
        <f>MIN(1,F7979/Config_Geracao!$E$4)*G7979</f>
        <v>0.2964</v>
      </c>
    </row>
    <row r="7980" ht="15.0" customHeight="1">
      <c r="A7980" s="43">
        <v>45990.4166666667</v>
      </c>
      <c r="B7980" s="44">
        <v>11.0</v>
      </c>
      <c r="C7980" s="44">
        <v>10.0</v>
      </c>
      <c r="D7980" s="44">
        <v>913.1</v>
      </c>
      <c r="E7980" s="44">
        <v>31.5</v>
      </c>
      <c r="F7980" s="44">
        <v>2.17</v>
      </c>
      <c r="G7980" s="44">
        <v>0.95</v>
      </c>
      <c r="H7980" s="18">
        <f>MIN(1,F7980/Config_Geracao!$E$4)*G7980</f>
        <v>0.20615</v>
      </c>
    </row>
    <row r="7981" ht="15.0" customHeight="1">
      <c r="A7981" s="43">
        <v>45990.4583333333</v>
      </c>
      <c r="B7981" s="44">
        <v>11.0</v>
      </c>
      <c r="C7981" s="44">
        <v>11.0</v>
      </c>
      <c r="D7981" s="44">
        <v>957.3</v>
      </c>
      <c r="E7981" s="44">
        <v>29.3</v>
      </c>
      <c r="F7981" s="44">
        <v>2.11</v>
      </c>
      <c r="G7981" s="44">
        <v>0.95</v>
      </c>
      <c r="H7981" s="18">
        <f>MIN(1,F7981/Config_Geracao!$E$4)*G7981</f>
        <v>0.20045</v>
      </c>
    </row>
    <row r="7982" ht="15.0" customHeight="1">
      <c r="A7982" s="43">
        <v>45990.5</v>
      </c>
      <c r="B7982" s="44">
        <v>11.0</v>
      </c>
      <c r="C7982" s="44">
        <v>12.0</v>
      </c>
      <c r="D7982" s="44">
        <v>1018.9</v>
      </c>
      <c r="E7982" s="44">
        <v>33.1</v>
      </c>
      <c r="F7982" s="44">
        <v>3.07</v>
      </c>
      <c r="G7982" s="44">
        <v>0.95</v>
      </c>
      <c r="H7982" s="18">
        <f>MIN(1,F7982/Config_Geracao!$E$4)*G7982</f>
        <v>0.29165</v>
      </c>
    </row>
    <row r="7983" ht="15.0" customHeight="1">
      <c r="A7983" s="43">
        <v>45990.5416666667</v>
      </c>
      <c r="B7983" s="44">
        <v>11.0</v>
      </c>
      <c r="C7983" s="44">
        <v>13.0</v>
      </c>
      <c r="D7983" s="44">
        <v>541.5</v>
      </c>
      <c r="E7983" s="44">
        <v>32.1</v>
      </c>
      <c r="F7983" s="44">
        <v>2.87</v>
      </c>
      <c r="G7983" s="44">
        <v>0.95</v>
      </c>
      <c r="H7983" s="18">
        <f>MIN(1,F7983/Config_Geracao!$E$4)*G7983</f>
        <v>0.27265</v>
      </c>
    </row>
    <row r="7984" ht="15.0" customHeight="1">
      <c r="A7984" s="43">
        <v>45990.5833333333</v>
      </c>
      <c r="B7984" s="44">
        <v>11.0</v>
      </c>
      <c r="C7984" s="44">
        <v>14.0</v>
      </c>
      <c r="D7984" s="44">
        <v>885.8</v>
      </c>
      <c r="E7984" s="44">
        <v>29.3</v>
      </c>
      <c r="F7984" s="44">
        <v>2.24</v>
      </c>
      <c r="G7984" s="44">
        <v>0.95</v>
      </c>
      <c r="H7984" s="18">
        <f>MIN(1,F7984/Config_Geracao!$E$4)*G7984</f>
        <v>0.2128</v>
      </c>
    </row>
    <row r="7985" ht="15.0" customHeight="1">
      <c r="A7985" s="43">
        <v>45990.625</v>
      </c>
      <c r="B7985" s="44">
        <v>11.0</v>
      </c>
      <c r="C7985" s="44">
        <v>15.0</v>
      </c>
      <c r="D7985" s="44">
        <v>818.8</v>
      </c>
      <c r="E7985" s="44">
        <v>30.8</v>
      </c>
      <c r="F7985" s="44">
        <v>5.23</v>
      </c>
      <c r="G7985" s="44">
        <v>0.95</v>
      </c>
      <c r="H7985" s="18">
        <f>MIN(1,F7985/Config_Geracao!$E$4)*G7985</f>
        <v>0.49685</v>
      </c>
    </row>
    <row r="7986" ht="15.0" customHeight="1">
      <c r="A7986" s="43">
        <v>45990.6666666667</v>
      </c>
      <c r="B7986" s="44">
        <v>11.0</v>
      </c>
      <c r="C7986" s="44">
        <v>16.0</v>
      </c>
      <c r="D7986" s="44">
        <v>629.1</v>
      </c>
      <c r="E7986" s="44">
        <v>27.1</v>
      </c>
      <c r="F7986" s="44">
        <v>4.2</v>
      </c>
      <c r="G7986" s="44">
        <v>0.95</v>
      </c>
      <c r="H7986" s="18">
        <f>MIN(1,F7986/Config_Geracao!$E$4)*G7986</f>
        <v>0.399</v>
      </c>
    </row>
    <row r="7987" ht="15.0" customHeight="1">
      <c r="A7987" s="43">
        <v>45990.7083333333</v>
      </c>
      <c r="B7987" s="44">
        <v>11.0</v>
      </c>
      <c r="C7987" s="44">
        <v>17.0</v>
      </c>
      <c r="D7987" s="44">
        <v>201.2</v>
      </c>
      <c r="E7987" s="44">
        <v>24.9</v>
      </c>
      <c r="F7987" s="44">
        <v>2.34</v>
      </c>
      <c r="G7987" s="44">
        <v>0.95</v>
      </c>
      <c r="H7987" s="18">
        <f>MIN(1,F7987/Config_Geracao!$E$4)*G7987</f>
        <v>0.2223</v>
      </c>
    </row>
    <row r="7988" ht="15.0" customHeight="1">
      <c r="A7988" s="43">
        <v>45990.75</v>
      </c>
      <c r="B7988" s="44">
        <v>11.0</v>
      </c>
      <c r="C7988" s="44">
        <v>18.0</v>
      </c>
      <c r="D7988" s="44">
        <v>236.6</v>
      </c>
      <c r="E7988" s="44">
        <v>24.9</v>
      </c>
      <c r="F7988" s="44">
        <v>2.1</v>
      </c>
      <c r="G7988" s="44">
        <v>0.95</v>
      </c>
      <c r="H7988" s="18">
        <f>MIN(1,F7988/Config_Geracao!$E$4)*G7988</f>
        <v>0.1995</v>
      </c>
    </row>
    <row r="7989" ht="15.0" customHeight="1">
      <c r="A7989" s="43">
        <v>45990.7916666667</v>
      </c>
      <c r="B7989" s="44">
        <v>11.0</v>
      </c>
      <c r="C7989" s="44">
        <v>19.0</v>
      </c>
      <c r="D7989" s="44">
        <v>0.0</v>
      </c>
      <c r="E7989" s="44">
        <v>23.4</v>
      </c>
      <c r="F7989" s="44">
        <v>3.63</v>
      </c>
      <c r="G7989" s="44">
        <v>0.95</v>
      </c>
      <c r="H7989" s="18">
        <f>MIN(1,F7989/Config_Geracao!$E$4)*G7989</f>
        <v>0.34485</v>
      </c>
    </row>
    <row r="7990" ht="15.0" customHeight="1">
      <c r="A7990" s="43">
        <v>45990.8333333333</v>
      </c>
      <c r="B7990" s="44">
        <v>11.0</v>
      </c>
      <c r="C7990" s="44">
        <v>20.0</v>
      </c>
      <c r="D7990" s="44">
        <v>0.0</v>
      </c>
      <c r="E7990" s="44">
        <v>28.2</v>
      </c>
      <c r="F7990" s="44">
        <v>2.89</v>
      </c>
      <c r="G7990" s="44">
        <v>0.95</v>
      </c>
      <c r="H7990" s="18">
        <f>MIN(1,F7990/Config_Geracao!$E$4)*G7990</f>
        <v>0.27455</v>
      </c>
    </row>
    <row r="7991" ht="15.0" customHeight="1">
      <c r="A7991" s="43">
        <v>45990.875</v>
      </c>
      <c r="B7991" s="44">
        <v>11.0</v>
      </c>
      <c r="C7991" s="44">
        <v>21.0</v>
      </c>
      <c r="D7991" s="44">
        <v>0.0</v>
      </c>
      <c r="E7991" s="44">
        <v>27.4</v>
      </c>
      <c r="F7991" s="44">
        <v>3.07</v>
      </c>
      <c r="G7991" s="44">
        <v>0.95</v>
      </c>
      <c r="H7991" s="18">
        <f>MIN(1,F7991/Config_Geracao!$E$4)*G7991</f>
        <v>0.29165</v>
      </c>
    </row>
    <row r="7992" ht="15.0" customHeight="1">
      <c r="A7992" s="43">
        <v>45990.9166666667</v>
      </c>
      <c r="B7992" s="44">
        <v>11.0</v>
      </c>
      <c r="C7992" s="44">
        <v>22.0</v>
      </c>
      <c r="D7992" s="44">
        <v>0.0</v>
      </c>
      <c r="E7992" s="44">
        <v>27.5</v>
      </c>
      <c r="F7992" s="44">
        <v>3.86</v>
      </c>
      <c r="G7992" s="44">
        <v>0.95</v>
      </c>
      <c r="H7992" s="18">
        <f>MIN(1,F7992/Config_Geracao!$E$4)*G7992</f>
        <v>0.3667</v>
      </c>
    </row>
    <row r="7993" ht="15.0" customHeight="1">
      <c r="A7993" s="43">
        <v>45990.9583333333</v>
      </c>
      <c r="B7993" s="44">
        <v>11.0</v>
      </c>
      <c r="C7993" s="44">
        <v>23.0</v>
      </c>
      <c r="D7993" s="44">
        <v>0.0</v>
      </c>
      <c r="E7993" s="44">
        <v>26.0</v>
      </c>
      <c r="F7993" s="44">
        <v>3.16</v>
      </c>
      <c r="G7993" s="44">
        <v>0.95</v>
      </c>
      <c r="H7993" s="18">
        <f>MIN(1,F7993/Config_Geracao!$E$4)*G7993</f>
        <v>0.3002</v>
      </c>
    </row>
    <row r="7994" ht="15.0" customHeight="1">
      <c r="A7994" s="43">
        <v>45991.0</v>
      </c>
      <c r="B7994" s="44">
        <v>11.0</v>
      </c>
      <c r="C7994" s="44">
        <v>0.0</v>
      </c>
      <c r="D7994" s="44">
        <v>0.0</v>
      </c>
      <c r="E7994" s="44">
        <v>26.5</v>
      </c>
      <c r="F7994" s="44">
        <v>3.4</v>
      </c>
      <c r="G7994" s="44">
        <v>0.95</v>
      </c>
      <c r="H7994" s="18">
        <f>MIN(1,F7994/Config_Geracao!$E$4)*G7994</f>
        <v>0.323</v>
      </c>
    </row>
    <row r="7995" ht="15.0" customHeight="1">
      <c r="A7995" s="43">
        <v>45991.0416666667</v>
      </c>
      <c r="B7995" s="44">
        <v>11.0</v>
      </c>
      <c r="C7995" s="44">
        <v>1.0</v>
      </c>
      <c r="D7995" s="44">
        <v>0.0</v>
      </c>
      <c r="E7995" s="44">
        <v>29.9</v>
      </c>
      <c r="F7995" s="44">
        <v>5.01</v>
      </c>
      <c r="G7995" s="44">
        <v>0.95</v>
      </c>
      <c r="H7995" s="18">
        <f>MIN(1,F7995/Config_Geracao!$E$4)*G7995</f>
        <v>0.47595</v>
      </c>
    </row>
    <row r="7996" ht="15.0" customHeight="1">
      <c r="A7996" s="43">
        <v>45991.0833333333</v>
      </c>
      <c r="B7996" s="44">
        <v>11.0</v>
      </c>
      <c r="C7996" s="44">
        <v>2.0</v>
      </c>
      <c r="D7996" s="44">
        <v>0.0</v>
      </c>
      <c r="E7996" s="44">
        <v>26.5</v>
      </c>
      <c r="F7996" s="44">
        <v>4.37</v>
      </c>
      <c r="G7996" s="44">
        <v>0.95</v>
      </c>
      <c r="H7996" s="18">
        <f>MIN(1,F7996/Config_Geracao!$E$4)*G7996</f>
        <v>0.41515</v>
      </c>
    </row>
    <row r="7997" ht="15.0" customHeight="1">
      <c r="A7997" s="43">
        <v>45991.125</v>
      </c>
      <c r="B7997" s="44">
        <v>11.0</v>
      </c>
      <c r="C7997" s="44">
        <v>3.0</v>
      </c>
      <c r="D7997" s="44">
        <v>0.0</v>
      </c>
      <c r="E7997" s="44">
        <v>29.0</v>
      </c>
      <c r="F7997" s="44">
        <v>4.34</v>
      </c>
      <c r="G7997" s="44">
        <v>0.95</v>
      </c>
      <c r="H7997" s="18">
        <f>MIN(1,F7997/Config_Geracao!$E$4)*G7997</f>
        <v>0.4123</v>
      </c>
    </row>
    <row r="7998" ht="15.0" customHeight="1">
      <c r="A7998" s="43">
        <v>45991.1666666667</v>
      </c>
      <c r="B7998" s="44">
        <v>11.0</v>
      </c>
      <c r="C7998" s="44">
        <v>4.0</v>
      </c>
      <c r="D7998" s="44">
        <v>0.0</v>
      </c>
      <c r="E7998" s="44">
        <v>27.5</v>
      </c>
      <c r="F7998" s="44">
        <v>3.65</v>
      </c>
      <c r="G7998" s="44">
        <v>0.95</v>
      </c>
      <c r="H7998" s="18">
        <f>MIN(1,F7998/Config_Geracao!$E$4)*G7998</f>
        <v>0.34675</v>
      </c>
    </row>
    <row r="7999" ht="15.0" customHeight="1">
      <c r="A7999" s="43">
        <v>45991.2083333333</v>
      </c>
      <c r="B7999" s="44">
        <v>11.0</v>
      </c>
      <c r="C7999" s="44">
        <v>5.0</v>
      </c>
      <c r="D7999" s="44">
        <v>4.4</v>
      </c>
      <c r="E7999" s="44">
        <v>25.9</v>
      </c>
      <c r="F7999" s="44">
        <v>3.87</v>
      </c>
      <c r="G7999" s="44">
        <v>0.95</v>
      </c>
      <c r="H7999" s="18">
        <f>MIN(1,F7999/Config_Geracao!$E$4)*G7999</f>
        <v>0.36765</v>
      </c>
    </row>
    <row r="8000" ht="15.0" customHeight="1">
      <c r="A8000" s="43">
        <v>45991.25</v>
      </c>
      <c r="B8000" s="44">
        <v>11.0</v>
      </c>
      <c r="C8000" s="44">
        <v>6.0</v>
      </c>
      <c r="D8000" s="44">
        <v>235.8</v>
      </c>
      <c r="E8000" s="44">
        <v>25.6</v>
      </c>
      <c r="F8000" s="44">
        <v>3.0</v>
      </c>
      <c r="G8000" s="44">
        <v>0.95</v>
      </c>
      <c r="H8000" s="18">
        <f>MIN(1,F8000/Config_Geracao!$E$4)*G8000</f>
        <v>0.285</v>
      </c>
    </row>
    <row r="8001" ht="15.0" customHeight="1">
      <c r="A8001" s="43">
        <v>45991.2916666667</v>
      </c>
      <c r="B8001" s="44">
        <v>11.0</v>
      </c>
      <c r="C8001" s="44">
        <v>7.0</v>
      </c>
      <c r="D8001" s="44">
        <v>427.4</v>
      </c>
      <c r="E8001" s="44">
        <v>25.5</v>
      </c>
      <c r="F8001" s="44">
        <v>2.81</v>
      </c>
      <c r="G8001" s="44">
        <v>0.95</v>
      </c>
      <c r="H8001" s="18">
        <f>MIN(1,F8001/Config_Geracao!$E$4)*G8001</f>
        <v>0.26695</v>
      </c>
    </row>
    <row r="8002" ht="15.0" customHeight="1">
      <c r="A8002" s="43">
        <v>45991.3333333333</v>
      </c>
      <c r="B8002" s="44">
        <v>11.0</v>
      </c>
      <c r="C8002" s="44">
        <v>8.0</v>
      </c>
      <c r="D8002" s="44">
        <v>663.6</v>
      </c>
      <c r="E8002" s="44">
        <v>28.8</v>
      </c>
      <c r="F8002" s="44">
        <v>2.12</v>
      </c>
      <c r="G8002" s="44">
        <v>0.95</v>
      </c>
      <c r="H8002" s="18">
        <f>MIN(1,F8002/Config_Geracao!$E$4)*G8002</f>
        <v>0.2014</v>
      </c>
    </row>
    <row r="8003" ht="15.0" customHeight="1">
      <c r="A8003" s="43">
        <v>45991.375</v>
      </c>
      <c r="B8003" s="44">
        <v>11.0</v>
      </c>
      <c r="C8003" s="44">
        <v>9.0</v>
      </c>
      <c r="D8003" s="44">
        <v>395.2</v>
      </c>
      <c r="E8003" s="44">
        <v>28.3</v>
      </c>
      <c r="F8003" s="44">
        <v>2.22</v>
      </c>
      <c r="G8003" s="44">
        <v>0.95</v>
      </c>
      <c r="H8003" s="18">
        <f>MIN(1,F8003/Config_Geracao!$E$4)*G8003</f>
        <v>0.2109</v>
      </c>
    </row>
    <row r="8004" ht="15.0" customHeight="1">
      <c r="A8004" s="43">
        <v>45991.4166666667</v>
      </c>
      <c r="B8004" s="44">
        <v>11.0</v>
      </c>
      <c r="C8004" s="44">
        <v>10.0</v>
      </c>
      <c r="D8004" s="44">
        <v>385.2</v>
      </c>
      <c r="E8004" s="44">
        <v>31.8</v>
      </c>
      <c r="F8004" s="44">
        <v>2.76</v>
      </c>
      <c r="G8004" s="44">
        <v>0.95</v>
      </c>
      <c r="H8004" s="18">
        <f>MIN(1,F8004/Config_Geracao!$E$4)*G8004</f>
        <v>0.2622</v>
      </c>
    </row>
    <row r="8005" ht="15.0" customHeight="1">
      <c r="A8005" s="43">
        <v>45991.4583333333</v>
      </c>
      <c r="B8005" s="44">
        <v>11.0</v>
      </c>
      <c r="C8005" s="44">
        <v>11.0</v>
      </c>
      <c r="D8005" s="44">
        <v>992.1</v>
      </c>
      <c r="E8005" s="44">
        <v>31.5</v>
      </c>
      <c r="F8005" s="44">
        <v>4.1</v>
      </c>
      <c r="G8005" s="44">
        <v>0.95</v>
      </c>
      <c r="H8005" s="18">
        <f>MIN(1,F8005/Config_Geracao!$E$4)*G8005</f>
        <v>0.3895</v>
      </c>
    </row>
    <row r="8006" ht="15.0" customHeight="1">
      <c r="A8006" s="43">
        <v>45991.5</v>
      </c>
      <c r="B8006" s="44">
        <v>11.0</v>
      </c>
      <c r="C8006" s="44">
        <v>12.0</v>
      </c>
      <c r="D8006" s="44">
        <v>1026.4</v>
      </c>
      <c r="E8006" s="44">
        <v>30.0</v>
      </c>
      <c r="F8006" s="44">
        <v>2.15</v>
      </c>
      <c r="G8006" s="44">
        <v>0.95</v>
      </c>
      <c r="H8006" s="18">
        <f>MIN(1,F8006/Config_Geracao!$E$4)*G8006</f>
        <v>0.20425</v>
      </c>
    </row>
    <row r="8007" ht="15.0" customHeight="1">
      <c r="A8007" s="43">
        <v>45991.5416666667</v>
      </c>
      <c r="B8007" s="44">
        <v>11.0</v>
      </c>
      <c r="C8007" s="44">
        <v>13.0</v>
      </c>
      <c r="D8007" s="44">
        <v>457.6</v>
      </c>
      <c r="E8007" s="44">
        <v>31.1</v>
      </c>
      <c r="F8007" s="44">
        <v>2.9</v>
      </c>
      <c r="G8007" s="44">
        <v>0.95</v>
      </c>
      <c r="H8007" s="18">
        <f>MIN(1,F8007/Config_Geracao!$E$4)*G8007</f>
        <v>0.2755</v>
      </c>
    </row>
    <row r="8008" ht="15.0" customHeight="1">
      <c r="A8008" s="43">
        <v>45991.5833333333</v>
      </c>
      <c r="B8008" s="44">
        <v>11.0</v>
      </c>
      <c r="C8008" s="44">
        <v>14.0</v>
      </c>
      <c r="D8008" s="44">
        <v>906.8</v>
      </c>
      <c r="E8008" s="44">
        <v>32.9</v>
      </c>
      <c r="F8008" s="44">
        <v>3.94</v>
      </c>
      <c r="G8008" s="44">
        <v>0.95</v>
      </c>
      <c r="H8008" s="18">
        <f>MIN(1,F8008/Config_Geracao!$E$4)*G8008</f>
        <v>0.3743</v>
      </c>
    </row>
    <row r="8009" ht="15.0" customHeight="1">
      <c r="A8009" s="43">
        <v>45991.625</v>
      </c>
      <c r="B8009" s="44">
        <v>11.0</v>
      </c>
      <c r="C8009" s="44">
        <v>15.0</v>
      </c>
      <c r="D8009" s="44">
        <v>397.8</v>
      </c>
      <c r="E8009" s="44">
        <v>28.8</v>
      </c>
      <c r="F8009" s="44">
        <v>5.07</v>
      </c>
      <c r="G8009" s="44">
        <v>0.95</v>
      </c>
      <c r="H8009" s="18">
        <f>MIN(1,F8009/Config_Geracao!$E$4)*G8009</f>
        <v>0.48165</v>
      </c>
    </row>
    <row r="8010" ht="15.0" customHeight="1">
      <c r="A8010" s="43">
        <v>45991.6666666667</v>
      </c>
      <c r="B8010" s="44">
        <v>11.0</v>
      </c>
      <c r="C8010" s="44">
        <v>16.0</v>
      </c>
      <c r="D8010" s="44">
        <v>306.1</v>
      </c>
      <c r="E8010" s="44">
        <v>28.5</v>
      </c>
      <c r="F8010" s="44">
        <v>2.68</v>
      </c>
      <c r="G8010" s="44">
        <v>0.95</v>
      </c>
      <c r="H8010" s="18">
        <f>MIN(1,F8010/Config_Geracao!$E$4)*G8010</f>
        <v>0.2546</v>
      </c>
    </row>
    <row r="8011" ht="15.0" customHeight="1">
      <c r="A8011" s="43">
        <v>45991.7083333333</v>
      </c>
      <c r="B8011" s="44">
        <v>11.0</v>
      </c>
      <c r="C8011" s="44">
        <v>17.0</v>
      </c>
      <c r="D8011" s="44">
        <v>184.4</v>
      </c>
      <c r="E8011" s="44">
        <v>28.6</v>
      </c>
      <c r="F8011" s="44">
        <v>2.21</v>
      </c>
      <c r="G8011" s="44">
        <v>0.95</v>
      </c>
      <c r="H8011" s="18">
        <f>MIN(1,F8011/Config_Geracao!$E$4)*G8011</f>
        <v>0.20995</v>
      </c>
    </row>
    <row r="8012" ht="15.0" customHeight="1">
      <c r="A8012" s="43">
        <v>45991.75</v>
      </c>
      <c r="B8012" s="44">
        <v>11.0</v>
      </c>
      <c r="C8012" s="44">
        <v>18.0</v>
      </c>
      <c r="D8012" s="44">
        <v>98.7</v>
      </c>
      <c r="E8012" s="44">
        <v>25.7</v>
      </c>
      <c r="F8012" s="44">
        <v>2.3</v>
      </c>
      <c r="G8012" s="44">
        <v>0.95</v>
      </c>
      <c r="H8012" s="18">
        <f>MIN(1,F8012/Config_Geracao!$E$4)*G8012</f>
        <v>0.2185</v>
      </c>
    </row>
    <row r="8013" ht="15.0" customHeight="1">
      <c r="A8013" s="43">
        <v>45991.7916666667</v>
      </c>
      <c r="B8013" s="44">
        <v>11.0</v>
      </c>
      <c r="C8013" s="44">
        <v>19.0</v>
      </c>
      <c r="D8013" s="44">
        <v>2.2</v>
      </c>
      <c r="E8013" s="44">
        <v>27.5</v>
      </c>
      <c r="F8013" s="44">
        <v>3.55</v>
      </c>
      <c r="G8013" s="44">
        <v>0.95</v>
      </c>
      <c r="H8013" s="18">
        <f>MIN(1,F8013/Config_Geracao!$E$4)*G8013</f>
        <v>0.33725</v>
      </c>
    </row>
    <row r="8014" ht="15.0" customHeight="1">
      <c r="A8014" s="43">
        <v>45991.8333333333</v>
      </c>
      <c r="B8014" s="44">
        <v>11.0</v>
      </c>
      <c r="C8014" s="44">
        <v>20.0</v>
      </c>
      <c r="D8014" s="44">
        <v>0.0</v>
      </c>
      <c r="E8014" s="44">
        <v>25.5</v>
      </c>
      <c r="F8014" s="44">
        <v>4.1</v>
      </c>
      <c r="G8014" s="44">
        <v>0.95</v>
      </c>
      <c r="H8014" s="18">
        <f>MIN(1,F8014/Config_Geracao!$E$4)*G8014</f>
        <v>0.3895</v>
      </c>
    </row>
    <row r="8015" ht="15.0" customHeight="1">
      <c r="A8015" s="43">
        <v>45991.875</v>
      </c>
      <c r="B8015" s="44">
        <v>11.0</v>
      </c>
      <c r="C8015" s="44">
        <v>21.0</v>
      </c>
      <c r="D8015" s="44">
        <v>0.0</v>
      </c>
      <c r="E8015" s="44">
        <v>28.4</v>
      </c>
      <c r="F8015" s="44">
        <v>3.1</v>
      </c>
      <c r="G8015" s="44">
        <v>0.95</v>
      </c>
      <c r="H8015" s="18">
        <f>MIN(1,F8015/Config_Geracao!$E$4)*G8015</f>
        <v>0.2945</v>
      </c>
    </row>
    <row r="8016" ht="15.0" customHeight="1">
      <c r="A8016" s="43">
        <v>45991.9166666667</v>
      </c>
      <c r="B8016" s="44">
        <v>11.0</v>
      </c>
      <c r="C8016" s="44">
        <v>22.0</v>
      </c>
      <c r="D8016" s="44">
        <v>0.0</v>
      </c>
      <c r="E8016" s="44">
        <v>28.4</v>
      </c>
      <c r="F8016" s="44">
        <v>3.19</v>
      </c>
      <c r="G8016" s="44">
        <v>0.95</v>
      </c>
      <c r="H8016" s="18">
        <f>MIN(1,F8016/Config_Geracao!$E$4)*G8016</f>
        <v>0.30305</v>
      </c>
    </row>
    <row r="8017" ht="15.0" customHeight="1">
      <c r="A8017" s="43">
        <v>45991.9583333333</v>
      </c>
      <c r="B8017" s="44">
        <v>11.0</v>
      </c>
      <c r="C8017" s="44">
        <v>23.0</v>
      </c>
      <c r="D8017" s="44">
        <v>0.0</v>
      </c>
      <c r="E8017" s="44">
        <v>26.7</v>
      </c>
      <c r="F8017" s="44">
        <v>3.17</v>
      </c>
      <c r="G8017" s="44">
        <v>0.95</v>
      </c>
      <c r="H8017" s="18">
        <f>MIN(1,F8017/Config_Geracao!$E$4)*G8017</f>
        <v>0.30115</v>
      </c>
    </row>
    <row r="8018" ht="15.0" customHeight="1">
      <c r="A8018" s="43">
        <v>45992.0</v>
      </c>
      <c r="B8018" s="44">
        <v>12.0</v>
      </c>
      <c r="C8018" s="44">
        <v>0.0</v>
      </c>
      <c r="D8018" s="44">
        <v>0.0</v>
      </c>
      <c r="E8018" s="44">
        <v>29.8</v>
      </c>
      <c r="F8018" s="44">
        <v>3.19</v>
      </c>
      <c r="G8018" s="44">
        <v>0.95</v>
      </c>
      <c r="H8018" s="18">
        <f>MIN(1,F8018/Config_Geracao!$E$4)*G8018</f>
        <v>0.30305</v>
      </c>
    </row>
    <row r="8019" ht="15.0" customHeight="1">
      <c r="A8019" s="43">
        <v>45992.0416666667</v>
      </c>
      <c r="B8019" s="44">
        <v>12.0</v>
      </c>
      <c r="C8019" s="44">
        <v>1.0</v>
      </c>
      <c r="D8019" s="44">
        <v>0.0</v>
      </c>
      <c r="E8019" s="44">
        <v>28.2</v>
      </c>
      <c r="F8019" s="44">
        <v>4.72</v>
      </c>
      <c r="G8019" s="44">
        <v>0.95</v>
      </c>
      <c r="H8019" s="18">
        <f>MIN(1,F8019/Config_Geracao!$E$4)*G8019</f>
        <v>0.4484</v>
      </c>
    </row>
    <row r="8020" ht="15.0" customHeight="1">
      <c r="A8020" s="43">
        <v>45992.0833333333</v>
      </c>
      <c r="B8020" s="44">
        <v>12.0</v>
      </c>
      <c r="C8020" s="44">
        <v>2.0</v>
      </c>
      <c r="D8020" s="44">
        <v>0.0</v>
      </c>
      <c r="E8020" s="44">
        <v>28.1</v>
      </c>
      <c r="F8020" s="44">
        <v>3.92</v>
      </c>
      <c r="G8020" s="44">
        <v>0.95</v>
      </c>
      <c r="H8020" s="18">
        <f>MIN(1,F8020/Config_Geracao!$E$4)*G8020</f>
        <v>0.3724</v>
      </c>
    </row>
    <row r="8021" ht="15.0" customHeight="1">
      <c r="A8021" s="43">
        <v>45992.125</v>
      </c>
      <c r="B8021" s="44">
        <v>12.0</v>
      </c>
      <c r="C8021" s="44">
        <v>3.0</v>
      </c>
      <c r="D8021" s="44">
        <v>0.0</v>
      </c>
      <c r="E8021" s="44">
        <v>29.1</v>
      </c>
      <c r="F8021" s="44">
        <v>2.92</v>
      </c>
      <c r="G8021" s="44">
        <v>0.95</v>
      </c>
      <c r="H8021" s="18">
        <f>MIN(1,F8021/Config_Geracao!$E$4)*G8021</f>
        <v>0.2774</v>
      </c>
    </row>
    <row r="8022" ht="15.0" customHeight="1">
      <c r="A8022" s="43">
        <v>45992.1666666667</v>
      </c>
      <c r="B8022" s="44">
        <v>12.0</v>
      </c>
      <c r="C8022" s="44">
        <v>4.0</v>
      </c>
      <c r="D8022" s="44">
        <v>0.0</v>
      </c>
      <c r="E8022" s="44">
        <v>24.5</v>
      </c>
      <c r="F8022" s="44">
        <v>3.04</v>
      </c>
      <c r="G8022" s="44">
        <v>0.95</v>
      </c>
      <c r="H8022" s="18">
        <f>MIN(1,F8022/Config_Geracao!$E$4)*G8022</f>
        <v>0.2888</v>
      </c>
    </row>
    <row r="8023" ht="15.0" customHeight="1">
      <c r="A8023" s="43">
        <v>45992.2083333333</v>
      </c>
      <c r="B8023" s="44">
        <v>12.0</v>
      </c>
      <c r="C8023" s="44">
        <v>5.0</v>
      </c>
      <c r="D8023" s="44">
        <v>0.0</v>
      </c>
      <c r="E8023" s="44">
        <v>26.8</v>
      </c>
      <c r="F8023" s="44">
        <v>5.32</v>
      </c>
      <c r="G8023" s="44">
        <v>0.95</v>
      </c>
      <c r="H8023" s="18">
        <f>MIN(1,F8023/Config_Geracao!$E$4)*G8023</f>
        <v>0.5054</v>
      </c>
    </row>
    <row r="8024" ht="15.0" customHeight="1">
      <c r="A8024" s="43">
        <v>45992.25</v>
      </c>
      <c r="B8024" s="44">
        <v>12.0</v>
      </c>
      <c r="C8024" s="44">
        <v>6.0</v>
      </c>
      <c r="D8024" s="44">
        <v>184.3</v>
      </c>
      <c r="E8024" s="44">
        <v>25.0</v>
      </c>
      <c r="F8024" s="44">
        <v>2.59</v>
      </c>
      <c r="G8024" s="44">
        <v>0.95</v>
      </c>
      <c r="H8024" s="18">
        <f>MIN(1,F8024/Config_Geracao!$E$4)*G8024</f>
        <v>0.24605</v>
      </c>
    </row>
    <row r="8025" ht="15.0" customHeight="1">
      <c r="A8025" s="43">
        <v>45992.2916666667</v>
      </c>
      <c r="B8025" s="44">
        <v>12.0</v>
      </c>
      <c r="C8025" s="44">
        <v>7.0</v>
      </c>
      <c r="D8025" s="44">
        <v>258.8</v>
      </c>
      <c r="E8025" s="44">
        <v>26.1</v>
      </c>
      <c r="F8025" s="44">
        <v>2.01</v>
      </c>
      <c r="G8025" s="44">
        <v>0.95</v>
      </c>
      <c r="H8025" s="18">
        <f>MIN(1,F8025/Config_Geracao!$E$4)*G8025</f>
        <v>0.19095</v>
      </c>
    </row>
    <row r="8026" ht="15.0" customHeight="1">
      <c r="A8026" s="43">
        <v>45992.3333333333</v>
      </c>
      <c r="B8026" s="44">
        <v>12.0</v>
      </c>
      <c r="C8026" s="44">
        <v>8.0</v>
      </c>
      <c r="D8026" s="44">
        <v>641.3</v>
      </c>
      <c r="E8026" s="44">
        <v>26.9</v>
      </c>
      <c r="F8026" s="44">
        <v>2.02</v>
      </c>
      <c r="G8026" s="44">
        <v>0.95</v>
      </c>
      <c r="H8026" s="18">
        <f>MIN(1,F8026/Config_Geracao!$E$4)*G8026</f>
        <v>0.1919</v>
      </c>
    </row>
    <row r="8027" ht="15.0" customHeight="1">
      <c r="A8027" s="43">
        <v>45992.375</v>
      </c>
      <c r="B8027" s="44">
        <v>12.0</v>
      </c>
      <c r="C8027" s="44">
        <v>9.0</v>
      </c>
      <c r="D8027" s="44">
        <v>437.8</v>
      </c>
      <c r="E8027" s="44">
        <v>27.5</v>
      </c>
      <c r="F8027" s="44">
        <v>3.53</v>
      </c>
      <c r="G8027" s="44">
        <v>0.95</v>
      </c>
      <c r="H8027" s="18">
        <f>MIN(1,F8027/Config_Geracao!$E$4)*G8027</f>
        <v>0.33535</v>
      </c>
    </row>
    <row r="8028" ht="15.0" customHeight="1">
      <c r="A8028" s="43">
        <v>45992.4166666667</v>
      </c>
      <c r="B8028" s="44">
        <v>12.0</v>
      </c>
      <c r="C8028" s="44">
        <v>10.0</v>
      </c>
      <c r="D8028" s="44">
        <v>905.9</v>
      </c>
      <c r="E8028" s="44">
        <v>30.7</v>
      </c>
      <c r="F8028" s="44">
        <v>3.55</v>
      </c>
      <c r="G8028" s="44">
        <v>0.95</v>
      </c>
      <c r="H8028" s="18">
        <f>MIN(1,F8028/Config_Geracao!$E$4)*G8028</f>
        <v>0.33725</v>
      </c>
    </row>
    <row r="8029" ht="15.0" customHeight="1">
      <c r="A8029" s="43">
        <v>45992.4583333333</v>
      </c>
      <c r="B8029" s="44">
        <v>12.0</v>
      </c>
      <c r="C8029" s="44">
        <v>11.0</v>
      </c>
      <c r="D8029" s="44">
        <v>986.3</v>
      </c>
      <c r="E8029" s="44">
        <v>33.1</v>
      </c>
      <c r="F8029" s="44">
        <v>3.68</v>
      </c>
      <c r="G8029" s="44">
        <v>0.95</v>
      </c>
      <c r="H8029" s="18">
        <f>MIN(1,F8029/Config_Geracao!$E$4)*G8029</f>
        <v>0.3496</v>
      </c>
    </row>
    <row r="8030" ht="15.0" customHeight="1">
      <c r="A8030" s="43">
        <v>45992.5</v>
      </c>
      <c r="B8030" s="44">
        <v>12.0</v>
      </c>
      <c r="C8030" s="44">
        <v>12.0</v>
      </c>
      <c r="D8030" s="44">
        <v>358.9</v>
      </c>
      <c r="E8030" s="44">
        <v>30.4</v>
      </c>
      <c r="F8030" s="44">
        <v>2.59</v>
      </c>
      <c r="G8030" s="44">
        <v>0.95</v>
      </c>
      <c r="H8030" s="18">
        <f>MIN(1,F8030/Config_Geracao!$E$4)*G8030</f>
        <v>0.24605</v>
      </c>
    </row>
    <row r="8031" ht="15.0" customHeight="1">
      <c r="A8031" s="43">
        <v>45992.5416666667</v>
      </c>
      <c r="B8031" s="44">
        <v>12.0</v>
      </c>
      <c r="C8031" s="44">
        <v>13.0</v>
      </c>
      <c r="D8031" s="44">
        <v>328.8</v>
      </c>
      <c r="E8031" s="44">
        <v>31.8</v>
      </c>
      <c r="F8031" s="44">
        <v>2.39</v>
      </c>
      <c r="G8031" s="44">
        <v>0.95</v>
      </c>
      <c r="H8031" s="18">
        <f>MIN(1,F8031/Config_Geracao!$E$4)*G8031</f>
        <v>0.22705</v>
      </c>
    </row>
    <row r="8032" ht="15.0" customHeight="1">
      <c r="A8032" s="43">
        <v>45992.5833333333</v>
      </c>
      <c r="B8032" s="44">
        <v>12.0</v>
      </c>
      <c r="C8032" s="44">
        <v>14.0</v>
      </c>
      <c r="D8032" s="44">
        <v>538.8</v>
      </c>
      <c r="E8032" s="44">
        <v>33.1</v>
      </c>
      <c r="F8032" s="44">
        <v>2.4</v>
      </c>
      <c r="G8032" s="44">
        <v>0.95</v>
      </c>
      <c r="H8032" s="18">
        <f>MIN(1,F8032/Config_Geracao!$E$4)*G8032</f>
        <v>0.228</v>
      </c>
    </row>
    <row r="8033" ht="15.0" customHeight="1">
      <c r="A8033" s="43">
        <v>45992.625</v>
      </c>
      <c r="B8033" s="44">
        <v>12.0</v>
      </c>
      <c r="C8033" s="44">
        <v>15.0</v>
      </c>
      <c r="D8033" s="44">
        <v>799.0</v>
      </c>
      <c r="E8033" s="44">
        <v>29.8</v>
      </c>
      <c r="F8033" s="44">
        <v>2.5</v>
      </c>
      <c r="G8033" s="44">
        <v>0.95</v>
      </c>
      <c r="H8033" s="18">
        <f>MIN(1,F8033/Config_Geracao!$E$4)*G8033</f>
        <v>0.2375</v>
      </c>
    </row>
    <row r="8034" ht="15.0" customHeight="1">
      <c r="A8034" s="43">
        <v>45992.6666666667</v>
      </c>
      <c r="B8034" s="44">
        <v>12.0</v>
      </c>
      <c r="C8034" s="44">
        <v>16.0</v>
      </c>
      <c r="D8034" s="44">
        <v>620.4</v>
      </c>
      <c r="E8034" s="44">
        <v>28.0</v>
      </c>
      <c r="F8034" s="44">
        <v>3.13</v>
      </c>
      <c r="G8034" s="44">
        <v>0.95</v>
      </c>
      <c r="H8034" s="18">
        <f>MIN(1,F8034/Config_Geracao!$E$4)*G8034</f>
        <v>0.29735</v>
      </c>
    </row>
    <row r="8035" ht="15.0" customHeight="1">
      <c r="A8035" s="43">
        <v>45992.7083333333</v>
      </c>
      <c r="B8035" s="44">
        <v>12.0</v>
      </c>
      <c r="C8035" s="44">
        <v>17.0</v>
      </c>
      <c r="D8035" s="44">
        <v>115.7</v>
      </c>
      <c r="E8035" s="44">
        <v>26.6</v>
      </c>
      <c r="F8035" s="44">
        <v>4.74</v>
      </c>
      <c r="G8035" s="44">
        <v>0.95</v>
      </c>
      <c r="H8035" s="18">
        <f>MIN(1,F8035/Config_Geracao!$E$4)*G8035</f>
        <v>0.4503</v>
      </c>
    </row>
    <row r="8036" ht="15.0" customHeight="1">
      <c r="A8036" s="43">
        <v>45992.75</v>
      </c>
      <c r="B8036" s="44">
        <v>12.0</v>
      </c>
      <c r="C8036" s="44">
        <v>18.0</v>
      </c>
      <c r="D8036" s="44">
        <v>198.6</v>
      </c>
      <c r="E8036" s="44">
        <v>24.7</v>
      </c>
      <c r="F8036" s="44">
        <v>2.37</v>
      </c>
      <c r="G8036" s="44">
        <v>0.95</v>
      </c>
      <c r="H8036" s="18">
        <f>MIN(1,F8036/Config_Geracao!$E$4)*G8036</f>
        <v>0.22515</v>
      </c>
    </row>
    <row r="8037" ht="15.0" customHeight="1">
      <c r="A8037" s="43">
        <v>45992.7916666667</v>
      </c>
      <c r="B8037" s="44">
        <v>12.0</v>
      </c>
      <c r="C8037" s="44">
        <v>19.0</v>
      </c>
      <c r="D8037" s="44">
        <v>54.2</v>
      </c>
      <c r="E8037" s="44">
        <v>29.4</v>
      </c>
      <c r="F8037" s="44">
        <v>2.67</v>
      </c>
      <c r="G8037" s="44">
        <v>0.95</v>
      </c>
      <c r="H8037" s="18">
        <f>MIN(1,F8037/Config_Geracao!$E$4)*G8037</f>
        <v>0.25365</v>
      </c>
    </row>
    <row r="8038" ht="15.0" customHeight="1">
      <c r="A8038" s="43">
        <v>45992.8333333333</v>
      </c>
      <c r="B8038" s="44">
        <v>12.0</v>
      </c>
      <c r="C8038" s="44">
        <v>20.0</v>
      </c>
      <c r="D8038" s="44">
        <v>0.0</v>
      </c>
      <c r="E8038" s="44">
        <v>28.4</v>
      </c>
      <c r="F8038" s="44">
        <v>2.57</v>
      </c>
      <c r="G8038" s="44">
        <v>0.95</v>
      </c>
      <c r="H8038" s="18">
        <f>MIN(1,F8038/Config_Geracao!$E$4)*G8038</f>
        <v>0.24415</v>
      </c>
    </row>
    <row r="8039" ht="15.0" customHeight="1">
      <c r="A8039" s="43">
        <v>45992.875</v>
      </c>
      <c r="B8039" s="44">
        <v>12.0</v>
      </c>
      <c r="C8039" s="44">
        <v>21.0</v>
      </c>
      <c r="D8039" s="44">
        <v>0.0</v>
      </c>
      <c r="E8039" s="44">
        <v>28.1</v>
      </c>
      <c r="F8039" s="44">
        <v>3.48</v>
      </c>
      <c r="G8039" s="44">
        <v>0.95</v>
      </c>
      <c r="H8039" s="18">
        <f>MIN(1,F8039/Config_Geracao!$E$4)*G8039</f>
        <v>0.3306</v>
      </c>
    </row>
    <row r="8040" ht="15.0" customHeight="1">
      <c r="A8040" s="43">
        <v>45992.9166666667</v>
      </c>
      <c r="B8040" s="44">
        <v>12.0</v>
      </c>
      <c r="C8040" s="44">
        <v>22.0</v>
      </c>
      <c r="D8040" s="44">
        <v>0.0</v>
      </c>
      <c r="E8040" s="44">
        <v>27.2</v>
      </c>
      <c r="F8040" s="44">
        <v>3.63</v>
      </c>
      <c r="G8040" s="44">
        <v>0.95</v>
      </c>
      <c r="H8040" s="18">
        <f>MIN(1,F8040/Config_Geracao!$E$4)*G8040</f>
        <v>0.34485</v>
      </c>
    </row>
    <row r="8041" ht="15.0" customHeight="1">
      <c r="A8041" s="43">
        <v>45992.9583333333</v>
      </c>
      <c r="B8041" s="44">
        <v>12.0</v>
      </c>
      <c r="C8041" s="44">
        <v>23.0</v>
      </c>
      <c r="D8041" s="44">
        <v>0.0</v>
      </c>
      <c r="E8041" s="44">
        <v>27.1</v>
      </c>
      <c r="F8041" s="44">
        <v>4.4</v>
      </c>
      <c r="G8041" s="44">
        <v>0.95</v>
      </c>
      <c r="H8041" s="18">
        <f>MIN(1,F8041/Config_Geracao!$E$4)*G8041</f>
        <v>0.418</v>
      </c>
    </row>
    <row r="8042" ht="15.0" customHeight="1">
      <c r="A8042" s="43">
        <v>45993.0</v>
      </c>
      <c r="B8042" s="44">
        <v>12.0</v>
      </c>
      <c r="C8042" s="44">
        <v>0.0</v>
      </c>
      <c r="D8042" s="44">
        <v>0.0</v>
      </c>
      <c r="E8042" s="44">
        <v>28.3</v>
      </c>
      <c r="F8042" s="44">
        <v>3.6</v>
      </c>
      <c r="G8042" s="44">
        <v>0.95</v>
      </c>
      <c r="H8042" s="18">
        <f>MIN(1,F8042/Config_Geracao!$E$4)*G8042</f>
        <v>0.342</v>
      </c>
    </row>
    <row r="8043" ht="15.0" customHeight="1">
      <c r="A8043" s="43">
        <v>45993.0416666667</v>
      </c>
      <c r="B8043" s="44">
        <v>12.0</v>
      </c>
      <c r="C8043" s="44">
        <v>1.0</v>
      </c>
      <c r="D8043" s="44">
        <v>0.0</v>
      </c>
      <c r="E8043" s="44">
        <v>29.7</v>
      </c>
      <c r="F8043" s="44">
        <v>4.95</v>
      </c>
      <c r="G8043" s="44">
        <v>0.95</v>
      </c>
      <c r="H8043" s="18">
        <f>MIN(1,F8043/Config_Geracao!$E$4)*G8043</f>
        <v>0.47025</v>
      </c>
    </row>
    <row r="8044" ht="15.0" customHeight="1">
      <c r="A8044" s="43">
        <v>45993.0833333333</v>
      </c>
      <c r="B8044" s="44">
        <v>12.0</v>
      </c>
      <c r="C8044" s="44">
        <v>2.0</v>
      </c>
      <c r="D8044" s="44">
        <v>0.0</v>
      </c>
      <c r="E8044" s="44">
        <v>28.6</v>
      </c>
      <c r="F8044" s="44">
        <v>3.38</v>
      </c>
      <c r="G8044" s="44">
        <v>0.95</v>
      </c>
      <c r="H8044" s="18">
        <f>MIN(1,F8044/Config_Geracao!$E$4)*G8044</f>
        <v>0.3211</v>
      </c>
    </row>
    <row r="8045" ht="15.0" customHeight="1">
      <c r="A8045" s="43">
        <v>45993.125</v>
      </c>
      <c r="B8045" s="44">
        <v>12.0</v>
      </c>
      <c r="C8045" s="44">
        <v>3.0</v>
      </c>
      <c r="D8045" s="44">
        <v>0.0</v>
      </c>
      <c r="E8045" s="44">
        <v>26.2</v>
      </c>
      <c r="F8045" s="44">
        <v>3.96</v>
      </c>
      <c r="G8045" s="44">
        <v>0.95</v>
      </c>
      <c r="H8045" s="18">
        <f>MIN(1,F8045/Config_Geracao!$E$4)*G8045</f>
        <v>0.3762</v>
      </c>
    </row>
    <row r="8046" ht="15.0" customHeight="1">
      <c r="A8046" s="43">
        <v>45993.1666666667</v>
      </c>
      <c r="B8046" s="44">
        <v>12.0</v>
      </c>
      <c r="C8046" s="44">
        <v>4.0</v>
      </c>
      <c r="D8046" s="44">
        <v>0.0</v>
      </c>
      <c r="E8046" s="44">
        <v>27.7</v>
      </c>
      <c r="F8046" s="44">
        <v>2.99</v>
      </c>
      <c r="G8046" s="44">
        <v>0.95</v>
      </c>
      <c r="H8046" s="18">
        <f>MIN(1,F8046/Config_Geracao!$E$4)*G8046</f>
        <v>0.28405</v>
      </c>
    </row>
    <row r="8047" ht="15.0" customHeight="1">
      <c r="A8047" s="43">
        <v>45993.2083333333</v>
      </c>
      <c r="B8047" s="44">
        <v>12.0</v>
      </c>
      <c r="C8047" s="44">
        <v>5.0</v>
      </c>
      <c r="D8047" s="44">
        <v>0.0</v>
      </c>
      <c r="E8047" s="44">
        <v>27.3</v>
      </c>
      <c r="F8047" s="44">
        <v>4.21</v>
      </c>
      <c r="G8047" s="44">
        <v>0.95</v>
      </c>
      <c r="H8047" s="18">
        <f>MIN(1,F8047/Config_Geracao!$E$4)*G8047</f>
        <v>0.39995</v>
      </c>
    </row>
    <row r="8048" ht="15.0" customHeight="1">
      <c r="A8048" s="43">
        <v>45993.25</v>
      </c>
      <c r="B8048" s="44">
        <v>12.0</v>
      </c>
      <c r="C8048" s="44">
        <v>6.0</v>
      </c>
      <c r="D8048" s="44">
        <v>101.0</v>
      </c>
      <c r="E8048" s="44">
        <v>23.0</v>
      </c>
      <c r="F8048" s="44">
        <v>2.06</v>
      </c>
      <c r="G8048" s="44">
        <v>0.95</v>
      </c>
      <c r="H8048" s="18">
        <f>MIN(1,F8048/Config_Geracao!$E$4)*G8048</f>
        <v>0.1957</v>
      </c>
    </row>
    <row r="8049" ht="15.0" customHeight="1">
      <c r="A8049" s="43">
        <v>45993.2916666667</v>
      </c>
      <c r="B8049" s="44">
        <v>12.0</v>
      </c>
      <c r="C8049" s="44">
        <v>7.0</v>
      </c>
      <c r="D8049" s="44">
        <v>428.7</v>
      </c>
      <c r="E8049" s="44">
        <v>27.6</v>
      </c>
      <c r="F8049" s="44">
        <v>4.02</v>
      </c>
      <c r="G8049" s="44">
        <v>0.95</v>
      </c>
      <c r="H8049" s="18">
        <f>MIN(1,F8049/Config_Geracao!$E$4)*G8049</f>
        <v>0.3819</v>
      </c>
    </row>
    <row r="8050" ht="15.0" customHeight="1">
      <c r="A8050" s="43">
        <v>45993.3333333333</v>
      </c>
      <c r="B8050" s="44">
        <v>12.0</v>
      </c>
      <c r="C8050" s="44">
        <v>8.0</v>
      </c>
      <c r="D8050" s="44">
        <v>215.5</v>
      </c>
      <c r="E8050" s="44">
        <v>30.8</v>
      </c>
      <c r="F8050" s="44">
        <v>2.05</v>
      </c>
      <c r="G8050" s="44">
        <v>0.95</v>
      </c>
      <c r="H8050" s="18">
        <f>MIN(1,F8050/Config_Geracao!$E$4)*G8050</f>
        <v>0.19475</v>
      </c>
    </row>
    <row r="8051" ht="15.0" customHeight="1">
      <c r="A8051" s="43">
        <v>45993.375</v>
      </c>
      <c r="B8051" s="44">
        <v>12.0</v>
      </c>
      <c r="C8051" s="44">
        <v>9.0</v>
      </c>
      <c r="D8051" s="44">
        <v>248.0</v>
      </c>
      <c r="E8051" s="44">
        <v>28.4</v>
      </c>
      <c r="F8051" s="44">
        <v>2.68</v>
      </c>
      <c r="G8051" s="44">
        <v>0.95</v>
      </c>
      <c r="H8051" s="18">
        <f>MIN(1,F8051/Config_Geracao!$E$4)*G8051</f>
        <v>0.2546</v>
      </c>
    </row>
    <row r="8052" ht="15.0" customHeight="1">
      <c r="A8052" s="43">
        <v>45993.4166666667</v>
      </c>
      <c r="B8052" s="44">
        <v>12.0</v>
      </c>
      <c r="C8052" s="44">
        <v>10.0</v>
      </c>
      <c r="D8052" s="44">
        <v>928.0</v>
      </c>
      <c r="E8052" s="44">
        <v>27.6</v>
      </c>
      <c r="F8052" s="44">
        <v>4.34</v>
      </c>
      <c r="G8052" s="44">
        <v>0.95</v>
      </c>
      <c r="H8052" s="18">
        <f>MIN(1,F8052/Config_Geracao!$E$4)*G8052</f>
        <v>0.4123</v>
      </c>
    </row>
    <row r="8053" ht="15.0" customHeight="1">
      <c r="A8053" s="43">
        <v>45993.4583333333</v>
      </c>
      <c r="B8053" s="44">
        <v>12.0</v>
      </c>
      <c r="C8053" s="44">
        <v>11.0</v>
      </c>
      <c r="D8053" s="44">
        <v>595.8</v>
      </c>
      <c r="E8053" s="44">
        <v>33.0</v>
      </c>
      <c r="F8053" s="44">
        <v>2.9</v>
      </c>
      <c r="G8053" s="44">
        <v>0.95</v>
      </c>
      <c r="H8053" s="18">
        <f>MIN(1,F8053/Config_Geracao!$E$4)*G8053</f>
        <v>0.2755</v>
      </c>
    </row>
    <row r="8054" ht="15.0" customHeight="1">
      <c r="A8054" s="43">
        <v>45993.5</v>
      </c>
      <c r="B8054" s="44">
        <v>12.0</v>
      </c>
      <c r="C8054" s="44">
        <v>12.0</v>
      </c>
      <c r="D8054" s="44">
        <v>1031.2</v>
      </c>
      <c r="E8054" s="44">
        <v>27.7</v>
      </c>
      <c r="F8054" s="44">
        <v>4.27</v>
      </c>
      <c r="G8054" s="44">
        <v>0.95</v>
      </c>
      <c r="H8054" s="18">
        <f>MIN(1,F8054/Config_Geracao!$E$4)*G8054</f>
        <v>0.40565</v>
      </c>
    </row>
    <row r="8055" ht="15.0" customHeight="1">
      <c r="A8055" s="43">
        <v>45993.5416666667</v>
      </c>
      <c r="B8055" s="44">
        <v>12.0</v>
      </c>
      <c r="C8055" s="44">
        <v>13.0</v>
      </c>
      <c r="D8055" s="44">
        <v>446.3</v>
      </c>
      <c r="E8055" s="44">
        <v>29.5</v>
      </c>
      <c r="F8055" s="44">
        <v>7.07</v>
      </c>
      <c r="G8055" s="44">
        <v>0.95</v>
      </c>
      <c r="H8055" s="18">
        <f>MIN(1,F8055/Config_Geracao!$E$4)*G8055</f>
        <v>0.67165</v>
      </c>
    </row>
    <row r="8056" ht="15.0" customHeight="1">
      <c r="A8056" s="43">
        <v>45993.5833333333</v>
      </c>
      <c r="B8056" s="44">
        <v>12.0</v>
      </c>
      <c r="C8056" s="44">
        <v>14.0</v>
      </c>
      <c r="D8056" s="44">
        <v>927.2</v>
      </c>
      <c r="E8056" s="44">
        <v>32.1</v>
      </c>
      <c r="F8056" s="44">
        <v>3.98</v>
      </c>
      <c r="G8056" s="44">
        <v>0.95</v>
      </c>
      <c r="H8056" s="18">
        <f>MIN(1,F8056/Config_Geracao!$E$4)*G8056</f>
        <v>0.3781</v>
      </c>
    </row>
    <row r="8057" ht="15.0" customHeight="1">
      <c r="A8057" s="43">
        <v>45993.625</v>
      </c>
      <c r="B8057" s="44">
        <v>12.0</v>
      </c>
      <c r="C8057" s="44">
        <v>15.0</v>
      </c>
      <c r="D8057" s="44">
        <v>478.6</v>
      </c>
      <c r="E8057" s="44">
        <v>26.8</v>
      </c>
      <c r="F8057" s="44">
        <v>2.26</v>
      </c>
      <c r="G8057" s="44">
        <v>0.95</v>
      </c>
      <c r="H8057" s="18">
        <f>MIN(1,F8057/Config_Geracao!$E$4)*G8057</f>
        <v>0.2147</v>
      </c>
    </row>
    <row r="8058" ht="15.0" customHeight="1">
      <c r="A8058" s="43">
        <v>45993.6666666667</v>
      </c>
      <c r="B8058" s="44">
        <v>12.0</v>
      </c>
      <c r="C8058" s="44">
        <v>16.0</v>
      </c>
      <c r="D8058" s="44">
        <v>135.4</v>
      </c>
      <c r="E8058" s="44">
        <v>29.2</v>
      </c>
      <c r="F8058" s="44">
        <v>4.14</v>
      </c>
      <c r="G8058" s="44">
        <v>0.95</v>
      </c>
      <c r="H8058" s="18">
        <f>MIN(1,F8058/Config_Geracao!$E$4)*G8058</f>
        <v>0.3933</v>
      </c>
    </row>
    <row r="8059" ht="15.0" customHeight="1">
      <c r="A8059" s="43">
        <v>45993.7083333333</v>
      </c>
      <c r="B8059" s="44">
        <v>12.0</v>
      </c>
      <c r="C8059" s="44">
        <v>17.0</v>
      </c>
      <c r="D8059" s="44">
        <v>467.6</v>
      </c>
      <c r="E8059" s="44">
        <v>26.6</v>
      </c>
      <c r="F8059" s="44">
        <v>2.76</v>
      </c>
      <c r="G8059" s="44">
        <v>0.95</v>
      </c>
      <c r="H8059" s="18">
        <f>MIN(1,F8059/Config_Geracao!$E$4)*G8059</f>
        <v>0.2622</v>
      </c>
    </row>
    <row r="8060" ht="15.0" customHeight="1">
      <c r="A8060" s="43">
        <v>45993.75</v>
      </c>
      <c r="B8060" s="44">
        <v>12.0</v>
      </c>
      <c r="C8060" s="44">
        <v>18.0</v>
      </c>
      <c r="D8060" s="44">
        <v>132.8</v>
      </c>
      <c r="E8060" s="44">
        <v>24.9</v>
      </c>
      <c r="F8060" s="44">
        <v>3.0</v>
      </c>
      <c r="G8060" s="44">
        <v>0.95</v>
      </c>
      <c r="H8060" s="18">
        <f>MIN(1,F8060/Config_Geracao!$E$4)*G8060</f>
        <v>0.285</v>
      </c>
    </row>
    <row r="8061" ht="15.0" customHeight="1">
      <c r="A8061" s="43">
        <v>45993.7916666667</v>
      </c>
      <c r="B8061" s="44">
        <v>12.0</v>
      </c>
      <c r="C8061" s="44">
        <v>19.0</v>
      </c>
      <c r="D8061" s="44">
        <v>22.3</v>
      </c>
      <c r="E8061" s="44">
        <v>24.3</v>
      </c>
      <c r="F8061" s="44">
        <v>2.14</v>
      </c>
      <c r="G8061" s="44">
        <v>0.95</v>
      </c>
      <c r="H8061" s="18">
        <f>MIN(1,F8061/Config_Geracao!$E$4)*G8061</f>
        <v>0.2033</v>
      </c>
    </row>
    <row r="8062" ht="15.0" customHeight="1">
      <c r="A8062" s="43">
        <v>45993.8333333333</v>
      </c>
      <c r="B8062" s="44">
        <v>12.0</v>
      </c>
      <c r="C8062" s="44">
        <v>20.0</v>
      </c>
      <c r="D8062" s="44">
        <v>0.0</v>
      </c>
      <c r="E8062" s="44">
        <v>28.4</v>
      </c>
      <c r="F8062" s="44">
        <v>2.87</v>
      </c>
      <c r="G8062" s="44">
        <v>0.95</v>
      </c>
      <c r="H8062" s="18">
        <f>MIN(1,F8062/Config_Geracao!$E$4)*G8062</f>
        <v>0.27265</v>
      </c>
    </row>
    <row r="8063" ht="15.0" customHeight="1">
      <c r="A8063" s="43">
        <v>45993.875</v>
      </c>
      <c r="B8063" s="44">
        <v>12.0</v>
      </c>
      <c r="C8063" s="44">
        <v>21.0</v>
      </c>
      <c r="D8063" s="44">
        <v>0.0</v>
      </c>
      <c r="E8063" s="44">
        <v>26.5</v>
      </c>
      <c r="F8063" s="44">
        <v>4.63</v>
      </c>
      <c r="G8063" s="44">
        <v>0.95</v>
      </c>
      <c r="H8063" s="18">
        <f>MIN(1,F8063/Config_Geracao!$E$4)*G8063</f>
        <v>0.43985</v>
      </c>
    </row>
    <row r="8064" ht="15.0" customHeight="1">
      <c r="A8064" s="43">
        <v>45993.9166666667</v>
      </c>
      <c r="B8064" s="44">
        <v>12.0</v>
      </c>
      <c r="C8064" s="44">
        <v>22.0</v>
      </c>
      <c r="D8064" s="44">
        <v>0.0</v>
      </c>
      <c r="E8064" s="44">
        <v>28.9</v>
      </c>
      <c r="F8064" s="44">
        <v>3.11</v>
      </c>
      <c r="G8064" s="44">
        <v>0.95</v>
      </c>
      <c r="H8064" s="18">
        <f>MIN(1,F8064/Config_Geracao!$E$4)*G8064</f>
        <v>0.29545</v>
      </c>
    </row>
    <row r="8065" ht="15.0" customHeight="1">
      <c r="A8065" s="43">
        <v>45993.9583333333</v>
      </c>
      <c r="B8065" s="44">
        <v>12.0</v>
      </c>
      <c r="C8065" s="44">
        <v>23.0</v>
      </c>
      <c r="D8065" s="44">
        <v>0.0</v>
      </c>
      <c r="E8065" s="44">
        <v>26.6</v>
      </c>
      <c r="F8065" s="44">
        <v>3.67</v>
      </c>
      <c r="G8065" s="44">
        <v>0.95</v>
      </c>
      <c r="H8065" s="18">
        <f>MIN(1,F8065/Config_Geracao!$E$4)*G8065</f>
        <v>0.34865</v>
      </c>
    </row>
    <row r="8066" ht="15.0" customHeight="1">
      <c r="A8066" s="43">
        <v>45994.0</v>
      </c>
      <c r="B8066" s="44">
        <v>12.0</v>
      </c>
      <c r="C8066" s="44">
        <v>0.0</v>
      </c>
      <c r="D8066" s="44">
        <v>0.0</v>
      </c>
      <c r="E8066" s="44">
        <v>30.6</v>
      </c>
      <c r="F8066" s="44">
        <v>3.03</v>
      </c>
      <c r="G8066" s="44">
        <v>0.95</v>
      </c>
      <c r="H8066" s="18">
        <f>MIN(1,F8066/Config_Geracao!$E$4)*G8066</f>
        <v>0.28785</v>
      </c>
    </row>
    <row r="8067" ht="15.0" customHeight="1">
      <c r="A8067" s="43">
        <v>45994.0416666667</v>
      </c>
      <c r="B8067" s="44">
        <v>12.0</v>
      </c>
      <c r="C8067" s="44">
        <v>1.0</v>
      </c>
      <c r="D8067" s="44">
        <v>0.0</v>
      </c>
      <c r="E8067" s="44">
        <v>24.9</v>
      </c>
      <c r="F8067" s="44">
        <v>3.33</v>
      </c>
      <c r="G8067" s="44">
        <v>0.95</v>
      </c>
      <c r="H8067" s="18">
        <f>MIN(1,F8067/Config_Geracao!$E$4)*G8067</f>
        <v>0.31635</v>
      </c>
    </row>
    <row r="8068" ht="15.0" customHeight="1">
      <c r="A8068" s="43">
        <v>45994.0833333333</v>
      </c>
      <c r="B8068" s="44">
        <v>12.0</v>
      </c>
      <c r="C8068" s="44">
        <v>2.0</v>
      </c>
      <c r="D8068" s="44">
        <v>0.0</v>
      </c>
      <c r="E8068" s="44">
        <v>28.6</v>
      </c>
      <c r="F8068" s="44">
        <v>3.68</v>
      </c>
      <c r="G8068" s="44">
        <v>0.95</v>
      </c>
      <c r="H8068" s="18">
        <f>MIN(1,F8068/Config_Geracao!$E$4)*G8068</f>
        <v>0.3496</v>
      </c>
    </row>
    <row r="8069" ht="15.0" customHeight="1">
      <c r="A8069" s="43">
        <v>45994.125</v>
      </c>
      <c r="B8069" s="44">
        <v>12.0</v>
      </c>
      <c r="C8069" s="44">
        <v>3.0</v>
      </c>
      <c r="D8069" s="44">
        <v>0.0</v>
      </c>
      <c r="E8069" s="44">
        <v>30.0</v>
      </c>
      <c r="F8069" s="44">
        <v>3.6</v>
      </c>
      <c r="G8069" s="44">
        <v>0.95</v>
      </c>
      <c r="H8069" s="18">
        <f>MIN(1,F8069/Config_Geracao!$E$4)*G8069</f>
        <v>0.342</v>
      </c>
    </row>
    <row r="8070" ht="15.0" customHeight="1">
      <c r="A8070" s="43">
        <v>45994.1666666667</v>
      </c>
      <c r="B8070" s="44">
        <v>12.0</v>
      </c>
      <c r="C8070" s="44">
        <v>4.0</v>
      </c>
      <c r="D8070" s="44">
        <v>0.0</v>
      </c>
      <c r="E8070" s="44">
        <v>24.4</v>
      </c>
      <c r="F8070" s="44">
        <v>3.69</v>
      </c>
      <c r="G8070" s="44">
        <v>0.95</v>
      </c>
      <c r="H8070" s="18">
        <f>MIN(1,F8070/Config_Geracao!$E$4)*G8070</f>
        <v>0.35055</v>
      </c>
    </row>
    <row r="8071" ht="15.0" customHeight="1">
      <c r="A8071" s="43">
        <v>45994.2083333333</v>
      </c>
      <c r="B8071" s="44">
        <v>12.0</v>
      </c>
      <c r="C8071" s="44">
        <v>5.0</v>
      </c>
      <c r="D8071" s="44">
        <v>0.0</v>
      </c>
      <c r="E8071" s="44">
        <v>24.7</v>
      </c>
      <c r="F8071" s="44">
        <v>3.9</v>
      </c>
      <c r="G8071" s="44">
        <v>0.95</v>
      </c>
      <c r="H8071" s="18">
        <f>MIN(1,F8071/Config_Geracao!$E$4)*G8071</f>
        <v>0.3705</v>
      </c>
    </row>
    <row r="8072" ht="15.0" customHeight="1">
      <c r="A8072" s="43">
        <v>45994.25</v>
      </c>
      <c r="B8072" s="44">
        <v>12.0</v>
      </c>
      <c r="C8072" s="44">
        <v>6.0</v>
      </c>
      <c r="D8072" s="44">
        <v>126.6</v>
      </c>
      <c r="E8072" s="44">
        <v>24.5</v>
      </c>
      <c r="F8072" s="44">
        <v>1.98</v>
      </c>
      <c r="G8072" s="44">
        <v>0.95</v>
      </c>
      <c r="H8072" s="18">
        <f>MIN(1,F8072/Config_Geracao!$E$4)*G8072</f>
        <v>0.1881</v>
      </c>
    </row>
    <row r="8073" ht="15.0" customHeight="1">
      <c r="A8073" s="43">
        <v>45994.2916666667</v>
      </c>
      <c r="B8073" s="44">
        <v>12.0</v>
      </c>
      <c r="C8073" s="44">
        <v>7.0</v>
      </c>
      <c r="D8073" s="44">
        <v>271.3</v>
      </c>
      <c r="E8073" s="44">
        <v>27.2</v>
      </c>
      <c r="F8073" s="44">
        <v>6.21</v>
      </c>
      <c r="G8073" s="44">
        <v>0.95</v>
      </c>
      <c r="H8073" s="18">
        <f>MIN(1,F8073/Config_Geracao!$E$4)*G8073</f>
        <v>0.58995</v>
      </c>
    </row>
    <row r="8074" ht="15.0" customHeight="1">
      <c r="A8074" s="43">
        <v>45994.3333333333</v>
      </c>
      <c r="B8074" s="44">
        <v>12.0</v>
      </c>
      <c r="C8074" s="44">
        <v>8.0</v>
      </c>
      <c r="D8074" s="44">
        <v>636.0</v>
      </c>
      <c r="E8074" s="44">
        <v>30.1</v>
      </c>
      <c r="F8074" s="44">
        <v>4.86</v>
      </c>
      <c r="G8074" s="44">
        <v>0.95</v>
      </c>
      <c r="H8074" s="18">
        <f>MIN(1,F8074/Config_Geracao!$E$4)*G8074</f>
        <v>0.4617</v>
      </c>
    </row>
    <row r="8075" ht="15.0" customHeight="1">
      <c r="A8075" s="43">
        <v>45994.375</v>
      </c>
      <c r="B8075" s="44">
        <v>12.0</v>
      </c>
      <c r="C8075" s="44">
        <v>9.0</v>
      </c>
      <c r="D8075" s="44">
        <v>814.7</v>
      </c>
      <c r="E8075" s="44">
        <v>29.7</v>
      </c>
      <c r="F8075" s="44">
        <v>2.33</v>
      </c>
      <c r="G8075" s="44">
        <v>0.95</v>
      </c>
      <c r="H8075" s="18">
        <f>MIN(1,F8075/Config_Geracao!$E$4)*G8075</f>
        <v>0.22135</v>
      </c>
    </row>
    <row r="8076" ht="15.0" customHeight="1">
      <c r="A8076" s="43">
        <v>45994.4166666667</v>
      </c>
      <c r="B8076" s="44">
        <v>12.0</v>
      </c>
      <c r="C8076" s="44">
        <v>10.0</v>
      </c>
      <c r="D8076" s="44">
        <v>904.5</v>
      </c>
      <c r="E8076" s="44">
        <v>26.0</v>
      </c>
      <c r="F8076" s="44">
        <v>3.14</v>
      </c>
      <c r="G8076" s="44">
        <v>0.95</v>
      </c>
      <c r="H8076" s="18">
        <f>MIN(1,F8076/Config_Geracao!$E$4)*G8076</f>
        <v>0.2983</v>
      </c>
    </row>
    <row r="8077" ht="15.0" customHeight="1">
      <c r="A8077" s="43">
        <v>45994.4583333333</v>
      </c>
      <c r="B8077" s="44">
        <v>12.0</v>
      </c>
      <c r="C8077" s="44">
        <v>11.0</v>
      </c>
      <c r="D8077" s="44">
        <v>211.7</v>
      </c>
      <c r="E8077" s="44">
        <v>32.6</v>
      </c>
      <c r="F8077" s="44">
        <v>4.44</v>
      </c>
      <c r="G8077" s="44">
        <v>0.95</v>
      </c>
      <c r="H8077" s="18">
        <f>MIN(1,F8077/Config_Geracao!$E$4)*G8077</f>
        <v>0.4218</v>
      </c>
    </row>
    <row r="8078" ht="15.0" customHeight="1">
      <c r="A8078" s="43">
        <v>45994.5</v>
      </c>
      <c r="B8078" s="44">
        <v>12.0</v>
      </c>
      <c r="C8078" s="44">
        <v>12.0</v>
      </c>
      <c r="D8078" s="44">
        <v>1055.4</v>
      </c>
      <c r="E8078" s="44">
        <v>30.4</v>
      </c>
      <c r="F8078" s="44">
        <v>2.53</v>
      </c>
      <c r="G8078" s="44">
        <v>0.95</v>
      </c>
      <c r="H8078" s="18">
        <f>MIN(1,F8078/Config_Geracao!$E$4)*G8078</f>
        <v>0.24035</v>
      </c>
    </row>
    <row r="8079" ht="15.0" customHeight="1">
      <c r="A8079" s="43">
        <v>45994.5416666667</v>
      </c>
      <c r="B8079" s="44">
        <v>12.0</v>
      </c>
      <c r="C8079" s="44">
        <v>13.0</v>
      </c>
      <c r="D8079" s="44">
        <v>397.9</v>
      </c>
      <c r="E8079" s="44">
        <v>34.2</v>
      </c>
      <c r="F8079" s="44">
        <v>3.05</v>
      </c>
      <c r="G8079" s="44">
        <v>0.95</v>
      </c>
      <c r="H8079" s="18">
        <f>MIN(1,F8079/Config_Geracao!$E$4)*G8079</f>
        <v>0.28975</v>
      </c>
    </row>
    <row r="8080" ht="15.0" customHeight="1">
      <c r="A8080" s="43">
        <v>45994.5833333333</v>
      </c>
      <c r="B8080" s="44">
        <v>12.0</v>
      </c>
      <c r="C8080" s="44">
        <v>14.0</v>
      </c>
      <c r="D8080" s="44">
        <v>917.0</v>
      </c>
      <c r="E8080" s="44">
        <v>30.5</v>
      </c>
      <c r="F8080" s="44">
        <v>2.59</v>
      </c>
      <c r="G8080" s="44">
        <v>0.95</v>
      </c>
      <c r="H8080" s="18">
        <f>MIN(1,F8080/Config_Geracao!$E$4)*G8080</f>
        <v>0.24605</v>
      </c>
    </row>
    <row r="8081" ht="15.0" customHeight="1">
      <c r="A8081" s="43">
        <v>45994.625</v>
      </c>
      <c r="B8081" s="44">
        <v>12.0</v>
      </c>
      <c r="C8081" s="44">
        <v>15.0</v>
      </c>
      <c r="D8081" s="44">
        <v>829.8</v>
      </c>
      <c r="E8081" s="44">
        <v>32.2</v>
      </c>
      <c r="F8081" s="44">
        <v>2.05</v>
      </c>
      <c r="G8081" s="44">
        <v>0.95</v>
      </c>
      <c r="H8081" s="18">
        <f>MIN(1,F8081/Config_Geracao!$E$4)*G8081</f>
        <v>0.19475</v>
      </c>
    </row>
    <row r="8082" ht="15.0" customHeight="1">
      <c r="A8082" s="43">
        <v>45994.6666666667</v>
      </c>
      <c r="B8082" s="44">
        <v>12.0</v>
      </c>
      <c r="C8082" s="44">
        <v>16.0</v>
      </c>
      <c r="D8082" s="44">
        <v>198.2</v>
      </c>
      <c r="E8082" s="44">
        <v>27.9</v>
      </c>
      <c r="F8082" s="44">
        <v>2.92</v>
      </c>
      <c r="G8082" s="44">
        <v>0.95</v>
      </c>
      <c r="H8082" s="18">
        <f>MIN(1,F8082/Config_Geracao!$E$4)*G8082</f>
        <v>0.2774</v>
      </c>
    </row>
    <row r="8083" ht="15.0" customHeight="1">
      <c r="A8083" s="43">
        <v>45994.7083333333</v>
      </c>
      <c r="B8083" s="44">
        <v>12.0</v>
      </c>
      <c r="C8083" s="44">
        <v>17.0</v>
      </c>
      <c r="D8083" s="44">
        <v>414.9</v>
      </c>
      <c r="E8083" s="44">
        <v>26.1</v>
      </c>
      <c r="F8083" s="44">
        <v>3.15</v>
      </c>
      <c r="G8083" s="44">
        <v>0.95</v>
      </c>
      <c r="H8083" s="18">
        <f>MIN(1,F8083/Config_Geracao!$E$4)*G8083</f>
        <v>0.29925</v>
      </c>
    </row>
    <row r="8084" ht="15.0" customHeight="1">
      <c r="A8084" s="43">
        <v>45994.75</v>
      </c>
      <c r="B8084" s="44">
        <v>12.0</v>
      </c>
      <c r="C8084" s="44">
        <v>18.0</v>
      </c>
      <c r="D8084" s="44">
        <v>249.2</v>
      </c>
      <c r="E8084" s="44">
        <v>26.5</v>
      </c>
      <c r="F8084" s="44">
        <v>3.19</v>
      </c>
      <c r="G8084" s="44">
        <v>0.95</v>
      </c>
      <c r="H8084" s="18">
        <f>MIN(1,F8084/Config_Geracao!$E$4)*G8084</f>
        <v>0.30305</v>
      </c>
    </row>
    <row r="8085" ht="15.0" customHeight="1">
      <c r="A8085" s="43">
        <v>45994.7916666667</v>
      </c>
      <c r="B8085" s="44">
        <v>12.0</v>
      </c>
      <c r="C8085" s="44">
        <v>19.0</v>
      </c>
      <c r="D8085" s="44">
        <v>0.0</v>
      </c>
      <c r="E8085" s="44">
        <v>27.4</v>
      </c>
      <c r="F8085" s="44">
        <v>2.17</v>
      </c>
      <c r="G8085" s="44">
        <v>0.95</v>
      </c>
      <c r="H8085" s="18">
        <f>MIN(1,F8085/Config_Geracao!$E$4)*G8085</f>
        <v>0.20615</v>
      </c>
    </row>
    <row r="8086" ht="15.0" customHeight="1">
      <c r="A8086" s="43">
        <v>45994.8333333333</v>
      </c>
      <c r="B8086" s="44">
        <v>12.0</v>
      </c>
      <c r="C8086" s="44">
        <v>20.0</v>
      </c>
      <c r="D8086" s="44">
        <v>0.0</v>
      </c>
      <c r="E8086" s="44">
        <v>28.4</v>
      </c>
      <c r="F8086" s="44">
        <v>2.44</v>
      </c>
      <c r="G8086" s="44">
        <v>0.95</v>
      </c>
      <c r="H8086" s="18">
        <f>MIN(1,F8086/Config_Geracao!$E$4)*G8086</f>
        <v>0.2318</v>
      </c>
    </row>
    <row r="8087" ht="15.0" customHeight="1">
      <c r="A8087" s="43">
        <v>45994.875</v>
      </c>
      <c r="B8087" s="44">
        <v>12.0</v>
      </c>
      <c r="C8087" s="44">
        <v>21.0</v>
      </c>
      <c r="D8087" s="44">
        <v>0.0</v>
      </c>
      <c r="E8087" s="44">
        <v>29.6</v>
      </c>
      <c r="F8087" s="44">
        <v>3.84</v>
      </c>
      <c r="G8087" s="44">
        <v>0.95</v>
      </c>
      <c r="H8087" s="18">
        <f>MIN(1,F8087/Config_Geracao!$E$4)*G8087</f>
        <v>0.3648</v>
      </c>
    </row>
    <row r="8088" ht="15.0" customHeight="1">
      <c r="A8088" s="43">
        <v>45994.9166666667</v>
      </c>
      <c r="B8088" s="44">
        <v>12.0</v>
      </c>
      <c r="C8088" s="44">
        <v>22.0</v>
      </c>
      <c r="D8088" s="44">
        <v>0.0</v>
      </c>
      <c r="E8088" s="44">
        <v>26.9</v>
      </c>
      <c r="F8088" s="44">
        <v>2.97</v>
      </c>
      <c r="G8088" s="44">
        <v>0.95</v>
      </c>
      <c r="H8088" s="18">
        <f>MIN(1,F8088/Config_Geracao!$E$4)*G8088</f>
        <v>0.28215</v>
      </c>
    </row>
    <row r="8089" ht="15.0" customHeight="1">
      <c r="A8089" s="43">
        <v>45994.9583333333</v>
      </c>
      <c r="B8089" s="44">
        <v>12.0</v>
      </c>
      <c r="C8089" s="44">
        <v>23.0</v>
      </c>
      <c r="D8089" s="44">
        <v>0.0</v>
      </c>
      <c r="E8089" s="44">
        <v>27.5</v>
      </c>
      <c r="F8089" s="44">
        <v>4.21</v>
      </c>
      <c r="G8089" s="44">
        <v>0.95</v>
      </c>
      <c r="H8089" s="18">
        <f>MIN(1,F8089/Config_Geracao!$E$4)*G8089</f>
        <v>0.39995</v>
      </c>
    </row>
    <row r="8090" ht="15.0" customHeight="1">
      <c r="A8090" s="43">
        <v>45995.0</v>
      </c>
      <c r="B8090" s="44">
        <v>12.0</v>
      </c>
      <c r="C8090" s="44">
        <v>0.0</v>
      </c>
      <c r="D8090" s="44">
        <v>0.0</v>
      </c>
      <c r="E8090" s="44">
        <v>25.1</v>
      </c>
      <c r="F8090" s="44">
        <v>4.24</v>
      </c>
      <c r="G8090" s="44">
        <v>0.95</v>
      </c>
      <c r="H8090" s="18">
        <f>MIN(1,F8090/Config_Geracao!$E$4)*G8090</f>
        <v>0.4028</v>
      </c>
    </row>
    <row r="8091" ht="15.0" customHeight="1">
      <c r="A8091" s="43">
        <v>45995.0416666667</v>
      </c>
      <c r="B8091" s="44">
        <v>12.0</v>
      </c>
      <c r="C8091" s="44">
        <v>1.0</v>
      </c>
      <c r="D8091" s="44">
        <v>0.0</v>
      </c>
      <c r="E8091" s="44">
        <v>26.4</v>
      </c>
      <c r="F8091" s="44">
        <v>3.23</v>
      </c>
      <c r="G8091" s="44">
        <v>0.95</v>
      </c>
      <c r="H8091" s="18">
        <f>MIN(1,F8091/Config_Geracao!$E$4)*G8091</f>
        <v>0.30685</v>
      </c>
    </row>
    <row r="8092" ht="15.0" customHeight="1">
      <c r="A8092" s="43">
        <v>45995.0833333333</v>
      </c>
      <c r="B8092" s="44">
        <v>12.0</v>
      </c>
      <c r="C8092" s="44">
        <v>2.0</v>
      </c>
      <c r="D8092" s="44">
        <v>0.0</v>
      </c>
      <c r="E8092" s="44">
        <v>27.6</v>
      </c>
      <c r="F8092" s="44">
        <v>3.17</v>
      </c>
      <c r="G8092" s="44">
        <v>0.95</v>
      </c>
      <c r="H8092" s="18">
        <f>MIN(1,F8092/Config_Geracao!$E$4)*G8092</f>
        <v>0.30115</v>
      </c>
    </row>
    <row r="8093" ht="15.0" customHeight="1">
      <c r="A8093" s="43">
        <v>45995.125</v>
      </c>
      <c r="B8093" s="44">
        <v>12.0</v>
      </c>
      <c r="C8093" s="44">
        <v>3.0</v>
      </c>
      <c r="D8093" s="44">
        <v>0.0</v>
      </c>
      <c r="E8093" s="44">
        <v>26.2</v>
      </c>
      <c r="F8093" s="44">
        <v>3.51</v>
      </c>
      <c r="G8093" s="44">
        <v>0.95</v>
      </c>
      <c r="H8093" s="18">
        <f>MIN(1,F8093/Config_Geracao!$E$4)*G8093</f>
        <v>0.33345</v>
      </c>
    </row>
    <row r="8094" ht="15.0" customHeight="1">
      <c r="A8094" s="43">
        <v>45995.1666666667</v>
      </c>
      <c r="B8094" s="44">
        <v>12.0</v>
      </c>
      <c r="C8094" s="44">
        <v>4.0</v>
      </c>
      <c r="D8094" s="44">
        <v>0.0</v>
      </c>
      <c r="E8094" s="44">
        <v>27.3</v>
      </c>
      <c r="F8094" s="44">
        <v>3.99</v>
      </c>
      <c r="G8094" s="44">
        <v>0.95</v>
      </c>
      <c r="H8094" s="18">
        <f>MIN(1,F8094/Config_Geracao!$E$4)*G8094</f>
        <v>0.37905</v>
      </c>
    </row>
    <row r="8095" ht="15.0" customHeight="1">
      <c r="A8095" s="43">
        <v>45995.2083333333</v>
      </c>
      <c r="B8095" s="44">
        <v>12.0</v>
      </c>
      <c r="C8095" s="44">
        <v>5.0</v>
      </c>
      <c r="D8095" s="44">
        <v>16.8</v>
      </c>
      <c r="E8095" s="44">
        <v>27.0</v>
      </c>
      <c r="F8095" s="44">
        <v>4.86</v>
      </c>
      <c r="G8095" s="44">
        <v>0.95</v>
      </c>
      <c r="H8095" s="18">
        <f>MIN(1,F8095/Config_Geracao!$E$4)*G8095</f>
        <v>0.4617</v>
      </c>
    </row>
    <row r="8096" ht="15.0" customHeight="1">
      <c r="A8096" s="43">
        <v>45995.25</v>
      </c>
      <c r="B8096" s="44">
        <v>12.0</v>
      </c>
      <c r="C8096" s="44">
        <v>6.0</v>
      </c>
      <c r="D8096" s="44">
        <v>206.9</v>
      </c>
      <c r="E8096" s="44">
        <v>21.5</v>
      </c>
      <c r="F8096" s="44">
        <v>3.0</v>
      </c>
      <c r="G8096" s="44">
        <v>0.95</v>
      </c>
      <c r="H8096" s="18">
        <f>MIN(1,F8096/Config_Geracao!$E$4)*G8096</f>
        <v>0.285</v>
      </c>
    </row>
    <row r="8097" ht="15.0" customHeight="1">
      <c r="A8097" s="43">
        <v>45995.2916666667</v>
      </c>
      <c r="B8097" s="44">
        <v>12.0</v>
      </c>
      <c r="C8097" s="44">
        <v>7.0</v>
      </c>
      <c r="D8097" s="44">
        <v>404.3</v>
      </c>
      <c r="E8097" s="44">
        <v>25.5</v>
      </c>
      <c r="F8097" s="44">
        <v>6.02</v>
      </c>
      <c r="G8097" s="44">
        <v>0.95</v>
      </c>
      <c r="H8097" s="18">
        <f>MIN(1,F8097/Config_Geracao!$E$4)*G8097</f>
        <v>0.5719</v>
      </c>
    </row>
    <row r="8098" ht="15.0" customHeight="1">
      <c r="A8098" s="43">
        <v>45995.3333333333</v>
      </c>
      <c r="B8098" s="44">
        <v>12.0</v>
      </c>
      <c r="C8098" s="44">
        <v>8.0</v>
      </c>
      <c r="D8098" s="44">
        <v>361.4</v>
      </c>
      <c r="E8098" s="44">
        <v>28.9</v>
      </c>
      <c r="F8098" s="44">
        <v>2.43</v>
      </c>
      <c r="G8098" s="44">
        <v>0.95</v>
      </c>
      <c r="H8098" s="18">
        <f>MIN(1,F8098/Config_Geracao!$E$4)*G8098</f>
        <v>0.23085</v>
      </c>
    </row>
    <row r="8099" ht="15.0" customHeight="1">
      <c r="A8099" s="43">
        <v>45995.375</v>
      </c>
      <c r="B8099" s="44">
        <v>12.0</v>
      </c>
      <c r="C8099" s="44">
        <v>9.0</v>
      </c>
      <c r="D8099" s="44">
        <v>458.6</v>
      </c>
      <c r="E8099" s="44">
        <v>31.0</v>
      </c>
      <c r="F8099" s="44">
        <v>2.54</v>
      </c>
      <c r="G8099" s="44">
        <v>0.95</v>
      </c>
      <c r="H8099" s="18">
        <f>MIN(1,F8099/Config_Geracao!$E$4)*G8099</f>
        <v>0.2413</v>
      </c>
    </row>
    <row r="8100" ht="15.0" customHeight="1">
      <c r="A8100" s="43">
        <v>45995.4166666667</v>
      </c>
      <c r="B8100" s="44">
        <v>12.0</v>
      </c>
      <c r="C8100" s="44">
        <v>10.0</v>
      </c>
      <c r="D8100" s="44">
        <v>271.3</v>
      </c>
      <c r="E8100" s="44">
        <v>28.3</v>
      </c>
      <c r="F8100" s="44">
        <v>2.21</v>
      </c>
      <c r="G8100" s="44">
        <v>0.95</v>
      </c>
      <c r="H8100" s="18">
        <f>MIN(1,F8100/Config_Geracao!$E$4)*G8100</f>
        <v>0.20995</v>
      </c>
    </row>
    <row r="8101" ht="15.0" customHeight="1">
      <c r="A8101" s="43">
        <v>45995.4583333333</v>
      </c>
      <c r="B8101" s="44">
        <v>12.0</v>
      </c>
      <c r="C8101" s="44">
        <v>11.0</v>
      </c>
      <c r="D8101" s="44">
        <v>480.3</v>
      </c>
      <c r="E8101" s="44">
        <v>30.8</v>
      </c>
      <c r="F8101" s="44">
        <v>4.27</v>
      </c>
      <c r="G8101" s="44">
        <v>0.95</v>
      </c>
      <c r="H8101" s="18">
        <f>MIN(1,F8101/Config_Geracao!$E$4)*G8101</f>
        <v>0.40565</v>
      </c>
    </row>
    <row r="8102" ht="15.0" customHeight="1">
      <c r="A8102" s="43">
        <v>45995.5</v>
      </c>
      <c r="B8102" s="44">
        <v>12.0</v>
      </c>
      <c r="C8102" s="44">
        <v>12.0</v>
      </c>
      <c r="D8102" s="44">
        <v>1014.5</v>
      </c>
      <c r="E8102" s="44">
        <v>31.3</v>
      </c>
      <c r="F8102" s="44">
        <v>3.16</v>
      </c>
      <c r="G8102" s="44">
        <v>0.95</v>
      </c>
      <c r="H8102" s="18">
        <f>MIN(1,F8102/Config_Geracao!$E$4)*G8102</f>
        <v>0.3002</v>
      </c>
    </row>
    <row r="8103" ht="15.0" customHeight="1">
      <c r="A8103" s="43">
        <v>45995.5416666667</v>
      </c>
      <c r="B8103" s="44">
        <v>12.0</v>
      </c>
      <c r="C8103" s="44">
        <v>13.0</v>
      </c>
      <c r="D8103" s="44">
        <v>279.9</v>
      </c>
      <c r="E8103" s="44">
        <v>31.8</v>
      </c>
      <c r="F8103" s="44">
        <v>2.54</v>
      </c>
      <c r="G8103" s="44">
        <v>0.95</v>
      </c>
      <c r="H8103" s="18">
        <f>MIN(1,F8103/Config_Geracao!$E$4)*G8103</f>
        <v>0.2413</v>
      </c>
    </row>
    <row r="8104" ht="15.0" customHeight="1">
      <c r="A8104" s="43">
        <v>45995.5833333333</v>
      </c>
      <c r="B8104" s="44">
        <v>12.0</v>
      </c>
      <c r="C8104" s="44">
        <v>14.0</v>
      </c>
      <c r="D8104" s="44">
        <v>925.6</v>
      </c>
      <c r="E8104" s="44">
        <v>31.3</v>
      </c>
      <c r="F8104" s="44">
        <v>2.1</v>
      </c>
      <c r="G8104" s="44">
        <v>0.95</v>
      </c>
      <c r="H8104" s="18">
        <f>MIN(1,F8104/Config_Geracao!$E$4)*G8104</f>
        <v>0.1995</v>
      </c>
    </row>
    <row r="8105" ht="15.0" customHeight="1">
      <c r="A8105" s="43">
        <v>45995.625</v>
      </c>
      <c r="B8105" s="44">
        <v>12.0</v>
      </c>
      <c r="C8105" s="44">
        <v>15.0</v>
      </c>
      <c r="D8105" s="44">
        <v>809.2</v>
      </c>
      <c r="E8105" s="44">
        <v>27.6</v>
      </c>
      <c r="F8105" s="44">
        <v>3.03</v>
      </c>
      <c r="G8105" s="44">
        <v>0.95</v>
      </c>
      <c r="H8105" s="18">
        <f>MIN(1,F8105/Config_Geracao!$E$4)*G8105</f>
        <v>0.28785</v>
      </c>
    </row>
    <row r="8106" ht="15.0" customHeight="1">
      <c r="A8106" s="43">
        <v>45995.6666666667</v>
      </c>
      <c r="B8106" s="44">
        <v>12.0</v>
      </c>
      <c r="C8106" s="44">
        <v>16.0</v>
      </c>
      <c r="D8106" s="44">
        <v>640.9</v>
      </c>
      <c r="E8106" s="44">
        <v>26.5</v>
      </c>
      <c r="F8106" s="44">
        <v>2.36</v>
      </c>
      <c r="G8106" s="44">
        <v>0.95</v>
      </c>
      <c r="H8106" s="18">
        <f>MIN(1,F8106/Config_Geracao!$E$4)*G8106</f>
        <v>0.2242</v>
      </c>
    </row>
    <row r="8107" ht="15.0" customHeight="1">
      <c r="A8107" s="43">
        <v>45995.7083333333</v>
      </c>
      <c r="B8107" s="44">
        <v>12.0</v>
      </c>
      <c r="C8107" s="44">
        <v>17.0</v>
      </c>
      <c r="D8107" s="44">
        <v>453.1</v>
      </c>
      <c r="E8107" s="44">
        <v>26.3</v>
      </c>
      <c r="F8107" s="44">
        <v>6.02</v>
      </c>
      <c r="G8107" s="44">
        <v>0.95</v>
      </c>
      <c r="H8107" s="18">
        <f>MIN(1,F8107/Config_Geracao!$E$4)*G8107</f>
        <v>0.5719</v>
      </c>
    </row>
    <row r="8108" ht="15.0" customHeight="1">
      <c r="A8108" s="43">
        <v>45995.75</v>
      </c>
      <c r="B8108" s="44">
        <v>12.0</v>
      </c>
      <c r="C8108" s="44">
        <v>18.0</v>
      </c>
      <c r="D8108" s="44">
        <v>188.1</v>
      </c>
      <c r="E8108" s="44">
        <v>26.9</v>
      </c>
      <c r="F8108" s="44">
        <v>3.56</v>
      </c>
      <c r="G8108" s="44">
        <v>0.95</v>
      </c>
      <c r="H8108" s="18">
        <f>MIN(1,F8108/Config_Geracao!$E$4)*G8108</f>
        <v>0.3382</v>
      </c>
    </row>
    <row r="8109" ht="15.0" customHeight="1">
      <c r="A8109" s="43">
        <v>45995.7916666667</v>
      </c>
      <c r="B8109" s="44">
        <v>12.0</v>
      </c>
      <c r="C8109" s="44">
        <v>19.0</v>
      </c>
      <c r="D8109" s="44">
        <v>0.0</v>
      </c>
      <c r="E8109" s="44">
        <v>25.7</v>
      </c>
      <c r="F8109" s="44">
        <v>3.1</v>
      </c>
      <c r="G8109" s="44">
        <v>0.95</v>
      </c>
      <c r="H8109" s="18">
        <f>MIN(1,F8109/Config_Geracao!$E$4)*G8109</f>
        <v>0.2945</v>
      </c>
    </row>
    <row r="8110" ht="15.0" customHeight="1">
      <c r="A8110" s="43">
        <v>45995.8333333333</v>
      </c>
      <c r="B8110" s="44">
        <v>12.0</v>
      </c>
      <c r="C8110" s="44">
        <v>20.0</v>
      </c>
      <c r="D8110" s="44">
        <v>0.0</v>
      </c>
      <c r="E8110" s="44">
        <v>27.3</v>
      </c>
      <c r="F8110" s="44">
        <v>2.5</v>
      </c>
      <c r="G8110" s="44">
        <v>0.95</v>
      </c>
      <c r="H8110" s="18">
        <f>MIN(1,F8110/Config_Geracao!$E$4)*G8110</f>
        <v>0.2375</v>
      </c>
    </row>
    <row r="8111" ht="15.0" customHeight="1">
      <c r="A8111" s="43">
        <v>45995.875</v>
      </c>
      <c r="B8111" s="44">
        <v>12.0</v>
      </c>
      <c r="C8111" s="44">
        <v>21.0</v>
      </c>
      <c r="D8111" s="44">
        <v>0.0</v>
      </c>
      <c r="E8111" s="44">
        <v>28.4</v>
      </c>
      <c r="F8111" s="44">
        <v>4.99</v>
      </c>
      <c r="G8111" s="44">
        <v>0.95</v>
      </c>
      <c r="H8111" s="18">
        <f>MIN(1,F8111/Config_Geracao!$E$4)*G8111</f>
        <v>0.47405</v>
      </c>
    </row>
    <row r="8112" ht="15.0" customHeight="1">
      <c r="A8112" s="43">
        <v>45995.9166666667</v>
      </c>
      <c r="B8112" s="44">
        <v>12.0</v>
      </c>
      <c r="C8112" s="44">
        <v>22.0</v>
      </c>
      <c r="D8112" s="44">
        <v>0.0</v>
      </c>
      <c r="E8112" s="44">
        <v>27.0</v>
      </c>
      <c r="F8112" s="44">
        <v>3.55</v>
      </c>
      <c r="G8112" s="44">
        <v>0.95</v>
      </c>
      <c r="H8112" s="18">
        <f>MIN(1,F8112/Config_Geracao!$E$4)*G8112</f>
        <v>0.33725</v>
      </c>
    </row>
    <row r="8113" ht="15.0" customHeight="1">
      <c r="A8113" s="43">
        <v>45995.9583333333</v>
      </c>
      <c r="B8113" s="44">
        <v>12.0</v>
      </c>
      <c r="C8113" s="44">
        <v>23.0</v>
      </c>
      <c r="D8113" s="44">
        <v>0.0</v>
      </c>
      <c r="E8113" s="44">
        <v>27.0</v>
      </c>
      <c r="F8113" s="44">
        <v>2.94</v>
      </c>
      <c r="G8113" s="44">
        <v>0.95</v>
      </c>
      <c r="H8113" s="18">
        <f>MIN(1,F8113/Config_Geracao!$E$4)*G8113</f>
        <v>0.2793</v>
      </c>
    </row>
    <row r="8114" ht="15.0" customHeight="1">
      <c r="A8114" s="43">
        <v>45996.0</v>
      </c>
      <c r="B8114" s="44">
        <v>12.0</v>
      </c>
      <c r="C8114" s="44">
        <v>0.0</v>
      </c>
      <c r="D8114" s="44">
        <v>0.0</v>
      </c>
      <c r="E8114" s="44">
        <v>27.7</v>
      </c>
      <c r="F8114" s="44">
        <v>5.76</v>
      </c>
      <c r="G8114" s="44">
        <v>0.95</v>
      </c>
      <c r="H8114" s="18">
        <f>MIN(1,F8114/Config_Geracao!$E$4)*G8114</f>
        <v>0.5472</v>
      </c>
    </row>
    <row r="8115" ht="15.0" customHeight="1">
      <c r="A8115" s="43">
        <v>45996.0416666667</v>
      </c>
      <c r="B8115" s="44">
        <v>12.0</v>
      </c>
      <c r="C8115" s="44">
        <v>1.0</v>
      </c>
      <c r="D8115" s="44">
        <v>0.0</v>
      </c>
      <c r="E8115" s="44">
        <v>26.7</v>
      </c>
      <c r="F8115" s="44">
        <v>5.27</v>
      </c>
      <c r="G8115" s="44">
        <v>0.95</v>
      </c>
      <c r="H8115" s="18">
        <f>MIN(1,F8115/Config_Geracao!$E$4)*G8115</f>
        <v>0.50065</v>
      </c>
    </row>
    <row r="8116" ht="15.0" customHeight="1">
      <c r="A8116" s="43">
        <v>45996.0833333333</v>
      </c>
      <c r="B8116" s="44">
        <v>12.0</v>
      </c>
      <c r="C8116" s="44">
        <v>2.0</v>
      </c>
      <c r="D8116" s="44">
        <v>0.0</v>
      </c>
      <c r="E8116" s="44">
        <v>25.9</v>
      </c>
      <c r="F8116" s="44">
        <v>3.08</v>
      </c>
      <c r="G8116" s="44">
        <v>0.95</v>
      </c>
      <c r="H8116" s="18">
        <f>MIN(1,F8116/Config_Geracao!$E$4)*G8116</f>
        <v>0.2926</v>
      </c>
    </row>
    <row r="8117" ht="15.0" customHeight="1">
      <c r="A8117" s="43">
        <v>45996.125</v>
      </c>
      <c r="B8117" s="44">
        <v>12.0</v>
      </c>
      <c r="C8117" s="44">
        <v>3.0</v>
      </c>
      <c r="D8117" s="44">
        <v>0.0</v>
      </c>
      <c r="E8117" s="44">
        <v>27.0</v>
      </c>
      <c r="F8117" s="44">
        <v>3.35</v>
      </c>
      <c r="G8117" s="44">
        <v>0.95</v>
      </c>
      <c r="H8117" s="18">
        <f>MIN(1,F8117/Config_Geracao!$E$4)*G8117</f>
        <v>0.31825</v>
      </c>
    </row>
    <row r="8118" ht="15.0" customHeight="1">
      <c r="A8118" s="43">
        <v>45996.1666666667</v>
      </c>
      <c r="B8118" s="44">
        <v>12.0</v>
      </c>
      <c r="C8118" s="44">
        <v>4.0</v>
      </c>
      <c r="D8118" s="44">
        <v>0.0</v>
      </c>
      <c r="E8118" s="44">
        <v>27.7</v>
      </c>
      <c r="F8118" s="44">
        <v>3.22</v>
      </c>
      <c r="G8118" s="44">
        <v>0.95</v>
      </c>
      <c r="H8118" s="18">
        <f>MIN(1,F8118/Config_Geracao!$E$4)*G8118</f>
        <v>0.3059</v>
      </c>
    </row>
    <row r="8119" ht="15.0" customHeight="1">
      <c r="A8119" s="43">
        <v>45996.2083333333</v>
      </c>
      <c r="B8119" s="44">
        <v>12.0</v>
      </c>
      <c r="C8119" s="44">
        <v>5.0</v>
      </c>
      <c r="D8119" s="44">
        <v>35.4</v>
      </c>
      <c r="E8119" s="44">
        <v>24.4</v>
      </c>
      <c r="F8119" s="44">
        <v>5.39</v>
      </c>
      <c r="G8119" s="44">
        <v>0.95</v>
      </c>
      <c r="H8119" s="18">
        <f>MIN(1,F8119/Config_Geracao!$E$4)*G8119</f>
        <v>0.51205</v>
      </c>
    </row>
    <row r="8120" ht="15.0" customHeight="1">
      <c r="A8120" s="43">
        <v>45996.25</v>
      </c>
      <c r="B8120" s="44">
        <v>12.0</v>
      </c>
      <c r="C8120" s="44">
        <v>6.0</v>
      </c>
      <c r="D8120" s="44">
        <v>228.8</v>
      </c>
      <c r="E8120" s="44">
        <v>22.8</v>
      </c>
      <c r="F8120" s="44">
        <v>2.93</v>
      </c>
      <c r="G8120" s="44">
        <v>0.95</v>
      </c>
      <c r="H8120" s="18">
        <f>MIN(1,F8120/Config_Geracao!$E$4)*G8120</f>
        <v>0.27835</v>
      </c>
    </row>
    <row r="8121" ht="15.0" customHeight="1">
      <c r="A8121" s="43">
        <v>45996.2916666667</v>
      </c>
      <c r="B8121" s="44">
        <v>12.0</v>
      </c>
      <c r="C8121" s="44">
        <v>7.0</v>
      </c>
      <c r="D8121" s="44">
        <v>480.6</v>
      </c>
      <c r="E8121" s="44">
        <v>27.6</v>
      </c>
      <c r="F8121" s="44">
        <v>2.0</v>
      </c>
      <c r="G8121" s="44">
        <v>0.95</v>
      </c>
      <c r="H8121" s="18">
        <f>MIN(1,F8121/Config_Geracao!$E$4)*G8121</f>
        <v>0.19</v>
      </c>
    </row>
    <row r="8122" ht="15.0" customHeight="1">
      <c r="A8122" s="43">
        <v>45996.3333333333</v>
      </c>
      <c r="B8122" s="44">
        <v>12.0</v>
      </c>
      <c r="C8122" s="44">
        <v>8.0</v>
      </c>
      <c r="D8122" s="44">
        <v>380.6</v>
      </c>
      <c r="E8122" s="44">
        <v>25.5</v>
      </c>
      <c r="F8122" s="44">
        <v>2.97</v>
      </c>
      <c r="G8122" s="44">
        <v>0.95</v>
      </c>
      <c r="H8122" s="18">
        <f>MIN(1,F8122/Config_Geracao!$E$4)*G8122</f>
        <v>0.28215</v>
      </c>
    </row>
    <row r="8123" ht="15.0" customHeight="1">
      <c r="A8123" s="43">
        <v>45996.375</v>
      </c>
      <c r="B8123" s="44">
        <v>12.0</v>
      </c>
      <c r="C8123" s="44">
        <v>9.0</v>
      </c>
      <c r="D8123" s="44">
        <v>269.9</v>
      </c>
      <c r="E8123" s="44">
        <v>28.6</v>
      </c>
      <c r="F8123" s="44">
        <v>2.97</v>
      </c>
      <c r="G8123" s="44">
        <v>0.95</v>
      </c>
      <c r="H8123" s="18">
        <f>MIN(1,F8123/Config_Geracao!$E$4)*G8123</f>
        <v>0.28215</v>
      </c>
    </row>
    <row r="8124" ht="15.0" customHeight="1">
      <c r="A8124" s="43">
        <v>45996.4166666667</v>
      </c>
      <c r="B8124" s="44">
        <v>12.0</v>
      </c>
      <c r="C8124" s="44">
        <v>10.0</v>
      </c>
      <c r="D8124" s="44">
        <v>934.4</v>
      </c>
      <c r="E8124" s="44">
        <v>30.5</v>
      </c>
      <c r="F8124" s="44">
        <v>2.81</v>
      </c>
      <c r="G8124" s="44">
        <v>0.95</v>
      </c>
      <c r="H8124" s="18">
        <f>MIN(1,F8124/Config_Geracao!$E$4)*G8124</f>
        <v>0.26695</v>
      </c>
    </row>
    <row r="8125" ht="15.0" customHeight="1">
      <c r="A8125" s="43">
        <v>45996.4583333333</v>
      </c>
      <c r="B8125" s="44">
        <v>12.0</v>
      </c>
      <c r="C8125" s="44">
        <v>11.0</v>
      </c>
      <c r="D8125" s="44">
        <v>343.1</v>
      </c>
      <c r="E8125" s="44">
        <v>33.5</v>
      </c>
      <c r="F8125" s="44">
        <v>3.58</v>
      </c>
      <c r="G8125" s="44">
        <v>0.95</v>
      </c>
      <c r="H8125" s="18">
        <f>MIN(1,F8125/Config_Geracao!$E$4)*G8125</f>
        <v>0.3401</v>
      </c>
    </row>
    <row r="8126" ht="15.0" customHeight="1">
      <c r="A8126" s="43">
        <v>45996.5</v>
      </c>
      <c r="B8126" s="44">
        <v>12.0</v>
      </c>
      <c r="C8126" s="44">
        <v>12.0</v>
      </c>
      <c r="D8126" s="44">
        <v>1026.5</v>
      </c>
      <c r="E8126" s="44">
        <v>30.8</v>
      </c>
      <c r="F8126" s="44">
        <v>3.94</v>
      </c>
      <c r="G8126" s="44">
        <v>0.95</v>
      </c>
      <c r="H8126" s="18">
        <f>MIN(1,F8126/Config_Geracao!$E$4)*G8126</f>
        <v>0.3743</v>
      </c>
    </row>
    <row r="8127" ht="15.0" customHeight="1">
      <c r="A8127" s="43">
        <v>45996.5416666667</v>
      </c>
      <c r="B8127" s="44">
        <v>12.0</v>
      </c>
      <c r="C8127" s="44">
        <v>13.0</v>
      </c>
      <c r="D8127" s="44">
        <v>506.5</v>
      </c>
      <c r="E8127" s="44">
        <v>32.1</v>
      </c>
      <c r="F8127" s="44">
        <v>2.57</v>
      </c>
      <c r="G8127" s="44">
        <v>0.95</v>
      </c>
      <c r="H8127" s="18">
        <f>MIN(1,F8127/Config_Geracao!$E$4)*G8127</f>
        <v>0.24415</v>
      </c>
    </row>
    <row r="8128" ht="15.0" customHeight="1">
      <c r="A8128" s="43">
        <v>45996.5833333333</v>
      </c>
      <c r="B8128" s="44">
        <v>12.0</v>
      </c>
      <c r="C8128" s="44">
        <v>14.0</v>
      </c>
      <c r="D8128" s="44">
        <v>920.3</v>
      </c>
      <c r="E8128" s="44">
        <v>29.3</v>
      </c>
      <c r="F8128" s="44">
        <v>2.54</v>
      </c>
      <c r="G8128" s="44">
        <v>0.95</v>
      </c>
      <c r="H8128" s="18">
        <f>MIN(1,F8128/Config_Geracao!$E$4)*G8128</f>
        <v>0.2413</v>
      </c>
    </row>
    <row r="8129" ht="15.0" customHeight="1">
      <c r="A8129" s="43">
        <v>45996.625</v>
      </c>
      <c r="B8129" s="44">
        <v>12.0</v>
      </c>
      <c r="C8129" s="44">
        <v>15.0</v>
      </c>
      <c r="D8129" s="44">
        <v>797.3</v>
      </c>
      <c r="E8129" s="44">
        <v>29.7</v>
      </c>
      <c r="F8129" s="44">
        <v>2.18</v>
      </c>
      <c r="G8129" s="44">
        <v>0.95</v>
      </c>
      <c r="H8129" s="18">
        <f>MIN(1,F8129/Config_Geracao!$E$4)*G8129</f>
        <v>0.2071</v>
      </c>
    </row>
    <row r="8130" ht="15.0" customHeight="1">
      <c r="A8130" s="43">
        <v>45996.6666666667</v>
      </c>
      <c r="B8130" s="44">
        <v>12.0</v>
      </c>
      <c r="C8130" s="44">
        <v>16.0</v>
      </c>
      <c r="D8130" s="44">
        <v>622.9</v>
      </c>
      <c r="E8130" s="44">
        <v>28.7</v>
      </c>
      <c r="F8130" s="44">
        <v>2.96</v>
      </c>
      <c r="G8130" s="44">
        <v>0.95</v>
      </c>
      <c r="H8130" s="18">
        <f>MIN(1,F8130/Config_Geracao!$E$4)*G8130</f>
        <v>0.2812</v>
      </c>
    </row>
    <row r="8131" ht="15.0" customHeight="1">
      <c r="A8131" s="43">
        <v>45996.7083333333</v>
      </c>
      <c r="B8131" s="44">
        <v>12.0</v>
      </c>
      <c r="C8131" s="44">
        <v>17.0</v>
      </c>
      <c r="D8131" s="44">
        <v>289.4</v>
      </c>
      <c r="E8131" s="44">
        <v>27.5</v>
      </c>
      <c r="F8131" s="44">
        <v>2.79</v>
      </c>
      <c r="G8131" s="44">
        <v>0.95</v>
      </c>
      <c r="H8131" s="18">
        <f>MIN(1,F8131/Config_Geracao!$E$4)*G8131</f>
        <v>0.26505</v>
      </c>
    </row>
    <row r="8132" ht="15.0" customHeight="1">
      <c r="A8132" s="43">
        <v>45996.75</v>
      </c>
      <c r="B8132" s="44">
        <v>12.0</v>
      </c>
      <c r="C8132" s="44">
        <v>18.0</v>
      </c>
      <c r="D8132" s="44">
        <v>246.8</v>
      </c>
      <c r="E8132" s="44">
        <v>25.6</v>
      </c>
      <c r="F8132" s="44">
        <v>2.81</v>
      </c>
      <c r="G8132" s="44">
        <v>0.95</v>
      </c>
      <c r="H8132" s="18">
        <f>MIN(1,F8132/Config_Geracao!$E$4)*G8132</f>
        <v>0.26695</v>
      </c>
    </row>
    <row r="8133" ht="15.0" customHeight="1">
      <c r="A8133" s="43">
        <v>45996.7916666667</v>
      </c>
      <c r="B8133" s="44">
        <v>12.0</v>
      </c>
      <c r="C8133" s="44">
        <v>19.0</v>
      </c>
      <c r="D8133" s="44">
        <v>10.7</v>
      </c>
      <c r="E8133" s="44">
        <v>25.9</v>
      </c>
      <c r="F8133" s="44">
        <v>2.29</v>
      </c>
      <c r="G8133" s="44">
        <v>0.95</v>
      </c>
      <c r="H8133" s="18">
        <f>MIN(1,F8133/Config_Geracao!$E$4)*G8133</f>
        <v>0.21755</v>
      </c>
    </row>
    <row r="8134" ht="15.0" customHeight="1">
      <c r="A8134" s="43">
        <v>45996.8333333333</v>
      </c>
      <c r="B8134" s="44">
        <v>12.0</v>
      </c>
      <c r="C8134" s="44">
        <v>20.0</v>
      </c>
      <c r="D8134" s="44">
        <v>0.0</v>
      </c>
      <c r="E8134" s="44">
        <v>26.5</v>
      </c>
      <c r="F8134" s="44">
        <v>1.94</v>
      </c>
      <c r="G8134" s="44">
        <v>0.95</v>
      </c>
      <c r="H8134" s="18">
        <f>MIN(1,F8134/Config_Geracao!$E$4)*G8134</f>
        <v>0.1843</v>
      </c>
    </row>
    <row r="8135" ht="15.0" customHeight="1">
      <c r="A8135" s="43">
        <v>45996.875</v>
      </c>
      <c r="B8135" s="44">
        <v>12.0</v>
      </c>
      <c r="C8135" s="44">
        <v>21.0</v>
      </c>
      <c r="D8135" s="44">
        <v>0.0</v>
      </c>
      <c r="E8135" s="44">
        <v>25.3</v>
      </c>
      <c r="F8135" s="44">
        <v>3.11</v>
      </c>
      <c r="G8135" s="44">
        <v>0.95</v>
      </c>
      <c r="H8135" s="18">
        <f>MIN(1,F8135/Config_Geracao!$E$4)*G8135</f>
        <v>0.29545</v>
      </c>
    </row>
    <row r="8136" ht="15.0" customHeight="1">
      <c r="A8136" s="43">
        <v>45996.9166666667</v>
      </c>
      <c r="B8136" s="44">
        <v>12.0</v>
      </c>
      <c r="C8136" s="44">
        <v>22.0</v>
      </c>
      <c r="D8136" s="44">
        <v>0.0</v>
      </c>
      <c r="E8136" s="44">
        <v>29.9</v>
      </c>
      <c r="F8136" s="44">
        <v>5.17</v>
      </c>
      <c r="G8136" s="44">
        <v>0.95</v>
      </c>
      <c r="H8136" s="18">
        <f>MIN(1,F8136/Config_Geracao!$E$4)*G8136</f>
        <v>0.49115</v>
      </c>
    </row>
    <row r="8137" ht="15.0" customHeight="1">
      <c r="A8137" s="43">
        <v>45996.9583333333</v>
      </c>
      <c r="B8137" s="44">
        <v>12.0</v>
      </c>
      <c r="C8137" s="44">
        <v>23.0</v>
      </c>
      <c r="D8137" s="44">
        <v>0.0</v>
      </c>
      <c r="E8137" s="44">
        <v>26.7</v>
      </c>
      <c r="F8137" s="44">
        <v>3.21</v>
      </c>
      <c r="G8137" s="44">
        <v>0.95</v>
      </c>
      <c r="H8137" s="18">
        <f>MIN(1,F8137/Config_Geracao!$E$4)*G8137</f>
        <v>0.30495</v>
      </c>
    </row>
    <row r="8138" ht="15.0" customHeight="1">
      <c r="A8138" s="43">
        <v>45997.0</v>
      </c>
      <c r="B8138" s="44">
        <v>12.0</v>
      </c>
      <c r="C8138" s="44">
        <v>0.0</v>
      </c>
      <c r="D8138" s="44">
        <v>0.0</v>
      </c>
      <c r="E8138" s="44">
        <v>29.8</v>
      </c>
      <c r="F8138" s="44">
        <v>4.21</v>
      </c>
      <c r="G8138" s="44">
        <v>0.95</v>
      </c>
      <c r="H8138" s="18">
        <f>MIN(1,F8138/Config_Geracao!$E$4)*G8138</f>
        <v>0.39995</v>
      </c>
    </row>
    <row r="8139" ht="15.0" customHeight="1">
      <c r="A8139" s="43">
        <v>45997.0416666667</v>
      </c>
      <c r="B8139" s="44">
        <v>12.0</v>
      </c>
      <c r="C8139" s="44">
        <v>1.0</v>
      </c>
      <c r="D8139" s="44">
        <v>0.0</v>
      </c>
      <c r="E8139" s="44">
        <v>28.7</v>
      </c>
      <c r="F8139" s="44">
        <v>3.9</v>
      </c>
      <c r="G8139" s="44">
        <v>0.95</v>
      </c>
      <c r="H8139" s="18">
        <f>MIN(1,F8139/Config_Geracao!$E$4)*G8139</f>
        <v>0.3705</v>
      </c>
    </row>
    <row r="8140" ht="15.0" customHeight="1">
      <c r="A8140" s="43">
        <v>45997.0833333333</v>
      </c>
      <c r="B8140" s="44">
        <v>12.0</v>
      </c>
      <c r="C8140" s="44">
        <v>2.0</v>
      </c>
      <c r="D8140" s="44">
        <v>0.0</v>
      </c>
      <c r="E8140" s="44">
        <v>28.8</v>
      </c>
      <c r="F8140" s="44">
        <v>3.14</v>
      </c>
      <c r="G8140" s="44">
        <v>0.95</v>
      </c>
      <c r="H8140" s="18">
        <f>MIN(1,F8140/Config_Geracao!$E$4)*G8140</f>
        <v>0.2983</v>
      </c>
    </row>
    <row r="8141" ht="15.0" customHeight="1">
      <c r="A8141" s="43">
        <v>45997.125</v>
      </c>
      <c r="B8141" s="44">
        <v>12.0</v>
      </c>
      <c r="C8141" s="44">
        <v>3.0</v>
      </c>
      <c r="D8141" s="44">
        <v>0.0</v>
      </c>
      <c r="E8141" s="44">
        <v>27.8</v>
      </c>
      <c r="F8141" s="44">
        <v>3.61</v>
      </c>
      <c r="G8141" s="44">
        <v>0.95</v>
      </c>
      <c r="H8141" s="18">
        <f>MIN(1,F8141/Config_Geracao!$E$4)*G8141</f>
        <v>0.34295</v>
      </c>
    </row>
    <row r="8142" ht="15.0" customHeight="1">
      <c r="A8142" s="43">
        <v>45997.1666666667</v>
      </c>
      <c r="B8142" s="44">
        <v>12.0</v>
      </c>
      <c r="C8142" s="44">
        <v>4.0</v>
      </c>
      <c r="D8142" s="44">
        <v>0.0</v>
      </c>
      <c r="E8142" s="44">
        <v>27.4</v>
      </c>
      <c r="F8142" s="44">
        <v>3.6</v>
      </c>
      <c r="G8142" s="44">
        <v>0.95</v>
      </c>
      <c r="H8142" s="18">
        <f>MIN(1,F8142/Config_Geracao!$E$4)*G8142</f>
        <v>0.342</v>
      </c>
    </row>
    <row r="8143" ht="15.0" customHeight="1">
      <c r="A8143" s="43">
        <v>45997.2083333333</v>
      </c>
      <c r="B8143" s="44">
        <v>12.0</v>
      </c>
      <c r="C8143" s="44">
        <v>5.0</v>
      </c>
      <c r="D8143" s="44">
        <v>12.8</v>
      </c>
      <c r="E8143" s="44">
        <v>26.4</v>
      </c>
      <c r="F8143" s="44">
        <v>3.59</v>
      </c>
      <c r="G8143" s="44">
        <v>0.95</v>
      </c>
      <c r="H8143" s="18">
        <f>MIN(1,F8143/Config_Geracao!$E$4)*G8143</f>
        <v>0.34105</v>
      </c>
    </row>
    <row r="8144" ht="15.0" customHeight="1">
      <c r="A8144" s="43">
        <v>45997.25</v>
      </c>
      <c r="B8144" s="44">
        <v>12.0</v>
      </c>
      <c r="C8144" s="44">
        <v>6.0</v>
      </c>
      <c r="D8144" s="44">
        <v>222.8</v>
      </c>
      <c r="E8144" s="44">
        <v>22.7</v>
      </c>
      <c r="F8144" s="44">
        <v>2.89</v>
      </c>
      <c r="G8144" s="44">
        <v>0.95</v>
      </c>
      <c r="H8144" s="18">
        <f>MIN(1,F8144/Config_Geracao!$E$4)*G8144</f>
        <v>0.27455</v>
      </c>
    </row>
    <row r="8145" ht="15.0" customHeight="1">
      <c r="A8145" s="43">
        <v>45997.2916666667</v>
      </c>
      <c r="B8145" s="44">
        <v>12.0</v>
      </c>
      <c r="C8145" s="44">
        <v>7.0</v>
      </c>
      <c r="D8145" s="44">
        <v>433.5</v>
      </c>
      <c r="E8145" s="44">
        <v>25.5</v>
      </c>
      <c r="F8145" s="44">
        <v>2.32</v>
      </c>
      <c r="G8145" s="44">
        <v>0.95</v>
      </c>
      <c r="H8145" s="18">
        <f>MIN(1,F8145/Config_Geracao!$E$4)*G8145</f>
        <v>0.2204</v>
      </c>
    </row>
    <row r="8146" ht="15.0" customHeight="1">
      <c r="A8146" s="43">
        <v>45997.3333333333</v>
      </c>
      <c r="B8146" s="44">
        <v>12.0</v>
      </c>
      <c r="C8146" s="44">
        <v>8.0</v>
      </c>
      <c r="D8146" s="44">
        <v>266.0</v>
      </c>
      <c r="E8146" s="44">
        <v>29.3</v>
      </c>
      <c r="F8146" s="44">
        <v>2.2</v>
      </c>
      <c r="G8146" s="44">
        <v>0.95</v>
      </c>
      <c r="H8146" s="18">
        <f>MIN(1,F8146/Config_Geracao!$E$4)*G8146</f>
        <v>0.209</v>
      </c>
    </row>
    <row r="8147" ht="15.0" customHeight="1">
      <c r="A8147" s="43">
        <v>45997.375</v>
      </c>
      <c r="B8147" s="44">
        <v>12.0</v>
      </c>
      <c r="C8147" s="44">
        <v>9.0</v>
      </c>
      <c r="D8147" s="44">
        <v>793.2</v>
      </c>
      <c r="E8147" s="44">
        <v>27.4</v>
      </c>
      <c r="F8147" s="44">
        <v>3.48</v>
      </c>
      <c r="G8147" s="44">
        <v>0.95</v>
      </c>
      <c r="H8147" s="18">
        <f>MIN(1,F8147/Config_Geracao!$E$4)*G8147</f>
        <v>0.3306</v>
      </c>
    </row>
    <row r="8148" ht="15.0" customHeight="1">
      <c r="A8148" s="43">
        <v>45997.4166666667</v>
      </c>
      <c r="B8148" s="44">
        <v>12.0</v>
      </c>
      <c r="C8148" s="44">
        <v>10.0</v>
      </c>
      <c r="D8148" s="44">
        <v>934.8</v>
      </c>
      <c r="E8148" s="44">
        <v>29.6</v>
      </c>
      <c r="F8148" s="44">
        <v>2.29</v>
      </c>
      <c r="G8148" s="44">
        <v>0.95</v>
      </c>
      <c r="H8148" s="18">
        <f>MIN(1,F8148/Config_Geracao!$E$4)*G8148</f>
        <v>0.21755</v>
      </c>
    </row>
    <row r="8149" ht="15.0" customHeight="1">
      <c r="A8149" s="43">
        <v>45997.4583333333</v>
      </c>
      <c r="B8149" s="44">
        <v>12.0</v>
      </c>
      <c r="C8149" s="44">
        <v>11.0</v>
      </c>
      <c r="D8149" s="44">
        <v>987.4</v>
      </c>
      <c r="E8149" s="44">
        <v>29.8</v>
      </c>
      <c r="F8149" s="44">
        <v>2.06</v>
      </c>
      <c r="G8149" s="44">
        <v>0.95</v>
      </c>
      <c r="H8149" s="18">
        <f>MIN(1,F8149/Config_Geracao!$E$4)*G8149</f>
        <v>0.1957</v>
      </c>
    </row>
    <row r="8150" ht="15.0" customHeight="1">
      <c r="A8150" s="43">
        <v>45997.5</v>
      </c>
      <c r="B8150" s="44">
        <v>12.0</v>
      </c>
      <c r="C8150" s="44">
        <v>12.0</v>
      </c>
      <c r="D8150" s="44">
        <v>667.8</v>
      </c>
      <c r="E8150" s="44">
        <v>33.5</v>
      </c>
      <c r="F8150" s="44">
        <v>2.8</v>
      </c>
      <c r="G8150" s="44">
        <v>0.95</v>
      </c>
      <c r="H8150" s="18">
        <f>MIN(1,F8150/Config_Geracao!$E$4)*G8150</f>
        <v>0.266</v>
      </c>
    </row>
    <row r="8151" ht="15.0" customHeight="1">
      <c r="A8151" s="43">
        <v>45997.5416666667</v>
      </c>
      <c r="B8151" s="44">
        <v>12.0</v>
      </c>
      <c r="C8151" s="44">
        <v>13.0</v>
      </c>
      <c r="D8151" s="44">
        <v>1001.7</v>
      </c>
      <c r="E8151" s="44">
        <v>31.1</v>
      </c>
      <c r="F8151" s="44">
        <v>2.81</v>
      </c>
      <c r="G8151" s="44">
        <v>0.95</v>
      </c>
      <c r="H8151" s="18">
        <f>MIN(1,F8151/Config_Geracao!$E$4)*G8151</f>
        <v>0.26695</v>
      </c>
    </row>
    <row r="8152" ht="15.0" customHeight="1">
      <c r="A8152" s="43">
        <v>45997.5833333333</v>
      </c>
      <c r="B8152" s="44">
        <v>12.0</v>
      </c>
      <c r="C8152" s="44">
        <v>14.0</v>
      </c>
      <c r="D8152" s="44">
        <v>590.1</v>
      </c>
      <c r="E8152" s="44">
        <v>33.4</v>
      </c>
      <c r="F8152" s="44">
        <v>3.34</v>
      </c>
      <c r="G8152" s="44">
        <v>0.95</v>
      </c>
      <c r="H8152" s="18">
        <f>MIN(1,F8152/Config_Geracao!$E$4)*G8152</f>
        <v>0.3173</v>
      </c>
    </row>
    <row r="8153" ht="15.0" customHeight="1">
      <c r="A8153" s="43">
        <v>45997.625</v>
      </c>
      <c r="B8153" s="44">
        <v>12.0</v>
      </c>
      <c r="C8153" s="44">
        <v>15.0</v>
      </c>
      <c r="D8153" s="44">
        <v>500.3</v>
      </c>
      <c r="E8153" s="44">
        <v>28.0</v>
      </c>
      <c r="F8153" s="44">
        <v>7.28</v>
      </c>
      <c r="G8153" s="44">
        <v>0.95</v>
      </c>
      <c r="H8153" s="18">
        <f>MIN(1,F8153/Config_Geracao!$E$4)*G8153</f>
        <v>0.6916</v>
      </c>
    </row>
    <row r="8154" ht="15.0" customHeight="1">
      <c r="A8154" s="43">
        <v>45997.6666666667</v>
      </c>
      <c r="B8154" s="44">
        <v>12.0</v>
      </c>
      <c r="C8154" s="44">
        <v>16.0</v>
      </c>
      <c r="D8154" s="44">
        <v>301.2</v>
      </c>
      <c r="E8154" s="44">
        <v>29.9</v>
      </c>
      <c r="F8154" s="44">
        <v>3.76</v>
      </c>
      <c r="G8154" s="44">
        <v>0.95</v>
      </c>
      <c r="H8154" s="18">
        <f>MIN(1,F8154/Config_Geracao!$E$4)*G8154</f>
        <v>0.3572</v>
      </c>
    </row>
    <row r="8155" ht="15.0" customHeight="1">
      <c r="A8155" s="43">
        <v>45997.7083333333</v>
      </c>
      <c r="B8155" s="44">
        <v>12.0</v>
      </c>
      <c r="C8155" s="44">
        <v>17.0</v>
      </c>
      <c r="D8155" s="44">
        <v>438.3</v>
      </c>
      <c r="E8155" s="44">
        <v>28.5</v>
      </c>
      <c r="F8155" s="44">
        <v>2.4</v>
      </c>
      <c r="G8155" s="44">
        <v>0.95</v>
      </c>
      <c r="H8155" s="18">
        <f>MIN(1,F8155/Config_Geracao!$E$4)*G8155</f>
        <v>0.228</v>
      </c>
    </row>
    <row r="8156" ht="15.0" customHeight="1">
      <c r="A8156" s="43">
        <v>45997.75</v>
      </c>
      <c r="B8156" s="44">
        <v>12.0</v>
      </c>
      <c r="C8156" s="44">
        <v>18.0</v>
      </c>
      <c r="D8156" s="44">
        <v>256.3</v>
      </c>
      <c r="E8156" s="44">
        <v>26.0</v>
      </c>
      <c r="F8156" s="44">
        <v>2.74</v>
      </c>
      <c r="G8156" s="44">
        <v>0.95</v>
      </c>
      <c r="H8156" s="18">
        <f>MIN(1,F8156/Config_Geracao!$E$4)*G8156</f>
        <v>0.2603</v>
      </c>
    </row>
    <row r="8157" ht="15.0" customHeight="1">
      <c r="A8157" s="43">
        <v>45997.7916666667</v>
      </c>
      <c r="B8157" s="44">
        <v>12.0</v>
      </c>
      <c r="C8157" s="44">
        <v>19.0</v>
      </c>
      <c r="D8157" s="44">
        <v>0.0</v>
      </c>
      <c r="E8157" s="44">
        <v>25.8</v>
      </c>
      <c r="F8157" s="44">
        <v>2.5</v>
      </c>
      <c r="G8157" s="44">
        <v>0.95</v>
      </c>
      <c r="H8157" s="18">
        <f>MIN(1,F8157/Config_Geracao!$E$4)*G8157</f>
        <v>0.2375</v>
      </c>
    </row>
    <row r="8158" ht="15.0" customHeight="1">
      <c r="A8158" s="43">
        <v>45997.8333333333</v>
      </c>
      <c r="B8158" s="44">
        <v>12.0</v>
      </c>
      <c r="C8158" s="44">
        <v>20.0</v>
      </c>
      <c r="D8158" s="44">
        <v>0.0</v>
      </c>
      <c r="E8158" s="44">
        <v>25.5</v>
      </c>
      <c r="F8158" s="44">
        <v>1.99</v>
      </c>
      <c r="G8158" s="44">
        <v>0.95</v>
      </c>
      <c r="H8158" s="18">
        <f>MIN(1,F8158/Config_Geracao!$E$4)*G8158</f>
        <v>0.18905</v>
      </c>
    </row>
    <row r="8159" ht="15.0" customHeight="1">
      <c r="A8159" s="43">
        <v>45997.875</v>
      </c>
      <c r="B8159" s="44">
        <v>12.0</v>
      </c>
      <c r="C8159" s="44">
        <v>21.0</v>
      </c>
      <c r="D8159" s="44">
        <v>0.0</v>
      </c>
      <c r="E8159" s="44">
        <v>27.9</v>
      </c>
      <c r="F8159" s="44">
        <v>4.69</v>
      </c>
      <c r="G8159" s="44">
        <v>0.95</v>
      </c>
      <c r="H8159" s="18">
        <f>MIN(1,F8159/Config_Geracao!$E$4)*G8159</f>
        <v>0.44555</v>
      </c>
    </row>
    <row r="8160" ht="15.0" customHeight="1">
      <c r="A8160" s="43">
        <v>45997.9166666667</v>
      </c>
      <c r="B8160" s="44">
        <v>12.0</v>
      </c>
      <c r="C8160" s="44">
        <v>22.0</v>
      </c>
      <c r="D8160" s="44">
        <v>0.0</v>
      </c>
      <c r="E8160" s="44">
        <v>25.9</v>
      </c>
      <c r="F8160" s="44">
        <v>4.52</v>
      </c>
      <c r="G8160" s="44">
        <v>0.95</v>
      </c>
      <c r="H8160" s="18">
        <f>MIN(1,F8160/Config_Geracao!$E$4)*G8160</f>
        <v>0.4294</v>
      </c>
    </row>
    <row r="8161" ht="15.0" customHeight="1">
      <c r="A8161" s="43">
        <v>45997.9583333333</v>
      </c>
      <c r="B8161" s="44">
        <v>12.0</v>
      </c>
      <c r="C8161" s="44">
        <v>23.0</v>
      </c>
      <c r="D8161" s="44">
        <v>0.0</v>
      </c>
      <c r="E8161" s="44">
        <v>28.5</v>
      </c>
      <c r="F8161" s="44">
        <v>3.95</v>
      </c>
      <c r="G8161" s="44">
        <v>0.95</v>
      </c>
      <c r="H8161" s="18">
        <f>MIN(1,F8161/Config_Geracao!$E$4)*G8161</f>
        <v>0.37525</v>
      </c>
    </row>
    <row r="8162" ht="15.0" customHeight="1">
      <c r="A8162" s="43">
        <v>45998.0</v>
      </c>
      <c r="B8162" s="44">
        <v>12.0</v>
      </c>
      <c r="C8162" s="44">
        <v>0.0</v>
      </c>
      <c r="D8162" s="44">
        <v>0.0</v>
      </c>
      <c r="E8162" s="44">
        <v>26.3</v>
      </c>
      <c r="F8162" s="44">
        <v>3.05</v>
      </c>
      <c r="G8162" s="44">
        <v>0.95</v>
      </c>
      <c r="H8162" s="18">
        <f>MIN(1,F8162/Config_Geracao!$E$4)*G8162</f>
        <v>0.28975</v>
      </c>
    </row>
    <row r="8163" ht="15.0" customHeight="1">
      <c r="A8163" s="43">
        <v>45998.0416666667</v>
      </c>
      <c r="B8163" s="44">
        <v>12.0</v>
      </c>
      <c r="C8163" s="44">
        <v>1.0</v>
      </c>
      <c r="D8163" s="44">
        <v>0.0</v>
      </c>
      <c r="E8163" s="44">
        <v>25.6</v>
      </c>
      <c r="F8163" s="44">
        <v>4.68</v>
      </c>
      <c r="G8163" s="44">
        <v>0.95</v>
      </c>
      <c r="H8163" s="18">
        <f>MIN(1,F8163/Config_Geracao!$E$4)*G8163</f>
        <v>0.4446</v>
      </c>
    </row>
    <row r="8164" ht="15.0" customHeight="1">
      <c r="A8164" s="43">
        <v>45998.0833333333</v>
      </c>
      <c r="B8164" s="44">
        <v>12.0</v>
      </c>
      <c r="C8164" s="44">
        <v>2.0</v>
      </c>
      <c r="D8164" s="44">
        <v>0.0</v>
      </c>
      <c r="E8164" s="44">
        <v>32.0</v>
      </c>
      <c r="F8164" s="44">
        <v>5.03</v>
      </c>
      <c r="G8164" s="44">
        <v>0.95</v>
      </c>
      <c r="H8164" s="18">
        <f>MIN(1,F8164/Config_Geracao!$E$4)*G8164</f>
        <v>0.47785</v>
      </c>
    </row>
    <row r="8165" ht="15.0" customHeight="1">
      <c r="A8165" s="43">
        <v>45998.125</v>
      </c>
      <c r="B8165" s="44">
        <v>12.0</v>
      </c>
      <c r="C8165" s="44">
        <v>3.0</v>
      </c>
      <c r="D8165" s="44">
        <v>0.0</v>
      </c>
      <c r="E8165" s="44">
        <v>27.8</v>
      </c>
      <c r="F8165" s="44">
        <v>2.9</v>
      </c>
      <c r="G8165" s="44">
        <v>0.95</v>
      </c>
      <c r="H8165" s="18">
        <f>MIN(1,F8165/Config_Geracao!$E$4)*G8165</f>
        <v>0.2755</v>
      </c>
    </row>
    <row r="8166" ht="15.0" customHeight="1">
      <c r="A8166" s="43">
        <v>45998.1666666667</v>
      </c>
      <c r="B8166" s="44">
        <v>12.0</v>
      </c>
      <c r="C8166" s="44">
        <v>4.0</v>
      </c>
      <c r="D8166" s="44">
        <v>0.0</v>
      </c>
      <c r="E8166" s="44">
        <v>26.6</v>
      </c>
      <c r="F8166" s="44">
        <v>3.88</v>
      </c>
      <c r="G8166" s="44">
        <v>0.95</v>
      </c>
      <c r="H8166" s="18">
        <f>MIN(1,F8166/Config_Geracao!$E$4)*G8166</f>
        <v>0.3686</v>
      </c>
    </row>
    <row r="8167" ht="15.0" customHeight="1">
      <c r="A8167" s="43">
        <v>45998.2083333333</v>
      </c>
      <c r="B8167" s="44">
        <v>12.0</v>
      </c>
      <c r="C8167" s="44">
        <v>5.0</v>
      </c>
      <c r="D8167" s="44">
        <v>0.0</v>
      </c>
      <c r="E8167" s="44">
        <v>26.9</v>
      </c>
      <c r="F8167" s="44">
        <v>3.27</v>
      </c>
      <c r="G8167" s="44">
        <v>0.95</v>
      </c>
      <c r="H8167" s="18">
        <f>MIN(1,F8167/Config_Geracao!$E$4)*G8167</f>
        <v>0.31065</v>
      </c>
    </row>
    <row r="8168" ht="15.0" customHeight="1">
      <c r="A8168" s="43">
        <v>45998.25</v>
      </c>
      <c r="B8168" s="44">
        <v>12.0</v>
      </c>
      <c r="C8168" s="44">
        <v>6.0</v>
      </c>
      <c r="D8168" s="44">
        <v>184.1</v>
      </c>
      <c r="E8168" s="44">
        <v>26.9</v>
      </c>
      <c r="F8168" s="44">
        <v>2.62</v>
      </c>
      <c r="G8168" s="44">
        <v>0.95</v>
      </c>
      <c r="H8168" s="18">
        <f>MIN(1,F8168/Config_Geracao!$E$4)*G8168</f>
        <v>0.2489</v>
      </c>
    </row>
    <row r="8169" ht="15.0" customHeight="1">
      <c r="A8169" s="43">
        <v>45998.2916666667</v>
      </c>
      <c r="B8169" s="44">
        <v>12.0</v>
      </c>
      <c r="C8169" s="44">
        <v>7.0</v>
      </c>
      <c r="D8169" s="44">
        <v>297.8</v>
      </c>
      <c r="E8169" s="44">
        <v>25.4</v>
      </c>
      <c r="F8169" s="44">
        <v>2.0</v>
      </c>
      <c r="G8169" s="44">
        <v>0.95</v>
      </c>
      <c r="H8169" s="18">
        <f>MIN(1,F8169/Config_Geracao!$E$4)*G8169</f>
        <v>0.19</v>
      </c>
    </row>
    <row r="8170" ht="15.0" customHeight="1">
      <c r="A8170" s="43">
        <v>45998.3333333333</v>
      </c>
      <c r="B8170" s="44">
        <v>12.0</v>
      </c>
      <c r="C8170" s="44">
        <v>8.0</v>
      </c>
      <c r="D8170" s="44">
        <v>643.9</v>
      </c>
      <c r="E8170" s="44">
        <v>28.3</v>
      </c>
      <c r="F8170" s="44">
        <v>3.81</v>
      </c>
      <c r="G8170" s="44">
        <v>0.95</v>
      </c>
      <c r="H8170" s="18">
        <f>MIN(1,F8170/Config_Geracao!$E$4)*G8170</f>
        <v>0.36195</v>
      </c>
    </row>
    <row r="8171" ht="15.0" customHeight="1">
      <c r="A8171" s="43">
        <v>45998.375</v>
      </c>
      <c r="B8171" s="44">
        <v>12.0</v>
      </c>
      <c r="C8171" s="44">
        <v>9.0</v>
      </c>
      <c r="D8171" s="44">
        <v>786.9</v>
      </c>
      <c r="E8171" s="44">
        <v>27.7</v>
      </c>
      <c r="F8171" s="44">
        <v>2.0</v>
      </c>
      <c r="G8171" s="44">
        <v>0.95</v>
      </c>
      <c r="H8171" s="18">
        <f>MIN(1,F8171/Config_Geracao!$E$4)*G8171</f>
        <v>0.19</v>
      </c>
    </row>
    <row r="8172" ht="15.0" customHeight="1">
      <c r="A8172" s="43">
        <v>45998.4166666667</v>
      </c>
      <c r="B8172" s="44">
        <v>12.0</v>
      </c>
      <c r="C8172" s="44">
        <v>10.0</v>
      </c>
      <c r="D8172" s="44">
        <v>377.9</v>
      </c>
      <c r="E8172" s="44">
        <v>29.5</v>
      </c>
      <c r="F8172" s="44">
        <v>4.29</v>
      </c>
      <c r="G8172" s="44">
        <v>0.95</v>
      </c>
      <c r="H8172" s="18">
        <f>MIN(1,F8172/Config_Geracao!$E$4)*G8172</f>
        <v>0.40755</v>
      </c>
    </row>
    <row r="8173" ht="15.0" customHeight="1">
      <c r="A8173" s="43">
        <v>45998.4583333333</v>
      </c>
      <c r="B8173" s="44">
        <v>12.0</v>
      </c>
      <c r="C8173" s="44">
        <v>11.0</v>
      </c>
      <c r="D8173" s="44">
        <v>1008.6</v>
      </c>
      <c r="E8173" s="44">
        <v>29.3</v>
      </c>
      <c r="F8173" s="44">
        <v>3.41</v>
      </c>
      <c r="G8173" s="44">
        <v>0.95</v>
      </c>
      <c r="H8173" s="18">
        <f>MIN(1,F8173/Config_Geracao!$E$4)*G8173</f>
        <v>0.32395</v>
      </c>
    </row>
    <row r="8174" ht="15.0" customHeight="1">
      <c r="A8174" s="43">
        <v>45998.5</v>
      </c>
      <c r="B8174" s="44">
        <v>12.0</v>
      </c>
      <c r="C8174" s="44">
        <v>12.0</v>
      </c>
      <c r="D8174" s="44">
        <v>1023.6</v>
      </c>
      <c r="E8174" s="44">
        <v>32.0</v>
      </c>
      <c r="F8174" s="44">
        <v>6.45</v>
      </c>
      <c r="G8174" s="44">
        <v>0.95</v>
      </c>
      <c r="H8174" s="18">
        <f>MIN(1,F8174/Config_Geracao!$E$4)*G8174</f>
        <v>0.61275</v>
      </c>
    </row>
    <row r="8175" ht="15.0" customHeight="1">
      <c r="A8175" s="43">
        <v>45998.5416666667</v>
      </c>
      <c r="B8175" s="44">
        <v>12.0</v>
      </c>
      <c r="C8175" s="44">
        <v>13.0</v>
      </c>
      <c r="D8175" s="44">
        <v>983.9</v>
      </c>
      <c r="E8175" s="44">
        <v>28.9</v>
      </c>
      <c r="F8175" s="44">
        <v>1.95</v>
      </c>
      <c r="G8175" s="44">
        <v>0.95</v>
      </c>
      <c r="H8175" s="18">
        <f>MIN(1,F8175/Config_Geracao!$E$4)*G8175</f>
        <v>0.18525</v>
      </c>
    </row>
    <row r="8176" ht="15.0" customHeight="1">
      <c r="A8176" s="43">
        <v>45998.5833333333</v>
      </c>
      <c r="B8176" s="44">
        <v>12.0</v>
      </c>
      <c r="C8176" s="44">
        <v>14.0</v>
      </c>
      <c r="D8176" s="44">
        <v>532.9</v>
      </c>
      <c r="E8176" s="44">
        <v>29.4</v>
      </c>
      <c r="F8176" s="44">
        <v>3.24</v>
      </c>
      <c r="G8176" s="44">
        <v>0.95</v>
      </c>
      <c r="H8176" s="18">
        <f>MIN(1,F8176/Config_Geracao!$E$4)*G8176</f>
        <v>0.3078</v>
      </c>
    </row>
    <row r="8177" ht="15.0" customHeight="1">
      <c r="A8177" s="43">
        <v>45998.625</v>
      </c>
      <c r="B8177" s="44">
        <v>12.0</v>
      </c>
      <c r="C8177" s="44">
        <v>15.0</v>
      </c>
      <c r="D8177" s="44">
        <v>582.6</v>
      </c>
      <c r="E8177" s="44">
        <v>31.3</v>
      </c>
      <c r="F8177" s="44">
        <v>6.18</v>
      </c>
      <c r="G8177" s="44">
        <v>0.95</v>
      </c>
      <c r="H8177" s="18">
        <f>MIN(1,F8177/Config_Geracao!$E$4)*G8177</f>
        <v>0.5871</v>
      </c>
    </row>
    <row r="8178" ht="15.0" customHeight="1">
      <c r="A8178" s="43">
        <v>45998.6666666667</v>
      </c>
      <c r="B8178" s="44">
        <v>12.0</v>
      </c>
      <c r="C8178" s="44">
        <v>16.0</v>
      </c>
      <c r="D8178" s="44">
        <v>399.7</v>
      </c>
      <c r="E8178" s="44">
        <v>29.5</v>
      </c>
      <c r="F8178" s="44">
        <v>2.05</v>
      </c>
      <c r="G8178" s="44">
        <v>0.95</v>
      </c>
      <c r="H8178" s="18">
        <f>MIN(1,F8178/Config_Geracao!$E$4)*G8178</f>
        <v>0.19475</v>
      </c>
    </row>
    <row r="8179" ht="15.0" customHeight="1">
      <c r="A8179" s="43">
        <v>45998.7083333333</v>
      </c>
      <c r="B8179" s="44">
        <v>12.0</v>
      </c>
      <c r="C8179" s="44">
        <v>17.0</v>
      </c>
      <c r="D8179" s="44">
        <v>301.2</v>
      </c>
      <c r="E8179" s="44">
        <v>26.0</v>
      </c>
      <c r="F8179" s="44">
        <v>2.95</v>
      </c>
      <c r="G8179" s="44">
        <v>0.95</v>
      </c>
      <c r="H8179" s="18">
        <f>MIN(1,F8179/Config_Geracao!$E$4)*G8179</f>
        <v>0.28025</v>
      </c>
    </row>
    <row r="8180" ht="15.0" customHeight="1">
      <c r="A8180" s="43">
        <v>45998.75</v>
      </c>
      <c r="B8180" s="44">
        <v>12.0</v>
      </c>
      <c r="C8180" s="44">
        <v>18.0</v>
      </c>
      <c r="D8180" s="44">
        <v>238.2</v>
      </c>
      <c r="E8180" s="44">
        <v>25.8</v>
      </c>
      <c r="F8180" s="44">
        <v>1.96</v>
      </c>
      <c r="G8180" s="44">
        <v>0.95</v>
      </c>
      <c r="H8180" s="18">
        <f>MIN(1,F8180/Config_Geracao!$E$4)*G8180</f>
        <v>0.1862</v>
      </c>
    </row>
    <row r="8181" ht="15.0" customHeight="1">
      <c r="A8181" s="43">
        <v>45998.7916666667</v>
      </c>
      <c r="B8181" s="44">
        <v>12.0</v>
      </c>
      <c r="C8181" s="44">
        <v>19.0</v>
      </c>
      <c r="D8181" s="44">
        <v>0.0</v>
      </c>
      <c r="E8181" s="44">
        <v>25.6</v>
      </c>
      <c r="F8181" s="44">
        <v>3.7</v>
      </c>
      <c r="G8181" s="44">
        <v>0.95</v>
      </c>
      <c r="H8181" s="18">
        <f>MIN(1,F8181/Config_Geracao!$E$4)*G8181</f>
        <v>0.3515</v>
      </c>
    </row>
    <row r="8182" ht="15.0" customHeight="1">
      <c r="A8182" s="43">
        <v>45998.8333333333</v>
      </c>
      <c r="B8182" s="44">
        <v>12.0</v>
      </c>
      <c r="C8182" s="44">
        <v>20.0</v>
      </c>
      <c r="D8182" s="44">
        <v>0.0</v>
      </c>
      <c r="E8182" s="44">
        <v>26.0</v>
      </c>
      <c r="F8182" s="44">
        <v>2.22</v>
      </c>
      <c r="G8182" s="44">
        <v>0.95</v>
      </c>
      <c r="H8182" s="18">
        <f>MIN(1,F8182/Config_Geracao!$E$4)*G8182</f>
        <v>0.2109</v>
      </c>
    </row>
    <row r="8183" ht="15.0" customHeight="1">
      <c r="A8183" s="43">
        <v>45998.875</v>
      </c>
      <c r="B8183" s="44">
        <v>12.0</v>
      </c>
      <c r="C8183" s="44">
        <v>21.0</v>
      </c>
      <c r="D8183" s="44">
        <v>0.0</v>
      </c>
      <c r="E8183" s="44">
        <v>26.6</v>
      </c>
      <c r="F8183" s="44">
        <v>2.96</v>
      </c>
      <c r="G8183" s="44">
        <v>0.95</v>
      </c>
      <c r="H8183" s="18">
        <f>MIN(1,F8183/Config_Geracao!$E$4)*G8183</f>
        <v>0.2812</v>
      </c>
    </row>
    <row r="8184" ht="15.0" customHeight="1">
      <c r="A8184" s="43">
        <v>45998.9166666667</v>
      </c>
      <c r="B8184" s="44">
        <v>12.0</v>
      </c>
      <c r="C8184" s="44">
        <v>22.0</v>
      </c>
      <c r="D8184" s="44">
        <v>0.0</v>
      </c>
      <c r="E8184" s="44">
        <v>27.6</v>
      </c>
      <c r="F8184" s="44">
        <v>3.82</v>
      </c>
      <c r="G8184" s="44">
        <v>0.95</v>
      </c>
      <c r="H8184" s="18">
        <f>MIN(1,F8184/Config_Geracao!$E$4)*G8184</f>
        <v>0.3629</v>
      </c>
    </row>
    <row r="8185" ht="15.0" customHeight="1">
      <c r="A8185" s="43">
        <v>45998.9583333333</v>
      </c>
      <c r="B8185" s="44">
        <v>12.0</v>
      </c>
      <c r="C8185" s="44">
        <v>23.0</v>
      </c>
      <c r="D8185" s="44">
        <v>0.0</v>
      </c>
      <c r="E8185" s="44">
        <v>28.8</v>
      </c>
      <c r="F8185" s="44">
        <v>4.42</v>
      </c>
      <c r="G8185" s="44">
        <v>0.95</v>
      </c>
      <c r="H8185" s="18">
        <f>MIN(1,F8185/Config_Geracao!$E$4)*G8185</f>
        <v>0.4199</v>
      </c>
    </row>
    <row r="8186" ht="15.0" customHeight="1">
      <c r="A8186" s="43">
        <v>45999.0</v>
      </c>
      <c r="B8186" s="44">
        <v>12.0</v>
      </c>
      <c r="C8186" s="44">
        <v>0.0</v>
      </c>
      <c r="D8186" s="44">
        <v>0.0</v>
      </c>
      <c r="E8186" s="44">
        <v>26.6</v>
      </c>
      <c r="F8186" s="44">
        <v>4.78</v>
      </c>
      <c r="G8186" s="44">
        <v>0.95</v>
      </c>
      <c r="H8186" s="18">
        <f>MIN(1,F8186/Config_Geracao!$E$4)*G8186</f>
        <v>0.4541</v>
      </c>
    </row>
    <row r="8187" ht="15.0" customHeight="1">
      <c r="A8187" s="43">
        <v>45999.0416666667</v>
      </c>
      <c r="B8187" s="44">
        <v>12.0</v>
      </c>
      <c r="C8187" s="44">
        <v>1.0</v>
      </c>
      <c r="D8187" s="44">
        <v>0.0</v>
      </c>
      <c r="E8187" s="44">
        <v>27.7</v>
      </c>
      <c r="F8187" s="44">
        <v>5.82</v>
      </c>
      <c r="G8187" s="44">
        <v>0.95</v>
      </c>
      <c r="H8187" s="18">
        <f>MIN(1,F8187/Config_Geracao!$E$4)*G8187</f>
        <v>0.5529</v>
      </c>
    </row>
    <row r="8188" ht="15.0" customHeight="1">
      <c r="A8188" s="43">
        <v>45999.0833333333</v>
      </c>
      <c r="B8188" s="44">
        <v>12.0</v>
      </c>
      <c r="C8188" s="44">
        <v>2.0</v>
      </c>
      <c r="D8188" s="44">
        <v>0.0</v>
      </c>
      <c r="E8188" s="44">
        <v>26.0</v>
      </c>
      <c r="F8188" s="44">
        <v>4.36</v>
      </c>
      <c r="G8188" s="44">
        <v>0.95</v>
      </c>
      <c r="H8188" s="18">
        <f>MIN(1,F8188/Config_Geracao!$E$4)*G8188</f>
        <v>0.4142</v>
      </c>
    </row>
    <row r="8189" ht="15.0" customHeight="1">
      <c r="A8189" s="43">
        <v>45999.125</v>
      </c>
      <c r="B8189" s="44">
        <v>12.0</v>
      </c>
      <c r="C8189" s="44">
        <v>3.0</v>
      </c>
      <c r="D8189" s="44">
        <v>0.0</v>
      </c>
      <c r="E8189" s="44">
        <v>27.1</v>
      </c>
      <c r="F8189" s="44">
        <v>5.44</v>
      </c>
      <c r="G8189" s="44">
        <v>0.95</v>
      </c>
      <c r="H8189" s="18">
        <f>MIN(1,F8189/Config_Geracao!$E$4)*G8189</f>
        <v>0.5168</v>
      </c>
    </row>
    <row r="8190" ht="15.0" customHeight="1">
      <c r="A8190" s="43">
        <v>45999.1666666667</v>
      </c>
      <c r="B8190" s="44">
        <v>12.0</v>
      </c>
      <c r="C8190" s="44">
        <v>4.0</v>
      </c>
      <c r="D8190" s="44">
        <v>0.0</v>
      </c>
      <c r="E8190" s="44">
        <v>25.0</v>
      </c>
      <c r="F8190" s="44">
        <v>3.46</v>
      </c>
      <c r="G8190" s="44">
        <v>0.95</v>
      </c>
      <c r="H8190" s="18">
        <f>MIN(1,F8190/Config_Geracao!$E$4)*G8190</f>
        <v>0.3287</v>
      </c>
    </row>
    <row r="8191" ht="15.0" customHeight="1">
      <c r="A8191" s="43">
        <v>45999.2083333333</v>
      </c>
      <c r="B8191" s="44">
        <v>12.0</v>
      </c>
      <c r="C8191" s="44">
        <v>5.0</v>
      </c>
      <c r="D8191" s="44">
        <v>5.9</v>
      </c>
      <c r="E8191" s="44">
        <v>26.9</v>
      </c>
      <c r="F8191" s="44">
        <v>4.22</v>
      </c>
      <c r="G8191" s="44">
        <v>0.95</v>
      </c>
      <c r="H8191" s="18">
        <f>MIN(1,F8191/Config_Geracao!$E$4)*G8191</f>
        <v>0.4009</v>
      </c>
    </row>
    <row r="8192" ht="15.0" customHeight="1">
      <c r="A8192" s="43">
        <v>45999.25</v>
      </c>
      <c r="B8192" s="44">
        <v>12.0</v>
      </c>
      <c r="C8192" s="44">
        <v>6.0</v>
      </c>
      <c r="D8192" s="44">
        <v>174.4</v>
      </c>
      <c r="E8192" s="44">
        <v>28.2</v>
      </c>
      <c r="F8192" s="44">
        <v>7.47</v>
      </c>
      <c r="G8192" s="44">
        <v>0.95</v>
      </c>
      <c r="H8192" s="18">
        <f>MIN(1,F8192/Config_Geracao!$E$4)*G8192</f>
        <v>0.70965</v>
      </c>
    </row>
    <row r="8193" ht="15.0" customHeight="1">
      <c r="A8193" s="43">
        <v>45999.2916666667</v>
      </c>
      <c r="B8193" s="44">
        <v>12.0</v>
      </c>
      <c r="C8193" s="44">
        <v>7.0</v>
      </c>
      <c r="D8193" s="44">
        <v>114.3</v>
      </c>
      <c r="E8193" s="44">
        <v>27.3</v>
      </c>
      <c r="F8193" s="44">
        <v>2.02</v>
      </c>
      <c r="G8193" s="44">
        <v>0.95</v>
      </c>
      <c r="H8193" s="18">
        <f>MIN(1,F8193/Config_Geracao!$E$4)*G8193</f>
        <v>0.1919</v>
      </c>
    </row>
    <row r="8194" ht="15.0" customHeight="1">
      <c r="A8194" s="43">
        <v>45999.3333333333</v>
      </c>
      <c r="B8194" s="44">
        <v>12.0</v>
      </c>
      <c r="C8194" s="44">
        <v>8.0</v>
      </c>
      <c r="D8194" s="44">
        <v>642.2</v>
      </c>
      <c r="E8194" s="44">
        <v>27.8</v>
      </c>
      <c r="F8194" s="44">
        <v>2.89</v>
      </c>
      <c r="G8194" s="44">
        <v>0.95</v>
      </c>
      <c r="H8194" s="18">
        <f>MIN(1,F8194/Config_Geracao!$E$4)*G8194</f>
        <v>0.27455</v>
      </c>
    </row>
    <row r="8195" ht="15.0" customHeight="1">
      <c r="A8195" s="43">
        <v>45999.375</v>
      </c>
      <c r="B8195" s="44">
        <v>12.0</v>
      </c>
      <c r="C8195" s="44">
        <v>9.0</v>
      </c>
      <c r="D8195" s="44">
        <v>792.4</v>
      </c>
      <c r="E8195" s="44">
        <v>28.4</v>
      </c>
      <c r="F8195" s="44">
        <v>3.53</v>
      </c>
      <c r="G8195" s="44">
        <v>0.95</v>
      </c>
      <c r="H8195" s="18">
        <f>MIN(1,F8195/Config_Geracao!$E$4)*G8195</f>
        <v>0.33535</v>
      </c>
    </row>
    <row r="8196" ht="15.0" customHeight="1">
      <c r="A8196" s="43">
        <v>45999.4166666667</v>
      </c>
      <c r="B8196" s="44">
        <v>12.0</v>
      </c>
      <c r="C8196" s="44">
        <v>10.0</v>
      </c>
      <c r="D8196" s="44">
        <v>219.9</v>
      </c>
      <c r="E8196" s="44">
        <v>29.8</v>
      </c>
      <c r="F8196" s="44">
        <v>2.57</v>
      </c>
      <c r="G8196" s="44">
        <v>0.95</v>
      </c>
      <c r="H8196" s="18">
        <f>MIN(1,F8196/Config_Geracao!$E$4)*G8196</f>
        <v>0.24415</v>
      </c>
    </row>
    <row r="8197" ht="15.0" customHeight="1">
      <c r="A8197" s="43">
        <v>45999.4583333333</v>
      </c>
      <c r="B8197" s="44">
        <v>12.0</v>
      </c>
      <c r="C8197" s="44">
        <v>11.0</v>
      </c>
      <c r="D8197" s="44">
        <v>462.3</v>
      </c>
      <c r="E8197" s="44">
        <v>31.5</v>
      </c>
      <c r="F8197" s="44">
        <v>2.26</v>
      </c>
      <c r="G8197" s="44">
        <v>0.95</v>
      </c>
      <c r="H8197" s="18">
        <f>MIN(1,F8197/Config_Geracao!$E$4)*G8197</f>
        <v>0.2147</v>
      </c>
    </row>
    <row r="8198" ht="15.0" customHeight="1">
      <c r="A8198" s="43">
        <v>45999.5</v>
      </c>
      <c r="B8198" s="44">
        <v>12.0</v>
      </c>
      <c r="C8198" s="44">
        <v>12.0</v>
      </c>
      <c r="D8198" s="44">
        <v>548.8</v>
      </c>
      <c r="E8198" s="44">
        <v>29.4</v>
      </c>
      <c r="F8198" s="44">
        <v>2.23</v>
      </c>
      <c r="G8198" s="44">
        <v>0.95</v>
      </c>
      <c r="H8198" s="18">
        <f>MIN(1,F8198/Config_Geracao!$E$4)*G8198</f>
        <v>0.21185</v>
      </c>
    </row>
    <row r="8199" ht="15.0" customHeight="1">
      <c r="A8199" s="43">
        <v>45999.5416666667</v>
      </c>
      <c r="B8199" s="44">
        <v>12.0</v>
      </c>
      <c r="C8199" s="44">
        <v>13.0</v>
      </c>
      <c r="D8199" s="44">
        <v>1045.0</v>
      </c>
      <c r="E8199" s="44">
        <v>32.3</v>
      </c>
      <c r="F8199" s="44">
        <v>2.15</v>
      </c>
      <c r="G8199" s="44">
        <v>0.95</v>
      </c>
      <c r="H8199" s="18">
        <f>MIN(1,F8199/Config_Geracao!$E$4)*G8199</f>
        <v>0.20425</v>
      </c>
    </row>
    <row r="8200" ht="15.0" customHeight="1">
      <c r="A8200" s="43">
        <v>45999.5833333333</v>
      </c>
      <c r="B8200" s="44">
        <v>12.0</v>
      </c>
      <c r="C8200" s="44">
        <v>14.0</v>
      </c>
      <c r="D8200" s="44">
        <v>927.3</v>
      </c>
      <c r="E8200" s="44">
        <v>33.5</v>
      </c>
      <c r="F8200" s="44">
        <v>4.32</v>
      </c>
      <c r="G8200" s="44">
        <v>0.95</v>
      </c>
      <c r="H8200" s="18">
        <f>MIN(1,F8200/Config_Geracao!$E$4)*G8200</f>
        <v>0.4104</v>
      </c>
    </row>
    <row r="8201" ht="15.0" customHeight="1">
      <c r="A8201" s="43">
        <v>45999.625</v>
      </c>
      <c r="B8201" s="44">
        <v>12.0</v>
      </c>
      <c r="C8201" s="44">
        <v>15.0</v>
      </c>
      <c r="D8201" s="44">
        <v>822.7</v>
      </c>
      <c r="E8201" s="44">
        <v>28.9</v>
      </c>
      <c r="F8201" s="44">
        <v>2.11</v>
      </c>
      <c r="G8201" s="44">
        <v>0.95</v>
      </c>
      <c r="H8201" s="18">
        <f>MIN(1,F8201/Config_Geracao!$E$4)*G8201</f>
        <v>0.20045</v>
      </c>
    </row>
    <row r="8202" ht="15.0" customHeight="1">
      <c r="A8202" s="43">
        <v>45999.6666666667</v>
      </c>
      <c r="B8202" s="44">
        <v>12.0</v>
      </c>
      <c r="C8202" s="44">
        <v>16.0</v>
      </c>
      <c r="D8202" s="44">
        <v>144.9</v>
      </c>
      <c r="E8202" s="44">
        <v>26.8</v>
      </c>
      <c r="F8202" s="44">
        <v>4.44</v>
      </c>
      <c r="G8202" s="44">
        <v>0.95</v>
      </c>
      <c r="H8202" s="18">
        <f>MIN(1,F8202/Config_Geracao!$E$4)*G8202</f>
        <v>0.4218</v>
      </c>
    </row>
    <row r="8203" ht="15.0" customHeight="1">
      <c r="A8203" s="43">
        <v>45999.7083333333</v>
      </c>
      <c r="B8203" s="44">
        <v>12.0</v>
      </c>
      <c r="C8203" s="44">
        <v>17.0</v>
      </c>
      <c r="D8203" s="44">
        <v>454.9</v>
      </c>
      <c r="E8203" s="44">
        <v>27.9</v>
      </c>
      <c r="F8203" s="44">
        <v>2.17</v>
      </c>
      <c r="G8203" s="44">
        <v>0.95</v>
      </c>
      <c r="H8203" s="18">
        <f>MIN(1,F8203/Config_Geracao!$E$4)*G8203</f>
        <v>0.20615</v>
      </c>
    </row>
    <row r="8204" ht="15.0" customHeight="1">
      <c r="A8204" s="43">
        <v>45999.75</v>
      </c>
      <c r="B8204" s="44">
        <v>12.0</v>
      </c>
      <c r="C8204" s="44">
        <v>18.0</v>
      </c>
      <c r="D8204" s="44">
        <v>195.2</v>
      </c>
      <c r="E8204" s="44">
        <v>25.3</v>
      </c>
      <c r="F8204" s="44">
        <v>2.77</v>
      </c>
      <c r="G8204" s="44">
        <v>0.95</v>
      </c>
      <c r="H8204" s="18">
        <f>MIN(1,F8204/Config_Geracao!$E$4)*G8204</f>
        <v>0.26315</v>
      </c>
    </row>
    <row r="8205" ht="15.0" customHeight="1">
      <c r="A8205" s="43">
        <v>45999.7916666667</v>
      </c>
      <c r="B8205" s="44">
        <v>12.0</v>
      </c>
      <c r="C8205" s="44">
        <v>19.0</v>
      </c>
      <c r="D8205" s="44">
        <v>12.8</v>
      </c>
      <c r="E8205" s="44">
        <v>28.2</v>
      </c>
      <c r="F8205" s="44">
        <v>2.87</v>
      </c>
      <c r="G8205" s="44">
        <v>0.95</v>
      </c>
      <c r="H8205" s="18">
        <f>MIN(1,F8205/Config_Geracao!$E$4)*G8205</f>
        <v>0.27265</v>
      </c>
    </row>
    <row r="8206" ht="15.0" customHeight="1">
      <c r="A8206" s="43">
        <v>45999.8333333333</v>
      </c>
      <c r="B8206" s="44">
        <v>12.0</v>
      </c>
      <c r="C8206" s="44">
        <v>20.0</v>
      </c>
      <c r="D8206" s="44">
        <v>0.0</v>
      </c>
      <c r="E8206" s="44">
        <v>25.2</v>
      </c>
      <c r="F8206" s="44">
        <v>2.9</v>
      </c>
      <c r="G8206" s="44">
        <v>0.95</v>
      </c>
      <c r="H8206" s="18">
        <f>MIN(1,F8206/Config_Geracao!$E$4)*G8206</f>
        <v>0.2755</v>
      </c>
    </row>
    <row r="8207" ht="15.0" customHeight="1">
      <c r="A8207" s="43">
        <v>45999.875</v>
      </c>
      <c r="B8207" s="44">
        <v>12.0</v>
      </c>
      <c r="C8207" s="44">
        <v>21.0</v>
      </c>
      <c r="D8207" s="44">
        <v>0.0</v>
      </c>
      <c r="E8207" s="44">
        <v>26.4</v>
      </c>
      <c r="F8207" s="44">
        <v>3.76</v>
      </c>
      <c r="G8207" s="44">
        <v>0.95</v>
      </c>
      <c r="H8207" s="18">
        <f>MIN(1,F8207/Config_Geracao!$E$4)*G8207</f>
        <v>0.3572</v>
      </c>
    </row>
    <row r="8208" ht="15.0" customHeight="1">
      <c r="A8208" s="43">
        <v>45999.9166666667</v>
      </c>
      <c r="B8208" s="44">
        <v>12.0</v>
      </c>
      <c r="C8208" s="44">
        <v>22.0</v>
      </c>
      <c r="D8208" s="44">
        <v>0.0</v>
      </c>
      <c r="E8208" s="44">
        <v>25.7</v>
      </c>
      <c r="F8208" s="44">
        <v>3.31</v>
      </c>
      <c r="G8208" s="44">
        <v>0.95</v>
      </c>
      <c r="H8208" s="18">
        <f>MIN(1,F8208/Config_Geracao!$E$4)*G8208</f>
        <v>0.31445</v>
      </c>
    </row>
    <row r="8209" ht="15.0" customHeight="1">
      <c r="A8209" s="43">
        <v>45999.9583333333</v>
      </c>
      <c r="B8209" s="44">
        <v>12.0</v>
      </c>
      <c r="C8209" s="44">
        <v>23.0</v>
      </c>
      <c r="D8209" s="44">
        <v>0.0</v>
      </c>
      <c r="E8209" s="44">
        <v>26.4</v>
      </c>
      <c r="F8209" s="44">
        <v>3.55</v>
      </c>
      <c r="G8209" s="44">
        <v>0.95</v>
      </c>
      <c r="H8209" s="18">
        <f>MIN(1,F8209/Config_Geracao!$E$4)*G8209</f>
        <v>0.33725</v>
      </c>
    </row>
    <row r="8210" ht="15.0" customHeight="1">
      <c r="A8210" s="43">
        <v>46000.0</v>
      </c>
      <c r="B8210" s="44">
        <v>12.0</v>
      </c>
      <c r="C8210" s="44">
        <v>0.0</v>
      </c>
      <c r="D8210" s="44">
        <v>0.0</v>
      </c>
      <c r="E8210" s="44">
        <v>28.0</v>
      </c>
      <c r="F8210" s="44">
        <v>3.63</v>
      </c>
      <c r="G8210" s="44">
        <v>0.95</v>
      </c>
      <c r="H8210" s="18">
        <f>MIN(1,F8210/Config_Geracao!$E$4)*G8210</f>
        <v>0.34485</v>
      </c>
    </row>
    <row r="8211" ht="15.0" customHeight="1">
      <c r="A8211" s="43">
        <v>46000.0416666667</v>
      </c>
      <c r="B8211" s="44">
        <v>12.0</v>
      </c>
      <c r="C8211" s="44">
        <v>1.0</v>
      </c>
      <c r="D8211" s="44">
        <v>0.0</v>
      </c>
      <c r="E8211" s="44">
        <v>29.7</v>
      </c>
      <c r="F8211" s="44">
        <v>3.11</v>
      </c>
      <c r="G8211" s="44">
        <v>0.95</v>
      </c>
      <c r="H8211" s="18">
        <f>MIN(1,F8211/Config_Geracao!$E$4)*G8211</f>
        <v>0.29545</v>
      </c>
    </row>
    <row r="8212" ht="15.0" customHeight="1">
      <c r="A8212" s="43">
        <v>46000.0833333333</v>
      </c>
      <c r="B8212" s="44">
        <v>12.0</v>
      </c>
      <c r="C8212" s="44">
        <v>2.0</v>
      </c>
      <c r="D8212" s="44">
        <v>0.0</v>
      </c>
      <c r="E8212" s="44">
        <v>26.7</v>
      </c>
      <c r="F8212" s="44">
        <v>4.24</v>
      </c>
      <c r="G8212" s="44">
        <v>0.95</v>
      </c>
      <c r="H8212" s="18">
        <f>MIN(1,F8212/Config_Geracao!$E$4)*G8212</f>
        <v>0.4028</v>
      </c>
    </row>
    <row r="8213" ht="15.0" customHeight="1">
      <c r="A8213" s="43">
        <v>46000.125</v>
      </c>
      <c r="B8213" s="44">
        <v>12.0</v>
      </c>
      <c r="C8213" s="44">
        <v>3.0</v>
      </c>
      <c r="D8213" s="44">
        <v>0.0</v>
      </c>
      <c r="E8213" s="44">
        <v>29.6</v>
      </c>
      <c r="F8213" s="44">
        <v>3.41</v>
      </c>
      <c r="G8213" s="44">
        <v>0.95</v>
      </c>
      <c r="H8213" s="18">
        <f>MIN(1,F8213/Config_Geracao!$E$4)*G8213</f>
        <v>0.32395</v>
      </c>
    </row>
    <row r="8214" ht="15.0" customHeight="1">
      <c r="A8214" s="43">
        <v>46000.1666666667</v>
      </c>
      <c r="B8214" s="44">
        <v>12.0</v>
      </c>
      <c r="C8214" s="44">
        <v>4.0</v>
      </c>
      <c r="D8214" s="44">
        <v>0.0</v>
      </c>
      <c r="E8214" s="44">
        <v>25.6</v>
      </c>
      <c r="F8214" s="44">
        <v>3.19</v>
      </c>
      <c r="G8214" s="44">
        <v>0.95</v>
      </c>
      <c r="H8214" s="18">
        <f>MIN(1,F8214/Config_Geracao!$E$4)*G8214</f>
        <v>0.30305</v>
      </c>
    </row>
    <row r="8215" ht="15.0" customHeight="1">
      <c r="A8215" s="43">
        <v>46000.2083333333</v>
      </c>
      <c r="B8215" s="44">
        <v>12.0</v>
      </c>
      <c r="C8215" s="44">
        <v>5.0</v>
      </c>
      <c r="D8215" s="44">
        <v>15.4</v>
      </c>
      <c r="E8215" s="44">
        <v>26.7</v>
      </c>
      <c r="F8215" s="44">
        <v>4.28</v>
      </c>
      <c r="G8215" s="44">
        <v>0.95</v>
      </c>
      <c r="H8215" s="18">
        <f>MIN(1,F8215/Config_Geracao!$E$4)*G8215</f>
        <v>0.4066</v>
      </c>
    </row>
    <row r="8216" ht="15.0" customHeight="1">
      <c r="A8216" s="43">
        <v>46000.25</v>
      </c>
      <c r="B8216" s="44">
        <v>12.0</v>
      </c>
      <c r="C8216" s="44">
        <v>6.0</v>
      </c>
      <c r="D8216" s="44">
        <v>29.6</v>
      </c>
      <c r="E8216" s="44">
        <v>24.7</v>
      </c>
      <c r="F8216" s="44">
        <v>5.44</v>
      </c>
      <c r="G8216" s="44">
        <v>0.95</v>
      </c>
      <c r="H8216" s="18">
        <f>MIN(1,F8216/Config_Geracao!$E$4)*G8216</f>
        <v>0.5168</v>
      </c>
    </row>
    <row r="8217" ht="15.0" customHeight="1">
      <c r="A8217" s="43">
        <v>46000.2916666667</v>
      </c>
      <c r="B8217" s="44">
        <v>12.0</v>
      </c>
      <c r="C8217" s="44">
        <v>7.0</v>
      </c>
      <c r="D8217" s="44">
        <v>109.4</v>
      </c>
      <c r="E8217" s="44">
        <v>25.9</v>
      </c>
      <c r="F8217" s="44">
        <v>2.58</v>
      </c>
      <c r="G8217" s="44">
        <v>0.95</v>
      </c>
      <c r="H8217" s="18">
        <f>MIN(1,F8217/Config_Geracao!$E$4)*G8217</f>
        <v>0.2451</v>
      </c>
    </row>
    <row r="8218" ht="15.0" customHeight="1">
      <c r="A8218" s="43">
        <v>46000.3333333333</v>
      </c>
      <c r="B8218" s="44">
        <v>12.0</v>
      </c>
      <c r="C8218" s="44">
        <v>8.0</v>
      </c>
      <c r="D8218" s="44">
        <v>646.2</v>
      </c>
      <c r="E8218" s="44">
        <v>25.8</v>
      </c>
      <c r="F8218" s="44">
        <v>2.04</v>
      </c>
      <c r="G8218" s="44">
        <v>0.95</v>
      </c>
      <c r="H8218" s="18">
        <f>MIN(1,F8218/Config_Geracao!$E$4)*G8218</f>
        <v>0.1938</v>
      </c>
    </row>
    <row r="8219" ht="15.0" customHeight="1">
      <c r="A8219" s="43">
        <v>46000.375</v>
      </c>
      <c r="B8219" s="44">
        <v>12.0</v>
      </c>
      <c r="C8219" s="44">
        <v>9.0</v>
      </c>
      <c r="D8219" s="44">
        <v>762.6</v>
      </c>
      <c r="E8219" s="44">
        <v>28.2</v>
      </c>
      <c r="F8219" s="44">
        <v>3.12</v>
      </c>
      <c r="G8219" s="44">
        <v>0.95</v>
      </c>
      <c r="H8219" s="18">
        <f>MIN(1,F8219/Config_Geracao!$E$4)*G8219</f>
        <v>0.2964</v>
      </c>
    </row>
    <row r="8220" ht="15.0" customHeight="1">
      <c r="A8220" s="43">
        <v>46000.4166666667</v>
      </c>
      <c r="B8220" s="44">
        <v>12.0</v>
      </c>
      <c r="C8220" s="44">
        <v>10.0</v>
      </c>
      <c r="D8220" s="44">
        <v>919.4</v>
      </c>
      <c r="E8220" s="44">
        <v>30.4</v>
      </c>
      <c r="F8220" s="44">
        <v>2.81</v>
      </c>
      <c r="G8220" s="44">
        <v>0.95</v>
      </c>
      <c r="H8220" s="18">
        <f>MIN(1,F8220/Config_Geracao!$E$4)*G8220</f>
        <v>0.26695</v>
      </c>
    </row>
    <row r="8221" ht="15.0" customHeight="1">
      <c r="A8221" s="43">
        <v>46000.4583333333</v>
      </c>
      <c r="B8221" s="44">
        <v>12.0</v>
      </c>
      <c r="C8221" s="44">
        <v>11.0</v>
      </c>
      <c r="D8221" s="44">
        <v>996.6</v>
      </c>
      <c r="E8221" s="44">
        <v>31.1</v>
      </c>
      <c r="F8221" s="44">
        <v>4.43</v>
      </c>
      <c r="G8221" s="44">
        <v>0.95</v>
      </c>
      <c r="H8221" s="18">
        <f>MIN(1,F8221/Config_Geracao!$E$4)*G8221</f>
        <v>0.42085</v>
      </c>
    </row>
    <row r="8222" ht="15.0" customHeight="1">
      <c r="A8222" s="43">
        <v>46000.5</v>
      </c>
      <c r="B8222" s="44">
        <v>12.0</v>
      </c>
      <c r="C8222" s="44">
        <v>12.0</v>
      </c>
      <c r="D8222" s="44">
        <v>1056.4</v>
      </c>
      <c r="E8222" s="44">
        <v>28.9</v>
      </c>
      <c r="F8222" s="44">
        <v>3.81</v>
      </c>
      <c r="G8222" s="44">
        <v>0.95</v>
      </c>
      <c r="H8222" s="18">
        <f>MIN(1,F8222/Config_Geracao!$E$4)*G8222</f>
        <v>0.36195</v>
      </c>
    </row>
    <row r="8223" ht="15.0" customHeight="1">
      <c r="A8223" s="43">
        <v>46000.5416666667</v>
      </c>
      <c r="B8223" s="44">
        <v>12.0</v>
      </c>
      <c r="C8223" s="44">
        <v>13.0</v>
      </c>
      <c r="D8223" s="44">
        <v>379.3</v>
      </c>
      <c r="E8223" s="44">
        <v>32.2</v>
      </c>
      <c r="F8223" s="44">
        <v>2.82</v>
      </c>
      <c r="G8223" s="44">
        <v>0.95</v>
      </c>
      <c r="H8223" s="18">
        <f>MIN(1,F8223/Config_Geracao!$E$4)*G8223</f>
        <v>0.2679</v>
      </c>
    </row>
    <row r="8224" ht="15.0" customHeight="1">
      <c r="A8224" s="43">
        <v>46000.5833333333</v>
      </c>
      <c r="B8224" s="44">
        <v>12.0</v>
      </c>
      <c r="C8224" s="44">
        <v>14.0</v>
      </c>
      <c r="D8224" s="44">
        <v>545.4</v>
      </c>
      <c r="E8224" s="44">
        <v>29.8</v>
      </c>
      <c r="F8224" s="44">
        <v>3.52</v>
      </c>
      <c r="G8224" s="44">
        <v>0.95</v>
      </c>
      <c r="H8224" s="18">
        <f>MIN(1,F8224/Config_Geracao!$E$4)*G8224</f>
        <v>0.3344</v>
      </c>
    </row>
    <row r="8225" ht="15.0" customHeight="1">
      <c r="A8225" s="43">
        <v>46000.625</v>
      </c>
      <c r="B8225" s="44">
        <v>12.0</v>
      </c>
      <c r="C8225" s="44">
        <v>15.0</v>
      </c>
      <c r="D8225" s="44">
        <v>485.1</v>
      </c>
      <c r="E8225" s="44">
        <v>31.2</v>
      </c>
      <c r="F8225" s="44">
        <v>2.3</v>
      </c>
      <c r="G8225" s="44">
        <v>0.95</v>
      </c>
      <c r="H8225" s="18">
        <f>MIN(1,F8225/Config_Geracao!$E$4)*G8225</f>
        <v>0.2185</v>
      </c>
    </row>
    <row r="8226" ht="15.0" customHeight="1">
      <c r="A8226" s="43">
        <v>46000.6666666667</v>
      </c>
      <c r="B8226" s="44">
        <v>12.0</v>
      </c>
      <c r="C8226" s="44">
        <v>16.0</v>
      </c>
      <c r="D8226" s="44">
        <v>370.2</v>
      </c>
      <c r="E8226" s="44">
        <v>26.9</v>
      </c>
      <c r="F8226" s="44">
        <v>2.15</v>
      </c>
      <c r="G8226" s="44">
        <v>0.95</v>
      </c>
      <c r="H8226" s="18">
        <f>MIN(1,F8226/Config_Geracao!$E$4)*G8226</f>
        <v>0.20425</v>
      </c>
    </row>
    <row r="8227" ht="15.0" customHeight="1">
      <c r="A8227" s="43">
        <v>46000.7083333333</v>
      </c>
      <c r="B8227" s="44">
        <v>12.0</v>
      </c>
      <c r="C8227" s="44">
        <v>17.0</v>
      </c>
      <c r="D8227" s="44">
        <v>435.9</v>
      </c>
      <c r="E8227" s="44">
        <v>27.2</v>
      </c>
      <c r="F8227" s="44">
        <v>2.51</v>
      </c>
      <c r="G8227" s="44">
        <v>0.95</v>
      </c>
      <c r="H8227" s="18">
        <f>MIN(1,F8227/Config_Geracao!$E$4)*G8227</f>
        <v>0.23845</v>
      </c>
    </row>
    <row r="8228" ht="15.0" customHeight="1">
      <c r="A8228" s="43">
        <v>46000.75</v>
      </c>
      <c r="B8228" s="44">
        <v>12.0</v>
      </c>
      <c r="C8228" s="44">
        <v>18.0</v>
      </c>
      <c r="D8228" s="44">
        <v>227.4</v>
      </c>
      <c r="E8228" s="44">
        <v>22.6</v>
      </c>
      <c r="F8228" s="44">
        <v>2.71</v>
      </c>
      <c r="G8228" s="44">
        <v>0.95</v>
      </c>
      <c r="H8228" s="18">
        <f>MIN(1,F8228/Config_Geracao!$E$4)*G8228</f>
        <v>0.25745</v>
      </c>
    </row>
    <row r="8229" ht="15.0" customHeight="1">
      <c r="A8229" s="43">
        <v>46000.7916666667</v>
      </c>
      <c r="B8229" s="44">
        <v>12.0</v>
      </c>
      <c r="C8229" s="44">
        <v>19.0</v>
      </c>
      <c r="D8229" s="44">
        <v>0.0</v>
      </c>
      <c r="E8229" s="44">
        <v>25.8</v>
      </c>
      <c r="F8229" s="44">
        <v>1.93</v>
      </c>
      <c r="G8229" s="44">
        <v>0.95</v>
      </c>
      <c r="H8229" s="18">
        <f>MIN(1,F8229/Config_Geracao!$E$4)*G8229</f>
        <v>0.18335</v>
      </c>
    </row>
    <row r="8230" ht="15.0" customHeight="1">
      <c r="A8230" s="43">
        <v>46000.8333333333</v>
      </c>
      <c r="B8230" s="44">
        <v>12.0</v>
      </c>
      <c r="C8230" s="44">
        <v>20.0</v>
      </c>
      <c r="D8230" s="44">
        <v>0.0</v>
      </c>
      <c r="E8230" s="44">
        <v>28.7</v>
      </c>
      <c r="F8230" s="44">
        <v>2.81</v>
      </c>
      <c r="G8230" s="44">
        <v>0.95</v>
      </c>
      <c r="H8230" s="18">
        <f>MIN(1,F8230/Config_Geracao!$E$4)*G8230</f>
        <v>0.26695</v>
      </c>
    </row>
    <row r="8231" ht="15.0" customHeight="1">
      <c r="A8231" s="43">
        <v>46000.875</v>
      </c>
      <c r="B8231" s="44">
        <v>12.0</v>
      </c>
      <c r="C8231" s="44">
        <v>21.0</v>
      </c>
      <c r="D8231" s="44">
        <v>0.0</v>
      </c>
      <c r="E8231" s="44">
        <v>26.2</v>
      </c>
      <c r="F8231" s="44">
        <v>2.92</v>
      </c>
      <c r="G8231" s="44">
        <v>0.95</v>
      </c>
      <c r="H8231" s="18">
        <f>MIN(1,F8231/Config_Geracao!$E$4)*G8231</f>
        <v>0.2774</v>
      </c>
    </row>
    <row r="8232" ht="15.0" customHeight="1">
      <c r="A8232" s="43">
        <v>46000.9166666667</v>
      </c>
      <c r="B8232" s="44">
        <v>12.0</v>
      </c>
      <c r="C8232" s="44">
        <v>22.0</v>
      </c>
      <c r="D8232" s="44">
        <v>0.0</v>
      </c>
      <c r="E8232" s="44">
        <v>28.8</v>
      </c>
      <c r="F8232" s="44">
        <v>4.53</v>
      </c>
      <c r="G8232" s="44">
        <v>0.95</v>
      </c>
      <c r="H8232" s="18">
        <f>MIN(1,F8232/Config_Geracao!$E$4)*G8232</f>
        <v>0.43035</v>
      </c>
    </row>
    <row r="8233" ht="15.0" customHeight="1">
      <c r="A8233" s="43">
        <v>46000.9583333333</v>
      </c>
      <c r="B8233" s="44">
        <v>12.0</v>
      </c>
      <c r="C8233" s="44">
        <v>23.0</v>
      </c>
      <c r="D8233" s="44">
        <v>0.0</v>
      </c>
      <c r="E8233" s="44">
        <v>27.6</v>
      </c>
      <c r="F8233" s="44">
        <v>5.72</v>
      </c>
      <c r="G8233" s="44">
        <v>0.95</v>
      </c>
      <c r="H8233" s="18">
        <f>MIN(1,F8233/Config_Geracao!$E$4)*G8233</f>
        <v>0.5434</v>
      </c>
    </row>
    <row r="8234" ht="15.0" customHeight="1">
      <c r="A8234" s="43">
        <v>46001.0</v>
      </c>
      <c r="B8234" s="44">
        <v>12.0</v>
      </c>
      <c r="C8234" s="44">
        <v>0.0</v>
      </c>
      <c r="D8234" s="44">
        <v>0.0</v>
      </c>
      <c r="E8234" s="44">
        <v>28.8</v>
      </c>
      <c r="F8234" s="44">
        <v>3.93</v>
      </c>
      <c r="G8234" s="44">
        <v>0.95</v>
      </c>
      <c r="H8234" s="18">
        <f>MIN(1,F8234/Config_Geracao!$E$4)*G8234</f>
        <v>0.37335</v>
      </c>
    </row>
    <row r="8235" ht="15.0" customHeight="1">
      <c r="A8235" s="43">
        <v>46001.0416666667</v>
      </c>
      <c r="B8235" s="44">
        <v>12.0</v>
      </c>
      <c r="C8235" s="44">
        <v>1.0</v>
      </c>
      <c r="D8235" s="44">
        <v>0.0</v>
      </c>
      <c r="E8235" s="44">
        <v>28.2</v>
      </c>
      <c r="F8235" s="44">
        <v>2.91</v>
      </c>
      <c r="G8235" s="44">
        <v>0.95</v>
      </c>
      <c r="H8235" s="18">
        <f>MIN(1,F8235/Config_Geracao!$E$4)*G8235</f>
        <v>0.27645</v>
      </c>
    </row>
    <row r="8236" ht="15.0" customHeight="1">
      <c r="A8236" s="43">
        <v>46001.0833333333</v>
      </c>
      <c r="B8236" s="44">
        <v>12.0</v>
      </c>
      <c r="C8236" s="44">
        <v>2.0</v>
      </c>
      <c r="D8236" s="44">
        <v>0.0</v>
      </c>
      <c r="E8236" s="44">
        <v>28.0</v>
      </c>
      <c r="F8236" s="44">
        <v>2.95</v>
      </c>
      <c r="G8236" s="44">
        <v>0.95</v>
      </c>
      <c r="H8236" s="18">
        <f>MIN(1,F8236/Config_Geracao!$E$4)*G8236</f>
        <v>0.28025</v>
      </c>
    </row>
    <row r="8237" ht="15.0" customHeight="1">
      <c r="A8237" s="43">
        <v>46001.125</v>
      </c>
      <c r="B8237" s="44">
        <v>12.0</v>
      </c>
      <c r="C8237" s="44">
        <v>3.0</v>
      </c>
      <c r="D8237" s="44">
        <v>0.0</v>
      </c>
      <c r="E8237" s="44">
        <v>25.5</v>
      </c>
      <c r="F8237" s="44">
        <v>3.5</v>
      </c>
      <c r="G8237" s="44">
        <v>0.95</v>
      </c>
      <c r="H8237" s="18">
        <f>MIN(1,F8237/Config_Geracao!$E$4)*G8237</f>
        <v>0.3325</v>
      </c>
    </row>
    <row r="8238" ht="15.0" customHeight="1">
      <c r="A8238" s="43">
        <v>46001.1666666667</v>
      </c>
      <c r="B8238" s="44">
        <v>12.0</v>
      </c>
      <c r="C8238" s="44">
        <v>4.0</v>
      </c>
      <c r="D8238" s="44">
        <v>0.0</v>
      </c>
      <c r="E8238" s="44">
        <v>26.6</v>
      </c>
      <c r="F8238" s="44">
        <v>5.97</v>
      </c>
      <c r="G8238" s="44">
        <v>0.95</v>
      </c>
      <c r="H8238" s="18">
        <f>MIN(1,F8238/Config_Geracao!$E$4)*G8238</f>
        <v>0.56715</v>
      </c>
    </row>
    <row r="8239" ht="15.0" customHeight="1">
      <c r="A8239" s="43">
        <v>46001.2083333333</v>
      </c>
      <c r="B8239" s="44">
        <v>12.0</v>
      </c>
      <c r="C8239" s="44">
        <v>5.0</v>
      </c>
      <c r="D8239" s="44">
        <v>30.7</v>
      </c>
      <c r="E8239" s="44">
        <v>23.7</v>
      </c>
      <c r="F8239" s="44">
        <v>3.1</v>
      </c>
      <c r="G8239" s="44">
        <v>0.95</v>
      </c>
      <c r="H8239" s="18">
        <f>MIN(1,F8239/Config_Geracao!$E$4)*G8239</f>
        <v>0.2945</v>
      </c>
    </row>
    <row r="8240" ht="15.0" customHeight="1">
      <c r="A8240" s="43">
        <v>46001.25</v>
      </c>
      <c r="B8240" s="44">
        <v>12.0</v>
      </c>
      <c r="C8240" s="44">
        <v>6.0</v>
      </c>
      <c r="D8240" s="44">
        <v>73.0</v>
      </c>
      <c r="E8240" s="44">
        <v>25.9</v>
      </c>
      <c r="F8240" s="44">
        <v>3.39</v>
      </c>
      <c r="G8240" s="44">
        <v>0.95</v>
      </c>
      <c r="H8240" s="18">
        <f>MIN(1,F8240/Config_Geracao!$E$4)*G8240</f>
        <v>0.32205</v>
      </c>
    </row>
    <row r="8241" ht="15.0" customHeight="1">
      <c r="A8241" s="43">
        <v>46001.2916666667</v>
      </c>
      <c r="B8241" s="44">
        <v>12.0</v>
      </c>
      <c r="C8241" s="44">
        <v>7.0</v>
      </c>
      <c r="D8241" s="44">
        <v>430.3</v>
      </c>
      <c r="E8241" s="44">
        <v>26.2</v>
      </c>
      <c r="F8241" s="44">
        <v>2.42</v>
      </c>
      <c r="G8241" s="44">
        <v>0.95</v>
      </c>
      <c r="H8241" s="18">
        <f>MIN(1,F8241/Config_Geracao!$E$4)*G8241</f>
        <v>0.2299</v>
      </c>
    </row>
    <row r="8242" ht="15.0" customHeight="1">
      <c r="A8242" s="43">
        <v>46001.3333333333</v>
      </c>
      <c r="B8242" s="44">
        <v>12.0</v>
      </c>
      <c r="C8242" s="44">
        <v>8.0</v>
      </c>
      <c r="D8242" s="44">
        <v>339.7</v>
      </c>
      <c r="E8242" s="44">
        <v>25.6</v>
      </c>
      <c r="F8242" s="44">
        <v>2.37</v>
      </c>
      <c r="G8242" s="44">
        <v>0.95</v>
      </c>
      <c r="H8242" s="18">
        <f>MIN(1,F8242/Config_Geracao!$E$4)*G8242</f>
        <v>0.22515</v>
      </c>
    </row>
    <row r="8243" ht="15.0" customHeight="1">
      <c r="A8243" s="43">
        <v>46001.375</v>
      </c>
      <c r="B8243" s="44">
        <v>12.0</v>
      </c>
      <c r="C8243" s="44">
        <v>9.0</v>
      </c>
      <c r="D8243" s="44">
        <v>827.5</v>
      </c>
      <c r="E8243" s="44">
        <v>31.1</v>
      </c>
      <c r="F8243" s="44">
        <v>4.93</v>
      </c>
      <c r="G8243" s="44">
        <v>0.95</v>
      </c>
      <c r="H8243" s="18">
        <f>MIN(1,F8243/Config_Geracao!$E$4)*G8243</f>
        <v>0.46835</v>
      </c>
    </row>
    <row r="8244" ht="15.0" customHeight="1">
      <c r="A8244" s="43">
        <v>46001.4166666667</v>
      </c>
      <c r="B8244" s="44">
        <v>12.0</v>
      </c>
      <c r="C8244" s="44">
        <v>10.0</v>
      </c>
      <c r="D8244" s="44">
        <v>497.1</v>
      </c>
      <c r="E8244" s="44">
        <v>29.1</v>
      </c>
      <c r="F8244" s="44">
        <v>2.62</v>
      </c>
      <c r="G8244" s="44">
        <v>0.95</v>
      </c>
      <c r="H8244" s="18">
        <f>MIN(1,F8244/Config_Geracao!$E$4)*G8244</f>
        <v>0.2489</v>
      </c>
    </row>
    <row r="8245" ht="15.0" customHeight="1">
      <c r="A8245" s="43">
        <v>46001.4583333333</v>
      </c>
      <c r="B8245" s="44">
        <v>12.0</v>
      </c>
      <c r="C8245" s="44">
        <v>11.0</v>
      </c>
      <c r="D8245" s="44">
        <v>994.4</v>
      </c>
      <c r="E8245" s="44">
        <v>29.7</v>
      </c>
      <c r="F8245" s="44">
        <v>2.03</v>
      </c>
      <c r="G8245" s="44">
        <v>0.95</v>
      </c>
      <c r="H8245" s="18">
        <f>MIN(1,F8245/Config_Geracao!$E$4)*G8245</f>
        <v>0.19285</v>
      </c>
    </row>
    <row r="8246" ht="15.0" customHeight="1">
      <c r="A8246" s="43">
        <v>46001.5</v>
      </c>
      <c r="B8246" s="44">
        <v>12.0</v>
      </c>
      <c r="C8246" s="44">
        <v>12.0</v>
      </c>
      <c r="D8246" s="44">
        <v>1008.5</v>
      </c>
      <c r="E8246" s="44">
        <v>29.8</v>
      </c>
      <c r="F8246" s="44">
        <v>4.28</v>
      </c>
      <c r="G8246" s="44">
        <v>0.95</v>
      </c>
      <c r="H8246" s="18">
        <f>MIN(1,F8246/Config_Geracao!$E$4)*G8246</f>
        <v>0.4066</v>
      </c>
    </row>
    <row r="8247" ht="15.0" customHeight="1">
      <c r="A8247" s="43">
        <v>46001.5416666667</v>
      </c>
      <c r="B8247" s="44">
        <v>12.0</v>
      </c>
      <c r="C8247" s="44">
        <v>13.0</v>
      </c>
      <c r="D8247" s="44">
        <v>401.7</v>
      </c>
      <c r="E8247" s="44">
        <v>32.1</v>
      </c>
      <c r="F8247" s="44">
        <v>1.92</v>
      </c>
      <c r="G8247" s="44">
        <v>0.95</v>
      </c>
      <c r="H8247" s="18">
        <f>MIN(1,F8247/Config_Geracao!$E$4)*G8247</f>
        <v>0.1824</v>
      </c>
    </row>
    <row r="8248" ht="15.0" customHeight="1">
      <c r="A8248" s="43">
        <v>46001.5833333333</v>
      </c>
      <c r="B8248" s="44">
        <v>12.0</v>
      </c>
      <c r="C8248" s="44">
        <v>14.0</v>
      </c>
      <c r="D8248" s="44">
        <v>220.7</v>
      </c>
      <c r="E8248" s="44">
        <v>29.9</v>
      </c>
      <c r="F8248" s="44">
        <v>3.48</v>
      </c>
      <c r="G8248" s="44">
        <v>0.95</v>
      </c>
      <c r="H8248" s="18">
        <f>MIN(1,F8248/Config_Geracao!$E$4)*G8248</f>
        <v>0.3306</v>
      </c>
    </row>
    <row r="8249" ht="15.0" customHeight="1">
      <c r="A8249" s="43">
        <v>46001.625</v>
      </c>
      <c r="B8249" s="44">
        <v>12.0</v>
      </c>
      <c r="C8249" s="44">
        <v>15.0</v>
      </c>
      <c r="D8249" s="44">
        <v>815.7</v>
      </c>
      <c r="E8249" s="44">
        <v>27.1</v>
      </c>
      <c r="F8249" s="44">
        <v>2.23</v>
      </c>
      <c r="G8249" s="44">
        <v>0.95</v>
      </c>
      <c r="H8249" s="18">
        <f>MIN(1,F8249/Config_Geracao!$E$4)*G8249</f>
        <v>0.21185</v>
      </c>
    </row>
    <row r="8250" ht="15.0" customHeight="1">
      <c r="A8250" s="43">
        <v>46001.6666666667</v>
      </c>
      <c r="B8250" s="44">
        <v>12.0</v>
      </c>
      <c r="C8250" s="44">
        <v>16.0</v>
      </c>
      <c r="D8250" s="44">
        <v>187.9</v>
      </c>
      <c r="E8250" s="44">
        <v>24.8</v>
      </c>
      <c r="F8250" s="44">
        <v>3.14</v>
      </c>
      <c r="G8250" s="44">
        <v>0.95</v>
      </c>
      <c r="H8250" s="18">
        <f>MIN(1,F8250/Config_Geracao!$E$4)*G8250</f>
        <v>0.2983</v>
      </c>
    </row>
    <row r="8251" ht="15.0" customHeight="1">
      <c r="A8251" s="43">
        <v>46001.7083333333</v>
      </c>
      <c r="B8251" s="44">
        <v>12.0</v>
      </c>
      <c r="C8251" s="44">
        <v>17.0</v>
      </c>
      <c r="D8251" s="44">
        <v>476.6</v>
      </c>
      <c r="E8251" s="44">
        <v>28.3</v>
      </c>
      <c r="F8251" s="44">
        <v>2.24</v>
      </c>
      <c r="G8251" s="44">
        <v>0.95</v>
      </c>
      <c r="H8251" s="18">
        <f>MIN(1,F8251/Config_Geracao!$E$4)*G8251</f>
        <v>0.2128</v>
      </c>
    </row>
    <row r="8252" ht="15.0" customHeight="1">
      <c r="A8252" s="43">
        <v>46001.75</v>
      </c>
      <c r="B8252" s="44">
        <v>12.0</v>
      </c>
      <c r="C8252" s="44">
        <v>18.0</v>
      </c>
      <c r="D8252" s="44">
        <v>86.4</v>
      </c>
      <c r="E8252" s="44">
        <v>24.5</v>
      </c>
      <c r="F8252" s="44">
        <v>2.44</v>
      </c>
      <c r="G8252" s="44">
        <v>0.95</v>
      </c>
      <c r="H8252" s="18">
        <f>MIN(1,F8252/Config_Geracao!$E$4)*G8252</f>
        <v>0.2318</v>
      </c>
    </row>
    <row r="8253" ht="15.0" customHeight="1">
      <c r="A8253" s="43">
        <v>46001.7916666667</v>
      </c>
      <c r="B8253" s="44">
        <v>12.0</v>
      </c>
      <c r="C8253" s="44">
        <v>19.0</v>
      </c>
      <c r="D8253" s="44">
        <v>0.0</v>
      </c>
      <c r="E8253" s="44">
        <v>28.5</v>
      </c>
      <c r="F8253" s="44">
        <v>4.26</v>
      </c>
      <c r="G8253" s="44">
        <v>0.95</v>
      </c>
      <c r="H8253" s="18">
        <f>MIN(1,F8253/Config_Geracao!$E$4)*G8253</f>
        <v>0.4047</v>
      </c>
    </row>
    <row r="8254" ht="15.0" customHeight="1">
      <c r="A8254" s="43">
        <v>46001.8333333333</v>
      </c>
      <c r="B8254" s="44">
        <v>12.0</v>
      </c>
      <c r="C8254" s="44">
        <v>20.0</v>
      </c>
      <c r="D8254" s="44">
        <v>0.0</v>
      </c>
      <c r="E8254" s="44">
        <v>27.2</v>
      </c>
      <c r="F8254" s="44">
        <v>1.92</v>
      </c>
      <c r="G8254" s="44">
        <v>0.95</v>
      </c>
      <c r="H8254" s="18">
        <f>MIN(1,F8254/Config_Geracao!$E$4)*G8254</f>
        <v>0.1824</v>
      </c>
    </row>
    <row r="8255" ht="15.0" customHeight="1">
      <c r="A8255" s="43">
        <v>46001.875</v>
      </c>
      <c r="B8255" s="44">
        <v>12.0</v>
      </c>
      <c r="C8255" s="44">
        <v>21.0</v>
      </c>
      <c r="D8255" s="44">
        <v>0.0</v>
      </c>
      <c r="E8255" s="44">
        <v>23.6</v>
      </c>
      <c r="F8255" s="44">
        <v>3.25</v>
      </c>
      <c r="G8255" s="44">
        <v>0.95</v>
      </c>
      <c r="H8255" s="18">
        <f>MIN(1,F8255/Config_Geracao!$E$4)*G8255</f>
        <v>0.30875</v>
      </c>
    </row>
    <row r="8256" ht="15.0" customHeight="1">
      <c r="A8256" s="43">
        <v>46001.9166666667</v>
      </c>
      <c r="B8256" s="44">
        <v>12.0</v>
      </c>
      <c r="C8256" s="44">
        <v>22.0</v>
      </c>
      <c r="D8256" s="44">
        <v>0.0</v>
      </c>
      <c r="E8256" s="44">
        <v>27.0</v>
      </c>
      <c r="F8256" s="44">
        <v>3.17</v>
      </c>
      <c r="G8256" s="44">
        <v>0.95</v>
      </c>
      <c r="H8256" s="18">
        <f>MIN(1,F8256/Config_Geracao!$E$4)*G8256</f>
        <v>0.30115</v>
      </c>
    </row>
    <row r="8257" ht="15.0" customHeight="1">
      <c r="A8257" s="43">
        <v>46001.9583333333</v>
      </c>
      <c r="B8257" s="44">
        <v>12.0</v>
      </c>
      <c r="C8257" s="44">
        <v>23.0</v>
      </c>
      <c r="D8257" s="44">
        <v>0.0</v>
      </c>
      <c r="E8257" s="44">
        <v>29.2</v>
      </c>
      <c r="F8257" s="44">
        <v>3.66</v>
      </c>
      <c r="G8257" s="44">
        <v>0.95</v>
      </c>
      <c r="H8257" s="18">
        <f>MIN(1,F8257/Config_Geracao!$E$4)*G8257</f>
        <v>0.3477</v>
      </c>
    </row>
    <row r="8258" ht="15.0" customHeight="1">
      <c r="A8258" s="43">
        <v>46002.0</v>
      </c>
      <c r="B8258" s="44">
        <v>12.0</v>
      </c>
      <c r="C8258" s="44">
        <v>0.0</v>
      </c>
      <c r="D8258" s="44">
        <v>0.0</v>
      </c>
      <c r="E8258" s="44">
        <v>28.1</v>
      </c>
      <c r="F8258" s="44">
        <v>3.24</v>
      </c>
      <c r="G8258" s="44">
        <v>0.95</v>
      </c>
      <c r="H8258" s="18">
        <f>MIN(1,F8258/Config_Geracao!$E$4)*G8258</f>
        <v>0.3078</v>
      </c>
    </row>
    <row r="8259" ht="15.0" customHeight="1">
      <c r="A8259" s="43">
        <v>46002.0416666667</v>
      </c>
      <c r="B8259" s="44">
        <v>12.0</v>
      </c>
      <c r="C8259" s="44">
        <v>1.0</v>
      </c>
      <c r="D8259" s="44">
        <v>0.0</v>
      </c>
      <c r="E8259" s="44">
        <v>26.7</v>
      </c>
      <c r="F8259" s="44">
        <v>3.36</v>
      </c>
      <c r="G8259" s="44">
        <v>0.95</v>
      </c>
      <c r="H8259" s="18">
        <f>MIN(1,F8259/Config_Geracao!$E$4)*G8259</f>
        <v>0.3192</v>
      </c>
    </row>
    <row r="8260" ht="15.0" customHeight="1">
      <c r="A8260" s="43">
        <v>46002.0833333333</v>
      </c>
      <c r="B8260" s="44">
        <v>12.0</v>
      </c>
      <c r="C8260" s="44">
        <v>2.0</v>
      </c>
      <c r="D8260" s="44">
        <v>0.0</v>
      </c>
      <c r="E8260" s="44">
        <v>28.5</v>
      </c>
      <c r="F8260" s="44">
        <v>3.47</v>
      </c>
      <c r="G8260" s="44">
        <v>0.95</v>
      </c>
      <c r="H8260" s="18">
        <f>MIN(1,F8260/Config_Geracao!$E$4)*G8260</f>
        <v>0.32965</v>
      </c>
    </row>
    <row r="8261" ht="15.0" customHeight="1">
      <c r="A8261" s="43">
        <v>46002.125</v>
      </c>
      <c r="B8261" s="44">
        <v>12.0</v>
      </c>
      <c r="C8261" s="44">
        <v>3.0</v>
      </c>
      <c r="D8261" s="44">
        <v>0.0</v>
      </c>
      <c r="E8261" s="44">
        <v>28.8</v>
      </c>
      <c r="F8261" s="44">
        <v>3.74</v>
      </c>
      <c r="G8261" s="44">
        <v>0.95</v>
      </c>
      <c r="H8261" s="18">
        <f>MIN(1,F8261/Config_Geracao!$E$4)*G8261</f>
        <v>0.3553</v>
      </c>
    </row>
    <row r="8262" ht="15.0" customHeight="1">
      <c r="A8262" s="43">
        <v>46002.1666666667</v>
      </c>
      <c r="B8262" s="44">
        <v>12.0</v>
      </c>
      <c r="C8262" s="44">
        <v>4.0</v>
      </c>
      <c r="D8262" s="44">
        <v>0.0</v>
      </c>
      <c r="E8262" s="44">
        <v>27.7</v>
      </c>
      <c r="F8262" s="44">
        <v>3.08</v>
      </c>
      <c r="G8262" s="44">
        <v>0.95</v>
      </c>
      <c r="H8262" s="18">
        <f>MIN(1,F8262/Config_Geracao!$E$4)*G8262</f>
        <v>0.2926</v>
      </c>
    </row>
    <row r="8263" ht="15.0" customHeight="1">
      <c r="A8263" s="43">
        <v>46002.2083333333</v>
      </c>
      <c r="B8263" s="44">
        <v>12.0</v>
      </c>
      <c r="C8263" s="44">
        <v>5.0</v>
      </c>
      <c r="D8263" s="44">
        <v>16.7</v>
      </c>
      <c r="E8263" s="44">
        <v>26.5</v>
      </c>
      <c r="F8263" s="44">
        <v>3.67</v>
      </c>
      <c r="G8263" s="44">
        <v>0.95</v>
      </c>
      <c r="H8263" s="18">
        <f>MIN(1,F8263/Config_Geracao!$E$4)*G8263</f>
        <v>0.34865</v>
      </c>
    </row>
    <row r="8264" ht="15.0" customHeight="1">
      <c r="A8264" s="43">
        <v>46002.25</v>
      </c>
      <c r="B8264" s="44">
        <v>12.0</v>
      </c>
      <c r="C8264" s="44">
        <v>6.0</v>
      </c>
      <c r="D8264" s="44">
        <v>81.2</v>
      </c>
      <c r="E8264" s="44">
        <v>23.8</v>
      </c>
      <c r="F8264" s="44">
        <v>2.55</v>
      </c>
      <c r="G8264" s="44">
        <v>0.95</v>
      </c>
      <c r="H8264" s="18">
        <f>MIN(1,F8264/Config_Geracao!$E$4)*G8264</f>
        <v>0.24225</v>
      </c>
    </row>
    <row r="8265" ht="15.0" customHeight="1">
      <c r="A8265" s="43">
        <v>46002.2916666667</v>
      </c>
      <c r="B8265" s="44">
        <v>12.0</v>
      </c>
      <c r="C8265" s="44">
        <v>7.0</v>
      </c>
      <c r="D8265" s="44">
        <v>205.4</v>
      </c>
      <c r="E8265" s="44">
        <v>25.2</v>
      </c>
      <c r="F8265" s="44">
        <v>2.47</v>
      </c>
      <c r="G8265" s="44">
        <v>0.95</v>
      </c>
      <c r="H8265" s="18">
        <f>MIN(1,F8265/Config_Geracao!$E$4)*G8265</f>
        <v>0.23465</v>
      </c>
    </row>
    <row r="8266" ht="15.0" customHeight="1">
      <c r="A8266" s="43">
        <v>46002.3333333333</v>
      </c>
      <c r="B8266" s="44">
        <v>12.0</v>
      </c>
      <c r="C8266" s="44">
        <v>8.0</v>
      </c>
      <c r="D8266" s="44">
        <v>603.3</v>
      </c>
      <c r="E8266" s="44">
        <v>27.6</v>
      </c>
      <c r="F8266" s="44">
        <v>2.89</v>
      </c>
      <c r="G8266" s="44">
        <v>0.95</v>
      </c>
      <c r="H8266" s="18">
        <f>MIN(1,F8266/Config_Geracao!$E$4)*G8266</f>
        <v>0.27455</v>
      </c>
    </row>
    <row r="8267" ht="15.0" customHeight="1">
      <c r="A8267" s="43">
        <v>46002.375</v>
      </c>
      <c r="B8267" s="44">
        <v>12.0</v>
      </c>
      <c r="C8267" s="44">
        <v>9.0</v>
      </c>
      <c r="D8267" s="44">
        <v>804.3</v>
      </c>
      <c r="E8267" s="44">
        <v>29.6</v>
      </c>
      <c r="F8267" s="44">
        <v>2.19</v>
      </c>
      <c r="G8267" s="44">
        <v>0.95</v>
      </c>
      <c r="H8267" s="18">
        <f>MIN(1,F8267/Config_Geracao!$E$4)*G8267</f>
        <v>0.20805</v>
      </c>
    </row>
    <row r="8268" ht="15.0" customHeight="1">
      <c r="A8268" s="43">
        <v>46002.4166666667</v>
      </c>
      <c r="B8268" s="44">
        <v>12.0</v>
      </c>
      <c r="C8268" s="44">
        <v>10.0</v>
      </c>
      <c r="D8268" s="44">
        <v>432.8</v>
      </c>
      <c r="E8268" s="44">
        <v>28.7</v>
      </c>
      <c r="F8268" s="44">
        <v>4.98</v>
      </c>
      <c r="G8268" s="44">
        <v>0.95</v>
      </c>
      <c r="H8268" s="18">
        <f>MIN(1,F8268/Config_Geracao!$E$4)*G8268</f>
        <v>0.4731</v>
      </c>
    </row>
    <row r="8269" ht="15.0" customHeight="1">
      <c r="A8269" s="43">
        <v>46002.4583333333</v>
      </c>
      <c r="B8269" s="44">
        <v>12.0</v>
      </c>
      <c r="C8269" s="44">
        <v>11.0</v>
      </c>
      <c r="D8269" s="44">
        <v>619.9</v>
      </c>
      <c r="E8269" s="44">
        <v>31.1</v>
      </c>
      <c r="F8269" s="44">
        <v>3.17</v>
      </c>
      <c r="G8269" s="44">
        <v>0.95</v>
      </c>
      <c r="H8269" s="18">
        <f>MIN(1,F8269/Config_Geracao!$E$4)*G8269</f>
        <v>0.30115</v>
      </c>
    </row>
    <row r="8270" ht="15.0" customHeight="1">
      <c r="A8270" s="43">
        <v>46002.5</v>
      </c>
      <c r="B8270" s="44">
        <v>12.0</v>
      </c>
      <c r="C8270" s="44">
        <v>12.0</v>
      </c>
      <c r="D8270" s="44">
        <v>602.2</v>
      </c>
      <c r="E8270" s="44">
        <v>29.7</v>
      </c>
      <c r="F8270" s="44">
        <v>5.91</v>
      </c>
      <c r="G8270" s="44">
        <v>0.95</v>
      </c>
      <c r="H8270" s="18">
        <f>MIN(1,F8270/Config_Geracao!$E$4)*G8270</f>
        <v>0.56145</v>
      </c>
    </row>
    <row r="8271" ht="15.0" customHeight="1">
      <c r="A8271" s="43">
        <v>46002.5416666667</v>
      </c>
      <c r="B8271" s="44">
        <v>12.0</v>
      </c>
      <c r="C8271" s="44">
        <v>13.0</v>
      </c>
      <c r="D8271" s="44">
        <v>1022.9</v>
      </c>
      <c r="E8271" s="44">
        <v>30.2</v>
      </c>
      <c r="F8271" s="44">
        <v>2.26</v>
      </c>
      <c r="G8271" s="44">
        <v>0.95</v>
      </c>
      <c r="H8271" s="18">
        <f>MIN(1,F8271/Config_Geracao!$E$4)*G8271</f>
        <v>0.2147</v>
      </c>
    </row>
    <row r="8272" ht="15.0" customHeight="1">
      <c r="A8272" s="43">
        <v>46002.5833333333</v>
      </c>
      <c r="B8272" s="44">
        <v>12.0</v>
      </c>
      <c r="C8272" s="44">
        <v>14.0</v>
      </c>
      <c r="D8272" s="44">
        <v>309.9</v>
      </c>
      <c r="E8272" s="44">
        <v>29.6</v>
      </c>
      <c r="F8272" s="44">
        <v>1.95</v>
      </c>
      <c r="G8272" s="44">
        <v>0.95</v>
      </c>
      <c r="H8272" s="18">
        <f>MIN(1,F8272/Config_Geracao!$E$4)*G8272</f>
        <v>0.18525</v>
      </c>
    </row>
    <row r="8273" ht="15.0" customHeight="1">
      <c r="A8273" s="43">
        <v>46002.625</v>
      </c>
      <c r="B8273" s="44">
        <v>12.0</v>
      </c>
      <c r="C8273" s="44">
        <v>15.0</v>
      </c>
      <c r="D8273" s="44">
        <v>782.6</v>
      </c>
      <c r="E8273" s="44">
        <v>30.0</v>
      </c>
      <c r="F8273" s="44">
        <v>3.14</v>
      </c>
      <c r="G8273" s="44">
        <v>0.95</v>
      </c>
      <c r="H8273" s="18">
        <f>MIN(1,F8273/Config_Geracao!$E$4)*G8273</f>
        <v>0.2983</v>
      </c>
    </row>
    <row r="8274" ht="15.0" customHeight="1">
      <c r="A8274" s="43">
        <v>46002.6666666667</v>
      </c>
      <c r="B8274" s="44">
        <v>12.0</v>
      </c>
      <c r="C8274" s="44">
        <v>16.0</v>
      </c>
      <c r="D8274" s="44">
        <v>611.7</v>
      </c>
      <c r="E8274" s="44">
        <v>27.8</v>
      </c>
      <c r="F8274" s="44">
        <v>2.03</v>
      </c>
      <c r="G8274" s="44">
        <v>0.95</v>
      </c>
      <c r="H8274" s="18">
        <f>MIN(1,F8274/Config_Geracao!$E$4)*G8274</f>
        <v>0.19285</v>
      </c>
    </row>
    <row r="8275" ht="15.0" customHeight="1">
      <c r="A8275" s="43">
        <v>46002.7083333333</v>
      </c>
      <c r="B8275" s="44">
        <v>12.0</v>
      </c>
      <c r="C8275" s="44">
        <v>17.0</v>
      </c>
      <c r="D8275" s="44">
        <v>474.0</v>
      </c>
      <c r="E8275" s="44">
        <v>27.5</v>
      </c>
      <c r="F8275" s="44">
        <v>2.74</v>
      </c>
      <c r="G8275" s="44">
        <v>0.95</v>
      </c>
      <c r="H8275" s="18">
        <f>MIN(1,F8275/Config_Geracao!$E$4)*G8275</f>
        <v>0.2603</v>
      </c>
    </row>
    <row r="8276" ht="15.0" customHeight="1">
      <c r="A8276" s="43">
        <v>46002.75</v>
      </c>
      <c r="B8276" s="44">
        <v>12.0</v>
      </c>
      <c r="C8276" s="44">
        <v>18.0</v>
      </c>
      <c r="D8276" s="44">
        <v>63.6</v>
      </c>
      <c r="E8276" s="44">
        <v>25.0</v>
      </c>
      <c r="F8276" s="44">
        <v>2.15</v>
      </c>
      <c r="G8276" s="44">
        <v>0.95</v>
      </c>
      <c r="H8276" s="18">
        <f>MIN(1,F8276/Config_Geracao!$E$4)*G8276</f>
        <v>0.20425</v>
      </c>
    </row>
    <row r="8277" ht="15.0" customHeight="1">
      <c r="A8277" s="43">
        <v>46002.7916666667</v>
      </c>
      <c r="B8277" s="44">
        <v>12.0</v>
      </c>
      <c r="C8277" s="44">
        <v>19.0</v>
      </c>
      <c r="D8277" s="44">
        <v>0.0</v>
      </c>
      <c r="E8277" s="44">
        <v>28.7</v>
      </c>
      <c r="F8277" s="44">
        <v>3.65</v>
      </c>
      <c r="G8277" s="44">
        <v>0.95</v>
      </c>
      <c r="H8277" s="18">
        <f>MIN(1,F8277/Config_Geracao!$E$4)*G8277</f>
        <v>0.34675</v>
      </c>
    </row>
    <row r="8278" ht="15.0" customHeight="1">
      <c r="A8278" s="43">
        <v>46002.8333333333</v>
      </c>
      <c r="B8278" s="44">
        <v>12.0</v>
      </c>
      <c r="C8278" s="44">
        <v>20.0</v>
      </c>
      <c r="D8278" s="44">
        <v>0.0</v>
      </c>
      <c r="E8278" s="44">
        <v>24.9</v>
      </c>
      <c r="F8278" s="44">
        <v>2.34</v>
      </c>
      <c r="G8278" s="44">
        <v>0.95</v>
      </c>
      <c r="H8278" s="18">
        <f>MIN(1,F8278/Config_Geracao!$E$4)*G8278</f>
        <v>0.2223</v>
      </c>
    </row>
    <row r="8279" ht="15.0" customHeight="1">
      <c r="A8279" s="43">
        <v>46002.875</v>
      </c>
      <c r="B8279" s="44">
        <v>12.0</v>
      </c>
      <c r="C8279" s="44">
        <v>21.0</v>
      </c>
      <c r="D8279" s="44">
        <v>0.0</v>
      </c>
      <c r="E8279" s="44">
        <v>29.3</v>
      </c>
      <c r="F8279" s="44">
        <v>4.14</v>
      </c>
      <c r="G8279" s="44">
        <v>0.95</v>
      </c>
      <c r="H8279" s="18">
        <f>MIN(1,F8279/Config_Geracao!$E$4)*G8279</f>
        <v>0.3933</v>
      </c>
    </row>
    <row r="8280" ht="15.0" customHeight="1">
      <c r="A8280" s="43">
        <v>46002.9166666667</v>
      </c>
      <c r="B8280" s="44">
        <v>12.0</v>
      </c>
      <c r="C8280" s="44">
        <v>22.0</v>
      </c>
      <c r="D8280" s="44">
        <v>0.0</v>
      </c>
      <c r="E8280" s="44">
        <v>28.1</v>
      </c>
      <c r="F8280" s="44">
        <v>3.66</v>
      </c>
      <c r="G8280" s="44">
        <v>0.95</v>
      </c>
      <c r="H8280" s="18">
        <f>MIN(1,F8280/Config_Geracao!$E$4)*G8280</f>
        <v>0.3477</v>
      </c>
    </row>
    <row r="8281" ht="15.0" customHeight="1">
      <c r="A8281" s="43">
        <v>46002.9583333333</v>
      </c>
      <c r="B8281" s="44">
        <v>12.0</v>
      </c>
      <c r="C8281" s="44">
        <v>23.0</v>
      </c>
      <c r="D8281" s="44">
        <v>0.0</v>
      </c>
      <c r="E8281" s="44">
        <v>25.8</v>
      </c>
      <c r="F8281" s="44">
        <v>3.45</v>
      </c>
      <c r="G8281" s="44">
        <v>0.95</v>
      </c>
      <c r="H8281" s="18">
        <f>MIN(1,F8281/Config_Geracao!$E$4)*G8281</f>
        <v>0.32775</v>
      </c>
    </row>
    <row r="8282" ht="15.0" customHeight="1">
      <c r="A8282" s="43">
        <v>46003.0</v>
      </c>
      <c r="B8282" s="44">
        <v>12.0</v>
      </c>
      <c r="C8282" s="44">
        <v>0.0</v>
      </c>
      <c r="D8282" s="44">
        <v>0.0</v>
      </c>
      <c r="E8282" s="44">
        <v>25.4</v>
      </c>
      <c r="F8282" s="44">
        <v>3.31</v>
      </c>
      <c r="G8282" s="44">
        <v>0.95</v>
      </c>
      <c r="H8282" s="18">
        <f>MIN(1,F8282/Config_Geracao!$E$4)*G8282</f>
        <v>0.31445</v>
      </c>
    </row>
    <row r="8283" ht="15.0" customHeight="1">
      <c r="A8283" s="43">
        <v>46003.0416666667</v>
      </c>
      <c r="B8283" s="44">
        <v>12.0</v>
      </c>
      <c r="C8283" s="44">
        <v>1.0</v>
      </c>
      <c r="D8283" s="44">
        <v>0.0</v>
      </c>
      <c r="E8283" s="44">
        <v>26.8</v>
      </c>
      <c r="F8283" s="44">
        <v>6.31</v>
      </c>
      <c r="G8283" s="44">
        <v>0.95</v>
      </c>
      <c r="H8283" s="18">
        <f>MIN(1,F8283/Config_Geracao!$E$4)*G8283</f>
        <v>0.59945</v>
      </c>
    </row>
    <row r="8284" ht="15.0" customHeight="1">
      <c r="A8284" s="43">
        <v>46003.0833333333</v>
      </c>
      <c r="B8284" s="44">
        <v>12.0</v>
      </c>
      <c r="C8284" s="44">
        <v>2.0</v>
      </c>
      <c r="D8284" s="44">
        <v>0.0</v>
      </c>
      <c r="E8284" s="44">
        <v>28.2</v>
      </c>
      <c r="F8284" s="44">
        <v>4.39</v>
      </c>
      <c r="G8284" s="44">
        <v>0.95</v>
      </c>
      <c r="H8284" s="18">
        <f>MIN(1,F8284/Config_Geracao!$E$4)*G8284</f>
        <v>0.41705</v>
      </c>
    </row>
    <row r="8285" ht="15.0" customHeight="1">
      <c r="A8285" s="43">
        <v>46003.125</v>
      </c>
      <c r="B8285" s="44">
        <v>12.0</v>
      </c>
      <c r="C8285" s="44">
        <v>3.0</v>
      </c>
      <c r="D8285" s="44">
        <v>0.0</v>
      </c>
      <c r="E8285" s="44">
        <v>28.6</v>
      </c>
      <c r="F8285" s="44">
        <v>6.19</v>
      </c>
      <c r="G8285" s="44">
        <v>0.95</v>
      </c>
      <c r="H8285" s="18">
        <f>MIN(1,F8285/Config_Geracao!$E$4)*G8285</f>
        <v>0.58805</v>
      </c>
    </row>
    <row r="8286" ht="15.0" customHeight="1">
      <c r="A8286" s="43">
        <v>46003.1666666667</v>
      </c>
      <c r="B8286" s="44">
        <v>12.0</v>
      </c>
      <c r="C8286" s="44">
        <v>4.0</v>
      </c>
      <c r="D8286" s="44">
        <v>0.0</v>
      </c>
      <c r="E8286" s="44">
        <v>27.9</v>
      </c>
      <c r="F8286" s="44">
        <v>3.17</v>
      </c>
      <c r="G8286" s="44">
        <v>0.95</v>
      </c>
      <c r="H8286" s="18">
        <f>MIN(1,F8286/Config_Geracao!$E$4)*G8286</f>
        <v>0.30115</v>
      </c>
    </row>
    <row r="8287" ht="15.0" customHeight="1">
      <c r="A8287" s="43">
        <v>46003.2083333333</v>
      </c>
      <c r="B8287" s="44">
        <v>12.0</v>
      </c>
      <c r="C8287" s="44">
        <v>5.0</v>
      </c>
      <c r="D8287" s="44">
        <v>17.6</v>
      </c>
      <c r="E8287" s="44">
        <v>24.3</v>
      </c>
      <c r="F8287" s="44">
        <v>2.94</v>
      </c>
      <c r="G8287" s="44">
        <v>0.95</v>
      </c>
      <c r="H8287" s="18">
        <f>MIN(1,F8287/Config_Geracao!$E$4)*G8287</f>
        <v>0.2793</v>
      </c>
    </row>
    <row r="8288" ht="15.0" customHeight="1">
      <c r="A8288" s="43">
        <v>46003.25</v>
      </c>
      <c r="B8288" s="44">
        <v>12.0</v>
      </c>
      <c r="C8288" s="44">
        <v>6.0</v>
      </c>
      <c r="D8288" s="44">
        <v>235.5</v>
      </c>
      <c r="E8288" s="44">
        <v>27.8</v>
      </c>
      <c r="F8288" s="44">
        <v>5.03</v>
      </c>
      <c r="G8288" s="44">
        <v>0.95</v>
      </c>
      <c r="H8288" s="18">
        <f>MIN(1,F8288/Config_Geracao!$E$4)*G8288</f>
        <v>0.47785</v>
      </c>
    </row>
    <row r="8289" ht="15.0" customHeight="1">
      <c r="A8289" s="43">
        <v>46003.2916666667</v>
      </c>
      <c r="B8289" s="44">
        <v>12.0</v>
      </c>
      <c r="C8289" s="44">
        <v>7.0</v>
      </c>
      <c r="D8289" s="44">
        <v>265.3</v>
      </c>
      <c r="E8289" s="44">
        <v>30.1</v>
      </c>
      <c r="F8289" s="44">
        <v>2.06</v>
      </c>
      <c r="G8289" s="44">
        <v>0.95</v>
      </c>
      <c r="H8289" s="18">
        <f>MIN(1,F8289/Config_Geracao!$E$4)*G8289</f>
        <v>0.1957</v>
      </c>
    </row>
    <row r="8290" ht="15.0" customHeight="1">
      <c r="A8290" s="43">
        <v>46003.3333333333</v>
      </c>
      <c r="B8290" s="44">
        <v>12.0</v>
      </c>
      <c r="C8290" s="44">
        <v>8.0</v>
      </c>
      <c r="D8290" s="44">
        <v>663.6</v>
      </c>
      <c r="E8290" s="44">
        <v>26.9</v>
      </c>
      <c r="F8290" s="44">
        <v>1.98</v>
      </c>
      <c r="G8290" s="44">
        <v>0.95</v>
      </c>
      <c r="H8290" s="18">
        <f>MIN(1,F8290/Config_Geracao!$E$4)*G8290</f>
        <v>0.1881</v>
      </c>
    </row>
    <row r="8291" ht="15.0" customHeight="1">
      <c r="A8291" s="43">
        <v>46003.375</v>
      </c>
      <c r="B8291" s="44">
        <v>12.0</v>
      </c>
      <c r="C8291" s="44">
        <v>9.0</v>
      </c>
      <c r="D8291" s="44">
        <v>809.9</v>
      </c>
      <c r="E8291" s="44">
        <v>29.8</v>
      </c>
      <c r="F8291" s="44">
        <v>2.25</v>
      </c>
      <c r="G8291" s="44">
        <v>0.95</v>
      </c>
      <c r="H8291" s="18">
        <f>MIN(1,F8291/Config_Geracao!$E$4)*G8291</f>
        <v>0.21375</v>
      </c>
    </row>
    <row r="8292" ht="15.0" customHeight="1">
      <c r="A8292" s="43">
        <v>46003.4166666667</v>
      </c>
      <c r="B8292" s="44">
        <v>12.0</v>
      </c>
      <c r="C8292" s="44">
        <v>10.0</v>
      </c>
      <c r="D8292" s="44">
        <v>934.2</v>
      </c>
      <c r="E8292" s="44">
        <v>28.9</v>
      </c>
      <c r="F8292" s="44">
        <v>3.82</v>
      </c>
      <c r="G8292" s="44">
        <v>0.95</v>
      </c>
      <c r="H8292" s="18">
        <f>MIN(1,F8292/Config_Geracao!$E$4)*G8292</f>
        <v>0.3629</v>
      </c>
    </row>
    <row r="8293" ht="15.0" customHeight="1">
      <c r="A8293" s="43">
        <v>46003.4583333333</v>
      </c>
      <c r="B8293" s="44">
        <v>12.0</v>
      </c>
      <c r="C8293" s="44">
        <v>11.0</v>
      </c>
      <c r="D8293" s="44">
        <v>620.9</v>
      </c>
      <c r="E8293" s="44">
        <v>31.3</v>
      </c>
      <c r="F8293" s="44">
        <v>2.87</v>
      </c>
      <c r="G8293" s="44">
        <v>0.95</v>
      </c>
      <c r="H8293" s="18">
        <f>MIN(1,F8293/Config_Geracao!$E$4)*G8293</f>
        <v>0.27265</v>
      </c>
    </row>
    <row r="8294" ht="15.0" customHeight="1">
      <c r="A8294" s="43">
        <v>46003.5</v>
      </c>
      <c r="B8294" s="44">
        <v>12.0</v>
      </c>
      <c r="C8294" s="44">
        <v>12.0</v>
      </c>
      <c r="D8294" s="44">
        <v>683.3</v>
      </c>
      <c r="E8294" s="44">
        <v>31.2</v>
      </c>
      <c r="F8294" s="44">
        <v>3.08</v>
      </c>
      <c r="G8294" s="44">
        <v>0.95</v>
      </c>
      <c r="H8294" s="18">
        <f>MIN(1,F8294/Config_Geracao!$E$4)*G8294</f>
        <v>0.2926</v>
      </c>
    </row>
    <row r="8295" ht="15.0" customHeight="1">
      <c r="A8295" s="43">
        <v>46003.5416666667</v>
      </c>
      <c r="B8295" s="44">
        <v>12.0</v>
      </c>
      <c r="C8295" s="44">
        <v>13.0</v>
      </c>
      <c r="D8295" s="44">
        <v>998.6</v>
      </c>
      <c r="E8295" s="44">
        <v>32.1</v>
      </c>
      <c r="F8295" s="44">
        <v>3.83</v>
      </c>
      <c r="G8295" s="44">
        <v>0.95</v>
      </c>
      <c r="H8295" s="18">
        <f>MIN(1,F8295/Config_Geracao!$E$4)*G8295</f>
        <v>0.36385</v>
      </c>
    </row>
    <row r="8296" ht="15.0" customHeight="1">
      <c r="A8296" s="43">
        <v>46003.5833333333</v>
      </c>
      <c r="B8296" s="44">
        <v>12.0</v>
      </c>
      <c r="C8296" s="44">
        <v>14.0</v>
      </c>
      <c r="D8296" s="44">
        <v>937.1</v>
      </c>
      <c r="E8296" s="44">
        <v>27.8</v>
      </c>
      <c r="F8296" s="44">
        <v>2.0</v>
      </c>
      <c r="G8296" s="44">
        <v>0.95</v>
      </c>
      <c r="H8296" s="18">
        <f>MIN(1,F8296/Config_Geracao!$E$4)*G8296</f>
        <v>0.19</v>
      </c>
    </row>
    <row r="8297" ht="15.0" customHeight="1">
      <c r="A8297" s="43">
        <v>46003.625</v>
      </c>
      <c r="B8297" s="44">
        <v>12.0</v>
      </c>
      <c r="C8297" s="44">
        <v>15.0</v>
      </c>
      <c r="D8297" s="44">
        <v>782.0</v>
      </c>
      <c r="E8297" s="44">
        <v>28.2</v>
      </c>
      <c r="F8297" s="44">
        <v>1.92</v>
      </c>
      <c r="G8297" s="44">
        <v>0.95</v>
      </c>
      <c r="H8297" s="18">
        <f>MIN(1,F8297/Config_Geracao!$E$4)*G8297</f>
        <v>0.1824</v>
      </c>
    </row>
    <row r="8298" ht="15.0" customHeight="1">
      <c r="A8298" s="43">
        <v>46003.6666666667</v>
      </c>
      <c r="B8298" s="44">
        <v>12.0</v>
      </c>
      <c r="C8298" s="44">
        <v>16.0</v>
      </c>
      <c r="D8298" s="44">
        <v>638.0</v>
      </c>
      <c r="E8298" s="44">
        <v>28.8</v>
      </c>
      <c r="F8298" s="44">
        <v>4.36</v>
      </c>
      <c r="G8298" s="44">
        <v>0.95</v>
      </c>
      <c r="H8298" s="18">
        <f>MIN(1,F8298/Config_Geracao!$E$4)*G8298</f>
        <v>0.4142</v>
      </c>
    </row>
    <row r="8299" ht="15.0" customHeight="1">
      <c r="A8299" s="43">
        <v>46003.7083333333</v>
      </c>
      <c r="B8299" s="44">
        <v>12.0</v>
      </c>
      <c r="C8299" s="44">
        <v>17.0</v>
      </c>
      <c r="D8299" s="44">
        <v>109.6</v>
      </c>
      <c r="E8299" s="44">
        <v>28.1</v>
      </c>
      <c r="F8299" s="44">
        <v>2.0</v>
      </c>
      <c r="G8299" s="44">
        <v>0.95</v>
      </c>
      <c r="H8299" s="18">
        <f>MIN(1,F8299/Config_Geracao!$E$4)*G8299</f>
        <v>0.19</v>
      </c>
    </row>
    <row r="8300" ht="15.0" customHeight="1">
      <c r="A8300" s="43">
        <v>46003.75</v>
      </c>
      <c r="B8300" s="44">
        <v>12.0</v>
      </c>
      <c r="C8300" s="44">
        <v>18.0</v>
      </c>
      <c r="D8300" s="44">
        <v>279.3</v>
      </c>
      <c r="E8300" s="44">
        <v>25.0</v>
      </c>
      <c r="F8300" s="44">
        <v>3.24</v>
      </c>
      <c r="G8300" s="44">
        <v>0.95</v>
      </c>
      <c r="H8300" s="18">
        <f>MIN(1,F8300/Config_Geracao!$E$4)*G8300</f>
        <v>0.3078</v>
      </c>
    </row>
    <row r="8301" ht="15.0" customHeight="1">
      <c r="A8301" s="43">
        <v>46003.7916666667</v>
      </c>
      <c r="B8301" s="44">
        <v>12.0</v>
      </c>
      <c r="C8301" s="44">
        <v>19.0</v>
      </c>
      <c r="D8301" s="44">
        <v>0.0</v>
      </c>
      <c r="E8301" s="44">
        <v>23.9</v>
      </c>
      <c r="F8301" s="44">
        <v>3.24</v>
      </c>
      <c r="G8301" s="44">
        <v>0.95</v>
      </c>
      <c r="H8301" s="18">
        <f>MIN(1,F8301/Config_Geracao!$E$4)*G8301</f>
        <v>0.3078</v>
      </c>
    </row>
    <row r="8302" ht="15.0" customHeight="1">
      <c r="A8302" s="43">
        <v>46003.8333333333</v>
      </c>
      <c r="B8302" s="44">
        <v>12.0</v>
      </c>
      <c r="C8302" s="44">
        <v>20.0</v>
      </c>
      <c r="D8302" s="44">
        <v>0.0</v>
      </c>
      <c r="E8302" s="44">
        <v>27.5</v>
      </c>
      <c r="F8302" s="44">
        <v>2.92</v>
      </c>
      <c r="G8302" s="44">
        <v>0.95</v>
      </c>
      <c r="H8302" s="18">
        <f>MIN(1,F8302/Config_Geracao!$E$4)*G8302</f>
        <v>0.2774</v>
      </c>
    </row>
    <row r="8303" ht="15.0" customHeight="1">
      <c r="A8303" s="43">
        <v>46003.875</v>
      </c>
      <c r="B8303" s="44">
        <v>12.0</v>
      </c>
      <c r="C8303" s="44">
        <v>21.0</v>
      </c>
      <c r="D8303" s="44">
        <v>0.0</v>
      </c>
      <c r="E8303" s="44">
        <v>26.1</v>
      </c>
      <c r="F8303" s="44">
        <v>3.13</v>
      </c>
      <c r="G8303" s="44">
        <v>0.95</v>
      </c>
      <c r="H8303" s="18">
        <f>MIN(1,F8303/Config_Geracao!$E$4)*G8303</f>
        <v>0.29735</v>
      </c>
    </row>
    <row r="8304" ht="15.0" customHeight="1">
      <c r="A8304" s="43">
        <v>46003.9166666667</v>
      </c>
      <c r="B8304" s="44">
        <v>12.0</v>
      </c>
      <c r="C8304" s="44">
        <v>22.0</v>
      </c>
      <c r="D8304" s="44">
        <v>0.0</v>
      </c>
      <c r="E8304" s="44">
        <v>26.7</v>
      </c>
      <c r="F8304" s="44">
        <v>4.61</v>
      </c>
      <c r="G8304" s="44">
        <v>0.95</v>
      </c>
      <c r="H8304" s="18">
        <f>MIN(1,F8304/Config_Geracao!$E$4)*G8304</f>
        <v>0.43795</v>
      </c>
    </row>
    <row r="8305" ht="15.0" customHeight="1">
      <c r="A8305" s="43">
        <v>46003.9583333333</v>
      </c>
      <c r="B8305" s="44">
        <v>12.0</v>
      </c>
      <c r="C8305" s="44">
        <v>23.0</v>
      </c>
      <c r="D8305" s="44">
        <v>0.0</v>
      </c>
      <c r="E8305" s="44">
        <v>28.5</v>
      </c>
      <c r="F8305" s="44">
        <v>4.46</v>
      </c>
      <c r="G8305" s="44">
        <v>0.95</v>
      </c>
      <c r="H8305" s="18">
        <f>MIN(1,F8305/Config_Geracao!$E$4)*G8305</f>
        <v>0.4237</v>
      </c>
    </row>
    <row r="8306" ht="15.0" customHeight="1">
      <c r="A8306" s="43">
        <v>46004.0</v>
      </c>
      <c r="B8306" s="44">
        <v>12.0</v>
      </c>
      <c r="C8306" s="44">
        <v>0.0</v>
      </c>
      <c r="D8306" s="44">
        <v>0.0</v>
      </c>
      <c r="E8306" s="44">
        <v>27.6</v>
      </c>
      <c r="F8306" s="44">
        <v>3.42</v>
      </c>
      <c r="G8306" s="44">
        <v>0.95</v>
      </c>
      <c r="H8306" s="18">
        <f>MIN(1,F8306/Config_Geracao!$E$4)*G8306</f>
        <v>0.3249</v>
      </c>
    </row>
    <row r="8307" ht="15.0" customHeight="1">
      <c r="A8307" s="43">
        <v>46004.0416666667</v>
      </c>
      <c r="B8307" s="44">
        <v>12.0</v>
      </c>
      <c r="C8307" s="44">
        <v>1.0</v>
      </c>
      <c r="D8307" s="44">
        <v>0.0</v>
      </c>
      <c r="E8307" s="44">
        <v>28.9</v>
      </c>
      <c r="F8307" s="44">
        <v>3.51</v>
      </c>
      <c r="G8307" s="44">
        <v>0.95</v>
      </c>
      <c r="H8307" s="18">
        <f>MIN(1,F8307/Config_Geracao!$E$4)*G8307</f>
        <v>0.33345</v>
      </c>
    </row>
    <row r="8308" ht="15.0" customHeight="1">
      <c r="A8308" s="43">
        <v>46004.0833333333</v>
      </c>
      <c r="B8308" s="44">
        <v>12.0</v>
      </c>
      <c r="C8308" s="44">
        <v>2.0</v>
      </c>
      <c r="D8308" s="44">
        <v>0.0</v>
      </c>
      <c r="E8308" s="44">
        <v>28.7</v>
      </c>
      <c r="F8308" s="44">
        <v>3.17</v>
      </c>
      <c r="G8308" s="44">
        <v>0.95</v>
      </c>
      <c r="H8308" s="18">
        <f>MIN(1,F8308/Config_Geracao!$E$4)*G8308</f>
        <v>0.30115</v>
      </c>
    </row>
    <row r="8309" ht="15.0" customHeight="1">
      <c r="A8309" s="43">
        <v>46004.125</v>
      </c>
      <c r="B8309" s="44">
        <v>12.0</v>
      </c>
      <c r="C8309" s="44">
        <v>3.0</v>
      </c>
      <c r="D8309" s="44">
        <v>0.0</v>
      </c>
      <c r="E8309" s="44">
        <v>27.4</v>
      </c>
      <c r="F8309" s="44">
        <v>3.39</v>
      </c>
      <c r="G8309" s="44">
        <v>0.95</v>
      </c>
      <c r="H8309" s="18">
        <f>MIN(1,F8309/Config_Geracao!$E$4)*G8309</f>
        <v>0.32205</v>
      </c>
    </row>
    <row r="8310" ht="15.0" customHeight="1">
      <c r="A8310" s="43">
        <v>46004.1666666667</v>
      </c>
      <c r="B8310" s="44">
        <v>12.0</v>
      </c>
      <c r="C8310" s="44">
        <v>4.0</v>
      </c>
      <c r="D8310" s="44">
        <v>0.0</v>
      </c>
      <c r="E8310" s="44">
        <v>23.4</v>
      </c>
      <c r="F8310" s="44">
        <v>6.65</v>
      </c>
      <c r="G8310" s="44">
        <v>0.95</v>
      </c>
      <c r="H8310" s="18">
        <f>MIN(1,F8310/Config_Geracao!$E$4)*G8310</f>
        <v>0.63175</v>
      </c>
    </row>
    <row r="8311" ht="15.0" customHeight="1">
      <c r="A8311" s="43">
        <v>46004.2083333333</v>
      </c>
      <c r="B8311" s="44">
        <v>12.0</v>
      </c>
      <c r="C8311" s="44">
        <v>5.0</v>
      </c>
      <c r="D8311" s="44">
        <v>1.0</v>
      </c>
      <c r="E8311" s="44">
        <v>25.5</v>
      </c>
      <c r="F8311" s="44">
        <v>2.9</v>
      </c>
      <c r="G8311" s="44">
        <v>0.95</v>
      </c>
      <c r="H8311" s="18">
        <f>MIN(1,F8311/Config_Geracao!$E$4)*G8311</f>
        <v>0.2755</v>
      </c>
    </row>
    <row r="8312" ht="15.0" customHeight="1">
      <c r="A8312" s="43">
        <v>46004.25</v>
      </c>
      <c r="B8312" s="44">
        <v>12.0</v>
      </c>
      <c r="C8312" s="44">
        <v>6.0</v>
      </c>
      <c r="D8312" s="44">
        <v>261.9</v>
      </c>
      <c r="E8312" s="44">
        <v>23.6</v>
      </c>
      <c r="F8312" s="44">
        <v>2.08</v>
      </c>
      <c r="G8312" s="44">
        <v>0.95</v>
      </c>
      <c r="H8312" s="18">
        <f>MIN(1,F8312/Config_Geracao!$E$4)*G8312</f>
        <v>0.1976</v>
      </c>
    </row>
    <row r="8313" ht="15.0" customHeight="1">
      <c r="A8313" s="43">
        <v>46004.2916666667</v>
      </c>
      <c r="B8313" s="44">
        <v>12.0</v>
      </c>
      <c r="C8313" s="44">
        <v>7.0</v>
      </c>
      <c r="D8313" s="44">
        <v>447.5</v>
      </c>
      <c r="E8313" s="44">
        <v>26.7</v>
      </c>
      <c r="F8313" s="44">
        <v>2.17</v>
      </c>
      <c r="G8313" s="44">
        <v>0.95</v>
      </c>
      <c r="H8313" s="18">
        <f>MIN(1,F8313/Config_Geracao!$E$4)*G8313</f>
        <v>0.20615</v>
      </c>
    </row>
    <row r="8314" ht="15.0" customHeight="1">
      <c r="A8314" s="43">
        <v>46004.3333333333</v>
      </c>
      <c r="B8314" s="44">
        <v>12.0</v>
      </c>
      <c r="C8314" s="44">
        <v>8.0</v>
      </c>
      <c r="D8314" s="44">
        <v>675.5</v>
      </c>
      <c r="E8314" s="44">
        <v>26.9</v>
      </c>
      <c r="F8314" s="44">
        <v>2.9</v>
      </c>
      <c r="G8314" s="44">
        <v>0.95</v>
      </c>
      <c r="H8314" s="18">
        <f>MIN(1,F8314/Config_Geracao!$E$4)*G8314</f>
        <v>0.2755</v>
      </c>
    </row>
    <row r="8315" ht="15.0" customHeight="1">
      <c r="A8315" s="43">
        <v>46004.375</v>
      </c>
      <c r="B8315" s="44">
        <v>12.0</v>
      </c>
      <c r="C8315" s="44">
        <v>9.0</v>
      </c>
      <c r="D8315" s="44">
        <v>792.8</v>
      </c>
      <c r="E8315" s="44">
        <v>27.8</v>
      </c>
      <c r="F8315" s="44">
        <v>2.09</v>
      </c>
      <c r="G8315" s="44">
        <v>0.95</v>
      </c>
      <c r="H8315" s="18">
        <f>MIN(1,F8315/Config_Geracao!$E$4)*G8315</f>
        <v>0.19855</v>
      </c>
    </row>
    <row r="8316" ht="15.0" customHeight="1">
      <c r="A8316" s="43">
        <v>46004.4166666667</v>
      </c>
      <c r="B8316" s="44">
        <v>12.0</v>
      </c>
      <c r="C8316" s="44">
        <v>10.0</v>
      </c>
      <c r="D8316" s="44">
        <v>924.6</v>
      </c>
      <c r="E8316" s="44">
        <v>29.2</v>
      </c>
      <c r="F8316" s="44">
        <v>2.51</v>
      </c>
      <c r="G8316" s="44">
        <v>0.95</v>
      </c>
      <c r="H8316" s="18">
        <f>MIN(1,F8316/Config_Geracao!$E$4)*G8316</f>
        <v>0.23845</v>
      </c>
    </row>
    <row r="8317" ht="15.0" customHeight="1">
      <c r="A8317" s="43">
        <v>46004.4583333333</v>
      </c>
      <c r="B8317" s="44">
        <v>12.0</v>
      </c>
      <c r="C8317" s="44">
        <v>11.0</v>
      </c>
      <c r="D8317" s="44">
        <v>437.8</v>
      </c>
      <c r="E8317" s="44">
        <v>32.4</v>
      </c>
      <c r="F8317" s="44">
        <v>2.29</v>
      </c>
      <c r="G8317" s="44">
        <v>0.95</v>
      </c>
      <c r="H8317" s="18">
        <f>MIN(1,F8317/Config_Geracao!$E$4)*G8317</f>
        <v>0.21755</v>
      </c>
    </row>
    <row r="8318" ht="15.0" customHeight="1">
      <c r="A8318" s="43">
        <v>46004.5</v>
      </c>
      <c r="B8318" s="44">
        <v>12.0</v>
      </c>
      <c r="C8318" s="44">
        <v>12.0</v>
      </c>
      <c r="D8318" s="44">
        <v>707.0</v>
      </c>
      <c r="E8318" s="44">
        <v>32.1</v>
      </c>
      <c r="F8318" s="44">
        <v>2.18</v>
      </c>
      <c r="G8318" s="44">
        <v>0.95</v>
      </c>
      <c r="H8318" s="18">
        <f>MIN(1,F8318/Config_Geracao!$E$4)*G8318</f>
        <v>0.2071</v>
      </c>
    </row>
    <row r="8319" ht="15.0" customHeight="1">
      <c r="A8319" s="43">
        <v>46004.5416666667</v>
      </c>
      <c r="B8319" s="44">
        <v>12.0</v>
      </c>
      <c r="C8319" s="44">
        <v>13.0</v>
      </c>
      <c r="D8319" s="44">
        <v>1045.1</v>
      </c>
      <c r="E8319" s="44">
        <v>32.2</v>
      </c>
      <c r="F8319" s="44">
        <v>2.2</v>
      </c>
      <c r="G8319" s="44">
        <v>0.95</v>
      </c>
      <c r="H8319" s="18">
        <f>MIN(1,F8319/Config_Geracao!$E$4)*G8319</f>
        <v>0.209</v>
      </c>
    </row>
    <row r="8320" ht="15.0" customHeight="1">
      <c r="A8320" s="43">
        <v>46004.5833333333</v>
      </c>
      <c r="B8320" s="44">
        <v>12.0</v>
      </c>
      <c r="C8320" s="44">
        <v>14.0</v>
      </c>
      <c r="D8320" s="44">
        <v>911.4</v>
      </c>
      <c r="E8320" s="44">
        <v>28.6</v>
      </c>
      <c r="F8320" s="44">
        <v>2.77</v>
      </c>
      <c r="G8320" s="44">
        <v>0.95</v>
      </c>
      <c r="H8320" s="18">
        <f>MIN(1,F8320/Config_Geracao!$E$4)*G8320</f>
        <v>0.26315</v>
      </c>
    </row>
    <row r="8321" ht="15.0" customHeight="1">
      <c r="A8321" s="43">
        <v>46004.625</v>
      </c>
      <c r="B8321" s="44">
        <v>12.0</v>
      </c>
      <c r="C8321" s="44">
        <v>15.0</v>
      </c>
      <c r="D8321" s="44">
        <v>287.0</v>
      </c>
      <c r="E8321" s="44">
        <v>30.0</v>
      </c>
      <c r="F8321" s="44">
        <v>1.93</v>
      </c>
      <c r="G8321" s="44">
        <v>0.95</v>
      </c>
      <c r="H8321" s="18">
        <f>MIN(1,F8321/Config_Geracao!$E$4)*G8321</f>
        <v>0.18335</v>
      </c>
    </row>
    <row r="8322" ht="15.0" customHeight="1">
      <c r="A8322" s="43">
        <v>46004.6666666667</v>
      </c>
      <c r="B8322" s="44">
        <v>12.0</v>
      </c>
      <c r="C8322" s="44">
        <v>16.0</v>
      </c>
      <c r="D8322" s="44">
        <v>277.5</v>
      </c>
      <c r="E8322" s="44">
        <v>26.5</v>
      </c>
      <c r="F8322" s="44">
        <v>2.09</v>
      </c>
      <c r="G8322" s="44">
        <v>0.95</v>
      </c>
      <c r="H8322" s="18">
        <f>MIN(1,F8322/Config_Geracao!$E$4)*G8322</f>
        <v>0.19855</v>
      </c>
    </row>
    <row r="8323" ht="15.0" customHeight="1">
      <c r="A8323" s="43">
        <v>46004.7083333333</v>
      </c>
      <c r="B8323" s="44">
        <v>12.0</v>
      </c>
      <c r="C8323" s="44">
        <v>17.0</v>
      </c>
      <c r="D8323" s="44">
        <v>146.2</v>
      </c>
      <c r="E8323" s="44">
        <v>26.5</v>
      </c>
      <c r="F8323" s="44">
        <v>3.95</v>
      </c>
      <c r="G8323" s="44">
        <v>0.95</v>
      </c>
      <c r="H8323" s="18">
        <f>MIN(1,F8323/Config_Geracao!$E$4)*G8323</f>
        <v>0.37525</v>
      </c>
    </row>
    <row r="8324" ht="15.0" customHeight="1">
      <c r="A8324" s="43">
        <v>46004.75</v>
      </c>
      <c r="B8324" s="44">
        <v>12.0</v>
      </c>
      <c r="C8324" s="44">
        <v>18.0</v>
      </c>
      <c r="D8324" s="44">
        <v>112.7</v>
      </c>
      <c r="E8324" s="44">
        <v>28.1</v>
      </c>
      <c r="F8324" s="44">
        <v>3.3</v>
      </c>
      <c r="G8324" s="44">
        <v>0.95</v>
      </c>
      <c r="H8324" s="18">
        <f>MIN(1,F8324/Config_Geracao!$E$4)*G8324</f>
        <v>0.3135</v>
      </c>
    </row>
    <row r="8325" ht="15.0" customHeight="1">
      <c r="A8325" s="43">
        <v>46004.7916666667</v>
      </c>
      <c r="B8325" s="44">
        <v>12.0</v>
      </c>
      <c r="C8325" s="44">
        <v>19.0</v>
      </c>
      <c r="D8325" s="44">
        <v>48.5</v>
      </c>
      <c r="E8325" s="44">
        <v>29.2</v>
      </c>
      <c r="F8325" s="44">
        <v>5.27</v>
      </c>
      <c r="G8325" s="44">
        <v>0.95</v>
      </c>
      <c r="H8325" s="18">
        <f>MIN(1,F8325/Config_Geracao!$E$4)*G8325</f>
        <v>0.50065</v>
      </c>
    </row>
    <row r="8326" ht="15.0" customHeight="1">
      <c r="A8326" s="43">
        <v>46004.8333333333</v>
      </c>
      <c r="B8326" s="44">
        <v>12.0</v>
      </c>
      <c r="C8326" s="44">
        <v>20.0</v>
      </c>
      <c r="D8326" s="44">
        <v>0.0</v>
      </c>
      <c r="E8326" s="44">
        <v>26.1</v>
      </c>
      <c r="F8326" s="44">
        <v>2.56</v>
      </c>
      <c r="G8326" s="44">
        <v>0.95</v>
      </c>
      <c r="H8326" s="18">
        <f>MIN(1,F8326/Config_Geracao!$E$4)*G8326</f>
        <v>0.2432</v>
      </c>
    </row>
    <row r="8327" ht="15.0" customHeight="1">
      <c r="A8327" s="43">
        <v>46004.875</v>
      </c>
      <c r="B8327" s="44">
        <v>12.0</v>
      </c>
      <c r="C8327" s="44">
        <v>21.0</v>
      </c>
      <c r="D8327" s="44">
        <v>0.0</v>
      </c>
      <c r="E8327" s="44">
        <v>28.4</v>
      </c>
      <c r="F8327" s="44">
        <v>5.21</v>
      </c>
      <c r="G8327" s="44">
        <v>0.95</v>
      </c>
      <c r="H8327" s="18">
        <f>MIN(1,F8327/Config_Geracao!$E$4)*G8327</f>
        <v>0.49495</v>
      </c>
    </row>
    <row r="8328" ht="15.0" customHeight="1">
      <c r="A8328" s="43">
        <v>46004.9166666667</v>
      </c>
      <c r="B8328" s="44">
        <v>12.0</v>
      </c>
      <c r="C8328" s="44">
        <v>22.0</v>
      </c>
      <c r="D8328" s="44">
        <v>0.0</v>
      </c>
      <c r="E8328" s="44">
        <v>27.3</v>
      </c>
      <c r="F8328" s="44">
        <v>7.76</v>
      </c>
      <c r="G8328" s="44">
        <v>0.95</v>
      </c>
      <c r="H8328" s="18">
        <f>MIN(1,F8328/Config_Geracao!$E$4)*G8328</f>
        <v>0.7372</v>
      </c>
    </row>
    <row r="8329" ht="15.0" customHeight="1">
      <c r="A8329" s="43">
        <v>46004.9583333333</v>
      </c>
      <c r="B8329" s="44">
        <v>12.0</v>
      </c>
      <c r="C8329" s="44">
        <v>23.0</v>
      </c>
      <c r="D8329" s="44">
        <v>0.0</v>
      </c>
      <c r="E8329" s="44">
        <v>24.9</v>
      </c>
      <c r="F8329" s="44">
        <v>3.15</v>
      </c>
      <c r="G8329" s="44">
        <v>0.95</v>
      </c>
      <c r="H8329" s="18">
        <f>MIN(1,F8329/Config_Geracao!$E$4)*G8329</f>
        <v>0.29925</v>
      </c>
    </row>
    <row r="8330" ht="15.0" customHeight="1">
      <c r="A8330" s="43">
        <v>46005.0</v>
      </c>
      <c r="B8330" s="44">
        <v>12.0</v>
      </c>
      <c r="C8330" s="44">
        <v>0.0</v>
      </c>
      <c r="D8330" s="44">
        <v>0.0</v>
      </c>
      <c r="E8330" s="44">
        <v>29.0</v>
      </c>
      <c r="F8330" s="44">
        <v>2.91</v>
      </c>
      <c r="G8330" s="44">
        <v>0.95</v>
      </c>
      <c r="H8330" s="18">
        <f>MIN(1,F8330/Config_Geracao!$E$4)*G8330</f>
        <v>0.27645</v>
      </c>
    </row>
    <row r="8331" ht="15.0" customHeight="1">
      <c r="A8331" s="43">
        <v>46005.0416666667</v>
      </c>
      <c r="B8331" s="44">
        <v>12.0</v>
      </c>
      <c r="C8331" s="44">
        <v>1.0</v>
      </c>
      <c r="D8331" s="44">
        <v>0.0</v>
      </c>
      <c r="E8331" s="44">
        <v>26.5</v>
      </c>
      <c r="F8331" s="44">
        <v>3.81</v>
      </c>
      <c r="G8331" s="44">
        <v>0.95</v>
      </c>
      <c r="H8331" s="18">
        <f>MIN(1,F8331/Config_Geracao!$E$4)*G8331</f>
        <v>0.36195</v>
      </c>
    </row>
    <row r="8332" ht="15.0" customHeight="1">
      <c r="A8332" s="43">
        <v>46005.0833333333</v>
      </c>
      <c r="B8332" s="44">
        <v>12.0</v>
      </c>
      <c r="C8332" s="44">
        <v>2.0</v>
      </c>
      <c r="D8332" s="44">
        <v>0.0</v>
      </c>
      <c r="E8332" s="44">
        <v>28.8</v>
      </c>
      <c r="F8332" s="44">
        <v>5.36</v>
      </c>
      <c r="G8332" s="44">
        <v>0.95</v>
      </c>
      <c r="H8332" s="18">
        <f>MIN(1,F8332/Config_Geracao!$E$4)*G8332</f>
        <v>0.5092</v>
      </c>
    </row>
    <row r="8333" ht="15.0" customHeight="1">
      <c r="A8333" s="43">
        <v>46005.125</v>
      </c>
      <c r="B8333" s="44">
        <v>12.0</v>
      </c>
      <c r="C8333" s="44">
        <v>3.0</v>
      </c>
      <c r="D8333" s="44">
        <v>0.0</v>
      </c>
      <c r="E8333" s="44">
        <v>28.5</v>
      </c>
      <c r="F8333" s="44">
        <v>3.65</v>
      </c>
      <c r="G8333" s="44">
        <v>0.95</v>
      </c>
      <c r="H8333" s="18">
        <f>MIN(1,F8333/Config_Geracao!$E$4)*G8333</f>
        <v>0.34675</v>
      </c>
    </row>
    <row r="8334" ht="15.0" customHeight="1">
      <c r="A8334" s="43">
        <v>46005.1666666667</v>
      </c>
      <c r="B8334" s="44">
        <v>12.0</v>
      </c>
      <c r="C8334" s="44">
        <v>4.0</v>
      </c>
      <c r="D8334" s="44">
        <v>0.0</v>
      </c>
      <c r="E8334" s="44">
        <v>25.8</v>
      </c>
      <c r="F8334" s="44">
        <v>4.53</v>
      </c>
      <c r="G8334" s="44">
        <v>0.95</v>
      </c>
      <c r="H8334" s="18">
        <f>MIN(1,F8334/Config_Geracao!$E$4)*G8334</f>
        <v>0.43035</v>
      </c>
    </row>
    <row r="8335" ht="15.0" customHeight="1">
      <c r="A8335" s="43">
        <v>46005.2083333333</v>
      </c>
      <c r="B8335" s="44">
        <v>12.0</v>
      </c>
      <c r="C8335" s="44">
        <v>5.0</v>
      </c>
      <c r="D8335" s="44">
        <v>0.0</v>
      </c>
      <c r="E8335" s="44">
        <v>22.6</v>
      </c>
      <c r="F8335" s="44">
        <v>3.94</v>
      </c>
      <c r="G8335" s="44">
        <v>0.95</v>
      </c>
      <c r="H8335" s="18">
        <f>MIN(1,F8335/Config_Geracao!$E$4)*G8335</f>
        <v>0.3743</v>
      </c>
    </row>
    <row r="8336" ht="15.0" customHeight="1">
      <c r="A8336" s="43">
        <v>46005.25</v>
      </c>
      <c r="B8336" s="44">
        <v>12.0</v>
      </c>
      <c r="C8336" s="44">
        <v>6.0</v>
      </c>
      <c r="D8336" s="44">
        <v>66.1</v>
      </c>
      <c r="E8336" s="44">
        <v>25.8</v>
      </c>
      <c r="F8336" s="44">
        <v>5.27</v>
      </c>
      <c r="G8336" s="44">
        <v>0.95</v>
      </c>
      <c r="H8336" s="18">
        <f>MIN(1,F8336/Config_Geracao!$E$4)*G8336</f>
        <v>0.50065</v>
      </c>
    </row>
    <row r="8337" ht="15.0" customHeight="1">
      <c r="A8337" s="43">
        <v>46005.2916666667</v>
      </c>
      <c r="B8337" s="44">
        <v>12.0</v>
      </c>
      <c r="C8337" s="44">
        <v>7.0</v>
      </c>
      <c r="D8337" s="44">
        <v>441.4</v>
      </c>
      <c r="E8337" s="44">
        <v>25.9</v>
      </c>
      <c r="F8337" s="44">
        <v>2.31</v>
      </c>
      <c r="G8337" s="44">
        <v>0.95</v>
      </c>
      <c r="H8337" s="18">
        <f>MIN(1,F8337/Config_Geracao!$E$4)*G8337</f>
        <v>0.21945</v>
      </c>
    </row>
    <row r="8338" ht="15.0" customHeight="1">
      <c r="A8338" s="43">
        <v>46005.3333333333</v>
      </c>
      <c r="B8338" s="44">
        <v>12.0</v>
      </c>
      <c r="C8338" s="44">
        <v>8.0</v>
      </c>
      <c r="D8338" s="44">
        <v>389.8</v>
      </c>
      <c r="E8338" s="44">
        <v>29.6</v>
      </c>
      <c r="F8338" s="44">
        <v>5.22</v>
      </c>
      <c r="G8338" s="44">
        <v>0.95</v>
      </c>
      <c r="H8338" s="18">
        <f>MIN(1,F8338/Config_Geracao!$E$4)*G8338</f>
        <v>0.4959</v>
      </c>
    </row>
    <row r="8339" ht="15.0" customHeight="1">
      <c r="A8339" s="43">
        <v>46005.375</v>
      </c>
      <c r="B8339" s="44">
        <v>12.0</v>
      </c>
      <c r="C8339" s="44">
        <v>9.0</v>
      </c>
      <c r="D8339" s="44">
        <v>809.0</v>
      </c>
      <c r="E8339" s="44">
        <v>29.3</v>
      </c>
      <c r="F8339" s="44">
        <v>2.75</v>
      </c>
      <c r="G8339" s="44">
        <v>0.95</v>
      </c>
      <c r="H8339" s="18">
        <f>MIN(1,F8339/Config_Geracao!$E$4)*G8339</f>
        <v>0.26125</v>
      </c>
    </row>
    <row r="8340" ht="15.0" customHeight="1">
      <c r="A8340" s="43">
        <v>46005.4166666667</v>
      </c>
      <c r="B8340" s="44">
        <v>12.0</v>
      </c>
      <c r="C8340" s="44">
        <v>10.0</v>
      </c>
      <c r="D8340" s="44">
        <v>231.8</v>
      </c>
      <c r="E8340" s="44">
        <v>28.6</v>
      </c>
      <c r="F8340" s="44">
        <v>2.64</v>
      </c>
      <c r="G8340" s="44">
        <v>0.95</v>
      </c>
      <c r="H8340" s="18">
        <f>MIN(1,F8340/Config_Geracao!$E$4)*G8340</f>
        <v>0.2508</v>
      </c>
    </row>
    <row r="8341" ht="15.0" customHeight="1">
      <c r="A8341" s="43">
        <v>46005.4583333333</v>
      </c>
      <c r="B8341" s="44">
        <v>12.0</v>
      </c>
      <c r="C8341" s="44">
        <v>11.0</v>
      </c>
      <c r="D8341" s="44">
        <v>527.0</v>
      </c>
      <c r="E8341" s="44">
        <v>30.9</v>
      </c>
      <c r="F8341" s="44">
        <v>2.03</v>
      </c>
      <c r="G8341" s="44">
        <v>0.95</v>
      </c>
      <c r="H8341" s="18">
        <f>MIN(1,F8341/Config_Geracao!$E$4)*G8341</f>
        <v>0.19285</v>
      </c>
    </row>
    <row r="8342" ht="15.0" customHeight="1">
      <c r="A8342" s="43">
        <v>46005.5</v>
      </c>
      <c r="B8342" s="44">
        <v>12.0</v>
      </c>
      <c r="C8342" s="44">
        <v>12.0</v>
      </c>
      <c r="D8342" s="44">
        <v>449.0</v>
      </c>
      <c r="E8342" s="44">
        <v>30.9</v>
      </c>
      <c r="F8342" s="44">
        <v>2.53</v>
      </c>
      <c r="G8342" s="44">
        <v>0.95</v>
      </c>
      <c r="H8342" s="18">
        <f>MIN(1,F8342/Config_Geracao!$E$4)*G8342</f>
        <v>0.24035</v>
      </c>
    </row>
    <row r="8343" ht="15.0" customHeight="1">
      <c r="A8343" s="43">
        <v>46005.5416666667</v>
      </c>
      <c r="B8343" s="44">
        <v>12.0</v>
      </c>
      <c r="C8343" s="44">
        <v>13.0</v>
      </c>
      <c r="D8343" s="44">
        <v>1036.3</v>
      </c>
      <c r="E8343" s="44">
        <v>31.7</v>
      </c>
      <c r="F8343" s="44">
        <v>2.37</v>
      </c>
      <c r="G8343" s="44">
        <v>0.95</v>
      </c>
      <c r="H8343" s="18">
        <f>MIN(1,F8343/Config_Geracao!$E$4)*G8343</f>
        <v>0.22515</v>
      </c>
    </row>
    <row r="8344" ht="15.0" customHeight="1">
      <c r="A8344" s="43">
        <v>46005.5833333333</v>
      </c>
      <c r="B8344" s="44">
        <v>12.0</v>
      </c>
      <c r="C8344" s="44">
        <v>14.0</v>
      </c>
      <c r="D8344" s="44">
        <v>917.2</v>
      </c>
      <c r="E8344" s="44">
        <v>32.6</v>
      </c>
      <c r="F8344" s="44">
        <v>2.7</v>
      </c>
      <c r="G8344" s="44">
        <v>0.95</v>
      </c>
      <c r="H8344" s="18">
        <f>MIN(1,F8344/Config_Geracao!$E$4)*G8344</f>
        <v>0.2565</v>
      </c>
    </row>
    <row r="8345" ht="15.0" customHeight="1">
      <c r="A8345" s="43">
        <v>46005.625</v>
      </c>
      <c r="B8345" s="44">
        <v>12.0</v>
      </c>
      <c r="C8345" s="44">
        <v>15.0</v>
      </c>
      <c r="D8345" s="44">
        <v>829.3</v>
      </c>
      <c r="E8345" s="44">
        <v>30.1</v>
      </c>
      <c r="F8345" s="44">
        <v>2.04</v>
      </c>
      <c r="G8345" s="44">
        <v>0.95</v>
      </c>
      <c r="H8345" s="18">
        <f>MIN(1,F8345/Config_Geracao!$E$4)*G8345</f>
        <v>0.1938</v>
      </c>
    </row>
    <row r="8346" ht="15.0" customHeight="1">
      <c r="A8346" s="43">
        <v>46005.6666666667</v>
      </c>
      <c r="B8346" s="44">
        <v>12.0</v>
      </c>
      <c r="C8346" s="44">
        <v>16.0</v>
      </c>
      <c r="D8346" s="44">
        <v>614.4</v>
      </c>
      <c r="E8346" s="44">
        <v>26.6</v>
      </c>
      <c r="F8346" s="44">
        <v>2.84</v>
      </c>
      <c r="G8346" s="44">
        <v>0.95</v>
      </c>
      <c r="H8346" s="18">
        <f>MIN(1,F8346/Config_Geracao!$E$4)*G8346</f>
        <v>0.2698</v>
      </c>
    </row>
    <row r="8347" ht="15.0" customHeight="1">
      <c r="A8347" s="43">
        <v>46005.7083333333</v>
      </c>
      <c r="B8347" s="44">
        <v>12.0</v>
      </c>
      <c r="C8347" s="44">
        <v>17.0</v>
      </c>
      <c r="D8347" s="44">
        <v>193.9</v>
      </c>
      <c r="E8347" s="44">
        <v>24.8</v>
      </c>
      <c r="F8347" s="44">
        <v>2.84</v>
      </c>
      <c r="G8347" s="44">
        <v>0.95</v>
      </c>
      <c r="H8347" s="18">
        <f>MIN(1,F8347/Config_Geracao!$E$4)*G8347</f>
        <v>0.2698</v>
      </c>
    </row>
    <row r="8348" ht="15.0" customHeight="1">
      <c r="A8348" s="43">
        <v>46005.75</v>
      </c>
      <c r="B8348" s="44">
        <v>12.0</v>
      </c>
      <c r="C8348" s="44">
        <v>18.0</v>
      </c>
      <c r="D8348" s="44">
        <v>101.0</v>
      </c>
      <c r="E8348" s="44">
        <v>23.2</v>
      </c>
      <c r="F8348" s="44">
        <v>2.61</v>
      </c>
      <c r="G8348" s="44">
        <v>0.95</v>
      </c>
      <c r="H8348" s="18">
        <f>MIN(1,F8348/Config_Geracao!$E$4)*G8348</f>
        <v>0.24795</v>
      </c>
    </row>
    <row r="8349" ht="15.0" customHeight="1">
      <c r="A8349" s="43">
        <v>46005.7916666667</v>
      </c>
      <c r="B8349" s="44">
        <v>12.0</v>
      </c>
      <c r="C8349" s="44">
        <v>19.0</v>
      </c>
      <c r="D8349" s="44">
        <v>0.0</v>
      </c>
      <c r="E8349" s="44">
        <v>27.2</v>
      </c>
      <c r="F8349" s="44">
        <v>2.02</v>
      </c>
      <c r="G8349" s="44">
        <v>0.95</v>
      </c>
      <c r="H8349" s="18">
        <f>MIN(1,F8349/Config_Geracao!$E$4)*G8349</f>
        <v>0.1919</v>
      </c>
    </row>
    <row r="8350" ht="15.0" customHeight="1">
      <c r="A8350" s="43">
        <v>46005.8333333333</v>
      </c>
      <c r="B8350" s="44">
        <v>12.0</v>
      </c>
      <c r="C8350" s="44">
        <v>20.0</v>
      </c>
      <c r="D8350" s="44">
        <v>0.0</v>
      </c>
      <c r="E8350" s="44">
        <v>27.0</v>
      </c>
      <c r="F8350" s="44">
        <v>3.09</v>
      </c>
      <c r="G8350" s="44">
        <v>0.95</v>
      </c>
      <c r="H8350" s="18">
        <f>MIN(1,F8350/Config_Geracao!$E$4)*G8350</f>
        <v>0.29355</v>
      </c>
    </row>
    <row r="8351" ht="15.0" customHeight="1">
      <c r="A8351" s="43">
        <v>46005.875</v>
      </c>
      <c r="B8351" s="44">
        <v>12.0</v>
      </c>
      <c r="C8351" s="44">
        <v>21.0</v>
      </c>
      <c r="D8351" s="44">
        <v>0.0</v>
      </c>
      <c r="E8351" s="44">
        <v>27.0</v>
      </c>
      <c r="F8351" s="44">
        <v>4.83</v>
      </c>
      <c r="G8351" s="44">
        <v>0.95</v>
      </c>
      <c r="H8351" s="18">
        <f>MIN(1,F8351/Config_Geracao!$E$4)*G8351</f>
        <v>0.45885</v>
      </c>
    </row>
    <row r="8352" ht="15.0" customHeight="1">
      <c r="A8352" s="43">
        <v>46005.9166666667</v>
      </c>
      <c r="B8352" s="44">
        <v>12.0</v>
      </c>
      <c r="C8352" s="44">
        <v>22.0</v>
      </c>
      <c r="D8352" s="44">
        <v>0.0</v>
      </c>
      <c r="E8352" s="44">
        <v>27.0</v>
      </c>
      <c r="F8352" s="44">
        <v>3.38</v>
      </c>
      <c r="G8352" s="44">
        <v>0.95</v>
      </c>
      <c r="H8352" s="18">
        <f>MIN(1,F8352/Config_Geracao!$E$4)*G8352</f>
        <v>0.3211</v>
      </c>
    </row>
    <row r="8353" ht="15.0" customHeight="1">
      <c r="A8353" s="43">
        <v>46005.9583333333</v>
      </c>
      <c r="B8353" s="44">
        <v>12.0</v>
      </c>
      <c r="C8353" s="44">
        <v>23.0</v>
      </c>
      <c r="D8353" s="44">
        <v>0.0</v>
      </c>
      <c r="E8353" s="44">
        <v>25.1</v>
      </c>
      <c r="F8353" s="44">
        <v>4.19</v>
      </c>
      <c r="G8353" s="44">
        <v>0.95</v>
      </c>
      <c r="H8353" s="18">
        <f>MIN(1,F8353/Config_Geracao!$E$4)*G8353</f>
        <v>0.39805</v>
      </c>
    </row>
    <row r="8354" ht="15.0" customHeight="1">
      <c r="A8354" s="43">
        <v>46006.0</v>
      </c>
      <c r="B8354" s="44">
        <v>12.0</v>
      </c>
      <c r="C8354" s="44">
        <v>0.0</v>
      </c>
      <c r="D8354" s="44">
        <v>0.0</v>
      </c>
      <c r="E8354" s="44">
        <v>28.5</v>
      </c>
      <c r="F8354" s="44">
        <v>8.3</v>
      </c>
      <c r="G8354" s="44">
        <v>0.95</v>
      </c>
      <c r="H8354" s="18">
        <f>MIN(1,F8354/Config_Geracao!$E$4)*G8354</f>
        <v>0.7885</v>
      </c>
    </row>
    <row r="8355" ht="15.0" customHeight="1">
      <c r="A8355" s="43">
        <v>46006.0416666667</v>
      </c>
      <c r="B8355" s="44">
        <v>12.0</v>
      </c>
      <c r="C8355" s="44">
        <v>1.0</v>
      </c>
      <c r="D8355" s="44">
        <v>0.0</v>
      </c>
      <c r="E8355" s="44">
        <v>25.0</v>
      </c>
      <c r="F8355" s="44">
        <v>3.47</v>
      </c>
      <c r="G8355" s="44">
        <v>0.95</v>
      </c>
      <c r="H8355" s="18">
        <f>MIN(1,F8355/Config_Geracao!$E$4)*G8355</f>
        <v>0.32965</v>
      </c>
    </row>
    <row r="8356" ht="15.0" customHeight="1">
      <c r="A8356" s="43">
        <v>46006.0833333333</v>
      </c>
      <c r="B8356" s="44">
        <v>12.0</v>
      </c>
      <c r="C8356" s="44">
        <v>2.0</v>
      </c>
      <c r="D8356" s="44">
        <v>0.0</v>
      </c>
      <c r="E8356" s="44">
        <v>27.8</v>
      </c>
      <c r="F8356" s="44">
        <v>4.51</v>
      </c>
      <c r="G8356" s="44">
        <v>0.95</v>
      </c>
      <c r="H8356" s="18">
        <f>MIN(1,F8356/Config_Geracao!$E$4)*G8356</f>
        <v>0.42845</v>
      </c>
    </row>
    <row r="8357" ht="15.0" customHeight="1">
      <c r="A8357" s="43">
        <v>46006.125</v>
      </c>
      <c r="B8357" s="44">
        <v>12.0</v>
      </c>
      <c r="C8357" s="44">
        <v>3.0</v>
      </c>
      <c r="D8357" s="44">
        <v>0.0</v>
      </c>
      <c r="E8357" s="44">
        <v>31.6</v>
      </c>
      <c r="F8357" s="44">
        <v>3.19</v>
      </c>
      <c r="G8357" s="44">
        <v>0.95</v>
      </c>
      <c r="H8357" s="18">
        <f>MIN(1,F8357/Config_Geracao!$E$4)*G8357</f>
        <v>0.30305</v>
      </c>
    </row>
    <row r="8358" ht="15.0" customHeight="1">
      <c r="A8358" s="43">
        <v>46006.1666666667</v>
      </c>
      <c r="B8358" s="44">
        <v>12.0</v>
      </c>
      <c r="C8358" s="44">
        <v>4.0</v>
      </c>
      <c r="D8358" s="44">
        <v>0.0</v>
      </c>
      <c r="E8358" s="44">
        <v>27.3</v>
      </c>
      <c r="F8358" s="44">
        <v>3.42</v>
      </c>
      <c r="G8358" s="44">
        <v>0.95</v>
      </c>
      <c r="H8358" s="18">
        <f>MIN(1,F8358/Config_Geracao!$E$4)*G8358</f>
        <v>0.3249</v>
      </c>
    </row>
    <row r="8359" ht="15.0" customHeight="1">
      <c r="A8359" s="43">
        <v>46006.2083333333</v>
      </c>
      <c r="B8359" s="44">
        <v>12.0</v>
      </c>
      <c r="C8359" s="44">
        <v>5.0</v>
      </c>
      <c r="D8359" s="44">
        <v>0.0</v>
      </c>
      <c r="E8359" s="44">
        <v>24.7</v>
      </c>
      <c r="F8359" s="44">
        <v>4.19</v>
      </c>
      <c r="G8359" s="44">
        <v>0.95</v>
      </c>
      <c r="H8359" s="18">
        <f>MIN(1,F8359/Config_Geracao!$E$4)*G8359</f>
        <v>0.39805</v>
      </c>
    </row>
    <row r="8360" ht="15.0" customHeight="1">
      <c r="A8360" s="43">
        <v>46006.25</v>
      </c>
      <c r="B8360" s="44">
        <v>12.0</v>
      </c>
      <c r="C8360" s="44">
        <v>6.0</v>
      </c>
      <c r="D8360" s="44">
        <v>231.4</v>
      </c>
      <c r="E8360" s="44">
        <v>23.7</v>
      </c>
      <c r="F8360" s="44">
        <v>6.28</v>
      </c>
      <c r="G8360" s="44">
        <v>0.95</v>
      </c>
      <c r="H8360" s="18">
        <f>MIN(1,F8360/Config_Geracao!$E$4)*G8360</f>
        <v>0.5966</v>
      </c>
    </row>
    <row r="8361" ht="15.0" customHeight="1">
      <c r="A8361" s="43">
        <v>46006.2916666667</v>
      </c>
      <c r="B8361" s="44">
        <v>12.0</v>
      </c>
      <c r="C8361" s="44">
        <v>7.0</v>
      </c>
      <c r="D8361" s="44">
        <v>437.8</v>
      </c>
      <c r="E8361" s="44">
        <v>26.9</v>
      </c>
      <c r="F8361" s="44">
        <v>2.12</v>
      </c>
      <c r="G8361" s="44">
        <v>0.95</v>
      </c>
      <c r="H8361" s="18">
        <f>MIN(1,F8361/Config_Geracao!$E$4)*G8361</f>
        <v>0.2014</v>
      </c>
    </row>
    <row r="8362" ht="15.0" customHeight="1">
      <c r="A8362" s="43">
        <v>46006.3333333333</v>
      </c>
      <c r="B8362" s="44">
        <v>12.0</v>
      </c>
      <c r="C8362" s="44">
        <v>8.0</v>
      </c>
      <c r="D8362" s="44">
        <v>630.4</v>
      </c>
      <c r="E8362" s="44">
        <v>29.0</v>
      </c>
      <c r="F8362" s="44">
        <v>1.96</v>
      </c>
      <c r="G8362" s="44">
        <v>0.95</v>
      </c>
      <c r="H8362" s="18">
        <f>MIN(1,F8362/Config_Geracao!$E$4)*G8362</f>
        <v>0.1862</v>
      </c>
    </row>
    <row r="8363" ht="15.0" customHeight="1">
      <c r="A8363" s="43">
        <v>46006.375</v>
      </c>
      <c r="B8363" s="44">
        <v>12.0</v>
      </c>
      <c r="C8363" s="44">
        <v>9.0</v>
      </c>
      <c r="D8363" s="44">
        <v>798.6</v>
      </c>
      <c r="E8363" s="44">
        <v>28.7</v>
      </c>
      <c r="F8363" s="44">
        <v>2.12</v>
      </c>
      <c r="G8363" s="44">
        <v>0.95</v>
      </c>
      <c r="H8363" s="18">
        <f>MIN(1,F8363/Config_Geracao!$E$4)*G8363</f>
        <v>0.2014</v>
      </c>
    </row>
    <row r="8364" ht="15.0" customHeight="1">
      <c r="A8364" s="43">
        <v>46006.4166666667</v>
      </c>
      <c r="B8364" s="44">
        <v>12.0</v>
      </c>
      <c r="C8364" s="44">
        <v>10.0</v>
      </c>
      <c r="D8364" s="44">
        <v>430.0</v>
      </c>
      <c r="E8364" s="44">
        <v>29.6</v>
      </c>
      <c r="F8364" s="44">
        <v>2.45</v>
      </c>
      <c r="G8364" s="44">
        <v>0.95</v>
      </c>
      <c r="H8364" s="18">
        <f>MIN(1,F8364/Config_Geracao!$E$4)*G8364</f>
        <v>0.23275</v>
      </c>
    </row>
    <row r="8365" ht="15.0" customHeight="1">
      <c r="A8365" s="43">
        <v>46006.4583333333</v>
      </c>
      <c r="B8365" s="44">
        <v>12.0</v>
      </c>
      <c r="C8365" s="44">
        <v>11.0</v>
      </c>
      <c r="D8365" s="44">
        <v>1005.9</v>
      </c>
      <c r="E8365" s="44">
        <v>32.0</v>
      </c>
      <c r="F8365" s="44">
        <v>2.14</v>
      </c>
      <c r="G8365" s="44">
        <v>0.95</v>
      </c>
      <c r="H8365" s="18">
        <f>MIN(1,F8365/Config_Geracao!$E$4)*G8365</f>
        <v>0.2033</v>
      </c>
    </row>
    <row r="8366" ht="15.0" customHeight="1">
      <c r="A8366" s="43">
        <v>46006.5</v>
      </c>
      <c r="B8366" s="44">
        <v>12.0</v>
      </c>
      <c r="C8366" s="44">
        <v>12.0</v>
      </c>
      <c r="D8366" s="44">
        <v>455.5</v>
      </c>
      <c r="E8366" s="44">
        <v>36.5</v>
      </c>
      <c r="F8366" s="44">
        <v>2.17</v>
      </c>
      <c r="G8366" s="44">
        <v>0.95</v>
      </c>
      <c r="H8366" s="18">
        <f>MIN(1,F8366/Config_Geracao!$E$4)*G8366</f>
        <v>0.20615</v>
      </c>
    </row>
    <row r="8367" ht="15.0" customHeight="1">
      <c r="A8367" s="43">
        <v>46006.5416666667</v>
      </c>
      <c r="B8367" s="44">
        <v>12.0</v>
      </c>
      <c r="C8367" s="44">
        <v>13.0</v>
      </c>
      <c r="D8367" s="44">
        <v>1007.0</v>
      </c>
      <c r="E8367" s="44">
        <v>29.5</v>
      </c>
      <c r="F8367" s="44">
        <v>2.76</v>
      </c>
      <c r="G8367" s="44">
        <v>0.95</v>
      </c>
      <c r="H8367" s="18">
        <f>MIN(1,F8367/Config_Geracao!$E$4)*G8367</f>
        <v>0.2622</v>
      </c>
    </row>
    <row r="8368" ht="15.0" customHeight="1">
      <c r="A8368" s="43">
        <v>46006.5833333333</v>
      </c>
      <c r="B8368" s="44">
        <v>12.0</v>
      </c>
      <c r="C8368" s="44">
        <v>14.0</v>
      </c>
      <c r="D8368" s="44">
        <v>937.7</v>
      </c>
      <c r="E8368" s="44">
        <v>26.4</v>
      </c>
      <c r="F8368" s="44">
        <v>2.16</v>
      </c>
      <c r="G8368" s="44">
        <v>0.95</v>
      </c>
      <c r="H8368" s="18">
        <f>MIN(1,F8368/Config_Geracao!$E$4)*G8368</f>
        <v>0.2052</v>
      </c>
    </row>
    <row r="8369" ht="15.0" customHeight="1">
      <c r="A8369" s="43">
        <v>46006.625</v>
      </c>
      <c r="B8369" s="44">
        <v>12.0</v>
      </c>
      <c r="C8369" s="44">
        <v>15.0</v>
      </c>
      <c r="D8369" s="44">
        <v>165.7</v>
      </c>
      <c r="E8369" s="44">
        <v>27.8</v>
      </c>
      <c r="F8369" s="44">
        <v>2.85</v>
      </c>
      <c r="G8369" s="44">
        <v>0.95</v>
      </c>
      <c r="H8369" s="18">
        <f>MIN(1,F8369/Config_Geracao!$E$4)*G8369</f>
        <v>0.27075</v>
      </c>
    </row>
    <row r="8370" ht="15.0" customHeight="1">
      <c r="A8370" s="43">
        <v>46006.6666666667</v>
      </c>
      <c r="B8370" s="44">
        <v>12.0</v>
      </c>
      <c r="C8370" s="44">
        <v>16.0</v>
      </c>
      <c r="D8370" s="44">
        <v>274.7</v>
      </c>
      <c r="E8370" s="44">
        <v>28.2</v>
      </c>
      <c r="F8370" s="44">
        <v>3.24</v>
      </c>
      <c r="G8370" s="44">
        <v>0.95</v>
      </c>
      <c r="H8370" s="18">
        <f>MIN(1,F8370/Config_Geracao!$E$4)*G8370</f>
        <v>0.3078</v>
      </c>
    </row>
    <row r="8371" ht="15.0" customHeight="1">
      <c r="A8371" s="43">
        <v>46006.7083333333</v>
      </c>
      <c r="B8371" s="44">
        <v>12.0</v>
      </c>
      <c r="C8371" s="44">
        <v>17.0</v>
      </c>
      <c r="D8371" s="44">
        <v>465.6</v>
      </c>
      <c r="E8371" s="44">
        <v>28.0</v>
      </c>
      <c r="F8371" s="44">
        <v>3.0</v>
      </c>
      <c r="G8371" s="44">
        <v>0.95</v>
      </c>
      <c r="H8371" s="18">
        <f>MIN(1,F8371/Config_Geracao!$E$4)*G8371</f>
        <v>0.285</v>
      </c>
    </row>
    <row r="8372" ht="15.0" customHeight="1">
      <c r="A8372" s="43">
        <v>46006.75</v>
      </c>
      <c r="B8372" s="44">
        <v>12.0</v>
      </c>
      <c r="C8372" s="44">
        <v>18.0</v>
      </c>
      <c r="D8372" s="44">
        <v>240.9</v>
      </c>
      <c r="E8372" s="44">
        <v>25.8</v>
      </c>
      <c r="F8372" s="44">
        <v>2.25</v>
      </c>
      <c r="G8372" s="44">
        <v>0.95</v>
      </c>
      <c r="H8372" s="18">
        <f>MIN(1,F8372/Config_Geracao!$E$4)*G8372</f>
        <v>0.21375</v>
      </c>
    </row>
    <row r="8373" ht="15.0" customHeight="1">
      <c r="A8373" s="43">
        <v>46006.7916666667</v>
      </c>
      <c r="B8373" s="44">
        <v>12.0</v>
      </c>
      <c r="C8373" s="44">
        <v>19.0</v>
      </c>
      <c r="D8373" s="44">
        <v>8.7</v>
      </c>
      <c r="E8373" s="44">
        <v>27.6</v>
      </c>
      <c r="F8373" s="44">
        <v>1.95</v>
      </c>
      <c r="G8373" s="44">
        <v>0.95</v>
      </c>
      <c r="H8373" s="18">
        <f>MIN(1,F8373/Config_Geracao!$E$4)*G8373</f>
        <v>0.18525</v>
      </c>
    </row>
    <row r="8374" ht="15.0" customHeight="1">
      <c r="A8374" s="43">
        <v>46006.8333333333</v>
      </c>
      <c r="B8374" s="44">
        <v>12.0</v>
      </c>
      <c r="C8374" s="44">
        <v>20.0</v>
      </c>
      <c r="D8374" s="44">
        <v>0.0</v>
      </c>
      <c r="E8374" s="44">
        <v>26.3</v>
      </c>
      <c r="F8374" s="44">
        <v>2.15</v>
      </c>
      <c r="G8374" s="44">
        <v>0.95</v>
      </c>
      <c r="H8374" s="18">
        <f>MIN(1,F8374/Config_Geracao!$E$4)*G8374</f>
        <v>0.20425</v>
      </c>
    </row>
    <row r="8375" ht="15.0" customHeight="1">
      <c r="A8375" s="43">
        <v>46006.875</v>
      </c>
      <c r="B8375" s="44">
        <v>12.0</v>
      </c>
      <c r="C8375" s="44">
        <v>21.0</v>
      </c>
      <c r="D8375" s="44">
        <v>0.0</v>
      </c>
      <c r="E8375" s="44">
        <v>26.1</v>
      </c>
      <c r="F8375" s="44">
        <v>4.27</v>
      </c>
      <c r="G8375" s="44">
        <v>0.95</v>
      </c>
      <c r="H8375" s="18">
        <f>MIN(1,F8375/Config_Geracao!$E$4)*G8375</f>
        <v>0.40565</v>
      </c>
    </row>
    <row r="8376" ht="15.0" customHeight="1">
      <c r="A8376" s="43">
        <v>46006.9166666667</v>
      </c>
      <c r="B8376" s="44">
        <v>12.0</v>
      </c>
      <c r="C8376" s="44">
        <v>22.0</v>
      </c>
      <c r="D8376" s="44">
        <v>0.0</v>
      </c>
      <c r="E8376" s="44">
        <v>25.8</v>
      </c>
      <c r="F8376" s="44">
        <v>3.7</v>
      </c>
      <c r="G8376" s="44">
        <v>0.95</v>
      </c>
      <c r="H8376" s="18">
        <f>MIN(1,F8376/Config_Geracao!$E$4)*G8376</f>
        <v>0.3515</v>
      </c>
    </row>
    <row r="8377" ht="15.0" customHeight="1">
      <c r="A8377" s="43">
        <v>46006.9583333333</v>
      </c>
      <c r="B8377" s="44">
        <v>12.0</v>
      </c>
      <c r="C8377" s="44">
        <v>23.0</v>
      </c>
      <c r="D8377" s="44">
        <v>0.0</v>
      </c>
      <c r="E8377" s="44">
        <v>27.3</v>
      </c>
      <c r="F8377" s="44">
        <v>3.16</v>
      </c>
      <c r="G8377" s="44">
        <v>0.95</v>
      </c>
      <c r="H8377" s="18">
        <f>MIN(1,F8377/Config_Geracao!$E$4)*G8377</f>
        <v>0.3002</v>
      </c>
    </row>
    <row r="8378" ht="15.0" customHeight="1">
      <c r="A8378" s="43">
        <v>46007.0</v>
      </c>
      <c r="B8378" s="44">
        <v>12.0</v>
      </c>
      <c r="C8378" s="44">
        <v>0.0</v>
      </c>
      <c r="D8378" s="44">
        <v>0.0</v>
      </c>
      <c r="E8378" s="44">
        <v>29.0</v>
      </c>
      <c r="F8378" s="44">
        <v>3.57</v>
      </c>
      <c r="G8378" s="44">
        <v>0.95</v>
      </c>
      <c r="H8378" s="18">
        <f>MIN(1,F8378/Config_Geracao!$E$4)*G8378</f>
        <v>0.33915</v>
      </c>
    </row>
    <row r="8379" ht="15.0" customHeight="1">
      <c r="A8379" s="43">
        <v>46007.0416666667</v>
      </c>
      <c r="B8379" s="44">
        <v>12.0</v>
      </c>
      <c r="C8379" s="44">
        <v>1.0</v>
      </c>
      <c r="D8379" s="44">
        <v>0.0</v>
      </c>
      <c r="E8379" s="44">
        <v>27.6</v>
      </c>
      <c r="F8379" s="44">
        <v>3.32</v>
      </c>
      <c r="G8379" s="44">
        <v>0.95</v>
      </c>
      <c r="H8379" s="18">
        <f>MIN(1,F8379/Config_Geracao!$E$4)*G8379</f>
        <v>0.3154</v>
      </c>
    </row>
    <row r="8380" ht="15.0" customHeight="1">
      <c r="A8380" s="43">
        <v>46007.0833333333</v>
      </c>
      <c r="B8380" s="44">
        <v>12.0</v>
      </c>
      <c r="C8380" s="44">
        <v>2.0</v>
      </c>
      <c r="D8380" s="44">
        <v>0.0</v>
      </c>
      <c r="E8380" s="44">
        <v>26.6</v>
      </c>
      <c r="F8380" s="44">
        <v>3.05</v>
      </c>
      <c r="G8380" s="44">
        <v>0.95</v>
      </c>
      <c r="H8380" s="18">
        <f>MIN(1,F8380/Config_Geracao!$E$4)*G8380</f>
        <v>0.28975</v>
      </c>
    </row>
    <row r="8381" ht="15.0" customHeight="1">
      <c r="A8381" s="43">
        <v>46007.125</v>
      </c>
      <c r="B8381" s="44">
        <v>12.0</v>
      </c>
      <c r="C8381" s="44">
        <v>3.0</v>
      </c>
      <c r="D8381" s="44">
        <v>0.0</v>
      </c>
      <c r="E8381" s="44">
        <v>26.6</v>
      </c>
      <c r="F8381" s="44">
        <v>6.89</v>
      </c>
      <c r="G8381" s="44">
        <v>0.95</v>
      </c>
      <c r="H8381" s="18">
        <f>MIN(1,F8381/Config_Geracao!$E$4)*G8381</f>
        <v>0.65455</v>
      </c>
    </row>
    <row r="8382" ht="15.0" customHeight="1">
      <c r="A8382" s="43">
        <v>46007.1666666667</v>
      </c>
      <c r="B8382" s="44">
        <v>12.0</v>
      </c>
      <c r="C8382" s="44">
        <v>4.0</v>
      </c>
      <c r="D8382" s="44">
        <v>0.0</v>
      </c>
      <c r="E8382" s="44">
        <v>28.0</v>
      </c>
      <c r="F8382" s="44">
        <v>5.18</v>
      </c>
      <c r="G8382" s="44">
        <v>0.95</v>
      </c>
      <c r="H8382" s="18">
        <f>MIN(1,F8382/Config_Geracao!$E$4)*G8382</f>
        <v>0.4921</v>
      </c>
    </row>
    <row r="8383" ht="15.0" customHeight="1">
      <c r="A8383" s="43">
        <v>46007.2083333333</v>
      </c>
      <c r="B8383" s="44">
        <v>12.0</v>
      </c>
      <c r="C8383" s="44">
        <v>5.0</v>
      </c>
      <c r="D8383" s="44">
        <v>24.1</v>
      </c>
      <c r="E8383" s="44">
        <v>26.4</v>
      </c>
      <c r="F8383" s="44">
        <v>5.05</v>
      </c>
      <c r="G8383" s="44">
        <v>0.95</v>
      </c>
      <c r="H8383" s="18">
        <f>MIN(1,F8383/Config_Geracao!$E$4)*G8383</f>
        <v>0.47975</v>
      </c>
    </row>
    <row r="8384" ht="15.0" customHeight="1">
      <c r="A8384" s="43">
        <v>46007.25</v>
      </c>
      <c r="B8384" s="44">
        <v>12.0</v>
      </c>
      <c r="C8384" s="44">
        <v>6.0</v>
      </c>
      <c r="D8384" s="44">
        <v>249.6</v>
      </c>
      <c r="E8384" s="44">
        <v>24.9</v>
      </c>
      <c r="F8384" s="44">
        <v>3.17</v>
      </c>
      <c r="G8384" s="44">
        <v>0.95</v>
      </c>
      <c r="H8384" s="18">
        <f>MIN(1,F8384/Config_Geracao!$E$4)*G8384</f>
        <v>0.30115</v>
      </c>
    </row>
    <row r="8385" ht="15.0" customHeight="1">
      <c r="A8385" s="43">
        <v>46007.2916666667</v>
      </c>
      <c r="B8385" s="44">
        <v>12.0</v>
      </c>
      <c r="C8385" s="44">
        <v>7.0</v>
      </c>
      <c r="D8385" s="44">
        <v>448.9</v>
      </c>
      <c r="E8385" s="44">
        <v>25.1</v>
      </c>
      <c r="F8385" s="44">
        <v>3.33</v>
      </c>
      <c r="G8385" s="44">
        <v>0.95</v>
      </c>
      <c r="H8385" s="18">
        <f>MIN(1,F8385/Config_Geracao!$E$4)*G8385</f>
        <v>0.31635</v>
      </c>
    </row>
    <row r="8386" ht="15.0" customHeight="1">
      <c r="A8386" s="43">
        <v>46007.3333333333</v>
      </c>
      <c r="B8386" s="44">
        <v>12.0</v>
      </c>
      <c r="C8386" s="44">
        <v>8.0</v>
      </c>
      <c r="D8386" s="44">
        <v>363.5</v>
      </c>
      <c r="E8386" s="44">
        <v>28.2</v>
      </c>
      <c r="F8386" s="44">
        <v>2.35</v>
      </c>
      <c r="G8386" s="44">
        <v>0.95</v>
      </c>
      <c r="H8386" s="18">
        <f>MIN(1,F8386/Config_Geracao!$E$4)*G8386</f>
        <v>0.22325</v>
      </c>
    </row>
    <row r="8387" ht="15.0" customHeight="1">
      <c r="A8387" s="43">
        <v>46007.375</v>
      </c>
      <c r="B8387" s="44">
        <v>12.0</v>
      </c>
      <c r="C8387" s="44">
        <v>9.0</v>
      </c>
      <c r="D8387" s="44">
        <v>842.2</v>
      </c>
      <c r="E8387" s="44">
        <v>30.1</v>
      </c>
      <c r="F8387" s="44">
        <v>3.0</v>
      </c>
      <c r="G8387" s="44">
        <v>0.95</v>
      </c>
      <c r="H8387" s="18">
        <f>MIN(1,F8387/Config_Geracao!$E$4)*G8387</f>
        <v>0.285</v>
      </c>
    </row>
    <row r="8388" ht="15.0" customHeight="1">
      <c r="A8388" s="43">
        <v>46007.4166666667</v>
      </c>
      <c r="B8388" s="44">
        <v>12.0</v>
      </c>
      <c r="C8388" s="44">
        <v>10.0</v>
      </c>
      <c r="D8388" s="44">
        <v>897.9</v>
      </c>
      <c r="E8388" s="44">
        <v>28.7</v>
      </c>
      <c r="F8388" s="44">
        <v>4.41</v>
      </c>
      <c r="G8388" s="44">
        <v>0.95</v>
      </c>
      <c r="H8388" s="18">
        <f>MIN(1,F8388/Config_Geracao!$E$4)*G8388</f>
        <v>0.41895</v>
      </c>
    </row>
    <row r="8389" ht="15.0" customHeight="1">
      <c r="A8389" s="43">
        <v>46007.4583333333</v>
      </c>
      <c r="B8389" s="44">
        <v>12.0</v>
      </c>
      <c r="C8389" s="44">
        <v>11.0</v>
      </c>
      <c r="D8389" s="44">
        <v>1019.4</v>
      </c>
      <c r="E8389" s="44">
        <v>33.1</v>
      </c>
      <c r="F8389" s="44">
        <v>3.24</v>
      </c>
      <c r="G8389" s="44">
        <v>0.95</v>
      </c>
      <c r="H8389" s="18">
        <f>MIN(1,F8389/Config_Geracao!$E$4)*G8389</f>
        <v>0.3078</v>
      </c>
    </row>
    <row r="8390" ht="15.0" customHeight="1">
      <c r="A8390" s="43">
        <v>46007.5</v>
      </c>
      <c r="B8390" s="44">
        <v>12.0</v>
      </c>
      <c r="C8390" s="44">
        <v>12.0</v>
      </c>
      <c r="D8390" s="44">
        <v>386.6</v>
      </c>
      <c r="E8390" s="44">
        <v>30.5</v>
      </c>
      <c r="F8390" s="44">
        <v>3.51</v>
      </c>
      <c r="G8390" s="44">
        <v>0.95</v>
      </c>
      <c r="H8390" s="18">
        <f>MIN(1,F8390/Config_Geracao!$E$4)*G8390</f>
        <v>0.33345</v>
      </c>
    </row>
    <row r="8391" ht="15.0" customHeight="1">
      <c r="A8391" s="43">
        <v>46007.5416666667</v>
      </c>
      <c r="B8391" s="44">
        <v>12.0</v>
      </c>
      <c r="C8391" s="44">
        <v>13.0</v>
      </c>
      <c r="D8391" s="44">
        <v>618.7</v>
      </c>
      <c r="E8391" s="44">
        <v>33.4</v>
      </c>
      <c r="F8391" s="44">
        <v>2.73</v>
      </c>
      <c r="G8391" s="44">
        <v>0.95</v>
      </c>
      <c r="H8391" s="18">
        <f>MIN(1,F8391/Config_Geracao!$E$4)*G8391</f>
        <v>0.25935</v>
      </c>
    </row>
    <row r="8392" ht="15.0" customHeight="1">
      <c r="A8392" s="43">
        <v>46007.5833333333</v>
      </c>
      <c r="B8392" s="44">
        <v>12.0</v>
      </c>
      <c r="C8392" s="44">
        <v>14.0</v>
      </c>
      <c r="D8392" s="44">
        <v>934.6</v>
      </c>
      <c r="E8392" s="44">
        <v>27.9</v>
      </c>
      <c r="F8392" s="44">
        <v>3.69</v>
      </c>
      <c r="G8392" s="44">
        <v>0.95</v>
      </c>
      <c r="H8392" s="18">
        <f>MIN(1,F8392/Config_Geracao!$E$4)*G8392</f>
        <v>0.35055</v>
      </c>
    </row>
    <row r="8393" ht="15.0" customHeight="1">
      <c r="A8393" s="43">
        <v>46007.625</v>
      </c>
      <c r="B8393" s="44">
        <v>12.0</v>
      </c>
      <c r="C8393" s="44">
        <v>15.0</v>
      </c>
      <c r="D8393" s="44">
        <v>800.5</v>
      </c>
      <c r="E8393" s="44">
        <v>28.7</v>
      </c>
      <c r="F8393" s="44">
        <v>4.83</v>
      </c>
      <c r="G8393" s="44">
        <v>0.95</v>
      </c>
      <c r="H8393" s="18">
        <f>MIN(1,F8393/Config_Geracao!$E$4)*G8393</f>
        <v>0.45885</v>
      </c>
    </row>
    <row r="8394" ht="15.0" customHeight="1">
      <c r="A8394" s="43">
        <v>46007.6666666667</v>
      </c>
      <c r="B8394" s="44">
        <v>12.0</v>
      </c>
      <c r="C8394" s="44">
        <v>16.0</v>
      </c>
      <c r="D8394" s="44">
        <v>660.6</v>
      </c>
      <c r="E8394" s="44">
        <v>30.6</v>
      </c>
      <c r="F8394" s="44">
        <v>2.78</v>
      </c>
      <c r="G8394" s="44">
        <v>0.95</v>
      </c>
      <c r="H8394" s="18">
        <f>MIN(1,F8394/Config_Geracao!$E$4)*G8394</f>
        <v>0.2641</v>
      </c>
    </row>
    <row r="8395" ht="15.0" customHeight="1">
      <c r="A8395" s="43">
        <v>46007.7083333333</v>
      </c>
      <c r="B8395" s="44">
        <v>12.0</v>
      </c>
      <c r="C8395" s="44">
        <v>17.0</v>
      </c>
      <c r="D8395" s="44">
        <v>224.9</v>
      </c>
      <c r="E8395" s="44">
        <v>27.2</v>
      </c>
      <c r="F8395" s="44">
        <v>4.06</v>
      </c>
      <c r="G8395" s="44">
        <v>0.95</v>
      </c>
      <c r="H8395" s="18">
        <f>MIN(1,F8395/Config_Geracao!$E$4)*G8395</f>
        <v>0.3857</v>
      </c>
    </row>
    <row r="8396" ht="15.0" customHeight="1">
      <c r="A8396" s="43">
        <v>46007.75</v>
      </c>
      <c r="B8396" s="44">
        <v>12.0</v>
      </c>
      <c r="C8396" s="44">
        <v>18.0</v>
      </c>
      <c r="D8396" s="44">
        <v>154.6</v>
      </c>
      <c r="E8396" s="44">
        <v>24.9</v>
      </c>
      <c r="F8396" s="44">
        <v>2.32</v>
      </c>
      <c r="G8396" s="44">
        <v>0.95</v>
      </c>
      <c r="H8396" s="18">
        <f>MIN(1,F8396/Config_Geracao!$E$4)*G8396</f>
        <v>0.2204</v>
      </c>
    </row>
    <row r="8397" ht="15.0" customHeight="1">
      <c r="A8397" s="43">
        <v>46007.7916666667</v>
      </c>
      <c r="B8397" s="44">
        <v>12.0</v>
      </c>
      <c r="C8397" s="44">
        <v>19.0</v>
      </c>
      <c r="D8397" s="44">
        <v>0.0</v>
      </c>
      <c r="E8397" s="44">
        <v>24.8</v>
      </c>
      <c r="F8397" s="44">
        <v>4.58</v>
      </c>
      <c r="G8397" s="44">
        <v>0.95</v>
      </c>
      <c r="H8397" s="18">
        <f>MIN(1,F8397/Config_Geracao!$E$4)*G8397</f>
        <v>0.4351</v>
      </c>
    </row>
    <row r="8398" ht="15.0" customHeight="1">
      <c r="A8398" s="43">
        <v>46007.8333333333</v>
      </c>
      <c r="B8398" s="44">
        <v>12.0</v>
      </c>
      <c r="C8398" s="44">
        <v>20.0</v>
      </c>
      <c r="D8398" s="44">
        <v>0.0</v>
      </c>
      <c r="E8398" s="44">
        <v>27.4</v>
      </c>
      <c r="F8398" s="44">
        <v>5.26</v>
      </c>
      <c r="G8398" s="44">
        <v>0.95</v>
      </c>
      <c r="H8398" s="18">
        <f>MIN(1,F8398/Config_Geracao!$E$4)*G8398</f>
        <v>0.4997</v>
      </c>
    </row>
    <row r="8399" ht="15.0" customHeight="1">
      <c r="A8399" s="43">
        <v>46007.875</v>
      </c>
      <c r="B8399" s="44">
        <v>12.0</v>
      </c>
      <c r="C8399" s="44">
        <v>21.0</v>
      </c>
      <c r="D8399" s="44">
        <v>0.0</v>
      </c>
      <c r="E8399" s="44">
        <v>25.7</v>
      </c>
      <c r="F8399" s="44">
        <v>3.01</v>
      </c>
      <c r="G8399" s="44">
        <v>0.95</v>
      </c>
      <c r="H8399" s="18">
        <f>MIN(1,F8399/Config_Geracao!$E$4)*G8399</f>
        <v>0.28595</v>
      </c>
    </row>
    <row r="8400" ht="15.0" customHeight="1">
      <c r="A8400" s="43">
        <v>46007.9166666667</v>
      </c>
      <c r="B8400" s="44">
        <v>12.0</v>
      </c>
      <c r="C8400" s="44">
        <v>22.0</v>
      </c>
      <c r="D8400" s="44">
        <v>0.0</v>
      </c>
      <c r="E8400" s="44">
        <v>25.5</v>
      </c>
      <c r="F8400" s="44">
        <v>3.13</v>
      </c>
      <c r="G8400" s="44">
        <v>0.95</v>
      </c>
      <c r="H8400" s="18">
        <f>MIN(1,F8400/Config_Geracao!$E$4)*G8400</f>
        <v>0.29735</v>
      </c>
    </row>
    <row r="8401" ht="15.0" customHeight="1">
      <c r="A8401" s="43">
        <v>46007.9583333333</v>
      </c>
      <c r="B8401" s="44">
        <v>12.0</v>
      </c>
      <c r="C8401" s="44">
        <v>23.0</v>
      </c>
      <c r="D8401" s="44">
        <v>0.0</v>
      </c>
      <c r="E8401" s="44">
        <v>27.1</v>
      </c>
      <c r="F8401" s="44">
        <v>3.01</v>
      </c>
      <c r="G8401" s="44">
        <v>0.95</v>
      </c>
      <c r="H8401" s="18">
        <f>MIN(1,F8401/Config_Geracao!$E$4)*G8401</f>
        <v>0.28595</v>
      </c>
    </row>
    <row r="8402" ht="15.0" customHeight="1">
      <c r="A8402" s="43">
        <v>46008.0</v>
      </c>
      <c r="B8402" s="44">
        <v>12.0</v>
      </c>
      <c r="C8402" s="44">
        <v>0.0</v>
      </c>
      <c r="D8402" s="44">
        <v>0.0</v>
      </c>
      <c r="E8402" s="44">
        <v>29.9</v>
      </c>
      <c r="F8402" s="44">
        <v>4.01</v>
      </c>
      <c r="G8402" s="44">
        <v>0.95</v>
      </c>
      <c r="H8402" s="18">
        <f>MIN(1,F8402/Config_Geracao!$E$4)*G8402</f>
        <v>0.38095</v>
      </c>
    </row>
    <row r="8403" ht="15.0" customHeight="1">
      <c r="A8403" s="43">
        <v>46008.0416666667</v>
      </c>
      <c r="B8403" s="44">
        <v>12.0</v>
      </c>
      <c r="C8403" s="44">
        <v>1.0</v>
      </c>
      <c r="D8403" s="44">
        <v>0.0</v>
      </c>
      <c r="E8403" s="44">
        <v>29.1</v>
      </c>
      <c r="F8403" s="44">
        <v>5.47</v>
      </c>
      <c r="G8403" s="44">
        <v>0.95</v>
      </c>
      <c r="H8403" s="18">
        <f>MIN(1,F8403/Config_Geracao!$E$4)*G8403</f>
        <v>0.51965</v>
      </c>
    </row>
    <row r="8404" ht="15.0" customHeight="1">
      <c r="A8404" s="43">
        <v>46008.0833333333</v>
      </c>
      <c r="B8404" s="44">
        <v>12.0</v>
      </c>
      <c r="C8404" s="44">
        <v>2.0</v>
      </c>
      <c r="D8404" s="44">
        <v>0.0</v>
      </c>
      <c r="E8404" s="44">
        <v>26.9</v>
      </c>
      <c r="F8404" s="44">
        <v>3.3</v>
      </c>
      <c r="G8404" s="44">
        <v>0.95</v>
      </c>
      <c r="H8404" s="18">
        <f>MIN(1,F8404/Config_Geracao!$E$4)*G8404</f>
        <v>0.3135</v>
      </c>
    </row>
    <row r="8405" ht="15.0" customHeight="1">
      <c r="A8405" s="43">
        <v>46008.125</v>
      </c>
      <c r="B8405" s="44">
        <v>12.0</v>
      </c>
      <c r="C8405" s="44">
        <v>3.0</v>
      </c>
      <c r="D8405" s="44">
        <v>0.0</v>
      </c>
      <c r="E8405" s="44">
        <v>25.8</v>
      </c>
      <c r="F8405" s="44">
        <v>3.14</v>
      </c>
      <c r="G8405" s="44">
        <v>0.95</v>
      </c>
      <c r="H8405" s="18">
        <f>MIN(1,F8405/Config_Geracao!$E$4)*G8405</f>
        <v>0.2983</v>
      </c>
    </row>
    <row r="8406" ht="15.0" customHeight="1">
      <c r="A8406" s="43">
        <v>46008.1666666667</v>
      </c>
      <c r="B8406" s="44">
        <v>12.0</v>
      </c>
      <c r="C8406" s="44">
        <v>4.0</v>
      </c>
      <c r="D8406" s="44">
        <v>0.0</v>
      </c>
      <c r="E8406" s="44">
        <v>26.4</v>
      </c>
      <c r="F8406" s="44">
        <v>4.68</v>
      </c>
      <c r="G8406" s="44">
        <v>0.95</v>
      </c>
      <c r="H8406" s="18">
        <f>MIN(1,F8406/Config_Geracao!$E$4)*G8406</f>
        <v>0.4446</v>
      </c>
    </row>
    <row r="8407" ht="15.0" customHeight="1">
      <c r="A8407" s="43">
        <v>46008.2083333333</v>
      </c>
      <c r="B8407" s="44">
        <v>12.0</v>
      </c>
      <c r="C8407" s="44">
        <v>5.0</v>
      </c>
      <c r="D8407" s="44">
        <v>0.0</v>
      </c>
      <c r="E8407" s="44">
        <v>26.4</v>
      </c>
      <c r="F8407" s="44">
        <v>3.37</v>
      </c>
      <c r="G8407" s="44">
        <v>0.95</v>
      </c>
      <c r="H8407" s="18">
        <f>MIN(1,F8407/Config_Geracao!$E$4)*G8407</f>
        <v>0.32015</v>
      </c>
    </row>
    <row r="8408" ht="15.0" customHeight="1">
      <c r="A8408" s="43">
        <v>46008.25</v>
      </c>
      <c r="B8408" s="44">
        <v>12.0</v>
      </c>
      <c r="C8408" s="44">
        <v>6.0</v>
      </c>
      <c r="D8408" s="44">
        <v>55.3</v>
      </c>
      <c r="E8408" s="44">
        <v>21.3</v>
      </c>
      <c r="F8408" s="44">
        <v>2.2</v>
      </c>
      <c r="G8408" s="44">
        <v>0.95</v>
      </c>
      <c r="H8408" s="18">
        <f>MIN(1,F8408/Config_Geracao!$E$4)*G8408</f>
        <v>0.209</v>
      </c>
    </row>
    <row r="8409" ht="15.0" customHeight="1">
      <c r="A8409" s="43">
        <v>46008.2916666667</v>
      </c>
      <c r="B8409" s="44">
        <v>12.0</v>
      </c>
      <c r="C8409" s="44">
        <v>7.0</v>
      </c>
      <c r="D8409" s="44">
        <v>439.2</v>
      </c>
      <c r="E8409" s="44">
        <v>26.6</v>
      </c>
      <c r="F8409" s="44">
        <v>2.39</v>
      </c>
      <c r="G8409" s="44">
        <v>0.95</v>
      </c>
      <c r="H8409" s="18">
        <f>MIN(1,F8409/Config_Geracao!$E$4)*G8409</f>
        <v>0.22705</v>
      </c>
    </row>
    <row r="8410" ht="15.0" customHeight="1">
      <c r="A8410" s="43">
        <v>46008.3333333333</v>
      </c>
      <c r="B8410" s="44">
        <v>12.0</v>
      </c>
      <c r="C8410" s="44">
        <v>8.0</v>
      </c>
      <c r="D8410" s="44">
        <v>237.0</v>
      </c>
      <c r="E8410" s="44">
        <v>26.2</v>
      </c>
      <c r="F8410" s="44">
        <v>1.94</v>
      </c>
      <c r="G8410" s="44">
        <v>0.95</v>
      </c>
      <c r="H8410" s="18">
        <f>MIN(1,F8410/Config_Geracao!$E$4)*G8410</f>
        <v>0.1843</v>
      </c>
    </row>
    <row r="8411" ht="15.0" customHeight="1">
      <c r="A8411" s="43">
        <v>46008.375</v>
      </c>
      <c r="B8411" s="44">
        <v>12.0</v>
      </c>
      <c r="C8411" s="44">
        <v>9.0</v>
      </c>
      <c r="D8411" s="44">
        <v>771.3</v>
      </c>
      <c r="E8411" s="44">
        <v>30.3</v>
      </c>
      <c r="F8411" s="44">
        <v>2.3</v>
      </c>
      <c r="G8411" s="44">
        <v>0.95</v>
      </c>
      <c r="H8411" s="18">
        <f>MIN(1,F8411/Config_Geracao!$E$4)*G8411</f>
        <v>0.2185</v>
      </c>
    </row>
    <row r="8412" ht="15.0" customHeight="1">
      <c r="A8412" s="43">
        <v>46008.4166666667</v>
      </c>
      <c r="B8412" s="44">
        <v>12.0</v>
      </c>
      <c r="C8412" s="44">
        <v>10.0</v>
      </c>
      <c r="D8412" s="44">
        <v>363.4</v>
      </c>
      <c r="E8412" s="44">
        <v>29.1</v>
      </c>
      <c r="F8412" s="44">
        <v>2.89</v>
      </c>
      <c r="G8412" s="44">
        <v>0.95</v>
      </c>
      <c r="H8412" s="18">
        <f>MIN(1,F8412/Config_Geracao!$E$4)*G8412</f>
        <v>0.27455</v>
      </c>
    </row>
    <row r="8413" ht="15.0" customHeight="1">
      <c r="A8413" s="43">
        <v>46008.4583333333</v>
      </c>
      <c r="B8413" s="44">
        <v>12.0</v>
      </c>
      <c r="C8413" s="44">
        <v>11.0</v>
      </c>
      <c r="D8413" s="44">
        <v>986.7</v>
      </c>
      <c r="E8413" s="44">
        <v>26.5</v>
      </c>
      <c r="F8413" s="44">
        <v>3.47</v>
      </c>
      <c r="G8413" s="44">
        <v>0.95</v>
      </c>
      <c r="H8413" s="18">
        <f>MIN(1,F8413/Config_Geracao!$E$4)*G8413</f>
        <v>0.32965</v>
      </c>
    </row>
    <row r="8414" ht="15.0" customHeight="1">
      <c r="A8414" s="43">
        <v>46008.5</v>
      </c>
      <c r="B8414" s="44">
        <v>12.0</v>
      </c>
      <c r="C8414" s="44">
        <v>12.0</v>
      </c>
      <c r="D8414" s="44">
        <v>620.5</v>
      </c>
      <c r="E8414" s="44">
        <v>29.6</v>
      </c>
      <c r="F8414" s="44">
        <v>3.16</v>
      </c>
      <c r="G8414" s="44">
        <v>0.95</v>
      </c>
      <c r="H8414" s="18">
        <f>MIN(1,F8414/Config_Geracao!$E$4)*G8414</f>
        <v>0.3002</v>
      </c>
    </row>
    <row r="8415" ht="15.0" customHeight="1">
      <c r="A8415" s="43">
        <v>46008.5416666667</v>
      </c>
      <c r="B8415" s="44">
        <v>12.0</v>
      </c>
      <c r="C8415" s="44">
        <v>13.0</v>
      </c>
      <c r="D8415" s="44">
        <v>574.5</v>
      </c>
      <c r="E8415" s="44">
        <v>30.5</v>
      </c>
      <c r="F8415" s="44">
        <v>2.81</v>
      </c>
      <c r="G8415" s="44">
        <v>0.95</v>
      </c>
      <c r="H8415" s="18">
        <f>MIN(1,F8415/Config_Geracao!$E$4)*G8415</f>
        <v>0.26695</v>
      </c>
    </row>
    <row r="8416" ht="15.0" customHeight="1">
      <c r="A8416" s="43">
        <v>46008.5833333333</v>
      </c>
      <c r="B8416" s="44">
        <v>12.0</v>
      </c>
      <c r="C8416" s="44">
        <v>14.0</v>
      </c>
      <c r="D8416" s="44">
        <v>584.7</v>
      </c>
      <c r="E8416" s="44">
        <v>30.1</v>
      </c>
      <c r="F8416" s="44">
        <v>6.42</v>
      </c>
      <c r="G8416" s="44">
        <v>0.95</v>
      </c>
      <c r="H8416" s="18">
        <f>MIN(1,F8416/Config_Geracao!$E$4)*G8416</f>
        <v>0.6099</v>
      </c>
    </row>
    <row r="8417" ht="15.0" customHeight="1">
      <c r="A8417" s="43">
        <v>46008.625</v>
      </c>
      <c r="B8417" s="44">
        <v>12.0</v>
      </c>
      <c r="C8417" s="44">
        <v>15.0</v>
      </c>
      <c r="D8417" s="44">
        <v>795.5</v>
      </c>
      <c r="E8417" s="44">
        <v>29.7</v>
      </c>
      <c r="F8417" s="44">
        <v>2.38</v>
      </c>
      <c r="G8417" s="44">
        <v>0.95</v>
      </c>
      <c r="H8417" s="18">
        <f>MIN(1,F8417/Config_Geracao!$E$4)*G8417</f>
        <v>0.2261</v>
      </c>
    </row>
    <row r="8418" ht="15.0" customHeight="1">
      <c r="A8418" s="43">
        <v>46008.6666666667</v>
      </c>
      <c r="B8418" s="44">
        <v>12.0</v>
      </c>
      <c r="C8418" s="44">
        <v>16.0</v>
      </c>
      <c r="D8418" s="44">
        <v>260.8</v>
      </c>
      <c r="E8418" s="44">
        <v>27.5</v>
      </c>
      <c r="F8418" s="44">
        <v>3.67</v>
      </c>
      <c r="G8418" s="44">
        <v>0.95</v>
      </c>
      <c r="H8418" s="18">
        <f>MIN(1,F8418/Config_Geracao!$E$4)*G8418</f>
        <v>0.34865</v>
      </c>
    </row>
    <row r="8419" ht="15.0" customHeight="1">
      <c r="A8419" s="43">
        <v>46008.7083333333</v>
      </c>
      <c r="B8419" s="44">
        <v>12.0</v>
      </c>
      <c r="C8419" s="44">
        <v>17.0</v>
      </c>
      <c r="D8419" s="44">
        <v>258.0</v>
      </c>
      <c r="E8419" s="44">
        <v>27.0</v>
      </c>
      <c r="F8419" s="44">
        <v>2.21</v>
      </c>
      <c r="G8419" s="44">
        <v>0.95</v>
      </c>
      <c r="H8419" s="18">
        <f>MIN(1,F8419/Config_Geracao!$E$4)*G8419</f>
        <v>0.20995</v>
      </c>
    </row>
    <row r="8420" ht="15.0" customHeight="1">
      <c r="A8420" s="43">
        <v>46008.75</v>
      </c>
      <c r="B8420" s="44">
        <v>12.0</v>
      </c>
      <c r="C8420" s="44">
        <v>18.0</v>
      </c>
      <c r="D8420" s="44">
        <v>199.3</v>
      </c>
      <c r="E8420" s="44">
        <v>22.3</v>
      </c>
      <c r="F8420" s="44">
        <v>5.83</v>
      </c>
      <c r="G8420" s="44">
        <v>0.95</v>
      </c>
      <c r="H8420" s="18">
        <f>MIN(1,F8420/Config_Geracao!$E$4)*G8420</f>
        <v>0.55385</v>
      </c>
    </row>
    <row r="8421" ht="15.0" customHeight="1">
      <c r="A8421" s="43">
        <v>46008.7916666667</v>
      </c>
      <c r="B8421" s="44">
        <v>12.0</v>
      </c>
      <c r="C8421" s="44">
        <v>19.0</v>
      </c>
      <c r="D8421" s="44">
        <v>1.0</v>
      </c>
      <c r="E8421" s="44">
        <v>25.6</v>
      </c>
      <c r="F8421" s="44">
        <v>2.19</v>
      </c>
      <c r="G8421" s="44">
        <v>0.95</v>
      </c>
      <c r="H8421" s="18">
        <f>MIN(1,F8421/Config_Geracao!$E$4)*G8421</f>
        <v>0.20805</v>
      </c>
    </row>
    <row r="8422" ht="15.0" customHeight="1">
      <c r="A8422" s="43">
        <v>46008.8333333333</v>
      </c>
      <c r="B8422" s="44">
        <v>12.0</v>
      </c>
      <c r="C8422" s="44">
        <v>20.0</v>
      </c>
      <c r="D8422" s="44">
        <v>0.0</v>
      </c>
      <c r="E8422" s="44">
        <v>29.4</v>
      </c>
      <c r="F8422" s="44">
        <v>2.63</v>
      </c>
      <c r="G8422" s="44">
        <v>0.95</v>
      </c>
      <c r="H8422" s="18">
        <f>MIN(1,F8422/Config_Geracao!$E$4)*G8422</f>
        <v>0.24985</v>
      </c>
    </row>
    <row r="8423" ht="15.0" customHeight="1">
      <c r="A8423" s="43">
        <v>46008.875</v>
      </c>
      <c r="B8423" s="44">
        <v>12.0</v>
      </c>
      <c r="C8423" s="44">
        <v>21.0</v>
      </c>
      <c r="D8423" s="44">
        <v>0.0</v>
      </c>
      <c r="E8423" s="44">
        <v>26.5</v>
      </c>
      <c r="F8423" s="44">
        <v>2.97</v>
      </c>
      <c r="G8423" s="44">
        <v>0.95</v>
      </c>
      <c r="H8423" s="18">
        <f>MIN(1,F8423/Config_Geracao!$E$4)*G8423</f>
        <v>0.28215</v>
      </c>
    </row>
    <row r="8424" ht="15.0" customHeight="1">
      <c r="A8424" s="43">
        <v>46008.9166666667</v>
      </c>
      <c r="B8424" s="44">
        <v>12.0</v>
      </c>
      <c r="C8424" s="44">
        <v>22.0</v>
      </c>
      <c r="D8424" s="44">
        <v>0.0</v>
      </c>
      <c r="E8424" s="44">
        <v>30.5</v>
      </c>
      <c r="F8424" s="44">
        <v>2.9</v>
      </c>
      <c r="G8424" s="44">
        <v>0.95</v>
      </c>
      <c r="H8424" s="18">
        <f>MIN(1,F8424/Config_Geracao!$E$4)*G8424</f>
        <v>0.2755</v>
      </c>
    </row>
    <row r="8425" ht="15.0" customHeight="1">
      <c r="A8425" s="43">
        <v>46008.9583333333</v>
      </c>
      <c r="B8425" s="44">
        <v>12.0</v>
      </c>
      <c r="C8425" s="44">
        <v>23.0</v>
      </c>
      <c r="D8425" s="44">
        <v>0.0</v>
      </c>
      <c r="E8425" s="44">
        <v>26.6</v>
      </c>
      <c r="F8425" s="44">
        <v>5.25</v>
      </c>
      <c r="G8425" s="44">
        <v>0.95</v>
      </c>
      <c r="H8425" s="18">
        <f>MIN(1,F8425/Config_Geracao!$E$4)*G8425</f>
        <v>0.49875</v>
      </c>
    </row>
    <row r="8426" ht="15.0" customHeight="1">
      <c r="A8426" s="43">
        <v>46009.0</v>
      </c>
      <c r="B8426" s="44">
        <v>12.0</v>
      </c>
      <c r="C8426" s="44">
        <v>0.0</v>
      </c>
      <c r="D8426" s="44">
        <v>0.0</v>
      </c>
      <c r="E8426" s="44">
        <v>27.3</v>
      </c>
      <c r="F8426" s="44">
        <v>3.07</v>
      </c>
      <c r="G8426" s="44">
        <v>0.95</v>
      </c>
      <c r="H8426" s="18">
        <f>MIN(1,F8426/Config_Geracao!$E$4)*G8426</f>
        <v>0.29165</v>
      </c>
    </row>
    <row r="8427" ht="15.0" customHeight="1">
      <c r="A8427" s="43">
        <v>46009.0416666667</v>
      </c>
      <c r="B8427" s="44">
        <v>12.0</v>
      </c>
      <c r="C8427" s="44">
        <v>1.0</v>
      </c>
      <c r="D8427" s="44">
        <v>0.0</v>
      </c>
      <c r="E8427" s="44">
        <v>30.2</v>
      </c>
      <c r="F8427" s="44">
        <v>4.57</v>
      </c>
      <c r="G8427" s="44">
        <v>0.95</v>
      </c>
      <c r="H8427" s="18">
        <f>MIN(1,F8427/Config_Geracao!$E$4)*G8427</f>
        <v>0.43415</v>
      </c>
    </row>
    <row r="8428" ht="15.0" customHeight="1">
      <c r="A8428" s="43">
        <v>46009.0833333333</v>
      </c>
      <c r="B8428" s="44">
        <v>12.0</v>
      </c>
      <c r="C8428" s="44">
        <v>2.0</v>
      </c>
      <c r="D8428" s="44">
        <v>0.0</v>
      </c>
      <c r="E8428" s="44">
        <v>26.4</v>
      </c>
      <c r="F8428" s="44">
        <v>3.53</v>
      </c>
      <c r="G8428" s="44">
        <v>0.95</v>
      </c>
      <c r="H8428" s="18">
        <f>MIN(1,F8428/Config_Geracao!$E$4)*G8428</f>
        <v>0.33535</v>
      </c>
    </row>
    <row r="8429" ht="15.0" customHeight="1">
      <c r="A8429" s="43">
        <v>46009.125</v>
      </c>
      <c r="B8429" s="44">
        <v>12.0</v>
      </c>
      <c r="C8429" s="44">
        <v>3.0</v>
      </c>
      <c r="D8429" s="44">
        <v>0.0</v>
      </c>
      <c r="E8429" s="44">
        <v>26.3</v>
      </c>
      <c r="F8429" s="44">
        <v>3.42</v>
      </c>
      <c r="G8429" s="44">
        <v>0.95</v>
      </c>
      <c r="H8429" s="18">
        <f>MIN(1,F8429/Config_Geracao!$E$4)*G8429</f>
        <v>0.3249</v>
      </c>
    </row>
    <row r="8430" ht="15.0" customHeight="1">
      <c r="A8430" s="43">
        <v>46009.1666666667</v>
      </c>
      <c r="B8430" s="44">
        <v>12.0</v>
      </c>
      <c r="C8430" s="44">
        <v>4.0</v>
      </c>
      <c r="D8430" s="44">
        <v>0.0</v>
      </c>
      <c r="E8430" s="44">
        <v>25.3</v>
      </c>
      <c r="F8430" s="44">
        <v>3.33</v>
      </c>
      <c r="G8430" s="44">
        <v>0.95</v>
      </c>
      <c r="H8430" s="18">
        <f>MIN(1,F8430/Config_Geracao!$E$4)*G8430</f>
        <v>0.31635</v>
      </c>
    </row>
    <row r="8431" ht="15.0" customHeight="1">
      <c r="A8431" s="43">
        <v>46009.2083333333</v>
      </c>
      <c r="B8431" s="44">
        <v>12.0</v>
      </c>
      <c r="C8431" s="44">
        <v>5.0</v>
      </c>
      <c r="D8431" s="44">
        <v>7.1</v>
      </c>
      <c r="E8431" s="44">
        <v>25.7</v>
      </c>
      <c r="F8431" s="44">
        <v>3.96</v>
      </c>
      <c r="G8431" s="44">
        <v>0.95</v>
      </c>
      <c r="H8431" s="18">
        <f>MIN(1,F8431/Config_Geracao!$E$4)*G8431</f>
        <v>0.3762</v>
      </c>
    </row>
    <row r="8432" ht="15.0" customHeight="1">
      <c r="A8432" s="43">
        <v>46009.25</v>
      </c>
      <c r="B8432" s="44">
        <v>12.0</v>
      </c>
      <c r="C8432" s="44">
        <v>6.0</v>
      </c>
      <c r="D8432" s="44">
        <v>158.6</v>
      </c>
      <c r="E8432" s="44">
        <v>25.5</v>
      </c>
      <c r="F8432" s="44">
        <v>1.95</v>
      </c>
      <c r="G8432" s="44">
        <v>0.95</v>
      </c>
      <c r="H8432" s="18">
        <f>MIN(1,F8432/Config_Geracao!$E$4)*G8432</f>
        <v>0.18525</v>
      </c>
    </row>
    <row r="8433" ht="15.0" customHeight="1">
      <c r="A8433" s="43">
        <v>46009.2916666667</v>
      </c>
      <c r="B8433" s="44">
        <v>12.0</v>
      </c>
      <c r="C8433" s="44">
        <v>7.0</v>
      </c>
      <c r="D8433" s="44">
        <v>424.9</v>
      </c>
      <c r="E8433" s="44">
        <v>29.3</v>
      </c>
      <c r="F8433" s="44">
        <v>3.99</v>
      </c>
      <c r="G8433" s="44">
        <v>0.95</v>
      </c>
      <c r="H8433" s="18">
        <f>MIN(1,F8433/Config_Geracao!$E$4)*G8433</f>
        <v>0.37905</v>
      </c>
    </row>
    <row r="8434" ht="15.0" customHeight="1">
      <c r="A8434" s="43">
        <v>46009.3333333333</v>
      </c>
      <c r="B8434" s="44">
        <v>12.0</v>
      </c>
      <c r="C8434" s="44">
        <v>8.0</v>
      </c>
      <c r="D8434" s="44">
        <v>632.4</v>
      </c>
      <c r="E8434" s="44">
        <v>28.1</v>
      </c>
      <c r="F8434" s="44">
        <v>2.16</v>
      </c>
      <c r="G8434" s="44">
        <v>0.95</v>
      </c>
      <c r="H8434" s="18">
        <f>MIN(1,F8434/Config_Geracao!$E$4)*G8434</f>
        <v>0.2052</v>
      </c>
    </row>
    <row r="8435" ht="15.0" customHeight="1">
      <c r="A8435" s="43">
        <v>46009.375</v>
      </c>
      <c r="B8435" s="44">
        <v>12.0</v>
      </c>
      <c r="C8435" s="44">
        <v>9.0</v>
      </c>
      <c r="D8435" s="44">
        <v>519.9</v>
      </c>
      <c r="E8435" s="44">
        <v>28.8</v>
      </c>
      <c r="F8435" s="44">
        <v>2.12</v>
      </c>
      <c r="G8435" s="44">
        <v>0.95</v>
      </c>
      <c r="H8435" s="18">
        <f>MIN(1,F8435/Config_Geracao!$E$4)*G8435</f>
        <v>0.2014</v>
      </c>
    </row>
    <row r="8436" ht="15.0" customHeight="1">
      <c r="A8436" s="43">
        <v>46009.4166666667</v>
      </c>
      <c r="B8436" s="44">
        <v>12.0</v>
      </c>
      <c r="C8436" s="44">
        <v>10.0</v>
      </c>
      <c r="D8436" s="44">
        <v>919.8</v>
      </c>
      <c r="E8436" s="44">
        <v>34.3</v>
      </c>
      <c r="F8436" s="44">
        <v>2.22</v>
      </c>
      <c r="G8436" s="44">
        <v>0.95</v>
      </c>
      <c r="H8436" s="18">
        <f>MIN(1,F8436/Config_Geracao!$E$4)*G8436</f>
        <v>0.2109</v>
      </c>
    </row>
    <row r="8437" ht="15.0" customHeight="1">
      <c r="A8437" s="43">
        <v>46009.4583333333</v>
      </c>
      <c r="B8437" s="44">
        <v>12.0</v>
      </c>
      <c r="C8437" s="44">
        <v>11.0</v>
      </c>
      <c r="D8437" s="44">
        <v>1024.5</v>
      </c>
      <c r="E8437" s="44">
        <v>32.1</v>
      </c>
      <c r="F8437" s="44">
        <v>2.74</v>
      </c>
      <c r="G8437" s="44">
        <v>0.95</v>
      </c>
      <c r="H8437" s="18">
        <f>MIN(1,F8437/Config_Geracao!$E$4)*G8437</f>
        <v>0.2603</v>
      </c>
    </row>
    <row r="8438" ht="15.0" customHeight="1">
      <c r="A8438" s="43">
        <v>46009.5</v>
      </c>
      <c r="B8438" s="44">
        <v>12.0</v>
      </c>
      <c r="C8438" s="44">
        <v>12.0</v>
      </c>
      <c r="D8438" s="44">
        <v>374.3</v>
      </c>
      <c r="E8438" s="44">
        <v>31.6</v>
      </c>
      <c r="F8438" s="44">
        <v>2.54</v>
      </c>
      <c r="G8438" s="44">
        <v>0.95</v>
      </c>
      <c r="H8438" s="18">
        <f>MIN(1,F8438/Config_Geracao!$E$4)*G8438</f>
        <v>0.2413</v>
      </c>
    </row>
    <row r="8439" ht="15.0" customHeight="1">
      <c r="A8439" s="43">
        <v>46009.5416666667</v>
      </c>
      <c r="B8439" s="44">
        <v>12.0</v>
      </c>
      <c r="C8439" s="44">
        <v>13.0</v>
      </c>
      <c r="D8439" s="44">
        <v>606.5</v>
      </c>
      <c r="E8439" s="44">
        <v>30.3</v>
      </c>
      <c r="F8439" s="44">
        <v>2.23</v>
      </c>
      <c r="G8439" s="44">
        <v>0.95</v>
      </c>
      <c r="H8439" s="18">
        <f>MIN(1,F8439/Config_Geracao!$E$4)*G8439</f>
        <v>0.21185</v>
      </c>
    </row>
    <row r="8440" ht="15.0" customHeight="1">
      <c r="A8440" s="43">
        <v>46009.5833333333</v>
      </c>
      <c r="B8440" s="44">
        <v>12.0</v>
      </c>
      <c r="C8440" s="44">
        <v>14.0</v>
      </c>
      <c r="D8440" s="44">
        <v>567.3</v>
      </c>
      <c r="E8440" s="44">
        <v>31.1</v>
      </c>
      <c r="F8440" s="44">
        <v>2.32</v>
      </c>
      <c r="G8440" s="44">
        <v>0.95</v>
      </c>
      <c r="H8440" s="18">
        <f>MIN(1,F8440/Config_Geracao!$E$4)*G8440</f>
        <v>0.2204</v>
      </c>
    </row>
    <row r="8441" ht="15.0" customHeight="1">
      <c r="A8441" s="43">
        <v>46009.625</v>
      </c>
      <c r="B8441" s="44">
        <v>12.0</v>
      </c>
      <c r="C8441" s="44">
        <v>15.0</v>
      </c>
      <c r="D8441" s="44">
        <v>194.5</v>
      </c>
      <c r="E8441" s="44">
        <v>30.6</v>
      </c>
      <c r="F8441" s="44">
        <v>3.17</v>
      </c>
      <c r="G8441" s="44">
        <v>0.95</v>
      </c>
      <c r="H8441" s="18">
        <f>MIN(1,F8441/Config_Geracao!$E$4)*G8441</f>
        <v>0.30115</v>
      </c>
    </row>
    <row r="8442" ht="15.0" customHeight="1">
      <c r="A8442" s="43">
        <v>46009.6666666667</v>
      </c>
      <c r="B8442" s="44">
        <v>12.0</v>
      </c>
      <c r="C8442" s="44">
        <v>16.0</v>
      </c>
      <c r="D8442" s="44">
        <v>257.1</v>
      </c>
      <c r="E8442" s="44">
        <v>28.7</v>
      </c>
      <c r="F8442" s="44">
        <v>2.7</v>
      </c>
      <c r="G8442" s="44">
        <v>0.95</v>
      </c>
      <c r="H8442" s="18">
        <f>MIN(1,F8442/Config_Geracao!$E$4)*G8442</f>
        <v>0.2565</v>
      </c>
    </row>
    <row r="8443" ht="15.0" customHeight="1">
      <c r="A8443" s="43">
        <v>46009.7083333333</v>
      </c>
      <c r="B8443" s="44">
        <v>12.0</v>
      </c>
      <c r="C8443" s="44">
        <v>17.0</v>
      </c>
      <c r="D8443" s="44">
        <v>450.2</v>
      </c>
      <c r="E8443" s="44">
        <v>25.7</v>
      </c>
      <c r="F8443" s="44">
        <v>3.35</v>
      </c>
      <c r="G8443" s="44">
        <v>0.95</v>
      </c>
      <c r="H8443" s="18">
        <f>MIN(1,F8443/Config_Geracao!$E$4)*G8443</f>
        <v>0.31825</v>
      </c>
    </row>
    <row r="8444" ht="15.0" customHeight="1">
      <c r="A8444" s="43">
        <v>46009.75</v>
      </c>
      <c r="B8444" s="44">
        <v>12.0</v>
      </c>
      <c r="C8444" s="44">
        <v>18.0</v>
      </c>
      <c r="D8444" s="44">
        <v>245.0</v>
      </c>
      <c r="E8444" s="44">
        <v>23.3</v>
      </c>
      <c r="F8444" s="44">
        <v>4.18</v>
      </c>
      <c r="G8444" s="44">
        <v>0.95</v>
      </c>
      <c r="H8444" s="18">
        <f>MIN(1,F8444/Config_Geracao!$E$4)*G8444</f>
        <v>0.3971</v>
      </c>
    </row>
    <row r="8445" ht="15.0" customHeight="1">
      <c r="A8445" s="43">
        <v>46009.7916666667</v>
      </c>
      <c r="B8445" s="44">
        <v>12.0</v>
      </c>
      <c r="C8445" s="44">
        <v>19.0</v>
      </c>
      <c r="D8445" s="44">
        <v>0.0</v>
      </c>
      <c r="E8445" s="44">
        <v>23.6</v>
      </c>
      <c r="F8445" s="44">
        <v>2.33</v>
      </c>
      <c r="G8445" s="44">
        <v>0.95</v>
      </c>
      <c r="H8445" s="18">
        <f>MIN(1,F8445/Config_Geracao!$E$4)*G8445</f>
        <v>0.22135</v>
      </c>
    </row>
    <row r="8446" ht="15.0" customHeight="1">
      <c r="A8446" s="43">
        <v>46009.8333333333</v>
      </c>
      <c r="B8446" s="44">
        <v>12.0</v>
      </c>
      <c r="C8446" s="44">
        <v>20.0</v>
      </c>
      <c r="D8446" s="44">
        <v>0.0</v>
      </c>
      <c r="E8446" s="44">
        <v>25.7</v>
      </c>
      <c r="F8446" s="44">
        <v>2.78</v>
      </c>
      <c r="G8446" s="44">
        <v>0.95</v>
      </c>
      <c r="H8446" s="18">
        <f>MIN(1,F8446/Config_Geracao!$E$4)*G8446</f>
        <v>0.2641</v>
      </c>
    </row>
    <row r="8447" ht="15.0" customHeight="1">
      <c r="A8447" s="43">
        <v>46009.875</v>
      </c>
      <c r="B8447" s="44">
        <v>12.0</v>
      </c>
      <c r="C8447" s="44">
        <v>21.0</v>
      </c>
      <c r="D8447" s="44">
        <v>0.0</v>
      </c>
      <c r="E8447" s="44">
        <v>27.9</v>
      </c>
      <c r="F8447" s="44">
        <v>2.95</v>
      </c>
      <c r="G8447" s="44">
        <v>0.95</v>
      </c>
      <c r="H8447" s="18">
        <f>MIN(1,F8447/Config_Geracao!$E$4)*G8447</f>
        <v>0.28025</v>
      </c>
    </row>
    <row r="8448" ht="15.0" customHeight="1">
      <c r="A8448" s="43">
        <v>46009.9166666667</v>
      </c>
      <c r="B8448" s="44">
        <v>12.0</v>
      </c>
      <c r="C8448" s="44">
        <v>22.0</v>
      </c>
      <c r="D8448" s="44">
        <v>0.0</v>
      </c>
      <c r="E8448" s="44">
        <v>26.6</v>
      </c>
      <c r="F8448" s="44">
        <v>3.29</v>
      </c>
      <c r="G8448" s="44">
        <v>0.95</v>
      </c>
      <c r="H8448" s="18">
        <f>MIN(1,F8448/Config_Geracao!$E$4)*G8448</f>
        <v>0.31255</v>
      </c>
    </row>
    <row r="8449" ht="15.0" customHeight="1">
      <c r="A8449" s="43">
        <v>46009.9583333333</v>
      </c>
      <c r="B8449" s="44">
        <v>12.0</v>
      </c>
      <c r="C8449" s="44">
        <v>23.0</v>
      </c>
      <c r="D8449" s="44">
        <v>0.0</v>
      </c>
      <c r="E8449" s="44">
        <v>27.1</v>
      </c>
      <c r="F8449" s="44">
        <v>4.02</v>
      </c>
      <c r="G8449" s="44">
        <v>0.95</v>
      </c>
      <c r="H8449" s="18">
        <f>MIN(1,F8449/Config_Geracao!$E$4)*G8449</f>
        <v>0.3819</v>
      </c>
    </row>
    <row r="8450" ht="15.0" customHeight="1">
      <c r="A8450" s="43">
        <v>46010.0</v>
      </c>
      <c r="B8450" s="44">
        <v>12.0</v>
      </c>
      <c r="C8450" s="44">
        <v>0.0</v>
      </c>
      <c r="D8450" s="44">
        <v>0.0</v>
      </c>
      <c r="E8450" s="44">
        <v>29.1</v>
      </c>
      <c r="F8450" s="44">
        <v>3.12</v>
      </c>
      <c r="G8450" s="44">
        <v>0.95</v>
      </c>
      <c r="H8450" s="18">
        <f>MIN(1,F8450/Config_Geracao!$E$4)*G8450</f>
        <v>0.2964</v>
      </c>
    </row>
    <row r="8451" ht="15.0" customHeight="1">
      <c r="A8451" s="43">
        <v>46010.0416666667</v>
      </c>
      <c r="B8451" s="44">
        <v>12.0</v>
      </c>
      <c r="C8451" s="44">
        <v>1.0</v>
      </c>
      <c r="D8451" s="44">
        <v>0.0</v>
      </c>
      <c r="E8451" s="44">
        <v>27.9</v>
      </c>
      <c r="F8451" s="44">
        <v>3.33</v>
      </c>
      <c r="G8451" s="44">
        <v>0.95</v>
      </c>
      <c r="H8451" s="18">
        <f>MIN(1,F8451/Config_Geracao!$E$4)*G8451</f>
        <v>0.31635</v>
      </c>
    </row>
    <row r="8452" ht="15.0" customHeight="1">
      <c r="A8452" s="43">
        <v>46010.0833333333</v>
      </c>
      <c r="B8452" s="44">
        <v>12.0</v>
      </c>
      <c r="C8452" s="44">
        <v>2.0</v>
      </c>
      <c r="D8452" s="44">
        <v>0.0</v>
      </c>
      <c r="E8452" s="44">
        <v>25.9</v>
      </c>
      <c r="F8452" s="44">
        <v>7.87</v>
      </c>
      <c r="G8452" s="44">
        <v>0.95</v>
      </c>
      <c r="H8452" s="18">
        <f>MIN(1,F8452/Config_Geracao!$E$4)*G8452</f>
        <v>0.74765</v>
      </c>
    </row>
    <row r="8453" ht="15.0" customHeight="1">
      <c r="A8453" s="43">
        <v>46010.125</v>
      </c>
      <c r="B8453" s="44">
        <v>12.0</v>
      </c>
      <c r="C8453" s="44">
        <v>3.0</v>
      </c>
      <c r="D8453" s="44">
        <v>0.0</v>
      </c>
      <c r="E8453" s="44">
        <v>26.0</v>
      </c>
      <c r="F8453" s="44">
        <v>3.37</v>
      </c>
      <c r="G8453" s="44">
        <v>0.95</v>
      </c>
      <c r="H8453" s="18">
        <f>MIN(1,F8453/Config_Geracao!$E$4)*G8453</f>
        <v>0.32015</v>
      </c>
    </row>
    <row r="8454" ht="15.0" customHeight="1">
      <c r="A8454" s="43">
        <v>46010.1666666667</v>
      </c>
      <c r="B8454" s="44">
        <v>12.0</v>
      </c>
      <c r="C8454" s="44">
        <v>4.0</v>
      </c>
      <c r="D8454" s="44">
        <v>0.0</v>
      </c>
      <c r="E8454" s="44">
        <v>26.3</v>
      </c>
      <c r="F8454" s="44">
        <v>3.11</v>
      </c>
      <c r="G8454" s="44">
        <v>0.95</v>
      </c>
      <c r="H8454" s="18">
        <f>MIN(1,F8454/Config_Geracao!$E$4)*G8454</f>
        <v>0.29545</v>
      </c>
    </row>
    <row r="8455" ht="15.0" customHeight="1">
      <c r="A8455" s="43">
        <v>46010.2083333333</v>
      </c>
      <c r="B8455" s="44">
        <v>12.0</v>
      </c>
      <c r="C8455" s="44">
        <v>5.0</v>
      </c>
      <c r="D8455" s="44">
        <v>12.1</v>
      </c>
      <c r="E8455" s="44">
        <v>23.5</v>
      </c>
      <c r="F8455" s="44">
        <v>3.84</v>
      </c>
      <c r="G8455" s="44">
        <v>0.95</v>
      </c>
      <c r="H8455" s="18">
        <f>MIN(1,F8455/Config_Geracao!$E$4)*G8455</f>
        <v>0.3648</v>
      </c>
    </row>
    <row r="8456" ht="15.0" customHeight="1">
      <c r="A8456" s="43">
        <v>46010.25</v>
      </c>
      <c r="B8456" s="44">
        <v>12.0</v>
      </c>
      <c r="C8456" s="44">
        <v>6.0</v>
      </c>
      <c r="D8456" s="44">
        <v>142.4</v>
      </c>
      <c r="E8456" s="44">
        <v>24.6</v>
      </c>
      <c r="F8456" s="44">
        <v>2.65</v>
      </c>
      <c r="G8456" s="44">
        <v>0.95</v>
      </c>
      <c r="H8456" s="18">
        <f>MIN(1,F8456/Config_Geracao!$E$4)*G8456</f>
        <v>0.25175</v>
      </c>
    </row>
    <row r="8457" ht="15.0" customHeight="1">
      <c r="A8457" s="43">
        <v>46010.2916666667</v>
      </c>
      <c r="B8457" s="44">
        <v>12.0</v>
      </c>
      <c r="C8457" s="44">
        <v>7.0</v>
      </c>
      <c r="D8457" s="44">
        <v>323.7</v>
      </c>
      <c r="E8457" s="44">
        <v>26.7</v>
      </c>
      <c r="F8457" s="44">
        <v>3.37</v>
      </c>
      <c r="G8457" s="44">
        <v>0.95</v>
      </c>
      <c r="H8457" s="18">
        <f>MIN(1,F8457/Config_Geracao!$E$4)*G8457</f>
        <v>0.32015</v>
      </c>
    </row>
    <row r="8458" ht="15.0" customHeight="1">
      <c r="A8458" s="43">
        <v>46010.3333333333</v>
      </c>
      <c r="B8458" s="44">
        <v>12.0</v>
      </c>
      <c r="C8458" s="44">
        <v>8.0</v>
      </c>
      <c r="D8458" s="44">
        <v>596.1</v>
      </c>
      <c r="E8458" s="44">
        <v>28.7</v>
      </c>
      <c r="F8458" s="44">
        <v>3.34</v>
      </c>
      <c r="G8458" s="44">
        <v>0.95</v>
      </c>
      <c r="H8458" s="18">
        <f>MIN(1,F8458/Config_Geracao!$E$4)*G8458</f>
        <v>0.3173</v>
      </c>
    </row>
    <row r="8459" ht="15.0" customHeight="1">
      <c r="A8459" s="43">
        <v>46010.375</v>
      </c>
      <c r="B8459" s="44">
        <v>12.0</v>
      </c>
      <c r="C8459" s="44">
        <v>9.0</v>
      </c>
      <c r="D8459" s="44">
        <v>539.7</v>
      </c>
      <c r="E8459" s="44">
        <v>30.5</v>
      </c>
      <c r="F8459" s="44">
        <v>3.32</v>
      </c>
      <c r="G8459" s="44">
        <v>0.95</v>
      </c>
      <c r="H8459" s="18">
        <f>MIN(1,F8459/Config_Geracao!$E$4)*G8459</f>
        <v>0.3154</v>
      </c>
    </row>
    <row r="8460" ht="15.0" customHeight="1">
      <c r="A8460" s="43">
        <v>46010.4166666667</v>
      </c>
      <c r="B8460" s="44">
        <v>12.0</v>
      </c>
      <c r="C8460" s="44">
        <v>10.0</v>
      </c>
      <c r="D8460" s="44">
        <v>387.4</v>
      </c>
      <c r="E8460" s="44">
        <v>29.0</v>
      </c>
      <c r="F8460" s="44">
        <v>2.67</v>
      </c>
      <c r="G8460" s="44">
        <v>0.95</v>
      </c>
      <c r="H8460" s="18">
        <f>MIN(1,F8460/Config_Geracao!$E$4)*G8460</f>
        <v>0.25365</v>
      </c>
    </row>
    <row r="8461" ht="15.0" customHeight="1">
      <c r="A8461" s="43">
        <v>46010.4583333333</v>
      </c>
      <c r="B8461" s="44">
        <v>12.0</v>
      </c>
      <c r="C8461" s="44">
        <v>11.0</v>
      </c>
      <c r="D8461" s="44">
        <v>606.7</v>
      </c>
      <c r="E8461" s="44">
        <v>29.1</v>
      </c>
      <c r="F8461" s="44">
        <v>3.22</v>
      </c>
      <c r="G8461" s="44">
        <v>0.95</v>
      </c>
      <c r="H8461" s="18">
        <f>MIN(1,F8461/Config_Geracao!$E$4)*G8461</f>
        <v>0.3059</v>
      </c>
    </row>
    <row r="8462" ht="15.0" customHeight="1">
      <c r="A8462" s="43">
        <v>46010.5</v>
      </c>
      <c r="B8462" s="44">
        <v>12.0</v>
      </c>
      <c r="C8462" s="44">
        <v>12.0</v>
      </c>
      <c r="D8462" s="44">
        <v>630.9</v>
      </c>
      <c r="E8462" s="44">
        <v>31.9</v>
      </c>
      <c r="F8462" s="44">
        <v>2.02</v>
      </c>
      <c r="G8462" s="44">
        <v>0.95</v>
      </c>
      <c r="H8462" s="18">
        <f>MIN(1,F8462/Config_Geracao!$E$4)*G8462</f>
        <v>0.1919</v>
      </c>
    </row>
    <row r="8463" ht="15.0" customHeight="1">
      <c r="A8463" s="43">
        <v>46010.5416666667</v>
      </c>
      <c r="B8463" s="44">
        <v>12.0</v>
      </c>
      <c r="C8463" s="44">
        <v>13.0</v>
      </c>
      <c r="D8463" s="44">
        <v>958.1</v>
      </c>
      <c r="E8463" s="44">
        <v>30.4</v>
      </c>
      <c r="F8463" s="44">
        <v>2.21</v>
      </c>
      <c r="G8463" s="44">
        <v>0.95</v>
      </c>
      <c r="H8463" s="18">
        <f>MIN(1,F8463/Config_Geracao!$E$4)*G8463</f>
        <v>0.20995</v>
      </c>
    </row>
    <row r="8464" ht="15.0" customHeight="1">
      <c r="A8464" s="43">
        <v>46010.5833333333</v>
      </c>
      <c r="B8464" s="44">
        <v>12.0</v>
      </c>
      <c r="C8464" s="44">
        <v>14.0</v>
      </c>
      <c r="D8464" s="44">
        <v>962.4</v>
      </c>
      <c r="E8464" s="44">
        <v>30.0</v>
      </c>
      <c r="F8464" s="44">
        <v>2.3</v>
      </c>
      <c r="G8464" s="44">
        <v>0.95</v>
      </c>
      <c r="H8464" s="18">
        <f>MIN(1,F8464/Config_Geracao!$E$4)*G8464</f>
        <v>0.2185</v>
      </c>
    </row>
    <row r="8465" ht="15.0" customHeight="1">
      <c r="A8465" s="43">
        <v>46010.625</v>
      </c>
      <c r="B8465" s="44">
        <v>12.0</v>
      </c>
      <c r="C8465" s="44">
        <v>15.0</v>
      </c>
      <c r="D8465" s="44">
        <v>375.9</v>
      </c>
      <c r="E8465" s="44">
        <v>30.2</v>
      </c>
      <c r="F8465" s="44">
        <v>2.57</v>
      </c>
      <c r="G8465" s="44">
        <v>0.95</v>
      </c>
      <c r="H8465" s="18">
        <f>MIN(1,F8465/Config_Geracao!$E$4)*G8465</f>
        <v>0.24415</v>
      </c>
    </row>
    <row r="8466" ht="15.0" customHeight="1">
      <c r="A8466" s="43">
        <v>46010.6666666667</v>
      </c>
      <c r="B8466" s="44">
        <v>12.0</v>
      </c>
      <c r="C8466" s="44">
        <v>16.0</v>
      </c>
      <c r="D8466" s="44">
        <v>642.0</v>
      </c>
      <c r="E8466" s="44">
        <v>25.2</v>
      </c>
      <c r="F8466" s="44">
        <v>2.49</v>
      </c>
      <c r="G8466" s="44">
        <v>0.95</v>
      </c>
      <c r="H8466" s="18">
        <f>MIN(1,F8466/Config_Geracao!$E$4)*G8466</f>
        <v>0.23655</v>
      </c>
    </row>
    <row r="8467" ht="15.0" customHeight="1">
      <c r="A8467" s="43">
        <v>46010.7083333333</v>
      </c>
      <c r="B8467" s="44">
        <v>12.0</v>
      </c>
      <c r="C8467" s="44">
        <v>17.0</v>
      </c>
      <c r="D8467" s="44">
        <v>86.4</v>
      </c>
      <c r="E8467" s="44">
        <v>28.1</v>
      </c>
      <c r="F8467" s="44">
        <v>2.07</v>
      </c>
      <c r="G8467" s="44">
        <v>0.95</v>
      </c>
      <c r="H8467" s="18">
        <f>MIN(1,F8467/Config_Geracao!$E$4)*G8467</f>
        <v>0.19665</v>
      </c>
    </row>
    <row r="8468" ht="15.0" customHeight="1">
      <c r="A8468" s="43">
        <v>46010.75</v>
      </c>
      <c r="B8468" s="44">
        <v>12.0</v>
      </c>
      <c r="C8468" s="44">
        <v>18.0</v>
      </c>
      <c r="D8468" s="44">
        <v>202.9</v>
      </c>
      <c r="E8468" s="44">
        <v>24.9</v>
      </c>
      <c r="F8468" s="44">
        <v>2.14</v>
      </c>
      <c r="G8468" s="44">
        <v>0.95</v>
      </c>
      <c r="H8468" s="18">
        <f>MIN(1,F8468/Config_Geracao!$E$4)*G8468</f>
        <v>0.2033</v>
      </c>
    </row>
    <row r="8469" ht="15.0" customHeight="1">
      <c r="A8469" s="43">
        <v>46010.7916666667</v>
      </c>
      <c r="B8469" s="44">
        <v>12.0</v>
      </c>
      <c r="C8469" s="44">
        <v>19.0</v>
      </c>
      <c r="D8469" s="44">
        <v>6.8</v>
      </c>
      <c r="E8469" s="44">
        <v>27.5</v>
      </c>
      <c r="F8469" s="44">
        <v>2.0</v>
      </c>
      <c r="G8469" s="44">
        <v>0.95</v>
      </c>
      <c r="H8469" s="18">
        <f>MIN(1,F8469/Config_Geracao!$E$4)*G8469</f>
        <v>0.19</v>
      </c>
    </row>
    <row r="8470" ht="15.0" customHeight="1">
      <c r="A8470" s="43">
        <v>46010.8333333333</v>
      </c>
      <c r="B8470" s="44">
        <v>12.0</v>
      </c>
      <c r="C8470" s="44">
        <v>20.0</v>
      </c>
      <c r="D8470" s="44">
        <v>0.0</v>
      </c>
      <c r="E8470" s="44">
        <v>27.5</v>
      </c>
      <c r="F8470" s="44">
        <v>2.79</v>
      </c>
      <c r="G8470" s="44">
        <v>0.95</v>
      </c>
      <c r="H8470" s="18">
        <f>MIN(1,F8470/Config_Geracao!$E$4)*G8470</f>
        <v>0.26505</v>
      </c>
    </row>
    <row r="8471" ht="15.0" customHeight="1">
      <c r="A8471" s="43">
        <v>46010.875</v>
      </c>
      <c r="B8471" s="44">
        <v>12.0</v>
      </c>
      <c r="C8471" s="44">
        <v>21.0</v>
      </c>
      <c r="D8471" s="44">
        <v>0.0</v>
      </c>
      <c r="E8471" s="44">
        <v>27.5</v>
      </c>
      <c r="F8471" s="44">
        <v>3.26</v>
      </c>
      <c r="G8471" s="44">
        <v>0.95</v>
      </c>
      <c r="H8471" s="18">
        <f>MIN(1,F8471/Config_Geracao!$E$4)*G8471</f>
        <v>0.3097</v>
      </c>
    </row>
    <row r="8472" ht="15.0" customHeight="1">
      <c r="A8472" s="43">
        <v>46010.9166666667</v>
      </c>
      <c r="B8472" s="44">
        <v>12.0</v>
      </c>
      <c r="C8472" s="44">
        <v>22.0</v>
      </c>
      <c r="D8472" s="44">
        <v>0.0</v>
      </c>
      <c r="E8472" s="44">
        <v>26.8</v>
      </c>
      <c r="F8472" s="44">
        <v>3.95</v>
      </c>
      <c r="G8472" s="44">
        <v>0.95</v>
      </c>
      <c r="H8472" s="18">
        <f>MIN(1,F8472/Config_Geracao!$E$4)*G8472</f>
        <v>0.37525</v>
      </c>
    </row>
    <row r="8473" ht="15.0" customHeight="1">
      <c r="A8473" s="43">
        <v>46010.9583333333</v>
      </c>
      <c r="B8473" s="44">
        <v>12.0</v>
      </c>
      <c r="C8473" s="44">
        <v>23.0</v>
      </c>
      <c r="D8473" s="44">
        <v>0.0</v>
      </c>
      <c r="E8473" s="44">
        <v>28.4</v>
      </c>
      <c r="F8473" s="44">
        <v>5.08</v>
      </c>
      <c r="G8473" s="44">
        <v>0.95</v>
      </c>
      <c r="H8473" s="18">
        <f>MIN(1,F8473/Config_Geracao!$E$4)*G8473</f>
        <v>0.4826</v>
      </c>
    </row>
    <row r="8474" ht="15.0" customHeight="1">
      <c r="A8474" s="43">
        <v>46011.0</v>
      </c>
      <c r="B8474" s="44">
        <v>12.0</v>
      </c>
      <c r="C8474" s="44">
        <v>0.0</v>
      </c>
      <c r="D8474" s="44">
        <v>0.0</v>
      </c>
      <c r="E8474" s="44">
        <v>28.0</v>
      </c>
      <c r="F8474" s="44">
        <v>4.01</v>
      </c>
      <c r="G8474" s="44">
        <v>0.95</v>
      </c>
      <c r="H8474" s="18">
        <f>MIN(1,F8474/Config_Geracao!$E$4)*G8474</f>
        <v>0.38095</v>
      </c>
    </row>
    <row r="8475" ht="15.0" customHeight="1">
      <c r="A8475" s="43">
        <v>46011.0416666667</v>
      </c>
      <c r="B8475" s="44">
        <v>12.0</v>
      </c>
      <c r="C8475" s="44">
        <v>1.0</v>
      </c>
      <c r="D8475" s="44">
        <v>0.0</v>
      </c>
      <c r="E8475" s="44">
        <v>26.6</v>
      </c>
      <c r="F8475" s="44">
        <v>5.02</v>
      </c>
      <c r="G8475" s="44">
        <v>0.95</v>
      </c>
      <c r="H8475" s="18">
        <f>MIN(1,F8475/Config_Geracao!$E$4)*G8475</f>
        <v>0.4769</v>
      </c>
    </row>
    <row r="8476" ht="15.0" customHeight="1">
      <c r="A8476" s="43">
        <v>46011.0833333333</v>
      </c>
      <c r="B8476" s="44">
        <v>12.0</v>
      </c>
      <c r="C8476" s="44">
        <v>2.0</v>
      </c>
      <c r="D8476" s="44">
        <v>0.0</v>
      </c>
      <c r="E8476" s="44">
        <v>26.3</v>
      </c>
      <c r="F8476" s="44">
        <v>3.76</v>
      </c>
      <c r="G8476" s="44">
        <v>0.95</v>
      </c>
      <c r="H8476" s="18">
        <f>MIN(1,F8476/Config_Geracao!$E$4)*G8476</f>
        <v>0.3572</v>
      </c>
    </row>
    <row r="8477" ht="15.0" customHeight="1">
      <c r="A8477" s="43">
        <v>46011.125</v>
      </c>
      <c r="B8477" s="44">
        <v>12.0</v>
      </c>
      <c r="C8477" s="44">
        <v>3.0</v>
      </c>
      <c r="D8477" s="44">
        <v>0.0</v>
      </c>
      <c r="E8477" s="44">
        <v>26.7</v>
      </c>
      <c r="F8477" s="44">
        <v>2.99</v>
      </c>
      <c r="G8477" s="44">
        <v>0.95</v>
      </c>
      <c r="H8477" s="18">
        <f>MIN(1,F8477/Config_Geracao!$E$4)*G8477</f>
        <v>0.28405</v>
      </c>
    </row>
    <row r="8478" ht="15.0" customHeight="1">
      <c r="A8478" s="43">
        <v>46011.1666666667</v>
      </c>
      <c r="B8478" s="44">
        <v>12.0</v>
      </c>
      <c r="C8478" s="44">
        <v>4.0</v>
      </c>
      <c r="D8478" s="44">
        <v>0.0</v>
      </c>
      <c r="E8478" s="44">
        <v>28.7</v>
      </c>
      <c r="F8478" s="44">
        <v>3.28</v>
      </c>
      <c r="G8478" s="44">
        <v>0.95</v>
      </c>
      <c r="H8478" s="18">
        <f>MIN(1,F8478/Config_Geracao!$E$4)*G8478</f>
        <v>0.3116</v>
      </c>
    </row>
    <row r="8479" ht="15.0" customHeight="1">
      <c r="A8479" s="43">
        <v>46011.2083333333</v>
      </c>
      <c r="B8479" s="44">
        <v>12.0</v>
      </c>
      <c r="C8479" s="44">
        <v>5.0</v>
      </c>
      <c r="D8479" s="44">
        <v>0.0</v>
      </c>
      <c r="E8479" s="44">
        <v>26.2</v>
      </c>
      <c r="F8479" s="44">
        <v>3.85</v>
      </c>
      <c r="G8479" s="44">
        <v>0.95</v>
      </c>
      <c r="H8479" s="18">
        <f>MIN(1,F8479/Config_Geracao!$E$4)*G8479</f>
        <v>0.36575</v>
      </c>
    </row>
    <row r="8480" ht="15.0" customHeight="1">
      <c r="A8480" s="43">
        <v>46011.25</v>
      </c>
      <c r="B8480" s="44">
        <v>12.0</v>
      </c>
      <c r="C8480" s="44">
        <v>6.0</v>
      </c>
      <c r="D8480" s="44">
        <v>189.8</v>
      </c>
      <c r="E8480" s="44">
        <v>25.2</v>
      </c>
      <c r="F8480" s="44">
        <v>4.1</v>
      </c>
      <c r="G8480" s="44">
        <v>0.95</v>
      </c>
      <c r="H8480" s="18">
        <f>MIN(1,F8480/Config_Geracao!$E$4)*G8480</f>
        <v>0.3895</v>
      </c>
    </row>
    <row r="8481" ht="15.0" customHeight="1">
      <c r="A8481" s="43">
        <v>46011.2916666667</v>
      </c>
      <c r="B8481" s="44">
        <v>12.0</v>
      </c>
      <c r="C8481" s="44">
        <v>7.0</v>
      </c>
      <c r="D8481" s="44">
        <v>133.8</v>
      </c>
      <c r="E8481" s="44">
        <v>27.4</v>
      </c>
      <c r="F8481" s="44">
        <v>6.51</v>
      </c>
      <c r="G8481" s="44">
        <v>0.95</v>
      </c>
      <c r="H8481" s="18">
        <f>MIN(1,F8481/Config_Geracao!$E$4)*G8481</f>
        <v>0.61845</v>
      </c>
    </row>
    <row r="8482" ht="15.0" customHeight="1">
      <c r="A8482" s="43">
        <v>46011.3333333333</v>
      </c>
      <c r="B8482" s="44">
        <v>12.0</v>
      </c>
      <c r="C8482" s="44">
        <v>8.0</v>
      </c>
      <c r="D8482" s="44">
        <v>632.6</v>
      </c>
      <c r="E8482" s="44">
        <v>28.0</v>
      </c>
      <c r="F8482" s="44">
        <v>2.56</v>
      </c>
      <c r="G8482" s="44">
        <v>0.95</v>
      </c>
      <c r="H8482" s="18">
        <f>MIN(1,F8482/Config_Geracao!$E$4)*G8482</f>
        <v>0.2432</v>
      </c>
    </row>
    <row r="8483" ht="15.0" customHeight="1">
      <c r="A8483" s="43">
        <v>46011.375</v>
      </c>
      <c r="B8483" s="44">
        <v>12.0</v>
      </c>
      <c r="C8483" s="44">
        <v>9.0</v>
      </c>
      <c r="D8483" s="44">
        <v>765.9</v>
      </c>
      <c r="E8483" s="44">
        <v>29.7</v>
      </c>
      <c r="F8483" s="44">
        <v>2.6</v>
      </c>
      <c r="G8483" s="44">
        <v>0.95</v>
      </c>
      <c r="H8483" s="18">
        <f>MIN(1,F8483/Config_Geracao!$E$4)*G8483</f>
        <v>0.247</v>
      </c>
    </row>
    <row r="8484" ht="15.0" customHeight="1">
      <c r="A8484" s="43">
        <v>46011.4166666667</v>
      </c>
      <c r="B8484" s="44">
        <v>12.0</v>
      </c>
      <c r="C8484" s="44">
        <v>10.0</v>
      </c>
      <c r="D8484" s="44">
        <v>943.3</v>
      </c>
      <c r="E8484" s="44">
        <v>28.7</v>
      </c>
      <c r="F8484" s="44">
        <v>3.4</v>
      </c>
      <c r="G8484" s="44">
        <v>0.95</v>
      </c>
      <c r="H8484" s="18">
        <f>MIN(1,F8484/Config_Geracao!$E$4)*G8484</f>
        <v>0.323</v>
      </c>
    </row>
    <row r="8485" ht="15.0" customHeight="1">
      <c r="A8485" s="43">
        <v>46011.4583333333</v>
      </c>
      <c r="B8485" s="44">
        <v>12.0</v>
      </c>
      <c r="C8485" s="44">
        <v>11.0</v>
      </c>
      <c r="D8485" s="44">
        <v>987.4</v>
      </c>
      <c r="E8485" s="44">
        <v>30.5</v>
      </c>
      <c r="F8485" s="44">
        <v>4.98</v>
      </c>
      <c r="G8485" s="44">
        <v>0.95</v>
      </c>
      <c r="H8485" s="18">
        <f>MIN(1,F8485/Config_Geracao!$E$4)*G8485</f>
        <v>0.4731</v>
      </c>
    </row>
    <row r="8486" ht="15.0" customHeight="1">
      <c r="A8486" s="43">
        <v>46011.5</v>
      </c>
      <c r="B8486" s="44">
        <v>12.0</v>
      </c>
      <c r="C8486" s="44">
        <v>12.0</v>
      </c>
      <c r="D8486" s="44">
        <v>1035.8</v>
      </c>
      <c r="E8486" s="44">
        <v>29.2</v>
      </c>
      <c r="F8486" s="44">
        <v>2.18</v>
      </c>
      <c r="G8486" s="44">
        <v>0.95</v>
      </c>
      <c r="H8486" s="18">
        <f>MIN(1,F8486/Config_Geracao!$E$4)*G8486</f>
        <v>0.2071</v>
      </c>
    </row>
    <row r="8487" ht="15.0" customHeight="1">
      <c r="A8487" s="43">
        <v>46011.5416666667</v>
      </c>
      <c r="B8487" s="44">
        <v>12.0</v>
      </c>
      <c r="C8487" s="44">
        <v>13.0</v>
      </c>
      <c r="D8487" s="44">
        <v>997.4</v>
      </c>
      <c r="E8487" s="44">
        <v>32.8</v>
      </c>
      <c r="F8487" s="44">
        <v>2.95</v>
      </c>
      <c r="G8487" s="44">
        <v>0.95</v>
      </c>
      <c r="H8487" s="18">
        <f>MIN(1,F8487/Config_Geracao!$E$4)*G8487</f>
        <v>0.28025</v>
      </c>
    </row>
    <row r="8488" ht="15.0" customHeight="1">
      <c r="A8488" s="43">
        <v>46011.5833333333</v>
      </c>
      <c r="B8488" s="44">
        <v>12.0</v>
      </c>
      <c r="C8488" s="44">
        <v>14.0</v>
      </c>
      <c r="D8488" s="44">
        <v>572.3</v>
      </c>
      <c r="E8488" s="44">
        <v>33.1</v>
      </c>
      <c r="F8488" s="44">
        <v>2.19</v>
      </c>
      <c r="G8488" s="44">
        <v>0.95</v>
      </c>
      <c r="H8488" s="18">
        <f>MIN(1,F8488/Config_Geracao!$E$4)*G8488</f>
        <v>0.20805</v>
      </c>
    </row>
    <row r="8489" ht="15.0" customHeight="1">
      <c r="A8489" s="43">
        <v>46011.625</v>
      </c>
      <c r="B8489" s="44">
        <v>12.0</v>
      </c>
      <c r="C8489" s="44">
        <v>15.0</v>
      </c>
      <c r="D8489" s="44">
        <v>311.0</v>
      </c>
      <c r="E8489" s="44">
        <v>30.7</v>
      </c>
      <c r="F8489" s="44">
        <v>3.25</v>
      </c>
      <c r="G8489" s="44">
        <v>0.95</v>
      </c>
      <c r="H8489" s="18">
        <f>MIN(1,F8489/Config_Geracao!$E$4)*G8489</f>
        <v>0.30875</v>
      </c>
    </row>
    <row r="8490" ht="15.0" customHeight="1">
      <c r="A8490" s="43">
        <v>46011.6666666667</v>
      </c>
      <c r="B8490" s="44">
        <v>12.0</v>
      </c>
      <c r="C8490" s="44">
        <v>16.0</v>
      </c>
      <c r="D8490" s="44">
        <v>356.9</v>
      </c>
      <c r="E8490" s="44">
        <v>29.8</v>
      </c>
      <c r="F8490" s="44">
        <v>2.24</v>
      </c>
      <c r="G8490" s="44">
        <v>0.95</v>
      </c>
      <c r="H8490" s="18">
        <f>MIN(1,F8490/Config_Geracao!$E$4)*G8490</f>
        <v>0.2128</v>
      </c>
    </row>
    <row r="8491" ht="15.0" customHeight="1">
      <c r="A8491" s="43">
        <v>46011.7083333333</v>
      </c>
      <c r="B8491" s="44">
        <v>12.0</v>
      </c>
      <c r="C8491" s="44">
        <v>17.0</v>
      </c>
      <c r="D8491" s="44">
        <v>297.4</v>
      </c>
      <c r="E8491" s="44">
        <v>25.9</v>
      </c>
      <c r="F8491" s="44">
        <v>2.51</v>
      </c>
      <c r="G8491" s="44">
        <v>0.95</v>
      </c>
      <c r="H8491" s="18">
        <f>MIN(1,F8491/Config_Geracao!$E$4)*G8491</f>
        <v>0.23845</v>
      </c>
    </row>
    <row r="8492" ht="15.0" customHeight="1">
      <c r="A8492" s="43">
        <v>46011.75</v>
      </c>
      <c r="B8492" s="44">
        <v>12.0</v>
      </c>
      <c r="C8492" s="44">
        <v>18.0</v>
      </c>
      <c r="D8492" s="44">
        <v>211.7</v>
      </c>
      <c r="E8492" s="44">
        <v>25.1</v>
      </c>
      <c r="F8492" s="44">
        <v>2.54</v>
      </c>
      <c r="G8492" s="44">
        <v>0.95</v>
      </c>
      <c r="H8492" s="18">
        <f>MIN(1,F8492/Config_Geracao!$E$4)*G8492</f>
        <v>0.2413</v>
      </c>
    </row>
    <row r="8493" ht="15.0" customHeight="1">
      <c r="A8493" s="43">
        <v>46011.7916666667</v>
      </c>
      <c r="B8493" s="44">
        <v>12.0</v>
      </c>
      <c r="C8493" s="44">
        <v>19.0</v>
      </c>
      <c r="D8493" s="44">
        <v>26.0</v>
      </c>
      <c r="E8493" s="44">
        <v>24.8</v>
      </c>
      <c r="F8493" s="44">
        <v>3.28</v>
      </c>
      <c r="G8493" s="44">
        <v>0.95</v>
      </c>
      <c r="H8493" s="18">
        <f>MIN(1,F8493/Config_Geracao!$E$4)*G8493</f>
        <v>0.3116</v>
      </c>
    </row>
    <row r="8494" ht="15.0" customHeight="1">
      <c r="A8494" s="43">
        <v>46011.8333333333</v>
      </c>
      <c r="B8494" s="44">
        <v>12.0</v>
      </c>
      <c r="C8494" s="44">
        <v>20.0</v>
      </c>
      <c r="D8494" s="44">
        <v>0.0</v>
      </c>
      <c r="E8494" s="44">
        <v>25.0</v>
      </c>
      <c r="F8494" s="44">
        <v>2.25</v>
      </c>
      <c r="G8494" s="44">
        <v>0.95</v>
      </c>
      <c r="H8494" s="18">
        <f>MIN(1,F8494/Config_Geracao!$E$4)*G8494</f>
        <v>0.21375</v>
      </c>
    </row>
    <row r="8495" ht="15.0" customHeight="1">
      <c r="A8495" s="43">
        <v>46011.875</v>
      </c>
      <c r="B8495" s="44">
        <v>12.0</v>
      </c>
      <c r="C8495" s="44">
        <v>21.0</v>
      </c>
      <c r="D8495" s="44">
        <v>0.0</v>
      </c>
      <c r="E8495" s="44">
        <v>26.8</v>
      </c>
      <c r="F8495" s="44">
        <v>3.58</v>
      </c>
      <c r="G8495" s="44">
        <v>0.95</v>
      </c>
      <c r="H8495" s="18">
        <f>MIN(1,F8495/Config_Geracao!$E$4)*G8495</f>
        <v>0.3401</v>
      </c>
    </row>
    <row r="8496" ht="15.0" customHeight="1">
      <c r="A8496" s="43">
        <v>46011.9166666667</v>
      </c>
      <c r="B8496" s="44">
        <v>12.0</v>
      </c>
      <c r="C8496" s="44">
        <v>22.0</v>
      </c>
      <c r="D8496" s="44">
        <v>0.0</v>
      </c>
      <c r="E8496" s="44">
        <v>25.5</v>
      </c>
      <c r="F8496" s="44">
        <v>4.06</v>
      </c>
      <c r="G8496" s="44">
        <v>0.95</v>
      </c>
      <c r="H8496" s="18">
        <f>MIN(1,F8496/Config_Geracao!$E$4)*G8496</f>
        <v>0.3857</v>
      </c>
    </row>
    <row r="8497" ht="15.0" customHeight="1">
      <c r="A8497" s="43">
        <v>46011.9583333333</v>
      </c>
      <c r="B8497" s="44">
        <v>12.0</v>
      </c>
      <c r="C8497" s="44">
        <v>23.0</v>
      </c>
      <c r="D8497" s="44">
        <v>0.0</v>
      </c>
      <c r="E8497" s="44">
        <v>29.8</v>
      </c>
      <c r="F8497" s="44">
        <v>3.29</v>
      </c>
      <c r="G8497" s="44">
        <v>0.95</v>
      </c>
      <c r="H8497" s="18">
        <f>MIN(1,F8497/Config_Geracao!$E$4)*G8497</f>
        <v>0.31255</v>
      </c>
    </row>
    <row r="8498" ht="15.0" customHeight="1">
      <c r="A8498" s="43">
        <v>46012.0</v>
      </c>
      <c r="B8498" s="44">
        <v>12.0</v>
      </c>
      <c r="C8498" s="44">
        <v>0.0</v>
      </c>
      <c r="D8498" s="44">
        <v>0.0</v>
      </c>
      <c r="E8498" s="44">
        <v>26.0</v>
      </c>
      <c r="F8498" s="44">
        <v>3.19</v>
      </c>
      <c r="G8498" s="44">
        <v>0.95</v>
      </c>
      <c r="H8498" s="18">
        <f>MIN(1,F8498/Config_Geracao!$E$4)*G8498</f>
        <v>0.30305</v>
      </c>
    </row>
    <row r="8499" ht="15.0" customHeight="1">
      <c r="A8499" s="43">
        <v>46012.0416666667</v>
      </c>
      <c r="B8499" s="44">
        <v>12.0</v>
      </c>
      <c r="C8499" s="44">
        <v>1.0</v>
      </c>
      <c r="D8499" s="44">
        <v>0.0</v>
      </c>
      <c r="E8499" s="44">
        <v>28.9</v>
      </c>
      <c r="F8499" s="44">
        <v>2.96</v>
      </c>
      <c r="G8499" s="44">
        <v>0.95</v>
      </c>
      <c r="H8499" s="18">
        <f>MIN(1,F8499/Config_Geracao!$E$4)*G8499</f>
        <v>0.2812</v>
      </c>
    </row>
    <row r="8500" ht="15.0" customHeight="1">
      <c r="A8500" s="43">
        <v>46012.0833333333</v>
      </c>
      <c r="B8500" s="44">
        <v>12.0</v>
      </c>
      <c r="C8500" s="44">
        <v>2.0</v>
      </c>
      <c r="D8500" s="44">
        <v>0.0</v>
      </c>
      <c r="E8500" s="44">
        <v>30.4</v>
      </c>
      <c r="F8500" s="44">
        <v>4.43</v>
      </c>
      <c r="G8500" s="44">
        <v>0.95</v>
      </c>
      <c r="H8500" s="18">
        <f>MIN(1,F8500/Config_Geracao!$E$4)*G8500</f>
        <v>0.42085</v>
      </c>
    </row>
    <row r="8501" ht="15.0" customHeight="1">
      <c r="A8501" s="43">
        <v>46012.125</v>
      </c>
      <c r="B8501" s="44">
        <v>12.0</v>
      </c>
      <c r="C8501" s="44">
        <v>3.0</v>
      </c>
      <c r="D8501" s="44">
        <v>0.0</v>
      </c>
      <c r="E8501" s="44">
        <v>25.2</v>
      </c>
      <c r="F8501" s="44">
        <v>4.54</v>
      </c>
      <c r="G8501" s="44">
        <v>0.95</v>
      </c>
      <c r="H8501" s="18">
        <f>MIN(1,F8501/Config_Geracao!$E$4)*G8501</f>
        <v>0.4313</v>
      </c>
    </row>
    <row r="8502" ht="15.0" customHeight="1">
      <c r="A8502" s="43">
        <v>46012.1666666667</v>
      </c>
      <c r="B8502" s="44">
        <v>12.0</v>
      </c>
      <c r="C8502" s="44">
        <v>4.0</v>
      </c>
      <c r="D8502" s="44">
        <v>0.0</v>
      </c>
      <c r="E8502" s="44">
        <v>31.5</v>
      </c>
      <c r="F8502" s="44">
        <v>4.51</v>
      </c>
      <c r="G8502" s="44">
        <v>0.95</v>
      </c>
      <c r="H8502" s="18">
        <f>MIN(1,F8502/Config_Geracao!$E$4)*G8502</f>
        <v>0.42845</v>
      </c>
    </row>
    <row r="8503" ht="15.0" customHeight="1">
      <c r="A8503" s="43">
        <v>46012.2083333333</v>
      </c>
      <c r="B8503" s="44">
        <v>12.0</v>
      </c>
      <c r="C8503" s="44">
        <v>5.0</v>
      </c>
      <c r="D8503" s="44">
        <v>0.0</v>
      </c>
      <c r="E8503" s="44">
        <v>25.4</v>
      </c>
      <c r="F8503" s="44">
        <v>4.97</v>
      </c>
      <c r="G8503" s="44">
        <v>0.95</v>
      </c>
      <c r="H8503" s="18">
        <f>MIN(1,F8503/Config_Geracao!$E$4)*G8503</f>
        <v>0.47215</v>
      </c>
    </row>
    <row r="8504" ht="15.0" customHeight="1">
      <c r="A8504" s="43">
        <v>46012.25</v>
      </c>
      <c r="B8504" s="44">
        <v>12.0</v>
      </c>
      <c r="C8504" s="44">
        <v>6.0</v>
      </c>
      <c r="D8504" s="44">
        <v>141.4</v>
      </c>
      <c r="E8504" s="44">
        <v>23.7</v>
      </c>
      <c r="F8504" s="44">
        <v>2.14</v>
      </c>
      <c r="G8504" s="44">
        <v>0.95</v>
      </c>
      <c r="H8504" s="18">
        <f>MIN(1,F8504/Config_Geracao!$E$4)*G8504</f>
        <v>0.2033</v>
      </c>
    </row>
    <row r="8505" ht="15.0" customHeight="1">
      <c r="A8505" s="43">
        <v>46012.2916666667</v>
      </c>
      <c r="B8505" s="44">
        <v>12.0</v>
      </c>
      <c r="C8505" s="44">
        <v>7.0</v>
      </c>
      <c r="D8505" s="44">
        <v>461.4</v>
      </c>
      <c r="E8505" s="44">
        <v>24.5</v>
      </c>
      <c r="F8505" s="44">
        <v>4.04</v>
      </c>
      <c r="G8505" s="44">
        <v>0.95</v>
      </c>
      <c r="H8505" s="18">
        <f>MIN(1,F8505/Config_Geracao!$E$4)*G8505</f>
        <v>0.3838</v>
      </c>
    </row>
    <row r="8506" ht="15.0" customHeight="1">
      <c r="A8506" s="43">
        <v>46012.3333333333</v>
      </c>
      <c r="B8506" s="44">
        <v>12.0</v>
      </c>
      <c r="C8506" s="44">
        <v>8.0</v>
      </c>
      <c r="D8506" s="44">
        <v>315.1</v>
      </c>
      <c r="E8506" s="44">
        <v>28.6</v>
      </c>
      <c r="F8506" s="44">
        <v>2.19</v>
      </c>
      <c r="G8506" s="44">
        <v>0.95</v>
      </c>
      <c r="H8506" s="18">
        <f>MIN(1,F8506/Config_Geracao!$E$4)*G8506</f>
        <v>0.20805</v>
      </c>
    </row>
    <row r="8507" ht="15.0" customHeight="1">
      <c r="A8507" s="43">
        <v>46012.375</v>
      </c>
      <c r="B8507" s="44">
        <v>12.0</v>
      </c>
      <c r="C8507" s="44">
        <v>9.0</v>
      </c>
      <c r="D8507" s="44">
        <v>378.3</v>
      </c>
      <c r="E8507" s="44">
        <v>27.5</v>
      </c>
      <c r="F8507" s="44">
        <v>2.06</v>
      </c>
      <c r="G8507" s="44">
        <v>0.95</v>
      </c>
      <c r="H8507" s="18">
        <f>MIN(1,F8507/Config_Geracao!$E$4)*G8507</f>
        <v>0.1957</v>
      </c>
    </row>
    <row r="8508" ht="15.0" customHeight="1">
      <c r="A8508" s="43">
        <v>46012.4166666667</v>
      </c>
      <c r="B8508" s="44">
        <v>12.0</v>
      </c>
      <c r="C8508" s="44">
        <v>10.0</v>
      </c>
      <c r="D8508" s="44">
        <v>920.1</v>
      </c>
      <c r="E8508" s="44">
        <v>29.8</v>
      </c>
      <c r="F8508" s="44">
        <v>4.97</v>
      </c>
      <c r="G8508" s="44">
        <v>0.95</v>
      </c>
      <c r="H8508" s="18">
        <f>MIN(1,F8508/Config_Geracao!$E$4)*G8508</f>
        <v>0.47215</v>
      </c>
    </row>
    <row r="8509" ht="15.0" customHeight="1">
      <c r="A8509" s="43">
        <v>46012.4583333333</v>
      </c>
      <c r="B8509" s="44">
        <v>12.0</v>
      </c>
      <c r="C8509" s="44">
        <v>11.0</v>
      </c>
      <c r="D8509" s="44">
        <v>285.6</v>
      </c>
      <c r="E8509" s="44">
        <v>30.4</v>
      </c>
      <c r="F8509" s="44">
        <v>2.27</v>
      </c>
      <c r="G8509" s="44">
        <v>0.95</v>
      </c>
      <c r="H8509" s="18">
        <f>MIN(1,F8509/Config_Geracao!$E$4)*G8509</f>
        <v>0.21565</v>
      </c>
    </row>
    <row r="8510" ht="15.0" customHeight="1">
      <c r="A8510" s="43">
        <v>46012.5</v>
      </c>
      <c r="B8510" s="44">
        <v>12.0</v>
      </c>
      <c r="C8510" s="44">
        <v>12.0</v>
      </c>
      <c r="D8510" s="44">
        <v>1046.9</v>
      </c>
      <c r="E8510" s="44">
        <v>31.9</v>
      </c>
      <c r="F8510" s="44">
        <v>2.23</v>
      </c>
      <c r="G8510" s="44">
        <v>0.95</v>
      </c>
      <c r="H8510" s="18">
        <f>MIN(1,F8510/Config_Geracao!$E$4)*G8510</f>
        <v>0.21185</v>
      </c>
    </row>
    <row r="8511" ht="15.0" customHeight="1">
      <c r="A8511" s="43">
        <v>46012.5416666667</v>
      </c>
      <c r="B8511" s="44">
        <v>12.0</v>
      </c>
      <c r="C8511" s="44">
        <v>13.0</v>
      </c>
      <c r="D8511" s="44">
        <v>1014.0</v>
      </c>
      <c r="E8511" s="44">
        <v>34.4</v>
      </c>
      <c r="F8511" s="44">
        <v>2.1</v>
      </c>
      <c r="G8511" s="44">
        <v>0.95</v>
      </c>
      <c r="H8511" s="18">
        <f>MIN(1,F8511/Config_Geracao!$E$4)*G8511</f>
        <v>0.1995</v>
      </c>
    </row>
    <row r="8512" ht="15.0" customHeight="1">
      <c r="A8512" s="43">
        <v>46012.5833333333</v>
      </c>
      <c r="B8512" s="44">
        <v>12.0</v>
      </c>
      <c r="C8512" s="44">
        <v>14.0</v>
      </c>
      <c r="D8512" s="44">
        <v>563.8</v>
      </c>
      <c r="E8512" s="44">
        <v>31.6</v>
      </c>
      <c r="F8512" s="44">
        <v>2.68</v>
      </c>
      <c r="G8512" s="44">
        <v>0.95</v>
      </c>
      <c r="H8512" s="18">
        <f>MIN(1,F8512/Config_Geracao!$E$4)*G8512</f>
        <v>0.2546</v>
      </c>
    </row>
    <row r="8513" ht="15.0" customHeight="1">
      <c r="A8513" s="43">
        <v>46012.625</v>
      </c>
      <c r="B8513" s="44">
        <v>12.0</v>
      </c>
      <c r="C8513" s="44">
        <v>15.0</v>
      </c>
      <c r="D8513" s="44">
        <v>801.4</v>
      </c>
      <c r="E8513" s="44">
        <v>28.8</v>
      </c>
      <c r="F8513" s="44">
        <v>2.3</v>
      </c>
      <c r="G8513" s="44">
        <v>0.95</v>
      </c>
      <c r="H8513" s="18">
        <f>MIN(1,F8513/Config_Geracao!$E$4)*G8513</f>
        <v>0.2185</v>
      </c>
    </row>
    <row r="8514" ht="15.0" customHeight="1">
      <c r="A8514" s="43">
        <v>46012.6666666667</v>
      </c>
      <c r="B8514" s="44">
        <v>12.0</v>
      </c>
      <c r="C8514" s="44">
        <v>16.0</v>
      </c>
      <c r="D8514" s="44">
        <v>634.2</v>
      </c>
      <c r="E8514" s="44">
        <v>29.0</v>
      </c>
      <c r="F8514" s="44">
        <v>1.92</v>
      </c>
      <c r="G8514" s="44">
        <v>0.95</v>
      </c>
      <c r="H8514" s="18">
        <f>MIN(1,F8514/Config_Geracao!$E$4)*G8514</f>
        <v>0.1824</v>
      </c>
    </row>
    <row r="8515" ht="15.0" customHeight="1">
      <c r="A8515" s="43">
        <v>46012.7083333333</v>
      </c>
      <c r="B8515" s="44">
        <v>12.0</v>
      </c>
      <c r="C8515" s="44">
        <v>17.0</v>
      </c>
      <c r="D8515" s="44">
        <v>241.0</v>
      </c>
      <c r="E8515" s="44">
        <v>26.4</v>
      </c>
      <c r="F8515" s="44">
        <v>2.13</v>
      </c>
      <c r="G8515" s="44">
        <v>0.95</v>
      </c>
      <c r="H8515" s="18">
        <f>MIN(1,F8515/Config_Geracao!$E$4)*G8515</f>
        <v>0.20235</v>
      </c>
    </row>
    <row r="8516" ht="15.0" customHeight="1">
      <c r="A8516" s="43">
        <v>46012.75</v>
      </c>
      <c r="B8516" s="44">
        <v>12.0</v>
      </c>
      <c r="C8516" s="44">
        <v>18.0</v>
      </c>
      <c r="D8516" s="44">
        <v>267.4</v>
      </c>
      <c r="E8516" s="44">
        <v>25.4</v>
      </c>
      <c r="F8516" s="44">
        <v>3.38</v>
      </c>
      <c r="G8516" s="44">
        <v>0.95</v>
      </c>
      <c r="H8516" s="18">
        <f>MIN(1,F8516/Config_Geracao!$E$4)*G8516</f>
        <v>0.3211</v>
      </c>
    </row>
    <row r="8517" ht="15.0" customHeight="1">
      <c r="A8517" s="43">
        <v>46012.7916666667</v>
      </c>
      <c r="B8517" s="44">
        <v>12.0</v>
      </c>
      <c r="C8517" s="44">
        <v>19.0</v>
      </c>
      <c r="D8517" s="44">
        <v>0.0</v>
      </c>
      <c r="E8517" s="44">
        <v>26.7</v>
      </c>
      <c r="F8517" s="44">
        <v>4.35</v>
      </c>
      <c r="G8517" s="44">
        <v>0.95</v>
      </c>
      <c r="H8517" s="18">
        <f>MIN(1,F8517/Config_Geracao!$E$4)*G8517</f>
        <v>0.41325</v>
      </c>
    </row>
    <row r="8518" ht="15.0" customHeight="1">
      <c r="A8518" s="43">
        <v>46012.8333333333</v>
      </c>
      <c r="B8518" s="44">
        <v>12.0</v>
      </c>
      <c r="C8518" s="44">
        <v>20.0</v>
      </c>
      <c r="D8518" s="44">
        <v>0.0</v>
      </c>
      <c r="E8518" s="44">
        <v>25.4</v>
      </c>
      <c r="F8518" s="44">
        <v>2.5</v>
      </c>
      <c r="G8518" s="44">
        <v>0.95</v>
      </c>
      <c r="H8518" s="18">
        <f>MIN(1,F8518/Config_Geracao!$E$4)*G8518</f>
        <v>0.2375</v>
      </c>
    </row>
    <row r="8519" ht="15.0" customHeight="1">
      <c r="A8519" s="43">
        <v>46012.875</v>
      </c>
      <c r="B8519" s="44">
        <v>12.0</v>
      </c>
      <c r="C8519" s="44">
        <v>21.0</v>
      </c>
      <c r="D8519" s="44">
        <v>0.0</v>
      </c>
      <c r="E8519" s="44">
        <v>26.3</v>
      </c>
      <c r="F8519" s="44">
        <v>3.17</v>
      </c>
      <c r="G8519" s="44">
        <v>0.95</v>
      </c>
      <c r="H8519" s="18">
        <f>MIN(1,F8519/Config_Geracao!$E$4)*G8519</f>
        <v>0.30115</v>
      </c>
    </row>
    <row r="8520" ht="15.0" customHeight="1">
      <c r="A8520" s="43">
        <v>46012.9166666667</v>
      </c>
      <c r="B8520" s="44">
        <v>12.0</v>
      </c>
      <c r="C8520" s="44">
        <v>22.0</v>
      </c>
      <c r="D8520" s="44">
        <v>0.0</v>
      </c>
      <c r="E8520" s="44">
        <v>25.4</v>
      </c>
      <c r="F8520" s="44">
        <v>2.88</v>
      </c>
      <c r="G8520" s="44">
        <v>0.95</v>
      </c>
      <c r="H8520" s="18">
        <f>MIN(1,F8520/Config_Geracao!$E$4)*G8520</f>
        <v>0.2736</v>
      </c>
    </row>
    <row r="8521" ht="15.0" customHeight="1">
      <c r="A8521" s="43">
        <v>46012.9583333333</v>
      </c>
      <c r="B8521" s="44">
        <v>12.0</v>
      </c>
      <c r="C8521" s="44">
        <v>23.0</v>
      </c>
      <c r="D8521" s="44">
        <v>0.0</v>
      </c>
      <c r="E8521" s="44">
        <v>27.3</v>
      </c>
      <c r="F8521" s="44">
        <v>3.12</v>
      </c>
      <c r="G8521" s="44">
        <v>0.95</v>
      </c>
      <c r="H8521" s="18">
        <f>MIN(1,F8521/Config_Geracao!$E$4)*G8521</f>
        <v>0.2964</v>
      </c>
    </row>
    <row r="8522" ht="15.0" customHeight="1">
      <c r="A8522" s="43">
        <v>46013.0</v>
      </c>
      <c r="B8522" s="44">
        <v>12.0</v>
      </c>
      <c r="C8522" s="44">
        <v>0.0</v>
      </c>
      <c r="D8522" s="44">
        <v>0.0</v>
      </c>
      <c r="E8522" s="44">
        <v>28.2</v>
      </c>
      <c r="F8522" s="44">
        <v>4.16</v>
      </c>
      <c r="G8522" s="44">
        <v>0.95</v>
      </c>
      <c r="H8522" s="18">
        <f>MIN(1,F8522/Config_Geracao!$E$4)*G8522</f>
        <v>0.3952</v>
      </c>
    </row>
    <row r="8523" ht="15.0" customHeight="1">
      <c r="A8523" s="43">
        <v>46013.0416666667</v>
      </c>
      <c r="B8523" s="44">
        <v>12.0</v>
      </c>
      <c r="C8523" s="44">
        <v>1.0</v>
      </c>
      <c r="D8523" s="44">
        <v>0.0</v>
      </c>
      <c r="E8523" s="44">
        <v>27.1</v>
      </c>
      <c r="F8523" s="44">
        <v>3.96</v>
      </c>
      <c r="G8523" s="44">
        <v>0.95</v>
      </c>
      <c r="H8523" s="18">
        <f>MIN(1,F8523/Config_Geracao!$E$4)*G8523</f>
        <v>0.3762</v>
      </c>
    </row>
    <row r="8524" ht="15.0" customHeight="1">
      <c r="A8524" s="43">
        <v>46013.0833333333</v>
      </c>
      <c r="B8524" s="44">
        <v>12.0</v>
      </c>
      <c r="C8524" s="44">
        <v>2.0</v>
      </c>
      <c r="D8524" s="44">
        <v>0.0</v>
      </c>
      <c r="E8524" s="44">
        <v>27.9</v>
      </c>
      <c r="F8524" s="44">
        <v>5.55</v>
      </c>
      <c r="G8524" s="44">
        <v>0.95</v>
      </c>
      <c r="H8524" s="18">
        <f>MIN(1,F8524/Config_Geracao!$E$4)*G8524</f>
        <v>0.52725</v>
      </c>
    </row>
    <row r="8525" ht="15.0" customHeight="1">
      <c r="A8525" s="43">
        <v>46013.125</v>
      </c>
      <c r="B8525" s="44">
        <v>12.0</v>
      </c>
      <c r="C8525" s="44">
        <v>3.0</v>
      </c>
      <c r="D8525" s="44">
        <v>0.0</v>
      </c>
      <c r="E8525" s="44">
        <v>26.9</v>
      </c>
      <c r="F8525" s="44">
        <v>4.19</v>
      </c>
      <c r="G8525" s="44">
        <v>0.95</v>
      </c>
      <c r="H8525" s="18">
        <f>MIN(1,F8525/Config_Geracao!$E$4)*G8525</f>
        <v>0.39805</v>
      </c>
    </row>
    <row r="8526" ht="15.0" customHeight="1">
      <c r="A8526" s="43">
        <v>46013.1666666667</v>
      </c>
      <c r="B8526" s="44">
        <v>12.0</v>
      </c>
      <c r="C8526" s="44">
        <v>4.0</v>
      </c>
      <c r="D8526" s="44">
        <v>0.0</v>
      </c>
      <c r="E8526" s="44">
        <v>25.4</v>
      </c>
      <c r="F8526" s="44">
        <v>3.98</v>
      </c>
      <c r="G8526" s="44">
        <v>0.95</v>
      </c>
      <c r="H8526" s="18">
        <f>MIN(1,F8526/Config_Geracao!$E$4)*G8526</f>
        <v>0.3781</v>
      </c>
    </row>
    <row r="8527" ht="15.0" customHeight="1">
      <c r="A8527" s="43">
        <v>46013.2083333333</v>
      </c>
      <c r="B8527" s="44">
        <v>12.0</v>
      </c>
      <c r="C8527" s="44">
        <v>5.0</v>
      </c>
      <c r="D8527" s="44">
        <v>13.7</v>
      </c>
      <c r="E8527" s="44">
        <v>26.0</v>
      </c>
      <c r="F8527" s="44">
        <v>4.05</v>
      </c>
      <c r="G8527" s="44">
        <v>0.95</v>
      </c>
      <c r="H8527" s="18">
        <f>MIN(1,F8527/Config_Geracao!$E$4)*G8527</f>
        <v>0.38475</v>
      </c>
    </row>
    <row r="8528" ht="15.0" customHeight="1">
      <c r="A8528" s="43">
        <v>46013.25</v>
      </c>
      <c r="B8528" s="44">
        <v>12.0</v>
      </c>
      <c r="C8528" s="44">
        <v>6.0</v>
      </c>
      <c r="D8528" s="44">
        <v>219.1</v>
      </c>
      <c r="E8528" s="44">
        <v>25.8</v>
      </c>
      <c r="F8528" s="44">
        <v>1.95</v>
      </c>
      <c r="G8528" s="44">
        <v>0.95</v>
      </c>
      <c r="H8528" s="18">
        <f>MIN(1,F8528/Config_Geracao!$E$4)*G8528</f>
        <v>0.18525</v>
      </c>
    </row>
    <row r="8529" ht="15.0" customHeight="1">
      <c r="A8529" s="43">
        <v>46013.2916666667</v>
      </c>
      <c r="B8529" s="44">
        <v>12.0</v>
      </c>
      <c r="C8529" s="44">
        <v>7.0</v>
      </c>
      <c r="D8529" s="44">
        <v>460.7</v>
      </c>
      <c r="E8529" s="44">
        <v>27.0</v>
      </c>
      <c r="F8529" s="44">
        <v>8.91</v>
      </c>
      <c r="G8529" s="44">
        <v>0.95</v>
      </c>
      <c r="H8529" s="18">
        <f>MIN(1,F8529/Config_Geracao!$E$4)*G8529</f>
        <v>0.84645</v>
      </c>
    </row>
    <row r="8530" ht="15.0" customHeight="1">
      <c r="A8530" s="43">
        <v>46013.3333333333</v>
      </c>
      <c r="B8530" s="44">
        <v>12.0</v>
      </c>
      <c r="C8530" s="44">
        <v>8.0</v>
      </c>
      <c r="D8530" s="44">
        <v>369.0</v>
      </c>
      <c r="E8530" s="44">
        <v>26.0</v>
      </c>
      <c r="F8530" s="44">
        <v>2.85</v>
      </c>
      <c r="G8530" s="44">
        <v>0.95</v>
      </c>
      <c r="H8530" s="18">
        <f>MIN(1,F8530/Config_Geracao!$E$4)*G8530</f>
        <v>0.27075</v>
      </c>
    </row>
    <row r="8531" ht="15.0" customHeight="1">
      <c r="A8531" s="43">
        <v>46013.375</v>
      </c>
      <c r="B8531" s="44">
        <v>12.0</v>
      </c>
      <c r="C8531" s="44">
        <v>9.0</v>
      </c>
      <c r="D8531" s="44">
        <v>800.9</v>
      </c>
      <c r="E8531" s="44">
        <v>27.4</v>
      </c>
      <c r="F8531" s="44">
        <v>2.01</v>
      </c>
      <c r="G8531" s="44">
        <v>0.95</v>
      </c>
      <c r="H8531" s="18">
        <f>MIN(1,F8531/Config_Geracao!$E$4)*G8531</f>
        <v>0.19095</v>
      </c>
    </row>
    <row r="8532" ht="15.0" customHeight="1">
      <c r="A8532" s="43">
        <v>46013.4166666667</v>
      </c>
      <c r="B8532" s="44">
        <v>12.0</v>
      </c>
      <c r="C8532" s="44">
        <v>10.0</v>
      </c>
      <c r="D8532" s="44">
        <v>911.7</v>
      </c>
      <c r="E8532" s="44">
        <v>29.8</v>
      </c>
      <c r="F8532" s="44">
        <v>3.41</v>
      </c>
      <c r="G8532" s="44">
        <v>0.95</v>
      </c>
      <c r="H8532" s="18">
        <f>MIN(1,F8532/Config_Geracao!$E$4)*G8532</f>
        <v>0.32395</v>
      </c>
    </row>
    <row r="8533" ht="15.0" customHeight="1">
      <c r="A8533" s="43">
        <v>46013.4583333333</v>
      </c>
      <c r="B8533" s="44">
        <v>12.0</v>
      </c>
      <c r="C8533" s="44">
        <v>11.0</v>
      </c>
      <c r="D8533" s="44">
        <v>663.1</v>
      </c>
      <c r="E8533" s="44">
        <v>30.9</v>
      </c>
      <c r="F8533" s="44">
        <v>4.31</v>
      </c>
      <c r="G8533" s="44">
        <v>0.95</v>
      </c>
      <c r="H8533" s="18">
        <f>MIN(1,F8533/Config_Geracao!$E$4)*G8533</f>
        <v>0.40945</v>
      </c>
    </row>
    <row r="8534" ht="15.0" customHeight="1">
      <c r="A8534" s="43">
        <v>46013.5</v>
      </c>
      <c r="B8534" s="44">
        <v>12.0</v>
      </c>
      <c r="C8534" s="44">
        <v>12.0</v>
      </c>
      <c r="D8534" s="44">
        <v>319.1</v>
      </c>
      <c r="E8534" s="44">
        <v>31.0</v>
      </c>
      <c r="F8534" s="44">
        <v>3.52</v>
      </c>
      <c r="G8534" s="44">
        <v>0.95</v>
      </c>
      <c r="H8534" s="18">
        <f>MIN(1,F8534/Config_Geracao!$E$4)*G8534</f>
        <v>0.3344</v>
      </c>
    </row>
    <row r="8535" ht="15.0" customHeight="1">
      <c r="A8535" s="43">
        <v>46013.5416666667</v>
      </c>
      <c r="B8535" s="44">
        <v>12.0</v>
      </c>
      <c r="C8535" s="44">
        <v>13.0</v>
      </c>
      <c r="D8535" s="44">
        <v>997.3</v>
      </c>
      <c r="E8535" s="44">
        <v>28.5</v>
      </c>
      <c r="F8535" s="44">
        <v>2.75</v>
      </c>
      <c r="G8535" s="44">
        <v>0.95</v>
      </c>
      <c r="H8535" s="18">
        <f>MIN(1,F8535/Config_Geracao!$E$4)*G8535</f>
        <v>0.26125</v>
      </c>
    </row>
    <row r="8536" ht="15.0" customHeight="1">
      <c r="A8536" s="43">
        <v>46013.5833333333</v>
      </c>
      <c r="B8536" s="44">
        <v>12.0</v>
      </c>
      <c r="C8536" s="44">
        <v>14.0</v>
      </c>
      <c r="D8536" s="44">
        <v>901.4</v>
      </c>
      <c r="E8536" s="44">
        <v>31.3</v>
      </c>
      <c r="F8536" s="44">
        <v>3.45</v>
      </c>
      <c r="G8536" s="44">
        <v>0.95</v>
      </c>
      <c r="H8536" s="18">
        <f>MIN(1,F8536/Config_Geracao!$E$4)*G8536</f>
        <v>0.32775</v>
      </c>
    </row>
    <row r="8537" ht="15.0" customHeight="1">
      <c r="A8537" s="43">
        <v>46013.625</v>
      </c>
      <c r="B8537" s="44">
        <v>12.0</v>
      </c>
      <c r="C8537" s="44">
        <v>15.0</v>
      </c>
      <c r="D8537" s="44">
        <v>175.3</v>
      </c>
      <c r="E8537" s="44">
        <v>29.1</v>
      </c>
      <c r="F8537" s="44">
        <v>2.01</v>
      </c>
      <c r="G8537" s="44">
        <v>0.95</v>
      </c>
      <c r="H8537" s="18">
        <f>MIN(1,F8537/Config_Geracao!$E$4)*G8537</f>
        <v>0.19095</v>
      </c>
    </row>
    <row r="8538" ht="15.0" customHeight="1">
      <c r="A8538" s="43">
        <v>46013.6666666667</v>
      </c>
      <c r="B8538" s="44">
        <v>12.0</v>
      </c>
      <c r="C8538" s="44">
        <v>16.0</v>
      </c>
      <c r="D8538" s="44">
        <v>266.1</v>
      </c>
      <c r="E8538" s="44">
        <v>29.0</v>
      </c>
      <c r="F8538" s="44">
        <v>2.82</v>
      </c>
      <c r="G8538" s="44">
        <v>0.95</v>
      </c>
      <c r="H8538" s="18">
        <f>MIN(1,F8538/Config_Geracao!$E$4)*G8538</f>
        <v>0.2679</v>
      </c>
    </row>
    <row r="8539" ht="15.0" customHeight="1">
      <c r="A8539" s="43">
        <v>46013.7083333333</v>
      </c>
      <c r="B8539" s="44">
        <v>12.0</v>
      </c>
      <c r="C8539" s="44">
        <v>17.0</v>
      </c>
      <c r="D8539" s="44">
        <v>105.7</v>
      </c>
      <c r="E8539" s="44">
        <v>27.1</v>
      </c>
      <c r="F8539" s="44">
        <v>3.67</v>
      </c>
      <c r="G8539" s="44">
        <v>0.95</v>
      </c>
      <c r="H8539" s="18">
        <f>MIN(1,F8539/Config_Geracao!$E$4)*G8539</f>
        <v>0.34865</v>
      </c>
    </row>
    <row r="8540" ht="15.0" customHeight="1">
      <c r="A8540" s="43">
        <v>46013.75</v>
      </c>
      <c r="B8540" s="44">
        <v>12.0</v>
      </c>
      <c r="C8540" s="44">
        <v>18.0</v>
      </c>
      <c r="D8540" s="44">
        <v>244.1</v>
      </c>
      <c r="E8540" s="44">
        <v>22.7</v>
      </c>
      <c r="F8540" s="44">
        <v>2.34</v>
      </c>
      <c r="G8540" s="44">
        <v>0.95</v>
      </c>
      <c r="H8540" s="18">
        <f>MIN(1,F8540/Config_Geracao!$E$4)*G8540</f>
        <v>0.2223</v>
      </c>
    </row>
    <row r="8541" ht="15.0" customHeight="1">
      <c r="A8541" s="43">
        <v>46013.7916666667</v>
      </c>
      <c r="B8541" s="44">
        <v>12.0</v>
      </c>
      <c r="C8541" s="44">
        <v>19.0</v>
      </c>
      <c r="D8541" s="44">
        <v>3.6</v>
      </c>
      <c r="E8541" s="44">
        <v>26.8</v>
      </c>
      <c r="F8541" s="44">
        <v>2.16</v>
      </c>
      <c r="G8541" s="44">
        <v>0.95</v>
      </c>
      <c r="H8541" s="18">
        <f>MIN(1,F8541/Config_Geracao!$E$4)*G8541</f>
        <v>0.2052</v>
      </c>
    </row>
    <row r="8542" ht="15.0" customHeight="1">
      <c r="A8542" s="43">
        <v>46013.8333333333</v>
      </c>
      <c r="B8542" s="44">
        <v>12.0</v>
      </c>
      <c r="C8542" s="44">
        <v>20.0</v>
      </c>
      <c r="D8542" s="44">
        <v>0.0</v>
      </c>
      <c r="E8542" s="44">
        <v>25.1</v>
      </c>
      <c r="F8542" s="44">
        <v>2.24</v>
      </c>
      <c r="G8542" s="44">
        <v>0.95</v>
      </c>
      <c r="H8542" s="18">
        <f>MIN(1,F8542/Config_Geracao!$E$4)*G8542</f>
        <v>0.2128</v>
      </c>
    </row>
    <row r="8543" ht="15.0" customHeight="1">
      <c r="A8543" s="43">
        <v>46013.875</v>
      </c>
      <c r="B8543" s="44">
        <v>12.0</v>
      </c>
      <c r="C8543" s="44">
        <v>21.0</v>
      </c>
      <c r="D8543" s="44">
        <v>0.0</v>
      </c>
      <c r="E8543" s="44">
        <v>28.7</v>
      </c>
      <c r="F8543" s="44">
        <v>3.38</v>
      </c>
      <c r="G8543" s="44">
        <v>0.95</v>
      </c>
      <c r="H8543" s="18">
        <f>MIN(1,F8543/Config_Geracao!$E$4)*G8543</f>
        <v>0.3211</v>
      </c>
    </row>
    <row r="8544" ht="15.0" customHeight="1">
      <c r="A8544" s="43">
        <v>46013.9166666667</v>
      </c>
      <c r="B8544" s="44">
        <v>12.0</v>
      </c>
      <c r="C8544" s="44">
        <v>22.0</v>
      </c>
      <c r="D8544" s="44">
        <v>0.0</v>
      </c>
      <c r="E8544" s="44">
        <v>29.9</v>
      </c>
      <c r="F8544" s="44">
        <v>3.18</v>
      </c>
      <c r="G8544" s="44">
        <v>0.95</v>
      </c>
      <c r="H8544" s="18">
        <f>MIN(1,F8544/Config_Geracao!$E$4)*G8544</f>
        <v>0.3021</v>
      </c>
    </row>
    <row r="8545" ht="15.0" customHeight="1">
      <c r="A8545" s="43">
        <v>46013.9583333333</v>
      </c>
      <c r="B8545" s="44">
        <v>12.0</v>
      </c>
      <c r="C8545" s="44">
        <v>23.0</v>
      </c>
      <c r="D8545" s="44">
        <v>0.0</v>
      </c>
      <c r="E8545" s="44">
        <v>28.2</v>
      </c>
      <c r="F8545" s="44">
        <v>4.25</v>
      </c>
      <c r="G8545" s="44">
        <v>0.95</v>
      </c>
      <c r="H8545" s="18">
        <f>MIN(1,F8545/Config_Geracao!$E$4)*G8545</f>
        <v>0.40375</v>
      </c>
    </row>
    <row r="8546" ht="15.0" customHeight="1">
      <c r="A8546" s="43">
        <v>46014.0</v>
      </c>
      <c r="B8546" s="44">
        <v>12.0</v>
      </c>
      <c r="C8546" s="44">
        <v>0.0</v>
      </c>
      <c r="D8546" s="44">
        <v>0.0</v>
      </c>
      <c r="E8546" s="44">
        <v>25.2</v>
      </c>
      <c r="F8546" s="44">
        <v>6.41</v>
      </c>
      <c r="G8546" s="44">
        <v>0.95</v>
      </c>
      <c r="H8546" s="18">
        <f>MIN(1,F8546/Config_Geracao!$E$4)*G8546</f>
        <v>0.60895</v>
      </c>
    </row>
    <row r="8547" ht="15.0" customHeight="1">
      <c r="A8547" s="43">
        <v>46014.0416666667</v>
      </c>
      <c r="B8547" s="44">
        <v>12.0</v>
      </c>
      <c r="C8547" s="44">
        <v>1.0</v>
      </c>
      <c r="D8547" s="44">
        <v>0.0</v>
      </c>
      <c r="E8547" s="44">
        <v>30.4</v>
      </c>
      <c r="F8547" s="44">
        <v>3.56</v>
      </c>
      <c r="G8547" s="44">
        <v>0.95</v>
      </c>
      <c r="H8547" s="18">
        <f>MIN(1,F8547/Config_Geracao!$E$4)*G8547</f>
        <v>0.3382</v>
      </c>
    </row>
    <row r="8548" ht="15.0" customHeight="1">
      <c r="A8548" s="43">
        <v>46014.0833333333</v>
      </c>
      <c r="B8548" s="44">
        <v>12.0</v>
      </c>
      <c r="C8548" s="44">
        <v>2.0</v>
      </c>
      <c r="D8548" s="44">
        <v>0.0</v>
      </c>
      <c r="E8548" s="44">
        <v>28.6</v>
      </c>
      <c r="F8548" s="44">
        <v>4.3</v>
      </c>
      <c r="G8548" s="44">
        <v>0.95</v>
      </c>
      <c r="H8548" s="18">
        <f>MIN(1,F8548/Config_Geracao!$E$4)*G8548</f>
        <v>0.4085</v>
      </c>
    </row>
    <row r="8549" ht="15.0" customHeight="1">
      <c r="A8549" s="43">
        <v>46014.125</v>
      </c>
      <c r="B8549" s="44">
        <v>12.0</v>
      </c>
      <c r="C8549" s="44">
        <v>3.0</v>
      </c>
      <c r="D8549" s="44">
        <v>0.0</v>
      </c>
      <c r="E8549" s="44">
        <v>26.6</v>
      </c>
      <c r="F8549" s="44">
        <v>3.65</v>
      </c>
      <c r="G8549" s="44">
        <v>0.95</v>
      </c>
      <c r="H8549" s="18">
        <f>MIN(1,F8549/Config_Geracao!$E$4)*G8549</f>
        <v>0.34675</v>
      </c>
    </row>
    <row r="8550" ht="15.0" customHeight="1">
      <c r="A8550" s="43">
        <v>46014.1666666667</v>
      </c>
      <c r="B8550" s="44">
        <v>12.0</v>
      </c>
      <c r="C8550" s="44">
        <v>4.0</v>
      </c>
      <c r="D8550" s="44">
        <v>0.0</v>
      </c>
      <c r="E8550" s="44">
        <v>26.5</v>
      </c>
      <c r="F8550" s="44">
        <v>3.72</v>
      </c>
      <c r="G8550" s="44">
        <v>0.95</v>
      </c>
      <c r="H8550" s="18">
        <f>MIN(1,F8550/Config_Geracao!$E$4)*G8550</f>
        <v>0.3534</v>
      </c>
    </row>
    <row r="8551" ht="15.0" customHeight="1">
      <c r="A8551" s="43">
        <v>46014.2083333333</v>
      </c>
      <c r="B8551" s="44">
        <v>12.0</v>
      </c>
      <c r="C8551" s="44">
        <v>5.0</v>
      </c>
      <c r="D8551" s="44">
        <v>18.8</v>
      </c>
      <c r="E8551" s="44">
        <v>24.3</v>
      </c>
      <c r="F8551" s="44">
        <v>6.27</v>
      </c>
      <c r="G8551" s="44">
        <v>0.95</v>
      </c>
      <c r="H8551" s="18">
        <f>MIN(1,F8551/Config_Geracao!$E$4)*G8551</f>
        <v>0.59565</v>
      </c>
    </row>
    <row r="8552" ht="15.0" customHeight="1">
      <c r="A8552" s="43">
        <v>46014.25</v>
      </c>
      <c r="B8552" s="44">
        <v>12.0</v>
      </c>
      <c r="C8552" s="44">
        <v>6.0</v>
      </c>
      <c r="D8552" s="44">
        <v>117.3</v>
      </c>
      <c r="E8552" s="44">
        <v>24.9</v>
      </c>
      <c r="F8552" s="44">
        <v>2.43</v>
      </c>
      <c r="G8552" s="44">
        <v>0.95</v>
      </c>
      <c r="H8552" s="18">
        <f>MIN(1,F8552/Config_Geracao!$E$4)*G8552</f>
        <v>0.23085</v>
      </c>
    </row>
    <row r="8553" ht="15.0" customHeight="1">
      <c r="A8553" s="43">
        <v>46014.2916666667</v>
      </c>
      <c r="B8553" s="44">
        <v>12.0</v>
      </c>
      <c r="C8553" s="44">
        <v>7.0</v>
      </c>
      <c r="D8553" s="44">
        <v>185.1</v>
      </c>
      <c r="E8553" s="44">
        <v>28.8</v>
      </c>
      <c r="F8553" s="44">
        <v>5.65</v>
      </c>
      <c r="G8553" s="44">
        <v>0.95</v>
      </c>
      <c r="H8553" s="18">
        <f>MIN(1,F8553/Config_Geracao!$E$4)*G8553</f>
        <v>0.53675</v>
      </c>
    </row>
    <row r="8554" ht="15.0" customHeight="1">
      <c r="A8554" s="43">
        <v>46014.3333333333</v>
      </c>
      <c r="B8554" s="44">
        <v>12.0</v>
      </c>
      <c r="C8554" s="44">
        <v>8.0</v>
      </c>
      <c r="D8554" s="44">
        <v>652.2</v>
      </c>
      <c r="E8554" s="44">
        <v>28.1</v>
      </c>
      <c r="F8554" s="44">
        <v>2.97</v>
      </c>
      <c r="G8554" s="44">
        <v>0.95</v>
      </c>
      <c r="H8554" s="18">
        <f>MIN(1,F8554/Config_Geracao!$E$4)*G8554</f>
        <v>0.28215</v>
      </c>
    </row>
    <row r="8555" ht="15.0" customHeight="1">
      <c r="A8555" s="43">
        <v>46014.375</v>
      </c>
      <c r="B8555" s="44">
        <v>12.0</v>
      </c>
      <c r="C8555" s="44">
        <v>9.0</v>
      </c>
      <c r="D8555" s="44">
        <v>458.8</v>
      </c>
      <c r="E8555" s="44">
        <v>29.9</v>
      </c>
      <c r="F8555" s="44">
        <v>2.8</v>
      </c>
      <c r="G8555" s="44">
        <v>0.95</v>
      </c>
      <c r="H8555" s="18">
        <f>MIN(1,F8555/Config_Geracao!$E$4)*G8555</f>
        <v>0.266</v>
      </c>
    </row>
    <row r="8556" ht="15.0" customHeight="1">
      <c r="A8556" s="43">
        <v>46014.4166666667</v>
      </c>
      <c r="B8556" s="44">
        <v>12.0</v>
      </c>
      <c r="C8556" s="44">
        <v>10.0</v>
      </c>
      <c r="D8556" s="44">
        <v>389.1</v>
      </c>
      <c r="E8556" s="44">
        <v>30.8</v>
      </c>
      <c r="F8556" s="44">
        <v>3.25</v>
      </c>
      <c r="G8556" s="44">
        <v>0.95</v>
      </c>
      <c r="H8556" s="18">
        <f>MIN(1,F8556/Config_Geracao!$E$4)*G8556</f>
        <v>0.30875</v>
      </c>
    </row>
    <row r="8557" ht="15.0" customHeight="1">
      <c r="A8557" s="43">
        <v>46014.4583333333</v>
      </c>
      <c r="B8557" s="44">
        <v>12.0</v>
      </c>
      <c r="C8557" s="44">
        <v>11.0</v>
      </c>
      <c r="D8557" s="44">
        <v>1009.8</v>
      </c>
      <c r="E8557" s="44">
        <v>28.5</v>
      </c>
      <c r="F8557" s="44">
        <v>4.06</v>
      </c>
      <c r="G8557" s="44">
        <v>0.95</v>
      </c>
      <c r="H8557" s="18">
        <f>MIN(1,F8557/Config_Geracao!$E$4)*G8557</f>
        <v>0.3857</v>
      </c>
    </row>
    <row r="8558" ht="15.0" customHeight="1">
      <c r="A8558" s="43">
        <v>46014.5</v>
      </c>
      <c r="B8558" s="44">
        <v>12.0</v>
      </c>
      <c r="C8558" s="44">
        <v>12.0</v>
      </c>
      <c r="D8558" s="44">
        <v>1028.3</v>
      </c>
      <c r="E8558" s="44">
        <v>30.3</v>
      </c>
      <c r="F8558" s="44">
        <v>2.42</v>
      </c>
      <c r="G8558" s="44">
        <v>0.95</v>
      </c>
      <c r="H8558" s="18">
        <f>MIN(1,F8558/Config_Geracao!$E$4)*G8558</f>
        <v>0.2299</v>
      </c>
    </row>
    <row r="8559" ht="15.0" customHeight="1">
      <c r="A8559" s="43">
        <v>46014.5416666667</v>
      </c>
      <c r="B8559" s="44">
        <v>12.0</v>
      </c>
      <c r="C8559" s="44">
        <v>13.0</v>
      </c>
      <c r="D8559" s="44">
        <v>1005.9</v>
      </c>
      <c r="E8559" s="44">
        <v>31.7</v>
      </c>
      <c r="F8559" s="44">
        <v>2.21</v>
      </c>
      <c r="G8559" s="44">
        <v>0.95</v>
      </c>
      <c r="H8559" s="18">
        <f>MIN(1,F8559/Config_Geracao!$E$4)*G8559</f>
        <v>0.20995</v>
      </c>
    </row>
    <row r="8560" ht="15.0" customHeight="1">
      <c r="A8560" s="43">
        <v>46014.5833333333</v>
      </c>
      <c r="B8560" s="44">
        <v>12.0</v>
      </c>
      <c r="C8560" s="44">
        <v>14.0</v>
      </c>
      <c r="D8560" s="44">
        <v>982.7</v>
      </c>
      <c r="E8560" s="44">
        <v>29.3</v>
      </c>
      <c r="F8560" s="44">
        <v>3.2</v>
      </c>
      <c r="G8560" s="44">
        <v>0.95</v>
      </c>
      <c r="H8560" s="18">
        <f>MIN(1,F8560/Config_Geracao!$E$4)*G8560</f>
        <v>0.304</v>
      </c>
    </row>
    <row r="8561" ht="15.0" customHeight="1">
      <c r="A8561" s="43">
        <v>46014.625</v>
      </c>
      <c r="B8561" s="44">
        <v>12.0</v>
      </c>
      <c r="C8561" s="44">
        <v>15.0</v>
      </c>
      <c r="D8561" s="44">
        <v>182.7</v>
      </c>
      <c r="E8561" s="44">
        <v>28.5</v>
      </c>
      <c r="F8561" s="44">
        <v>2.08</v>
      </c>
      <c r="G8561" s="44">
        <v>0.95</v>
      </c>
      <c r="H8561" s="18">
        <f>MIN(1,F8561/Config_Geracao!$E$4)*G8561</f>
        <v>0.1976</v>
      </c>
    </row>
    <row r="8562" ht="15.0" customHeight="1">
      <c r="A8562" s="43">
        <v>46014.6666666667</v>
      </c>
      <c r="B8562" s="44">
        <v>12.0</v>
      </c>
      <c r="C8562" s="44">
        <v>16.0</v>
      </c>
      <c r="D8562" s="44">
        <v>338.4</v>
      </c>
      <c r="E8562" s="44">
        <v>27.0</v>
      </c>
      <c r="F8562" s="44">
        <v>2.89</v>
      </c>
      <c r="G8562" s="44">
        <v>0.95</v>
      </c>
      <c r="H8562" s="18">
        <f>MIN(1,F8562/Config_Geracao!$E$4)*G8562</f>
        <v>0.27455</v>
      </c>
    </row>
    <row r="8563" ht="15.0" customHeight="1">
      <c r="A8563" s="43">
        <v>46014.7083333333</v>
      </c>
      <c r="B8563" s="44">
        <v>12.0</v>
      </c>
      <c r="C8563" s="44">
        <v>17.0</v>
      </c>
      <c r="D8563" s="44">
        <v>429.5</v>
      </c>
      <c r="E8563" s="44">
        <v>27.0</v>
      </c>
      <c r="F8563" s="44">
        <v>2.4</v>
      </c>
      <c r="G8563" s="44">
        <v>0.95</v>
      </c>
      <c r="H8563" s="18">
        <f>MIN(1,F8563/Config_Geracao!$E$4)*G8563</f>
        <v>0.228</v>
      </c>
    </row>
    <row r="8564" ht="15.0" customHeight="1">
      <c r="A8564" s="43">
        <v>46014.75</v>
      </c>
      <c r="B8564" s="44">
        <v>12.0</v>
      </c>
      <c r="C8564" s="44">
        <v>18.0</v>
      </c>
      <c r="D8564" s="44">
        <v>275.0</v>
      </c>
      <c r="E8564" s="44">
        <v>23.9</v>
      </c>
      <c r="F8564" s="44">
        <v>2.5</v>
      </c>
      <c r="G8564" s="44">
        <v>0.95</v>
      </c>
      <c r="H8564" s="18">
        <f>MIN(1,F8564/Config_Geracao!$E$4)*G8564</f>
        <v>0.2375</v>
      </c>
    </row>
    <row r="8565" ht="15.0" customHeight="1">
      <c r="A8565" s="43">
        <v>46014.7916666667</v>
      </c>
      <c r="B8565" s="44">
        <v>12.0</v>
      </c>
      <c r="C8565" s="44">
        <v>19.0</v>
      </c>
      <c r="D8565" s="44">
        <v>0.0</v>
      </c>
      <c r="E8565" s="44">
        <v>26.1</v>
      </c>
      <c r="F8565" s="44">
        <v>2.51</v>
      </c>
      <c r="G8565" s="44">
        <v>0.95</v>
      </c>
      <c r="H8565" s="18">
        <f>MIN(1,F8565/Config_Geracao!$E$4)*G8565</f>
        <v>0.23845</v>
      </c>
    </row>
    <row r="8566" ht="15.0" customHeight="1">
      <c r="A8566" s="43">
        <v>46014.8333333333</v>
      </c>
      <c r="B8566" s="44">
        <v>12.0</v>
      </c>
      <c r="C8566" s="44">
        <v>20.0</v>
      </c>
      <c r="D8566" s="44">
        <v>0.0</v>
      </c>
      <c r="E8566" s="44">
        <v>27.9</v>
      </c>
      <c r="F8566" s="44">
        <v>3.51</v>
      </c>
      <c r="G8566" s="44">
        <v>0.95</v>
      </c>
      <c r="H8566" s="18">
        <f>MIN(1,F8566/Config_Geracao!$E$4)*G8566</f>
        <v>0.33345</v>
      </c>
    </row>
    <row r="8567" ht="15.0" customHeight="1">
      <c r="A8567" s="43">
        <v>46014.875</v>
      </c>
      <c r="B8567" s="44">
        <v>12.0</v>
      </c>
      <c r="C8567" s="44">
        <v>21.0</v>
      </c>
      <c r="D8567" s="44">
        <v>0.0</v>
      </c>
      <c r="E8567" s="44">
        <v>26.0</v>
      </c>
      <c r="F8567" s="44">
        <v>3.81</v>
      </c>
      <c r="G8567" s="44">
        <v>0.95</v>
      </c>
      <c r="H8567" s="18">
        <f>MIN(1,F8567/Config_Geracao!$E$4)*G8567</f>
        <v>0.36195</v>
      </c>
    </row>
    <row r="8568" ht="15.0" customHeight="1">
      <c r="A8568" s="43">
        <v>46014.9166666667</v>
      </c>
      <c r="B8568" s="44">
        <v>12.0</v>
      </c>
      <c r="C8568" s="44">
        <v>22.0</v>
      </c>
      <c r="D8568" s="44">
        <v>0.0</v>
      </c>
      <c r="E8568" s="44">
        <v>29.6</v>
      </c>
      <c r="F8568" s="44">
        <v>4.19</v>
      </c>
      <c r="G8568" s="44">
        <v>0.95</v>
      </c>
      <c r="H8568" s="18">
        <f>MIN(1,F8568/Config_Geracao!$E$4)*G8568</f>
        <v>0.39805</v>
      </c>
    </row>
    <row r="8569" ht="15.0" customHeight="1">
      <c r="A8569" s="43">
        <v>46014.9583333333</v>
      </c>
      <c r="B8569" s="44">
        <v>12.0</v>
      </c>
      <c r="C8569" s="44">
        <v>23.0</v>
      </c>
      <c r="D8569" s="44">
        <v>0.0</v>
      </c>
      <c r="E8569" s="44">
        <v>26.9</v>
      </c>
      <c r="F8569" s="44">
        <v>2.99</v>
      </c>
      <c r="G8569" s="44">
        <v>0.95</v>
      </c>
      <c r="H8569" s="18">
        <f>MIN(1,F8569/Config_Geracao!$E$4)*G8569</f>
        <v>0.28405</v>
      </c>
    </row>
    <row r="8570" ht="15.0" customHeight="1">
      <c r="A8570" s="43">
        <v>46015.0</v>
      </c>
      <c r="B8570" s="44">
        <v>12.0</v>
      </c>
      <c r="C8570" s="44">
        <v>0.0</v>
      </c>
      <c r="D8570" s="44">
        <v>0.0</v>
      </c>
      <c r="E8570" s="44">
        <v>26.0</v>
      </c>
      <c r="F8570" s="44">
        <v>7.28</v>
      </c>
      <c r="G8570" s="44">
        <v>0.95</v>
      </c>
      <c r="H8570" s="18">
        <f>MIN(1,F8570/Config_Geracao!$E$4)*G8570</f>
        <v>0.6916</v>
      </c>
    </row>
    <row r="8571" ht="15.0" customHeight="1">
      <c r="A8571" s="43">
        <v>46015.0416666667</v>
      </c>
      <c r="B8571" s="44">
        <v>12.0</v>
      </c>
      <c r="C8571" s="44">
        <v>1.0</v>
      </c>
      <c r="D8571" s="44">
        <v>0.0</v>
      </c>
      <c r="E8571" s="44">
        <v>29.6</v>
      </c>
      <c r="F8571" s="44">
        <v>3.32</v>
      </c>
      <c r="G8571" s="44">
        <v>0.95</v>
      </c>
      <c r="H8571" s="18">
        <f>MIN(1,F8571/Config_Geracao!$E$4)*G8571</f>
        <v>0.3154</v>
      </c>
    </row>
    <row r="8572" ht="15.0" customHeight="1">
      <c r="A8572" s="43">
        <v>46015.0833333333</v>
      </c>
      <c r="B8572" s="44">
        <v>12.0</v>
      </c>
      <c r="C8572" s="44">
        <v>2.0</v>
      </c>
      <c r="D8572" s="44">
        <v>0.0</v>
      </c>
      <c r="E8572" s="44">
        <v>27.5</v>
      </c>
      <c r="F8572" s="44">
        <v>4.34</v>
      </c>
      <c r="G8572" s="44">
        <v>0.95</v>
      </c>
      <c r="H8572" s="18">
        <f>MIN(1,F8572/Config_Geracao!$E$4)*G8572</f>
        <v>0.4123</v>
      </c>
    </row>
    <row r="8573" ht="15.0" customHeight="1">
      <c r="A8573" s="43">
        <v>46015.125</v>
      </c>
      <c r="B8573" s="44">
        <v>12.0</v>
      </c>
      <c r="C8573" s="44">
        <v>3.0</v>
      </c>
      <c r="D8573" s="44">
        <v>0.0</v>
      </c>
      <c r="E8573" s="44">
        <v>28.8</v>
      </c>
      <c r="F8573" s="44">
        <v>4.74</v>
      </c>
      <c r="G8573" s="44">
        <v>0.95</v>
      </c>
      <c r="H8573" s="18">
        <f>MIN(1,F8573/Config_Geracao!$E$4)*G8573</f>
        <v>0.4503</v>
      </c>
    </row>
    <row r="8574" ht="15.0" customHeight="1">
      <c r="A8574" s="43">
        <v>46015.1666666667</v>
      </c>
      <c r="B8574" s="44">
        <v>12.0</v>
      </c>
      <c r="C8574" s="44">
        <v>4.0</v>
      </c>
      <c r="D8574" s="44">
        <v>0.0</v>
      </c>
      <c r="E8574" s="44">
        <v>28.6</v>
      </c>
      <c r="F8574" s="44">
        <v>2.89</v>
      </c>
      <c r="G8574" s="44">
        <v>0.95</v>
      </c>
      <c r="H8574" s="18">
        <f>MIN(1,F8574/Config_Geracao!$E$4)*G8574</f>
        <v>0.27455</v>
      </c>
    </row>
    <row r="8575" ht="15.0" customHeight="1">
      <c r="A8575" s="43">
        <v>46015.2083333333</v>
      </c>
      <c r="B8575" s="44">
        <v>12.0</v>
      </c>
      <c r="C8575" s="44">
        <v>5.0</v>
      </c>
      <c r="D8575" s="44">
        <v>0.0</v>
      </c>
      <c r="E8575" s="44">
        <v>26.2</v>
      </c>
      <c r="F8575" s="44">
        <v>3.26</v>
      </c>
      <c r="G8575" s="44">
        <v>0.95</v>
      </c>
      <c r="H8575" s="18">
        <f>MIN(1,F8575/Config_Geracao!$E$4)*G8575</f>
        <v>0.3097</v>
      </c>
    </row>
    <row r="8576" ht="15.0" customHeight="1">
      <c r="A8576" s="43">
        <v>46015.25</v>
      </c>
      <c r="B8576" s="44">
        <v>12.0</v>
      </c>
      <c r="C8576" s="44">
        <v>6.0</v>
      </c>
      <c r="D8576" s="44">
        <v>134.8</v>
      </c>
      <c r="E8576" s="44">
        <v>25.6</v>
      </c>
      <c r="F8576" s="44">
        <v>1.97</v>
      </c>
      <c r="G8576" s="44">
        <v>0.95</v>
      </c>
      <c r="H8576" s="18">
        <f>MIN(1,F8576/Config_Geracao!$E$4)*G8576</f>
        <v>0.18715</v>
      </c>
    </row>
    <row r="8577" ht="15.0" customHeight="1">
      <c r="A8577" s="43">
        <v>46015.2916666667</v>
      </c>
      <c r="B8577" s="44">
        <v>12.0</v>
      </c>
      <c r="C8577" s="44">
        <v>7.0</v>
      </c>
      <c r="D8577" s="44">
        <v>460.0</v>
      </c>
      <c r="E8577" s="44">
        <v>27.3</v>
      </c>
      <c r="F8577" s="44">
        <v>2.83</v>
      </c>
      <c r="G8577" s="44">
        <v>0.95</v>
      </c>
      <c r="H8577" s="18">
        <f>MIN(1,F8577/Config_Geracao!$E$4)*G8577</f>
        <v>0.26885</v>
      </c>
    </row>
    <row r="8578" ht="15.0" customHeight="1">
      <c r="A8578" s="43">
        <v>46015.3333333333</v>
      </c>
      <c r="B8578" s="44">
        <v>12.0</v>
      </c>
      <c r="C8578" s="44">
        <v>8.0</v>
      </c>
      <c r="D8578" s="44">
        <v>652.5</v>
      </c>
      <c r="E8578" s="44">
        <v>29.7</v>
      </c>
      <c r="F8578" s="44">
        <v>2.79</v>
      </c>
      <c r="G8578" s="44">
        <v>0.95</v>
      </c>
      <c r="H8578" s="18">
        <f>MIN(1,F8578/Config_Geracao!$E$4)*G8578</f>
        <v>0.26505</v>
      </c>
    </row>
    <row r="8579" ht="15.0" customHeight="1">
      <c r="A8579" s="43">
        <v>46015.375</v>
      </c>
      <c r="B8579" s="44">
        <v>12.0</v>
      </c>
      <c r="C8579" s="44">
        <v>9.0</v>
      </c>
      <c r="D8579" s="44">
        <v>800.9</v>
      </c>
      <c r="E8579" s="44">
        <v>29.6</v>
      </c>
      <c r="F8579" s="44">
        <v>2.14</v>
      </c>
      <c r="G8579" s="44">
        <v>0.95</v>
      </c>
      <c r="H8579" s="18">
        <f>MIN(1,F8579/Config_Geracao!$E$4)*G8579</f>
        <v>0.2033</v>
      </c>
    </row>
    <row r="8580" ht="15.0" customHeight="1">
      <c r="A8580" s="43">
        <v>46015.4166666667</v>
      </c>
      <c r="B8580" s="44">
        <v>12.0</v>
      </c>
      <c r="C8580" s="44">
        <v>10.0</v>
      </c>
      <c r="D8580" s="44">
        <v>606.5</v>
      </c>
      <c r="E8580" s="44">
        <v>28.8</v>
      </c>
      <c r="F8580" s="44">
        <v>2.57</v>
      </c>
      <c r="G8580" s="44">
        <v>0.95</v>
      </c>
      <c r="H8580" s="18">
        <f>MIN(1,F8580/Config_Geracao!$E$4)*G8580</f>
        <v>0.24415</v>
      </c>
    </row>
    <row r="8581" ht="15.0" customHeight="1">
      <c r="A8581" s="43">
        <v>46015.4583333333</v>
      </c>
      <c r="B8581" s="44">
        <v>12.0</v>
      </c>
      <c r="C8581" s="44">
        <v>11.0</v>
      </c>
      <c r="D8581" s="44">
        <v>984.7</v>
      </c>
      <c r="E8581" s="44">
        <v>31.0</v>
      </c>
      <c r="F8581" s="44">
        <v>3.42</v>
      </c>
      <c r="G8581" s="44">
        <v>0.95</v>
      </c>
      <c r="H8581" s="18">
        <f>MIN(1,F8581/Config_Geracao!$E$4)*G8581</f>
        <v>0.3249</v>
      </c>
    </row>
    <row r="8582" ht="15.0" customHeight="1">
      <c r="A8582" s="43">
        <v>46015.5</v>
      </c>
      <c r="B8582" s="44">
        <v>12.0</v>
      </c>
      <c r="C8582" s="44">
        <v>12.0</v>
      </c>
      <c r="D8582" s="44">
        <v>1007.9</v>
      </c>
      <c r="E8582" s="44">
        <v>30.0</v>
      </c>
      <c r="F8582" s="44">
        <v>3.6</v>
      </c>
      <c r="G8582" s="44">
        <v>0.95</v>
      </c>
      <c r="H8582" s="18">
        <f>MIN(1,F8582/Config_Geracao!$E$4)*G8582</f>
        <v>0.342</v>
      </c>
    </row>
    <row r="8583" ht="15.0" customHeight="1">
      <c r="A8583" s="43">
        <v>46015.5416666667</v>
      </c>
      <c r="B8583" s="44">
        <v>12.0</v>
      </c>
      <c r="C8583" s="44">
        <v>13.0</v>
      </c>
      <c r="D8583" s="44">
        <v>991.1</v>
      </c>
      <c r="E8583" s="44">
        <v>30.0</v>
      </c>
      <c r="F8583" s="44">
        <v>1.97</v>
      </c>
      <c r="G8583" s="44">
        <v>0.95</v>
      </c>
      <c r="H8583" s="18">
        <f>MIN(1,F8583/Config_Geracao!$E$4)*G8583</f>
        <v>0.18715</v>
      </c>
    </row>
    <row r="8584" ht="15.0" customHeight="1">
      <c r="A8584" s="43">
        <v>46015.5833333333</v>
      </c>
      <c r="B8584" s="44">
        <v>12.0</v>
      </c>
      <c r="C8584" s="44">
        <v>14.0</v>
      </c>
      <c r="D8584" s="44">
        <v>565.3</v>
      </c>
      <c r="E8584" s="44">
        <v>28.8</v>
      </c>
      <c r="F8584" s="44">
        <v>2.36</v>
      </c>
      <c r="G8584" s="44">
        <v>0.95</v>
      </c>
      <c r="H8584" s="18">
        <f>MIN(1,F8584/Config_Geracao!$E$4)*G8584</f>
        <v>0.2242</v>
      </c>
    </row>
    <row r="8585" ht="15.0" customHeight="1">
      <c r="A8585" s="43">
        <v>46015.625</v>
      </c>
      <c r="B8585" s="44">
        <v>12.0</v>
      </c>
      <c r="C8585" s="44">
        <v>15.0</v>
      </c>
      <c r="D8585" s="44">
        <v>349.4</v>
      </c>
      <c r="E8585" s="44">
        <v>31.2</v>
      </c>
      <c r="F8585" s="44">
        <v>2.22</v>
      </c>
      <c r="G8585" s="44">
        <v>0.95</v>
      </c>
      <c r="H8585" s="18">
        <f>MIN(1,F8585/Config_Geracao!$E$4)*G8585</f>
        <v>0.2109</v>
      </c>
    </row>
    <row r="8586" ht="15.0" customHeight="1">
      <c r="A8586" s="43">
        <v>46015.6666666667</v>
      </c>
      <c r="B8586" s="44">
        <v>12.0</v>
      </c>
      <c r="C8586" s="44">
        <v>16.0</v>
      </c>
      <c r="D8586" s="44">
        <v>630.7</v>
      </c>
      <c r="E8586" s="44">
        <v>29.4</v>
      </c>
      <c r="F8586" s="44">
        <v>4.38</v>
      </c>
      <c r="G8586" s="44">
        <v>0.95</v>
      </c>
      <c r="H8586" s="18">
        <f>MIN(1,F8586/Config_Geracao!$E$4)*G8586</f>
        <v>0.4161</v>
      </c>
    </row>
    <row r="8587" ht="15.0" customHeight="1">
      <c r="A8587" s="43">
        <v>46015.7083333333</v>
      </c>
      <c r="B8587" s="44">
        <v>12.0</v>
      </c>
      <c r="C8587" s="44">
        <v>17.0</v>
      </c>
      <c r="D8587" s="44">
        <v>118.2</v>
      </c>
      <c r="E8587" s="44">
        <v>26.2</v>
      </c>
      <c r="F8587" s="44">
        <v>5.54</v>
      </c>
      <c r="G8587" s="44">
        <v>0.95</v>
      </c>
      <c r="H8587" s="18">
        <f>MIN(1,F8587/Config_Geracao!$E$4)*G8587</f>
        <v>0.5263</v>
      </c>
    </row>
    <row r="8588" ht="15.0" customHeight="1">
      <c r="A8588" s="43">
        <v>46015.75</v>
      </c>
      <c r="B8588" s="44">
        <v>12.0</v>
      </c>
      <c r="C8588" s="44">
        <v>18.0</v>
      </c>
      <c r="D8588" s="44">
        <v>139.4</v>
      </c>
      <c r="E8588" s="44">
        <v>24.0</v>
      </c>
      <c r="F8588" s="44">
        <v>2.93</v>
      </c>
      <c r="G8588" s="44">
        <v>0.95</v>
      </c>
      <c r="H8588" s="18">
        <f>MIN(1,F8588/Config_Geracao!$E$4)*G8588</f>
        <v>0.27835</v>
      </c>
    </row>
    <row r="8589" ht="15.0" customHeight="1">
      <c r="A8589" s="43">
        <v>46015.7916666667</v>
      </c>
      <c r="B8589" s="44">
        <v>12.0</v>
      </c>
      <c r="C8589" s="44">
        <v>19.0</v>
      </c>
      <c r="D8589" s="44">
        <v>0.0</v>
      </c>
      <c r="E8589" s="44">
        <v>27.1</v>
      </c>
      <c r="F8589" s="44">
        <v>2.36</v>
      </c>
      <c r="G8589" s="44">
        <v>0.95</v>
      </c>
      <c r="H8589" s="18">
        <f>MIN(1,F8589/Config_Geracao!$E$4)*G8589</f>
        <v>0.2242</v>
      </c>
    </row>
    <row r="8590" ht="15.0" customHeight="1">
      <c r="A8590" s="43">
        <v>46015.8333333333</v>
      </c>
      <c r="B8590" s="44">
        <v>12.0</v>
      </c>
      <c r="C8590" s="44">
        <v>20.0</v>
      </c>
      <c r="D8590" s="44">
        <v>0.0</v>
      </c>
      <c r="E8590" s="44">
        <v>27.2</v>
      </c>
      <c r="F8590" s="44">
        <v>4.28</v>
      </c>
      <c r="G8590" s="44">
        <v>0.95</v>
      </c>
      <c r="H8590" s="18">
        <f>MIN(1,F8590/Config_Geracao!$E$4)*G8590</f>
        <v>0.4066</v>
      </c>
    </row>
    <row r="8591" ht="15.0" customHeight="1">
      <c r="A8591" s="43">
        <v>46015.875</v>
      </c>
      <c r="B8591" s="44">
        <v>12.0</v>
      </c>
      <c r="C8591" s="44">
        <v>21.0</v>
      </c>
      <c r="D8591" s="44">
        <v>0.0</v>
      </c>
      <c r="E8591" s="44">
        <v>28.2</v>
      </c>
      <c r="F8591" s="44">
        <v>6.21</v>
      </c>
      <c r="G8591" s="44">
        <v>0.95</v>
      </c>
      <c r="H8591" s="18">
        <f>MIN(1,F8591/Config_Geracao!$E$4)*G8591</f>
        <v>0.58995</v>
      </c>
    </row>
    <row r="8592" ht="15.0" customHeight="1">
      <c r="A8592" s="43">
        <v>46015.9166666667</v>
      </c>
      <c r="B8592" s="44">
        <v>12.0</v>
      </c>
      <c r="C8592" s="44">
        <v>22.0</v>
      </c>
      <c r="D8592" s="44">
        <v>0.0</v>
      </c>
      <c r="E8592" s="44">
        <v>28.0</v>
      </c>
      <c r="F8592" s="44">
        <v>3.88</v>
      </c>
      <c r="G8592" s="44">
        <v>0.95</v>
      </c>
      <c r="H8592" s="18">
        <f>MIN(1,F8592/Config_Geracao!$E$4)*G8592</f>
        <v>0.3686</v>
      </c>
    </row>
    <row r="8593" ht="15.0" customHeight="1">
      <c r="A8593" s="43">
        <v>46015.9583333333</v>
      </c>
      <c r="B8593" s="44">
        <v>12.0</v>
      </c>
      <c r="C8593" s="44">
        <v>23.0</v>
      </c>
      <c r="D8593" s="44">
        <v>0.0</v>
      </c>
      <c r="E8593" s="44">
        <v>25.1</v>
      </c>
      <c r="F8593" s="44">
        <v>3.06</v>
      </c>
      <c r="G8593" s="44">
        <v>0.95</v>
      </c>
      <c r="H8593" s="18">
        <f>MIN(1,F8593/Config_Geracao!$E$4)*G8593</f>
        <v>0.2907</v>
      </c>
    </row>
    <row r="8594" ht="15.0" customHeight="1">
      <c r="A8594" s="43">
        <v>46016.0</v>
      </c>
      <c r="B8594" s="44">
        <v>12.0</v>
      </c>
      <c r="C8594" s="44">
        <v>0.0</v>
      </c>
      <c r="D8594" s="44">
        <v>0.0</v>
      </c>
      <c r="E8594" s="44">
        <v>31.6</v>
      </c>
      <c r="F8594" s="44">
        <v>3.69</v>
      </c>
      <c r="G8594" s="44">
        <v>0.95</v>
      </c>
      <c r="H8594" s="18">
        <f>MIN(1,F8594/Config_Geracao!$E$4)*G8594</f>
        <v>0.35055</v>
      </c>
    </row>
    <row r="8595" ht="15.0" customHeight="1">
      <c r="A8595" s="43">
        <v>46016.0416666667</v>
      </c>
      <c r="B8595" s="44">
        <v>12.0</v>
      </c>
      <c r="C8595" s="44">
        <v>1.0</v>
      </c>
      <c r="D8595" s="44">
        <v>0.0</v>
      </c>
      <c r="E8595" s="44">
        <v>29.7</v>
      </c>
      <c r="F8595" s="44">
        <v>4.29</v>
      </c>
      <c r="G8595" s="44">
        <v>0.95</v>
      </c>
      <c r="H8595" s="18">
        <f>MIN(1,F8595/Config_Geracao!$E$4)*G8595</f>
        <v>0.40755</v>
      </c>
    </row>
    <row r="8596" ht="15.0" customHeight="1">
      <c r="A8596" s="43">
        <v>46016.0833333333</v>
      </c>
      <c r="B8596" s="44">
        <v>12.0</v>
      </c>
      <c r="C8596" s="44">
        <v>2.0</v>
      </c>
      <c r="D8596" s="44">
        <v>0.0</v>
      </c>
      <c r="E8596" s="44">
        <v>28.1</v>
      </c>
      <c r="F8596" s="44">
        <v>3.51</v>
      </c>
      <c r="G8596" s="44">
        <v>0.95</v>
      </c>
      <c r="H8596" s="18">
        <f>MIN(1,F8596/Config_Geracao!$E$4)*G8596</f>
        <v>0.33345</v>
      </c>
    </row>
    <row r="8597" ht="15.0" customHeight="1">
      <c r="A8597" s="43">
        <v>46016.125</v>
      </c>
      <c r="B8597" s="44">
        <v>12.0</v>
      </c>
      <c r="C8597" s="44">
        <v>3.0</v>
      </c>
      <c r="D8597" s="44">
        <v>0.0</v>
      </c>
      <c r="E8597" s="44">
        <v>25.6</v>
      </c>
      <c r="F8597" s="44">
        <v>5.15</v>
      </c>
      <c r="G8597" s="44">
        <v>0.95</v>
      </c>
      <c r="H8597" s="18">
        <f>MIN(1,F8597/Config_Geracao!$E$4)*G8597</f>
        <v>0.48925</v>
      </c>
    </row>
    <row r="8598" ht="15.0" customHeight="1">
      <c r="A8598" s="43">
        <v>46016.1666666667</v>
      </c>
      <c r="B8598" s="44">
        <v>12.0</v>
      </c>
      <c r="C8598" s="44">
        <v>4.0</v>
      </c>
      <c r="D8598" s="44">
        <v>0.0</v>
      </c>
      <c r="E8598" s="44">
        <v>27.5</v>
      </c>
      <c r="F8598" s="44">
        <v>3.32</v>
      </c>
      <c r="G8598" s="44">
        <v>0.95</v>
      </c>
      <c r="H8598" s="18">
        <f>MIN(1,F8598/Config_Geracao!$E$4)*G8598</f>
        <v>0.3154</v>
      </c>
    </row>
    <row r="8599" ht="15.0" customHeight="1">
      <c r="A8599" s="43">
        <v>46016.2083333333</v>
      </c>
      <c r="B8599" s="44">
        <v>12.0</v>
      </c>
      <c r="C8599" s="44">
        <v>5.0</v>
      </c>
      <c r="D8599" s="44">
        <v>0.6</v>
      </c>
      <c r="E8599" s="44">
        <v>23.1</v>
      </c>
      <c r="F8599" s="44">
        <v>3.35</v>
      </c>
      <c r="G8599" s="44">
        <v>0.95</v>
      </c>
      <c r="H8599" s="18">
        <f>MIN(1,F8599/Config_Geracao!$E$4)*G8599</f>
        <v>0.31825</v>
      </c>
    </row>
    <row r="8600" ht="15.0" customHeight="1">
      <c r="A8600" s="43">
        <v>46016.25</v>
      </c>
      <c r="B8600" s="44">
        <v>12.0</v>
      </c>
      <c r="C8600" s="44">
        <v>6.0</v>
      </c>
      <c r="D8600" s="44">
        <v>250.0</v>
      </c>
      <c r="E8600" s="44">
        <v>27.5</v>
      </c>
      <c r="F8600" s="44">
        <v>3.24</v>
      </c>
      <c r="G8600" s="44">
        <v>0.95</v>
      </c>
      <c r="H8600" s="18">
        <f>MIN(1,F8600/Config_Geracao!$E$4)*G8600</f>
        <v>0.3078</v>
      </c>
    </row>
    <row r="8601" ht="15.0" customHeight="1">
      <c r="A8601" s="43">
        <v>46016.2916666667</v>
      </c>
      <c r="B8601" s="44">
        <v>12.0</v>
      </c>
      <c r="C8601" s="44">
        <v>7.0</v>
      </c>
      <c r="D8601" s="44">
        <v>268.3</v>
      </c>
      <c r="E8601" s="44">
        <v>26.3</v>
      </c>
      <c r="F8601" s="44">
        <v>2.48</v>
      </c>
      <c r="G8601" s="44">
        <v>0.95</v>
      </c>
      <c r="H8601" s="18">
        <f>MIN(1,F8601/Config_Geracao!$E$4)*G8601</f>
        <v>0.2356</v>
      </c>
    </row>
    <row r="8602" ht="15.0" customHeight="1">
      <c r="A8602" s="43">
        <v>46016.3333333333</v>
      </c>
      <c r="B8602" s="44">
        <v>12.0</v>
      </c>
      <c r="C8602" s="44">
        <v>8.0</v>
      </c>
      <c r="D8602" s="44">
        <v>636.6</v>
      </c>
      <c r="E8602" s="44">
        <v>28.0</v>
      </c>
      <c r="F8602" s="44">
        <v>7.61</v>
      </c>
      <c r="G8602" s="44">
        <v>0.95</v>
      </c>
      <c r="H8602" s="18">
        <f>MIN(1,F8602/Config_Geracao!$E$4)*G8602</f>
        <v>0.72295</v>
      </c>
    </row>
    <row r="8603" ht="15.0" customHeight="1">
      <c r="A8603" s="43">
        <v>46016.375</v>
      </c>
      <c r="B8603" s="44">
        <v>12.0</v>
      </c>
      <c r="C8603" s="44">
        <v>9.0</v>
      </c>
      <c r="D8603" s="44">
        <v>169.2</v>
      </c>
      <c r="E8603" s="44">
        <v>29.3</v>
      </c>
      <c r="F8603" s="44">
        <v>3.37</v>
      </c>
      <c r="G8603" s="44">
        <v>0.95</v>
      </c>
      <c r="H8603" s="18">
        <f>MIN(1,F8603/Config_Geracao!$E$4)*G8603</f>
        <v>0.32015</v>
      </c>
    </row>
    <row r="8604" ht="15.0" customHeight="1">
      <c r="A8604" s="43">
        <v>46016.4166666667</v>
      </c>
      <c r="B8604" s="44">
        <v>12.0</v>
      </c>
      <c r="C8604" s="44">
        <v>10.0</v>
      </c>
      <c r="D8604" s="44">
        <v>963.8</v>
      </c>
      <c r="E8604" s="44">
        <v>31.6</v>
      </c>
      <c r="F8604" s="44">
        <v>3.9</v>
      </c>
      <c r="G8604" s="44">
        <v>0.95</v>
      </c>
      <c r="H8604" s="18">
        <f>MIN(1,F8604/Config_Geracao!$E$4)*G8604</f>
        <v>0.3705</v>
      </c>
    </row>
    <row r="8605" ht="15.0" customHeight="1">
      <c r="A8605" s="43">
        <v>46016.4583333333</v>
      </c>
      <c r="B8605" s="44">
        <v>12.0</v>
      </c>
      <c r="C8605" s="44">
        <v>11.0</v>
      </c>
      <c r="D8605" s="44">
        <v>708.8</v>
      </c>
      <c r="E8605" s="44">
        <v>31.6</v>
      </c>
      <c r="F8605" s="44">
        <v>1.93</v>
      </c>
      <c r="G8605" s="44">
        <v>0.95</v>
      </c>
      <c r="H8605" s="18">
        <f>MIN(1,F8605/Config_Geracao!$E$4)*G8605</f>
        <v>0.18335</v>
      </c>
    </row>
    <row r="8606" ht="15.0" customHeight="1">
      <c r="A8606" s="43">
        <v>46016.5</v>
      </c>
      <c r="B8606" s="44">
        <v>12.0</v>
      </c>
      <c r="C8606" s="44">
        <v>12.0</v>
      </c>
      <c r="D8606" s="44">
        <v>559.9</v>
      </c>
      <c r="E8606" s="44">
        <v>29.9</v>
      </c>
      <c r="F8606" s="44">
        <v>2.19</v>
      </c>
      <c r="G8606" s="44">
        <v>0.95</v>
      </c>
      <c r="H8606" s="18">
        <f>MIN(1,F8606/Config_Geracao!$E$4)*G8606</f>
        <v>0.20805</v>
      </c>
    </row>
    <row r="8607" ht="15.0" customHeight="1">
      <c r="A8607" s="43">
        <v>46016.5416666667</v>
      </c>
      <c r="B8607" s="44">
        <v>12.0</v>
      </c>
      <c r="C8607" s="44">
        <v>13.0</v>
      </c>
      <c r="D8607" s="44">
        <v>1026.5</v>
      </c>
      <c r="E8607" s="44">
        <v>30.3</v>
      </c>
      <c r="F8607" s="44">
        <v>2.36</v>
      </c>
      <c r="G8607" s="44">
        <v>0.95</v>
      </c>
      <c r="H8607" s="18">
        <f>MIN(1,F8607/Config_Geracao!$E$4)*G8607</f>
        <v>0.2242</v>
      </c>
    </row>
    <row r="8608" ht="15.0" customHeight="1">
      <c r="A8608" s="43">
        <v>46016.5833333333</v>
      </c>
      <c r="B8608" s="44">
        <v>12.0</v>
      </c>
      <c r="C8608" s="44">
        <v>14.0</v>
      </c>
      <c r="D8608" s="44">
        <v>575.5</v>
      </c>
      <c r="E8608" s="44">
        <v>32.0</v>
      </c>
      <c r="F8608" s="44">
        <v>2.45</v>
      </c>
      <c r="G8608" s="44">
        <v>0.95</v>
      </c>
      <c r="H8608" s="18">
        <f>MIN(1,F8608/Config_Geracao!$E$4)*G8608</f>
        <v>0.23275</v>
      </c>
    </row>
    <row r="8609" ht="15.0" customHeight="1">
      <c r="A8609" s="43">
        <v>46016.625</v>
      </c>
      <c r="B8609" s="44">
        <v>12.0</v>
      </c>
      <c r="C8609" s="44">
        <v>15.0</v>
      </c>
      <c r="D8609" s="44">
        <v>794.3</v>
      </c>
      <c r="E8609" s="44">
        <v>27.5</v>
      </c>
      <c r="F8609" s="44">
        <v>4.02</v>
      </c>
      <c r="G8609" s="44">
        <v>0.95</v>
      </c>
      <c r="H8609" s="18">
        <f>MIN(1,F8609/Config_Geracao!$E$4)*G8609</f>
        <v>0.3819</v>
      </c>
    </row>
    <row r="8610" ht="15.0" customHeight="1">
      <c r="A8610" s="43">
        <v>46016.6666666667</v>
      </c>
      <c r="B8610" s="44">
        <v>12.0</v>
      </c>
      <c r="C8610" s="44">
        <v>16.0</v>
      </c>
      <c r="D8610" s="44">
        <v>615.5</v>
      </c>
      <c r="E8610" s="44">
        <v>27.0</v>
      </c>
      <c r="F8610" s="44">
        <v>5.09</v>
      </c>
      <c r="G8610" s="44">
        <v>0.95</v>
      </c>
      <c r="H8610" s="18">
        <f>MIN(1,F8610/Config_Geracao!$E$4)*G8610</f>
        <v>0.48355</v>
      </c>
    </row>
    <row r="8611" ht="15.0" customHeight="1">
      <c r="A8611" s="43">
        <v>46016.7083333333</v>
      </c>
      <c r="B8611" s="44">
        <v>12.0</v>
      </c>
      <c r="C8611" s="44">
        <v>17.0</v>
      </c>
      <c r="D8611" s="44">
        <v>453.2</v>
      </c>
      <c r="E8611" s="44">
        <v>26.0</v>
      </c>
      <c r="F8611" s="44">
        <v>3.07</v>
      </c>
      <c r="G8611" s="44">
        <v>0.95</v>
      </c>
      <c r="H8611" s="18">
        <f>MIN(1,F8611/Config_Geracao!$E$4)*G8611</f>
        <v>0.29165</v>
      </c>
    </row>
    <row r="8612" ht="15.0" customHeight="1">
      <c r="A8612" s="43">
        <v>46016.75</v>
      </c>
      <c r="B8612" s="44">
        <v>12.0</v>
      </c>
      <c r="C8612" s="44">
        <v>18.0</v>
      </c>
      <c r="D8612" s="44">
        <v>124.6</v>
      </c>
      <c r="E8612" s="44">
        <v>25.2</v>
      </c>
      <c r="F8612" s="44">
        <v>2.2</v>
      </c>
      <c r="G8612" s="44">
        <v>0.95</v>
      </c>
      <c r="H8612" s="18">
        <f>MIN(1,F8612/Config_Geracao!$E$4)*G8612</f>
        <v>0.209</v>
      </c>
    </row>
    <row r="8613" ht="15.0" customHeight="1">
      <c r="A8613" s="43">
        <v>46016.7916666667</v>
      </c>
      <c r="B8613" s="44">
        <v>12.0</v>
      </c>
      <c r="C8613" s="44">
        <v>19.0</v>
      </c>
      <c r="D8613" s="44">
        <v>0.0</v>
      </c>
      <c r="E8613" s="44">
        <v>25.4</v>
      </c>
      <c r="F8613" s="44">
        <v>3.78</v>
      </c>
      <c r="G8613" s="44">
        <v>0.95</v>
      </c>
      <c r="H8613" s="18">
        <f>MIN(1,F8613/Config_Geracao!$E$4)*G8613</f>
        <v>0.3591</v>
      </c>
    </row>
    <row r="8614" ht="15.0" customHeight="1">
      <c r="A8614" s="43">
        <v>46016.8333333333</v>
      </c>
      <c r="B8614" s="44">
        <v>12.0</v>
      </c>
      <c r="C8614" s="44">
        <v>20.0</v>
      </c>
      <c r="D8614" s="44">
        <v>0.0</v>
      </c>
      <c r="E8614" s="44">
        <v>27.8</v>
      </c>
      <c r="F8614" s="44">
        <v>2.64</v>
      </c>
      <c r="G8614" s="44">
        <v>0.95</v>
      </c>
      <c r="H8614" s="18">
        <f>MIN(1,F8614/Config_Geracao!$E$4)*G8614</f>
        <v>0.2508</v>
      </c>
    </row>
    <row r="8615" ht="15.0" customHeight="1">
      <c r="A8615" s="43">
        <v>46016.875</v>
      </c>
      <c r="B8615" s="44">
        <v>12.0</v>
      </c>
      <c r="C8615" s="44">
        <v>21.0</v>
      </c>
      <c r="D8615" s="44">
        <v>0.0</v>
      </c>
      <c r="E8615" s="44">
        <v>27.7</v>
      </c>
      <c r="F8615" s="44">
        <v>3.59</v>
      </c>
      <c r="G8615" s="44">
        <v>0.95</v>
      </c>
      <c r="H8615" s="18">
        <f>MIN(1,F8615/Config_Geracao!$E$4)*G8615</f>
        <v>0.34105</v>
      </c>
    </row>
    <row r="8616" ht="15.0" customHeight="1">
      <c r="A8616" s="43">
        <v>46016.9166666667</v>
      </c>
      <c r="B8616" s="44">
        <v>12.0</v>
      </c>
      <c r="C8616" s="44">
        <v>22.0</v>
      </c>
      <c r="D8616" s="44">
        <v>0.0</v>
      </c>
      <c r="E8616" s="44">
        <v>28.9</v>
      </c>
      <c r="F8616" s="44">
        <v>3.25</v>
      </c>
      <c r="G8616" s="44">
        <v>0.95</v>
      </c>
      <c r="H8616" s="18">
        <f>MIN(1,F8616/Config_Geracao!$E$4)*G8616</f>
        <v>0.30875</v>
      </c>
    </row>
    <row r="8617" ht="15.0" customHeight="1">
      <c r="A8617" s="43">
        <v>46016.9583333333</v>
      </c>
      <c r="B8617" s="44">
        <v>12.0</v>
      </c>
      <c r="C8617" s="44">
        <v>23.0</v>
      </c>
      <c r="D8617" s="44">
        <v>0.0</v>
      </c>
      <c r="E8617" s="44">
        <v>26.2</v>
      </c>
      <c r="F8617" s="44">
        <v>4.39</v>
      </c>
      <c r="G8617" s="44">
        <v>0.95</v>
      </c>
      <c r="H8617" s="18">
        <f>MIN(1,F8617/Config_Geracao!$E$4)*G8617</f>
        <v>0.41705</v>
      </c>
    </row>
    <row r="8618" ht="15.0" customHeight="1">
      <c r="A8618" s="43">
        <v>46017.0</v>
      </c>
      <c r="B8618" s="44">
        <v>12.0</v>
      </c>
      <c r="C8618" s="44">
        <v>0.0</v>
      </c>
      <c r="D8618" s="44">
        <v>0.0</v>
      </c>
      <c r="E8618" s="44">
        <v>27.4</v>
      </c>
      <c r="F8618" s="44">
        <v>7.48</v>
      </c>
      <c r="G8618" s="44">
        <v>0.95</v>
      </c>
      <c r="H8618" s="18">
        <f>MIN(1,F8618/Config_Geracao!$E$4)*G8618</f>
        <v>0.7106</v>
      </c>
    </row>
    <row r="8619" ht="15.0" customHeight="1">
      <c r="A8619" s="43">
        <v>46017.0416666667</v>
      </c>
      <c r="B8619" s="44">
        <v>12.0</v>
      </c>
      <c r="C8619" s="44">
        <v>1.0</v>
      </c>
      <c r="D8619" s="44">
        <v>0.0</v>
      </c>
      <c r="E8619" s="44">
        <v>28.5</v>
      </c>
      <c r="F8619" s="44">
        <v>3.01</v>
      </c>
      <c r="G8619" s="44">
        <v>0.95</v>
      </c>
      <c r="H8619" s="18">
        <f>MIN(1,F8619/Config_Geracao!$E$4)*G8619</f>
        <v>0.28595</v>
      </c>
    </row>
    <row r="8620" ht="15.0" customHeight="1">
      <c r="A8620" s="43">
        <v>46017.0833333333</v>
      </c>
      <c r="B8620" s="44">
        <v>12.0</v>
      </c>
      <c r="C8620" s="44">
        <v>2.0</v>
      </c>
      <c r="D8620" s="44">
        <v>0.0</v>
      </c>
      <c r="E8620" s="44">
        <v>27.3</v>
      </c>
      <c r="F8620" s="44">
        <v>5.92</v>
      </c>
      <c r="G8620" s="44">
        <v>0.95</v>
      </c>
      <c r="H8620" s="18">
        <f>MIN(1,F8620/Config_Geracao!$E$4)*G8620</f>
        <v>0.5624</v>
      </c>
    </row>
    <row r="8621" ht="15.0" customHeight="1">
      <c r="A8621" s="43">
        <v>46017.125</v>
      </c>
      <c r="B8621" s="44">
        <v>12.0</v>
      </c>
      <c r="C8621" s="44">
        <v>3.0</v>
      </c>
      <c r="D8621" s="44">
        <v>0.0</v>
      </c>
      <c r="E8621" s="44">
        <v>25.9</v>
      </c>
      <c r="F8621" s="44">
        <v>3.24</v>
      </c>
      <c r="G8621" s="44">
        <v>0.95</v>
      </c>
      <c r="H8621" s="18">
        <f>MIN(1,F8621/Config_Geracao!$E$4)*G8621</f>
        <v>0.3078</v>
      </c>
    </row>
    <row r="8622" ht="15.0" customHeight="1">
      <c r="A8622" s="43">
        <v>46017.1666666667</v>
      </c>
      <c r="B8622" s="44">
        <v>12.0</v>
      </c>
      <c r="C8622" s="44">
        <v>4.0</v>
      </c>
      <c r="D8622" s="44">
        <v>0.0</v>
      </c>
      <c r="E8622" s="44">
        <v>28.4</v>
      </c>
      <c r="F8622" s="44">
        <v>3.91</v>
      </c>
      <c r="G8622" s="44">
        <v>0.95</v>
      </c>
      <c r="H8622" s="18">
        <f>MIN(1,F8622/Config_Geracao!$E$4)*G8622</f>
        <v>0.37145</v>
      </c>
    </row>
    <row r="8623" ht="15.0" customHeight="1">
      <c r="A8623" s="43">
        <v>46017.2083333333</v>
      </c>
      <c r="B8623" s="44">
        <v>12.0</v>
      </c>
      <c r="C8623" s="44">
        <v>5.0</v>
      </c>
      <c r="D8623" s="44">
        <v>4.7</v>
      </c>
      <c r="E8623" s="44">
        <v>28.1</v>
      </c>
      <c r="F8623" s="44">
        <v>5.51</v>
      </c>
      <c r="G8623" s="44">
        <v>0.95</v>
      </c>
      <c r="H8623" s="18">
        <f>MIN(1,F8623/Config_Geracao!$E$4)*G8623</f>
        <v>0.52345</v>
      </c>
    </row>
    <row r="8624" ht="15.0" customHeight="1">
      <c r="A8624" s="43">
        <v>46017.25</v>
      </c>
      <c r="B8624" s="44">
        <v>12.0</v>
      </c>
      <c r="C8624" s="44">
        <v>6.0</v>
      </c>
      <c r="D8624" s="44">
        <v>231.9</v>
      </c>
      <c r="E8624" s="44">
        <v>24.0</v>
      </c>
      <c r="F8624" s="44">
        <v>2.55</v>
      </c>
      <c r="G8624" s="44">
        <v>0.95</v>
      </c>
      <c r="H8624" s="18">
        <f>MIN(1,F8624/Config_Geracao!$E$4)*G8624</f>
        <v>0.24225</v>
      </c>
    </row>
    <row r="8625" ht="15.0" customHeight="1">
      <c r="A8625" s="43">
        <v>46017.2916666667</v>
      </c>
      <c r="B8625" s="44">
        <v>12.0</v>
      </c>
      <c r="C8625" s="44">
        <v>7.0</v>
      </c>
      <c r="D8625" s="44">
        <v>437.1</v>
      </c>
      <c r="E8625" s="44">
        <v>27.9</v>
      </c>
      <c r="F8625" s="44">
        <v>2.54</v>
      </c>
      <c r="G8625" s="44">
        <v>0.95</v>
      </c>
      <c r="H8625" s="18">
        <f>MIN(1,F8625/Config_Geracao!$E$4)*G8625</f>
        <v>0.2413</v>
      </c>
    </row>
    <row r="8626" ht="15.0" customHeight="1">
      <c r="A8626" s="43">
        <v>46017.3333333333</v>
      </c>
      <c r="B8626" s="44">
        <v>12.0</v>
      </c>
      <c r="C8626" s="44">
        <v>8.0</v>
      </c>
      <c r="D8626" s="44">
        <v>352.8</v>
      </c>
      <c r="E8626" s="44">
        <v>28.5</v>
      </c>
      <c r="F8626" s="44">
        <v>2.13</v>
      </c>
      <c r="G8626" s="44">
        <v>0.95</v>
      </c>
      <c r="H8626" s="18">
        <f>MIN(1,F8626/Config_Geracao!$E$4)*G8626</f>
        <v>0.20235</v>
      </c>
    </row>
    <row r="8627" ht="15.0" customHeight="1">
      <c r="A8627" s="43">
        <v>46017.375</v>
      </c>
      <c r="B8627" s="44">
        <v>12.0</v>
      </c>
      <c r="C8627" s="44">
        <v>9.0</v>
      </c>
      <c r="D8627" s="44">
        <v>796.8</v>
      </c>
      <c r="E8627" s="44">
        <v>30.7</v>
      </c>
      <c r="F8627" s="44">
        <v>2.35</v>
      </c>
      <c r="G8627" s="44">
        <v>0.95</v>
      </c>
      <c r="H8627" s="18">
        <f>MIN(1,F8627/Config_Geracao!$E$4)*G8627</f>
        <v>0.22325</v>
      </c>
    </row>
    <row r="8628" ht="15.0" customHeight="1">
      <c r="A8628" s="43">
        <v>46017.4166666667</v>
      </c>
      <c r="B8628" s="44">
        <v>12.0</v>
      </c>
      <c r="C8628" s="44">
        <v>10.0</v>
      </c>
      <c r="D8628" s="44">
        <v>964.2</v>
      </c>
      <c r="E8628" s="44">
        <v>32.4</v>
      </c>
      <c r="F8628" s="44">
        <v>3.47</v>
      </c>
      <c r="G8628" s="44">
        <v>0.95</v>
      </c>
      <c r="H8628" s="18">
        <f>MIN(1,F8628/Config_Geracao!$E$4)*G8628</f>
        <v>0.32965</v>
      </c>
    </row>
    <row r="8629" ht="15.0" customHeight="1">
      <c r="A8629" s="43">
        <v>46017.4583333333</v>
      </c>
      <c r="B8629" s="44">
        <v>12.0</v>
      </c>
      <c r="C8629" s="44">
        <v>11.0</v>
      </c>
      <c r="D8629" s="44">
        <v>1042.0</v>
      </c>
      <c r="E8629" s="44">
        <v>29.8</v>
      </c>
      <c r="F8629" s="44">
        <v>5.34</v>
      </c>
      <c r="G8629" s="44">
        <v>0.95</v>
      </c>
      <c r="H8629" s="18">
        <f>MIN(1,F8629/Config_Geracao!$E$4)*G8629</f>
        <v>0.5073</v>
      </c>
    </row>
    <row r="8630" ht="15.0" customHeight="1">
      <c r="A8630" s="43">
        <v>46017.5</v>
      </c>
      <c r="B8630" s="44">
        <v>12.0</v>
      </c>
      <c r="C8630" s="44">
        <v>12.0</v>
      </c>
      <c r="D8630" s="44">
        <v>1039.0</v>
      </c>
      <c r="E8630" s="44">
        <v>29.3</v>
      </c>
      <c r="F8630" s="44">
        <v>4.09</v>
      </c>
      <c r="G8630" s="44">
        <v>0.95</v>
      </c>
      <c r="H8630" s="18">
        <f>MIN(1,F8630/Config_Geracao!$E$4)*G8630</f>
        <v>0.38855</v>
      </c>
    </row>
    <row r="8631" ht="15.0" customHeight="1">
      <c r="A8631" s="43">
        <v>46017.5416666667</v>
      </c>
      <c r="B8631" s="44">
        <v>12.0</v>
      </c>
      <c r="C8631" s="44">
        <v>13.0</v>
      </c>
      <c r="D8631" s="44">
        <v>1010.2</v>
      </c>
      <c r="E8631" s="44">
        <v>29.7</v>
      </c>
      <c r="F8631" s="44">
        <v>2.53</v>
      </c>
      <c r="G8631" s="44">
        <v>0.95</v>
      </c>
      <c r="H8631" s="18">
        <f>MIN(1,F8631/Config_Geracao!$E$4)*G8631</f>
        <v>0.24035</v>
      </c>
    </row>
    <row r="8632" ht="15.0" customHeight="1">
      <c r="A8632" s="43">
        <v>46017.5833333333</v>
      </c>
      <c r="B8632" s="44">
        <v>12.0</v>
      </c>
      <c r="C8632" s="44">
        <v>14.0</v>
      </c>
      <c r="D8632" s="44">
        <v>894.6</v>
      </c>
      <c r="E8632" s="44">
        <v>32.9</v>
      </c>
      <c r="F8632" s="44">
        <v>2.74</v>
      </c>
      <c r="G8632" s="44">
        <v>0.95</v>
      </c>
      <c r="H8632" s="18">
        <f>MIN(1,F8632/Config_Geracao!$E$4)*G8632</f>
        <v>0.2603</v>
      </c>
    </row>
    <row r="8633" ht="15.0" customHeight="1">
      <c r="A8633" s="43">
        <v>46017.625</v>
      </c>
      <c r="B8633" s="44">
        <v>12.0</v>
      </c>
      <c r="C8633" s="44">
        <v>15.0</v>
      </c>
      <c r="D8633" s="44">
        <v>432.2</v>
      </c>
      <c r="E8633" s="44">
        <v>28.1</v>
      </c>
      <c r="F8633" s="44">
        <v>3.15</v>
      </c>
      <c r="G8633" s="44">
        <v>0.95</v>
      </c>
      <c r="H8633" s="18">
        <f>MIN(1,F8633/Config_Geracao!$E$4)*G8633</f>
        <v>0.29925</v>
      </c>
    </row>
    <row r="8634" ht="15.0" customHeight="1">
      <c r="A8634" s="43">
        <v>46017.6666666667</v>
      </c>
      <c r="B8634" s="44">
        <v>12.0</v>
      </c>
      <c r="C8634" s="44">
        <v>16.0</v>
      </c>
      <c r="D8634" s="44">
        <v>663.1</v>
      </c>
      <c r="E8634" s="44">
        <v>27.0</v>
      </c>
      <c r="F8634" s="44">
        <v>2.61</v>
      </c>
      <c r="G8634" s="44">
        <v>0.95</v>
      </c>
      <c r="H8634" s="18">
        <f>MIN(1,F8634/Config_Geracao!$E$4)*G8634</f>
        <v>0.24795</v>
      </c>
    </row>
    <row r="8635" ht="15.0" customHeight="1">
      <c r="A8635" s="43">
        <v>46017.7083333333</v>
      </c>
      <c r="B8635" s="44">
        <v>12.0</v>
      </c>
      <c r="C8635" s="44">
        <v>17.0</v>
      </c>
      <c r="D8635" s="44">
        <v>141.8</v>
      </c>
      <c r="E8635" s="44">
        <v>26.2</v>
      </c>
      <c r="F8635" s="44">
        <v>3.34</v>
      </c>
      <c r="G8635" s="44">
        <v>0.95</v>
      </c>
      <c r="H8635" s="18">
        <f>MIN(1,F8635/Config_Geracao!$E$4)*G8635</f>
        <v>0.3173</v>
      </c>
    </row>
    <row r="8636" ht="15.0" customHeight="1">
      <c r="A8636" s="43">
        <v>46017.75</v>
      </c>
      <c r="B8636" s="44">
        <v>12.0</v>
      </c>
      <c r="C8636" s="44">
        <v>18.0</v>
      </c>
      <c r="D8636" s="44">
        <v>243.7</v>
      </c>
      <c r="E8636" s="44">
        <v>24.4</v>
      </c>
      <c r="F8636" s="44">
        <v>3.2</v>
      </c>
      <c r="G8636" s="44">
        <v>0.95</v>
      </c>
      <c r="H8636" s="18">
        <f>MIN(1,F8636/Config_Geracao!$E$4)*G8636</f>
        <v>0.304</v>
      </c>
    </row>
    <row r="8637" ht="15.0" customHeight="1">
      <c r="A8637" s="43">
        <v>46017.7916666667</v>
      </c>
      <c r="B8637" s="44">
        <v>12.0</v>
      </c>
      <c r="C8637" s="44">
        <v>19.0</v>
      </c>
      <c r="D8637" s="44">
        <v>0.0</v>
      </c>
      <c r="E8637" s="44">
        <v>26.1</v>
      </c>
      <c r="F8637" s="44">
        <v>3.16</v>
      </c>
      <c r="G8637" s="44">
        <v>0.95</v>
      </c>
      <c r="H8637" s="18">
        <f>MIN(1,F8637/Config_Geracao!$E$4)*G8637</f>
        <v>0.3002</v>
      </c>
    </row>
    <row r="8638" ht="15.0" customHeight="1">
      <c r="A8638" s="43">
        <v>46017.8333333333</v>
      </c>
      <c r="B8638" s="44">
        <v>12.0</v>
      </c>
      <c r="C8638" s="44">
        <v>20.0</v>
      </c>
      <c r="D8638" s="44">
        <v>0.0</v>
      </c>
      <c r="E8638" s="44">
        <v>24.8</v>
      </c>
      <c r="F8638" s="44">
        <v>3.25</v>
      </c>
      <c r="G8638" s="44">
        <v>0.95</v>
      </c>
      <c r="H8638" s="18">
        <f>MIN(1,F8638/Config_Geracao!$E$4)*G8638</f>
        <v>0.30875</v>
      </c>
    </row>
    <row r="8639" ht="15.0" customHeight="1">
      <c r="A8639" s="43">
        <v>46017.875</v>
      </c>
      <c r="B8639" s="44">
        <v>12.0</v>
      </c>
      <c r="C8639" s="44">
        <v>21.0</v>
      </c>
      <c r="D8639" s="44">
        <v>0.0</v>
      </c>
      <c r="E8639" s="44">
        <v>28.8</v>
      </c>
      <c r="F8639" s="44">
        <v>3.68</v>
      </c>
      <c r="G8639" s="44">
        <v>0.95</v>
      </c>
      <c r="H8639" s="18">
        <f>MIN(1,F8639/Config_Geracao!$E$4)*G8639</f>
        <v>0.3496</v>
      </c>
    </row>
    <row r="8640" ht="15.0" customHeight="1">
      <c r="A8640" s="43">
        <v>46017.9166666667</v>
      </c>
      <c r="B8640" s="44">
        <v>12.0</v>
      </c>
      <c r="C8640" s="44">
        <v>22.0</v>
      </c>
      <c r="D8640" s="44">
        <v>0.0</v>
      </c>
      <c r="E8640" s="44">
        <v>24.6</v>
      </c>
      <c r="F8640" s="44">
        <v>3.0</v>
      </c>
      <c r="G8640" s="44">
        <v>0.95</v>
      </c>
      <c r="H8640" s="18">
        <f>MIN(1,F8640/Config_Geracao!$E$4)*G8640</f>
        <v>0.285</v>
      </c>
    </row>
    <row r="8641" ht="15.0" customHeight="1">
      <c r="A8641" s="43">
        <v>46017.9583333333</v>
      </c>
      <c r="B8641" s="44">
        <v>12.0</v>
      </c>
      <c r="C8641" s="44">
        <v>23.0</v>
      </c>
      <c r="D8641" s="44">
        <v>0.0</v>
      </c>
      <c r="E8641" s="44">
        <v>29.3</v>
      </c>
      <c r="F8641" s="44">
        <v>3.12</v>
      </c>
      <c r="G8641" s="44">
        <v>0.95</v>
      </c>
      <c r="H8641" s="18">
        <f>MIN(1,F8641/Config_Geracao!$E$4)*G8641</f>
        <v>0.2964</v>
      </c>
    </row>
    <row r="8642" ht="15.0" customHeight="1">
      <c r="A8642" s="43">
        <v>46018.0</v>
      </c>
      <c r="B8642" s="44">
        <v>12.0</v>
      </c>
      <c r="C8642" s="44">
        <v>0.0</v>
      </c>
      <c r="D8642" s="44">
        <v>0.0</v>
      </c>
      <c r="E8642" s="44">
        <v>26.9</v>
      </c>
      <c r="F8642" s="44">
        <v>2.88</v>
      </c>
      <c r="G8642" s="44">
        <v>0.95</v>
      </c>
      <c r="H8642" s="18">
        <f>MIN(1,F8642/Config_Geracao!$E$4)*G8642</f>
        <v>0.2736</v>
      </c>
    </row>
    <row r="8643" ht="15.0" customHeight="1">
      <c r="A8643" s="43">
        <v>46018.0416666667</v>
      </c>
      <c r="B8643" s="44">
        <v>12.0</v>
      </c>
      <c r="C8643" s="44">
        <v>1.0</v>
      </c>
      <c r="D8643" s="44">
        <v>0.0</v>
      </c>
      <c r="E8643" s="44">
        <v>29.2</v>
      </c>
      <c r="F8643" s="44">
        <v>8.69</v>
      </c>
      <c r="G8643" s="44">
        <v>0.95</v>
      </c>
      <c r="H8643" s="18">
        <f>MIN(1,F8643/Config_Geracao!$E$4)*G8643</f>
        <v>0.82555</v>
      </c>
    </row>
    <row r="8644" ht="15.0" customHeight="1">
      <c r="A8644" s="43">
        <v>46018.0833333333</v>
      </c>
      <c r="B8644" s="44">
        <v>12.0</v>
      </c>
      <c r="C8644" s="44">
        <v>2.0</v>
      </c>
      <c r="D8644" s="44">
        <v>0.0</v>
      </c>
      <c r="E8644" s="44">
        <v>28.5</v>
      </c>
      <c r="F8644" s="44">
        <v>5.5</v>
      </c>
      <c r="G8644" s="44">
        <v>0.95</v>
      </c>
      <c r="H8644" s="18">
        <f>MIN(1,F8644/Config_Geracao!$E$4)*G8644</f>
        <v>0.5225</v>
      </c>
    </row>
    <row r="8645" ht="15.0" customHeight="1">
      <c r="A8645" s="43">
        <v>46018.125</v>
      </c>
      <c r="B8645" s="44">
        <v>12.0</v>
      </c>
      <c r="C8645" s="44">
        <v>3.0</v>
      </c>
      <c r="D8645" s="44">
        <v>0.0</v>
      </c>
      <c r="E8645" s="44">
        <v>25.4</v>
      </c>
      <c r="F8645" s="44">
        <v>3.8</v>
      </c>
      <c r="G8645" s="44">
        <v>0.95</v>
      </c>
      <c r="H8645" s="18">
        <f>MIN(1,F8645/Config_Geracao!$E$4)*G8645</f>
        <v>0.361</v>
      </c>
    </row>
    <row r="8646" ht="15.0" customHeight="1">
      <c r="A8646" s="43">
        <v>46018.1666666667</v>
      </c>
      <c r="B8646" s="44">
        <v>12.0</v>
      </c>
      <c r="C8646" s="44">
        <v>4.0</v>
      </c>
      <c r="D8646" s="44">
        <v>0.0</v>
      </c>
      <c r="E8646" s="44">
        <v>26.8</v>
      </c>
      <c r="F8646" s="44">
        <v>3.33</v>
      </c>
      <c r="G8646" s="44">
        <v>0.95</v>
      </c>
      <c r="H8646" s="18">
        <f>MIN(1,F8646/Config_Geracao!$E$4)*G8646</f>
        <v>0.31635</v>
      </c>
    </row>
    <row r="8647" ht="15.0" customHeight="1">
      <c r="A8647" s="43">
        <v>46018.2083333333</v>
      </c>
      <c r="B8647" s="44">
        <v>12.0</v>
      </c>
      <c r="C8647" s="44">
        <v>5.0</v>
      </c>
      <c r="D8647" s="44">
        <v>22.2</v>
      </c>
      <c r="E8647" s="44">
        <v>26.0</v>
      </c>
      <c r="F8647" s="44">
        <v>3.79</v>
      </c>
      <c r="G8647" s="44">
        <v>0.95</v>
      </c>
      <c r="H8647" s="18">
        <f>MIN(1,F8647/Config_Geracao!$E$4)*G8647</f>
        <v>0.36005</v>
      </c>
    </row>
    <row r="8648" ht="15.0" customHeight="1">
      <c r="A8648" s="43">
        <v>46018.25</v>
      </c>
      <c r="B8648" s="44">
        <v>12.0</v>
      </c>
      <c r="C8648" s="44">
        <v>6.0</v>
      </c>
      <c r="D8648" s="44">
        <v>232.2</v>
      </c>
      <c r="E8648" s="44">
        <v>23.6</v>
      </c>
      <c r="F8648" s="44">
        <v>3.77</v>
      </c>
      <c r="G8648" s="44">
        <v>0.95</v>
      </c>
      <c r="H8648" s="18">
        <f>MIN(1,F8648/Config_Geracao!$E$4)*G8648</f>
        <v>0.35815</v>
      </c>
    </row>
    <row r="8649" ht="15.0" customHeight="1">
      <c r="A8649" s="43">
        <v>46018.2916666667</v>
      </c>
      <c r="B8649" s="44">
        <v>12.0</v>
      </c>
      <c r="C8649" s="44">
        <v>7.0</v>
      </c>
      <c r="D8649" s="44">
        <v>81.4</v>
      </c>
      <c r="E8649" s="44">
        <v>25.1</v>
      </c>
      <c r="F8649" s="44">
        <v>3.04</v>
      </c>
      <c r="G8649" s="44">
        <v>0.95</v>
      </c>
      <c r="H8649" s="18">
        <f>MIN(1,F8649/Config_Geracao!$E$4)*G8649</f>
        <v>0.2888</v>
      </c>
    </row>
    <row r="8650" ht="15.0" customHeight="1">
      <c r="A8650" s="43">
        <v>46018.3333333333</v>
      </c>
      <c r="B8650" s="44">
        <v>12.0</v>
      </c>
      <c r="C8650" s="44">
        <v>8.0</v>
      </c>
      <c r="D8650" s="44">
        <v>640.1</v>
      </c>
      <c r="E8650" s="44">
        <v>29.0</v>
      </c>
      <c r="F8650" s="44">
        <v>2.27</v>
      </c>
      <c r="G8650" s="44">
        <v>0.95</v>
      </c>
      <c r="H8650" s="18">
        <f>MIN(1,F8650/Config_Geracao!$E$4)*G8650</f>
        <v>0.21565</v>
      </c>
    </row>
    <row r="8651" ht="15.0" customHeight="1">
      <c r="A8651" s="43">
        <v>46018.375</v>
      </c>
      <c r="B8651" s="44">
        <v>12.0</v>
      </c>
      <c r="C8651" s="44">
        <v>9.0</v>
      </c>
      <c r="D8651" s="44">
        <v>439.2</v>
      </c>
      <c r="E8651" s="44">
        <v>29.0</v>
      </c>
      <c r="F8651" s="44">
        <v>2.28</v>
      </c>
      <c r="G8651" s="44">
        <v>0.95</v>
      </c>
      <c r="H8651" s="18">
        <f>MIN(1,F8651/Config_Geracao!$E$4)*G8651</f>
        <v>0.2166</v>
      </c>
    </row>
    <row r="8652" ht="15.0" customHeight="1">
      <c r="A8652" s="43">
        <v>46018.4166666667</v>
      </c>
      <c r="B8652" s="44">
        <v>12.0</v>
      </c>
      <c r="C8652" s="44">
        <v>10.0</v>
      </c>
      <c r="D8652" s="44">
        <v>356.0</v>
      </c>
      <c r="E8652" s="44">
        <v>31.9</v>
      </c>
      <c r="F8652" s="44">
        <v>2.27</v>
      </c>
      <c r="G8652" s="44">
        <v>0.95</v>
      </c>
      <c r="H8652" s="18">
        <f>MIN(1,F8652/Config_Geracao!$E$4)*G8652</f>
        <v>0.21565</v>
      </c>
    </row>
    <row r="8653" ht="15.0" customHeight="1">
      <c r="A8653" s="43">
        <v>46018.4583333333</v>
      </c>
      <c r="B8653" s="44">
        <v>12.0</v>
      </c>
      <c r="C8653" s="44">
        <v>11.0</v>
      </c>
      <c r="D8653" s="44">
        <v>1040.5</v>
      </c>
      <c r="E8653" s="44">
        <v>31.2</v>
      </c>
      <c r="F8653" s="44">
        <v>3.3</v>
      </c>
      <c r="G8653" s="44">
        <v>0.95</v>
      </c>
      <c r="H8653" s="18">
        <f>MIN(1,F8653/Config_Geracao!$E$4)*G8653</f>
        <v>0.3135</v>
      </c>
    </row>
    <row r="8654" ht="15.0" customHeight="1">
      <c r="A8654" s="43">
        <v>46018.5</v>
      </c>
      <c r="B8654" s="44">
        <v>12.0</v>
      </c>
      <c r="C8654" s="44">
        <v>12.0</v>
      </c>
      <c r="D8654" s="44">
        <v>549.5</v>
      </c>
      <c r="E8654" s="44">
        <v>31.0</v>
      </c>
      <c r="F8654" s="44">
        <v>2.45</v>
      </c>
      <c r="G8654" s="44">
        <v>0.95</v>
      </c>
      <c r="H8654" s="18">
        <f>MIN(1,F8654/Config_Geracao!$E$4)*G8654</f>
        <v>0.23275</v>
      </c>
    </row>
    <row r="8655" ht="15.0" customHeight="1">
      <c r="A8655" s="43">
        <v>46018.5416666667</v>
      </c>
      <c r="B8655" s="44">
        <v>12.0</v>
      </c>
      <c r="C8655" s="44">
        <v>13.0</v>
      </c>
      <c r="D8655" s="44">
        <v>1030.4</v>
      </c>
      <c r="E8655" s="44">
        <v>28.5</v>
      </c>
      <c r="F8655" s="44">
        <v>1.99</v>
      </c>
      <c r="G8655" s="44">
        <v>0.95</v>
      </c>
      <c r="H8655" s="18">
        <f>MIN(1,F8655/Config_Geracao!$E$4)*G8655</f>
        <v>0.18905</v>
      </c>
    </row>
    <row r="8656" ht="15.0" customHeight="1">
      <c r="A8656" s="43">
        <v>46018.5833333333</v>
      </c>
      <c r="B8656" s="44">
        <v>12.0</v>
      </c>
      <c r="C8656" s="44">
        <v>14.0</v>
      </c>
      <c r="D8656" s="44">
        <v>381.1</v>
      </c>
      <c r="E8656" s="44">
        <v>30.3</v>
      </c>
      <c r="F8656" s="44">
        <v>5.06</v>
      </c>
      <c r="G8656" s="44">
        <v>0.95</v>
      </c>
      <c r="H8656" s="18">
        <f>MIN(1,F8656/Config_Geracao!$E$4)*G8656</f>
        <v>0.4807</v>
      </c>
    </row>
    <row r="8657" ht="15.0" customHeight="1">
      <c r="A8657" s="43">
        <v>46018.625</v>
      </c>
      <c r="B8657" s="44">
        <v>12.0</v>
      </c>
      <c r="C8657" s="44">
        <v>15.0</v>
      </c>
      <c r="D8657" s="44">
        <v>797.5</v>
      </c>
      <c r="E8657" s="44">
        <v>29.1</v>
      </c>
      <c r="F8657" s="44">
        <v>2.42</v>
      </c>
      <c r="G8657" s="44">
        <v>0.95</v>
      </c>
      <c r="H8657" s="18">
        <f>MIN(1,F8657/Config_Geracao!$E$4)*G8657</f>
        <v>0.2299</v>
      </c>
    </row>
    <row r="8658" ht="15.0" customHeight="1">
      <c r="A8658" s="43">
        <v>46018.6666666667</v>
      </c>
      <c r="B8658" s="44">
        <v>12.0</v>
      </c>
      <c r="C8658" s="44">
        <v>16.0</v>
      </c>
      <c r="D8658" s="44">
        <v>619.7</v>
      </c>
      <c r="E8658" s="44">
        <v>26.4</v>
      </c>
      <c r="F8658" s="44">
        <v>4.33</v>
      </c>
      <c r="G8658" s="44">
        <v>0.95</v>
      </c>
      <c r="H8658" s="18">
        <f>MIN(1,F8658/Config_Geracao!$E$4)*G8658</f>
        <v>0.41135</v>
      </c>
    </row>
    <row r="8659" ht="15.0" customHeight="1">
      <c r="A8659" s="43">
        <v>46018.7083333333</v>
      </c>
      <c r="B8659" s="44">
        <v>12.0</v>
      </c>
      <c r="C8659" s="44">
        <v>17.0</v>
      </c>
      <c r="D8659" s="44">
        <v>441.3</v>
      </c>
      <c r="E8659" s="44">
        <v>25.4</v>
      </c>
      <c r="F8659" s="44">
        <v>4.24</v>
      </c>
      <c r="G8659" s="44">
        <v>0.95</v>
      </c>
      <c r="H8659" s="18">
        <f>MIN(1,F8659/Config_Geracao!$E$4)*G8659</f>
        <v>0.4028</v>
      </c>
    </row>
    <row r="8660" ht="15.0" customHeight="1">
      <c r="A8660" s="43">
        <v>46018.75</v>
      </c>
      <c r="B8660" s="44">
        <v>12.0</v>
      </c>
      <c r="C8660" s="44">
        <v>18.0</v>
      </c>
      <c r="D8660" s="44">
        <v>26.4</v>
      </c>
      <c r="E8660" s="44">
        <v>22.7</v>
      </c>
      <c r="F8660" s="44">
        <v>1.92</v>
      </c>
      <c r="G8660" s="44">
        <v>0.95</v>
      </c>
      <c r="H8660" s="18">
        <f>MIN(1,F8660/Config_Geracao!$E$4)*G8660</f>
        <v>0.1824</v>
      </c>
    </row>
    <row r="8661" ht="15.0" customHeight="1">
      <c r="A8661" s="43">
        <v>46018.7916666667</v>
      </c>
      <c r="B8661" s="44">
        <v>12.0</v>
      </c>
      <c r="C8661" s="44">
        <v>19.0</v>
      </c>
      <c r="D8661" s="44">
        <v>0.0</v>
      </c>
      <c r="E8661" s="44">
        <v>23.7</v>
      </c>
      <c r="F8661" s="44">
        <v>2.01</v>
      </c>
      <c r="G8661" s="44">
        <v>0.95</v>
      </c>
      <c r="H8661" s="18">
        <f>MIN(1,F8661/Config_Geracao!$E$4)*G8661</f>
        <v>0.19095</v>
      </c>
    </row>
    <row r="8662" ht="15.0" customHeight="1">
      <c r="A8662" s="43">
        <v>46018.8333333333</v>
      </c>
      <c r="B8662" s="44">
        <v>12.0</v>
      </c>
      <c r="C8662" s="44">
        <v>20.0</v>
      </c>
      <c r="D8662" s="44">
        <v>0.0</v>
      </c>
      <c r="E8662" s="44">
        <v>27.8</v>
      </c>
      <c r="F8662" s="44">
        <v>2.62</v>
      </c>
      <c r="G8662" s="44">
        <v>0.95</v>
      </c>
      <c r="H8662" s="18">
        <f>MIN(1,F8662/Config_Geracao!$E$4)*G8662</f>
        <v>0.2489</v>
      </c>
    </row>
    <row r="8663" ht="15.0" customHeight="1">
      <c r="A8663" s="43">
        <v>46018.875</v>
      </c>
      <c r="B8663" s="44">
        <v>12.0</v>
      </c>
      <c r="C8663" s="44">
        <v>21.0</v>
      </c>
      <c r="D8663" s="44">
        <v>0.0</v>
      </c>
      <c r="E8663" s="44">
        <v>24.7</v>
      </c>
      <c r="F8663" s="44">
        <v>3.49</v>
      </c>
      <c r="G8663" s="44">
        <v>0.95</v>
      </c>
      <c r="H8663" s="18">
        <f>MIN(1,F8663/Config_Geracao!$E$4)*G8663</f>
        <v>0.33155</v>
      </c>
    </row>
    <row r="8664" ht="15.0" customHeight="1">
      <c r="A8664" s="43">
        <v>46018.9166666667</v>
      </c>
      <c r="B8664" s="44">
        <v>12.0</v>
      </c>
      <c r="C8664" s="44">
        <v>22.0</v>
      </c>
      <c r="D8664" s="44">
        <v>0.0</v>
      </c>
      <c r="E8664" s="44">
        <v>30.9</v>
      </c>
      <c r="F8664" s="44">
        <v>3.77</v>
      </c>
      <c r="G8664" s="44">
        <v>0.95</v>
      </c>
      <c r="H8664" s="18">
        <f>MIN(1,F8664/Config_Geracao!$E$4)*G8664</f>
        <v>0.35815</v>
      </c>
    </row>
    <row r="8665" ht="15.0" customHeight="1">
      <c r="A8665" s="43">
        <v>46018.9583333333</v>
      </c>
      <c r="B8665" s="44">
        <v>12.0</v>
      </c>
      <c r="C8665" s="44">
        <v>23.0</v>
      </c>
      <c r="D8665" s="44">
        <v>0.0</v>
      </c>
      <c r="E8665" s="44">
        <v>26.2</v>
      </c>
      <c r="F8665" s="44">
        <v>3.1</v>
      </c>
      <c r="G8665" s="44">
        <v>0.95</v>
      </c>
      <c r="H8665" s="18">
        <f>MIN(1,F8665/Config_Geracao!$E$4)*G8665</f>
        <v>0.2945</v>
      </c>
    </row>
    <row r="8666" ht="15.0" customHeight="1">
      <c r="A8666" s="43">
        <v>46019.0</v>
      </c>
      <c r="B8666" s="44">
        <v>12.0</v>
      </c>
      <c r="C8666" s="44">
        <v>0.0</v>
      </c>
      <c r="D8666" s="44">
        <v>0.0</v>
      </c>
      <c r="E8666" s="44">
        <v>28.1</v>
      </c>
      <c r="F8666" s="44">
        <v>3.03</v>
      </c>
      <c r="G8666" s="44">
        <v>0.95</v>
      </c>
      <c r="H8666" s="18">
        <f>MIN(1,F8666/Config_Geracao!$E$4)*G8666</f>
        <v>0.28785</v>
      </c>
    </row>
    <row r="8667" ht="15.0" customHeight="1">
      <c r="A8667" s="43">
        <v>46019.0416666667</v>
      </c>
      <c r="B8667" s="44">
        <v>12.0</v>
      </c>
      <c r="C8667" s="44">
        <v>1.0</v>
      </c>
      <c r="D8667" s="44">
        <v>0.0</v>
      </c>
      <c r="E8667" s="44">
        <v>28.3</v>
      </c>
      <c r="F8667" s="44">
        <v>3.44</v>
      </c>
      <c r="G8667" s="44">
        <v>0.95</v>
      </c>
      <c r="H8667" s="18">
        <f>MIN(1,F8667/Config_Geracao!$E$4)*G8667</f>
        <v>0.3268</v>
      </c>
    </row>
    <row r="8668" ht="15.0" customHeight="1">
      <c r="A8668" s="43">
        <v>46019.0833333333</v>
      </c>
      <c r="B8668" s="44">
        <v>12.0</v>
      </c>
      <c r="C8668" s="44">
        <v>2.0</v>
      </c>
      <c r="D8668" s="44">
        <v>0.0</v>
      </c>
      <c r="E8668" s="44">
        <v>30.5</v>
      </c>
      <c r="F8668" s="44">
        <v>4.48</v>
      </c>
      <c r="G8668" s="44">
        <v>0.95</v>
      </c>
      <c r="H8668" s="18">
        <f>MIN(1,F8668/Config_Geracao!$E$4)*G8668</f>
        <v>0.4256</v>
      </c>
    </row>
    <row r="8669" ht="15.0" customHeight="1">
      <c r="A8669" s="43">
        <v>46019.125</v>
      </c>
      <c r="B8669" s="44">
        <v>12.0</v>
      </c>
      <c r="C8669" s="44">
        <v>3.0</v>
      </c>
      <c r="D8669" s="44">
        <v>0.0</v>
      </c>
      <c r="E8669" s="44">
        <v>28.2</v>
      </c>
      <c r="F8669" s="44">
        <v>2.96</v>
      </c>
      <c r="G8669" s="44">
        <v>0.95</v>
      </c>
      <c r="H8669" s="18">
        <f>MIN(1,F8669/Config_Geracao!$E$4)*G8669</f>
        <v>0.2812</v>
      </c>
    </row>
    <row r="8670" ht="15.0" customHeight="1">
      <c r="A8670" s="43">
        <v>46019.1666666667</v>
      </c>
      <c r="B8670" s="44">
        <v>12.0</v>
      </c>
      <c r="C8670" s="44">
        <v>4.0</v>
      </c>
      <c r="D8670" s="44">
        <v>0.0</v>
      </c>
      <c r="E8670" s="44">
        <v>23.7</v>
      </c>
      <c r="F8670" s="44">
        <v>4.24</v>
      </c>
      <c r="G8670" s="44">
        <v>0.95</v>
      </c>
      <c r="H8670" s="18">
        <f>MIN(1,F8670/Config_Geracao!$E$4)*G8670</f>
        <v>0.4028</v>
      </c>
    </row>
    <row r="8671" ht="15.0" customHeight="1">
      <c r="A8671" s="43">
        <v>46019.2083333333</v>
      </c>
      <c r="B8671" s="44">
        <v>12.0</v>
      </c>
      <c r="C8671" s="44">
        <v>5.0</v>
      </c>
      <c r="D8671" s="44">
        <v>6.2</v>
      </c>
      <c r="E8671" s="44">
        <v>26.5</v>
      </c>
      <c r="F8671" s="44">
        <v>4.74</v>
      </c>
      <c r="G8671" s="44">
        <v>0.95</v>
      </c>
      <c r="H8671" s="18">
        <f>MIN(1,F8671/Config_Geracao!$E$4)*G8671</f>
        <v>0.4503</v>
      </c>
    </row>
    <row r="8672" ht="15.0" customHeight="1">
      <c r="A8672" s="43">
        <v>46019.25</v>
      </c>
      <c r="B8672" s="44">
        <v>12.0</v>
      </c>
      <c r="C8672" s="44">
        <v>6.0</v>
      </c>
      <c r="D8672" s="44">
        <v>78.9</v>
      </c>
      <c r="E8672" s="44">
        <v>26.1</v>
      </c>
      <c r="F8672" s="44">
        <v>3.93</v>
      </c>
      <c r="G8672" s="44">
        <v>0.95</v>
      </c>
      <c r="H8672" s="18">
        <f>MIN(1,F8672/Config_Geracao!$E$4)*G8672</f>
        <v>0.37335</v>
      </c>
    </row>
    <row r="8673" ht="15.0" customHeight="1">
      <c r="A8673" s="43">
        <v>46019.2916666667</v>
      </c>
      <c r="B8673" s="44">
        <v>12.0</v>
      </c>
      <c r="C8673" s="44">
        <v>7.0</v>
      </c>
      <c r="D8673" s="44">
        <v>270.4</v>
      </c>
      <c r="E8673" s="44">
        <v>26.7</v>
      </c>
      <c r="F8673" s="44">
        <v>2.4</v>
      </c>
      <c r="G8673" s="44">
        <v>0.95</v>
      </c>
      <c r="H8673" s="18">
        <f>MIN(1,F8673/Config_Geracao!$E$4)*G8673</f>
        <v>0.228</v>
      </c>
    </row>
    <row r="8674" ht="15.0" customHeight="1">
      <c r="A8674" s="43">
        <v>46019.3333333333</v>
      </c>
      <c r="B8674" s="44">
        <v>12.0</v>
      </c>
      <c r="C8674" s="44">
        <v>8.0</v>
      </c>
      <c r="D8674" s="44">
        <v>692.4</v>
      </c>
      <c r="E8674" s="44">
        <v>29.7</v>
      </c>
      <c r="F8674" s="44">
        <v>3.73</v>
      </c>
      <c r="G8674" s="44">
        <v>0.95</v>
      </c>
      <c r="H8674" s="18">
        <f>MIN(1,F8674/Config_Geracao!$E$4)*G8674</f>
        <v>0.35435</v>
      </c>
    </row>
    <row r="8675" ht="15.0" customHeight="1">
      <c r="A8675" s="43">
        <v>46019.375</v>
      </c>
      <c r="B8675" s="44">
        <v>12.0</v>
      </c>
      <c r="C8675" s="44">
        <v>9.0</v>
      </c>
      <c r="D8675" s="44">
        <v>836.7</v>
      </c>
      <c r="E8675" s="44">
        <v>31.0</v>
      </c>
      <c r="F8675" s="44">
        <v>3.31</v>
      </c>
      <c r="G8675" s="44">
        <v>0.95</v>
      </c>
      <c r="H8675" s="18">
        <f>MIN(1,F8675/Config_Geracao!$E$4)*G8675</f>
        <v>0.31445</v>
      </c>
    </row>
    <row r="8676" ht="15.0" customHeight="1">
      <c r="A8676" s="43">
        <v>46019.4166666667</v>
      </c>
      <c r="B8676" s="44">
        <v>12.0</v>
      </c>
      <c r="C8676" s="44">
        <v>10.0</v>
      </c>
      <c r="D8676" s="44">
        <v>923.4</v>
      </c>
      <c r="E8676" s="44">
        <v>33.2</v>
      </c>
      <c r="F8676" s="44">
        <v>2.06</v>
      </c>
      <c r="G8676" s="44">
        <v>0.95</v>
      </c>
      <c r="H8676" s="18">
        <f>MIN(1,F8676/Config_Geracao!$E$4)*G8676</f>
        <v>0.1957</v>
      </c>
    </row>
    <row r="8677" ht="15.0" customHeight="1">
      <c r="A8677" s="43">
        <v>46019.4583333333</v>
      </c>
      <c r="B8677" s="44">
        <v>12.0</v>
      </c>
      <c r="C8677" s="44">
        <v>11.0</v>
      </c>
      <c r="D8677" s="44">
        <v>1007.1</v>
      </c>
      <c r="E8677" s="44">
        <v>30.9</v>
      </c>
      <c r="F8677" s="44">
        <v>2.87</v>
      </c>
      <c r="G8677" s="44">
        <v>0.95</v>
      </c>
      <c r="H8677" s="18">
        <f>MIN(1,F8677/Config_Geracao!$E$4)*G8677</f>
        <v>0.27265</v>
      </c>
    </row>
    <row r="8678" ht="15.0" customHeight="1">
      <c r="A8678" s="43">
        <v>46019.5</v>
      </c>
      <c r="B8678" s="44">
        <v>12.0</v>
      </c>
      <c r="C8678" s="44">
        <v>12.0</v>
      </c>
      <c r="D8678" s="44">
        <v>416.5</v>
      </c>
      <c r="E8678" s="44">
        <v>28.9</v>
      </c>
      <c r="F8678" s="44">
        <v>2.54</v>
      </c>
      <c r="G8678" s="44">
        <v>0.95</v>
      </c>
      <c r="H8678" s="18">
        <f>MIN(1,F8678/Config_Geracao!$E$4)*G8678</f>
        <v>0.2413</v>
      </c>
    </row>
    <row r="8679" ht="15.0" customHeight="1">
      <c r="A8679" s="43">
        <v>46019.5416666667</v>
      </c>
      <c r="B8679" s="44">
        <v>12.0</v>
      </c>
      <c r="C8679" s="44">
        <v>13.0</v>
      </c>
      <c r="D8679" s="44">
        <v>966.2</v>
      </c>
      <c r="E8679" s="44">
        <v>30.4</v>
      </c>
      <c r="F8679" s="44">
        <v>2.7</v>
      </c>
      <c r="G8679" s="44">
        <v>0.95</v>
      </c>
      <c r="H8679" s="18">
        <f>MIN(1,F8679/Config_Geracao!$E$4)*G8679</f>
        <v>0.2565</v>
      </c>
    </row>
    <row r="8680" ht="15.0" customHeight="1">
      <c r="A8680" s="43">
        <v>46019.5833333333</v>
      </c>
      <c r="B8680" s="44">
        <v>12.0</v>
      </c>
      <c r="C8680" s="44">
        <v>14.0</v>
      </c>
      <c r="D8680" s="44">
        <v>513.7</v>
      </c>
      <c r="E8680" s="44">
        <v>32.0</v>
      </c>
      <c r="F8680" s="44">
        <v>1.97</v>
      </c>
      <c r="G8680" s="44">
        <v>0.95</v>
      </c>
      <c r="H8680" s="18">
        <f>MIN(1,F8680/Config_Geracao!$E$4)*G8680</f>
        <v>0.18715</v>
      </c>
    </row>
    <row r="8681" ht="15.0" customHeight="1">
      <c r="A8681" s="43">
        <v>46019.625</v>
      </c>
      <c r="B8681" s="44">
        <v>12.0</v>
      </c>
      <c r="C8681" s="44">
        <v>15.0</v>
      </c>
      <c r="D8681" s="44">
        <v>297.5</v>
      </c>
      <c r="E8681" s="44">
        <v>31.6</v>
      </c>
      <c r="F8681" s="44">
        <v>2.28</v>
      </c>
      <c r="G8681" s="44">
        <v>0.95</v>
      </c>
      <c r="H8681" s="18">
        <f>MIN(1,F8681/Config_Geracao!$E$4)*G8681</f>
        <v>0.2166</v>
      </c>
    </row>
    <row r="8682" ht="15.0" customHeight="1">
      <c r="A8682" s="43">
        <v>46019.6666666667</v>
      </c>
      <c r="B8682" s="44">
        <v>12.0</v>
      </c>
      <c r="C8682" s="44">
        <v>16.0</v>
      </c>
      <c r="D8682" s="44">
        <v>288.6</v>
      </c>
      <c r="E8682" s="44">
        <v>28.2</v>
      </c>
      <c r="F8682" s="44">
        <v>2.19</v>
      </c>
      <c r="G8682" s="44">
        <v>0.95</v>
      </c>
      <c r="H8682" s="18">
        <f>MIN(1,F8682/Config_Geracao!$E$4)*G8682</f>
        <v>0.20805</v>
      </c>
    </row>
    <row r="8683" ht="15.0" customHeight="1">
      <c r="A8683" s="43">
        <v>46019.7083333333</v>
      </c>
      <c r="B8683" s="44">
        <v>12.0</v>
      </c>
      <c r="C8683" s="44">
        <v>17.0</v>
      </c>
      <c r="D8683" s="44">
        <v>237.3</v>
      </c>
      <c r="E8683" s="44">
        <v>27.3</v>
      </c>
      <c r="F8683" s="44">
        <v>2.86</v>
      </c>
      <c r="G8683" s="44">
        <v>0.95</v>
      </c>
      <c r="H8683" s="18">
        <f>MIN(1,F8683/Config_Geracao!$E$4)*G8683</f>
        <v>0.2717</v>
      </c>
    </row>
    <row r="8684" ht="15.0" customHeight="1">
      <c r="A8684" s="43">
        <v>46019.75</v>
      </c>
      <c r="B8684" s="44">
        <v>12.0</v>
      </c>
      <c r="C8684" s="44">
        <v>18.0</v>
      </c>
      <c r="D8684" s="44">
        <v>91.2</v>
      </c>
      <c r="E8684" s="44">
        <v>23.8</v>
      </c>
      <c r="F8684" s="44">
        <v>2.34</v>
      </c>
      <c r="G8684" s="44">
        <v>0.95</v>
      </c>
      <c r="H8684" s="18">
        <f>MIN(1,F8684/Config_Geracao!$E$4)*G8684</f>
        <v>0.2223</v>
      </c>
    </row>
    <row r="8685" ht="15.0" customHeight="1">
      <c r="A8685" s="43">
        <v>46019.7916666667</v>
      </c>
      <c r="B8685" s="44">
        <v>12.0</v>
      </c>
      <c r="C8685" s="44">
        <v>19.0</v>
      </c>
      <c r="D8685" s="44">
        <v>3.9</v>
      </c>
      <c r="E8685" s="44">
        <v>24.6</v>
      </c>
      <c r="F8685" s="44">
        <v>3.08</v>
      </c>
      <c r="G8685" s="44">
        <v>0.95</v>
      </c>
      <c r="H8685" s="18">
        <f>MIN(1,F8685/Config_Geracao!$E$4)*G8685</f>
        <v>0.2926</v>
      </c>
    </row>
    <row r="8686" ht="15.0" customHeight="1">
      <c r="A8686" s="43">
        <v>46019.8333333333</v>
      </c>
      <c r="B8686" s="44">
        <v>12.0</v>
      </c>
      <c r="C8686" s="44">
        <v>20.0</v>
      </c>
      <c r="D8686" s="44">
        <v>0.0</v>
      </c>
      <c r="E8686" s="44">
        <v>27.7</v>
      </c>
      <c r="F8686" s="44">
        <v>3.42</v>
      </c>
      <c r="G8686" s="44">
        <v>0.95</v>
      </c>
      <c r="H8686" s="18">
        <f>MIN(1,F8686/Config_Geracao!$E$4)*G8686</f>
        <v>0.3249</v>
      </c>
    </row>
    <row r="8687" ht="15.0" customHeight="1">
      <c r="A8687" s="43">
        <v>46019.875</v>
      </c>
      <c r="B8687" s="44">
        <v>12.0</v>
      </c>
      <c r="C8687" s="44">
        <v>21.0</v>
      </c>
      <c r="D8687" s="44">
        <v>0.0</v>
      </c>
      <c r="E8687" s="44">
        <v>24.8</v>
      </c>
      <c r="F8687" s="44">
        <v>3.31</v>
      </c>
      <c r="G8687" s="44">
        <v>0.95</v>
      </c>
      <c r="H8687" s="18">
        <f>MIN(1,F8687/Config_Geracao!$E$4)*G8687</f>
        <v>0.31445</v>
      </c>
    </row>
    <row r="8688" ht="15.0" customHeight="1">
      <c r="A8688" s="43">
        <v>46019.9166666667</v>
      </c>
      <c r="B8688" s="44">
        <v>12.0</v>
      </c>
      <c r="C8688" s="44">
        <v>22.0</v>
      </c>
      <c r="D8688" s="44">
        <v>0.0</v>
      </c>
      <c r="E8688" s="44">
        <v>25.8</v>
      </c>
      <c r="F8688" s="44">
        <v>2.9</v>
      </c>
      <c r="G8688" s="44">
        <v>0.95</v>
      </c>
      <c r="H8688" s="18">
        <f>MIN(1,F8688/Config_Geracao!$E$4)*G8688</f>
        <v>0.2755</v>
      </c>
    </row>
    <row r="8689" ht="15.0" customHeight="1">
      <c r="A8689" s="43">
        <v>46019.9583333333</v>
      </c>
      <c r="B8689" s="44">
        <v>12.0</v>
      </c>
      <c r="C8689" s="44">
        <v>23.0</v>
      </c>
      <c r="D8689" s="44">
        <v>0.0</v>
      </c>
      <c r="E8689" s="44">
        <v>28.0</v>
      </c>
      <c r="F8689" s="44">
        <v>6.86</v>
      </c>
      <c r="G8689" s="44">
        <v>0.95</v>
      </c>
      <c r="H8689" s="18">
        <f>MIN(1,F8689/Config_Geracao!$E$4)*G8689</f>
        <v>0.6517</v>
      </c>
    </row>
    <row r="8690" ht="15.0" customHeight="1">
      <c r="A8690" s="43">
        <v>46020.0</v>
      </c>
      <c r="B8690" s="44">
        <v>12.0</v>
      </c>
      <c r="C8690" s="44">
        <v>0.0</v>
      </c>
      <c r="D8690" s="44">
        <v>0.0</v>
      </c>
      <c r="E8690" s="44">
        <v>26.4</v>
      </c>
      <c r="F8690" s="44">
        <v>6.5</v>
      </c>
      <c r="G8690" s="44">
        <v>0.95</v>
      </c>
      <c r="H8690" s="18">
        <f>MIN(1,F8690/Config_Geracao!$E$4)*G8690</f>
        <v>0.6175</v>
      </c>
    </row>
    <row r="8691" ht="15.0" customHeight="1">
      <c r="A8691" s="43">
        <v>46020.0416666667</v>
      </c>
      <c r="B8691" s="44">
        <v>12.0</v>
      </c>
      <c r="C8691" s="44">
        <v>1.0</v>
      </c>
      <c r="D8691" s="44">
        <v>0.0</v>
      </c>
      <c r="E8691" s="44">
        <v>26.5</v>
      </c>
      <c r="F8691" s="44">
        <v>4.18</v>
      </c>
      <c r="G8691" s="44">
        <v>0.95</v>
      </c>
      <c r="H8691" s="18">
        <f>MIN(1,F8691/Config_Geracao!$E$4)*G8691</f>
        <v>0.3971</v>
      </c>
    </row>
    <row r="8692" ht="15.0" customHeight="1">
      <c r="A8692" s="43">
        <v>46020.0833333333</v>
      </c>
      <c r="B8692" s="44">
        <v>12.0</v>
      </c>
      <c r="C8692" s="44">
        <v>2.0</v>
      </c>
      <c r="D8692" s="44">
        <v>0.0</v>
      </c>
      <c r="E8692" s="44">
        <v>30.1</v>
      </c>
      <c r="F8692" s="44">
        <v>4.12</v>
      </c>
      <c r="G8692" s="44">
        <v>0.95</v>
      </c>
      <c r="H8692" s="18">
        <f>MIN(1,F8692/Config_Geracao!$E$4)*G8692</f>
        <v>0.3914</v>
      </c>
    </row>
    <row r="8693" ht="15.0" customHeight="1">
      <c r="A8693" s="43">
        <v>46020.125</v>
      </c>
      <c r="B8693" s="44">
        <v>12.0</v>
      </c>
      <c r="C8693" s="44">
        <v>3.0</v>
      </c>
      <c r="D8693" s="44">
        <v>0.0</v>
      </c>
      <c r="E8693" s="44">
        <v>28.2</v>
      </c>
      <c r="F8693" s="44">
        <v>4.32</v>
      </c>
      <c r="G8693" s="44">
        <v>0.95</v>
      </c>
      <c r="H8693" s="18">
        <f>MIN(1,F8693/Config_Geracao!$E$4)*G8693</f>
        <v>0.4104</v>
      </c>
    </row>
    <row r="8694" ht="15.0" customHeight="1">
      <c r="A8694" s="43">
        <v>46020.1666666667</v>
      </c>
      <c r="B8694" s="44">
        <v>12.0</v>
      </c>
      <c r="C8694" s="44">
        <v>4.0</v>
      </c>
      <c r="D8694" s="44">
        <v>0.0</v>
      </c>
      <c r="E8694" s="44">
        <v>26.3</v>
      </c>
      <c r="F8694" s="44">
        <v>3.23</v>
      </c>
      <c r="G8694" s="44">
        <v>0.95</v>
      </c>
      <c r="H8694" s="18">
        <f>MIN(1,F8694/Config_Geracao!$E$4)*G8694</f>
        <v>0.30685</v>
      </c>
    </row>
    <row r="8695" ht="15.0" customHeight="1">
      <c r="A8695" s="43">
        <v>46020.2083333333</v>
      </c>
      <c r="B8695" s="44">
        <v>12.0</v>
      </c>
      <c r="C8695" s="44">
        <v>5.0</v>
      </c>
      <c r="D8695" s="44">
        <v>0.0</v>
      </c>
      <c r="E8695" s="44">
        <v>24.0</v>
      </c>
      <c r="F8695" s="44">
        <v>3.24</v>
      </c>
      <c r="G8695" s="44">
        <v>0.95</v>
      </c>
      <c r="H8695" s="18">
        <f>MIN(1,F8695/Config_Geracao!$E$4)*G8695</f>
        <v>0.3078</v>
      </c>
    </row>
    <row r="8696" ht="15.0" customHeight="1">
      <c r="A8696" s="43">
        <v>46020.25</v>
      </c>
      <c r="B8696" s="44">
        <v>12.0</v>
      </c>
      <c r="C8696" s="44">
        <v>6.0</v>
      </c>
      <c r="D8696" s="44">
        <v>237.6</v>
      </c>
      <c r="E8696" s="44">
        <v>25.5</v>
      </c>
      <c r="F8696" s="44">
        <v>5.29</v>
      </c>
      <c r="G8696" s="44">
        <v>0.95</v>
      </c>
      <c r="H8696" s="18">
        <f>MIN(1,F8696/Config_Geracao!$E$4)*G8696</f>
        <v>0.50255</v>
      </c>
    </row>
    <row r="8697" ht="15.0" customHeight="1">
      <c r="A8697" s="43">
        <v>46020.2916666667</v>
      </c>
      <c r="B8697" s="44">
        <v>12.0</v>
      </c>
      <c r="C8697" s="44">
        <v>7.0</v>
      </c>
      <c r="D8697" s="44">
        <v>454.7</v>
      </c>
      <c r="E8697" s="44">
        <v>26.7</v>
      </c>
      <c r="F8697" s="44">
        <v>3.19</v>
      </c>
      <c r="G8697" s="44">
        <v>0.95</v>
      </c>
      <c r="H8697" s="18">
        <f>MIN(1,F8697/Config_Geracao!$E$4)*G8697</f>
        <v>0.30305</v>
      </c>
    </row>
    <row r="8698" ht="15.0" customHeight="1">
      <c r="A8698" s="43">
        <v>46020.3333333333</v>
      </c>
      <c r="B8698" s="44">
        <v>12.0</v>
      </c>
      <c r="C8698" s="44">
        <v>8.0</v>
      </c>
      <c r="D8698" s="44">
        <v>644.9</v>
      </c>
      <c r="E8698" s="44">
        <v>28.5</v>
      </c>
      <c r="F8698" s="44">
        <v>3.74</v>
      </c>
      <c r="G8698" s="44">
        <v>0.95</v>
      </c>
      <c r="H8698" s="18">
        <f>MIN(1,F8698/Config_Geracao!$E$4)*G8698</f>
        <v>0.3553</v>
      </c>
    </row>
    <row r="8699" ht="15.0" customHeight="1">
      <c r="A8699" s="43">
        <v>46020.375</v>
      </c>
      <c r="B8699" s="44">
        <v>12.0</v>
      </c>
      <c r="C8699" s="44">
        <v>9.0</v>
      </c>
      <c r="D8699" s="44">
        <v>445.3</v>
      </c>
      <c r="E8699" s="44">
        <v>31.0</v>
      </c>
      <c r="F8699" s="44">
        <v>4.15</v>
      </c>
      <c r="G8699" s="44">
        <v>0.95</v>
      </c>
      <c r="H8699" s="18">
        <f>MIN(1,F8699/Config_Geracao!$E$4)*G8699</f>
        <v>0.39425</v>
      </c>
    </row>
    <row r="8700" ht="15.0" customHeight="1">
      <c r="A8700" s="43">
        <v>46020.4166666667</v>
      </c>
      <c r="B8700" s="44">
        <v>12.0</v>
      </c>
      <c r="C8700" s="44">
        <v>10.0</v>
      </c>
      <c r="D8700" s="44">
        <v>325.8</v>
      </c>
      <c r="E8700" s="44">
        <v>30.0</v>
      </c>
      <c r="F8700" s="44">
        <v>2.59</v>
      </c>
      <c r="G8700" s="44">
        <v>0.95</v>
      </c>
      <c r="H8700" s="18">
        <f>MIN(1,F8700/Config_Geracao!$E$4)*G8700</f>
        <v>0.24605</v>
      </c>
    </row>
    <row r="8701" ht="15.0" customHeight="1">
      <c r="A8701" s="43">
        <v>46020.4583333333</v>
      </c>
      <c r="B8701" s="44">
        <v>12.0</v>
      </c>
      <c r="C8701" s="44">
        <v>11.0</v>
      </c>
      <c r="D8701" s="44">
        <v>989.2</v>
      </c>
      <c r="E8701" s="44">
        <v>31.3</v>
      </c>
      <c r="F8701" s="44">
        <v>2.96</v>
      </c>
      <c r="G8701" s="44">
        <v>0.95</v>
      </c>
      <c r="H8701" s="18">
        <f>MIN(1,F8701/Config_Geracao!$E$4)*G8701</f>
        <v>0.2812</v>
      </c>
    </row>
    <row r="8702" ht="15.0" customHeight="1">
      <c r="A8702" s="43">
        <v>46020.5</v>
      </c>
      <c r="B8702" s="44">
        <v>12.0</v>
      </c>
      <c r="C8702" s="44">
        <v>12.0</v>
      </c>
      <c r="D8702" s="44">
        <v>171.9</v>
      </c>
      <c r="E8702" s="44">
        <v>30.4</v>
      </c>
      <c r="F8702" s="44">
        <v>2.63</v>
      </c>
      <c r="G8702" s="44">
        <v>0.95</v>
      </c>
      <c r="H8702" s="18">
        <f>MIN(1,F8702/Config_Geracao!$E$4)*G8702</f>
        <v>0.24985</v>
      </c>
    </row>
    <row r="8703" ht="15.0" customHeight="1">
      <c r="A8703" s="43">
        <v>46020.5416666667</v>
      </c>
      <c r="B8703" s="44">
        <v>12.0</v>
      </c>
      <c r="C8703" s="44">
        <v>13.0</v>
      </c>
      <c r="D8703" s="44">
        <v>458.5</v>
      </c>
      <c r="E8703" s="44">
        <v>29.9</v>
      </c>
      <c r="F8703" s="44">
        <v>3.96</v>
      </c>
      <c r="G8703" s="44">
        <v>0.95</v>
      </c>
      <c r="H8703" s="18">
        <f>MIN(1,F8703/Config_Geracao!$E$4)*G8703</f>
        <v>0.3762</v>
      </c>
    </row>
    <row r="8704" ht="15.0" customHeight="1">
      <c r="A8704" s="43">
        <v>46020.5833333333</v>
      </c>
      <c r="B8704" s="44">
        <v>12.0</v>
      </c>
      <c r="C8704" s="44">
        <v>14.0</v>
      </c>
      <c r="D8704" s="44">
        <v>933.1</v>
      </c>
      <c r="E8704" s="44">
        <v>29.6</v>
      </c>
      <c r="F8704" s="44">
        <v>2.33</v>
      </c>
      <c r="G8704" s="44">
        <v>0.95</v>
      </c>
      <c r="H8704" s="18">
        <f>MIN(1,F8704/Config_Geracao!$E$4)*G8704</f>
        <v>0.22135</v>
      </c>
    </row>
    <row r="8705" ht="15.0" customHeight="1">
      <c r="A8705" s="43">
        <v>46020.625</v>
      </c>
      <c r="B8705" s="44">
        <v>12.0</v>
      </c>
      <c r="C8705" s="44">
        <v>15.0</v>
      </c>
      <c r="D8705" s="44">
        <v>811.6</v>
      </c>
      <c r="E8705" s="44">
        <v>30.5</v>
      </c>
      <c r="F8705" s="44">
        <v>2.02</v>
      </c>
      <c r="G8705" s="44">
        <v>0.95</v>
      </c>
      <c r="H8705" s="18">
        <f>MIN(1,F8705/Config_Geracao!$E$4)*G8705</f>
        <v>0.1919</v>
      </c>
    </row>
    <row r="8706" ht="15.0" customHeight="1">
      <c r="A8706" s="43">
        <v>46020.6666666667</v>
      </c>
      <c r="B8706" s="44">
        <v>12.0</v>
      </c>
      <c r="C8706" s="44">
        <v>16.0</v>
      </c>
      <c r="D8706" s="44">
        <v>638.2</v>
      </c>
      <c r="E8706" s="44">
        <v>25.8</v>
      </c>
      <c r="F8706" s="44">
        <v>2.75</v>
      </c>
      <c r="G8706" s="44">
        <v>0.95</v>
      </c>
      <c r="H8706" s="18">
        <f>MIN(1,F8706/Config_Geracao!$E$4)*G8706</f>
        <v>0.26125</v>
      </c>
    </row>
    <row r="8707" ht="15.0" customHeight="1">
      <c r="A8707" s="43">
        <v>46020.7083333333</v>
      </c>
      <c r="B8707" s="44">
        <v>12.0</v>
      </c>
      <c r="C8707" s="44">
        <v>17.0</v>
      </c>
      <c r="D8707" s="44">
        <v>460.4</v>
      </c>
      <c r="E8707" s="44">
        <v>24.9</v>
      </c>
      <c r="F8707" s="44">
        <v>3.71</v>
      </c>
      <c r="G8707" s="44">
        <v>0.95</v>
      </c>
      <c r="H8707" s="18">
        <f>MIN(1,F8707/Config_Geracao!$E$4)*G8707</f>
        <v>0.35245</v>
      </c>
    </row>
    <row r="8708" ht="15.0" customHeight="1">
      <c r="A8708" s="43">
        <v>46020.75</v>
      </c>
      <c r="B8708" s="44">
        <v>12.0</v>
      </c>
      <c r="C8708" s="44">
        <v>18.0</v>
      </c>
      <c r="D8708" s="44">
        <v>64.2</v>
      </c>
      <c r="E8708" s="44">
        <v>24.9</v>
      </c>
      <c r="F8708" s="44">
        <v>2.12</v>
      </c>
      <c r="G8708" s="44">
        <v>0.95</v>
      </c>
      <c r="H8708" s="18">
        <f>MIN(1,F8708/Config_Geracao!$E$4)*G8708</f>
        <v>0.2014</v>
      </c>
    </row>
    <row r="8709" ht="15.0" customHeight="1">
      <c r="A8709" s="43">
        <v>46020.7916666667</v>
      </c>
      <c r="B8709" s="44">
        <v>12.0</v>
      </c>
      <c r="C8709" s="44">
        <v>19.0</v>
      </c>
      <c r="D8709" s="44">
        <v>0.0</v>
      </c>
      <c r="E8709" s="44">
        <v>26.6</v>
      </c>
      <c r="F8709" s="44">
        <v>2.16</v>
      </c>
      <c r="G8709" s="44">
        <v>0.95</v>
      </c>
      <c r="H8709" s="18">
        <f>MIN(1,F8709/Config_Geracao!$E$4)*G8709</f>
        <v>0.2052</v>
      </c>
    </row>
    <row r="8710" ht="15.0" customHeight="1">
      <c r="A8710" s="43">
        <v>46020.8333333333</v>
      </c>
      <c r="B8710" s="44">
        <v>12.0</v>
      </c>
      <c r="C8710" s="44">
        <v>20.0</v>
      </c>
      <c r="D8710" s="44">
        <v>0.0</v>
      </c>
      <c r="E8710" s="44">
        <v>27.0</v>
      </c>
      <c r="F8710" s="44">
        <v>2.1</v>
      </c>
      <c r="G8710" s="44">
        <v>0.95</v>
      </c>
      <c r="H8710" s="18">
        <f>MIN(1,F8710/Config_Geracao!$E$4)*G8710</f>
        <v>0.1995</v>
      </c>
    </row>
    <row r="8711" ht="15.0" customHeight="1">
      <c r="A8711" s="43">
        <v>46020.875</v>
      </c>
      <c r="B8711" s="44">
        <v>12.0</v>
      </c>
      <c r="C8711" s="44">
        <v>21.0</v>
      </c>
      <c r="D8711" s="44">
        <v>0.0</v>
      </c>
      <c r="E8711" s="44">
        <v>26.6</v>
      </c>
      <c r="F8711" s="44">
        <v>3.45</v>
      </c>
      <c r="G8711" s="44">
        <v>0.95</v>
      </c>
      <c r="H8711" s="18">
        <f>MIN(1,F8711/Config_Geracao!$E$4)*G8711</f>
        <v>0.32775</v>
      </c>
    </row>
    <row r="8712" ht="15.0" customHeight="1">
      <c r="A8712" s="43">
        <v>46020.9166666667</v>
      </c>
      <c r="B8712" s="44">
        <v>12.0</v>
      </c>
      <c r="C8712" s="44">
        <v>22.0</v>
      </c>
      <c r="D8712" s="44">
        <v>0.0</v>
      </c>
      <c r="E8712" s="44">
        <v>28.9</v>
      </c>
      <c r="F8712" s="44">
        <v>3.13</v>
      </c>
      <c r="G8712" s="44">
        <v>0.95</v>
      </c>
      <c r="H8712" s="18">
        <f>MIN(1,F8712/Config_Geracao!$E$4)*G8712</f>
        <v>0.29735</v>
      </c>
    </row>
    <row r="8713" ht="15.0" customHeight="1">
      <c r="A8713" s="43">
        <v>46020.9583333333</v>
      </c>
      <c r="B8713" s="44">
        <v>12.0</v>
      </c>
      <c r="C8713" s="44">
        <v>23.0</v>
      </c>
      <c r="D8713" s="44">
        <v>0.0</v>
      </c>
      <c r="E8713" s="44">
        <v>25.7</v>
      </c>
      <c r="F8713" s="44">
        <v>3.98</v>
      </c>
      <c r="G8713" s="44">
        <v>0.95</v>
      </c>
      <c r="H8713" s="18">
        <f>MIN(1,F8713/Config_Geracao!$E$4)*G8713</f>
        <v>0.3781</v>
      </c>
    </row>
    <row r="8714" ht="15.0" customHeight="1">
      <c r="A8714" s="43">
        <v>46021.0</v>
      </c>
      <c r="B8714" s="44">
        <v>12.0</v>
      </c>
      <c r="C8714" s="44">
        <v>0.0</v>
      </c>
      <c r="D8714" s="44">
        <v>0.0</v>
      </c>
      <c r="E8714" s="44">
        <v>27.4</v>
      </c>
      <c r="F8714" s="44">
        <v>3.57</v>
      </c>
      <c r="G8714" s="44">
        <v>0.95</v>
      </c>
      <c r="H8714" s="18">
        <f>MIN(1,F8714/Config_Geracao!$E$4)*G8714</f>
        <v>0.33915</v>
      </c>
    </row>
    <row r="8715" ht="15.0" customHeight="1">
      <c r="A8715" s="43">
        <v>46021.0416666667</v>
      </c>
      <c r="B8715" s="44">
        <v>12.0</v>
      </c>
      <c r="C8715" s="44">
        <v>1.0</v>
      </c>
      <c r="D8715" s="44">
        <v>0.0</v>
      </c>
      <c r="E8715" s="44">
        <v>26.9</v>
      </c>
      <c r="F8715" s="44">
        <v>3.58</v>
      </c>
      <c r="G8715" s="44">
        <v>0.95</v>
      </c>
      <c r="H8715" s="18">
        <f>MIN(1,F8715/Config_Geracao!$E$4)*G8715</f>
        <v>0.3401</v>
      </c>
    </row>
    <row r="8716" ht="15.0" customHeight="1">
      <c r="A8716" s="43">
        <v>46021.0833333333</v>
      </c>
      <c r="B8716" s="44">
        <v>12.0</v>
      </c>
      <c r="C8716" s="44">
        <v>2.0</v>
      </c>
      <c r="D8716" s="44">
        <v>0.0</v>
      </c>
      <c r="E8716" s="44">
        <v>29.1</v>
      </c>
      <c r="F8716" s="44">
        <v>3.18</v>
      </c>
      <c r="G8716" s="44">
        <v>0.95</v>
      </c>
      <c r="H8716" s="18">
        <f>MIN(1,F8716/Config_Geracao!$E$4)*G8716</f>
        <v>0.3021</v>
      </c>
    </row>
    <row r="8717" ht="15.0" customHeight="1">
      <c r="A8717" s="43">
        <v>46021.125</v>
      </c>
      <c r="B8717" s="44">
        <v>12.0</v>
      </c>
      <c r="C8717" s="44">
        <v>3.0</v>
      </c>
      <c r="D8717" s="44">
        <v>0.0</v>
      </c>
      <c r="E8717" s="44">
        <v>27.2</v>
      </c>
      <c r="F8717" s="44">
        <v>3.07</v>
      </c>
      <c r="G8717" s="44">
        <v>0.95</v>
      </c>
      <c r="H8717" s="18">
        <f>MIN(1,F8717/Config_Geracao!$E$4)*G8717</f>
        <v>0.29165</v>
      </c>
    </row>
    <row r="8718" ht="15.0" customHeight="1">
      <c r="A8718" s="43">
        <v>46021.1666666667</v>
      </c>
      <c r="B8718" s="44">
        <v>12.0</v>
      </c>
      <c r="C8718" s="44">
        <v>4.0</v>
      </c>
      <c r="D8718" s="44">
        <v>0.0</v>
      </c>
      <c r="E8718" s="44">
        <v>27.6</v>
      </c>
      <c r="F8718" s="44">
        <v>3.2</v>
      </c>
      <c r="G8718" s="44">
        <v>0.95</v>
      </c>
      <c r="H8718" s="18">
        <f>MIN(1,F8718/Config_Geracao!$E$4)*G8718</f>
        <v>0.304</v>
      </c>
    </row>
    <row r="8719" ht="15.0" customHeight="1">
      <c r="A8719" s="43">
        <v>46021.2083333333</v>
      </c>
      <c r="B8719" s="44">
        <v>12.0</v>
      </c>
      <c r="C8719" s="44">
        <v>5.0</v>
      </c>
      <c r="D8719" s="44">
        <v>0.0</v>
      </c>
      <c r="E8719" s="44">
        <v>26.3</v>
      </c>
      <c r="F8719" s="44">
        <v>6.2</v>
      </c>
      <c r="G8719" s="44">
        <v>0.95</v>
      </c>
      <c r="H8719" s="18">
        <f>MIN(1,F8719/Config_Geracao!$E$4)*G8719</f>
        <v>0.589</v>
      </c>
    </row>
    <row r="8720" ht="15.0" customHeight="1">
      <c r="A8720" s="43">
        <v>46021.25</v>
      </c>
      <c r="B8720" s="44">
        <v>12.0</v>
      </c>
      <c r="C8720" s="44">
        <v>6.0</v>
      </c>
      <c r="D8720" s="44">
        <v>48.2</v>
      </c>
      <c r="E8720" s="44">
        <v>23.9</v>
      </c>
      <c r="F8720" s="44">
        <v>5.41</v>
      </c>
      <c r="G8720" s="44">
        <v>0.95</v>
      </c>
      <c r="H8720" s="18">
        <f>MIN(1,F8720/Config_Geracao!$E$4)*G8720</f>
        <v>0.51395</v>
      </c>
    </row>
    <row r="8721" ht="15.0" customHeight="1">
      <c r="A8721" s="43">
        <v>46021.2916666667</v>
      </c>
      <c r="B8721" s="44">
        <v>12.0</v>
      </c>
      <c r="C8721" s="44">
        <v>7.0</v>
      </c>
      <c r="D8721" s="44">
        <v>429.4</v>
      </c>
      <c r="E8721" s="44">
        <v>26.9</v>
      </c>
      <c r="F8721" s="44">
        <v>1.99</v>
      </c>
      <c r="G8721" s="44">
        <v>0.95</v>
      </c>
      <c r="H8721" s="18">
        <f>MIN(1,F8721/Config_Geracao!$E$4)*G8721</f>
        <v>0.18905</v>
      </c>
    </row>
    <row r="8722" ht="15.0" customHeight="1">
      <c r="A8722" s="43">
        <v>46021.3333333333</v>
      </c>
      <c r="B8722" s="44">
        <v>12.0</v>
      </c>
      <c r="C8722" s="44">
        <v>8.0</v>
      </c>
      <c r="D8722" s="44">
        <v>632.9</v>
      </c>
      <c r="E8722" s="44">
        <v>28.4</v>
      </c>
      <c r="F8722" s="44">
        <v>4.82</v>
      </c>
      <c r="G8722" s="44">
        <v>0.95</v>
      </c>
      <c r="H8722" s="18">
        <f>MIN(1,F8722/Config_Geracao!$E$4)*G8722</f>
        <v>0.4579</v>
      </c>
    </row>
    <row r="8723" ht="15.0" customHeight="1">
      <c r="A8723" s="43">
        <v>46021.375</v>
      </c>
      <c r="B8723" s="44">
        <v>12.0</v>
      </c>
      <c r="C8723" s="44">
        <v>9.0</v>
      </c>
      <c r="D8723" s="44">
        <v>842.7</v>
      </c>
      <c r="E8723" s="44">
        <v>32.0</v>
      </c>
      <c r="F8723" s="44">
        <v>4.79</v>
      </c>
      <c r="G8723" s="44">
        <v>0.95</v>
      </c>
      <c r="H8723" s="18">
        <f>MIN(1,F8723/Config_Geracao!$E$4)*G8723</f>
        <v>0.45505</v>
      </c>
    </row>
    <row r="8724" ht="15.0" customHeight="1">
      <c r="A8724" s="43">
        <v>46021.4166666667</v>
      </c>
      <c r="B8724" s="44">
        <v>12.0</v>
      </c>
      <c r="C8724" s="44">
        <v>10.0</v>
      </c>
      <c r="D8724" s="44">
        <v>930.5</v>
      </c>
      <c r="E8724" s="44">
        <v>30.5</v>
      </c>
      <c r="F8724" s="44">
        <v>1.94</v>
      </c>
      <c r="G8724" s="44">
        <v>0.95</v>
      </c>
      <c r="H8724" s="18">
        <f>MIN(1,F8724/Config_Geracao!$E$4)*G8724</f>
        <v>0.1843</v>
      </c>
    </row>
    <row r="8725" ht="15.0" customHeight="1">
      <c r="A8725" s="43">
        <v>46021.4583333333</v>
      </c>
      <c r="B8725" s="44">
        <v>12.0</v>
      </c>
      <c r="C8725" s="44">
        <v>11.0</v>
      </c>
      <c r="D8725" s="44">
        <v>529.3</v>
      </c>
      <c r="E8725" s="44">
        <v>31.8</v>
      </c>
      <c r="F8725" s="44">
        <v>2.16</v>
      </c>
      <c r="G8725" s="44">
        <v>0.95</v>
      </c>
      <c r="H8725" s="18">
        <f>MIN(1,F8725/Config_Geracao!$E$4)*G8725</f>
        <v>0.2052</v>
      </c>
    </row>
    <row r="8726" ht="15.0" customHeight="1">
      <c r="A8726" s="43">
        <v>46021.5</v>
      </c>
      <c r="B8726" s="44">
        <v>12.0</v>
      </c>
      <c r="C8726" s="44">
        <v>12.0</v>
      </c>
      <c r="D8726" s="44">
        <v>1043.3</v>
      </c>
      <c r="E8726" s="44">
        <v>31.3</v>
      </c>
      <c r="F8726" s="44">
        <v>3.6</v>
      </c>
      <c r="G8726" s="44">
        <v>0.95</v>
      </c>
      <c r="H8726" s="18">
        <f>MIN(1,F8726/Config_Geracao!$E$4)*G8726</f>
        <v>0.342</v>
      </c>
    </row>
    <row r="8727" ht="15.0" customHeight="1">
      <c r="A8727" s="43">
        <v>46021.5416666667</v>
      </c>
      <c r="B8727" s="44">
        <v>12.0</v>
      </c>
      <c r="C8727" s="44">
        <v>13.0</v>
      </c>
      <c r="D8727" s="44">
        <v>332.8</v>
      </c>
      <c r="E8727" s="44">
        <v>31.0</v>
      </c>
      <c r="F8727" s="44">
        <v>3.48</v>
      </c>
      <c r="G8727" s="44">
        <v>0.95</v>
      </c>
      <c r="H8727" s="18">
        <f>MIN(1,F8727/Config_Geracao!$E$4)*G8727</f>
        <v>0.3306</v>
      </c>
    </row>
    <row r="8728" ht="15.0" customHeight="1">
      <c r="A8728" s="43">
        <v>46021.5833333333</v>
      </c>
      <c r="B8728" s="44">
        <v>12.0</v>
      </c>
      <c r="C8728" s="44">
        <v>14.0</v>
      </c>
      <c r="D8728" s="44">
        <v>954.5</v>
      </c>
      <c r="E8728" s="44">
        <v>31.7</v>
      </c>
      <c r="F8728" s="44">
        <v>2.6</v>
      </c>
      <c r="G8728" s="44">
        <v>0.95</v>
      </c>
      <c r="H8728" s="18">
        <f>MIN(1,F8728/Config_Geracao!$E$4)*G8728</f>
        <v>0.247</v>
      </c>
    </row>
    <row r="8729" ht="15.0" customHeight="1">
      <c r="A8729" s="43">
        <v>46021.625</v>
      </c>
      <c r="B8729" s="44">
        <v>12.0</v>
      </c>
      <c r="C8729" s="44">
        <v>15.0</v>
      </c>
      <c r="D8729" s="44">
        <v>810.1</v>
      </c>
      <c r="E8729" s="44">
        <v>26.3</v>
      </c>
      <c r="F8729" s="44">
        <v>1.93</v>
      </c>
      <c r="G8729" s="44">
        <v>0.95</v>
      </c>
      <c r="H8729" s="18">
        <f>MIN(1,F8729/Config_Geracao!$E$4)*G8729</f>
        <v>0.18335</v>
      </c>
    </row>
    <row r="8730" ht="15.0" customHeight="1">
      <c r="A8730" s="43">
        <v>46021.6666666667</v>
      </c>
      <c r="B8730" s="44">
        <v>12.0</v>
      </c>
      <c r="C8730" s="44">
        <v>16.0</v>
      </c>
      <c r="D8730" s="44">
        <v>612.8</v>
      </c>
      <c r="E8730" s="44">
        <v>27.9</v>
      </c>
      <c r="F8730" s="44">
        <v>1.94</v>
      </c>
      <c r="G8730" s="44">
        <v>0.95</v>
      </c>
      <c r="H8730" s="18">
        <f>MIN(1,F8730/Config_Geracao!$E$4)*G8730</f>
        <v>0.1843</v>
      </c>
    </row>
    <row r="8731" ht="15.0" customHeight="1">
      <c r="A8731" s="43">
        <v>46021.7083333333</v>
      </c>
      <c r="B8731" s="44">
        <v>12.0</v>
      </c>
      <c r="C8731" s="44">
        <v>17.0</v>
      </c>
      <c r="D8731" s="44">
        <v>419.3</v>
      </c>
      <c r="E8731" s="44">
        <v>26.0</v>
      </c>
      <c r="F8731" s="44">
        <v>4.86</v>
      </c>
      <c r="G8731" s="44">
        <v>0.95</v>
      </c>
      <c r="H8731" s="18">
        <f>MIN(1,F8731/Config_Geracao!$E$4)*G8731</f>
        <v>0.4617</v>
      </c>
    </row>
    <row r="8732" ht="15.0" customHeight="1">
      <c r="A8732" s="43">
        <v>46021.75</v>
      </c>
      <c r="B8732" s="44">
        <v>12.0</v>
      </c>
      <c r="C8732" s="44">
        <v>18.0</v>
      </c>
      <c r="D8732" s="44">
        <v>43.3</v>
      </c>
      <c r="E8732" s="44">
        <v>25.8</v>
      </c>
      <c r="F8732" s="44">
        <v>2.56</v>
      </c>
      <c r="G8732" s="44">
        <v>0.95</v>
      </c>
      <c r="H8732" s="18">
        <f>MIN(1,F8732/Config_Geracao!$E$4)*G8732</f>
        <v>0.2432</v>
      </c>
    </row>
    <row r="8733" ht="15.0" customHeight="1">
      <c r="A8733" s="43">
        <v>46021.7916666667</v>
      </c>
      <c r="B8733" s="44">
        <v>12.0</v>
      </c>
      <c r="C8733" s="44">
        <v>19.0</v>
      </c>
      <c r="D8733" s="44">
        <v>0.0</v>
      </c>
      <c r="E8733" s="44">
        <v>24.2</v>
      </c>
      <c r="F8733" s="44">
        <v>2.55</v>
      </c>
      <c r="G8733" s="44">
        <v>0.95</v>
      </c>
      <c r="H8733" s="18">
        <f>MIN(1,F8733/Config_Geracao!$E$4)*G8733</f>
        <v>0.24225</v>
      </c>
    </row>
    <row r="8734" ht="15.0" customHeight="1">
      <c r="A8734" s="43">
        <v>46021.8333333333</v>
      </c>
      <c r="B8734" s="44">
        <v>12.0</v>
      </c>
      <c r="C8734" s="44">
        <v>20.0</v>
      </c>
      <c r="D8734" s="44">
        <v>0.0</v>
      </c>
      <c r="E8734" s="44">
        <v>26.1</v>
      </c>
      <c r="F8734" s="44">
        <v>2.27</v>
      </c>
      <c r="G8734" s="44">
        <v>0.95</v>
      </c>
      <c r="H8734" s="18">
        <f>MIN(1,F8734/Config_Geracao!$E$4)*G8734</f>
        <v>0.21565</v>
      </c>
    </row>
    <row r="8735" ht="15.0" customHeight="1">
      <c r="A8735" s="43">
        <v>46021.875</v>
      </c>
      <c r="B8735" s="44">
        <v>12.0</v>
      </c>
      <c r="C8735" s="44">
        <v>21.0</v>
      </c>
      <c r="D8735" s="44">
        <v>0.0</v>
      </c>
      <c r="E8735" s="44">
        <v>26.3</v>
      </c>
      <c r="F8735" s="44">
        <v>8.41</v>
      </c>
      <c r="G8735" s="44">
        <v>0.95</v>
      </c>
      <c r="H8735" s="18">
        <f>MIN(1,F8735/Config_Geracao!$E$4)*G8735</f>
        <v>0.79895</v>
      </c>
    </row>
    <row r="8736" ht="15.0" customHeight="1">
      <c r="A8736" s="43">
        <v>46021.9166666667</v>
      </c>
      <c r="B8736" s="44">
        <v>12.0</v>
      </c>
      <c r="C8736" s="44">
        <v>22.0</v>
      </c>
      <c r="D8736" s="44">
        <v>0.0</v>
      </c>
      <c r="E8736" s="44">
        <v>29.1</v>
      </c>
      <c r="F8736" s="44">
        <v>3.44</v>
      </c>
      <c r="G8736" s="44">
        <v>0.95</v>
      </c>
      <c r="H8736" s="18">
        <f>MIN(1,F8736/Config_Geracao!$E$4)*G8736</f>
        <v>0.3268</v>
      </c>
    </row>
    <row r="8737" ht="15.0" customHeight="1">
      <c r="A8737" s="43">
        <v>46021.9583333333</v>
      </c>
      <c r="B8737" s="44">
        <v>12.0</v>
      </c>
      <c r="C8737" s="44">
        <v>23.0</v>
      </c>
      <c r="D8737" s="44">
        <v>0.0</v>
      </c>
      <c r="E8737" s="44">
        <v>28.1</v>
      </c>
      <c r="F8737" s="44">
        <v>4.16</v>
      </c>
      <c r="G8737" s="44">
        <v>0.95</v>
      </c>
      <c r="H8737" s="18">
        <f>MIN(1,F8737/Config_Geracao!$E$4)*G8737</f>
        <v>0.3952</v>
      </c>
    </row>
    <row r="8738" ht="15.0" customHeight="1">
      <c r="A8738" s="43">
        <v>46022.0</v>
      </c>
      <c r="B8738" s="44">
        <v>12.0</v>
      </c>
      <c r="C8738" s="44">
        <v>0.0</v>
      </c>
      <c r="D8738" s="44">
        <v>0.0</v>
      </c>
      <c r="E8738" s="44">
        <v>28.7</v>
      </c>
      <c r="F8738" s="44">
        <v>3.49</v>
      </c>
      <c r="G8738" s="44">
        <v>0.95</v>
      </c>
      <c r="H8738" s="18">
        <f>MIN(1,F8738/Config_Geracao!$E$4)*G8738</f>
        <v>0.33155</v>
      </c>
    </row>
    <row r="8739" ht="15.0" customHeight="1">
      <c r="A8739" s="43">
        <v>46022.0416666667</v>
      </c>
      <c r="B8739" s="44">
        <v>12.0</v>
      </c>
      <c r="C8739" s="44">
        <v>1.0</v>
      </c>
      <c r="D8739" s="44">
        <v>0.0</v>
      </c>
      <c r="E8739" s="44">
        <v>27.5</v>
      </c>
      <c r="F8739" s="44">
        <v>4.51</v>
      </c>
      <c r="G8739" s="44">
        <v>0.95</v>
      </c>
      <c r="H8739" s="18">
        <f>MIN(1,F8739/Config_Geracao!$E$4)*G8739</f>
        <v>0.42845</v>
      </c>
    </row>
    <row r="8740" ht="15.0" customHeight="1">
      <c r="A8740" s="43">
        <v>46022.0833333333</v>
      </c>
      <c r="B8740" s="44">
        <v>12.0</v>
      </c>
      <c r="C8740" s="44">
        <v>2.0</v>
      </c>
      <c r="D8740" s="44">
        <v>0.0</v>
      </c>
      <c r="E8740" s="44">
        <v>28.9</v>
      </c>
      <c r="F8740" s="44">
        <v>3.4</v>
      </c>
      <c r="G8740" s="44">
        <v>0.95</v>
      </c>
      <c r="H8740" s="18">
        <f>MIN(1,F8740/Config_Geracao!$E$4)*G8740</f>
        <v>0.323</v>
      </c>
    </row>
    <row r="8741" ht="15.0" customHeight="1">
      <c r="A8741" s="43">
        <v>46022.125</v>
      </c>
      <c r="B8741" s="44">
        <v>12.0</v>
      </c>
      <c r="C8741" s="44">
        <v>3.0</v>
      </c>
      <c r="D8741" s="44">
        <v>0.0</v>
      </c>
      <c r="E8741" s="44">
        <v>25.5</v>
      </c>
      <c r="F8741" s="44">
        <v>2.91</v>
      </c>
      <c r="G8741" s="44">
        <v>0.95</v>
      </c>
      <c r="H8741" s="18">
        <f>MIN(1,F8741/Config_Geracao!$E$4)*G8741</f>
        <v>0.27645</v>
      </c>
    </row>
    <row r="8742" ht="15.0" customHeight="1">
      <c r="A8742" s="43">
        <v>46022.1666666667</v>
      </c>
      <c r="B8742" s="44">
        <v>12.0</v>
      </c>
      <c r="C8742" s="44">
        <v>4.0</v>
      </c>
      <c r="D8742" s="44">
        <v>0.0</v>
      </c>
      <c r="E8742" s="44">
        <v>28.4</v>
      </c>
      <c r="F8742" s="44">
        <v>3.04</v>
      </c>
      <c r="G8742" s="44">
        <v>0.95</v>
      </c>
      <c r="H8742" s="18">
        <f>MIN(1,F8742/Config_Geracao!$E$4)*G8742</f>
        <v>0.2888</v>
      </c>
    </row>
    <row r="8743" ht="15.0" customHeight="1">
      <c r="A8743" s="43">
        <v>46022.2083333333</v>
      </c>
      <c r="B8743" s="44">
        <v>12.0</v>
      </c>
      <c r="C8743" s="44">
        <v>5.0</v>
      </c>
      <c r="D8743" s="44">
        <v>0.0</v>
      </c>
      <c r="E8743" s="44">
        <v>24.7</v>
      </c>
      <c r="F8743" s="44">
        <v>3.5</v>
      </c>
      <c r="G8743" s="44">
        <v>0.95</v>
      </c>
      <c r="H8743" s="18">
        <f>MIN(1,F8743/Config_Geracao!$E$4)*G8743</f>
        <v>0.3325</v>
      </c>
    </row>
    <row r="8744" ht="15.0" customHeight="1">
      <c r="A8744" s="43">
        <v>46022.25</v>
      </c>
      <c r="B8744" s="44">
        <v>12.0</v>
      </c>
      <c r="C8744" s="44">
        <v>6.0</v>
      </c>
      <c r="D8744" s="44">
        <v>100.6</v>
      </c>
      <c r="E8744" s="44">
        <v>24.6</v>
      </c>
      <c r="F8744" s="44">
        <v>3.02</v>
      </c>
      <c r="G8744" s="44">
        <v>0.95</v>
      </c>
      <c r="H8744" s="18">
        <f>MIN(1,F8744/Config_Geracao!$E$4)*G8744</f>
        <v>0.2869</v>
      </c>
    </row>
    <row r="8745" ht="15.0" customHeight="1">
      <c r="A8745" s="43">
        <v>46022.2916666667</v>
      </c>
      <c r="B8745" s="44">
        <v>12.0</v>
      </c>
      <c r="C8745" s="44">
        <v>7.0</v>
      </c>
      <c r="D8745" s="44">
        <v>101.5</v>
      </c>
      <c r="E8745" s="44">
        <v>26.2</v>
      </c>
      <c r="F8745" s="44">
        <v>2.23</v>
      </c>
      <c r="G8745" s="44">
        <v>0.95</v>
      </c>
      <c r="H8745" s="18">
        <f>MIN(1,F8745/Config_Geracao!$E$4)*G8745</f>
        <v>0.21185</v>
      </c>
    </row>
    <row r="8746" ht="15.0" customHeight="1">
      <c r="A8746" s="43">
        <v>46022.3333333333</v>
      </c>
      <c r="B8746" s="44">
        <v>12.0</v>
      </c>
      <c r="C8746" s="44">
        <v>8.0</v>
      </c>
      <c r="D8746" s="44">
        <v>348.6</v>
      </c>
      <c r="E8746" s="44">
        <v>29.0</v>
      </c>
      <c r="F8746" s="44">
        <v>2.37</v>
      </c>
      <c r="G8746" s="44">
        <v>0.95</v>
      </c>
      <c r="H8746" s="18">
        <f>MIN(1,F8746/Config_Geracao!$E$4)*G8746</f>
        <v>0.22515</v>
      </c>
    </row>
    <row r="8747" ht="15.0" customHeight="1">
      <c r="A8747" s="43">
        <v>46022.375</v>
      </c>
      <c r="B8747" s="44">
        <v>12.0</v>
      </c>
      <c r="C8747" s="44">
        <v>9.0</v>
      </c>
      <c r="D8747" s="44">
        <v>252.7</v>
      </c>
      <c r="E8747" s="44">
        <v>29.0</v>
      </c>
      <c r="F8747" s="44">
        <v>2.06</v>
      </c>
      <c r="G8747" s="44">
        <v>0.95</v>
      </c>
      <c r="H8747" s="18">
        <f>MIN(1,F8747/Config_Geracao!$E$4)*G8747</f>
        <v>0.1957</v>
      </c>
    </row>
    <row r="8748" ht="15.0" customHeight="1">
      <c r="A8748" s="43">
        <v>46022.4166666667</v>
      </c>
      <c r="B8748" s="44">
        <v>12.0</v>
      </c>
      <c r="C8748" s="44">
        <v>10.0</v>
      </c>
      <c r="D8748" s="44">
        <v>666.4</v>
      </c>
      <c r="E8748" s="44">
        <v>28.2</v>
      </c>
      <c r="F8748" s="44">
        <v>2.4</v>
      </c>
      <c r="G8748" s="44">
        <v>0.95</v>
      </c>
      <c r="H8748" s="18">
        <f>MIN(1,F8748/Config_Geracao!$E$4)*G8748</f>
        <v>0.228</v>
      </c>
    </row>
    <row r="8749" ht="15.0" customHeight="1">
      <c r="A8749" s="43">
        <v>46022.4583333333</v>
      </c>
      <c r="B8749" s="44">
        <v>12.0</v>
      </c>
      <c r="C8749" s="44">
        <v>11.0</v>
      </c>
      <c r="D8749" s="44">
        <v>989.1</v>
      </c>
      <c r="E8749" s="44">
        <v>33.2</v>
      </c>
      <c r="F8749" s="44">
        <v>3.93</v>
      </c>
      <c r="G8749" s="44">
        <v>0.95</v>
      </c>
      <c r="H8749" s="18">
        <f>MIN(1,F8749/Config_Geracao!$E$4)*G8749</f>
        <v>0.37335</v>
      </c>
    </row>
    <row r="8750" ht="15.0" customHeight="1">
      <c r="A8750" s="43">
        <v>46022.5</v>
      </c>
      <c r="B8750" s="44">
        <v>12.0</v>
      </c>
      <c r="C8750" s="44">
        <v>12.0</v>
      </c>
      <c r="D8750" s="44">
        <v>1049.1</v>
      </c>
      <c r="E8750" s="44">
        <v>30.3</v>
      </c>
      <c r="F8750" s="44">
        <v>2.62</v>
      </c>
      <c r="G8750" s="44">
        <v>0.95</v>
      </c>
      <c r="H8750" s="18">
        <f>MIN(1,F8750/Config_Geracao!$E$4)*G8750</f>
        <v>0.2489</v>
      </c>
    </row>
    <row r="8751" ht="15.0" customHeight="1">
      <c r="A8751" s="43">
        <v>46022.5416666667</v>
      </c>
      <c r="B8751" s="44">
        <v>12.0</v>
      </c>
      <c r="C8751" s="44">
        <v>13.0</v>
      </c>
      <c r="D8751" s="44">
        <v>623.9</v>
      </c>
      <c r="E8751" s="44">
        <v>29.3</v>
      </c>
      <c r="F8751" s="44">
        <v>1.93</v>
      </c>
      <c r="G8751" s="44">
        <v>0.95</v>
      </c>
      <c r="H8751" s="18">
        <f>MIN(1,F8751/Config_Geracao!$E$4)*G8751</f>
        <v>0.18335</v>
      </c>
    </row>
    <row r="8752" ht="15.0" customHeight="1">
      <c r="A8752" s="43">
        <v>46022.5833333333</v>
      </c>
      <c r="B8752" s="44">
        <v>12.0</v>
      </c>
      <c r="C8752" s="44">
        <v>14.0</v>
      </c>
      <c r="D8752" s="44">
        <v>891.6</v>
      </c>
      <c r="E8752" s="44">
        <v>31.3</v>
      </c>
      <c r="F8752" s="44">
        <v>5.09</v>
      </c>
      <c r="G8752" s="44">
        <v>0.95</v>
      </c>
      <c r="H8752" s="18">
        <f>MIN(1,F8752/Config_Geracao!$E$4)*G8752</f>
        <v>0.48355</v>
      </c>
    </row>
    <row r="8753" ht="15.0" customHeight="1">
      <c r="A8753" s="43">
        <v>46022.625</v>
      </c>
      <c r="B8753" s="44">
        <v>12.0</v>
      </c>
      <c r="C8753" s="44">
        <v>15.0</v>
      </c>
      <c r="D8753" s="44">
        <v>292.3</v>
      </c>
      <c r="E8753" s="44">
        <v>30.2</v>
      </c>
      <c r="F8753" s="44">
        <v>1.93</v>
      </c>
      <c r="G8753" s="44">
        <v>0.95</v>
      </c>
      <c r="H8753" s="18">
        <f>MIN(1,F8753/Config_Geracao!$E$4)*G8753</f>
        <v>0.18335</v>
      </c>
    </row>
    <row r="8754" ht="15.0" customHeight="1">
      <c r="A8754" s="43">
        <v>46022.6666666667</v>
      </c>
      <c r="B8754" s="44">
        <v>12.0</v>
      </c>
      <c r="C8754" s="44">
        <v>16.0</v>
      </c>
      <c r="D8754" s="44">
        <v>293.5</v>
      </c>
      <c r="E8754" s="44">
        <v>28.0</v>
      </c>
      <c r="F8754" s="44">
        <v>2.66</v>
      </c>
      <c r="G8754" s="44">
        <v>0.95</v>
      </c>
      <c r="H8754" s="18">
        <f>MIN(1,F8754/Config_Geracao!$E$4)*G8754</f>
        <v>0.2527</v>
      </c>
    </row>
    <row r="8755" ht="15.0" customHeight="1">
      <c r="A8755" s="43">
        <v>46022.7083333333</v>
      </c>
      <c r="B8755" s="44">
        <v>12.0</v>
      </c>
      <c r="C8755" s="44">
        <v>17.0</v>
      </c>
      <c r="D8755" s="44">
        <v>441.1</v>
      </c>
      <c r="E8755" s="44">
        <v>27.2</v>
      </c>
      <c r="F8755" s="44">
        <v>2.99</v>
      </c>
      <c r="G8755" s="44">
        <v>0.95</v>
      </c>
      <c r="H8755" s="18">
        <f>MIN(1,F8755/Config_Geracao!$E$4)*G8755</f>
        <v>0.28405</v>
      </c>
    </row>
    <row r="8756" ht="15.0" customHeight="1">
      <c r="A8756" s="43">
        <v>46022.75</v>
      </c>
      <c r="B8756" s="44">
        <v>12.0</v>
      </c>
      <c r="C8756" s="44">
        <v>18.0</v>
      </c>
      <c r="D8756" s="44">
        <v>75.0</v>
      </c>
      <c r="E8756" s="44">
        <v>22.4</v>
      </c>
      <c r="F8756" s="44">
        <v>4.37</v>
      </c>
      <c r="G8756" s="44">
        <v>0.95</v>
      </c>
      <c r="H8756" s="18">
        <f>MIN(1,F8756/Config_Geracao!$E$4)*G8756</f>
        <v>0.41515</v>
      </c>
    </row>
    <row r="8757" ht="15.0" customHeight="1">
      <c r="A8757" s="43">
        <v>46022.7916666667</v>
      </c>
      <c r="B8757" s="44">
        <v>12.0</v>
      </c>
      <c r="C8757" s="44">
        <v>19.0</v>
      </c>
      <c r="D8757" s="44">
        <v>0.0</v>
      </c>
      <c r="E8757" s="44">
        <v>25.3</v>
      </c>
      <c r="F8757" s="44">
        <v>2.68</v>
      </c>
      <c r="G8757" s="44">
        <v>0.95</v>
      </c>
      <c r="H8757" s="18">
        <f>MIN(1,F8757/Config_Geracao!$E$4)*G8757</f>
        <v>0.2546</v>
      </c>
    </row>
    <row r="8758" ht="15.0" customHeight="1">
      <c r="A8758" s="43">
        <v>46022.8333333333</v>
      </c>
      <c r="B8758" s="44">
        <v>12.0</v>
      </c>
      <c r="C8758" s="44">
        <v>20.0</v>
      </c>
      <c r="D8758" s="44">
        <v>0.0</v>
      </c>
      <c r="E8758" s="44">
        <v>27.5</v>
      </c>
      <c r="F8758" s="44">
        <v>1.95</v>
      </c>
      <c r="G8758" s="44">
        <v>0.95</v>
      </c>
      <c r="H8758" s="18">
        <f>MIN(1,F8758/Config_Geracao!$E$4)*G8758</f>
        <v>0.18525</v>
      </c>
    </row>
    <row r="8759" ht="15.0" customHeight="1">
      <c r="A8759" s="43">
        <v>46022.875</v>
      </c>
      <c r="B8759" s="44">
        <v>12.0</v>
      </c>
      <c r="C8759" s="44">
        <v>21.0</v>
      </c>
      <c r="D8759" s="44">
        <v>0.0</v>
      </c>
      <c r="E8759" s="44">
        <v>26.3</v>
      </c>
      <c r="F8759" s="44">
        <v>2.96</v>
      </c>
      <c r="G8759" s="44">
        <v>0.95</v>
      </c>
      <c r="H8759" s="18">
        <f>MIN(1,F8759/Config_Geracao!$E$4)*G8759</f>
        <v>0.2812</v>
      </c>
    </row>
    <row r="8760" ht="15.0" customHeight="1">
      <c r="A8760" s="43">
        <v>46022.9166666667</v>
      </c>
      <c r="B8760" s="44">
        <v>12.0</v>
      </c>
      <c r="C8760" s="44">
        <v>22.0</v>
      </c>
      <c r="D8760" s="44">
        <v>0.0</v>
      </c>
      <c r="E8760" s="44">
        <v>27.9</v>
      </c>
      <c r="F8760" s="44">
        <v>3.67</v>
      </c>
      <c r="G8760" s="44">
        <v>0.95</v>
      </c>
      <c r="H8760" s="18">
        <f>MIN(1,F8760/Config_Geracao!$E$4)*G8760</f>
        <v>0.34865</v>
      </c>
    </row>
    <row r="8761" ht="15.0" customHeight="1">
      <c r="A8761" s="43">
        <v>46022.9583333333</v>
      </c>
      <c r="B8761" s="44">
        <v>12.0</v>
      </c>
      <c r="C8761" s="44">
        <v>23.0</v>
      </c>
      <c r="D8761" s="44">
        <v>0.0</v>
      </c>
      <c r="E8761" s="44">
        <v>29.1</v>
      </c>
      <c r="F8761" s="44">
        <v>3.79</v>
      </c>
      <c r="G8761" s="44">
        <v>0.95</v>
      </c>
      <c r="H8761" s="18">
        <f>MIN(1,F8761/Config_Geracao!$E$4)*G8761</f>
        <v>0.36005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10.0"/>
    <col customWidth="1" min="4" max="4" width="14.0"/>
    <col customWidth="1" min="5" max="5" width="10.0"/>
    <col customWidth="1" min="6" max="6" width="12.0"/>
  </cols>
  <sheetData>
    <row r="1" ht="23.25" customHeight="1">
      <c r="A1" s="1" t="s">
        <v>123</v>
      </c>
      <c r="B1" s="1" t="s">
        <v>124</v>
      </c>
      <c r="C1" s="1" t="s">
        <v>125</v>
      </c>
      <c r="D1" s="1" t="s">
        <v>75</v>
      </c>
      <c r="E1" s="1" t="s">
        <v>108</v>
      </c>
      <c r="F1" s="1" t="s">
        <v>184</v>
      </c>
    </row>
    <row r="2" ht="15.0" customHeight="1">
      <c r="A2" s="45">
        <v>45658.0</v>
      </c>
      <c r="B2" s="35">
        <v>0.0</v>
      </c>
      <c r="C2" s="35" t="s">
        <v>128</v>
      </c>
      <c r="D2" s="36" t="s">
        <v>104</v>
      </c>
      <c r="E2" s="35" t="s">
        <v>173</v>
      </c>
      <c r="F2" s="46">
        <f>IF(Cadastro_Cargas!$E$2=0,0,IF(Perfil_Area!$C$9=0,0,MIN(Cadastro_Cargas!$E$2,MAX(Cadastro_Cargas!$F$2,Perfil_Area!$C$9*RANDBETWEEN(85,115)/100))))</f>
        <v>3.76</v>
      </c>
    </row>
    <row r="3" ht="15.0" customHeight="1">
      <c r="A3" s="45">
        <v>45658.0</v>
      </c>
      <c r="B3" s="35">
        <v>0.0</v>
      </c>
      <c r="C3" s="35" t="s">
        <v>128</v>
      </c>
      <c r="D3" s="36" t="s">
        <v>105</v>
      </c>
      <c r="E3" s="35" t="s">
        <v>173</v>
      </c>
      <c r="F3" s="46">
        <f>IF(Cadastro_Cargas!$E$3=0,0,IF(Perfil_Area!$C$11=0,0,MIN(Cadastro_Cargas!$E$3,MAX(Cadastro_Cargas!$F$3,Perfil_Area!$C$11*RANDBETWEEN(85,115)/100))))</f>
        <v>0</v>
      </c>
    </row>
    <row r="4" ht="15.0" customHeight="1">
      <c r="A4" s="45">
        <v>45658.0</v>
      </c>
      <c r="B4" s="35">
        <v>0.0</v>
      </c>
      <c r="C4" s="35" t="s">
        <v>128</v>
      </c>
      <c r="D4" s="36" t="s">
        <v>106</v>
      </c>
      <c r="E4" s="35" t="s">
        <v>173</v>
      </c>
      <c r="F4" s="46">
        <f>IF(Cadastro_Cargas!$E$4=0,0,IF(Perfil_Area!$C$13=0,0,MIN(Cadastro_Cargas!$E$4,MAX(Cadastro_Cargas!$F$4,Perfil_Area!$C$13*RANDBETWEEN(85,115)/100))))</f>
        <v>0</v>
      </c>
    </row>
    <row r="5" ht="15.0" customHeight="1">
      <c r="A5" s="45">
        <v>45658.0</v>
      </c>
      <c r="B5" s="35">
        <v>0.0</v>
      </c>
      <c r="C5" s="35" t="s">
        <v>128</v>
      </c>
      <c r="D5" s="36" t="s">
        <v>107</v>
      </c>
      <c r="E5" s="35" t="s">
        <v>173</v>
      </c>
      <c r="F5" s="46">
        <f>IF(Cadastro_Cargas!$E$5=0,0,IF(Perfil_Area!$C$15=0,0,MIN(Cadastro_Cargas!$E$5,MAX(Cadastro_Cargas!$F$5,Perfil_Area!$C$15*RANDBETWEEN(85,115)/100))))</f>
        <v>0.2</v>
      </c>
    </row>
    <row r="6" ht="15.0" customHeight="1">
      <c r="A6" s="45">
        <v>45658.0</v>
      </c>
      <c r="B6" s="35">
        <v>0.0</v>
      </c>
      <c r="C6" s="35" t="s">
        <v>128</v>
      </c>
      <c r="D6" s="39" t="s">
        <v>31</v>
      </c>
      <c r="E6" s="35" t="s">
        <v>174</v>
      </c>
      <c r="F6" s="46">
        <f>IF(Cadastro_Cargas!$E$6=0,0,IF(Perfil_Area!$C$3=0,0,MIN(Cadastro_Cargas!$E$6,MAX(Cadastro_Cargas!$F$6,Perfil_Area!$C$3*RANDBETWEEN(85,115)/100))))</f>
        <v>0.606</v>
      </c>
    </row>
    <row r="7" ht="15.0" customHeight="1">
      <c r="A7" s="45">
        <v>45658.0</v>
      </c>
      <c r="B7" s="35">
        <v>0.0</v>
      </c>
      <c r="C7" s="35" t="s">
        <v>128</v>
      </c>
      <c r="D7" s="40" t="s">
        <v>44</v>
      </c>
      <c r="E7" s="35" t="s">
        <v>174</v>
      </c>
      <c r="F7" s="46">
        <f>IF(Cadastro_Cargas!$E$7=0,0,IF(Perfil_Area!$C$5=0,0,MIN(Cadastro_Cargas!$E$7,MAX(Cadastro_Cargas!$F$7,Perfil_Area!$C$5*RANDBETWEEN(85,115)/100))))</f>
        <v>0.24934</v>
      </c>
    </row>
    <row r="8" ht="15.0" customHeight="1">
      <c r="A8" s="45">
        <v>45658.0</v>
      </c>
      <c r="B8" s="35">
        <v>0.0</v>
      </c>
      <c r="C8" s="35" t="s">
        <v>128</v>
      </c>
      <c r="D8" s="41" t="s">
        <v>56</v>
      </c>
      <c r="E8" s="35" t="s">
        <v>174</v>
      </c>
      <c r="F8" s="46">
        <f>IF(Cadastro_Cargas!$E$8=0,0,IF(Perfil_Area!$C$7=0,0,MIN(Cadastro_Cargas!$E$8,MAX(Cadastro_Cargas!$F$8,Perfil_Area!$C$7*RANDBETWEEN(85,115)/100))))</f>
        <v>0.176</v>
      </c>
    </row>
    <row r="9" ht="15.0" customHeight="1">
      <c r="A9" s="45">
        <v>45658.0</v>
      </c>
      <c r="B9" s="35">
        <v>0.0</v>
      </c>
      <c r="C9" s="35" t="s">
        <v>129</v>
      </c>
      <c r="D9" s="36" t="s">
        <v>104</v>
      </c>
      <c r="E9" s="35" t="s">
        <v>173</v>
      </c>
      <c r="F9" s="46">
        <f>IF(Cadastro_Cargas!$E$9=0,0,IF(Perfil_Area!$C$10=0,0,MIN(Cadastro_Cargas!$E$9,MAX(Cadastro_Cargas!$F$9,Perfil_Area!$C$10*RANDBETWEEN(85,115)/100))))</f>
        <v>8</v>
      </c>
    </row>
    <row r="10" ht="15.0" customHeight="1">
      <c r="A10" s="45">
        <v>45658.0</v>
      </c>
      <c r="B10" s="35">
        <v>0.0</v>
      </c>
      <c r="C10" s="35" t="s">
        <v>129</v>
      </c>
      <c r="D10" s="36" t="s">
        <v>105</v>
      </c>
      <c r="E10" s="35" t="s">
        <v>173</v>
      </c>
      <c r="F10" s="46">
        <f>IF(Cadastro_Cargas!$E$10=0,0,IF(Perfil_Area!$C$12=0,0,MIN(Cadastro_Cargas!$E$10,MAX(Cadastro_Cargas!$F$10,Perfil_Area!$C$12*RANDBETWEEN(85,115)/100))))</f>
        <v>17.424</v>
      </c>
    </row>
    <row r="11" ht="15.0" customHeight="1">
      <c r="A11" s="45">
        <v>45658.0</v>
      </c>
      <c r="B11" s="35">
        <v>0.0</v>
      </c>
      <c r="C11" s="35" t="s">
        <v>129</v>
      </c>
      <c r="D11" s="36" t="s">
        <v>106</v>
      </c>
      <c r="E11" s="35" t="s">
        <v>173</v>
      </c>
      <c r="F11" s="46">
        <f>IF(Cadastro_Cargas!$E$11=0,0,IF(Perfil_Area!$C$14=0,0,MIN(Cadastro_Cargas!$E$11,MAX(Cadastro_Cargas!$F$11,Perfil_Area!$C$14*RANDBETWEEN(85,115)/100))))</f>
        <v>2.367013373</v>
      </c>
    </row>
    <row r="12" ht="15.0" customHeight="1">
      <c r="A12" s="45">
        <v>45658.0</v>
      </c>
      <c r="B12" s="35">
        <v>0.0</v>
      </c>
      <c r="C12" s="35" t="s">
        <v>129</v>
      </c>
      <c r="D12" s="36" t="s">
        <v>107</v>
      </c>
      <c r="E12" s="35" t="s">
        <v>173</v>
      </c>
      <c r="F12" s="46">
        <f>IF(Cadastro_Cargas!$E$12=0,0,IF(Perfil_Area!$C$16=0,0,MIN(Cadastro_Cargas!$E$12,MAX(Cadastro_Cargas!$F$12,Perfil_Area!$C$16*RANDBETWEEN(85,115)/100))))</f>
        <v>0.18</v>
      </c>
    </row>
    <row r="13" ht="15.0" customHeight="1">
      <c r="A13" s="45">
        <v>45658.0</v>
      </c>
      <c r="B13" s="35">
        <v>0.0</v>
      </c>
      <c r="C13" s="35" t="s">
        <v>129</v>
      </c>
      <c r="D13" s="39" t="s">
        <v>31</v>
      </c>
      <c r="E13" s="35" t="s">
        <v>174</v>
      </c>
      <c r="F13" s="46">
        <f>IF(Cadastro_Cargas!$E$13=0,0,IF(Perfil_Area!$C$4=0,0,MIN(Cadastro_Cargas!$E$13,MAX(Cadastro_Cargas!$F$13,Perfil_Area!$C$4*RANDBETWEEN(85,115)/100))))</f>
        <v>1.1175</v>
      </c>
    </row>
    <row r="14" ht="15.0" customHeight="1">
      <c r="A14" s="45">
        <v>45658.0</v>
      </c>
      <c r="B14" s="35">
        <v>0.0</v>
      </c>
      <c r="C14" s="35" t="s">
        <v>129</v>
      </c>
      <c r="D14" s="40" t="s">
        <v>44</v>
      </c>
      <c r="E14" s="35" t="s">
        <v>174</v>
      </c>
      <c r="F14" s="46">
        <f>IF(Cadastro_Cargas!$E$14=0,0,IF(Perfil_Area!$C$6=0,0,MIN(Cadastro_Cargas!$E$14,MAX(Cadastro_Cargas!$F$14,Perfil_Area!$C$6*RANDBETWEEN(85,115)/100))))</f>
        <v>0.36248</v>
      </c>
    </row>
    <row r="15" ht="15.0" customHeight="1">
      <c r="A15" s="45">
        <v>45658.0</v>
      </c>
      <c r="B15" s="35">
        <v>0.0</v>
      </c>
      <c r="C15" s="35" t="s">
        <v>129</v>
      </c>
      <c r="D15" s="41" t="s">
        <v>56</v>
      </c>
      <c r="E15" s="35" t="s">
        <v>174</v>
      </c>
      <c r="F15" s="46">
        <f>IF(Cadastro_Cargas!$E$15=0,0,IF(Perfil_Area!$C$8=0,0,MIN(Cadastro_Cargas!$E$15,MAX(Cadastro_Cargas!$F$15,Perfil_Area!$C$8*RANDBETWEEN(85,115)/100))))</f>
        <v>0.30912</v>
      </c>
    </row>
    <row r="16" ht="15.0" customHeight="1">
      <c r="A16" s="45">
        <v>45658.0416666667</v>
      </c>
      <c r="B16" s="35">
        <v>1.0</v>
      </c>
      <c r="C16" s="35" t="s">
        <v>128</v>
      </c>
      <c r="D16" s="36" t="s">
        <v>104</v>
      </c>
      <c r="E16" s="35" t="s">
        <v>173</v>
      </c>
      <c r="F16" s="46">
        <f>IF(Cadastro_Cargas!$E$2=0,0,IF(Perfil_Area!$D$9=0,0,MIN(Cadastro_Cargas!$E$2,MAX(Cadastro_Cargas!$F$2,Perfil_Area!$D$9*RANDBETWEEN(85,115)/100))))</f>
        <v>3.4</v>
      </c>
    </row>
    <row r="17" ht="15.0" customHeight="1">
      <c r="A17" s="45">
        <v>45658.0416666667</v>
      </c>
      <c r="B17" s="35">
        <v>1.0</v>
      </c>
      <c r="C17" s="35" t="s">
        <v>128</v>
      </c>
      <c r="D17" s="36" t="s">
        <v>105</v>
      </c>
      <c r="E17" s="35" t="s">
        <v>173</v>
      </c>
      <c r="F17" s="46">
        <f>IF(Cadastro_Cargas!$E$3=0,0,IF(Perfil_Area!$D$11=0,0,MIN(Cadastro_Cargas!$E$3,MAX(Cadastro_Cargas!$F$3,Perfil_Area!$D$11*RANDBETWEEN(85,115)/100))))</f>
        <v>0</v>
      </c>
    </row>
    <row r="18" ht="15.0" customHeight="1">
      <c r="A18" s="45">
        <v>45658.0416666667</v>
      </c>
      <c r="B18" s="35">
        <v>1.0</v>
      </c>
      <c r="C18" s="35" t="s">
        <v>128</v>
      </c>
      <c r="D18" s="36" t="s">
        <v>106</v>
      </c>
      <c r="E18" s="35" t="s">
        <v>173</v>
      </c>
      <c r="F18" s="46">
        <f>IF(Cadastro_Cargas!$E$4=0,0,IF(Perfil_Area!$D$13=0,0,MIN(Cadastro_Cargas!$E$4,MAX(Cadastro_Cargas!$F$4,Perfil_Area!$D$13*RANDBETWEEN(85,115)/100))))</f>
        <v>0</v>
      </c>
    </row>
    <row r="19" ht="15.0" customHeight="1">
      <c r="A19" s="45">
        <v>45658.0416666667</v>
      </c>
      <c r="B19" s="35">
        <v>1.0</v>
      </c>
      <c r="C19" s="35" t="s">
        <v>128</v>
      </c>
      <c r="D19" s="36" t="s">
        <v>107</v>
      </c>
      <c r="E19" s="35" t="s">
        <v>173</v>
      </c>
      <c r="F19" s="46">
        <f>IF(Cadastro_Cargas!$E$5=0,0,IF(Perfil_Area!$D$15=0,0,MIN(Cadastro_Cargas!$E$5,MAX(Cadastro_Cargas!$F$5,Perfil_Area!$D$15*RANDBETWEEN(85,115)/100))))</f>
        <v>0.2</v>
      </c>
    </row>
    <row r="20" ht="15.0" customHeight="1">
      <c r="A20" s="45">
        <v>45658.0416666667</v>
      </c>
      <c r="B20" s="35">
        <v>1.0</v>
      </c>
      <c r="C20" s="35" t="s">
        <v>128</v>
      </c>
      <c r="D20" s="39" t="s">
        <v>31</v>
      </c>
      <c r="E20" s="35" t="s">
        <v>174</v>
      </c>
      <c r="F20" s="46">
        <f>IF(Cadastro_Cargas!$E$6=0,0,IF(Perfil_Area!$D$3=0,0,MIN(Cadastro_Cargas!$E$6,MAX(Cadastro_Cargas!$F$6,Perfil_Area!$D$3*RANDBETWEEN(85,115)/100))))</f>
        <v>0.606</v>
      </c>
    </row>
    <row r="21" ht="15.0" customHeight="1">
      <c r="A21" s="45">
        <v>45658.0416666667</v>
      </c>
      <c r="B21" s="35">
        <v>1.0</v>
      </c>
      <c r="C21" s="35" t="s">
        <v>128</v>
      </c>
      <c r="D21" s="40" t="s">
        <v>44</v>
      </c>
      <c r="E21" s="35" t="s">
        <v>174</v>
      </c>
      <c r="F21" s="46">
        <f>IF(Cadastro_Cargas!$E$7=0,0,IF(Perfil_Area!$D$5=0,0,MIN(Cadastro_Cargas!$E$7,MAX(Cadastro_Cargas!$F$7,Perfil_Area!$D$5*RANDBETWEEN(85,115)/100))))</f>
        <v>0.26304</v>
      </c>
    </row>
    <row r="22" ht="15.0" customHeight="1">
      <c r="A22" s="45">
        <v>45658.0416666667</v>
      </c>
      <c r="B22" s="35">
        <v>1.0</v>
      </c>
      <c r="C22" s="35" t="s">
        <v>128</v>
      </c>
      <c r="D22" s="41" t="s">
        <v>56</v>
      </c>
      <c r="E22" s="35" t="s">
        <v>174</v>
      </c>
      <c r="F22" s="46">
        <f>IF(Cadastro_Cargas!$E$8=0,0,IF(Perfil_Area!$D$7=0,0,MIN(Cadastro_Cargas!$E$8,MAX(Cadastro_Cargas!$F$8,Perfil_Area!$D$7*RANDBETWEEN(85,115)/100))))</f>
        <v>0.176</v>
      </c>
    </row>
    <row r="23" ht="15.0" customHeight="1">
      <c r="A23" s="45">
        <v>45658.0416666667</v>
      </c>
      <c r="B23" s="35">
        <v>1.0</v>
      </c>
      <c r="C23" s="35" t="s">
        <v>129</v>
      </c>
      <c r="D23" s="36" t="s">
        <v>104</v>
      </c>
      <c r="E23" s="35" t="s">
        <v>173</v>
      </c>
      <c r="F23" s="46">
        <f>IF(Cadastro_Cargas!$E$9=0,0,IF(Perfil_Area!$D$10=0,0,MIN(Cadastro_Cargas!$E$9,MAX(Cadastro_Cargas!$F$9,Perfil_Area!$D$10*RANDBETWEEN(85,115)/100))))</f>
        <v>8</v>
      </c>
    </row>
    <row r="24" ht="15.0" customHeight="1">
      <c r="A24" s="45">
        <v>45658.0416666667</v>
      </c>
      <c r="B24" s="35">
        <v>1.0</v>
      </c>
      <c r="C24" s="35" t="s">
        <v>129</v>
      </c>
      <c r="D24" s="36" t="s">
        <v>105</v>
      </c>
      <c r="E24" s="35" t="s">
        <v>173</v>
      </c>
      <c r="F24" s="46">
        <f>IF(Cadastro_Cargas!$E$10=0,0,IF(Perfil_Area!$D$12=0,0,MIN(Cadastro_Cargas!$E$10,MAX(Cadastro_Cargas!$F$10,Perfil_Area!$D$12*RANDBETWEEN(85,115)/100))))</f>
        <v>15.488</v>
      </c>
    </row>
    <row r="25" ht="15.0" customHeight="1">
      <c r="A25" s="45">
        <v>45658.0416666667</v>
      </c>
      <c r="B25" s="35">
        <v>1.0</v>
      </c>
      <c r="C25" s="35" t="s">
        <v>129</v>
      </c>
      <c r="D25" s="36" t="s">
        <v>106</v>
      </c>
      <c r="E25" s="35" t="s">
        <v>173</v>
      </c>
      <c r="F25" s="46">
        <f>IF(Cadastro_Cargas!$E$11=0,0,IF(Perfil_Area!$D$14=0,0,MIN(Cadastro_Cargas!$E$11,MAX(Cadastro_Cargas!$F$11,Perfil_Area!$D$14*RANDBETWEEN(85,115)/100))))</f>
        <v>2.169450223</v>
      </c>
    </row>
    <row r="26" ht="15.0" customHeight="1">
      <c r="A26" s="45">
        <v>45658.0416666667</v>
      </c>
      <c r="B26" s="35">
        <v>1.0</v>
      </c>
      <c r="C26" s="35" t="s">
        <v>129</v>
      </c>
      <c r="D26" s="36" t="s">
        <v>107</v>
      </c>
      <c r="E26" s="35" t="s">
        <v>173</v>
      </c>
      <c r="F26" s="46">
        <f>IF(Cadastro_Cargas!$E$12=0,0,IF(Perfil_Area!$D$16=0,0,MIN(Cadastro_Cargas!$E$12,MAX(Cadastro_Cargas!$F$12,Perfil_Area!$D$16*RANDBETWEEN(85,115)/100))))</f>
        <v>0.184</v>
      </c>
    </row>
    <row r="27" ht="15.0" customHeight="1">
      <c r="A27" s="45">
        <v>45658.0416666667</v>
      </c>
      <c r="B27" s="35">
        <v>1.0</v>
      </c>
      <c r="C27" s="35" t="s">
        <v>129</v>
      </c>
      <c r="D27" s="39" t="s">
        <v>31</v>
      </c>
      <c r="E27" s="35" t="s">
        <v>174</v>
      </c>
      <c r="F27" s="46">
        <f>IF(Cadastro_Cargas!$E$13=0,0,IF(Perfil_Area!$D$4=0,0,MIN(Cadastro_Cargas!$E$13,MAX(Cadastro_Cargas!$F$13,Perfil_Area!$D$4*RANDBETWEEN(85,115)/100))))</f>
        <v>1.1175</v>
      </c>
    </row>
    <row r="28" ht="15.0" customHeight="1">
      <c r="A28" s="45">
        <v>45658.0416666667</v>
      </c>
      <c r="B28" s="35">
        <v>1.0</v>
      </c>
      <c r="C28" s="35" t="s">
        <v>129</v>
      </c>
      <c r="D28" s="40" t="s">
        <v>44</v>
      </c>
      <c r="E28" s="35" t="s">
        <v>174</v>
      </c>
      <c r="F28" s="46">
        <f>IF(Cadastro_Cargas!$E$14=0,0,IF(Perfil_Area!$D$6=0,0,MIN(Cadastro_Cargas!$E$14,MAX(Cadastro_Cargas!$F$14,Perfil_Area!$D$6*RANDBETWEEN(85,115)/100))))</f>
        <v>0.38218</v>
      </c>
    </row>
    <row r="29" ht="15.0" customHeight="1">
      <c r="A29" s="45">
        <v>45658.0416666667</v>
      </c>
      <c r="B29" s="35">
        <v>1.0</v>
      </c>
      <c r="C29" s="35" t="s">
        <v>129</v>
      </c>
      <c r="D29" s="41" t="s">
        <v>56</v>
      </c>
      <c r="E29" s="35" t="s">
        <v>174</v>
      </c>
      <c r="F29" s="46">
        <f>IF(Cadastro_Cargas!$E$15=0,0,IF(Perfil_Area!$D$8=0,0,MIN(Cadastro_Cargas!$E$15,MAX(Cadastro_Cargas!$F$15,Perfil_Area!$D$8*RANDBETWEEN(85,115)/100))))</f>
        <v>0.336</v>
      </c>
    </row>
    <row r="30" ht="15.0" customHeight="1">
      <c r="A30" s="45">
        <v>45658.0833333333</v>
      </c>
      <c r="B30" s="35">
        <v>2.0</v>
      </c>
      <c r="C30" s="35" t="s">
        <v>128</v>
      </c>
      <c r="D30" s="36" t="s">
        <v>104</v>
      </c>
      <c r="E30" s="35" t="s">
        <v>173</v>
      </c>
      <c r="F30" s="46">
        <f>IF(Cadastro_Cargas!$E$2=0,0,IF(Perfil_Area!$E$9=0,0,MIN(Cadastro_Cargas!$E$2,MAX(Cadastro_Cargas!$F$2,Perfil_Area!$E$9*RANDBETWEEN(85,115)/100))))</f>
        <v>4</v>
      </c>
    </row>
    <row r="31" ht="15.0" customHeight="1">
      <c r="A31" s="45">
        <v>45658.0833333333</v>
      </c>
      <c r="B31" s="35">
        <v>2.0</v>
      </c>
      <c r="C31" s="35" t="s">
        <v>128</v>
      </c>
      <c r="D31" s="36" t="s">
        <v>105</v>
      </c>
      <c r="E31" s="35" t="s">
        <v>173</v>
      </c>
      <c r="F31" s="46">
        <f>IF(Cadastro_Cargas!$E$3=0,0,IF(Perfil_Area!$E$11=0,0,MIN(Cadastro_Cargas!$E$3,MAX(Cadastro_Cargas!$F$3,Perfil_Area!$E$11*RANDBETWEEN(85,115)/100))))</f>
        <v>0</v>
      </c>
    </row>
    <row r="32" ht="15.0" customHeight="1">
      <c r="A32" s="45">
        <v>45658.0833333333</v>
      </c>
      <c r="B32" s="35">
        <v>2.0</v>
      </c>
      <c r="C32" s="35" t="s">
        <v>128</v>
      </c>
      <c r="D32" s="36" t="s">
        <v>106</v>
      </c>
      <c r="E32" s="35" t="s">
        <v>173</v>
      </c>
      <c r="F32" s="46">
        <f>IF(Cadastro_Cargas!$E$4=0,0,IF(Perfil_Area!$E$13=0,0,MIN(Cadastro_Cargas!$E$4,MAX(Cadastro_Cargas!$F$4,Perfil_Area!$E$13*RANDBETWEEN(85,115)/100))))</f>
        <v>0</v>
      </c>
    </row>
    <row r="33" ht="15.0" customHeight="1">
      <c r="A33" s="45">
        <v>45658.0833333333</v>
      </c>
      <c r="B33" s="35">
        <v>2.0</v>
      </c>
      <c r="C33" s="35" t="s">
        <v>128</v>
      </c>
      <c r="D33" s="36" t="s">
        <v>107</v>
      </c>
      <c r="E33" s="35" t="s">
        <v>173</v>
      </c>
      <c r="F33" s="46">
        <f>IF(Cadastro_Cargas!$E$5=0,0,IF(Perfil_Area!$E$15=0,0,MIN(Cadastro_Cargas!$E$5,MAX(Cadastro_Cargas!$F$5,Perfil_Area!$E$15*RANDBETWEEN(85,115)/100))))</f>
        <v>0.2</v>
      </c>
    </row>
    <row r="34" ht="15.0" customHeight="1">
      <c r="A34" s="45">
        <v>45658.0833333333</v>
      </c>
      <c r="B34" s="35">
        <v>2.0</v>
      </c>
      <c r="C34" s="35" t="s">
        <v>128</v>
      </c>
      <c r="D34" s="39" t="s">
        <v>31</v>
      </c>
      <c r="E34" s="35" t="s">
        <v>174</v>
      </c>
      <c r="F34" s="46">
        <f>IF(Cadastro_Cargas!$E$6=0,0,IF(Perfil_Area!$E$3=0,0,MIN(Cadastro_Cargas!$E$6,MAX(Cadastro_Cargas!$F$6,Perfil_Area!$E$3*RANDBETWEEN(85,115)/100))))</f>
        <v>0.606</v>
      </c>
    </row>
    <row r="35" ht="15.0" customHeight="1">
      <c r="A35" s="45">
        <v>45658.0833333333</v>
      </c>
      <c r="B35" s="35">
        <v>2.0</v>
      </c>
      <c r="C35" s="35" t="s">
        <v>128</v>
      </c>
      <c r="D35" s="40" t="s">
        <v>44</v>
      </c>
      <c r="E35" s="35" t="s">
        <v>174</v>
      </c>
      <c r="F35" s="46">
        <f>IF(Cadastro_Cargas!$E$7=0,0,IF(Perfil_Area!$E$5=0,0,MIN(Cadastro_Cargas!$E$7,MAX(Cadastro_Cargas!$F$7,Perfil_Area!$E$5*RANDBETWEEN(85,115)/100))))</f>
        <v>0.24934</v>
      </c>
    </row>
    <row r="36" ht="15.0" customHeight="1">
      <c r="A36" s="45">
        <v>45658.0833333333</v>
      </c>
      <c r="B36" s="35">
        <v>2.0</v>
      </c>
      <c r="C36" s="35" t="s">
        <v>128</v>
      </c>
      <c r="D36" s="41" t="s">
        <v>56</v>
      </c>
      <c r="E36" s="35" t="s">
        <v>174</v>
      </c>
      <c r="F36" s="46">
        <f>IF(Cadastro_Cargas!$E$8=0,0,IF(Perfil_Area!$E$7=0,0,MIN(Cadastro_Cargas!$E$8,MAX(Cadastro_Cargas!$F$8,Perfil_Area!$E$7*RANDBETWEEN(85,115)/100))))</f>
        <v>0.176</v>
      </c>
    </row>
    <row r="37" ht="15.0" customHeight="1">
      <c r="A37" s="45">
        <v>45658.0833333333</v>
      </c>
      <c r="B37" s="35">
        <v>2.0</v>
      </c>
      <c r="C37" s="35" t="s">
        <v>129</v>
      </c>
      <c r="D37" s="36" t="s">
        <v>104</v>
      </c>
      <c r="E37" s="35" t="s">
        <v>173</v>
      </c>
      <c r="F37" s="46">
        <f>IF(Cadastro_Cargas!$E$9=0,0,IF(Perfil_Area!$E$10=0,0,MIN(Cadastro_Cargas!$E$9,MAX(Cadastro_Cargas!$F$9,Perfil_Area!$E$10*RANDBETWEEN(85,115)/100))))</f>
        <v>7.44</v>
      </c>
    </row>
    <row r="38" ht="15.0" customHeight="1">
      <c r="A38" s="45">
        <v>45658.0833333333</v>
      </c>
      <c r="B38" s="35">
        <v>2.0</v>
      </c>
      <c r="C38" s="35" t="s">
        <v>129</v>
      </c>
      <c r="D38" s="36" t="s">
        <v>105</v>
      </c>
      <c r="E38" s="35" t="s">
        <v>173</v>
      </c>
      <c r="F38" s="46">
        <f>IF(Cadastro_Cargas!$E$10=0,0,IF(Perfil_Area!$E$12=0,0,MIN(Cadastro_Cargas!$E$10,MAX(Cadastro_Cargas!$F$10,Perfil_Area!$E$12*RANDBETWEEN(85,115)/100))))</f>
        <v>0</v>
      </c>
    </row>
    <row r="39" ht="15.0" customHeight="1">
      <c r="A39" s="45">
        <v>45658.0833333333</v>
      </c>
      <c r="B39" s="35">
        <v>2.0</v>
      </c>
      <c r="C39" s="35" t="s">
        <v>129</v>
      </c>
      <c r="D39" s="36" t="s">
        <v>106</v>
      </c>
      <c r="E39" s="35" t="s">
        <v>173</v>
      </c>
      <c r="F39" s="46">
        <f>IF(Cadastro_Cargas!$E$11=0,0,IF(Perfil_Area!$E$14=0,0,MIN(Cadastro_Cargas!$E$11,MAX(Cadastro_Cargas!$F$11,Perfil_Area!$E$14*RANDBETWEEN(85,115)/100))))</f>
        <v>2.367013373</v>
      </c>
    </row>
    <row r="40" ht="15.0" customHeight="1">
      <c r="A40" s="45">
        <v>45658.0833333333</v>
      </c>
      <c r="B40" s="35">
        <v>2.0</v>
      </c>
      <c r="C40" s="35" t="s">
        <v>129</v>
      </c>
      <c r="D40" s="36" t="s">
        <v>107</v>
      </c>
      <c r="E40" s="35" t="s">
        <v>173</v>
      </c>
      <c r="F40" s="46">
        <f>IF(Cadastro_Cargas!$E$12=0,0,IF(Perfil_Area!$E$16=0,0,MIN(Cadastro_Cargas!$E$12,MAX(Cadastro_Cargas!$F$12,Perfil_Area!$E$16*RANDBETWEEN(85,115)/100))))</f>
        <v>0.2</v>
      </c>
    </row>
    <row r="41" ht="15.0" customHeight="1">
      <c r="A41" s="45">
        <v>45658.0833333333</v>
      </c>
      <c r="B41" s="35">
        <v>2.0</v>
      </c>
      <c r="C41" s="35" t="s">
        <v>129</v>
      </c>
      <c r="D41" s="39" t="s">
        <v>31</v>
      </c>
      <c r="E41" s="35" t="s">
        <v>174</v>
      </c>
      <c r="F41" s="46">
        <f>IF(Cadastro_Cargas!$E$13=0,0,IF(Perfil_Area!$E$4=0,0,MIN(Cadastro_Cargas!$E$13,MAX(Cadastro_Cargas!$F$13,Perfil_Area!$E$4*RANDBETWEEN(85,115)/100))))</f>
        <v>1.1175</v>
      </c>
    </row>
    <row r="42" ht="15.0" customHeight="1">
      <c r="A42" s="45">
        <v>45658.0833333333</v>
      </c>
      <c r="B42" s="35">
        <v>2.0</v>
      </c>
      <c r="C42" s="35" t="s">
        <v>129</v>
      </c>
      <c r="D42" s="40" t="s">
        <v>44</v>
      </c>
      <c r="E42" s="35" t="s">
        <v>174</v>
      </c>
      <c r="F42" s="46">
        <f>IF(Cadastro_Cargas!$E$14=0,0,IF(Perfil_Area!$E$6=0,0,MIN(Cadastro_Cargas!$E$14,MAX(Cadastro_Cargas!$F$14,Perfil_Area!$E$6*RANDBETWEEN(85,115)/100))))</f>
        <v>0.4137</v>
      </c>
    </row>
    <row r="43" ht="15.0" customHeight="1">
      <c r="A43" s="45">
        <v>45658.0833333333</v>
      </c>
      <c r="B43" s="35">
        <v>2.0</v>
      </c>
      <c r="C43" s="35" t="s">
        <v>129</v>
      </c>
      <c r="D43" s="41" t="s">
        <v>56</v>
      </c>
      <c r="E43" s="35" t="s">
        <v>174</v>
      </c>
      <c r="F43" s="46">
        <f>IF(Cadastro_Cargas!$E$15=0,0,IF(Perfil_Area!$E$8=0,0,MIN(Cadastro_Cargas!$E$15,MAX(Cadastro_Cargas!$F$15,Perfil_Area!$E$8*RANDBETWEEN(85,115)/100))))</f>
        <v>0.336</v>
      </c>
    </row>
    <row r="44" ht="15.0" customHeight="1">
      <c r="A44" s="45">
        <v>45658.125</v>
      </c>
      <c r="B44" s="35">
        <v>3.0</v>
      </c>
      <c r="C44" s="35" t="s">
        <v>128</v>
      </c>
      <c r="D44" s="36" t="s">
        <v>104</v>
      </c>
      <c r="E44" s="35" t="s">
        <v>173</v>
      </c>
      <c r="F44" s="46">
        <f>IF(Cadastro_Cargas!$E$2=0,0,IF(Perfil_Area!$F$9=0,0,MIN(Cadastro_Cargas!$E$2,MAX(Cadastro_Cargas!$F$2,Perfil_Area!$F$9*RANDBETWEEN(85,115)/100))))</f>
        <v>4</v>
      </c>
    </row>
    <row r="45" ht="15.0" customHeight="1">
      <c r="A45" s="45">
        <v>45658.125</v>
      </c>
      <c r="B45" s="35">
        <v>3.0</v>
      </c>
      <c r="C45" s="35" t="s">
        <v>128</v>
      </c>
      <c r="D45" s="36" t="s">
        <v>105</v>
      </c>
      <c r="E45" s="35" t="s">
        <v>173</v>
      </c>
      <c r="F45" s="46">
        <f>IF(Cadastro_Cargas!$E$3=0,0,IF(Perfil_Area!$F$11=0,0,MIN(Cadastro_Cargas!$E$3,MAX(Cadastro_Cargas!$F$3,Perfil_Area!$F$11*RANDBETWEEN(85,115)/100))))</f>
        <v>0</v>
      </c>
    </row>
    <row r="46" ht="15.0" customHeight="1">
      <c r="A46" s="45">
        <v>45658.125</v>
      </c>
      <c r="B46" s="35">
        <v>3.0</v>
      </c>
      <c r="C46" s="35" t="s">
        <v>128</v>
      </c>
      <c r="D46" s="36" t="s">
        <v>106</v>
      </c>
      <c r="E46" s="35" t="s">
        <v>173</v>
      </c>
      <c r="F46" s="46">
        <f>IF(Cadastro_Cargas!$E$4=0,0,IF(Perfil_Area!$F$13=0,0,MIN(Cadastro_Cargas!$E$4,MAX(Cadastro_Cargas!$F$4,Perfil_Area!$F$13*RANDBETWEEN(85,115)/100))))</f>
        <v>0</v>
      </c>
    </row>
    <row r="47" ht="15.0" customHeight="1">
      <c r="A47" s="45">
        <v>45658.125</v>
      </c>
      <c r="B47" s="35">
        <v>3.0</v>
      </c>
      <c r="C47" s="35" t="s">
        <v>128</v>
      </c>
      <c r="D47" s="36" t="s">
        <v>107</v>
      </c>
      <c r="E47" s="35" t="s">
        <v>173</v>
      </c>
      <c r="F47" s="46">
        <f>IF(Cadastro_Cargas!$E$5=0,0,IF(Perfil_Area!$F$15=0,0,MIN(Cadastro_Cargas!$E$5,MAX(Cadastro_Cargas!$F$5,Perfil_Area!$F$15*RANDBETWEEN(85,115)/100))))</f>
        <v>0.172</v>
      </c>
    </row>
    <row r="48" ht="15.0" customHeight="1">
      <c r="A48" s="45">
        <v>45658.125</v>
      </c>
      <c r="B48" s="35">
        <v>3.0</v>
      </c>
      <c r="C48" s="35" t="s">
        <v>128</v>
      </c>
      <c r="D48" s="39" t="s">
        <v>31</v>
      </c>
      <c r="E48" s="35" t="s">
        <v>174</v>
      </c>
      <c r="F48" s="46">
        <f>IF(Cadastro_Cargas!$E$6=0,0,IF(Perfil_Area!$F$3=0,0,MIN(Cadastro_Cargas!$E$6,MAX(Cadastro_Cargas!$F$6,Perfil_Area!$F$3*RANDBETWEEN(85,115)/100))))</f>
        <v>0.606</v>
      </c>
    </row>
    <row r="49" ht="15.0" customHeight="1">
      <c r="A49" s="45">
        <v>45658.125</v>
      </c>
      <c r="B49" s="35">
        <v>3.0</v>
      </c>
      <c r="C49" s="35" t="s">
        <v>128</v>
      </c>
      <c r="D49" s="40" t="s">
        <v>44</v>
      </c>
      <c r="E49" s="35" t="s">
        <v>174</v>
      </c>
      <c r="F49" s="46">
        <f>IF(Cadastro_Cargas!$E$7=0,0,IF(Perfil_Area!$F$5=0,0,MIN(Cadastro_Cargas!$E$7,MAX(Cadastro_Cargas!$F$7,Perfil_Area!$F$5*RANDBETWEEN(85,115)/100))))</f>
        <v>0.30688</v>
      </c>
    </row>
    <row r="50" ht="15.0" customHeight="1">
      <c r="A50" s="45">
        <v>45658.125</v>
      </c>
      <c r="B50" s="35">
        <v>3.0</v>
      </c>
      <c r="C50" s="35" t="s">
        <v>128</v>
      </c>
      <c r="D50" s="41" t="s">
        <v>56</v>
      </c>
      <c r="E50" s="35" t="s">
        <v>174</v>
      </c>
      <c r="F50" s="46">
        <f>IF(Cadastro_Cargas!$E$8=0,0,IF(Perfil_Area!$F$7=0,0,MIN(Cadastro_Cargas!$E$8,MAX(Cadastro_Cargas!$F$8,Perfil_Area!$F$7*RANDBETWEEN(85,115)/100))))</f>
        <v>0.16016</v>
      </c>
    </row>
    <row r="51" ht="15.0" customHeight="1">
      <c r="A51" s="45">
        <v>45658.125</v>
      </c>
      <c r="B51" s="35">
        <v>3.0</v>
      </c>
      <c r="C51" s="35" t="s">
        <v>129</v>
      </c>
      <c r="D51" s="36" t="s">
        <v>104</v>
      </c>
      <c r="E51" s="35" t="s">
        <v>173</v>
      </c>
      <c r="F51" s="46">
        <f>IF(Cadastro_Cargas!$E$9=0,0,IF(Perfil_Area!$F$10=0,0,MIN(Cadastro_Cargas!$E$9,MAX(Cadastro_Cargas!$F$9,Perfil_Area!$F$10*RANDBETWEEN(85,115)/100))))</f>
        <v>8</v>
      </c>
    </row>
    <row r="52" ht="15.0" customHeight="1">
      <c r="A52" s="45">
        <v>45658.125</v>
      </c>
      <c r="B52" s="35">
        <v>3.0</v>
      </c>
      <c r="C52" s="35" t="s">
        <v>129</v>
      </c>
      <c r="D52" s="36" t="s">
        <v>105</v>
      </c>
      <c r="E52" s="35" t="s">
        <v>173</v>
      </c>
      <c r="F52" s="46">
        <f>IF(Cadastro_Cargas!$E$10=0,0,IF(Perfil_Area!$F$12=0,0,MIN(Cadastro_Cargas!$E$10,MAX(Cadastro_Cargas!$F$10,Perfil_Area!$F$12*RANDBETWEEN(85,115)/100))))</f>
        <v>0</v>
      </c>
    </row>
    <row r="53" ht="15.0" customHeight="1">
      <c r="A53" s="45">
        <v>45658.125</v>
      </c>
      <c r="B53" s="35">
        <v>3.0</v>
      </c>
      <c r="C53" s="35" t="s">
        <v>129</v>
      </c>
      <c r="D53" s="36" t="s">
        <v>106</v>
      </c>
      <c r="E53" s="35" t="s">
        <v>173</v>
      </c>
      <c r="F53" s="46">
        <f>IF(Cadastro_Cargas!$E$11=0,0,IF(Perfil_Area!$F$14=0,0,MIN(Cadastro_Cargas!$E$11,MAX(Cadastro_Cargas!$F$11,Perfil_Area!$F$14*RANDBETWEEN(85,115)/100))))</f>
        <v>2.246968796</v>
      </c>
    </row>
    <row r="54" ht="15.0" customHeight="1">
      <c r="A54" s="45">
        <v>45658.125</v>
      </c>
      <c r="B54" s="35">
        <v>3.0</v>
      </c>
      <c r="C54" s="35" t="s">
        <v>129</v>
      </c>
      <c r="D54" s="36" t="s">
        <v>107</v>
      </c>
      <c r="E54" s="35" t="s">
        <v>173</v>
      </c>
      <c r="F54" s="46">
        <f>IF(Cadastro_Cargas!$E$12=0,0,IF(Perfil_Area!$F$16=0,0,MIN(Cadastro_Cargas!$E$12,MAX(Cadastro_Cargas!$F$12,Perfil_Area!$F$16*RANDBETWEEN(85,115)/100))))</f>
        <v>0.2</v>
      </c>
    </row>
    <row r="55" ht="15.0" customHeight="1">
      <c r="A55" s="45">
        <v>45658.125</v>
      </c>
      <c r="B55" s="35">
        <v>3.0</v>
      </c>
      <c r="C55" s="35" t="s">
        <v>129</v>
      </c>
      <c r="D55" s="39" t="s">
        <v>31</v>
      </c>
      <c r="E55" s="35" t="s">
        <v>174</v>
      </c>
      <c r="F55" s="46">
        <f>IF(Cadastro_Cargas!$E$13=0,0,IF(Perfil_Area!$F$4=0,0,MIN(Cadastro_Cargas!$E$13,MAX(Cadastro_Cargas!$F$13,Perfil_Area!$F$4*RANDBETWEEN(85,115)/100))))</f>
        <v>1.1175</v>
      </c>
    </row>
    <row r="56" ht="15.0" customHeight="1">
      <c r="A56" s="45">
        <v>45658.125</v>
      </c>
      <c r="B56" s="35">
        <v>3.0</v>
      </c>
      <c r="C56" s="35" t="s">
        <v>129</v>
      </c>
      <c r="D56" s="40" t="s">
        <v>44</v>
      </c>
      <c r="E56" s="35" t="s">
        <v>174</v>
      </c>
      <c r="F56" s="46">
        <f>IF(Cadastro_Cargas!$E$14=0,0,IF(Perfil_Area!$F$6=0,0,MIN(Cadastro_Cargas!$E$14,MAX(Cadastro_Cargas!$F$14,Perfil_Area!$F$6*RANDBETWEEN(85,115)/100))))</f>
        <v>0.37824</v>
      </c>
    </row>
    <row r="57" ht="15.0" customHeight="1">
      <c r="A57" s="45">
        <v>45658.125</v>
      </c>
      <c r="B57" s="35">
        <v>3.0</v>
      </c>
      <c r="C57" s="35" t="s">
        <v>129</v>
      </c>
      <c r="D57" s="41" t="s">
        <v>56</v>
      </c>
      <c r="E57" s="35" t="s">
        <v>174</v>
      </c>
      <c r="F57" s="46">
        <f>IF(Cadastro_Cargas!$E$15=0,0,IF(Perfil_Area!$F$8=0,0,MIN(Cadastro_Cargas!$E$15,MAX(Cadastro_Cargas!$F$15,Perfil_Area!$F$8*RANDBETWEEN(85,115)/100))))</f>
        <v>0.3192</v>
      </c>
    </row>
    <row r="58" ht="15.0" customHeight="1">
      <c r="A58" s="45">
        <v>45658.1666666667</v>
      </c>
      <c r="B58" s="35">
        <v>4.0</v>
      </c>
      <c r="C58" s="35" t="s">
        <v>128</v>
      </c>
      <c r="D58" s="36" t="s">
        <v>104</v>
      </c>
      <c r="E58" s="35" t="s">
        <v>173</v>
      </c>
      <c r="F58" s="46">
        <f>IF(Cadastro_Cargas!$E$2=0,0,IF(Perfil_Area!$G$9=0,0,MIN(Cadastro_Cargas!$E$2,MAX(Cadastro_Cargas!$F$2,Perfil_Area!$G$9*RANDBETWEEN(85,115)/100))))</f>
        <v>3.88</v>
      </c>
    </row>
    <row r="59" ht="15.0" customHeight="1">
      <c r="A59" s="45">
        <v>45658.1666666667</v>
      </c>
      <c r="B59" s="35">
        <v>4.0</v>
      </c>
      <c r="C59" s="35" t="s">
        <v>128</v>
      </c>
      <c r="D59" s="36" t="s">
        <v>105</v>
      </c>
      <c r="E59" s="35" t="s">
        <v>173</v>
      </c>
      <c r="F59" s="46">
        <f>IF(Cadastro_Cargas!$E$3=0,0,IF(Perfil_Area!$G$11=0,0,MIN(Cadastro_Cargas!$E$3,MAX(Cadastro_Cargas!$F$3,Perfil_Area!$G$11*RANDBETWEEN(85,115)/100))))</f>
        <v>0</v>
      </c>
    </row>
    <row r="60" ht="15.0" customHeight="1">
      <c r="A60" s="45">
        <v>45658.1666666667</v>
      </c>
      <c r="B60" s="35">
        <v>4.0</v>
      </c>
      <c r="C60" s="35" t="s">
        <v>128</v>
      </c>
      <c r="D60" s="36" t="s">
        <v>106</v>
      </c>
      <c r="E60" s="35" t="s">
        <v>173</v>
      </c>
      <c r="F60" s="46">
        <f>IF(Cadastro_Cargas!$E$4=0,0,IF(Perfil_Area!$G$13=0,0,MIN(Cadastro_Cargas!$E$4,MAX(Cadastro_Cargas!$F$4,Perfil_Area!$G$13*RANDBETWEEN(85,115)/100))))</f>
        <v>0</v>
      </c>
    </row>
    <row r="61" ht="15.0" customHeight="1">
      <c r="A61" s="45">
        <v>45658.1666666667</v>
      </c>
      <c r="B61" s="35">
        <v>4.0</v>
      </c>
      <c r="C61" s="35" t="s">
        <v>128</v>
      </c>
      <c r="D61" s="36" t="s">
        <v>107</v>
      </c>
      <c r="E61" s="35" t="s">
        <v>173</v>
      </c>
      <c r="F61" s="46">
        <f>IF(Cadastro_Cargas!$E$5=0,0,IF(Perfil_Area!$G$15=0,0,MIN(Cadastro_Cargas!$E$5,MAX(Cadastro_Cargas!$F$5,Perfil_Area!$G$15*RANDBETWEEN(85,115)/100))))</f>
        <v>0.184</v>
      </c>
    </row>
    <row r="62" ht="15.0" customHeight="1">
      <c r="A62" s="45">
        <v>45658.1666666667</v>
      </c>
      <c r="B62" s="35">
        <v>4.0</v>
      </c>
      <c r="C62" s="35" t="s">
        <v>128</v>
      </c>
      <c r="D62" s="39" t="s">
        <v>31</v>
      </c>
      <c r="E62" s="35" t="s">
        <v>174</v>
      </c>
      <c r="F62" s="46">
        <f>IF(Cadastro_Cargas!$E$6=0,0,IF(Perfil_Area!$G$3=0,0,MIN(Cadastro_Cargas!$E$6,MAX(Cadastro_Cargas!$F$6,Perfil_Area!$G$3*RANDBETWEEN(85,115)/100))))</f>
        <v>0.606</v>
      </c>
    </row>
    <row r="63" ht="15.0" customHeight="1">
      <c r="A63" s="45">
        <v>45658.1666666667</v>
      </c>
      <c r="B63" s="35">
        <v>4.0</v>
      </c>
      <c r="C63" s="35" t="s">
        <v>128</v>
      </c>
      <c r="D63" s="40" t="s">
        <v>44</v>
      </c>
      <c r="E63" s="35" t="s">
        <v>174</v>
      </c>
      <c r="F63" s="46">
        <f>IF(Cadastro_Cargas!$E$7=0,0,IF(Perfil_Area!$G$5=0,0,MIN(Cadastro_Cargas!$E$7,MAX(Cadastro_Cargas!$F$7,Perfil_Area!$G$5*RANDBETWEEN(85,115)/100))))</f>
        <v>0.23564</v>
      </c>
    </row>
    <row r="64" ht="15.0" customHeight="1">
      <c r="A64" s="45">
        <v>45658.1666666667</v>
      </c>
      <c r="B64" s="35">
        <v>4.0</v>
      </c>
      <c r="C64" s="35" t="s">
        <v>128</v>
      </c>
      <c r="D64" s="41" t="s">
        <v>56</v>
      </c>
      <c r="E64" s="35" t="s">
        <v>174</v>
      </c>
      <c r="F64" s="46">
        <f>IF(Cadastro_Cargas!$E$8=0,0,IF(Perfil_Area!$G$7=0,0,MIN(Cadastro_Cargas!$E$8,MAX(Cadastro_Cargas!$F$8,Perfil_Area!$G$7*RANDBETWEEN(85,115)/100))))</f>
        <v>0.16274</v>
      </c>
    </row>
    <row r="65" ht="15.0" customHeight="1">
      <c r="A65" s="45">
        <v>45658.1666666667</v>
      </c>
      <c r="B65" s="35">
        <v>4.0</v>
      </c>
      <c r="C65" s="35" t="s">
        <v>129</v>
      </c>
      <c r="D65" s="36" t="s">
        <v>104</v>
      </c>
      <c r="E65" s="35" t="s">
        <v>173</v>
      </c>
      <c r="F65" s="46">
        <f>IF(Cadastro_Cargas!$E$9=0,0,IF(Perfil_Area!$G$10=0,0,MIN(Cadastro_Cargas!$E$9,MAX(Cadastro_Cargas!$F$9,Perfil_Area!$G$10*RANDBETWEEN(85,115)/100))))</f>
        <v>8</v>
      </c>
    </row>
    <row r="66" ht="15.0" customHeight="1">
      <c r="A66" s="45">
        <v>45658.1666666667</v>
      </c>
      <c r="B66" s="35">
        <v>4.0</v>
      </c>
      <c r="C66" s="35" t="s">
        <v>129</v>
      </c>
      <c r="D66" s="36" t="s">
        <v>105</v>
      </c>
      <c r="E66" s="35" t="s">
        <v>173</v>
      </c>
      <c r="F66" s="46">
        <f>IF(Cadastro_Cargas!$E$10=0,0,IF(Perfil_Area!$G$12=0,0,MIN(Cadastro_Cargas!$E$10,MAX(Cadastro_Cargas!$F$10,Perfil_Area!$G$12*RANDBETWEEN(85,115)/100))))</f>
        <v>0</v>
      </c>
    </row>
    <row r="67" ht="15.0" customHeight="1">
      <c r="A67" s="45">
        <v>45658.1666666667</v>
      </c>
      <c r="B67" s="35">
        <v>4.0</v>
      </c>
      <c r="C67" s="35" t="s">
        <v>129</v>
      </c>
      <c r="D67" s="36" t="s">
        <v>106</v>
      </c>
      <c r="E67" s="35" t="s">
        <v>173</v>
      </c>
      <c r="F67" s="46">
        <f>IF(Cadastro_Cargas!$E$11=0,0,IF(Perfil_Area!$G$14=0,0,MIN(Cadastro_Cargas!$E$11,MAX(Cadastro_Cargas!$F$11,Perfil_Area!$G$14*RANDBETWEEN(85,115)/100))))</f>
        <v>1.944517088</v>
      </c>
    </row>
    <row r="68" ht="15.0" customHeight="1">
      <c r="A68" s="45">
        <v>45658.1666666667</v>
      </c>
      <c r="B68" s="35">
        <v>4.0</v>
      </c>
      <c r="C68" s="35" t="s">
        <v>129</v>
      </c>
      <c r="D68" s="36" t="s">
        <v>107</v>
      </c>
      <c r="E68" s="35" t="s">
        <v>173</v>
      </c>
      <c r="F68" s="46">
        <f>IF(Cadastro_Cargas!$E$12=0,0,IF(Perfil_Area!$G$16=0,0,MIN(Cadastro_Cargas!$E$12,MAX(Cadastro_Cargas!$F$12,Perfil_Area!$G$16*RANDBETWEEN(85,115)/100))))</f>
        <v>0.2</v>
      </c>
    </row>
    <row r="69" ht="15.0" customHeight="1">
      <c r="A69" s="45">
        <v>45658.1666666667</v>
      </c>
      <c r="B69" s="35">
        <v>4.0</v>
      </c>
      <c r="C69" s="35" t="s">
        <v>129</v>
      </c>
      <c r="D69" s="39" t="s">
        <v>31</v>
      </c>
      <c r="E69" s="35" t="s">
        <v>174</v>
      </c>
      <c r="F69" s="46">
        <f>IF(Cadastro_Cargas!$E$13=0,0,IF(Perfil_Area!$G$4=0,0,MIN(Cadastro_Cargas!$E$13,MAX(Cadastro_Cargas!$F$13,Perfil_Area!$G$4*RANDBETWEEN(85,115)/100))))</f>
        <v>1.1175</v>
      </c>
    </row>
    <row r="70" ht="15.0" customHeight="1">
      <c r="A70" s="45">
        <v>45658.1666666667</v>
      </c>
      <c r="B70" s="35">
        <v>4.0</v>
      </c>
      <c r="C70" s="35" t="s">
        <v>129</v>
      </c>
      <c r="D70" s="40" t="s">
        <v>44</v>
      </c>
      <c r="E70" s="35" t="s">
        <v>174</v>
      </c>
      <c r="F70" s="46">
        <f>IF(Cadastro_Cargas!$E$14=0,0,IF(Perfil_Area!$G$6=0,0,MIN(Cadastro_Cargas!$E$14,MAX(Cadastro_Cargas!$F$14,Perfil_Area!$G$6*RANDBETWEEN(85,115)/100))))</f>
        <v>0.38612</v>
      </c>
    </row>
    <row r="71" ht="15.0" customHeight="1">
      <c r="A71" s="45">
        <v>45658.1666666667</v>
      </c>
      <c r="B71" s="35">
        <v>4.0</v>
      </c>
      <c r="C71" s="35" t="s">
        <v>129</v>
      </c>
      <c r="D71" s="41" t="s">
        <v>56</v>
      </c>
      <c r="E71" s="35" t="s">
        <v>174</v>
      </c>
      <c r="F71" s="46">
        <f>IF(Cadastro_Cargas!$E$15=0,0,IF(Perfil_Area!$G$8=0,0,MIN(Cadastro_Cargas!$E$15,MAX(Cadastro_Cargas!$F$15,Perfil_Area!$G$8*RANDBETWEEN(85,115)/100))))</f>
        <v>0.27846</v>
      </c>
    </row>
    <row r="72" ht="15.0" customHeight="1">
      <c r="A72" s="45">
        <v>45658.2083333333</v>
      </c>
      <c r="B72" s="35">
        <v>5.0</v>
      </c>
      <c r="C72" s="35" t="s">
        <v>128</v>
      </c>
      <c r="D72" s="36" t="s">
        <v>104</v>
      </c>
      <c r="E72" s="35" t="s">
        <v>173</v>
      </c>
      <c r="F72" s="46">
        <f>IF(Cadastro_Cargas!$E$2=0,0,IF(Perfil_Area!$H$9=0,0,MIN(Cadastro_Cargas!$E$2,MAX(Cadastro_Cargas!$F$2,Perfil_Area!$H$9*RANDBETWEEN(85,115)/100))))</f>
        <v>0</v>
      </c>
    </row>
    <row r="73" ht="15.0" customHeight="1">
      <c r="A73" s="45">
        <v>45658.2083333333</v>
      </c>
      <c r="B73" s="35">
        <v>5.0</v>
      </c>
      <c r="C73" s="35" t="s">
        <v>128</v>
      </c>
      <c r="D73" s="36" t="s">
        <v>105</v>
      </c>
      <c r="E73" s="35" t="s">
        <v>173</v>
      </c>
      <c r="F73" s="46">
        <f>IF(Cadastro_Cargas!$E$3=0,0,IF(Perfil_Area!$H$11=0,0,MIN(Cadastro_Cargas!$E$3,MAX(Cadastro_Cargas!$F$3,Perfil_Area!$H$11*RANDBETWEEN(85,115)/100))))</f>
        <v>0</v>
      </c>
    </row>
    <row r="74" ht="15.0" customHeight="1">
      <c r="A74" s="45">
        <v>45658.2083333333</v>
      </c>
      <c r="B74" s="35">
        <v>5.0</v>
      </c>
      <c r="C74" s="35" t="s">
        <v>128</v>
      </c>
      <c r="D74" s="36" t="s">
        <v>106</v>
      </c>
      <c r="E74" s="35" t="s">
        <v>173</v>
      </c>
      <c r="F74" s="46">
        <f>IF(Cadastro_Cargas!$E$4=0,0,IF(Perfil_Area!$H$13=0,0,MIN(Cadastro_Cargas!$E$4,MAX(Cadastro_Cargas!$F$4,Perfil_Area!$H$13*RANDBETWEEN(85,115)/100))))</f>
        <v>0</v>
      </c>
    </row>
    <row r="75" ht="15.0" customHeight="1">
      <c r="A75" s="45">
        <v>45658.2083333333</v>
      </c>
      <c r="B75" s="35">
        <v>5.0</v>
      </c>
      <c r="C75" s="35" t="s">
        <v>128</v>
      </c>
      <c r="D75" s="36" t="s">
        <v>107</v>
      </c>
      <c r="E75" s="35" t="s">
        <v>173</v>
      </c>
      <c r="F75" s="46">
        <f>IF(Cadastro_Cargas!$E$5=0,0,IF(Perfil_Area!$H$15=0,0,MIN(Cadastro_Cargas!$E$5,MAX(Cadastro_Cargas!$F$5,Perfil_Area!$H$15*RANDBETWEEN(85,115)/100))))</f>
        <v>0.19</v>
      </c>
    </row>
    <row r="76" ht="15.0" customHeight="1">
      <c r="A76" s="45">
        <v>45658.2083333333</v>
      </c>
      <c r="B76" s="35">
        <v>5.0</v>
      </c>
      <c r="C76" s="35" t="s">
        <v>128</v>
      </c>
      <c r="D76" s="39" t="s">
        <v>31</v>
      </c>
      <c r="E76" s="35" t="s">
        <v>174</v>
      </c>
      <c r="F76" s="46">
        <f>IF(Cadastro_Cargas!$E$6=0,0,IF(Perfil_Area!$H$3=0,0,MIN(Cadastro_Cargas!$E$6,MAX(Cadastro_Cargas!$F$6,Perfil_Area!$H$3*RANDBETWEEN(85,115)/100))))</f>
        <v>0.606</v>
      </c>
    </row>
    <row r="77" ht="15.0" customHeight="1">
      <c r="A77" s="45">
        <v>45658.2083333333</v>
      </c>
      <c r="B77" s="35">
        <v>5.0</v>
      </c>
      <c r="C77" s="35" t="s">
        <v>128</v>
      </c>
      <c r="D77" s="40" t="s">
        <v>44</v>
      </c>
      <c r="E77" s="35" t="s">
        <v>174</v>
      </c>
      <c r="F77" s="46">
        <f>IF(Cadastro_Cargas!$E$7=0,0,IF(Perfil_Area!$H$5=0,0,MIN(Cadastro_Cargas!$E$7,MAX(Cadastro_Cargas!$F$7,Perfil_Area!$H$5*RANDBETWEEN(85,115)/100))))</f>
        <v>0.354</v>
      </c>
    </row>
    <row r="78" ht="15.0" customHeight="1">
      <c r="A78" s="45">
        <v>45658.2083333333</v>
      </c>
      <c r="B78" s="35">
        <v>5.0</v>
      </c>
      <c r="C78" s="35" t="s">
        <v>128</v>
      </c>
      <c r="D78" s="41" t="s">
        <v>56</v>
      </c>
      <c r="E78" s="35" t="s">
        <v>174</v>
      </c>
      <c r="F78" s="46">
        <f>IF(Cadastro_Cargas!$E$8=0,0,IF(Perfil_Area!$H$7=0,0,MIN(Cadastro_Cargas!$E$8,MAX(Cadastro_Cargas!$F$8,Perfil_Area!$H$7*RANDBETWEEN(85,115)/100))))</f>
        <v>0.1254</v>
      </c>
    </row>
    <row r="79" ht="15.0" customHeight="1">
      <c r="A79" s="45">
        <v>45658.2083333333</v>
      </c>
      <c r="B79" s="35">
        <v>5.0</v>
      </c>
      <c r="C79" s="35" t="s">
        <v>129</v>
      </c>
      <c r="D79" s="36" t="s">
        <v>104</v>
      </c>
      <c r="E79" s="35" t="s">
        <v>173</v>
      </c>
      <c r="F79" s="46">
        <f>IF(Cadastro_Cargas!$E$9=0,0,IF(Perfil_Area!$H$10=0,0,MIN(Cadastro_Cargas!$E$9,MAX(Cadastro_Cargas!$F$9,Perfil_Area!$H$10*RANDBETWEEN(85,115)/100))))</f>
        <v>0</v>
      </c>
    </row>
    <row r="80" ht="15.0" customHeight="1">
      <c r="A80" s="45">
        <v>45658.2083333333</v>
      </c>
      <c r="B80" s="35">
        <v>5.0</v>
      </c>
      <c r="C80" s="35" t="s">
        <v>129</v>
      </c>
      <c r="D80" s="36" t="s">
        <v>105</v>
      </c>
      <c r="E80" s="35" t="s">
        <v>173</v>
      </c>
      <c r="F80" s="46">
        <f>IF(Cadastro_Cargas!$E$10=0,0,IF(Perfil_Area!$H$12=0,0,MIN(Cadastro_Cargas!$E$10,MAX(Cadastro_Cargas!$F$10,Perfil_Area!$H$12*RANDBETWEEN(85,115)/100))))</f>
        <v>0</v>
      </c>
    </row>
    <row r="81" ht="15.0" customHeight="1">
      <c r="A81" s="45">
        <v>45658.2083333333</v>
      </c>
      <c r="B81" s="35">
        <v>5.0</v>
      </c>
      <c r="C81" s="35" t="s">
        <v>129</v>
      </c>
      <c r="D81" s="36" t="s">
        <v>106</v>
      </c>
      <c r="E81" s="35" t="s">
        <v>173</v>
      </c>
      <c r="F81" s="46">
        <f>IF(Cadastro_Cargas!$E$11=0,0,IF(Perfil_Area!$H$14=0,0,MIN(Cadastro_Cargas!$E$11,MAX(Cadastro_Cargas!$F$11,Perfil_Area!$H$14*RANDBETWEEN(85,115)/100))))</f>
        <v>2.070160475</v>
      </c>
    </row>
    <row r="82" ht="15.0" customHeight="1">
      <c r="A82" s="45">
        <v>45658.2083333333</v>
      </c>
      <c r="B82" s="35">
        <v>5.0</v>
      </c>
      <c r="C82" s="35" t="s">
        <v>129</v>
      </c>
      <c r="D82" s="36" t="s">
        <v>107</v>
      </c>
      <c r="E82" s="35" t="s">
        <v>173</v>
      </c>
      <c r="F82" s="46">
        <f>IF(Cadastro_Cargas!$E$12=0,0,IF(Perfil_Area!$H$16=0,0,MIN(Cadastro_Cargas!$E$12,MAX(Cadastro_Cargas!$F$12,Perfil_Area!$H$16*RANDBETWEEN(85,115)/100))))</f>
        <v>0.178</v>
      </c>
    </row>
    <row r="83" ht="15.0" customHeight="1">
      <c r="A83" s="45">
        <v>45658.2083333333</v>
      </c>
      <c r="B83" s="35">
        <v>5.0</v>
      </c>
      <c r="C83" s="35" t="s">
        <v>129</v>
      </c>
      <c r="D83" s="39" t="s">
        <v>31</v>
      </c>
      <c r="E83" s="35" t="s">
        <v>174</v>
      </c>
      <c r="F83" s="46">
        <f>IF(Cadastro_Cargas!$E$13=0,0,IF(Perfil_Area!$H$4=0,0,MIN(Cadastro_Cargas!$E$13,MAX(Cadastro_Cargas!$F$13,Perfil_Area!$H$4*RANDBETWEEN(85,115)/100))))</f>
        <v>1.1175</v>
      </c>
    </row>
    <row r="84" ht="15.0" customHeight="1">
      <c r="A84" s="45">
        <v>45658.2083333333</v>
      </c>
      <c r="B84" s="35">
        <v>5.0</v>
      </c>
      <c r="C84" s="35" t="s">
        <v>129</v>
      </c>
      <c r="D84" s="40" t="s">
        <v>44</v>
      </c>
      <c r="E84" s="35" t="s">
        <v>174</v>
      </c>
      <c r="F84" s="46">
        <f>IF(Cadastro_Cargas!$E$14=0,0,IF(Perfil_Area!$H$6=0,0,MIN(Cadastro_Cargas!$E$14,MAX(Cadastro_Cargas!$F$14,Perfil_Area!$H$6*RANDBETWEEN(85,115)/100))))</f>
        <v>0.514</v>
      </c>
    </row>
    <row r="85" ht="15.0" customHeight="1">
      <c r="A85" s="45">
        <v>45658.2083333333</v>
      </c>
      <c r="B85" s="35">
        <v>5.0</v>
      </c>
      <c r="C85" s="35" t="s">
        <v>129</v>
      </c>
      <c r="D85" s="41" t="s">
        <v>56</v>
      </c>
      <c r="E85" s="35" t="s">
        <v>174</v>
      </c>
      <c r="F85" s="46">
        <f>IF(Cadastro_Cargas!$E$15=0,0,IF(Perfil_Area!$H$8=0,0,MIN(Cadastro_Cargas!$E$15,MAX(Cadastro_Cargas!$F$15,Perfil_Area!$H$8*RANDBETWEEN(85,115)/100))))</f>
        <v>0.22422</v>
      </c>
    </row>
    <row r="86" ht="15.0" customHeight="1">
      <c r="A86" s="45">
        <v>45658.25</v>
      </c>
      <c r="B86" s="35">
        <v>6.0</v>
      </c>
      <c r="C86" s="35" t="s">
        <v>128</v>
      </c>
      <c r="D86" s="36" t="s">
        <v>104</v>
      </c>
      <c r="E86" s="35" t="s">
        <v>173</v>
      </c>
      <c r="F86" s="46">
        <f>IF(Cadastro_Cargas!$E$2=0,0,IF(Perfil_Area!$I$9=0,0,MIN(Cadastro_Cargas!$E$2,MAX(Cadastro_Cargas!$F$2,Perfil_Area!$I$9*RANDBETWEEN(85,115)/100))))</f>
        <v>0</v>
      </c>
    </row>
    <row r="87" ht="15.0" customHeight="1">
      <c r="A87" s="45">
        <v>45658.25</v>
      </c>
      <c r="B87" s="35">
        <v>6.0</v>
      </c>
      <c r="C87" s="35" t="s">
        <v>128</v>
      </c>
      <c r="D87" s="36" t="s">
        <v>105</v>
      </c>
      <c r="E87" s="35" t="s">
        <v>173</v>
      </c>
      <c r="F87" s="46">
        <f>IF(Cadastro_Cargas!$E$3=0,0,IF(Perfil_Area!$I$11=0,0,MIN(Cadastro_Cargas!$E$3,MAX(Cadastro_Cargas!$F$3,Perfil_Area!$I$11*RANDBETWEEN(85,115)/100))))</f>
        <v>0</v>
      </c>
    </row>
    <row r="88" ht="15.0" customHeight="1">
      <c r="A88" s="45">
        <v>45658.25</v>
      </c>
      <c r="B88" s="35">
        <v>6.0</v>
      </c>
      <c r="C88" s="35" t="s">
        <v>128</v>
      </c>
      <c r="D88" s="36" t="s">
        <v>106</v>
      </c>
      <c r="E88" s="35" t="s">
        <v>173</v>
      </c>
      <c r="F88" s="46">
        <f>IF(Cadastro_Cargas!$E$4=0,0,IF(Perfil_Area!$I$13=0,0,MIN(Cadastro_Cargas!$E$4,MAX(Cadastro_Cargas!$F$4,Perfil_Area!$I$13*RANDBETWEEN(85,115)/100))))</f>
        <v>0</v>
      </c>
    </row>
    <row r="89" ht="15.0" customHeight="1">
      <c r="A89" s="45">
        <v>45658.25</v>
      </c>
      <c r="B89" s="35">
        <v>6.0</v>
      </c>
      <c r="C89" s="35" t="s">
        <v>128</v>
      </c>
      <c r="D89" s="36" t="s">
        <v>107</v>
      </c>
      <c r="E89" s="35" t="s">
        <v>173</v>
      </c>
      <c r="F89" s="46">
        <f>IF(Cadastro_Cargas!$E$5=0,0,IF(Perfil_Area!$I$15=0,0,MIN(Cadastro_Cargas!$E$5,MAX(Cadastro_Cargas!$F$5,Perfil_Area!$I$15*RANDBETWEEN(85,115)/100))))</f>
        <v>0.18</v>
      </c>
    </row>
    <row r="90" ht="15.0" customHeight="1">
      <c r="A90" s="45">
        <v>45658.25</v>
      </c>
      <c r="B90" s="35">
        <v>6.0</v>
      </c>
      <c r="C90" s="35" t="s">
        <v>128</v>
      </c>
      <c r="D90" s="39" t="s">
        <v>31</v>
      </c>
      <c r="E90" s="35" t="s">
        <v>174</v>
      </c>
      <c r="F90" s="46">
        <f>IF(Cadastro_Cargas!$E$6=0,0,IF(Perfil_Area!$I$3=0,0,MIN(Cadastro_Cargas!$E$6,MAX(Cadastro_Cargas!$F$6,Perfil_Area!$I$3*RANDBETWEEN(85,115)/100))))</f>
        <v>0.606</v>
      </c>
    </row>
    <row r="91" ht="15.0" customHeight="1">
      <c r="A91" s="45">
        <v>45658.25</v>
      </c>
      <c r="B91" s="35">
        <v>6.0</v>
      </c>
      <c r="C91" s="35" t="s">
        <v>128</v>
      </c>
      <c r="D91" s="40" t="s">
        <v>44</v>
      </c>
      <c r="E91" s="35" t="s">
        <v>174</v>
      </c>
      <c r="F91" s="46">
        <f>IF(Cadastro_Cargas!$E$7=0,0,IF(Perfil_Area!$I$5=0,0,MIN(Cadastro_Cargas!$E$7,MAX(Cadastro_Cargas!$F$7,Perfil_Area!$I$5*RANDBETWEEN(85,115)/100))))</f>
        <v>0.354</v>
      </c>
    </row>
    <row r="92" ht="15.0" customHeight="1">
      <c r="A92" s="45">
        <v>45658.25</v>
      </c>
      <c r="B92" s="35">
        <v>6.0</v>
      </c>
      <c r="C92" s="35" t="s">
        <v>128</v>
      </c>
      <c r="D92" s="41" t="s">
        <v>56</v>
      </c>
      <c r="E92" s="35" t="s">
        <v>174</v>
      </c>
      <c r="F92" s="46">
        <f>IF(Cadastro_Cargas!$E$8=0,0,IF(Perfil_Area!$I$7=0,0,MIN(Cadastro_Cargas!$E$8,MAX(Cadastro_Cargas!$F$8,Perfil_Area!$I$7*RANDBETWEEN(85,115)/100))))</f>
        <v>0.0528</v>
      </c>
    </row>
    <row r="93" ht="15.0" customHeight="1">
      <c r="A93" s="45">
        <v>45658.25</v>
      </c>
      <c r="B93" s="35">
        <v>6.0</v>
      </c>
      <c r="C93" s="35" t="s">
        <v>129</v>
      </c>
      <c r="D93" s="36" t="s">
        <v>104</v>
      </c>
      <c r="E93" s="35" t="s">
        <v>173</v>
      </c>
      <c r="F93" s="46">
        <f>IF(Cadastro_Cargas!$E$9=0,0,IF(Perfil_Area!$I$10=0,0,MIN(Cadastro_Cargas!$E$9,MAX(Cadastro_Cargas!$F$9,Perfil_Area!$I$10*RANDBETWEEN(85,115)/100))))</f>
        <v>0</v>
      </c>
    </row>
    <row r="94" ht="15.0" customHeight="1">
      <c r="A94" s="45">
        <v>45658.25</v>
      </c>
      <c r="B94" s="35">
        <v>6.0</v>
      </c>
      <c r="C94" s="35" t="s">
        <v>129</v>
      </c>
      <c r="D94" s="36" t="s">
        <v>105</v>
      </c>
      <c r="E94" s="35" t="s">
        <v>173</v>
      </c>
      <c r="F94" s="46">
        <f>IF(Cadastro_Cargas!$E$10=0,0,IF(Perfil_Area!$I$12=0,0,MIN(Cadastro_Cargas!$E$10,MAX(Cadastro_Cargas!$F$10,Perfil_Area!$I$12*RANDBETWEEN(85,115)/100))))</f>
        <v>0</v>
      </c>
    </row>
    <row r="95" ht="15.0" customHeight="1">
      <c r="A95" s="45">
        <v>45658.25</v>
      </c>
      <c r="B95" s="35">
        <v>6.0</v>
      </c>
      <c r="C95" s="35" t="s">
        <v>129</v>
      </c>
      <c r="D95" s="36" t="s">
        <v>106</v>
      </c>
      <c r="E95" s="35" t="s">
        <v>173</v>
      </c>
      <c r="F95" s="46">
        <f>IF(Cadastro_Cargas!$E$11=0,0,IF(Perfil_Area!$I$14=0,0,MIN(Cadastro_Cargas!$E$11,MAX(Cadastro_Cargas!$F$11,Perfil_Area!$I$14*RANDBETWEEN(85,115)/100))))</f>
        <v>2.367013373</v>
      </c>
    </row>
    <row r="96" ht="15.0" customHeight="1">
      <c r="A96" s="45">
        <v>45658.25</v>
      </c>
      <c r="B96" s="35">
        <v>6.0</v>
      </c>
      <c r="C96" s="35" t="s">
        <v>129</v>
      </c>
      <c r="D96" s="36" t="s">
        <v>107</v>
      </c>
      <c r="E96" s="35" t="s">
        <v>173</v>
      </c>
      <c r="F96" s="46">
        <f>IF(Cadastro_Cargas!$E$12=0,0,IF(Perfil_Area!$I$16=0,0,MIN(Cadastro_Cargas!$E$12,MAX(Cadastro_Cargas!$F$12,Perfil_Area!$I$16*RANDBETWEEN(85,115)/100))))</f>
        <v>0.196</v>
      </c>
    </row>
    <row r="97" ht="15.0" customHeight="1">
      <c r="A97" s="45">
        <v>45658.25</v>
      </c>
      <c r="B97" s="35">
        <v>6.0</v>
      </c>
      <c r="C97" s="35" t="s">
        <v>129</v>
      </c>
      <c r="D97" s="39" t="s">
        <v>31</v>
      </c>
      <c r="E97" s="35" t="s">
        <v>174</v>
      </c>
      <c r="F97" s="46">
        <f>IF(Cadastro_Cargas!$E$13=0,0,IF(Perfil_Area!$I$4=0,0,MIN(Cadastro_Cargas!$E$13,MAX(Cadastro_Cargas!$F$13,Perfil_Area!$I$4*RANDBETWEEN(85,115)/100))))</f>
        <v>1.1175</v>
      </c>
    </row>
    <row r="98" ht="15.0" customHeight="1">
      <c r="A98" s="45">
        <v>45658.25</v>
      </c>
      <c r="B98" s="35">
        <v>6.0</v>
      </c>
      <c r="C98" s="35" t="s">
        <v>129</v>
      </c>
      <c r="D98" s="40" t="s">
        <v>44</v>
      </c>
      <c r="E98" s="35" t="s">
        <v>174</v>
      </c>
      <c r="F98" s="46">
        <f>IF(Cadastro_Cargas!$E$14=0,0,IF(Perfil_Area!$I$6=0,0,MIN(Cadastro_Cargas!$E$14,MAX(Cadastro_Cargas!$F$14,Perfil_Area!$I$6*RANDBETWEEN(85,115)/100))))</f>
        <v>0.514</v>
      </c>
    </row>
    <row r="99" ht="15.0" customHeight="1">
      <c r="A99" s="45">
        <v>45658.25</v>
      </c>
      <c r="B99" s="35">
        <v>6.0</v>
      </c>
      <c r="C99" s="35" t="s">
        <v>129</v>
      </c>
      <c r="D99" s="41" t="s">
        <v>56</v>
      </c>
      <c r="E99" s="35" t="s">
        <v>174</v>
      </c>
      <c r="F99" s="46">
        <f>IF(Cadastro_Cargas!$E$15=0,0,IF(Perfil_Area!$I$8=0,0,MIN(Cadastro_Cargas!$E$15,MAX(Cadastro_Cargas!$F$15,Perfil_Area!$I$8*RANDBETWEEN(85,115)/100))))</f>
        <v>0.1008</v>
      </c>
    </row>
    <row r="100" ht="15.0" customHeight="1">
      <c r="A100" s="45">
        <v>45658.2916666667</v>
      </c>
      <c r="B100" s="35">
        <v>7.0</v>
      </c>
      <c r="C100" s="35" t="s">
        <v>128</v>
      </c>
      <c r="D100" s="36" t="s">
        <v>104</v>
      </c>
      <c r="E100" s="35" t="s">
        <v>173</v>
      </c>
      <c r="F100" s="46">
        <f>IF(Cadastro_Cargas!$E$2=0,0,IF(Perfil_Area!$J$9=0,0,MIN(Cadastro_Cargas!$E$2,MAX(Cadastro_Cargas!$F$2,Perfil_Area!$J$9*RANDBETWEEN(85,115)/100))))</f>
        <v>0</v>
      </c>
    </row>
    <row r="101" ht="15.0" customHeight="1">
      <c r="A101" s="45">
        <v>45658.2916666667</v>
      </c>
      <c r="B101" s="35">
        <v>7.0</v>
      </c>
      <c r="C101" s="35" t="s">
        <v>128</v>
      </c>
      <c r="D101" s="36" t="s">
        <v>105</v>
      </c>
      <c r="E101" s="35" t="s">
        <v>173</v>
      </c>
      <c r="F101" s="46">
        <f>IF(Cadastro_Cargas!$E$3=0,0,IF(Perfil_Area!$J$11=0,0,MIN(Cadastro_Cargas!$E$3,MAX(Cadastro_Cargas!$F$3,Perfil_Area!$J$11*RANDBETWEEN(85,115)/100))))</f>
        <v>0</v>
      </c>
    </row>
    <row r="102" ht="15.0" customHeight="1">
      <c r="A102" s="45">
        <v>45658.2916666667</v>
      </c>
      <c r="B102" s="35">
        <v>7.0</v>
      </c>
      <c r="C102" s="35" t="s">
        <v>128</v>
      </c>
      <c r="D102" s="36" t="s">
        <v>106</v>
      </c>
      <c r="E102" s="35" t="s">
        <v>173</v>
      </c>
      <c r="F102" s="46">
        <f>IF(Cadastro_Cargas!$E$4=0,0,IF(Perfil_Area!$J$13=0,0,MIN(Cadastro_Cargas!$E$4,MAX(Cadastro_Cargas!$F$4,Perfil_Area!$J$13*RANDBETWEEN(85,115)/100))))</f>
        <v>0</v>
      </c>
    </row>
    <row r="103" ht="15.0" customHeight="1">
      <c r="A103" s="45">
        <v>45658.2916666667</v>
      </c>
      <c r="B103" s="35">
        <v>7.0</v>
      </c>
      <c r="C103" s="35" t="s">
        <v>128</v>
      </c>
      <c r="D103" s="36" t="s">
        <v>107</v>
      </c>
      <c r="E103" s="35" t="s">
        <v>173</v>
      </c>
      <c r="F103" s="46">
        <f>IF(Cadastro_Cargas!$E$5=0,0,IF(Perfil_Area!$J$15=0,0,MIN(Cadastro_Cargas!$E$5,MAX(Cadastro_Cargas!$F$5,Perfil_Area!$J$15*RANDBETWEEN(85,115)/100))))</f>
        <v>0.198</v>
      </c>
    </row>
    <row r="104" ht="15.0" customHeight="1">
      <c r="A104" s="45">
        <v>45658.2916666667</v>
      </c>
      <c r="B104" s="35">
        <v>7.0</v>
      </c>
      <c r="C104" s="35" t="s">
        <v>128</v>
      </c>
      <c r="D104" s="39" t="s">
        <v>31</v>
      </c>
      <c r="E104" s="35" t="s">
        <v>174</v>
      </c>
      <c r="F104" s="46">
        <f>IF(Cadastro_Cargas!$E$6=0,0,IF(Perfil_Area!$J$3=0,0,MIN(Cadastro_Cargas!$E$6,MAX(Cadastro_Cargas!$F$6,Perfil_Area!$J$3*RANDBETWEEN(85,115)/100))))</f>
        <v>0.606</v>
      </c>
    </row>
    <row r="105" ht="15.0" customHeight="1">
      <c r="A105" s="45">
        <v>45658.2916666667</v>
      </c>
      <c r="B105" s="35">
        <v>7.0</v>
      </c>
      <c r="C105" s="35" t="s">
        <v>128</v>
      </c>
      <c r="D105" s="40" t="s">
        <v>44</v>
      </c>
      <c r="E105" s="35" t="s">
        <v>174</v>
      </c>
      <c r="F105" s="46">
        <f>IF(Cadastro_Cargas!$E$7=0,0,IF(Perfil_Area!$J$5=0,0,MIN(Cadastro_Cargas!$E$7,MAX(Cadastro_Cargas!$F$7,Perfil_Area!$J$5*RANDBETWEEN(85,115)/100))))</f>
        <v>0.354</v>
      </c>
    </row>
    <row r="106" ht="15.0" customHeight="1">
      <c r="A106" s="45">
        <v>45658.2916666667</v>
      </c>
      <c r="B106" s="35">
        <v>7.0</v>
      </c>
      <c r="C106" s="35" t="s">
        <v>128</v>
      </c>
      <c r="D106" s="41" t="s">
        <v>56</v>
      </c>
      <c r="E106" s="35" t="s">
        <v>174</v>
      </c>
      <c r="F106" s="46">
        <f>IF(Cadastro_Cargas!$E$8=0,0,IF(Perfil_Area!$J$7=0,0,MIN(Cadastro_Cargas!$E$8,MAX(Cadastro_Cargas!$F$8,Perfil_Area!$J$7*RANDBETWEEN(85,115)/100))))</f>
        <v>0</v>
      </c>
    </row>
    <row r="107" ht="15.0" customHeight="1">
      <c r="A107" s="45">
        <v>45658.2916666667</v>
      </c>
      <c r="B107" s="35">
        <v>7.0</v>
      </c>
      <c r="C107" s="35" t="s">
        <v>129</v>
      </c>
      <c r="D107" s="36" t="s">
        <v>104</v>
      </c>
      <c r="E107" s="35" t="s">
        <v>173</v>
      </c>
      <c r="F107" s="46">
        <f>IF(Cadastro_Cargas!$E$9=0,0,IF(Perfil_Area!$J$10=0,0,MIN(Cadastro_Cargas!$E$9,MAX(Cadastro_Cargas!$F$9,Perfil_Area!$J$10*RANDBETWEEN(85,115)/100))))</f>
        <v>0</v>
      </c>
    </row>
    <row r="108" ht="15.0" customHeight="1">
      <c r="A108" s="45">
        <v>45658.2916666667</v>
      </c>
      <c r="B108" s="35">
        <v>7.0</v>
      </c>
      <c r="C108" s="35" t="s">
        <v>129</v>
      </c>
      <c r="D108" s="36" t="s">
        <v>105</v>
      </c>
      <c r="E108" s="35" t="s">
        <v>173</v>
      </c>
      <c r="F108" s="46">
        <f>IF(Cadastro_Cargas!$E$10=0,0,IF(Perfil_Area!$J$12=0,0,MIN(Cadastro_Cargas!$E$10,MAX(Cadastro_Cargas!$F$10,Perfil_Area!$J$12*RANDBETWEEN(85,115)/100))))</f>
        <v>17.6</v>
      </c>
    </row>
    <row r="109" ht="15.0" customHeight="1">
      <c r="A109" s="45">
        <v>45658.2916666667</v>
      </c>
      <c r="B109" s="35">
        <v>7.0</v>
      </c>
      <c r="C109" s="35" t="s">
        <v>129</v>
      </c>
      <c r="D109" s="36" t="s">
        <v>106</v>
      </c>
      <c r="E109" s="35" t="s">
        <v>173</v>
      </c>
      <c r="F109" s="46">
        <f>IF(Cadastro_Cargas!$E$11=0,0,IF(Perfil_Area!$J$14=0,0,MIN(Cadastro_Cargas!$E$11,MAX(Cadastro_Cargas!$F$11,Perfil_Area!$J$14*RANDBETWEEN(85,115)/100))))</f>
        <v>2.034329866</v>
      </c>
    </row>
    <row r="110" ht="15.0" customHeight="1">
      <c r="A110" s="45">
        <v>45658.2916666667</v>
      </c>
      <c r="B110" s="35">
        <v>7.0</v>
      </c>
      <c r="C110" s="35" t="s">
        <v>129</v>
      </c>
      <c r="D110" s="36" t="s">
        <v>107</v>
      </c>
      <c r="E110" s="35" t="s">
        <v>173</v>
      </c>
      <c r="F110" s="46">
        <f>IF(Cadastro_Cargas!$E$12=0,0,IF(Perfil_Area!$J$16=0,0,MIN(Cadastro_Cargas!$E$12,MAX(Cadastro_Cargas!$F$12,Perfil_Area!$J$16*RANDBETWEEN(85,115)/100))))</f>
        <v>0.2</v>
      </c>
    </row>
    <row r="111" ht="15.0" customHeight="1">
      <c r="A111" s="45">
        <v>45658.2916666667</v>
      </c>
      <c r="B111" s="35">
        <v>7.0</v>
      </c>
      <c r="C111" s="35" t="s">
        <v>129</v>
      </c>
      <c r="D111" s="39" t="s">
        <v>31</v>
      </c>
      <c r="E111" s="35" t="s">
        <v>174</v>
      </c>
      <c r="F111" s="46">
        <f>IF(Cadastro_Cargas!$E$13=0,0,IF(Perfil_Area!$J$4=0,0,MIN(Cadastro_Cargas!$E$13,MAX(Cadastro_Cargas!$F$13,Perfil_Area!$J$4*RANDBETWEEN(85,115)/100))))</f>
        <v>1.1175</v>
      </c>
    </row>
    <row r="112" ht="15.0" customHeight="1">
      <c r="A112" s="45">
        <v>45658.2916666667</v>
      </c>
      <c r="B112" s="35">
        <v>7.0</v>
      </c>
      <c r="C112" s="35" t="s">
        <v>129</v>
      </c>
      <c r="D112" s="40" t="s">
        <v>44</v>
      </c>
      <c r="E112" s="35" t="s">
        <v>174</v>
      </c>
      <c r="F112" s="46">
        <f>IF(Cadastro_Cargas!$E$14=0,0,IF(Perfil_Area!$J$6=0,0,MIN(Cadastro_Cargas!$E$14,MAX(Cadastro_Cargas!$F$14,Perfil_Area!$J$6*RANDBETWEEN(85,115)/100))))</f>
        <v>0.514</v>
      </c>
    </row>
    <row r="113" ht="15.0" customHeight="1">
      <c r="A113" s="45">
        <v>45658.2916666667</v>
      </c>
      <c r="B113" s="35">
        <v>7.0</v>
      </c>
      <c r="C113" s="35" t="s">
        <v>129</v>
      </c>
      <c r="D113" s="41" t="s">
        <v>56</v>
      </c>
      <c r="E113" s="35" t="s">
        <v>174</v>
      </c>
      <c r="F113" s="46">
        <f>IF(Cadastro_Cargas!$E$15=0,0,IF(Perfil_Area!$J$8=0,0,MIN(Cadastro_Cargas!$E$15,MAX(Cadastro_Cargas!$F$15,Perfil_Area!$J$8*RANDBETWEEN(85,115)/100))))</f>
        <v>0</v>
      </c>
    </row>
    <row r="114" ht="15.0" customHeight="1">
      <c r="A114" s="45">
        <v>45658.3333333333</v>
      </c>
      <c r="B114" s="35">
        <v>8.0</v>
      </c>
      <c r="C114" s="35" t="s">
        <v>128</v>
      </c>
      <c r="D114" s="36" t="s">
        <v>104</v>
      </c>
      <c r="E114" s="35" t="s">
        <v>173</v>
      </c>
      <c r="F114" s="46">
        <f>IF(Cadastro_Cargas!$E$2=0,0,IF(Perfil_Area!$K$9=0,0,MIN(Cadastro_Cargas!$E$2,MAX(Cadastro_Cargas!$F$2,Perfil_Area!$K$9*RANDBETWEEN(85,115)/100))))</f>
        <v>0</v>
      </c>
    </row>
    <row r="115" ht="15.0" customHeight="1">
      <c r="A115" s="45">
        <v>45658.3333333333</v>
      </c>
      <c r="B115" s="35">
        <v>8.0</v>
      </c>
      <c r="C115" s="35" t="s">
        <v>128</v>
      </c>
      <c r="D115" s="36" t="s">
        <v>105</v>
      </c>
      <c r="E115" s="35" t="s">
        <v>173</v>
      </c>
      <c r="F115" s="46">
        <f>IF(Cadastro_Cargas!$E$3=0,0,IF(Perfil_Area!$K$11=0,0,MIN(Cadastro_Cargas!$E$3,MAX(Cadastro_Cargas!$F$3,Perfil_Area!$K$11*RANDBETWEEN(85,115)/100))))</f>
        <v>0</v>
      </c>
    </row>
    <row r="116" ht="15.0" customHeight="1">
      <c r="A116" s="45">
        <v>45658.3333333333</v>
      </c>
      <c r="B116" s="35">
        <v>8.0</v>
      </c>
      <c r="C116" s="35" t="s">
        <v>128</v>
      </c>
      <c r="D116" s="36" t="s">
        <v>106</v>
      </c>
      <c r="E116" s="35" t="s">
        <v>173</v>
      </c>
      <c r="F116" s="46">
        <f>IF(Cadastro_Cargas!$E$4=0,0,IF(Perfil_Area!$K$13=0,0,MIN(Cadastro_Cargas!$E$4,MAX(Cadastro_Cargas!$F$4,Perfil_Area!$K$13*RANDBETWEEN(85,115)/100))))</f>
        <v>0</v>
      </c>
    </row>
    <row r="117" ht="15.0" customHeight="1">
      <c r="A117" s="45">
        <v>45658.3333333333</v>
      </c>
      <c r="B117" s="35">
        <v>8.0</v>
      </c>
      <c r="C117" s="35" t="s">
        <v>128</v>
      </c>
      <c r="D117" s="36" t="s">
        <v>107</v>
      </c>
      <c r="E117" s="35" t="s">
        <v>173</v>
      </c>
      <c r="F117" s="46">
        <f>IF(Cadastro_Cargas!$E$5=0,0,IF(Perfil_Area!$K$15=0,0,MIN(Cadastro_Cargas!$E$5,MAX(Cadastro_Cargas!$F$5,Perfil_Area!$K$15*RANDBETWEEN(85,115)/100))))</f>
        <v>0.192</v>
      </c>
    </row>
    <row r="118" ht="15.0" customHeight="1">
      <c r="A118" s="45">
        <v>45658.3333333333</v>
      </c>
      <c r="B118" s="35">
        <v>8.0</v>
      </c>
      <c r="C118" s="35" t="s">
        <v>128</v>
      </c>
      <c r="D118" s="39" t="s">
        <v>31</v>
      </c>
      <c r="E118" s="35" t="s">
        <v>174</v>
      </c>
      <c r="F118" s="46">
        <f>IF(Cadastro_Cargas!$E$6=0,0,IF(Perfil_Area!$K$3=0,0,MIN(Cadastro_Cargas!$E$6,MAX(Cadastro_Cargas!$F$6,Perfil_Area!$K$3*RANDBETWEEN(85,115)/100))))</f>
        <v>1.219</v>
      </c>
    </row>
    <row r="119" ht="15.0" customHeight="1">
      <c r="A119" s="45">
        <v>45658.3333333333</v>
      </c>
      <c r="B119" s="35">
        <v>8.0</v>
      </c>
      <c r="C119" s="35" t="s">
        <v>128</v>
      </c>
      <c r="D119" s="40" t="s">
        <v>44</v>
      </c>
      <c r="E119" s="35" t="s">
        <v>174</v>
      </c>
      <c r="F119" s="46">
        <f>IF(Cadastro_Cargas!$E$7=0,0,IF(Perfil_Area!$K$5=0,0,MIN(Cadastro_Cargas!$E$7,MAX(Cadastro_Cargas!$F$7,Perfil_Area!$K$5*RANDBETWEEN(85,115)/100))))</f>
        <v>0.354</v>
      </c>
    </row>
    <row r="120" ht="15.0" customHeight="1">
      <c r="A120" s="45">
        <v>45658.3333333333</v>
      </c>
      <c r="B120" s="35">
        <v>8.0</v>
      </c>
      <c r="C120" s="35" t="s">
        <v>128</v>
      </c>
      <c r="D120" s="41" t="s">
        <v>56</v>
      </c>
      <c r="E120" s="35" t="s">
        <v>174</v>
      </c>
      <c r="F120" s="46">
        <f>IF(Cadastro_Cargas!$E$8=0,0,IF(Perfil_Area!$K$7=0,0,MIN(Cadastro_Cargas!$E$8,MAX(Cadastro_Cargas!$F$8,Perfil_Area!$K$7*RANDBETWEEN(85,115)/100))))</f>
        <v>0</v>
      </c>
    </row>
    <row r="121" ht="15.0" customHeight="1">
      <c r="A121" s="45">
        <v>45658.3333333333</v>
      </c>
      <c r="B121" s="35">
        <v>8.0</v>
      </c>
      <c r="C121" s="35" t="s">
        <v>129</v>
      </c>
      <c r="D121" s="36" t="s">
        <v>104</v>
      </c>
      <c r="E121" s="35" t="s">
        <v>173</v>
      </c>
      <c r="F121" s="46">
        <f>IF(Cadastro_Cargas!$E$9=0,0,IF(Perfil_Area!$K$10=0,0,MIN(Cadastro_Cargas!$E$9,MAX(Cadastro_Cargas!$F$9,Perfil_Area!$K$10*RANDBETWEEN(85,115)/100))))</f>
        <v>0</v>
      </c>
    </row>
    <row r="122" ht="15.0" customHeight="1">
      <c r="A122" s="45">
        <v>45658.3333333333</v>
      </c>
      <c r="B122" s="35">
        <v>8.0</v>
      </c>
      <c r="C122" s="35" t="s">
        <v>129</v>
      </c>
      <c r="D122" s="36" t="s">
        <v>105</v>
      </c>
      <c r="E122" s="35" t="s">
        <v>173</v>
      </c>
      <c r="F122" s="46">
        <f>IF(Cadastro_Cargas!$E$10=0,0,IF(Perfil_Area!$K$12=0,0,MIN(Cadastro_Cargas!$E$10,MAX(Cadastro_Cargas!$F$10,Perfil_Area!$K$12*RANDBETWEEN(85,115)/100))))</f>
        <v>16.192</v>
      </c>
    </row>
    <row r="123" ht="15.0" customHeight="1">
      <c r="A123" s="45">
        <v>45658.3333333333</v>
      </c>
      <c r="B123" s="35">
        <v>8.0</v>
      </c>
      <c r="C123" s="35" t="s">
        <v>129</v>
      </c>
      <c r="D123" s="36" t="s">
        <v>106</v>
      </c>
      <c r="E123" s="35" t="s">
        <v>173</v>
      </c>
      <c r="F123" s="46">
        <f>IF(Cadastro_Cargas!$E$11=0,0,IF(Perfil_Area!$K$14=0,0,MIN(Cadastro_Cargas!$E$11,MAX(Cadastro_Cargas!$F$11,Perfil_Area!$K$14*RANDBETWEEN(85,115)/100))))</f>
        <v>2.10981575</v>
      </c>
    </row>
    <row r="124" ht="15.0" customHeight="1">
      <c r="A124" s="45">
        <v>45658.3333333333</v>
      </c>
      <c r="B124" s="35">
        <v>8.0</v>
      </c>
      <c r="C124" s="35" t="s">
        <v>129</v>
      </c>
      <c r="D124" s="36" t="s">
        <v>107</v>
      </c>
      <c r="E124" s="35" t="s">
        <v>173</v>
      </c>
      <c r="F124" s="46">
        <f>IF(Cadastro_Cargas!$E$12=0,0,IF(Perfil_Area!$K$16=0,0,MIN(Cadastro_Cargas!$E$12,MAX(Cadastro_Cargas!$F$12,Perfil_Area!$K$16*RANDBETWEEN(85,115)/100))))</f>
        <v>0.2</v>
      </c>
    </row>
    <row r="125" ht="15.0" customHeight="1">
      <c r="A125" s="45">
        <v>45658.3333333333</v>
      </c>
      <c r="B125" s="35">
        <v>8.0</v>
      </c>
      <c r="C125" s="35" t="s">
        <v>129</v>
      </c>
      <c r="D125" s="39" t="s">
        <v>31</v>
      </c>
      <c r="E125" s="35" t="s">
        <v>174</v>
      </c>
      <c r="F125" s="46">
        <f>IF(Cadastro_Cargas!$E$13=0,0,IF(Perfil_Area!$K$4=0,0,MIN(Cadastro_Cargas!$E$13,MAX(Cadastro_Cargas!$F$13,Perfil_Area!$K$4*RANDBETWEEN(85,115)/100))))</f>
        <v>1.7328</v>
      </c>
    </row>
    <row r="126" ht="15.0" customHeight="1">
      <c r="A126" s="45">
        <v>45658.3333333333</v>
      </c>
      <c r="B126" s="35">
        <v>8.0</v>
      </c>
      <c r="C126" s="35" t="s">
        <v>129</v>
      </c>
      <c r="D126" s="40" t="s">
        <v>44</v>
      </c>
      <c r="E126" s="35" t="s">
        <v>174</v>
      </c>
      <c r="F126" s="46">
        <f>IF(Cadastro_Cargas!$E$14=0,0,IF(Perfil_Area!$K$6=0,0,MIN(Cadastro_Cargas!$E$14,MAX(Cadastro_Cargas!$F$14,Perfil_Area!$K$6*RANDBETWEEN(85,115)/100))))</f>
        <v>0.514</v>
      </c>
    </row>
    <row r="127" ht="15.0" customHeight="1">
      <c r="A127" s="45">
        <v>45658.3333333333</v>
      </c>
      <c r="B127" s="35">
        <v>8.0</v>
      </c>
      <c r="C127" s="35" t="s">
        <v>129</v>
      </c>
      <c r="D127" s="41" t="s">
        <v>56</v>
      </c>
      <c r="E127" s="35" t="s">
        <v>174</v>
      </c>
      <c r="F127" s="46">
        <f>IF(Cadastro_Cargas!$E$15=0,0,IF(Perfil_Area!$K$8=0,0,MIN(Cadastro_Cargas!$E$15,MAX(Cadastro_Cargas!$F$15,Perfil_Area!$K$8*RANDBETWEEN(85,115)/100))))</f>
        <v>0</v>
      </c>
    </row>
    <row r="128" ht="15.0" customHeight="1">
      <c r="A128" s="45">
        <v>45658.375</v>
      </c>
      <c r="B128" s="35">
        <v>9.0</v>
      </c>
      <c r="C128" s="35" t="s">
        <v>128</v>
      </c>
      <c r="D128" s="36" t="s">
        <v>104</v>
      </c>
      <c r="E128" s="35" t="s">
        <v>173</v>
      </c>
      <c r="F128" s="46">
        <f>IF(Cadastro_Cargas!$E$2=0,0,IF(Perfil_Area!$L$9=0,0,MIN(Cadastro_Cargas!$E$2,MAX(Cadastro_Cargas!$F$2,Perfil_Area!$L$9*RANDBETWEEN(85,115)/100))))</f>
        <v>0</v>
      </c>
    </row>
    <row r="129" ht="15.0" customHeight="1">
      <c r="A129" s="45">
        <v>45658.375</v>
      </c>
      <c r="B129" s="35">
        <v>9.0</v>
      </c>
      <c r="C129" s="35" t="s">
        <v>128</v>
      </c>
      <c r="D129" s="36" t="s">
        <v>105</v>
      </c>
      <c r="E129" s="35" t="s">
        <v>173</v>
      </c>
      <c r="F129" s="46">
        <f>IF(Cadastro_Cargas!$E$3=0,0,IF(Perfil_Area!$L$11=0,0,MIN(Cadastro_Cargas!$E$3,MAX(Cadastro_Cargas!$F$3,Perfil_Area!$L$11*RANDBETWEEN(85,115)/100))))</f>
        <v>0</v>
      </c>
    </row>
    <row r="130" ht="15.0" customHeight="1">
      <c r="A130" s="45">
        <v>45658.375</v>
      </c>
      <c r="B130" s="35">
        <v>9.0</v>
      </c>
      <c r="C130" s="35" t="s">
        <v>128</v>
      </c>
      <c r="D130" s="36" t="s">
        <v>106</v>
      </c>
      <c r="E130" s="35" t="s">
        <v>173</v>
      </c>
      <c r="F130" s="46">
        <f>IF(Cadastro_Cargas!$E$4=0,0,IF(Perfil_Area!$L$13=0,0,MIN(Cadastro_Cargas!$E$4,MAX(Cadastro_Cargas!$F$4,Perfil_Area!$L$13*RANDBETWEEN(85,115)/100))))</f>
        <v>0</v>
      </c>
    </row>
    <row r="131" ht="15.0" customHeight="1">
      <c r="A131" s="45">
        <v>45658.375</v>
      </c>
      <c r="B131" s="35">
        <v>9.0</v>
      </c>
      <c r="C131" s="35" t="s">
        <v>128</v>
      </c>
      <c r="D131" s="36" t="s">
        <v>107</v>
      </c>
      <c r="E131" s="35" t="s">
        <v>173</v>
      </c>
      <c r="F131" s="46">
        <f>IF(Cadastro_Cargas!$E$5=0,0,IF(Perfil_Area!$L$15=0,0,MIN(Cadastro_Cargas!$E$5,MAX(Cadastro_Cargas!$F$5,Perfil_Area!$L$15*RANDBETWEEN(85,115)/100))))</f>
        <v>0.182</v>
      </c>
    </row>
    <row r="132" ht="15.0" customHeight="1">
      <c r="A132" s="45">
        <v>45658.375</v>
      </c>
      <c r="B132" s="35">
        <v>9.0</v>
      </c>
      <c r="C132" s="35" t="s">
        <v>128</v>
      </c>
      <c r="D132" s="39" t="s">
        <v>31</v>
      </c>
      <c r="E132" s="35" t="s">
        <v>174</v>
      </c>
      <c r="F132" s="46">
        <f>IF(Cadastro_Cargas!$E$6=0,0,IF(Perfil_Area!$L$3=0,0,MIN(Cadastro_Cargas!$E$6,MAX(Cadastro_Cargas!$F$6,Perfil_Area!$L$3*RANDBETWEEN(85,115)/100))))</f>
        <v>1.7978</v>
      </c>
    </row>
    <row r="133" ht="15.0" customHeight="1">
      <c r="A133" s="45">
        <v>45658.375</v>
      </c>
      <c r="B133" s="35">
        <v>9.0</v>
      </c>
      <c r="C133" s="35" t="s">
        <v>128</v>
      </c>
      <c r="D133" s="40" t="s">
        <v>44</v>
      </c>
      <c r="E133" s="35" t="s">
        <v>174</v>
      </c>
      <c r="F133" s="46">
        <f>IF(Cadastro_Cargas!$E$7=0,0,IF(Perfil_Area!$L$5=0,0,MIN(Cadastro_Cargas!$E$7,MAX(Cadastro_Cargas!$F$7,Perfil_Area!$L$5*RANDBETWEEN(85,115)/100))))</f>
        <v>0.29044</v>
      </c>
    </row>
    <row r="134" ht="15.0" customHeight="1">
      <c r="A134" s="45">
        <v>45658.375</v>
      </c>
      <c r="B134" s="35">
        <v>9.0</v>
      </c>
      <c r="C134" s="35" t="s">
        <v>128</v>
      </c>
      <c r="D134" s="41" t="s">
        <v>56</v>
      </c>
      <c r="E134" s="35" t="s">
        <v>174</v>
      </c>
      <c r="F134" s="46">
        <f>IF(Cadastro_Cargas!$E$8=0,0,IF(Perfil_Area!$L$7=0,0,MIN(Cadastro_Cargas!$E$8,MAX(Cadastro_Cargas!$F$8,Perfil_Area!$L$7*RANDBETWEEN(85,115)/100))))</f>
        <v>0</v>
      </c>
    </row>
    <row r="135" ht="15.0" customHeight="1">
      <c r="A135" s="45">
        <v>45658.375</v>
      </c>
      <c r="B135" s="35">
        <v>9.0</v>
      </c>
      <c r="C135" s="35" t="s">
        <v>129</v>
      </c>
      <c r="D135" s="36" t="s">
        <v>104</v>
      </c>
      <c r="E135" s="35" t="s">
        <v>173</v>
      </c>
      <c r="F135" s="46">
        <f>IF(Cadastro_Cargas!$E$9=0,0,IF(Perfil_Area!$L$10=0,0,MIN(Cadastro_Cargas!$E$9,MAX(Cadastro_Cargas!$F$9,Perfil_Area!$L$10*RANDBETWEEN(85,115)/100))))</f>
        <v>0</v>
      </c>
    </row>
    <row r="136" ht="15.0" customHeight="1">
      <c r="A136" s="45">
        <v>45658.375</v>
      </c>
      <c r="B136" s="35">
        <v>9.0</v>
      </c>
      <c r="C136" s="35" t="s">
        <v>129</v>
      </c>
      <c r="D136" s="36" t="s">
        <v>105</v>
      </c>
      <c r="E136" s="35" t="s">
        <v>173</v>
      </c>
      <c r="F136" s="46">
        <f>IF(Cadastro_Cargas!$E$10=0,0,IF(Perfil_Area!$L$12=0,0,MIN(Cadastro_Cargas!$E$10,MAX(Cadastro_Cargas!$F$10,Perfil_Area!$L$12*RANDBETWEEN(85,115)/100))))</f>
        <v>0</v>
      </c>
    </row>
    <row r="137" ht="15.0" customHeight="1">
      <c r="A137" s="45">
        <v>45658.375</v>
      </c>
      <c r="B137" s="35">
        <v>9.0</v>
      </c>
      <c r="C137" s="35" t="s">
        <v>129</v>
      </c>
      <c r="D137" s="36" t="s">
        <v>106</v>
      </c>
      <c r="E137" s="35" t="s">
        <v>173</v>
      </c>
      <c r="F137" s="46">
        <f>IF(Cadastro_Cargas!$E$11=0,0,IF(Perfil_Area!$L$14=0,0,MIN(Cadastro_Cargas!$E$11,MAX(Cadastro_Cargas!$F$11,Perfil_Area!$L$14*RANDBETWEEN(85,115)/100))))</f>
        <v>2.367013373</v>
      </c>
    </row>
    <row r="138" ht="15.0" customHeight="1">
      <c r="A138" s="45">
        <v>45658.375</v>
      </c>
      <c r="B138" s="35">
        <v>9.0</v>
      </c>
      <c r="C138" s="35" t="s">
        <v>129</v>
      </c>
      <c r="D138" s="36" t="s">
        <v>107</v>
      </c>
      <c r="E138" s="35" t="s">
        <v>173</v>
      </c>
      <c r="F138" s="46">
        <f>IF(Cadastro_Cargas!$E$12=0,0,IF(Perfil_Area!$L$16=0,0,MIN(Cadastro_Cargas!$E$12,MAX(Cadastro_Cargas!$F$12,Perfil_Area!$L$16*RANDBETWEEN(85,115)/100))))</f>
        <v>0.196</v>
      </c>
    </row>
    <row r="139" ht="15.0" customHeight="1">
      <c r="A139" s="45">
        <v>45658.375</v>
      </c>
      <c r="B139" s="35">
        <v>9.0</v>
      </c>
      <c r="C139" s="35" t="s">
        <v>129</v>
      </c>
      <c r="D139" s="39" t="s">
        <v>31</v>
      </c>
      <c r="E139" s="35" t="s">
        <v>174</v>
      </c>
      <c r="F139" s="46">
        <f>IF(Cadastro_Cargas!$E$13=0,0,IF(Perfil_Area!$L$4=0,0,MIN(Cadastro_Cargas!$E$13,MAX(Cadastro_Cargas!$F$13,Perfil_Area!$L$4*RANDBETWEEN(85,115)/100))))</f>
        <v>3.725</v>
      </c>
    </row>
    <row r="140" ht="15.0" customHeight="1">
      <c r="A140" s="45">
        <v>45658.375</v>
      </c>
      <c r="B140" s="35">
        <v>9.0</v>
      </c>
      <c r="C140" s="35" t="s">
        <v>129</v>
      </c>
      <c r="D140" s="40" t="s">
        <v>44</v>
      </c>
      <c r="E140" s="35" t="s">
        <v>174</v>
      </c>
      <c r="F140" s="46">
        <f>IF(Cadastro_Cargas!$E$14=0,0,IF(Perfil_Area!$L$6=0,0,MIN(Cadastro_Cargas!$E$14,MAX(Cadastro_Cargas!$F$14,Perfil_Area!$L$6*RANDBETWEEN(85,115)/100))))</f>
        <v>0.44128</v>
      </c>
    </row>
    <row r="141" ht="15.0" customHeight="1">
      <c r="A141" s="45">
        <v>45658.375</v>
      </c>
      <c r="B141" s="35">
        <v>9.0</v>
      </c>
      <c r="C141" s="35" t="s">
        <v>129</v>
      </c>
      <c r="D141" s="41" t="s">
        <v>56</v>
      </c>
      <c r="E141" s="35" t="s">
        <v>174</v>
      </c>
      <c r="F141" s="46">
        <f>IF(Cadastro_Cargas!$E$15=0,0,IF(Perfil_Area!$L$8=0,0,MIN(Cadastro_Cargas!$E$15,MAX(Cadastro_Cargas!$F$15,Perfil_Area!$L$8*RANDBETWEEN(85,115)/100))))</f>
        <v>0</v>
      </c>
    </row>
    <row r="142" ht="15.0" customHeight="1">
      <c r="A142" s="45">
        <v>45658.4166666667</v>
      </c>
      <c r="B142" s="35">
        <v>10.0</v>
      </c>
      <c r="C142" s="35" t="s">
        <v>128</v>
      </c>
      <c r="D142" s="36" t="s">
        <v>104</v>
      </c>
      <c r="E142" s="35" t="s">
        <v>173</v>
      </c>
      <c r="F142" s="46">
        <f>IF(Cadastro_Cargas!$E$2=0,0,IF(Perfil_Area!$M$9=0,0,MIN(Cadastro_Cargas!$E$2,MAX(Cadastro_Cargas!$F$2,Perfil_Area!$M$9*RANDBETWEEN(85,115)/100))))</f>
        <v>0</v>
      </c>
    </row>
    <row r="143" ht="15.0" customHeight="1">
      <c r="A143" s="45">
        <v>45658.4166666667</v>
      </c>
      <c r="B143" s="35">
        <v>10.0</v>
      </c>
      <c r="C143" s="35" t="s">
        <v>128</v>
      </c>
      <c r="D143" s="36" t="s">
        <v>105</v>
      </c>
      <c r="E143" s="35" t="s">
        <v>173</v>
      </c>
      <c r="F143" s="46">
        <f>IF(Cadastro_Cargas!$E$3=0,0,IF(Perfil_Area!$M$11=0,0,MIN(Cadastro_Cargas!$E$3,MAX(Cadastro_Cargas!$F$3,Perfil_Area!$M$11*RANDBETWEEN(85,115)/100))))</f>
        <v>0</v>
      </c>
    </row>
    <row r="144" ht="15.0" customHeight="1">
      <c r="A144" s="45">
        <v>45658.4166666667</v>
      </c>
      <c r="B144" s="35">
        <v>10.0</v>
      </c>
      <c r="C144" s="35" t="s">
        <v>128</v>
      </c>
      <c r="D144" s="36" t="s">
        <v>106</v>
      </c>
      <c r="E144" s="35" t="s">
        <v>173</v>
      </c>
      <c r="F144" s="46">
        <f>IF(Cadastro_Cargas!$E$4=0,0,IF(Perfil_Area!$M$13=0,0,MIN(Cadastro_Cargas!$E$4,MAX(Cadastro_Cargas!$F$4,Perfil_Area!$M$13*RANDBETWEEN(85,115)/100))))</f>
        <v>0</v>
      </c>
    </row>
    <row r="145" ht="15.0" customHeight="1">
      <c r="A145" s="45">
        <v>45658.4166666667</v>
      </c>
      <c r="B145" s="35">
        <v>10.0</v>
      </c>
      <c r="C145" s="35" t="s">
        <v>128</v>
      </c>
      <c r="D145" s="36" t="s">
        <v>107</v>
      </c>
      <c r="E145" s="35" t="s">
        <v>173</v>
      </c>
      <c r="F145" s="46">
        <f>IF(Cadastro_Cargas!$E$5=0,0,IF(Perfil_Area!$M$15=0,0,MIN(Cadastro_Cargas!$E$5,MAX(Cadastro_Cargas!$F$5,Perfil_Area!$M$15*RANDBETWEEN(85,115)/100))))</f>
        <v>0.2</v>
      </c>
    </row>
    <row r="146" ht="15.0" customHeight="1">
      <c r="A146" s="45">
        <v>45658.4166666667</v>
      </c>
      <c r="B146" s="35">
        <v>10.0</v>
      </c>
      <c r="C146" s="35" t="s">
        <v>128</v>
      </c>
      <c r="D146" s="39" t="s">
        <v>31</v>
      </c>
      <c r="E146" s="35" t="s">
        <v>174</v>
      </c>
      <c r="F146" s="46">
        <f>IF(Cadastro_Cargas!$E$6=0,0,IF(Perfil_Area!$M$3=0,0,MIN(Cadastro_Cargas!$E$6,MAX(Cadastro_Cargas!$F$6,Perfil_Area!$M$3*RANDBETWEEN(85,115)/100))))</f>
        <v>2.02</v>
      </c>
    </row>
    <row r="147" ht="15.0" customHeight="1">
      <c r="A147" s="45">
        <v>45658.4166666667</v>
      </c>
      <c r="B147" s="35">
        <v>10.0</v>
      </c>
      <c r="C147" s="35" t="s">
        <v>128</v>
      </c>
      <c r="D147" s="40" t="s">
        <v>44</v>
      </c>
      <c r="E147" s="35" t="s">
        <v>174</v>
      </c>
      <c r="F147" s="46">
        <f>IF(Cadastro_Cargas!$E$7=0,0,IF(Perfil_Area!$M$5=0,0,MIN(Cadastro_Cargas!$E$7,MAX(Cadastro_Cargas!$F$7,Perfil_Area!$M$5*RANDBETWEEN(85,115)/100))))</f>
        <v>0.25482</v>
      </c>
    </row>
    <row r="148" ht="15.0" customHeight="1">
      <c r="A148" s="45">
        <v>45658.4166666667</v>
      </c>
      <c r="B148" s="35">
        <v>10.0</v>
      </c>
      <c r="C148" s="35" t="s">
        <v>128</v>
      </c>
      <c r="D148" s="41" t="s">
        <v>56</v>
      </c>
      <c r="E148" s="35" t="s">
        <v>174</v>
      </c>
      <c r="F148" s="46">
        <f>IF(Cadastro_Cargas!$E$8=0,0,IF(Perfil_Area!$M$7=0,0,MIN(Cadastro_Cargas!$E$8,MAX(Cadastro_Cargas!$F$8,Perfil_Area!$M$7*RANDBETWEEN(85,115)/100))))</f>
        <v>0</v>
      </c>
    </row>
    <row r="149" ht="15.0" customHeight="1">
      <c r="A149" s="45">
        <v>45658.4166666667</v>
      </c>
      <c r="B149" s="35">
        <v>10.0</v>
      </c>
      <c r="C149" s="35" t="s">
        <v>129</v>
      </c>
      <c r="D149" s="36" t="s">
        <v>104</v>
      </c>
      <c r="E149" s="35" t="s">
        <v>173</v>
      </c>
      <c r="F149" s="46">
        <f>IF(Cadastro_Cargas!$E$9=0,0,IF(Perfil_Area!$M$10=0,0,MIN(Cadastro_Cargas!$E$9,MAX(Cadastro_Cargas!$F$9,Perfil_Area!$M$10*RANDBETWEEN(85,115)/100))))</f>
        <v>0</v>
      </c>
    </row>
    <row r="150" ht="15.0" customHeight="1">
      <c r="A150" s="45">
        <v>45658.4166666667</v>
      </c>
      <c r="B150" s="35">
        <v>10.0</v>
      </c>
      <c r="C150" s="35" t="s">
        <v>129</v>
      </c>
      <c r="D150" s="36" t="s">
        <v>105</v>
      </c>
      <c r="E150" s="35" t="s">
        <v>173</v>
      </c>
      <c r="F150" s="46">
        <f>IF(Cadastro_Cargas!$E$10=0,0,IF(Perfil_Area!$M$12=0,0,MIN(Cadastro_Cargas!$E$10,MAX(Cadastro_Cargas!$F$10,Perfil_Area!$M$12*RANDBETWEEN(85,115)/100))))</f>
        <v>0</v>
      </c>
    </row>
    <row r="151" ht="15.0" customHeight="1">
      <c r="A151" s="45">
        <v>45658.4166666667</v>
      </c>
      <c r="B151" s="35">
        <v>10.0</v>
      </c>
      <c r="C151" s="35" t="s">
        <v>129</v>
      </c>
      <c r="D151" s="36" t="s">
        <v>106</v>
      </c>
      <c r="E151" s="35" t="s">
        <v>173</v>
      </c>
      <c r="F151" s="46">
        <f>IF(Cadastro_Cargas!$E$11=0,0,IF(Perfil_Area!$M$14=0,0,MIN(Cadastro_Cargas!$E$11,MAX(Cadastro_Cargas!$F$11,Perfil_Area!$M$14*RANDBETWEEN(85,115)/100))))</f>
        <v>2.367013373</v>
      </c>
    </row>
    <row r="152" ht="15.0" customHeight="1">
      <c r="A152" s="45">
        <v>45658.4166666667</v>
      </c>
      <c r="B152" s="35">
        <v>10.0</v>
      </c>
      <c r="C152" s="35" t="s">
        <v>129</v>
      </c>
      <c r="D152" s="36" t="s">
        <v>107</v>
      </c>
      <c r="E152" s="35" t="s">
        <v>173</v>
      </c>
      <c r="F152" s="46">
        <f>IF(Cadastro_Cargas!$E$12=0,0,IF(Perfil_Area!$M$16=0,0,MIN(Cadastro_Cargas!$E$12,MAX(Cadastro_Cargas!$F$12,Perfil_Area!$M$16*RANDBETWEEN(85,115)/100))))</f>
        <v>0.2</v>
      </c>
    </row>
    <row r="153" ht="15.0" customHeight="1">
      <c r="A153" s="45">
        <v>45658.4166666667</v>
      </c>
      <c r="B153" s="35">
        <v>10.0</v>
      </c>
      <c r="C153" s="35" t="s">
        <v>129</v>
      </c>
      <c r="D153" s="39" t="s">
        <v>31</v>
      </c>
      <c r="E153" s="35" t="s">
        <v>174</v>
      </c>
      <c r="F153" s="46">
        <f>IF(Cadastro_Cargas!$E$13=0,0,IF(Perfil_Area!$M$4=0,0,MIN(Cadastro_Cargas!$E$13,MAX(Cadastro_Cargas!$F$13,Perfil_Area!$M$4*RANDBETWEEN(85,115)/100))))</f>
        <v>3.68775</v>
      </c>
    </row>
    <row r="154" ht="15.0" customHeight="1">
      <c r="A154" s="45">
        <v>45658.4166666667</v>
      </c>
      <c r="B154" s="35">
        <v>10.0</v>
      </c>
      <c r="C154" s="35" t="s">
        <v>129</v>
      </c>
      <c r="D154" s="40" t="s">
        <v>44</v>
      </c>
      <c r="E154" s="35" t="s">
        <v>174</v>
      </c>
      <c r="F154" s="46">
        <f>IF(Cadastro_Cargas!$E$14=0,0,IF(Perfil_Area!$M$6=0,0,MIN(Cadastro_Cargas!$E$14,MAX(Cadastro_Cargas!$F$14,Perfil_Area!$M$6*RANDBETWEEN(85,115)/100))))</f>
        <v>0.33884</v>
      </c>
    </row>
    <row r="155" ht="15.0" customHeight="1">
      <c r="A155" s="45">
        <v>45658.4166666667</v>
      </c>
      <c r="B155" s="35">
        <v>10.0</v>
      </c>
      <c r="C155" s="35" t="s">
        <v>129</v>
      </c>
      <c r="D155" s="41" t="s">
        <v>56</v>
      </c>
      <c r="E155" s="35" t="s">
        <v>174</v>
      </c>
      <c r="F155" s="46">
        <f>IF(Cadastro_Cargas!$E$15=0,0,IF(Perfil_Area!$M$8=0,0,MIN(Cadastro_Cargas!$E$15,MAX(Cadastro_Cargas!$F$15,Perfil_Area!$M$8*RANDBETWEEN(85,115)/100))))</f>
        <v>0</v>
      </c>
    </row>
    <row r="156" ht="15.0" customHeight="1">
      <c r="A156" s="45">
        <v>45658.4583333333</v>
      </c>
      <c r="B156" s="35">
        <v>11.0</v>
      </c>
      <c r="C156" s="35" t="s">
        <v>128</v>
      </c>
      <c r="D156" s="36" t="s">
        <v>104</v>
      </c>
      <c r="E156" s="35" t="s">
        <v>173</v>
      </c>
      <c r="F156" s="46">
        <f>IF(Cadastro_Cargas!$E$2=0,0,IF(Perfil_Area!$N$9=0,0,MIN(Cadastro_Cargas!$E$2,MAX(Cadastro_Cargas!$F$2,Perfil_Area!$N$9*RANDBETWEEN(85,115)/100))))</f>
        <v>0</v>
      </c>
    </row>
    <row r="157" ht="15.0" customHeight="1">
      <c r="A157" s="45">
        <v>45658.4583333333</v>
      </c>
      <c r="B157" s="35">
        <v>11.0</v>
      </c>
      <c r="C157" s="35" t="s">
        <v>128</v>
      </c>
      <c r="D157" s="36" t="s">
        <v>105</v>
      </c>
      <c r="E157" s="35" t="s">
        <v>173</v>
      </c>
      <c r="F157" s="46">
        <f>IF(Cadastro_Cargas!$E$3=0,0,IF(Perfil_Area!$N$11=0,0,MIN(Cadastro_Cargas!$E$3,MAX(Cadastro_Cargas!$F$3,Perfil_Area!$N$11*RANDBETWEEN(85,115)/100))))</f>
        <v>0</v>
      </c>
    </row>
    <row r="158" ht="15.0" customHeight="1">
      <c r="A158" s="45">
        <v>45658.4583333333</v>
      </c>
      <c r="B158" s="35">
        <v>11.0</v>
      </c>
      <c r="C158" s="35" t="s">
        <v>128</v>
      </c>
      <c r="D158" s="36" t="s">
        <v>106</v>
      </c>
      <c r="E158" s="35" t="s">
        <v>173</v>
      </c>
      <c r="F158" s="46">
        <f>IF(Cadastro_Cargas!$E$4=0,0,IF(Perfil_Area!$N$13=0,0,MIN(Cadastro_Cargas!$E$4,MAX(Cadastro_Cargas!$F$4,Perfil_Area!$N$13*RANDBETWEEN(85,115)/100))))</f>
        <v>0</v>
      </c>
    </row>
    <row r="159" ht="15.0" customHeight="1">
      <c r="A159" s="45">
        <v>45658.4583333333</v>
      </c>
      <c r="B159" s="35">
        <v>11.0</v>
      </c>
      <c r="C159" s="35" t="s">
        <v>128</v>
      </c>
      <c r="D159" s="36" t="s">
        <v>107</v>
      </c>
      <c r="E159" s="35" t="s">
        <v>173</v>
      </c>
      <c r="F159" s="46">
        <f>IF(Cadastro_Cargas!$E$5=0,0,IF(Perfil_Area!$N$15=0,0,MIN(Cadastro_Cargas!$E$5,MAX(Cadastro_Cargas!$F$5,Perfil_Area!$N$15*RANDBETWEEN(85,115)/100))))</f>
        <v>0.176</v>
      </c>
    </row>
    <row r="160" ht="15.0" customHeight="1">
      <c r="A160" s="45">
        <v>45658.4583333333</v>
      </c>
      <c r="B160" s="35">
        <v>11.0</v>
      </c>
      <c r="C160" s="35" t="s">
        <v>128</v>
      </c>
      <c r="D160" s="39" t="s">
        <v>31</v>
      </c>
      <c r="E160" s="35" t="s">
        <v>174</v>
      </c>
      <c r="F160" s="46">
        <f>IF(Cadastro_Cargas!$E$6=0,0,IF(Perfil_Area!$N$3=0,0,MIN(Cadastro_Cargas!$E$6,MAX(Cadastro_Cargas!$F$6,Perfil_Area!$N$3*RANDBETWEEN(85,115)/100))))</f>
        <v>2.02</v>
      </c>
    </row>
    <row r="161" ht="15.0" customHeight="1">
      <c r="A161" s="45">
        <v>45658.4583333333</v>
      </c>
      <c r="B161" s="35">
        <v>11.0</v>
      </c>
      <c r="C161" s="35" t="s">
        <v>128</v>
      </c>
      <c r="D161" s="40" t="s">
        <v>44</v>
      </c>
      <c r="E161" s="35" t="s">
        <v>174</v>
      </c>
      <c r="F161" s="46">
        <f>IF(Cadastro_Cargas!$E$7=0,0,IF(Perfil_Area!$N$5=0,0,MIN(Cadastro_Cargas!$E$7,MAX(Cadastro_Cargas!$F$7,Perfil_Area!$N$5*RANDBETWEEN(85,115)/100))))</f>
        <v>0.354</v>
      </c>
    </row>
    <row r="162" ht="15.0" customHeight="1">
      <c r="A162" s="45">
        <v>45658.4583333333</v>
      </c>
      <c r="B162" s="35">
        <v>11.0</v>
      </c>
      <c r="C162" s="35" t="s">
        <v>128</v>
      </c>
      <c r="D162" s="41" t="s">
        <v>56</v>
      </c>
      <c r="E162" s="35" t="s">
        <v>174</v>
      </c>
      <c r="F162" s="46">
        <f>IF(Cadastro_Cargas!$E$8=0,0,IF(Perfil_Area!$N$7=0,0,MIN(Cadastro_Cargas!$E$8,MAX(Cadastro_Cargas!$F$8,Perfil_Area!$N$7*RANDBETWEEN(85,115)/100))))</f>
        <v>0</v>
      </c>
    </row>
    <row r="163" ht="15.0" customHeight="1">
      <c r="A163" s="45">
        <v>45658.4583333333</v>
      </c>
      <c r="B163" s="35">
        <v>11.0</v>
      </c>
      <c r="C163" s="35" t="s">
        <v>129</v>
      </c>
      <c r="D163" s="36" t="s">
        <v>104</v>
      </c>
      <c r="E163" s="35" t="s">
        <v>173</v>
      </c>
      <c r="F163" s="46">
        <f>IF(Cadastro_Cargas!$E$9=0,0,IF(Perfil_Area!$N$10=0,0,MIN(Cadastro_Cargas!$E$9,MAX(Cadastro_Cargas!$F$9,Perfil_Area!$N$10*RANDBETWEEN(85,115)/100))))</f>
        <v>0</v>
      </c>
    </row>
    <row r="164" ht="15.0" customHeight="1">
      <c r="A164" s="45">
        <v>45658.4583333333</v>
      </c>
      <c r="B164" s="35">
        <v>11.0</v>
      </c>
      <c r="C164" s="35" t="s">
        <v>129</v>
      </c>
      <c r="D164" s="36" t="s">
        <v>105</v>
      </c>
      <c r="E164" s="35" t="s">
        <v>173</v>
      </c>
      <c r="F164" s="46">
        <f>IF(Cadastro_Cargas!$E$10=0,0,IF(Perfil_Area!$N$12=0,0,MIN(Cadastro_Cargas!$E$10,MAX(Cadastro_Cargas!$F$10,Perfil_Area!$N$12*RANDBETWEEN(85,115)/100))))</f>
        <v>0</v>
      </c>
    </row>
    <row r="165" ht="15.0" customHeight="1">
      <c r="A165" s="45">
        <v>45658.4583333333</v>
      </c>
      <c r="B165" s="35">
        <v>11.0</v>
      </c>
      <c r="C165" s="35" t="s">
        <v>129</v>
      </c>
      <c r="D165" s="36" t="s">
        <v>106</v>
      </c>
      <c r="E165" s="35" t="s">
        <v>173</v>
      </c>
      <c r="F165" s="46">
        <f>IF(Cadastro_Cargas!$E$11=0,0,IF(Perfil_Area!$N$14=0,0,MIN(Cadastro_Cargas!$E$11,MAX(Cadastro_Cargas!$F$11,Perfil_Area!$N$14*RANDBETWEEN(85,115)/100))))</f>
        <v>2.367013373</v>
      </c>
    </row>
    <row r="166" ht="15.0" customHeight="1">
      <c r="A166" s="45">
        <v>45658.4583333333</v>
      </c>
      <c r="B166" s="35">
        <v>11.0</v>
      </c>
      <c r="C166" s="35" t="s">
        <v>129</v>
      </c>
      <c r="D166" s="36" t="s">
        <v>107</v>
      </c>
      <c r="E166" s="35" t="s">
        <v>173</v>
      </c>
      <c r="F166" s="46">
        <f>IF(Cadastro_Cargas!$E$12=0,0,IF(Perfil_Area!$N$16=0,0,MIN(Cadastro_Cargas!$E$12,MAX(Cadastro_Cargas!$F$12,Perfil_Area!$N$16*RANDBETWEEN(85,115)/100))))</f>
        <v>0.184</v>
      </c>
    </row>
    <row r="167" ht="15.0" customHeight="1">
      <c r="A167" s="45">
        <v>45658.4583333333</v>
      </c>
      <c r="B167" s="35">
        <v>11.0</v>
      </c>
      <c r="C167" s="35" t="s">
        <v>129</v>
      </c>
      <c r="D167" s="39" t="s">
        <v>31</v>
      </c>
      <c r="E167" s="35" t="s">
        <v>174</v>
      </c>
      <c r="F167" s="46">
        <f>IF(Cadastro_Cargas!$E$13=0,0,IF(Perfil_Area!$N$4=0,0,MIN(Cadastro_Cargas!$E$13,MAX(Cadastro_Cargas!$F$13,Perfil_Area!$N$4*RANDBETWEEN(85,115)/100))))</f>
        <v>3.725</v>
      </c>
    </row>
    <row r="168" ht="15.0" customHeight="1">
      <c r="A168" s="45">
        <v>45658.4583333333</v>
      </c>
      <c r="B168" s="35">
        <v>11.0</v>
      </c>
      <c r="C168" s="35" t="s">
        <v>129</v>
      </c>
      <c r="D168" s="40" t="s">
        <v>44</v>
      </c>
      <c r="E168" s="35" t="s">
        <v>174</v>
      </c>
      <c r="F168" s="46">
        <f>IF(Cadastro_Cargas!$E$14=0,0,IF(Perfil_Area!$N$6=0,0,MIN(Cadastro_Cargas!$E$14,MAX(Cadastro_Cargas!$F$14,Perfil_Area!$N$6*RANDBETWEEN(85,115)/100))))</f>
        <v>0.514</v>
      </c>
    </row>
    <row r="169" ht="15.0" customHeight="1">
      <c r="A169" s="45">
        <v>45658.4583333333</v>
      </c>
      <c r="B169" s="35">
        <v>11.0</v>
      </c>
      <c r="C169" s="35" t="s">
        <v>129</v>
      </c>
      <c r="D169" s="41" t="s">
        <v>56</v>
      </c>
      <c r="E169" s="35" t="s">
        <v>174</v>
      </c>
      <c r="F169" s="46">
        <f>IF(Cadastro_Cargas!$E$15=0,0,IF(Perfil_Area!$N$8=0,0,MIN(Cadastro_Cargas!$E$15,MAX(Cadastro_Cargas!$F$15,Perfil_Area!$N$8*RANDBETWEEN(85,115)/100))))</f>
        <v>0</v>
      </c>
    </row>
    <row r="170" ht="15.0" customHeight="1">
      <c r="A170" s="45">
        <v>45658.5</v>
      </c>
      <c r="B170" s="35">
        <v>12.0</v>
      </c>
      <c r="C170" s="35" t="s">
        <v>128</v>
      </c>
      <c r="D170" s="36" t="s">
        <v>104</v>
      </c>
      <c r="E170" s="35" t="s">
        <v>173</v>
      </c>
      <c r="F170" s="46">
        <f>IF(Cadastro_Cargas!$E$2=0,0,IF(Perfil_Area!$O$9=0,0,MIN(Cadastro_Cargas!$E$2,MAX(Cadastro_Cargas!$F$2,Perfil_Area!$O$9*RANDBETWEEN(85,115)/100))))</f>
        <v>0</v>
      </c>
    </row>
    <row r="171" ht="15.0" customHeight="1">
      <c r="A171" s="45">
        <v>45658.5</v>
      </c>
      <c r="B171" s="35">
        <v>12.0</v>
      </c>
      <c r="C171" s="35" t="s">
        <v>128</v>
      </c>
      <c r="D171" s="36" t="s">
        <v>105</v>
      </c>
      <c r="E171" s="35" t="s">
        <v>173</v>
      </c>
      <c r="F171" s="46">
        <f>IF(Cadastro_Cargas!$E$3=0,0,IF(Perfil_Area!$O$11=0,0,MIN(Cadastro_Cargas!$E$3,MAX(Cadastro_Cargas!$F$3,Perfil_Area!$O$11*RANDBETWEEN(85,115)/100))))</f>
        <v>0</v>
      </c>
    </row>
    <row r="172" ht="15.0" customHeight="1">
      <c r="A172" s="45">
        <v>45658.5</v>
      </c>
      <c r="B172" s="35">
        <v>12.0</v>
      </c>
      <c r="C172" s="35" t="s">
        <v>128</v>
      </c>
      <c r="D172" s="36" t="s">
        <v>106</v>
      </c>
      <c r="E172" s="35" t="s">
        <v>173</v>
      </c>
      <c r="F172" s="46">
        <f>IF(Cadastro_Cargas!$E$4=0,0,IF(Perfil_Area!$O$13=0,0,MIN(Cadastro_Cargas!$E$4,MAX(Cadastro_Cargas!$F$4,Perfil_Area!$O$13*RANDBETWEEN(85,115)/100))))</f>
        <v>0</v>
      </c>
    </row>
    <row r="173" ht="15.0" customHeight="1">
      <c r="A173" s="45">
        <v>45658.5</v>
      </c>
      <c r="B173" s="35">
        <v>12.0</v>
      </c>
      <c r="C173" s="35" t="s">
        <v>128</v>
      </c>
      <c r="D173" s="36" t="s">
        <v>107</v>
      </c>
      <c r="E173" s="35" t="s">
        <v>173</v>
      </c>
      <c r="F173" s="46">
        <f>IF(Cadastro_Cargas!$E$5=0,0,IF(Perfil_Area!$O$15=0,0,MIN(Cadastro_Cargas!$E$5,MAX(Cadastro_Cargas!$F$5,Perfil_Area!$O$15*RANDBETWEEN(85,115)/100))))</f>
        <v>0.2</v>
      </c>
    </row>
    <row r="174" ht="15.0" customHeight="1">
      <c r="A174" s="45">
        <v>45658.5</v>
      </c>
      <c r="B174" s="35">
        <v>12.0</v>
      </c>
      <c r="C174" s="35" t="s">
        <v>128</v>
      </c>
      <c r="D174" s="39" t="s">
        <v>31</v>
      </c>
      <c r="E174" s="35" t="s">
        <v>174</v>
      </c>
      <c r="F174" s="46">
        <f>IF(Cadastro_Cargas!$E$6=0,0,IF(Perfil_Area!$O$3=0,0,MIN(Cadastro_Cargas!$E$6,MAX(Cadastro_Cargas!$F$6,Perfil_Area!$O$3*RANDBETWEEN(85,115)/100))))</f>
        <v>2.02</v>
      </c>
    </row>
    <row r="175" ht="15.0" customHeight="1">
      <c r="A175" s="45">
        <v>45658.5</v>
      </c>
      <c r="B175" s="35">
        <v>12.0</v>
      </c>
      <c r="C175" s="35" t="s">
        <v>128</v>
      </c>
      <c r="D175" s="40" t="s">
        <v>44</v>
      </c>
      <c r="E175" s="35" t="s">
        <v>174</v>
      </c>
      <c r="F175" s="46">
        <f>IF(Cadastro_Cargas!$E$7=0,0,IF(Perfil_Area!$O$5=0,0,MIN(Cadastro_Cargas!$E$7,MAX(Cadastro_Cargas!$F$7,Perfil_Area!$O$5*RANDBETWEEN(85,115)/100))))</f>
        <v>0.354</v>
      </c>
    </row>
    <row r="176" ht="15.0" customHeight="1">
      <c r="A176" s="45">
        <v>45658.5</v>
      </c>
      <c r="B176" s="35">
        <v>12.0</v>
      </c>
      <c r="C176" s="35" t="s">
        <v>128</v>
      </c>
      <c r="D176" s="41" t="s">
        <v>56</v>
      </c>
      <c r="E176" s="35" t="s">
        <v>174</v>
      </c>
      <c r="F176" s="46">
        <f>IF(Cadastro_Cargas!$E$8=0,0,IF(Perfil_Area!$O$7=0,0,MIN(Cadastro_Cargas!$E$8,MAX(Cadastro_Cargas!$F$8,Perfil_Area!$O$7*RANDBETWEEN(85,115)/100))))</f>
        <v>0</v>
      </c>
    </row>
    <row r="177" ht="15.0" customHeight="1">
      <c r="A177" s="45">
        <v>45658.5</v>
      </c>
      <c r="B177" s="35">
        <v>12.0</v>
      </c>
      <c r="C177" s="35" t="s">
        <v>129</v>
      </c>
      <c r="D177" s="36" t="s">
        <v>104</v>
      </c>
      <c r="E177" s="35" t="s">
        <v>173</v>
      </c>
      <c r="F177" s="46">
        <f>IF(Cadastro_Cargas!$E$9=0,0,IF(Perfil_Area!$O$10=0,0,MIN(Cadastro_Cargas!$E$9,MAX(Cadastro_Cargas!$F$9,Perfil_Area!$O$10*RANDBETWEEN(85,115)/100))))</f>
        <v>0</v>
      </c>
    </row>
    <row r="178" ht="15.0" customHeight="1">
      <c r="A178" s="45">
        <v>45658.5</v>
      </c>
      <c r="B178" s="35">
        <v>12.0</v>
      </c>
      <c r="C178" s="35" t="s">
        <v>129</v>
      </c>
      <c r="D178" s="36" t="s">
        <v>105</v>
      </c>
      <c r="E178" s="35" t="s">
        <v>173</v>
      </c>
      <c r="F178" s="46">
        <f>IF(Cadastro_Cargas!$E$10=0,0,IF(Perfil_Area!$O$12=0,0,MIN(Cadastro_Cargas!$E$10,MAX(Cadastro_Cargas!$F$10,Perfil_Area!$O$12*RANDBETWEEN(85,115)/100))))</f>
        <v>0</v>
      </c>
    </row>
    <row r="179" ht="15.0" customHeight="1">
      <c r="A179" s="45">
        <v>45658.5</v>
      </c>
      <c r="B179" s="35">
        <v>12.0</v>
      </c>
      <c r="C179" s="35" t="s">
        <v>129</v>
      </c>
      <c r="D179" s="36" t="s">
        <v>106</v>
      </c>
      <c r="E179" s="35" t="s">
        <v>173</v>
      </c>
      <c r="F179" s="46">
        <f>IF(Cadastro_Cargas!$E$11=0,0,IF(Perfil_Area!$O$14=0,0,MIN(Cadastro_Cargas!$E$11,MAX(Cadastro_Cargas!$F$11,Perfil_Area!$O$14*RANDBETWEEN(85,115)/100))))</f>
        <v>2.262882615</v>
      </c>
    </row>
    <row r="180" ht="15.0" customHeight="1">
      <c r="A180" s="45">
        <v>45658.5</v>
      </c>
      <c r="B180" s="35">
        <v>12.0</v>
      </c>
      <c r="C180" s="35" t="s">
        <v>129</v>
      </c>
      <c r="D180" s="36" t="s">
        <v>107</v>
      </c>
      <c r="E180" s="35" t="s">
        <v>173</v>
      </c>
      <c r="F180" s="46">
        <f>IF(Cadastro_Cargas!$E$12=0,0,IF(Perfil_Area!$O$16=0,0,MIN(Cadastro_Cargas!$E$12,MAX(Cadastro_Cargas!$F$12,Perfil_Area!$O$16*RANDBETWEEN(85,115)/100))))</f>
        <v>0.2</v>
      </c>
    </row>
    <row r="181" ht="15.0" customHeight="1">
      <c r="A181" s="45">
        <v>45658.5</v>
      </c>
      <c r="B181" s="35">
        <v>12.0</v>
      </c>
      <c r="C181" s="35" t="s">
        <v>129</v>
      </c>
      <c r="D181" s="39" t="s">
        <v>31</v>
      </c>
      <c r="E181" s="35" t="s">
        <v>174</v>
      </c>
      <c r="F181" s="46">
        <f>IF(Cadastro_Cargas!$E$13=0,0,IF(Perfil_Area!$O$4=0,0,MIN(Cadastro_Cargas!$E$13,MAX(Cadastro_Cargas!$F$13,Perfil_Area!$O$4*RANDBETWEEN(85,115)/100))))</f>
        <v>3.725</v>
      </c>
    </row>
    <row r="182" ht="15.0" customHeight="1">
      <c r="A182" s="45">
        <v>45658.5</v>
      </c>
      <c r="B182" s="35">
        <v>12.0</v>
      </c>
      <c r="C182" s="35" t="s">
        <v>129</v>
      </c>
      <c r="D182" s="40" t="s">
        <v>44</v>
      </c>
      <c r="E182" s="35" t="s">
        <v>174</v>
      </c>
      <c r="F182" s="46">
        <f>IF(Cadastro_Cargas!$E$14=0,0,IF(Perfil_Area!$O$6=0,0,MIN(Cadastro_Cargas!$E$14,MAX(Cadastro_Cargas!$F$14,Perfil_Area!$O$6*RANDBETWEEN(85,115)/100))))</f>
        <v>0.514</v>
      </c>
    </row>
    <row r="183" ht="15.0" customHeight="1">
      <c r="A183" s="45">
        <v>45658.5</v>
      </c>
      <c r="B183" s="35">
        <v>12.0</v>
      </c>
      <c r="C183" s="35" t="s">
        <v>129</v>
      </c>
      <c r="D183" s="41" t="s">
        <v>56</v>
      </c>
      <c r="E183" s="35" t="s">
        <v>174</v>
      </c>
      <c r="F183" s="46">
        <f>IF(Cadastro_Cargas!$E$15=0,0,IF(Perfil_Area!$O$8=0,0,MIN(Cadastro_Cargas!$E$15,MAX(Cadastro_Cargas!$F$15,Perfil_Area!$O$8*RANDBETWEEN(85,115)/100))))</f>
        <v>0</v>
      </c>
    </row>
    <row r="184" ht="15.0" customHeight="1">
      <c r="A184" s="45">
        <v>45658.5416666667</v>
      </c>
      <c r="B184" s="35">
        <v>13.0</v>
      </c>
      <c r="C184" s="35" t="s">
        <v>128</v>
      </c>
      <c r="D184" s="36" t="s">
        <v>104</v>
      </c>
      <c r="E184" s="35" t="s">
        <v>173</v>
      </c>
      <c r="F184" s="46">
        <f>IF(Cadastro_Cargas!$E$2=0,0,IF(Perfil_Area!$P$9=0,0,MIN(Cadastro_Cargas!$E$2,MAX(Cadastro_Cargas!$F$2,Perfil_Area!$P$9*RANDBETWEEN(85,115)/100))))</f>
        <v>0</v>
      </c>
    </row>
    <row r="185" ht="15.0" customHeight="1">
      <c r="A185" s="45">
        <v>45658.5416666667</v>
      </c>
      <c r="B185" s="35">
        <v>13.0</v>
      </c>
      <c r="C185" s="35" t="s">
        <v>128</v>
      </c>
      <c r="D185" s="36" t="s">
        <v>105</v>
      </c>
      <c r="E185" s="35" t="s">
        <v>173</v>
      </c>
      <c r="F185" s="46">
        <f>IF(Cadastro_Cargas!$E$3=0,0,IF(Perfil_Area!$P$11=0,0,MIN(Cadastro_Cargas!$E$3,MAX(Cadastro_Cargas!$F$3,Perfil_Area!$P$11*RANDBETWEEN(85,115)/100))))</f>
        <v>0</v>
      </c>
    </row>
    <row r="186" ht="15.0" customHeight="1">
      <c r="A186" s="45">
        <v>45658.5416666667</v>
      </c>
      <c r="B186" s="35">
        <v>13.0</v>
      </c>
      <c r="C186" s="35" t="s">
        <v>128</v>
      </c>
      <c r="D186" s="36" t="s">
        <v>106</v>
      </c>
      <c r="E186" s="35" t="s">
        <v>173</v>
      </c>
      <c r="F186" s="46">
        <f>IF(Cadastro_Cargas!$E$4=0,0,IF(Perfil_Area!$P$13=0,0,MIN(Cadastro_Cargas!$E$4,MAX(Cadastro_Cargas!$F$4,Perfil_Area!$P$13*RANDBETWEEN(85,115)/100))))</f>
        <v>0</v>
      </c>
    </row>
    <row r="187" ht="15.0" customHeight="1">
      <c r="A187" s="45">
        <v>45658.5416666667</v>
      </c>
      <c r="B187" s="35">
        <v>13.0</v>
      </c>
      <c r="C187" s="35" t="s">
        <v>128</v>
      </c>
      <c r="D187" s="36" t="s">
        <v>107</v>
      </c>
      <c r="E187" s="35" t="s">
        <v>173</v>
      </c>
      <c r="F187" s="46">
        <f>IF(Cadastro_Cargas!$E$5=0,0,IF(Perfil_Area!$P$15=0,0,MIN(Cadastro_Cargas!$E$5,MAX(Cadastro_Cargas!$F$5,Perfil_Area!$P$15*RANDBETWEEN(85,115)/100))))</f>
        <v>0.174</v>
      </c>
    </row>
    <row r="188" ht="15.0" customHeight="1">
      <c r="A188" s="45">
        <v>45658.5416666667</v>
      </c>
      <c r="B188" s="35">
        <v>13.0</v>
      </c>
      <c r="C188" s="35" t="s">
        <v>128</v>
      </c>
      <c r="D188" s="39" t="s">
        <v>31</v>
      </c>
      <c r="E188" s="35" t="s">
        <v>174</v>
      </c>
      <c r="F188" s="46">
        <f>IF(Cadastro_Cargas!$E$6=0,0,IF(Perfil_Area!$P$3=0,0,MIN(Cadastro_Cargas!$E$6,MAX(Cadastro_Cargas!$F$6,Perfil_Area!$P$3*RANDBETWEEN(85,115)/100))))</f>
        <v>1.9796</v>
      </c>
    </row>
    <row r="189" ht="15.0" customHeight="1">
      <c r="A189" s="45">
        <v>45658.5416666667</v>
      </c>
      <c r="B189" s="35">
        <v>13.0</v>
      </c>
      <c r="C189" s="35" t="s">
        <v>128</v>
      </c>
      <c r="D189" s="40" t="s">
        <v>44</v>
      </c>
      <c r="E189" s="35" t="s">
        <v>174</v>
      </c>
      <c r="F189" s="46">
        <f>IF(Cadastro_Cargas!$E$7=0,0,IF(Perfil_Area!$P$5=0,0,MIN(Cadastro_Cargas!$E$7,MAX(Cadastro_Cargas!$F$7,Perfil_Area!$P$5*RANDBETWEEN(85,115)/100))))</f>
        <v>0.354</v>
      </c>
    </row>
    <row r="190" ht="15.0" customHeight="1">
      <c r="A190" s="45">
        <v>45658.5416666667</v>
      </c>
      <c r="B190" s="35">
        <v>13.0</v>
      </c>
      <c r="C190" s="35" t="s">
        <v>128</v>
      </c>
      <c r="D190" s="41" t="s">
        <v>56</v>
      </c>
      <c r="E190" s="35" t="s">
        <v>174</v>
      </c>
      <c r="F190" s="46">
        <f>IF(Cadastro_Cargas!$E$8=0,0,IF(Perfil_Area!$P$7=0,0,MIN(Cadastro_Cargas!$E$8,MAX(Cadastro_Cargas!$F$8,Perfil_Area!$P$7*RANDBETWEEN(85,115)/100))))</f>
        <v>0</v>
      </c>
    </row>
    <row r="191" ht="15.0" customHeight="1">
      <c r="A191" s="45">
        <v>45658.5416666667</v>
      </c>
      <c r="B191" s="35">
        <v>13.0</v>
      </c>
      <c r="C191" s="35" t="s">
        <v>129</v>
      </c>
      <c r="D191" s="36" t="s">
        <v>104</v>
      </c>
      <c r="E191" s="35" t="s">
        <v>173</v>
      </c>
      <c r="F191" s="46">
        <f>IF(Cadastro_Cargas!$E$9=0,0,IF(Perfil_Area!$P$10=0,0,MIN(Cadastro_Cargas!$E$9,MAX(Cadastro_Cargas!$F$9,Perfil_Area!$P$10*RANDBETWEEN(85,115)/100))))</f>
        <v>0</v>
      </c>
    </row>
    <row r="192" ht="15.0" customHeight="1">
      <c r="A192" s="45">
        <v>45658.5416666667</v>
      </c>
      <c r="B192" s="35">
        <v>13.0</v>
      </c>
      <c r="C192" s="35" t="s">
        <v>129</v>
      </c>
      <c r="D192" s="36" t="s">
        <v>105</v>
      </c>
      <c r="E192" s="35" t="s">
        <v>173</v>
      </c>
      <c r="F192" s="46">
        <f>IF(Cadastro_Cargas!$E$10=0,0,IF(Perfil_Area!$P$12=0,0,MIN(Cadastro_Cargas!$E$10,MAX(Cadastro_Cargas!$F$10,Perfil_Area!$P$12*RANDBETWEEN(85,115)/100))))</f>
        <v>0</v>
      </c>
    </row>
    <row r="193" ht="15.0" customHeight="1">
      <c r="A193" s="45">
        <v>45658.5416666667</v>
      </c>
      <c r="B193" s="35">
        <v>13.0</v>
      </c>
      <c r="C193" s="35" t="s">
        <v>129</v>
      </c>
      <c r="D193" s="36" t="s">
        <v>106</v>
      </c>
      <c r="E193" s="35" t="s">
        <v>173</v>
      </c>
      <c r="F193" s="46">
        <f>IF(Cadastro_Cargas!$E$11=0,0,IF(Perfil_Area!$P$14=0,0,MIN(Cadastro_Cargas!$E$11,MAX(Cadastro_Cargas!$F$11,Perfil_Area!$P$14*RANDBETWEEN(85,115)/100))))</f>
        <v>2.367013373</v>
      </c>
    </row>
    <row r="194" ht="15.0" customHeight="1">
      <c r="A194" s="45">
        <v>45658.5416666667</v>
      </c>
      <c r="B194" s="35">
        <v>13.0</v>
      </c>
      <c r="C194" s="35" t="s">
        <v>129</v>
      </c>
      <c r="D194" s="36" t="s">
        <v>107</v>
      </c>
      <c r="E194" s="35" t="s">
        <v>173</v>
      </c>
      <c r="F194" s="46">
        <f>IF(Cadastro_Cargas!$E$12=0,0,IF(Perfil_Area!$P$16=0,0,MIN(Cadastro_Cargas!$E$12,MAX(Cadastro_Cargas!$F$12,Perfil_Area!$P$16*RANDBETWEEN(85,115)/100))))</f>
        <v>0.2</v>
      </c>
    </row>
    <row r="195" ht="15.0" customHeight="1">
      <c r="A195" s="45">
        <v>45658.5416666667</v>
      </c>
      <c r="B195" s="35">
        <v>13.0</v>
      </c>
      <c r="C195" s="35" t="s">
        <v>129</v>
      </c>
      <c r="D195" s="39" t="s">
        <v>31</v>
      </c>
      <c r="E195" s="35" t="s">
        <v>174</v>
      </c>
      <c r="F195" s="46">
        <f>IF(Cadastro_Cargas!$E$13=0,0,IF(Perfil_Area!$P$4=0,0,MIN(Cadastro_Cargas!$E$13,MAX(Cadastro_Cargas!$F$13,Perfil_Area!$P$4*RANDBETWEEN(85,115)/100))))</f>
        <v>3.725</v>
      </c>
    </row>
    <row r="196" ht="15.0" customHeight="1">
      <c r="A196" s="45">
        <v>45658.5416666667</v>
      </c>
      <c r="B196" s="35">
        <v>13.0</v>
      </c>
      <c r="C196" s="35" t="s">
        <v>129</v>
      </c>
      <c r="D196" s="40" t="s">
        <v>44</v>
      </c>
      <c r="E196" s="35" t="s">
        <v>174</v>
      </c>
      <c r="F196" s="46">
        <f>IF(Cadastro_Cargas!$E$14=0,0,IF(Perfil_Area!$P$6=0,0,MIN(Cadastro_Cargas!$E$14,MAX(Cadastro_Cargas!$F$14,Perfil_Area!$P$6*RANDBETWEEN(85,115)/100))))</f>
        <v>0.514</v>
      </c>
    </row>
    <row r="197" ht="15.0" customHeight="1">
      <c r="A197" s="45">
        <v>45658.5416666667</v>
      </c>
      <c r="B197" s="35">
        <v>13.0</v>
      </c>
      <c r="C197" s="35" t="s">
        <v>129</v>
      </c>
      <c r="D197" s="41" t="s">
        <v>56</v>
      </c>
      <c r="E197" s="35" t="s">
        <v>174</v>
      </c>
      <c r="F197" s="46">
        <f>IF(Cadastro_Cargas!$E$15=0,0,IF(Perfil_Area!$P$8=0,0,MIN(Cadastro_Cargas!$E$15,MAX(Cadastro_Cargas!$F$15,Perfil_Area!$P$8*RANDBETWEEN(85,115)/100))))</f>
        <v>0</v>
      </c>
    </row>
    <row r="198" ht="15.0" customHeight="1">
      <c r="A198" s="45">
        <v>45658.5833333333</v>
      </c>
      <c r="B198" s="35">
        <v>14.0</v>
      </c>
      <c r="C198" s="35" t="s">
        <v>128</v>
      </c>
      <c r="D198" s="36" t="s">
        <v>104</v>
      </c>
      <c r="E198" s="35" t="s">
        <v>173</v>
      </c>
      <c r="F198" s="46">
        <f>IF(Cadastro_Cargas!$E$2=0,0,IF(Perfil_Area!$Q$9=0,0,MIN(Cadastro_Cargas!$E$2,MAX(Cadastro_Cargas!$F$2,Perfil_Area!$Q$9*RANDBETWEEN(85,115)/100))))</f>
        <v>0</v>
      </c>
    </row>
    <row r="199" ht="15.0" customHeight="1">
      <c r="A199" s="45">
        <v>45658.5833333333</v>
      </c>
      <c r="B199" s="35">
        <v>14.0</v>
      </c>
      <c r="C199" s="35" t="s">
        <v>128</v>
      </c>
      <c r="D199" s="36" t="s">
        <v>105</v>
      </c>
      <c r="E199" s="35" t="s">
        <v>173</v>
      </c>
      <c r="F199" s="46">
        <f>IF(Cadastro_Cargas!$E$3=0,0,IF(Perfil_Area!$Q$11=0,0,MIN(Cadastro_Cargas!$E$3,MAX(Cadastro_Cargas!$F$3,Perfil_Area!$Q$11*RANDBETWEEN(85,115)/100))))</f>
        <v>0</v>
      </c>
    </row>
    <row r="200" ht="15.0" customHeight="1">
      <c r="A200" s="45">
        <v>45658.5833333333</v>
      </c>
      <c r="B200" s="35">
        <v>14.0</v>
      </c>
      <c r="C200" s="35" t="s">
        <v>128</v>
      </c>
      <c r="D200" s="36" t="s">
        <v>106</v>
      </c>
      <c r="E200" s="35" t="s">
        <v>173</v>
      </c>
      <c r="F200" s="46">
        <f>IF(Cadastro_Cargas!$E$4=0,0,IF(Perfil_Area!$Q$13=0,0,MIN(Cadastro_Cargas!$E$4,MAX(Cadastro_Cargas!$F$4,Perfil_Area!$Q$13*RANDBETWEEN(85,115)/100))))</f>
        <v>0</v>
      </c>
    </row>
    <row r="201" ht="15.0" customHeight="1">
      <c r="A201" s="45">
        <v>45658.5833333333</v>
      </c>
      <c r="B201" s="35">
        <v>14.0</v>
      </c>
      <c r="C201" s="35" t="s">
        <v>128</v>
      </c>
      <c r="D201" s="36" t="s">
        <v>107</v>
      </c>
      <c r="E201" s="35" t="s">
        <v>173</v>
      </c>
      <c r="F201" s="46">
        <f>IF(Cadastro_Cargas!$E$5=0,0,IF(Perfil_Area!$Q$15=0,0,MIN(Cadastro_Cargas!$E$5,MAX(Cadastro_Cargas!$F$5,Perfil_Area!$Q$15*RANDBETWEEN(85,115)/100))))</f>
        <v>0.2</v>
      </c>
    </row>
    <row r="202" ht="15.0" customHeight="1">
      <c r="A202" s="45">
        <v>45658.5833333333</v>
      </c>
      <c r="B202" s="35">
        <v>14.0</v>
      </c>
      <c r="C202" s="35" t="s">
        <v>128</v>
      </c>
      <c r="D202" s="39" t="s">
        <v>31</v>
      </c>
      <c r="E202" s="35" t="s">
        <v>174</v>
      </c>
      <c r="F202" s="46">
        <f>IF(Cadastro_Cargas!$E$6=0,0,IF(Perfil_Area!$Q$3=0,0,MIN(Cadastro_Cargas!$E$6,MAX(Cadastro_Cargas!$F$6,Perfil_Area!$Q$3*RANDBETWEEN(85,115)/100))))</f>
        <v>1.7978</v>
      </c>
    </row>
    <row r="203" ht="15.0" customHeight="1">
      <c r="A203" s="45">
        <v>45658.5833333333</v>
      </c>
      <c r="B203" s="35">
        <v>14.0</v>
      </c>
      <c r="C203" s="35" t="s">
        <v>128</v>
      </c>
      <c r="D203" s="40" t="s">
        <v>44</v>
      </c>
      <c r="E203" s="35" t="s">
        <v>174</v>
      </c>
      <c r="F203" s="46">
        <f>IF(Cadastro_Cargas!$E$7=0,0,IF(Perfil_Area!$Q$5=0,0,MIN(Cadastro_Cargas!$E$7,MAX(Cadastro_Cargas!$F$7,Perfil_Area!$Q$5*RANDBETWEEN(85,115)/100))))</f>
        <v>0.354</v>
      </c>
    </row>
    <row r="204" ht="15.0" customHeight="1">
      <c r="A204" s="45">
        <v>45658.5833333333</v>
      </c>
      <c r="B204" s="35">
        <v>14.0</v>
      </c>
      <c r="C204" s="35" t="s">
        <v>128</v>
      </c>
      <c r="D204" s="41" t="s">
        <v>56</v>
      </c>
      <c r="E204" s="35" t="s">
        <v>174</v>
      </c>
      <c r="F204" s="46">
        <f>IF(Cadastro_Cargas!$E$8=0,0,IF(Perfil_Area!$Q$7=0,0,MIN(Cadastro_Cargas!$E$8,MAX(Cadastro_Cargas!$F$8,Perfil_Area!$Q$7*RANDBETWEEN(85,115)/100))))</f>
        <v>0</v>
      </c>
    </row>
    <row r="205" ht="15.0" customHeight="1">
      <c r="A205" s="45">
        <v>45658.5833333333</v>
      </c>
      <c r="B205" s="35">
        <v>14.0</v>
      </c>
      <c r="C205" s="35" t="s">
        <v>129</v>
      </c>
      <c r="D205" s="36" t="s">
        <v>104</v>
      </c>
      <c r="E205" s="35" t="s">
        <v>173</v>
      </c>
      <c r="F205" s="46">
        <f>IF(Cadastro_Cargas!$E$9=0,0,IF(Perfil_Area!$Q$10=0,0,MIN(Cadastro_Cargas!$E$9,MAX(Cadastro_Cargas!$F$9,Perfil_Area!$Q$10*RANDBETWEEN(85,115)/100))))</f>
        <v>0</v>
      </c>
    </row>
    <row r="206" ht="15.0" customHeight="1">
      <c r="A206" s="45">
        <v>45658.5833333333</v>
      </c>
      <c r="B206" s="35">
        <v>14.0</v>
      </c>
      <c r="C206" s="35" t="s">
        <v>129</v>
      </c>
      <c r="D206" s="36" t="s">
        <v>105</v>
      </c>
      <c r="E206" s="35" t="s">
        <v>173</v>
      </c>
      <c r="F206" s="46">
        <f>IF(Cadastro_Cargas!$E$10=0,0,IF(Perfil_Area!$Q$12=0,0,MIN(Cadastro_Cargas!$E$10,MAX(Cadastro_Cargas!$F$10,Perfil_Area!$Q$12*RANDBETWEEN(85,115)/100))))</f>
        <v>15.664</v>
      </c>
    </row>
    <row r="207" ht="15.0" customHeight="1">
      <c r="A207" s="45">
        <v>45658.5833333333</v>
      </c>
      <c r="B207" s="35">
        <v>14.0</v>
      </c>
      <c r="C207" s="35" t="s">
        <v>129</v>
      </c>
      <c r="D207" s="36" t="s">
        <v>106</v>
      </c>
      <c r="E207" s="35" t="s">
        <v>173</v>
      </c>
      <c r="F207" s="46">
        <f>IF(Cadastro_Cargas!$E$11=0,0,IF(Perfil_Area!$Q$14=0,0,MIN(Cadastro_Cargas!$E$11,MAX(Cadastro_Cargas!$F$11,Perfil_Area!$Q$14*RANDBETWEEN(85,115)/100))))</f>
        <v>2.367013373</v>
      </c>
    </row>
    <row r="208" ht="15.0" customHeight="1">
      <c r="A208" s="45">
        <v>45658.5833333333</v>
      </c>
      <c r="B208" s="35">
        <v>14.0</v>
      </c>
      <c r="C208" s="35" t="s">
        <v>129</v>
      </c>
      <c r="D208" s="36" t="s">
        <v>107</v>
      </c>
      <c r="E208" s="35" t="s">
        <v>173</v>
      </c>
      <c r="F208" s="46">
        <f>IF(Cadastro_Cargas!$E$12=0,0,IF(Perfil_Area!$Q$16=0,0,MIN(Cadastro_Cargas!$E$12,MAX(Cadastro_Cargas!$F$12,Perfil_Area!$Q$16*RANDBETWEEN(85,115)/100))))</f>
        <v>0.2</v>
      </c>
    </row>
    <row r="209" ht="15.0" customHeight="1">
      <c r="A209" s="45">
        <v>45658.5833333333</v>
      </c>
      <c r="B209" s="35">
        <v>14.0</v>
      </c>
      <c r="C209" s="35" t="s">
        <v>129</v>
      </c>
      <c r="D209" s="39" t="s">
        <v>31</v>
      </c>
      <c r="E209" s="35" t="s">
        <v>174</v>
      </c>
      <c r="F209" s="46">
        <f>IF(Cadastro_Cargas!$E$13=0,0,IF(Perfil_Area!$Q$4=0,0,MIN(Cadastro_Cargas!$E$13,MAX(Cadastro_Cargas!$F$13,Perfil_Area!$Q$4*RANDBETWEEN(85,115)/100))))</f>
        <v>3.5015</v>
      </c>
    </row>
    <row r="210" ht="15.0" customHeight="1">
      <c r="A210" s="45">
        <v>45658.5833333333</v>
      </c>
      <c r="B210" s="35">
        <v>14.0</v>
      </c>
      <c r="C210" s="35" t="s">
        <v>129</v>
      </c>
      <c r="D210" s="40" t="s">
        <v>44</v>
      </c>
      <c r="E210" s="35" t="s">
        <v>174</v>
      </c>
      <c r="F210" s="46">
        <f>IF(Cadastro_Cargas!$E$14=0,0,IF(Perfil_Area!$Q$6=0,0,MIN(Cadastro_Cargas!$E$14,MAX(Cadastro_Cargas!$F$14,Perfil_Area!$Q$6*RANDBETWEEN(85,115)/100))))</f>
        <v>0.514</v>
      </c>
    </row>
    <row r="211" ht="15.0" customHeight="1">
      <c r="A211" s="45">
        <v>45658.5833333333</v>
      </c>
      <c r="B211" s="35">
        <v>14.0</v>
      </c>
      <c r="C211" s="35" t="s">
        <v>129</v>
      </c>
      <c r="D211" s="41" t="s">
        <v>56</v>
      </c>
      <c r="E211" s="35" t="s">
        <v>174</v>
      </c>
      <c r="F211" s="46">
        <f>IF(Cadastro_Cargas!$E$15=0,0,IF(Perfil_Area!$Q$8=0,0,MIN(Cadastro_Cargas!$E$15,MAX(Cadastro_Cargas!$F$15,Perfil_Area!$Q$8*RANDBETWEEN(85,115)/100))))</f>
        <v>0</v>
      </c>
    </row>
    <row r="212" ht="15.0" customHeight="1">
      <c r="A212" s="45">
        <v>45658.625</v>
      </c>
      <c r="B212" s="35">
        <v>15.0</v>
      </c>
      <c r="C212" s="35" t="s">
        <v>128</v>
      </c>
      <c r="D212" s="36" t="s">
        <v>104</v>
      </c>
      <c r="E212" s="35" t="s">
        <v>173</v>
      </c>
      <c r="F212" s="46">
        <f>IF(Cadastro_Cargas!$E$2=0,0,IF(Perfil_Area!$R$9=0,0,MIN(Cadastro_Cargas!$E$2,MAX(Cadastro_Cargas!$F$2,Perfil_Area!$R$9*RANDBETWEEN(85,115)/100))))</f>
        <v>0</v>
      </c>
    </row>
    <row r="213" ht="15.0" customHeight="1">
      <c r="A213" s="45">
        <v>45658.625</v>
      </c>
      <c r="B213" s="35">
        <v>15.0</v>
      </c>
      <c r="C213" s="35" t="s">
        <v>128</v>
      </c>
      <c r="D213" s="36" t="s">
        <v>105</v>
      </c>
      <c r="E213" s="35" t="s">
        <v>173</v>
      </c>
      <c r="F213" s="46">
        <f>IF(Cadastro_Cargas!$E$3=0,0,IF(Perfil_Area!$R$11=0,0,MIN(Cadastro_Cargas!$E$3,MAX(Cadastro_Cargas!$F$3,Perfil_Area!$R$11*RANDBETWEEN(85,115)/100))))</f>
        <v>0</v>
      </c>
    </row>
    <row r="214" ht="15.0" customHeight="1">
      <c r="A214" s="45">
        <v>45658.625</v>
      </c>
      <c r="B214" s="35">
        <v>15.0</v>
      </c>
      <c r="C214" s="35" t="s">
        <v>128</v>
      </c>
      <c r="D214" s="36" t="s">
        <v>106</v>
      </c>
      <c r="E214" s="35" t="s">
        <v>173</v>
      </c>
      <c r="F214" s="46">
        <f>IF(Cadastro_Cargas!$E$4=0,0,IF(Perfil_Area!$R$13=0,0,MIN(Cadastro_Cargas!$E$4,MAX(Cadastro_Cargas!$F$4,Perfil_Area!$R$13*RANDBETWEEN(85,115)/100))))</f>
        <v>0</v>
      </c>
    </row>
    <row r="215" ht="15.0" customHeight="1">
      <c r="A215" s="45">
        <v>45658.625</v>
      </c>
      <c r="B215" s="35">
        <v>15.0</v>
      </c>
      <c r="C215" s="35" t="s">
        <v>128</v>
      </c>
      <c r="D215" s="36" t="s">
        <v>107</v>
      </c>
      <c r="E215" s="35" t="s">
        <v>173</v>
      </c>
      <c r="F215" s="46">
        <f>IF(Cadastro_Cargas!$E$5=0,0,IF(Perfil_Area!$R$15=0,0,MIN(Cadastro_Cargas!$E$5,MAX(Cadastro_Cargas!$F$5,Perfil_Area!$R$15*RANDBETWEEN(85,115)/100))))</f>
        <v>0.2</v>
      </c>
    </row>
    <row r="216" ht="15.0" customHeight="1">
      <c r="A216" s="45">
        <v>45658.625</v>
      </c>
      <c r="B216" s="35">
        <v>15.0</v>
      </c>
      <c r="C216" s="35" t="s">
        <v>128</v>
      </c>
      <c r="D216" s="39" t="s">
        <v>31</v>
      </c>
      <c r="E216" s="35" t="s">
        <v>174</v>
      </c>
      <c r="F216" s="46">
        <f>IF(Cadastro_Cargas!$E$6=0,0,IF(Perfil_Area!$R$3=0,0,MIN(Cadastro_Cargas!$E$6,MAX(Cadastro_Cargas!$F$6,Perfil_Area!$R$3*RANDBETWEEN(85,115)/100))))</f>
        <v>2.02</v>
      </c>
    </row>
    <row r="217" ht="15.0" customHeight="1">
      <c r="A217" s="45">
        <v>45658.625</v>
      </c>
      <c r="B217" s="35">
        <v>15.0</v>
      </c>
      <c r="C217" s="35" t="s">
        <v>128</v>
      </c>
      <c r="D217" s="40" t="s">
        <v>44</v>
      </c>
      <c r="E217" s="35" t="s">
        <v>174</v>
      </c>
      <c r="F217" s="46">
        <f>IF(Cadastro_Cargas!$E$7=0,0,IF(Perfil_Area!$R$5=0,0,MIN(Cadastro_Cargas!$E$7,MAX(Cadastro_Cargas!$F$7,Perfil_Area!$R$5*RANDBETWEEN(85,115)/100))))</f>
        <v>0.354</v>
      </c>
    </row>
    <row r="218" ht="15.0" customHeight="1">
      <c r="A218" s="45">
        <v>45658.625</v>
      </c>
      <c r="B218" s="35">
        <v>15.0</v>
      </c>
      <c r="C218" s="35" t="s">
        <v>128</v>
      </c>
      <c r="D218" s="41" t="s">
        <v>56</v>
      </c>
      <c r="E218" s="35" t="s">
        <v>174</v>
      </c>
      <c r="F218" s="46">
        <f>IF(Cadastro_Cargas!$E$8=0,0,IF(Perfil_Area!$R$7=0,0,MIN(Cadastro_Cargas!$E$8,MAX(Cadastro_Cargas!$F$8,Perfil_Area!$R$7*RANDBETWEEN(85,115)/100))))</f>
        <v>0</v>
      </c>
    </row>
    <row r="219" ht="15.0" customHeight="1">
      <c r="A219" s="45">
        <v>45658.625</v>
      </c>
      <c r="B219" s="35">
        <v>15.0</v>
      </c>
      <c r="C219" s="35" t="s">
        <v>129</v>
      </c>
      <c r="D219" s="36" t="s">
        <v>104</v>
      </c>
      <c r="E219" s="35" t="s">
        <v>173</v>
      </c>
      <c r="F219" s="46">
        <f>IF(Cadastro_Cargas!$E$9=0,0,IF(Perfil_Area!$R$10=0,0,MIN(Cadastro_Cargas!$E$9,MAX(Cadastro_Cargas!$F$9,Perfil_Area!$R$10*RANDBETWEEN(85,115)/100))))</f>
        <v>0</v>
      </c>
    </row>
    <row r="220" ht="15.0" customHeight="1">
      <c r="A220" s="45">
        <v>45658.625</v>
      </c>
      <c r="B220" s="35">
        <v>15.0</v>
      </c>
      <c r="C220" s="35" t="s">
        <v>129</v>
      </c>
      <c r="D220" s="36" t="s">
        <v>105</v>
      </c>
      <c r="E220" s="35" t="s">
        <v>173</v>
      </c>
      <c r="F220" s="46">
        <f>IF(Cadastro_Cargas!$E$10=0,0,IF(Perfil_Area!$R$12=0,0,MIN(Cadastro_Cargas!$E$10,MAX(Cadastro_Cargas!$F$10,Perfil_Area!$R$12*RANDBETWEEN(85,115)/100))))</f>
        <v>17.6</v>
      </c>
    </row>
    <row r="221" ht="15.0" customHeight="1">
      <c r="A221" s="45">
        <v>45658.625</v>
      </c>
      <c r="B221" s="35">
        <v>15.0</v>
      </c>
      <c r="C221" s="35" t="s">
        <v>129</v>
      </c>
      <c r="D221" s="36" t="s">
        <v>106</v>
      </c>
      <c r="E221" s="35" t="s">
        <v>173</v>
      </c>
      <c r="F221" s="46">
        <f>IF(Cadastro_Cargas!$E$11=0,0,IF(Perfil_Area!$R$14=0,0,MIN(Cadastro_Cargas!$E$11,MAX(Cadastro_Cargas!$F$11,Perfil_Area!$R$14*RANDBETWEEN(85,115)/100))))</f>
        <v>2.054647845</v>
      </c>
    </row>
    <row r="222" ht="15.0" customHeight="1">
      <c r="A222" s="45">
        <v>45658.625</v>
      </c>
      <c r="B222" s="35">
        <v>15.0</v>
      </c>
      <c r="C222" s="35" t="s">
        <v>129</v>
      </c>
      <c r="D222" s="36" t="s">
        <v>107</v>
      </c>
      <c r="E222" s="35" t="s">
        <v>173</v>
      </c>
      <c r="F222" s="46">
        <f>IF(Cadastro_Cargas!$E$12=0,0,IF(Perfil_Area!$R$16=0,0,MIN(Cadastro_Cargas!$E$12,MAX(Cadastro_Cargas!$F$12,Perfil_Area!$R$16*RANDBETWEEN(85,115)/100))))</f>
        <v>0.17</v>
      </c>
    </row>
    <row r="223" ht="15.0" customHeight="1">
      <c r="A223" s="45">
        <v>45658.625</v>
      </c>
      <c r="B223" s="35">
        <v>15.0</v>
      </c>
      <c r="C223" s="35" t="s">
        <v>129</v>
      </c>
      <c r="D223" s="39" t="s">
        <v>31</v>
      </c>
      <c r="E223" s="35" t="s">
        <v>174</v>
      </c>
      <c r="F223" s="46">
        <f>IF(Cadastro_Cargas!$E$13=0,0,IF(Perfil_Area!$R$4=0,0,MIN(Cadastro_Cargas!$E$13,MAX(Cadastro_Cargas!$F$13,Perfil_Area!$R$4*RANDBETWEEN(85,115)/100))))</f>
        <v>3.31525</v>
      </c>
    </row>
    <row r="224" ht="15.0" customHeight="1">
      <c r="A224" s="45">
        <v>45658.625</v>
      </c>
      <c r="B224" s="35">
        <v>15.0</v>
      </c>
      <c r="C224" s="35" t="s">
        <v>129</v>
      </c>
      <c r="D224" s="40" t="s">
        <v>44</v>
      </c>
      <c r="E224" s="35" t="s">
        <v>174</v>
      </c>
      <c r="F224" s="46">
        <f>IF(Cadastro_Cargas!$E$14=0,0,IF(Perfil_Area!$R$6=0,0,MIN(Cadastro_Cargas!$E$14,MAX(Cadastro_Cargas!$F$14,Perfil_Area!$R$6*RANDBETWEEN(85,115)/100))))</f>
        <v>0.514</v>
      </c>
    </row>
    <row r="225" ht="15.0" customHeight="1">
      <c r="A225" s="45">
        <v>45658.625</v>
      </c>
      <c r="B225" s="35">
        <v>15.0</v>
      </c>
      <c r="C225" s="35" t="s">
        <v>129</v>
      </c>
      <c r="D225" s="41" t="s">
        <v>56</v>
      </c>
      <c r="E225" s="35" t="s">
        <v>174</v>
      </c>
      <c r="F225" s="46">
        <f>IF(Cadastro_Cargas!$E$15=0,0,IF(Perfil_Area!$R$8=0,0,MIN(Cadastro_Cargas!$E$15,MAX(Cadastro_Cargas!$F$15,Perfil_Area!$R$8*RANDBETWEEN(85,115)/100))))</f>
        <v>0</v>
      </c>
    </row>
    <row r="226" ht="15.0" customHeight="1">
      <c r="A226" s="45">
        <v>45658.6666666667</v>
      </c>
      <c r="B226" s="35">
        <v>16.0</v>
      </c>
      <c r="C226" s="35" t="s">
        <v>128</v>
      </c>
      <c r="D226" s="36" t="s">
        <v>104</v>
      </c>
      <c r="E226" s="35" t="s">
        <v>173</v>
      </c>
      <c r="F226" s="46">
        <f>IF(Cadastro_Cargas!$E$2=0,0,IF(Perfil_Area!$S$9=0,0,MIN(Cadastro_Cargas!$E$2,MAX(Cadastro_Cargas!$F$2,Perfil_Area!$S$9*RANDBETWEEN(85,115)/100))))</f>
        <v>0</v>
      </c>
    </row>
    <row r="227" ht="15.0" customHeight="1">
      <c r="A227" s="45">
        <v>45658.6666666667</v>
      </c>
      <c r="B227" s="35">
        <v>16.0</v>
      </c>
      <c r="C227" s="35" t="s">
        <v>128</v>
      </c>
      <c r="D227" s="36" t="s">
        <v>105</v>
      </c>
      <c r="E227" s="35" t="s">
        <v>173</v>
      </c>
      <c r="F227" s="46">
        <f>IF(Cadastro_Cargas!$E$3=0,0,IF(Perfil_Area!$S$11=0,0,MIN(Cadastro_Cargas!$E$3,MAX(Cadastro_Cargas!$F$3,Perfil_Area!$S$11*RANDBETWEEN(85,115)/100))))</f>
        <v>0</v>
      </c>
    </row>
    <row r="228" ht="15.0" customHeight="1">
      <c r="A228" s="45">
        <v>45658.6666666667</v>
      </c>
      <c r="B228" s="35">
        <v>16.0</v>
      </c>
      <c r="C228" s="35" t="s">
        <v>128</v>
      </c>
      <c r="D228" s="36" t="s">
        <v>106</v>
      </c>
      <c r="E228" s="35" t="s">
        <v>173</v>
      </c>
      <c r="F228" s="46">
        <f>IF(Cadastro_Cargas!$E$4=0,0,IF(Perfil_Area!$S$13=0,0,MIN(Cadastro_Cargas!$E$4,MAX(Cadastro_Cargas!$F$4,Perfil_Area!$S$13*RANDBETWEEN(85,115)/100))))</f>
        <v>0</v>
      </c>
    </row>
    <row r="229" ht="15.0" customHeight="1">
      <c r="A229" s="45">
        <v>45658.6666666667</v>
      </c>
      <c r="B229" s="35">
        <v>16.0</v>
      </c>
      <c r="C229" s="35" t="s">
        <v>128</v>
      </c>
      <c r="D229" s="36" t="s">
        <v>107</v>
      </c>
      <c r="E229" s="35" t="s">
        <v>173</v>
      </c>
      <c r="F229" s="46">
        <f>IF(Cadastro_Cargas!$E$5=0,0,IF(Perfil_Area!$S$15=0,0,MIN(Cadastro_Cargas!$E$5,MAX(Cadastro_Cargas!$F$5,Perfil_Area!$S$15*RANDBETWEEN(85,115)/100))))</f>
        <v>0.184</v>
      </c>
    </row>
    <row r="230" ht="15.0" customHeight="1">
      <c r="A230" s="45">
        <v>45658.6666666667</v>
      </c>
      <c r="B230" s="35">
        <v>16.0</v>
      </c>
      <c r="C230" s="35" t="s">
        <v>128</v>
      </c>
      <c r="D230" s="39" t="s">
        <v>31</v>
      </c>
      <c r="E230" s="35" t="s">
        <v>174</v>
      </c>
      <c r="F230" s="46">
        <f>IF(Cadastro_Cargas!$E$6=0,0,IF(Perfil_Area!$S$3=0,0,MIN(Cadastro_Cargas!$E$6,MAX(Cadastro_Cargas!$F$6,Perfil_Area!$S$3*RANDBETWEEN(85,115)/100))))</f>
        <v>1.7372</v>
      </c>
    </row>
    <row r="231" ht="15.0" customHeight="1">
      <c r="A231" s="45">
        <v>45658.6666666667</v>
      </c>
      <c r="B231" s="35">
        <v>16.0</v>
      </c>
      <c r="C231" s="35" t="s">
        <v>128</v>
      </c>
      <c r="D231" s="40" t="s">
        <v>44</v>
      </c>
      <c r="E231" s="35" t="s">
        <v>174</v>
      </c>
      <c r="F231" s="46">
        <f>IF(Cadastro_Cargas!$E$7=0,0,IF(Perfil_Area!$S$5=0,0,MIN(Cadastro_Cargas!$E$7,MAX(Cadastro_Cargas!$F$7,Perfil_Area!$S$5*RANDBETWEEN(85,115)/100))))</f>
        <v>0.29318</v>
      </c>
    </row>
    <row r="232" ht="15.0" customHeight="1">
      <c r="A232" s="45">
        <v>45658.6666666667</v>
      </c>
      <c r="B232" s="35">
        <v>16.0</v>
      </c>
      <c r="C232" s="35" t="s">
        <v>128</v>
      </c>
      <c r="D232" s="41" t="s">
        <v>56</v>
      </c>
      <c r="E232" s="35" t="s">
        <v>174</v>
      </c>
      <c r="F232" s="46">
        <f>IF(Cadastro_Cargas!$E$8=0,0,IF(Perfil_Area!$S$7=0,0,MIN(Cadastro_Cargas!$E$8,MAX(Cadastro_Cargas!$F$8,Perfil_Area!$S$7*RANDBETWEEN(85,115)/100))))</f>
        <v>0</v>
      </c>
    </row>
    <row r="233" ht="15.0" customHeight="1">
      <c r="A233" s="45">
        <v>45658.6666666667</v>
      </c>
      <c r="B233" s="35">
        <v>16.0</v>
      </c>
      <c r="C233" s="35" t="s">
        <v>129</v>
      </c>
      <c r="D233" s="36" t="s">
        <v>104</v>
      </c>
      <c r="E233" s="35" t="s">
        <v>173</v>
      </c>
      <c r="F233" s="46">
        <f>IF(Cadastro_Cargas!$E$9=0,0,IF(Perfil_Area!$S$10=0,0,MIN(Cadastro_Cargas!$E$9,MAX(Cadastro_Cargas!$F$9,Perfil_Area!$S$10*RANDBETWEEN(85,115)/100))))</f>
        <v>0</v>
      </c>
    </row>
    <row r="234" ht="15.0" customHeight="1">
      <c r="A234" s="45">
        <v>45658.6666666667</v>
      </c>
      <c r="B234" s="35">
        <v>16.0</v>
      </c>
      <c r="C234" s="35" t="s">
        <v>129</v>
      </c>
      <c r="D234" s="36" t="s">
        <v>105</v>
      </c>
      <c r="E234" s="35" t="s">
        <v>173</v>
      </c>
      <c r="F234" s="46">
        <f>IF(Cadastro_Cargas!$E$10=0,0,IF(Perfil_Area!$S$12=0,0,MIN(Cadastro_Cargas!$E$10,MAX(Cadastro_Cargas!$F$10,Perfil_Area!$S$12*RANDBETWEEN(85,115)/100))))</f>
        <v>0</v>
      </c>
    </row>
    <row r="235" ht="15.0" customHeight="1">
      <c r="A235" s="45">
        <v>45658.6666666667</v>
      </c>
      <c r="B235" s="35">
        <v>16.0</v>
      </c>
      <c r="C235" s="35" t="s">
        <v>129</v>
      </c>
      <c r="D235" s="36" t="s">
        <v>106</v>
      </c>
      <c r="E235" s="35" t="s">
        <v>173</v>
      </c>
      <c r="F235" s="46">
        <f>IF(Cadastro_Cargas!$E$11=0,0,IF(Perfil_Area!$S$14=0,0,MIN(Cadastro_Cargas!$E$11,MAX(Cadastro_Cargas!$F$11,Perfil_Area!$S$14*RANDBETWEEN(85,115)/100))))</f>
        <v>2.053096583</v>
      </c>
    </row>
    <row r="236" ht="15.0" customHeight="1">
      <c r="A236" s="45">
        <v>45658.6666666667</v>
      </c>
      <c r="B236" s="35">
        <v>16.0</v>
      </c>
      <c r="C236" s="35" t="s">
        <v>129</v>
      </c>
      <c r="D236" s="36" t="s">
        <v>107</v>
      </c>
      <c r="E236" s="35" t="s">
        <v>173</v>
      </c>
      <c r="F236" s="46">
        <f>IF(Cadastro_Cargas!$E$12=0,0,IF(Perfil_Area!$S$16=0,0,MIN(Cadastro_Cargas!$E$12,MAX(Cadastro_Cargas!$F$12,Perfil_Area!$S$16*RANDBETWEEN(85,115)/100))))</f>
        <v>0.2</v>
      </c>
    </row>
    <row r="237" ht="15.0" customHeight="1">
      <c r="A237" s="45">
        <v>45658.6666666667</v>
      </c>
      <c r="B237" s="35">
        <v>16.0</v>
      </c>
      <c r="C237" s="35" t="s">
        <v>129</v>
      </c>
      <c r="D237" s="39" t="s">
        <v>31</v>
      </c>
      <c r="E237" s="35" t="s">
        <v>174</v>
      </c>
      <c r="F237" s="46">
        <f>IF(Cadastro_Cargas!$E$13=0,0,IF(Perfil_Area!$S$4=0,0,MIN(Cadastro_Cargas!$E$13,MAX(Cadastro_Cargas!$F$13,Perfil_Area!$S$4*RANDBETWEEN(85,115)/100))))</f>
        <v>3.725</v>
      </c>
    </row>
    <row r="238" ht="15.0" customHeight="1">
      <c r="A238" s="45">
        <v>45658.6666666667</v>
      </c>
      <c r="B238" s="35">
        <v>16.0</v>
      </c>
      <c r="C238" s="35" t="s">
        <v>129</v>
      </c>
      <c r="D238" s="40" t="s">
        <v>44</v>
      </c>
      <c r="E238" s="35" t="s">
        <v>174</v>
      </c>
      <c r="F238" s="46">
        <f>IF(Cadastro_Cargas!$E$14=0,0,IF(Perfil_Area!$S$6=0,0,MIN(Cadastro_Cargas!$E$14,MAX(Cadastro_Cargas!$F$14,Perfil_Area!$S$6*RANDBETWEEN(85,115)/100))))</f>
        <v>0.42552</v>
      </c>
    </row>
    <row r="239" ht="15.0" customHeight="1">
      <c r="A239" s="45">
        <v>45658.6666666667</v>
      </c>
      <c r="B239" s="35">
        <v>16.0</v>
      </c>
      <c r="C239" s="35" t="s">
        <v>129</v>
      </c>
      <c r="D239" s="41" t="s">
        <v>56</v>
      </c>
      <c r="E239" s="35" t="s">
        <v>174</v>
      </c>
      <c r="F239" s="46">
        <f>IF(Cadastro_Cargas!$E$15=0,0,IF(Perfil_Area!$S$8=0,0,MIN(Cadastro_Cargas!$E$15,MAX(Cadastro_Cargas!$F$15,Perfil_Area!$S$8*RANDBETWEEN(85,115)/100))))</f>
        <v>0</v>
      </c>
    </row>
    <row r="240" ht="15.0" customHeight="1">
      <c r="A240" s="45">
        <v>45658.7083333333</v>
      </c>
      <c r="B240" s="35">
        <v>17.0</v>
      </c>
      <c r="C240" s="35" t="s">
        <v>128</v>
      </c>
      <c r="D240" s="36" t="s">
        <v>104</v>
      </c>
      <c r="E240" s="35" t="s">
        <v>173</v>
      </c>
      <c r="F240" s="46">
        <f>IF(Cadastro_Cargas!$E$2=0,0,IF(Perfil_Area!$T$9=0,0,MIN(Cadastro_Cargas!$E$2,MAX(Cadastro_Cargas!$F$2,Perfil_Area!$T$9*RANDBETWEEN(85,115)/100))))</f>
        <v>0</v>
      </c>
    </row>
    <row r="241" ht="15.0" customHeight="1">
      <c r="A241" s="45">
        <v>45658.7083333333</v>
      </c>
      <c r="B241" s="35">
        <v>17.0</v>
      </c>
      <c r="C241" s="35" t="s">
        <v>128</v>
      </c>
      <c r="D241" s="36" t="s">
        <v>105</v>
      </c>
      <c r="E241" s="35" t="s">
        <v>173</v>
      </c>
      <c r="F241" s="46">
        <f>IF(Cadastro_Cargas!$E$3=0,0,IF(Perfil_Area!$T$11=0,0,MIN(Cadastro_Cargas!$E$3,MAX(Cadastro_Cargas!$F$3,Perfil_Area!$T$11*RANDBETWEEN(85,115)/100))))</f>
        <v>0</v>
      </c>
    </row>
    <row r="242" ht="15.0" customHeight="1">
      <c r="A242" s="45">
        <v>45658.7083333333</v>
      </c>
      <c r="B242" s="35">
        <v>17.0</v>
      </c>
      <c r="C242" s="35" t="s">
        <v>128</v>
      </c>
      <c r="D242" s="36" t="s">
        <v>106</v>
      </c>
      <c r="E242" s="35" t="s">
        <v>173</v>
      </c>
      <c r="F242" s="46">
        <f>IF(Cadastro_Cargas!$E$4=0,0,IF(Perfil_Area!$T$13=0,0,MIN(Cadastro_Cargas!$E$4,MAX(Cadastro_Cargas!$F$4,Perfil_Area!$T$13*RANDBETWEEN(85,115)/100))))</f>
        <v>0</v>
      </c>
    </row>
    <row r="243" ht="15.0" customHeight="1">
      <c r="A243" s="45">
        <v>45658.7083333333</v>
      </c>
      <c r="B243" s="35">
        <v>17.0</v>
      </c>
      <c r="C243" s="35" t="s">
        <v>128</v>
      </c>
      <c r="D243" s="36" t="s">
        <v>107</v>
      </c>
      <c r="E243" s="35" t="s">
        <v>173</v>
      </c>
      <c r="F243" s="46">
        <f>IF(Cadastro_Cargas!$E$5=0,0,IF(Perfil_Area!$T$15=0,0,MIN(Cadastro_Cargas!$E$5,MAX(Cadastro_Cargas!$F$5,Perfil_Area!$T$15*RANDBETWEEN(85,115)/100))))</f>
        <v>0.18</v>
      </c>
    </row>
    <row r="244" ht="15.0" customHeight="1">
      <c r="A244" s="45">
        <v>45658.7083333333</v>
      </c>
      <c r="B244" s="35">
        <v>17.0</v>
      </c>
      <c r="C244" s="35" t="s">
        <v>128</v>
      </c>
      <c r="D244" s="39" t="s">
        <v>31</v>
      </c>
      <c r="E244" s="35" t="s">
        <v>174</v>
      </c>
      <c r="F244" s="46">
        <f>IF(Cadastro_Cargas!$E$6=0,0,IF(Perfil_Area!$T$3=0,0,MIN(Cadastro_Cargas!$E$6,MAX(Cadastro_Cargas!$F$6,Perfil_Area!$T$3*RANDBETWEEN(85,115)/100))))</f>
        <v>0.606</v>
      </c>
    </row>
    <row r="245" ht="15.0" customHeight="1">
      <c r="A245" s="45">
        <v>45658.7083333333</v>
      </c>
      <c r="B245" s="35">
        <v>17.0</v>
      </c>
      <c r="C245" s="35" t="s">
        <v>128</v>
      </c>
      <c r="D245" s="40" t="s">
        <v>44</v>
      </c>
      <c r="E245" s="35" t="s">
        <v>174</v>
      </c>
      <c r="F245" s="46">
        <f>IF(Cadastro_Cargas!$E$7=0,0,IF(Perfil_Area!$T$5=0,0,MIN(Cadastro_Cargas!$E$7,MAX(Cadastro_Cargas!$F$7,Perfil_Area!$T$5*RANDBETWEEN(85,115)/100))))</f>
        <v>0.354</v>
      </c>
    </row>
    <row r="246" ht="15.0" customHeight="1">
      <c r="A246" s="45">
        <v>45658.7083333333</v>
      </c>
      <c r="B246" s="35">
        <v>17.0</v>
      </c>
      <c r="C246" s="35" t="s">
        <v>128</v>
      </c>
      <c r="D246" s="41" t="s">
        <v>56</v>
      </c>
      <c r="E246" s="35" t="s">
        <v>174</v>
      </c>
      <c r="F246" s="46">
        <f>IF(Cadastro_Cargas!$E$8=0,0,IF(Perfil_Area!$T$7=0,0,MIN(Cadastro_Cargas!$E$8,MAX(Cadastro_Cargas!$F$8,Perfil_Area!$T$7*RANDBETWEEN(85,115)/100))))</f>
        <v>0</v>
      </c>
    </row>
    <row r="247" ht="15.0" customHeight="1">
      <c r="A247" s="45">
        <v>45658.7083333333</v>
      </c>
      <c r="B247" s="35">
        <v>17.0</v>
      </c>
      <c r="C247" s="35" t="s">
        <v>129</v>
      </c>
      <c r="D247" s="36" t="s">
        <v>104</v>
      </c>
      <c r="E247" s="35" t="s">
        <v>173</v>
      </c>
      <c r="F247" s="46">
        <f>IF(Cadastro_Cargas!$E$9=0,0,IF(Perfil_Area!$T$10=0,0,MIN(Cadastro_Cargas!$E$9,MAX(Cadastro_Cargas!$F$9,Perfil_Area!$T$10*RANDBETWEEN(85,115)/100))))</f>
        <v>0</v>
      </c>
    </row>
    <row r="248" ht="15.0" customHeight="1">
      <c r="A248" s="45">
        <v>45658.7083333333</v>
      </c>
      <c r="B248" s="35">
        <v>17.0</v>
      </c>
      <c r="C248" s="35" t="s">
        <v>129</v>
      </c>
      <c r="D248" s="36" t="s">
        <v>105</v>
      </c>
      <c r="E248" s="35" t="s">
        <v>173</v>
      </c>
      <c r="F248" s="46">
        <f>IF(Cadastro_Cargas!$E$10=0,0,IF(Perfil_Area!$T$12=0,0,MIN(Cadastro_Cargas!$E$10,MAX(Cadastro_Cargas!$F$10,Perfil_Area!$T$12*RANDBETWEEN(85,115)/100))))</f>
        <v>0</v>
      </c>
    </row>
    <row r="249" ht="15.0" customHeight="1">
      <c r="A249" s="45">
        <v>45658.7083333333</v>
      </c>
      <c r="B249" s="35">
        <v>17.0</v>
      </c>
      <c r="C249" s="35" t="s">
        <v>129</v>
      </c>
      <c r="D249" s="36" t="s">
        <v>106</v>
      </c>
      <c r="E249" s="35" t="s">
        <v>173</v>
      </c>
      <c r="F249" s="46">
        <f>IF(Cadastro_Cargas!$E$11=0,0,IF(Perfil_Area!$T$14=0,0,MIN(Cadastro_Cargas!$E$11,MAX(Cadastro_Cargas!$F$11,Perfil_Area!$T$14*RANDBETWEEN(85,115)/100))))</f>
        <v>2.367013373</v>
      </c>
    </row>
    <row r="250" ht="15.0" customHeight="1">
      <c r="A250" s="45">
        <v>45658.7083333333</v>
      </c>
      <c r="B250" s="35">
        <v>17.0</v>
      </c>
      <c r="C250" s="35" t="s">
        <v>129</v>
      </c>
      <c r="D250" s="36" t="s">
        <v>107</v>
      </c>
      <c r="E250" s="35" t="s">
        <v>173</v>
      </c>
      <c r="F250" s="46">
        <f>IF(Cadastro_Cargas!$E$12=0,0,IF(Perfil_Area!$T$16=0,0,MIN(Cadastro_Cargas!$E$12,MAX(Cadastro_Cargas!$F$12,Perfil_Area!$T$16*RANDBETWEEN(85,115)/100))))</f>
        <v>0.182</v>
      </c>
    </row>
    <row r="251" ht="15.0" customHeight="1">
      <c r="A251" s="45">
        <v>45658.7083333333</v>
      </c>
      <c r="B251" s="35">
        <v>17.0</v>
      </c>
      <c r="C251" s="35" t="s">
        <v>129</v>
      </c>
      <c r="D251" s="39" t="s">
        <v>31</v>
      </c>
      <c r="E251" s="35" t="s">
        <v>174</v>
      </c>
      <c r="F251" s="46">
        <f>IF(Cadastro_Cargas!$E$13=0,0,IF(Perfil_Area!$T$4=0,0,MIN(Cadastro_Cargas!$E$13,MAX(Cadastro_Cargas!$F$13,Perfil_Area!$T$4*RANDBETWEEN(85,115)/100))))</f>
        <v>1.1175</v>
      </c>
    </row>
    <row r="252" ht="15.0" customHeight="1">
      <c r="A252" s="45">
        <v>45658.7083333333</v>
      </c>
      <c r="B252" s="35">
        <v>17.0</v>
      </c>
      <c r="C252" s="35" t="s">
        <v>129</v>
      </c>
      <c r="D252" s="40" t="s">
        <v>44</v>
      </c>
      <c r="E252" s="35" t="s">
        <v>174</v>
      </c>
      <c r="F252" s="46">
        <f>IF(Cadastro_Cargas!$E$14=0,0,IF(Perfil_Area!$T$6=0,0,MIN(Cadastro_Cargas!$E$14,MAX(Cadastro_Cargas!$F$14,Perfil_Area!$T$6*RANDBETWEEN(85,115)/100))))</f>
        <v>0.514</v>
      </c>
    </row>
    <row r="253" ht="15.0" customHeight="1">
      <c r="A253" s="45">
        <v>45658.7083333333</v>
      </c>
      <c r="B253" s="35">
        <v>17.0</v>
      </c>
      <c r="C253" s="35" t="s">
        <v>129</v>
      </c>
      <c r="D253" s="41" t="s">
        <v>56</v>
      </c>
      <c r="E253" s="35" t="s">
        <v>174</v>
      </c>
      <c r="F253" s="46">
        <f>IF(Cadastro_Cargas!$E$15=0,0,IF(Perfil_Area!$T$8=0,0,MIN(Cadastro_Cargas!$E$15,MAX(Cadastro_Cargas!$F$15,Perfil_Area!$T$8*RANDBETWEEN(85,115)/100))))</f>
        <v>0</v>
      </c>
    </row>
    <row r="254" ht="15.0" customHeight="1">
      <c r="A254" s="45">
        <v>45658.75</v>
      </c>
      <c r="B254" s="35">
        <v>18.0</v>
      </c>
      <c r="C254" s="35" t="s">
        <v>128</v>
      </c>
      <c r="D254" s="36" t="s">
        <v>104</v>
      </c>
      <c r="E254" s="35" t="s">
        <v>173</v>
      </c>
      <c r="F254" s="46">
        <f>IF(Cadastro_Cargas!$E$2=0,0,IF(Perfil_Area!$U$9=0,0,MIN(Cadastro_Cargas!$E$2,MAX(Cadastro_Cargas!$F$2,Perfil_Area!$U$9*RANDBETWEEN(85,115)/100))))</f>
        <v>0</v>
      </c>
    </row>
    <row r="255" ht="15.0" customHeight="1">
      <c r="A255" s="45">
        <v>45658.75</v>
      </c>
      <c r="B255" s="35">
        <v>18.0</v>
      </c>
      <c r="C255" s="35" t="s">
        <v>128</v>
      </c>
      <c r="D255" s="36" t="s">
        <v>105</v>
      </c>
      <c r="E255" s="35" t="s">
        <v>173</v>
      </c>
      <c r="F255" s="46">
        <f>IF(Cadastro_Cargas!$E$3=0,0,IF(Perfil_Area!$U$11=0,0,MIN(Cadastro_Cargas!$E$3,MAX(Cadastro_Cargas!$F$3,Perfil_Area!$U$11*RANDBETWEEN(85,115)/100))))</f>
        <v>0</v>
      </c>
    </row>
    <row r="256" ht="15.0" customHeight="1">
      <c r="A256" s="45">
        <v>45658.75</v>
      </c>
      <c r="B256" s="35">
        <v>18.0</v>
      </c>
      <c r="C256" s="35" t="s">
        <v>128</v>
      </c>
      <c r="D256" s="36" t="s">
        <v>106</v>
      </c>
      <c r="E256" s="35" t="s">
        <v>173</v>
      </c>
      <c r="F256" s="46">
        <f>IF(Cadastro_Cargas!$E$4=0,0,IF(Perfil_Area!$U$13=0,0,MIN(Cadastro_Cargas!$E$4,MAX(Cadastro_Cargas!$F$4,Perfil_Area!$U$13*RANDBETWEEN(85,115)/100))))</f>
        <v>0</v>
      </c>
    </row>
    <row r="257" ht="15.0" customHeight="1">
      <c r="A257" s="45">
        <v>45658.75</v>
      </c>
      <c r="B257" s="35">
        <v>18.0</v>
      </c>
      <c r="C257" s="35" t="s">
        <v>128</v>
      </c>
      <c r="D257" s="36" t="s">
        <v>107</v>
      </c>
      <c r="E257" s="35" t="s">
        <v>173</v>
      </c>
      <c r="F257" s="46">
        <f>IF(Cadastro_Cargas!$E$5=0,0,IF(Perfil_Area!$U$15=0,0,MIN(Cadastro_Cargas!$E$5,MAX(Cadastro_Cargas!$F$5,Perfil_Area!$U$15*RANDBETWEEN(85,115)/100))))</f>
        <v>0.176</v>
      </c>
    </row>
    <row r="258" ht="15.0" customHeight="1">
      <c r="A258" s="45">
        <v>45658.75</v>
      </c>
      <c r="B258" s="35">
        <v>18.0</v>
      </c>
      <c r="C258" s="35" t="s">
        <v>128</v>
      </c>
      <c r="D258" s="39" t="s">
        <v>31</v>
      </c>
      <c r="E258" s="35" t="s">
        <v>174</v>
      </c>
      <c r="F258" s="46">
        <f>IF(Cadastro_Cargas!$E$6=0,0,IF(Perfil_Area!$U$3=0,0,MIN(Cadastro_Cargas!$E$6,MAX(Cadastro_Cargas!$F$6,Perfil_Area!$U$3*RANDBETWEEN(85,115)/100))))</f>
        <v>0.606</v>
      </c>
    </row>
    <row r="259" ht="15.0" customHeight="1">
      <c r="A259" s="45">
        <v>45658.75</v>
      </c>
      <c r="B259" s="35">
        <v>18.0</v>
      </c>
      <c r="C259" s="35" t="s">
        <v>128</v>
      </c>
      <c r="D259" s="40" t="s">
        <v>44</v>
      </c>
      <c r="E259" s="35" t="s">
        <v>174</v>
      </c>
      <c r="F259" s="46">
        <f>IF(Cadastro_Cargas!$E$7=0,0,IF(Perfil_Area!$U$5=0,0,MIN(Cadastro_Cargas!$E$7,MAX(Cadastro_Cargas!$F$7,Perfil_Area!$U$5*RANDBETWEEN(85,115)/100))))</f>
        <v>0.354</v>
      </c>
    </row>
    <row r="260" ht="15.0" customHeight="1">
      <c r="A260" s="45">
        <v>45658.75</v>
      </c>
      <c r="B260" s="35">
        <v>18.0</v>
      </c>
      <c r="C260" s="35" t="s">
        <v>128</v>
      </c>
      <c r="D260" s="41" t="s">
        <v>56</v>
      </c>
      <c r="E260" s="35" t="s">
        <v>174</v>
      </c>
      <c r="F260" s="46">
        <f>IF(Cadastro_Cargas!$E$8=0,0,IF(Perfil_Area!$U$7=0,0,MIN(Cadastro_Cargas!$E$8,MAX(Cadastro_Cargas!$F$8,Perfil_Area!$U$7*RANDBETWEEN(85,115)/100))))</f>
        <v>0.176</v>
      </c>
    </row>
    <row r="261" ht="15.0" customHeight="1">
      <c r="A261" s="45">
        <v>45658.75</v>
      </c>
      <c r="B261" s="35">
        <v>18.0</v>
      </c>
      <c r="C261" s="35" t="s">
        <v>129</v>
      </c>
      <c r="D261" s="36" t="s">
        <v>104</v>
      </c>
      <c r="E261" s="35" t="s">
        <v>173</v>
      </c>
      <c r="F261" s="46">
        <f>IF(Cadastro_Cargas!$E$9=0,0,IF(Perfil_Area!$U$10=0,0,MIN(Cadastro_Cargas!$E$9,MAX(Cadastro_Cargas!$F$9,Perfil_Area!$U$10*RANDBETWEEN(85,115)/100))))</f>
        <v>0</v>
      </c>
    </row>
    <row r="262" ht="15.0" customHeight="1">
      <c r="A262" s="45">
        <v>45658.75</v>
      </c>
      <c r="B262" s="35">
        <v>18.0</v>
      </c>
      <c r="C262" s="35" t="s">
        <v>129</v>
      </c>
      <c r="D262" s="36" t="s">
        <v>105</v>
      </c>
      <c r="E262" s="35" t="s">
        <v>173</v>
      </c>
      <c r="F262" s="46">
        <f>IF(Cadastro_Cargas!$E$10=0,0,IF(Perfil_Area!$U$12=0,0,MIN(Cadastro_Cargas!$E$10,MAX(Cadastro_Cargas!$F$10,Perfil_Area!$U$12*RANDBETWEEN(85,115)/100))))</f>
        <v>0</v>
      </c>
    </row>
    <row r="263" ht="15.0" customHeight="1">
      <c r="A263" s="45">
        <v>45658.75</v>
      </c>
      <c r="B263" s="35">
        <v>18.0</v>
      </c>
      <c r="C263" s="35" t="s">
        <v>129</v>
      </c>
      <c r="D263" s="36" t="s">
        <v>106</v>
      </c>
      <c r="E263" s="35" t="s">
        <v>173</v>
      </c>
      <c r="F263" s="46">
        <f>IF(Cadastro_Cargas!$E$11=0,0,IF(Perfil_Area!$U$14=0,0,MIN(Cadastro_Cargas!$E$11,MAX(Cadastro_Cargas!$F$11,Perfil_Area!$U$14*RANDBETWEEN(85,115)/100))))</f>
        <v>2.367013373</v>
      </c>
    </row>
    <row r="264" ht="15.0" customHeight="1">
      <c r="A264" s="45">
        <v>45658.75</v>
      </c>
      <c r="B264" s="35">
        <v>18.0</v>
      </c>
      <c r="C264" s="35" t="s">
        <v>129</v>
      </c>
      <c r="D264" s="36" t="s">
        <v>107</v>
      </c>
      <c r="E264" s="35" t="s">
        <v>173</v>
      </c>
      <c r="F264" s="46">
        <f>IF(Cadastro_Cargas!$E$12=0,0,IF(Perfil_Area!$U$16=0,0,MIN(Cadastro_Cargas!$E$12,MAX(Cadastro_Cargas!$F$12,Perfil_Area!$U$16*RANDBETWEEN(85,115)/100))))</f>
        <v>0.198</v>
      </c>
    </row>
    <row r="265" ht="15.0" customHeight="1">
      <c r="A265" s="45">
        <v>45658.75</v>
      </c>
      <c r="B265" s="35">
        <v>18.0</v>
      </c>
      <c r="C265" s="35" t="s">
        <v>129</v>
      </c>
      <c r="D265" s="39" t="s">
        <v>31</v>
      </c>
      <c r="E265" s="35" t="s">
        <v>174</v>
      </c>
      <c r="F265" s="46">
        <f>IF(Cadastro_Cargas!$E$13=0,0,IF(Perfil_Area!$U$4=0,0,MIN(Cadastro_Cargas!$E$13,MAX(Cadastro_Cargas!$F$13,Perfil_Area!$U$4*RANDBETWEEN(85,115)/100))))</f>
        <v>1.1175</v>
      </c>
    </row>
    <row r="266" ht="15.0" customHeight="1">
      <c r="A266" s="45">
        <v>45658.75</v>
      </c>
      <c r="B266" s="35">
        <v>18.0</v>
      </c>
      <c r="C266" s="35" t="s">
        <v>129</v>
      </c>
      <c r="D266" s="40" t="s">
        <v>44</v>
      </c>
      <c r="E266" s="35" t="s">
        <v>174</v>
      </c>
      <c r="F266" s="46">
        <f>IF(Cadastro_Cargas!$E$14=0,0,IF(Perfil_Area!$U$6=0,0,MIN(Cadastro_Cargas!$E$14,MAX(Cadastro_Cargas!$F$14,Perfil_Area!$U$6*RANDBETWEEN(85,115)/100))))</f>
        <v>0.514</v>
      </c>
    </row>
    <row r="267" ht="15.0" customHeight="1">
      <c r="A267" s="45">
        <v>45658.75</v>
      </c>
      <c r="B267" s="35">
        <v>18.0</v>
      </c>
      <c r="C267" s="35" t="s">
        <v>129</v>
      </c>
      <c r="D267" s="41" t="s">
        <v>56</v>
      </c>
      <c r="E267" s="35" t="s">
        <v>174</v>
      </c>
      <c r="F267" s="46">
        <f>IF(Cadastro_Cargas!$E$15=0,0,IF(Perfil_Area!$U$8=0,0,MIN(Cadastro_Cargas!$E$15,MAX(Cadastro_Cargas!$F$15,Perfil_Area!$U$8*RANDBETWEEN(85,115)/100))))</f>
        <v>0.336</v>
      </c>
    </row>
    <row r="268" ht="15.0" customHeight="1">
      <c r="A268" s="45">
        <v>45658.7916666667</v>
      </c>
      <c r="B268" s="35">
        <v>19.0</v>
      </c>
      <c r="C268" s="35" t="s">
        <v>128</v>
      </c>
      <c r="D268" s="36" t="s">
        <v>104</v>
      </c>
      <c r="E268" s="35" t="s">
        <v>173</v>
      </c>
      <c r="F268" s="46">
        <f>IF(Cadastro_Cargas!$E$2=0,0,IF(Perfil_Area!$V$9=0,0,MIN(Cadastro_Cargas!$E$2,MAX(Cadastro_Cargas!$F$2,Perfil_Area!$V$9*RANDBETWEEN(85,115)/100))))</f>
        <v>0</v>
      </c>
    </row>
    <row r="269" ht="15.0" customHeight="1">
      <c r="A269" s="45">
        <v>45658.7916666667</v>
      </c>
      <c r="B269" s="35">
        <v>19.0</v>
      </c>
      <c r="C269" s="35" t="s">
        <v>128</v>
      </c>
      <c r="D269" s="36" t="s">
        <v>105</v>
      </c>
      <c r="E269" s="35" t="s">
        <v>173</v>
      </c>
      <c r="F269" s="46">
        <f>IF(Cadastro_Cargas!$E$3=0,0,IF(Perfil_Area!$V$11=0,0,MIN(Cadastro_Cargas!$E$3,MAX(Cadastro_Cargas!$F$3,Perfil_Area!$V$11*RANDBETWEEN(85,115)/100))))</f>
        <v>0</v>
      </c>
    </row>
    <row r="270" ht="15.0" customHeight="1">
      <c r="A270" s="45">
        <v>45658.7916666667</v>
      </c>
      <c r="B270" s="35">
        <v>19.0</v>
      </c>
      <c r="C270" s="35" t="s">
        <v>128</v>
      </c>
      <c r="D270" s="36" t="s">
        <v>106</v>
      </c>
      <c r="E270" s="35" t="s">
        <v>173</v>
      </c>
      <c r="F270" s="46">
        <f>IF(Cadastro_Cargas!$E$4=0,0,IF(Perfil_Area!$V$13=0,0,MIN(Cadastro_Cargas!$E$4,MAX(Cadastro_Cargas!$F$4,Perfil_Area!$V$13*RANDBETWEEN(85,115)/100))))</f>
        <v>0</v>
      </c>
    </row>
    <row r="271" ht="15.0" customHeight="1">
      <c r="A271" s="45">
        <v>45658.7916666667</v>
      </c>
      <c r="B271" s="35">
        <v>19.0</v>
      </c>
      <c r="C271" s="35" t="s">
        <v>128</v>
      </c>
      <c r="D271" s="36" t="s">
        <v>107</v>
      </c>
      <c r="E271" s="35" t="s">
        <v>173</v>
      </c>
      <c r="F271" s="46">
        <f>IF(Cadastro_Cargas!$E$5=0,0,IF(Perfil_Area!$V$15=0,0,MIN(Cadastro_Cargas!$E$5,MAX(Cadastro_Cargas!$F$5,Perfil_Area!$V$15*RANDBETWEEN(85,115)/100))))</f>
        <v>0.18</v>
      </c>
    </row>
    <row r="272" ht="15.0" customHeight="1">
      <c r="A272" s="45">
        <v>45658.7916666667</v>
      </c>
      <c r="B272" s="35">
        <v>19.0</v>
      </c>
      <c r="C272" s="35" t="s">
        <v>128</v>
      </c>
      <c r="D272" s="39" t="s">
        <v>31</v>
      </c>
      <c r="E272" s="35" t="s">
        <v>174</v>
      </c>
      <c r="F272" s="46">
        <f>IF(Cadastro_Cargas!$E$6=0,0,IF(Perfil_Area!$V$3=0,0,MIN(Cadastro_Cargas!$E$6,MAX(Cadastro_Cargas!$F$6,Perfil_Area!$V$3*RANDBETWEEN(85,115)/100))))</f>
        <v>0.606</v>
      </c>
    </row>
    <row r="273" ht="15.0" customHeight="1">
      <c r="A273" s="45">
        <v>45658.7916666667</v>
      </c>
      <c r="B273" s="35">
        <v>19.0</v>
      </c>
      <c r="C273" s="35" t="s">
        <v>128</v>
      </c>
      <c r="D273" s="40" t="s">
        <v>44</v>
      </c>
      <c r="E273" s="35" t="s">
        <v>174</v>
      </c>
      <c r="F273" s="46">
        <f>IF(Cadastro_Cargas!$E$7=0,0,IF(Perfil_Area!$V$5=0,0,MIN(Cadastro_Cargas!$E$7,MAX(Cadastro_Cargas!$F$7,Perfil_Area!$V$5*RANDBETWEEN(85,115)/100))))</f>
        <v>0.354</v>
      </c>
    </row>
    <row r="274" ht="15.0" customHeight="1">
      <c r="A274" s="45">
        <v>45658.7916666667</v>
      </c>
      <c r="B274" s="35">
        <v>19.0</v>
      </c>
      <c r="C274" s="35" t="s">
        <v>128</v>
      </c>
      <c r="D274" s="41" t="s">
        <v>56</v>
      </c>
      <c r="E274" s="35" t="s">
        <v>174</v>
      </c>
      <c r="F274" s="46">
        <f>IF(Cadastro_Cargas!$E$8=0,0,IF(Perfil_Area!$V$7=0,0,MIN(Cadastro_Cargas!$E$8,MAX(Cadastro_Cargas!$F$8,Perfil_Area!$V$7*RANDBETWEEN(85,115)/100))))</f>
        <v>0.176</v>
      </c>
    </row>
    <row r="275" ht="15.0" customHeight="1">
      <c r="A275" s="45">
        <v>45658.7916666667</v>
      </c>
      <c r="B275" s="35">
        <v>19.0</v>
      </c>
      <c r="C275" s="35" t="s">
        <v>129</v>
      </c>
      <c r="D275" s="36" t="s">
        <v>104</v>
      </c>
      <c r="E275" s="35" t="s">
        <v>173</v>
      </c>
      <c r="F275" s="46">
        <f>IF(Cadastro_Cargas!$E$9=0,0,IF(Perfil_Area!$V$10=0,0,MIN(Cadastro_Cargas!$E$9,MAX(Cadastro_Cargas!$F$9,Perfil_Area!$V$10*RANDBETWEEN(85,115)/100))))</f>
        <v>0</v>
      </c>
    </row>
    <row r="276" ht="15.0" customHeight="1">
      <c r="A276" s="45">
        <v>45658.7916666667</v>
      </c>
      <c r="B276" s="35">
        <v>19.0</v>
      </c>
      <c r="C276" s="35" t="s">
        <v>129</v>
      </c>
      <c r="D276" s="36" t="s">
        <v>105</v>
      </c>
      <c r="E276" s="35" t="s">
        <v>173</v>
      </c>
      <c r="F276" s="46">
        <f>IF(Cadastro_Cargas!$E$10=0,0,IF(Perfil_Area!$V$12=0,0,MIN(Cadastro_Cargas!$E$10,MAX(Cadastro_Cargas!$F$10,Perfil_Area!$V$12*RANDBETWEEN(85,115)/100))))</f>
        <v>0</v>
      </c>
    </row>
    <row r="277" ht="15.0" customHeight="1">
      <c r="A277" s="45">
        <v>45658.7916666667</v>
      </c>
      <c r="B277" s="35">
        <v>19.0</v>
      </c>
      <c r="C277" s="35" t="s">
        <v>129</v>
      </c>
      <c r="D277" s="36" t="s">
        <v>106</v>
      </c>
      <c r="E277" s="35" t="s">
        <v>173</v>
      </c>
      <c r="F277" s="46">
        <f>IF(Cadastro_Cargas!$E$11=0,0,IF(Perfil_Area!$V$14=0,0,MIN(Cadastro_Cargas!$E$11,MAX(Cadastro_Cargas!$F$11,Perfil_Area!$V$14*RANDBETWEEN(85,115)/100))))</f>
        <v>2.367013373</v>
      </c>
    </row>
    <row r="278" ht="15.0" customHeight="1">
      <c r="A278" s="45">
        <v>45658.7916666667</v>
      </c>
      <c r="B278" s="35">
        <v>19.0</v>
      </c>
      <c r="C278" s="35" t="s">
        <v>129</v>
      </c>
      <c r="D278" s="36" t="s">
        <v>107</v>
      </c>
      <c r="E278" s="35" t="s">
        <v>173</v>
      </c>
      <c r="F278" s="46">
        <f>IF(Cadastro_Cargas!$E$12=0,0,IF(Perfil_Area!$V$16=0,0,MIN(Cadastro_Cargas!$E$12,MAX(Cadastro_Cargas!$F$12,Perfil_Area!$V$16*RANDBETWEEN(85,115)/100))))</f>
        <v>0.18</v>
      </c>
    </row>
    <row r="279" ht="15.0" customHeight="1">
      <c r="A279" s="45">
        <v>45658.7916666667</v>
      </c>
      <c r="B279" s="35">
        <v>19.0</v>
      </c>
      <c r="C279" s="35" t="s">
        <v>129</v>
      </c>
      <c r="D279" s="39" t="s">
        <v>31</v>
      </c>
      <c r="E279" s="35" t="s">
        <v>174</v>
      </c>
      <c r="F279" s="46">
        <f>IF(Cadastro_Cargas!$E$13=0,0,IF(Perfil_Area!$V$4=0,0,MIN(Cadastro_Cargas!$E$13,MAX(Cadastro_Cargas!$F$13,Perfil_Area!$V$4*RANDBETWEEN(85,115)/100))))</f>
        <v>1.1175</v>
      </c>
    </row>
    <row r="280" ht="15.0" customHeight="1">
      <c r="A280" s="45">
        <v>45658.7916666667</v>
      </c>
      <c r="B280" s="35">
        <v>19.0</v>
      </c>
      <c r="C280" s="35" t="s">
        <v>129</v>
      </c>
      <c r="D280" s="40" t="s">
        <v>44</v>
      </c>
      <c r="E280" s="35" t="s">
        <v>174</v>
      </c>
      <c r="F280" s="46">
        <f>IF(Cadastro_Cargas!$E$14=0,0,IF(Perfil_Area!$V$6=0,0,MIN(Cadastro_Cargas!$E$14,MAX(Cadastro_Cargas!$F$14,Perfil_Area!$V$6*RANDBETWEEN(85,115)/100))))</f>
        <v>0.514</v>
      </c>
    </row>
    <row r="281" ht="15.0" customHeight="1">
      <c r="A281" s="45">
        <v>45658.7916666667</v>
      </c>
      <c r="B281" s="35">
        <v>19.0</v>
      </c>
      <c r="C281" s="35" t="s">
        <v>129</v>
      </c>
      <c r="D281" s="41" t="s">
        <v>56</v>
      </c>
      <c r="E281" s="35" t="s">
        <v>174</v>
      </c>
      <c r="F281" s="46">
        <f>IF(Cadastro_Cargas!$E$15=0,0,IF(Perfil_Area!$V$8=0,0,MIN(Cadastro_Cargas!$E$15,MAX(Cadastro_Cargas!$F$15,Perfil_Area!$V$8*RANDBETWEEN(85,115)/100))))</f>
        <v>0.336</v>
      </c>
    </row>
    <row r="282" ht="15.0" customHeight="1">
      <c r="A282" s="45">
        <v>45658.8333333333</v>
      </c>
      <c r="B282" s="35">
        <v>20.0</v>
      </c>
      <c r="C282" s="35" t="s">
        <v>128</v>
      </c>
      <c r="D282" s="36" t="s">
        <v>104</v>
      </c>
      <c r="E282" s="35" t="s">
        <v>173</v>
      </c>
      <c r="F282" s="46">
        <f>IF(Cadastro_Cargas!$E$2=0,0,IF(Perfil_Area!$W$9=0,0,MIN(Cadastro_Cargas!$E$2,MAX(Cadastro_Cargas!$F$2,Perfil_Area!$W$9*RANDBETWEEN(85,115)/100))))</f>
        <v>3.6</v>
      </c>
    </row>
    <row r="283" ht="15.0" customHeight="1">
      <c r="A283" s="45">
        <v>45658.8333333333</v>
      </c>
      <c r="B283" s="35">
        <v>20.0</v>
      </c>
      <c r="C283" s="35" t="s">
        <v>128</v>
      </c>
      <c r="D283" s="36" t="s">
        <v>105</v>
      </c>
      <c r="E283" s="35" t="s">
        <v>173</v>
      </c>
      <c r="F283" s="46">
        <f>IF(Cadastro_Cargas!$E$3=0,0,IF(Perfil_Area!$W$11=0,0,MIN(Cadastro_Cargas!$E$3,MAX(Cadastro_Cargas!$F$3,Perfil_Area!$W$11*RANDBETWEEN(85,115)/100))))</f>
        <v>0</v>
      </c>
    </row>
    <row r="284" ht="15.0" customHeight="1">
      <c r="A284" s="45">
        <v>45658.8333333333</v>
      </c>
      <c r="B284" s="35">
        <v>20.0</v>
      </c>
      <c r="C284" s="35" t="s">
        <v>128</v>
      </c>
      <c r="D284" s="36" t="s">
        <v>106</v>
      </c>
      <c r="E284" s="35" t="s">
        <v>173</v>
      </c>
      <c r="F284" s="46">
        <f>IF(Cadastro_Cargas!$E$4=0,0,IF(Perfil_Area!$W$13=0,0,MIN(Cadastro_Cargas!$E$4,MAX(Cadastro_Cargas!$F$4,Perfil_Area!$W$13*RANDBETWEEN(85,115)/100))))</f>
        <v>0</v>
      </c>
    </row>
    <row r="285" ht="15.0" customHeight="1">
      <c r="A285" s="45">
        <v>45658.8333333333</v>
      </c>
      <c r="B285" s="35">
        <v>20.0</v>
      </c>
      <c r="C285" s="35" t="s">
        <v>128</v>
      </c>
      <c r="D285" s="36" t="s">
        <v>107</v>
      </c>
      <c r="E285" s="35" t="s">
        <v>173</v>
      </c>
      <c r="F285" s="46">
        <f>IF(Cadastro_Cargas!$E$5=0,0,IF(Perfil_Area!$W$15=0,0,MIN(Cadastro_Cargas!$E$5,MAX(Cadastro_Cargas!$F$5,Perfil_Area!$W$15*RANDBETWEEN(85,115)/100))))</f>
        <v>0.174</v>
      </c>
    </row>
    <row r="286" ht="15.0" customHeight="1">
      <c r="A286" s="45">
        <v>45658.8333333333</v>
      </c>
      <c r="B286" s="35">
        <v>20.0</v>
      </c>
      <c r="C286" s="35" t="s">
        <v>128</v>
      </c>
      <c r="D286" s="39" t="s">
        <v>31</v>
      </c>
      <c r="E286" s="35" t="s">
        <v>174</v>
      </c>
      <c r="F286" s="46">
        <f>IF(Cadastro_Cargas!$E$6=0,0,IF(Perfil_Area!$W$3=0,0,MIN(Cadastro_Cargas!$E$6,MAX(Cadastro_Cargas!$F$6,Perfil_Area!$W$3*RANDBETWEEN(85,115)/100))))</f>
        <v>0.606</v>
      </c>
    </row>
    <row r="287" ht="15.0" customHeight="1">
      <c r="A287" s="45">
        <v>45658.8333333333</v>
      </c>
      <c r="B287" s="35">
        <v>20.0</v>
      </c>
      <c r="C287" s="35" t="s">
        <v>128</v>
      </c>
      <c r="D287" s="40" t="s">
        <v>44</v>
      </c>
      <c r="E287" s="35" t="s">
        <v>174</v>
      </c>
      <c r="F287" s="46">
        <f>IF(Cadastro_Cargas!$E$7=0,0,IF(Perfil_Area!$W$5=0,0,MIN(Cadastro_Cargas!$E$7,MAX(Cadastro_Cargas!$F$7,Perfil_Area!$W$5*RANDBETWEEN(85,115)/100))))</f>
        <v>0.28574</v>
      </c>
    </row>
    <row r="288" ht="15.0" customHeight="1">
      <c r="A288" s="45">
        <v>45658.8333333333</v>
      </c>
      <c r="B288" s="35">
        <v>20.0</v>
      </c>
      <c r="C288" s="35" t="s">
        <v>128</v>
      </c>
      <c r="D288" s="41" t="s">
        <v>56</v>
      </c>
      <c r="E288" s="35" t="s">
        <v>174</v>
      </c>
      <c r="F288" s="46">
        <f>IF(Cadastro_Cargas!$E$8=0,0,IF(Perfil_Area!$W$7=0,0,MIN(Cadastro_Cargas!$E$8,MAX(Cadastro_Cargas!$F$8,Perfil_Area!$W$7*RANDBETWEEN(85,115)/100))))</f>
        <v>0.176</v>
      </c>
    </row>
    <row r="289" ht="15.0" customHeight="1">
      <c r="A289" s="45">
        <v>45658.8333333333</v>
      </c>
      <c r="B289" s="35">
        <v>20.0</v>
      </c>
      <c r="C289" s="35" t="s">
        <v>129</v>
      </c>
      <c r="D289" s="36" t="s">
        <v>104</v>
      </c>
      <c r="E289" s="35" t="s">
        <v>173</v>
      </c>
      <c r="F289" s="46">
        <f>IF(Cadastro_Cargas!$E$9=0,0,IF(Perfil_Area!$W$10=0,0,MIN(Cadastro_Cargas!$E$9,MAX(Cadastro_Cargas!$F$9,Perfil_Area!$W$10*RANDBETWEEN(85,115)/100))))</f>
        <v>7.92</v>
      </c>
    </row>
    <row r="290" ht="15.0" customHeight="1">
      <c r="A290" s="45">
        <v>45658.8333333333</v>
      </c>
      <c r="B290" s="35">
        <v>20.0</v>
      </c>
      <c r="C290" s="35" t="s">
        <v>129</v>
      </c>
      <c r="D290" s="36" t="s">
        <v>105</v>
      </c>
      <c r="E290" s="35" t="s">
        <v>173</v>
      </c>
      <c r="F290" s="46">
        <f>IF(Cadastro_Cargas!$E$10=0,0,IF(Perfil_Area!$W$12=0,0,MIN(Cadastro_Cargas!$E$10,MAX(Cadastro_Cargas!$F$10,Perfil_Area!$W$12*RANDBETWEEN(85,115)/100))))</f>
        <v>17.6</v>
      </c>
    </row>
    <row r="291" ht="15.0" customHeight="1">
      <c r="A291" s="45">
        <v>45658.8333333333</v>
      </c>
      <c r="B291" s="35">
        <v>20.0</v>
      </c>
      <c r="C291" s="35" t="s">
        <v>129</v>
      </c>
      <c r="D291" s="36" t="s">
        <v>106</v>
      </c>
      <c r="E291" s="35" t="s">
        <v>173</v>
      </c>
      <c r="F291" s="46">
        <f>IF(Cadastro_Cargas!$E$11=0,0,IF(Perfil_Area!$W$14=0,0,MIN(Cadastro_Cargas!$E$11,MAX(Cadastro_Cargas!$F$11,Perfil_Area!$W$14*RANDBETWEEN(85,115)/100))))</f>
        <v>2.061414562</v>
      </c>
    </row>
    <row r="292" ht="15.0" customHeight="1">
      <c r="A292" s="45">
        <v>45658.8333333333</v>
      </c>
      <c r="B292" s="35">
        <v>20.0</v>
      </c>
      <c r="C292" s="35" t="s">
        <v>129</v>
      </c>
      <c r="D292" s="36" t="s">
        <v>107</v>
      </c>
      <c r="E292" s="35" t="s">
        <v>173</v>
      </c>
      <c r="F292" s="46">
        <f>IF(Cadastro_Cargas!$E$12=0,0,IF(Perfil_Area!$W$16=0,0,MIN(Cadastro_Cargas!$E$12,MAX(Cadastro_Cargas!$F$12,Perfil_Area!$W$16*RANDBETWEEN(85,115)/100))))</f>
        <v>0.2</v>
      </c>
    </row>
    <row r="293" ht="15.0" customHeight="1">
      <c r="A293" s="45">
        <v>45658.8333333333</v>
      </c>
      <c r="B293" s="35">
        <v>20.0</v>
      </c>
      <c r="C293" s="35" t="s">
        <v>129</v>
      </c>
      <c r="D293" s="39" t="s">
        <v>31</v>
      </c>
      <c r="E293" s="35" t="s">
        <v>174</v>
      </c>
      <c r="F293" s="46">
        <f>IF(Cadastro_Cargas!$E$13=0,0,IF(Perfil_Area!$W$4=0,0,MIN(Cadastro_Cargas!$E$13,MAX(Cadastro_Cargas!$F$13,Perfil_Area!$W$4*RANDBETWEEN(85,115)/100))))</f>
        <v>1.1175</v>
      </c>
    </row>
    <row r="294" ht="15.0" customHeight="1">
      <c r="A294" s="45">
        <v>45658.8333333333</v>
      </c>
      <c r="B294" s="35">
        <v>20.0</v>
      </c>
      <c r="C294" s="35" t="s">
        <v>129</v>
      </c>
      <c r="D294" s="40" t="s">
        <v>44</v>
      </c>
      <c r="E294" s="35" t="s">
        <v>174</v>
      </c>
      <c r="F294" s="46">
        <f>IF(Cadastro_Cargas!$E$14=0,0,IF(Perfil_Area!$W$6=0,0,MIN(Cadastro_Cargas!$E$14,MAX(Cadastro_Cargas!$F$14,Perfil_Area!$W$6*RANDBETWEEN(85,115)/100))))</f>
        <v>0.48578</v>
      </c>
    </row>
    <row r="295" ht="15.0" customHeight="1">
      <c r="A295" s="45">
        <v>45658.8333333333</v>
      </c>
      <c r="B295" s="35">
        <v>20.0</v>
      </c>
      <c r="C295" s="35" t="s">
        <v>129</v>
      </c>
      <c r="D295" s="41" t="s">
        <v>56</v>
      </c>
      <c r="E295" s="35" t="s">
        <v>174</v>
      </c>
      <c r="F295" s="46">
        <f>IF(Cadastro_Cargas!$E$15=0,0,IF(Perfil_Area!$W$8=0,0,MIN(Cadastro_Cargas!$E$15,MAX(Cadastro_Cargas!$F$15,Perfil_Area!$W$8*RANDBETWEEN(85,115)/100))))</f>
        <v>0.336</v>
      </c>
    </row>
    <row r="296" ht="15.0" customHeight="1">
      <c r="A296" s="45">
        <v>45658.875</v>
      </c>
      <c r="B296" s="35">
        <v>21.0</v>
      </c>
      <c r="C296" s="35" t="s">
        <v>128</v>
      </c>
      <c r="D296" s="36" t="s">
        <v>104</v>
      </c>
      <c r="E296" s="35" t="s">
        <v>173</v>
      </c>
      <c r="F296" s="46">
        <f>IF(Cadastro_Cargas!$E$2=0,0,IF(Perfil_Area!$X$9=0,0,MIN(Cadastro_Cargas!$E$2,MAX(Cadastro_Cargas!$F$2,Perfil_Area!$X$9*RANDBETWEEN(85,115)/100))))</f>
        <v>3.52</v>
      </c>
    </row>
    <row r="297" ht="15.0" customHeight="1">
      <c r="A297" s="45">
        <v>45658.875</v>
      </c>
      <c r="B297" s="35">
        <v>21.0</v>
      </c>
      <c r="C297" s="35" t="s">
        <v>128</v>
      </c>
      <c r="D297" s="36" t="s">
        <v>105</v>
      </c>
      <c r="E297" s="35" t="s">
        <v>173</v>
      </c>
      <c r="F297" s="46">
        <f>IF(Cadastro_Cargas!$E$3=0,0,IF(Perfil_Area!$X$11=0,0,MIN(Cadastro_Cargas!$E$3,MAX(Cadastro_Cargas!$F$3,Perfil_Area!$X$11*RANDBETWEEN(85,115)/100))))</f>
        <v>0</v>
      </c>
    </row>
    <row r="298" ht="15.0" customHeight="1">
      <c r="A298" s="45">
        <v>45658.875</v>
      </c>
      <c r="B298" s="35">
        <v>21.0</v>
      </c>
      <c r="C298" s="35" t="s">
        <v>128</v>
      </c>
      <c r="D298" s="36" t="s">
        <v>106</v>
      </c>
      <c r="E298" s="35" t="s">
        <v>173</v>
      </c>
      <c r="F298" s="46">
        <f>IF(Cadastro_Cargas!$E$4=0,0,IF(Perfil_Area!$X$13=0,0,MIN(Cadastro_Cargas!$E$4,MAX(Cadastro_Cargas!$F$4,Perfil_Area!$X$13*RANDBETWEEN(85,115)/100))))</f>
        <v>0</v>
      </c>
    </row>
    <row r="299" ht="15.0" customHeight="1">
      <c r="A299" s="45">
        <v>45658.875</v>
      </c>
      <c r="B299" s="35">
        <v>21.0</v>
      </c>
      <c r="C299" s="35" t="s">
        <v>128</v>
      </c>
      <c r="D299" s="36" t="s">
        <v>107</v>
      </c>
      <c r="E299" s="35" t="s">
        <v>173</v>
      </c>
      <c r="F299" s="46">
        <f>IF(Cadastro_Cargas!$E$5=0,0,IF(Perfil_Area!$X$15=0,0,MIN(Cadastro_Cargas!$E$5,MAX(Cadastro_Cargas!$F$5,Perfil_Area!$X$15*RANDBETWEEN(85,115)/100))))</f>
        <v>0.174</v>
      </c>
    </row>
    <row r="300" ht="15.0" customHeight="1">
      <c r="A300" s="45">
        <v>45658.875</v>
      </c>
      <c r="B300" s="35">
        <v>21.0</v>
      </c>
      <c r="C300" s="35" t="s">
        <v>128</v>
      </c>
      <c r="D300" s="39" t="s">
        <v>31</v>
      </c>
      <c r="E300" s="35" t="s">
        <v>174</v>
      </c>
      <c r="F300" s="46">
        <f>IF(Cadastro_Cargas!$E$6=0,0,IF(Perfil_Area!$X$3=0,0,MIN(Cadastro_Cargas!$E$6,MAX(Cadastro_Cargas!$F$6,Perfil_Area!$X$3*RANDBETWEEN(85,115)/100))))</f>
        <v>0.606</v>
      </c>
    </row>
    <row r="301" ht="15.0" customHeight="1">
      <c r="A301" s="45">
        <v>45658.875</v>
      </c>
      <c r="B301" s="35">
        <v>21.0</v>
      </c>
      <c r="C301" s="35" t="s">
        <v>128</v>
      </c>
      <c r="D301" s="40" t="s">
        <v>44</v>
      </c>
      <c r="E301" s="35" t="s">
        <v>174</v>
      </c>
      <c r="F301" s="46">
        <f>IF(Cadastro_Cargas!$E$7=0,0,IF(Perfil_Area!$X$5=0,0,MIN(Cadastro_Cargas!$E$7,MAX(Cadastro_Cargas!$F$7,Perfil_Area!$X$5*RANDBETWEEN(85,115)/100))))</f>
        <v>0.26578</v>
      </c>
    </row>
    <row r="302" ht="15.0" customHeight="1">
      <c r="A302" s="45">
        <v>45658.875</v>
      </c>
      <c r="B302" s="35">
        <v>21.0</v>
      </c>
      <c r="C302" s="35" t="s">
        <v>128</v>
      </c>
      <c r="D302" s="41" t="s">
        <v>56</v>
      </c>
      <c r="E302" s="35" t="s">
        <v>174</v>
      </c>
      <c r="F302" s="46">
        <f>IF(Cadastro_Cargas!$E$8=0,0,IF(Perfil_Area!$X$7=0,0,MIN(Cadastro_Cargas!$E$8,MAX(Cadastro_Cargas!$F$8,Perfil_Area!$X$7*RANDBETWEEN(85,115)/100))))</f>
        <v>0.176</v>
      </c>
    </row>
    <row r="303" ht="15.0" customHeight="1">
      <c r="A303" s="45">
        <v>45658.875</v>
      </c>
      <c r="B303" s="35">
        <v>21.0</v>
      </c>
      <c r="C303" s="35" t="s">
        <v>129</v>
      </c>
      <c r="D303" s="36" t="s">
        <v>104</v>
      </c>
      <c r="E303" s="35" t="s">
        <v>173</v>
      </c>
      <c r="F303" s="46">
        <f>IF(Cadastro_Cargas!$E$9=0,0,IF(Perfil_Area!$X$10=0,0,MIN(Cadastro_Cargas!$E$9,MAX(Cadastro_Cargas!$F$9,Perfil_Area!$X$10*RANDBETWEEN(85,115)/100))))</f>
        <v>7.92</v>
      </c>
    </row>
    <row r="304" ht="15.0" customHeight="1">
      <c r="A304" s="45">
        <v>45658.875</v>
      </c>
      <c r="B304" s="35">
        <v>21.0</v>
      </c>
      <c r="C304" s="35" t="s">
        <v>129</v>
      </c>
      <c r="D304" s="36" t="s">
        <v>105</v>
      </c>
      <c r="E304" s="35" t="s">
        <v>173</v>
      </c>
      <c r="F304" s="46">
        <f>IF(Cadastro_Cargas!$E$10=0,0,IF(Perfil_Area!$X$12=0,0,MIN(Cadastro_Cargas!$E$10,MAX(Cadastro_Cargas!$F$10,Perfil_Area!$X$12*RANDBETWEEN(85,115)/100))))</f>
        <v>17.424</v>
      </c>
    </row>
    <row r="305" ht="15.0" customHeight="1">
      <c r="A305" s="45">
        <v>45658.875</v>
      </c>
      <c r="B305" s="35">
        <v>21.0</v>
      </c>
      <c r="C305" s="35" t="s">
        <v>129</v>
      </c>
      <c r="D305" s="36" t="s">
        <v>106</v>
      </c>
      <c r="E305" s="35" t="s">
        <v>173</v>
      </c>
      <c r="F305" s="46">
        <f>IF(Cadastro_Cargas!$E$11=0,0,IF(Perfil_Area!$X$14=0,0,MIN(Cadastro_Cargas!$E$11,MAX(Cadastro_Cargas!$F$11,Perfil_Area!$X$14*RANDBETWEEN(85,115)/100))))</f>
        <v>2.29084101</v>
      </c>
    </row>
    <row r="306" ht="15.0" customHeight="1">
      <c r="A306" s="45">
        <v>45658.875</v>
      </c>
      <c r="B306" s="35">
        <v>21.0</v>
      </c>
      <c r="C306" s="35" t="s">
        <v>129</v>
      </c>
      <c r="D306" s="36" t="s">
        <v>107</v>
      </c>
      <c r="E306" s="35" t="s">
        <v>173</v>
      </c>
      <c r="F306" s="46">
        <f>IF(Cadastro_Cargas!$E$12=0,0,IF(Perfil_Area!$X$16=0,0,MIN(Cadastro_Cargas!$E$12,MAX(Cadastro_Cargas!$F$12,Perfil_Area!$X$16*RANDBETWEEN(85,115)/100))))</f>
        <v>0.2</v>
      </c>
    </row>
    <row r="307" ht="15.0" customHeight="1">
      <c r="A307" s="45">
        <v>45658.875</v>
      </c>
      <c r="B307" s="35">
        <v>21.0</v>
      </c>
      <c r="C307" s="35" t="s">
        <v>129</v>
      </c>
      <c r="D307" s="39" t="s">
        <v>31</v>
      </c>
      <c r="E307" s="35" t="s">
        <v>174</v>
      </c>
      <c r="F307" s="46">
        <f>IF(Cadastro_Cargas!$E$13=0,0,IF(Perfil_Area!$X$4=0,0,MIN(Cadastro_Cargas!$E$13,MAX(Cadastro_Cargas!$F$13,Perfil_Area!$X$4*RANDBETWEEN(85,115)/100))))</f>
        <v>1.1175</v>
      </c>
    </row>
    <row r="308" ht="15.0" customHeight="1">
      <c r="A308" s="45">
        <v>45658.875</v>
      </c>
      <c r="B308" s="35">
        <v>21.0</v>
      </c>
      <c r="C308" s="35" t="s">
        <v>129</v>
      </c>
      <c r="D308" s="40" t="s">
        <v>44</v>
      </c>
      <c r="E308" s="35" t="s">
        <v>174</v>
      </c>
      <c r="F308" s="46">
        <f>IF(Cadastro_Cargas!$E$14=0,0,IF(Perfil_Area!$X$6=0,0,MIN(Cadastro_Cargas!$E$14,MAX(Cadastro_Cargas!$F$14,Perfil_Area!$X$6*RANDBETWEEN(85,115)/100))))</f>
        <v>0.37824</v>
      </c>
    </row>
    <row r="309" ht="15.0" customHeight="1">
      <c r="A309" s="45">
        <v>45658.875</v>
      </c>
      <c r="B309" s="35">
        <v>21.0</v>
      </c>
      <c r="C309" s="35" t="s">
        <v>129</v>
      </c>
      <c r="D309" s="41" t="s">
        <v>56</v>
      </c>
      <c r="E309" s="35" t="s">
        <v>174</v>
      </c>
      <c r="F309" s="46">
        <f>IF(Cadastro_Cargas!$E$15=0,0,IF(Perfil_Area!$X$8=0,0,MIN(Cadastro_Cargas!$E$15,MAX(Cadastro_Cargas!$F$15,Perfil_Area!$X$8*RANDBETWEEN(85,115)/100))))</f>
        <v>0.336</v>
      </c>
    </row>
    <row r="310" ht="15.0" customHeight="1">
      <c r="A310" s="45">
        <v>45658.9166666667</v>
      </c>
      <c r="B310" s="35">
        <v>22.0</v>
      </c>
      <c r="C310" s="35" t="s">
        <v>128</v>
      </c>
      <c r="D310" s="36" t="s">
        <v>104</v>
      </c>
      <c r="E310" s="35" t="s">
        <v>173</v>
      </c>
      <c r="F310" s="46">
        <f>IF(Cadastro_Cargas!$E$2=0,0,IF(Perfil_Area!$Y$9=0,0,MIN(Cadastro_Cargas!$E$2,MAX(Cadastro_Cargas!$F$2,Perfil_Area!$Y$9*RANDBETWEEN(85,115)/100))))</f>
        <v>3.64</v>
      </c>
    </row>
    <row r="311" ht="15.0" customHeight="1">
      <c r="A311" s="45">
        <v>45658.9166666667</v>
      </c>
      <c r="B311" s="35">
        <v>22.0</v>
      </c>
      <c r="C311" s="35" t="s">
        <v>128</v>
      </c>
      <c r="D311" s="36" t="s">
        <v>105</v>
      </c>
      <c r="E311" s="35" t="s">
        <v>173</v>
      </c>
      <c r="F311" s="46">
        <f>IF(Cadastro_Cargas!$E$3=0,0,IF(Perfil_Area!$Y$11=0,0,MIN(Cadastro_Cargas!$E$3,MAX(Cadastro_Cargas!$F$3,Perfil_Area!$Y$11*RANDBETWEEN(85,115)/100))))</f>
        <v>0</v>
      </c>
    </row>
    <row r="312" ht="15.0" customHeight="1">
      <c r="A312" s="45">
        <v>45658.9166666667</v>
      </c>
      <c r="B312" s="35">
        <v>22.0</v>
      </c>
      <c r="C312" s="35" t="s">
        <v>128</v>
      </c>
      <c r="D312" s="36" t="s">
        <v>106</v>
      </c>
      <c r="E312" s="35" t="s">
        <v>173</v>
      </c>
      <c r="F312" s="46">
        <f>IF(Cadastro_Cargas!$E$4=0,0,IF(Perfil_Area!$Y$13=0,0,MIN(Cadastro_Cargas!$E$4,MAX(Cadastro_Cargas!$F$4,Perfil_Area!$Y$13*RANDBETWEEN(85,115)/100))))</f>
        <v>0</v>
      </c>
    </row>
    <row r="313" ht="15.0" customHeight="1">
      <c r="A313" s="45">
        <v>45658.9166666667</v>
      </c>
      <c r="B313" s="35">
        <v>22.0</v>
      </c>
      <c r="C313" s="35" t="s">
        <v>128</v>
      </c>
      <c r="D313" s="36" t="s">
        <v>107</v>
      </c>
      <c r="E313" s="35" t="s">
        <v>173</v>
      </c>
      <c r="F313" s="46">
        <f>IF(Cadastro_Cargas!$E$5=0,0,IF(Perfil_Area!$Y$15=0,0,MIN(Cadastro_Cargas!$E$5,MAX(Cadastro_Cargas!$F$5,Perfil_Area!$Y$15*RANDBETWEEN(85,115)/100))))</f>
        <v>0.2</v>
      </c>
    </row>
    <row r="314" ht="15.0" customHeight="1">
      <c r="A314" s="45">
        <v>45658.9166666667</v>
      </c>
      <c r="B314" s="35">
        <v>22.0</v>
      </c>
      <c r="C314" s="35" t="s">
        <v>128</v>
      </c>
      <c r="D314" s="39" t="s">
        <v>31</v>
      </c>
      <c r="E314" s="35" t="s">
        <v>174</v>
      </c>
      <c r="F314" s="46">
        <f>IF(Cadastro_Cargas!$E$6=0,0,IF(Perfil_Area!$Y$3=0,0,MIN(Cadastro_Cargas!$E$6,MAX(Cadastro_Cargas!$F$6,Perfil_Area!$Y$3*RANDBETWEEN(85,115)/100))))</f>
        <v>0.606</v>
      </c>
    </row>
    <row r="315" ht="15.0" customHeight="1">
      <c r="A315" s="45">
        <v>45658.9166666667</v>
      </c>
      <c r="B315" s="35">
        <v>22.0</v>
      </c>
      <c r="C315" s="35" t="s">
        <v>128</v>
      </c>
      <c r="D315" s="40" t="s">
        <v>44</v>
      </c>
      <c r="E315" s="35" t="s">
        <v>174</v>
      </c>
      <c r="F315" s="46">
        <f>IF(Cadastro_Cargas!$E$7=0,0,IF(Perfil_Area!$Y$5=0,0,MIN(Cadastro_Cargas!$E$7,MAX(Cadastro_Cargas!$F$7,Perfil_Area!$Y$5*RANDBETWEEN(85,115)/100))))</f>
        <v>0.25482</v>
      </c>
    </row>
    <row r="316" ht="15.0" customHeight="1">
      <c r="A316" s="45">
        <v>45658.9166666667</v>
      </c>
      <c r="B316" s="35">
        <v>22.0</v>
      </c>
      <c r="C316" s="35" t="s">
        <v>128</v>
      </c>
      <c r="D316" s="41" t="s">
        <v>56</v>
      </c>
      <c r="E316" s="35" t="s">
        <v>174</v>
      </c>
      <c r="F316" s="46">
        <f>IF(Cadastro_Cargas!$E$8=0,0,IF(Perfil_Area!$Y$7=0,0,MIN(Cadastro_Cargas!$E$8,MAX(Cadastro_Cargas!$F$8,Perfil_Area!$Y$7*RANDBETWEEN(85,115)/100))))</f>
        <v>0.176</v>
      </c>
    </row>
    <row r="317" ht="15.0" customHeight="1">
      <c r="A317" s="45">
        <v>45658.9166666667</v>
      </c>
      <c r="B317" s="35">
        <v>22.0</v>
      </c>
      <c r="C317" s="35" t="s">
        <v>129</v>
      </c>
      <c r="D317" s="36" t="s">
        <v>104</v>
      </c>
      <c r="E317" s="35" t="s">
        <v>173</v>
      </c>
      <c r="F317" s="46">
        <f>IF(Cadastro_Cargas!$E$9=0,0,IF(Perfil_Area!$Y$10=0,0,MIN(Cadastro_Cargas!$E$9,MAX(Cadastro_Cargas!$F$9,Perfil_Area!$Y$10*RANDBETWEEN(85,115)/100))))</f>
        <v>8</v>
      </c>
    </row>
    <row r="318" ht="15.0" customHeight="1">
      <c r="A318" s="45">
        <v>45658.9166666667</v>
      </c>
      <c r="B318" s="35">
        <v>22.0</v>
      </c>
      <c r="C318" s="35" t="s">
        <v>129</v>
      </c>
      <c r="D318" s="36" t="s">
        <v>105</v>
      </c>
      <c r="E318" s="35" t="s">
        <v>173</v>
      </c>
      <c r="F318" s="46">
        <f>IF(Cadastro_Cargas!$E$10=0,0,IF(Perfil_Area!$Y$12=0,0,MIN(Cadastro_Cargas!$E$10,MAX(Cadastro_Cargas!$F$10,Perfil_Area!$Y$12*RANDBETWEEN(85,115)/100))))</f>
        <v>0</v>
      </c>
    </row>
    <row r="319" ht="15.0" customHeight="1">
      <c r="A319" s="45">
        <v>45658.9166666667</v>
      </c>
      <c r="B319" s="35">
        <v>22.0</v>
      </c>
      <c r="C319" s="35" t="s">
        <v>129</v>
      </c>
      <c r="D319" s="36" t="s">
        <v>106</v>
      </c>
      <c r="E319" s="35" t="s">
        <v>173</v>
      </c>
      <c r="F319" s="46">
        <f>IF(Cadastro_Cargas!$E$11=0,0,IF(Perfil_Area!$Y$14=0,0,MIN(Cadastro_Cargas!$E$11,MAX(Cadastro_Cargas!$F$11,Perfil_Area!$Y$14*RANDBETWEEN(85,115)/100))))</f>
        <v>2.097093611</v>
      </c>
    </row>
    <row r="320" ht="15.0" customHeight="1">
      <c r="A320" s="45">
        <v>45658.9166666667</v>
      </c>
      <c r="B320" s="35">
        <v>22.0</v>
      </c>
      <c r="C320" s="35" t="s">
        <v>129</v>
      </c>
      <c r="D320" s="36" t="s">
        <v>107</v>
      </c>
      <c r="E320" s="35" t="s">
        <v>173</v>
      </c>
      <c r="F320" s="46">
        <f>IF(Cadastro_Cargas!$E$12=0,0,IF(Perfil_Area!$Y$16=0,0,MIN(Cadastro_Cargas!$E$12,MAX(Cadastro_Cargas!$F$12,Perfil_Area!$Y$16*RANDBETWEEN(85,115)/100))))</f>
        <v>0.18</v>
      </c>
    </row>
    <row r="321" ht="15.0" customHeight="1">
      <c r="A321" s="45">
        <v>45658.9166666667</v>
      </c>
      <c r="B321" s="35">
        <v>22.0</v>
      </c>
      <c r="C321" s="35" t="s">
        <v>129</v>
      </c>
      <c r="D321" s="39" t="s">
        <v>31</v>
      </c>
      <c r="E321" s="35" t="s">
        <v>174</v>
      </c>
      <c r="F321" s="46">
        <f>IF(Cadastro_Cargas!$E$13=0,0,IF(Perfil_Area!$Y$4=0,0,MIN(Cadastro_Cargas!$E$13,MAX(Cadastro_Cargas!$F$13,Perfil_Area!$Y$4*RANDBETWEEN(85,115)/100))))</f>
        <v>1.1175</v>
      </c>
    </row>
    <row r="322" ht="15.0" customHeight="1">
      <c r="A322" s="45">
        <v>45658.9166666667</v>
      </c>
      <c r="B322" s="35">
        <v>22.0</v>
      </c>
      <c r="C322" s="35" t="s">
        <v>129</v>
      </c>
      <c r="D322" s="40" t="s">
        <v>44</v>
      </c>
      <c r="E322" s="35" t="s">
        <v>174</v>
      </c>
      <c r="F322" s="46">
        <f>IF(Cadastro_Cargas!$E$14=0,0,IF(Perfil_Area!$Y$6=0,0,MIN(Cadastro_Cargas!$E$14,MAX(Cadastro_Cargas!$F$14,Perfil_Area!$Y$6*RANDBETWEEN(85,115)/100))))</f>
        <v>0.42946</v>
      </c>
    </row>
    <row r="323" ht="15.0" customHeight="1">
      <c r="A323" s="45">
        <v>45658.9166666667</v>
      </c>
      <c r="B323" s="35">
        <v>22.0</v>
      </c>
      <c r="C323" s="35" t="s">
        <v>129</v>
      </c>
      <c r="D323" s="41" t="s">
        <v>56</v>
      </c>
      <c r="E323" s="35" t="s">
        <v>174</v>
      </c>
      <c r="F323" s="46">
        <f>IF(Cadastro_Cargas!$E$15=0,0,IF(Perfil_Area!$Y$8=0,0,MIN(Cadastro_Cargas!$E$15,MAX(Cadastro_Cargas!$F$15,Perfil_Area!$Y$8*RANDBETWEEN(85,115)/100))))</f>
        <v>0.336</v>
      </c>
    </row>
    <row r="324" ht="15.0" customHeight="1">
      <c r="A324" s="45">
        <v>45658.9583333333</v>
      </c>
      <c r="B324" s="35">
        <v>23.0</v>
      </c>
      <c r="C324" s="35" t="s">
        <v>128</v>
      </c>
      <c r="D324" s="36" t="s">
        <v>104</v>
      </c>
      <c r="E324" s="35" t="s">
        <v>173</v>
      </c>
      <c r="F324" s="46">
        <f>IF(Cadastro_Cargas!$E$2=0,0,IF(Perfil_Area!$Z$9=0,0,MIN(Cadastro_Cargas!$E$2,MAX(Cadastro_Cargas!$F$2,Perfil_Area!$Z$9*RANDBETWEEN(85,115)/100))))</f>
        <v>4</v>
      </c>
    </row>
    <row r="325" ht="15.0" customHeight="1">
      <c r="A325" s="45">
        <v>45658.9583333333</v>
      </c>
      <c r="B325" s="35">
        <v>23.0</v>
      </c>
      <c r="C325" s="35" t="s">
        <v>128</v>
      </c>
      <c r="D325" s="36" t="s">
        <v>105</v>
      </c>
      <c r="E325" s="35" t="s">
        <v>173</v>
      </c>
      <c r="F325" s="46">
        <f>IF(Cadastro_Cargas!$E$3=0,0,IF(Perfil_Area!$Z$11=0,0,MIN(Cadastro_Cargas!$E$3,MAX(Cadastro_Cargas!$F$3,Perfil_Area!$Z$11*RANDBETWEEN(85,115)/100))))</f>
        <v>0</v>
      </c>
    </row>
    <row r="326" ht="15.0" customHeight="1">
      <c r="A326" s="45">
        <v>45658.9583333333</v>
      </c>
      <c r="B326" s="35">
        <v>23.0</v>
      </c>
      <c r="C326" s="35" t="s">
        <v>128</v>
      </c>
      <c r="D326" s="36" t="s">
        <v>106</v>
      </c>
      <c r="E326" s="35" t="s">
        <v>173</v>
      </c>
      <c r="F326" s="46">
        <f>IF(Cadastro_Cargas!$E$4=0,0,IF(Perfil_Area!$Z$13=0,0,MIN(Cadastro_Cargas!$E$4,MAX(Cadastro_Cargas!$F$4,Perfil_Area!$Z$13*RANDBETWEEN(85,115)/100))))</f>
        <v>0</v>
      </c>
    </row>
    <row r="327" ht="15.0" customHeight="1">
      <c r="A327" s="45">
        <v>45658.9583333333</v>
      </c>
      <c r="B327" s="35">
        <v>23.0</v>
      </c>
      <c r="C327" s="35" t="s">
        <v>128</v>
      </c>
      <c r="D327" s="36" t="s">
        <v>107</v>
      </c>
      <c r="E327" s="35" t="s">
        <v>173</v>
      </c>
      <c r="F327" s="46">
        <f>IF(Cadastro_Cargas!$E$5=0,0,IF(Perfil_Area!$Z$15=0,0,MIN(Cadastro_Cargas!$E$5,MAX(Cadastro_Cargas!$F$5,Perfil_Area!$Z$15*RANDBETWEEN(85,115)/100))))</f>
        <v>0.186</v>
      </c>
    </row>
    <row r="328" ht="15.0" customHeight="1">
      <c r="A328" s="45">
        <v>45658.9583333333</v>
      </c>
      <c r="B328" s="35">
        <v>23.0</v>
      </c>
      <c r="C328" s="35" t="s">
        <v>128</v>
      </c>
      <c r="D328" s="39" t="s">
        <v>31</v>
      </c>
      <c r="E328" s="35" t="s">
        <v>174</v>
      </c>
      <c r="F328" s="46">
        <f>IF(Cadastro_Cargas!$E$6=0,0,IF(Perfil_Area!$Z$3=0,0,MIN(Cadastro_Cargas!$E$6,MAX(Cadastro_Cargas!$F$6,Perfil_Area!$Z$3*RANDBETWEEN(85,115)/100))))</f>
        <v>0.606</v>
      </c>
    </row>
    <row r="329" ht="15.0" customHeight="1">
      <c r="A329" s="45">
        <v>45658.9583333333</v>
      </c>
      <c r="B329" s="35">
        <v>23.0</v>
      </c>
      <c r="C329" s="35" t="s">
        <v>128</v>
      </c>
      <c r="D329" s="40" t="s">
        <v>44</v>
      </c>
      <c r="E329" s="35" t="s">
        <v>174</v>
      </c>
      <c r="F329" s="46">
        <f>IF(Cadastro_Cargas!$E$7=0,0,IF(Perfil_Area!$Z$5=0,0,MIN(Cadastro_Cargas!$E$7,MAX(Cadastro_Cargas!$F$7,Perfil_Area!$Z$5*RANDBETWEEN(85,115)/100))))</f>
        <v>0.30688</v>
      </c>
    </row>
    <row r="330" ht="15.0" customHeight="1">
      <c r="A330" s="45">
        <v>45658.9583333333</v>
      </c>
      <c r="B330" s="35">
        <v>23.0</v>
      </c>
      <c r="C330" s="35" t="s">
        <v>128</v>
      </c>
      <c r="D330" s="41" t="s">
        <v>56</v>
      </c>
      <c r="E330" s="35" t="s">
        <v>174</v>
      </c>
      <c r="F330" s="46">
        <f>IF(Cadastro_Cargas!$E$8=0,0,IF(Perfil_Area!$Z$7=0,0,MIN(Cadastro_Cargas!$E$8,MAX(Cadastro_Cargas!$F$8,Perfil_Area!$Z$7*RANDBETWEEN(85,115)/100))))</f>
        <v>0.176</v>
      </c>
    </row>
    <row r="331" ht="15.0" customHeight="1">
      <c r="A331" s="45">
        <v>45658.9583333333</v>
      </c>
      <c r="B331" s="35">
        <v>23.0</v>
      </c>
      <c r="C331" s="35" t="s">
        <v>129</v>
      </c>
      <c r="D331" s="36" t="s">
        <v>104</v>
      </c>
      <c r="E331" s="35" t="s">
        <v>173</v>
      </c>
      <c r="F331" s="46">
        <f>IF(Cadastro_Cargas!$E$9=0,0,IF(Perfil_Area!$Z$10=0,0,MIN(Cadastro_Cargas!$E$9,MAX(Cadastro_Cargas!$F$9,Perfil_Area!$Z$10*RANDBETWEEN(85,115)/100))))</f>
        <v>8</v>
      </c>
    </row>
    <row r="332" ht="15.0" customHeight="1">
      <c r="A332" s="45">
        <v>45658.9583333333</v>
      </c>
      <c r="B332" s="35">
        <v>23.0</v>
      </c>
      <c r="C332" s="35" t="s">
        <v>129</v>
      </c>
      <c r="D332" s="36" t="s">
        <v>105</v>
      </c>
      <c r="E332" s="35" t="s">
        <v>173</v>
      </c>
      <c r="F332" s="46">
        <f>IF(Cadastro_Cargas!$E$10=0,0,IF(Perfil_Area!$Z$12=0,0,MIN(Cadastro_Cargas!$E$10,MAX(Cadastro_Cargas!$F$10,Perfil_Area!$Z$12*RANDBETWEEN(85,115)/100))))</f>
        <v>0</v>
      </c>
    </row>
    <row r="333" ht="15.0" customHeight="1">
      <c r="A333" s="45">
        <v>45658.9583333333</v>
      </c>
      <c r="B333" s="35">
        <v>23.0</v>
      </c>
      <c r="C333" s="35" t="s">
        <v>129</v>
      </c>
      <c r="D333" s="36" t="s">
        <v>106</v>
      </c>
      <c r="E333" s="35" t="s">
        <v>173</v>
      </c>
      <c r="F333" s="46">
        <f>IF(Cadastro_Cargas!$E$11=0,0,IF(Perfil_Area!$Z$14=0,0,MIN(Cadastro_Cargas!$E$11,MAX(Cadastro_Cargas!$F$11,Perfil_Area!$Z$14*RANDBETWEEN(85,115)/100))))</f>
        <v>2.367013373</v>
      </c>
    </row>
    <row r="334" ht="15.0" customHeight="1">
      <c r="A334" s="45">
        <v>45658.9583333333</v>
      </c>
      <c r="B334" s="35">
        <v>23.0</v>
      </c>
      <c r="C334" s="35" t="s">
        <v>129</v>
      </c>
      <c r="D334" s="36" t="s">
        <v>107</v>
      </c>
      <c r="E334" s="35" t="s">
        <v>173</v>
      </c>
      <c r="F334" s="46">
        <f>IF(Cadastro_Cargas!$E$12=0,0,IF(Perfil_Area!$Z$16=0,0,MIN(Cadastro_Cargas!$E$12,MAX(Cadastro_Cargas!$F$12,Perfil_Area!$Z$16*RANDBETWEEN(85,115)/100))))</f>
        <v>0.2</v>
      </c>
    </row>
    <row r="335" ht="15.0" customHeight="1">
      <c r="A335" s="45">
        <v>45658.9583333333</v>
      </c>
      <c r="B335" s="35">
        <v>23.0</v>
      </c>
      <c r="C335" s="35" t="s">
        <v>129</v>
      </c>
      <c r="D335" s="39" t="s">
        <v>31</v>
      </c>
      <c r="E335" s="35" t="s">
        <v>174</v>
      </c>
      <c r="F335" s="46">
        <f>IF(Cadastro_Cargas!$E$13=0,0,IF(Perfil_Area!$Z$4=0,0,MIN(Cadastro_Cargas!$E$13,MAX(Cadastro_Cargas!$F$13,Perfil_Area!$Z$4*RANDBETWEEN(85,115)/100))))</f>
        <v>1.1175</v>
      </c>
    </row>
    <row r="336" ht="15.0" customHeight="1">
      <c r="A336" s="45">
        <v>45658.9583333333</v>
      </c>
      <c r="B336" s="35">
        <v>23.0</v>
      </c>
      <c r="C336" s="35" t="s">
        <v>129</v>
      </c>
      <c r="D336" s="40" t="s">
        <v>44</v>
      </c>
      <c r="E336" s="35" t="s">
        <v>174</v>
      </c>
      <c r="F336" s="46">
        <f>IF(Cadastro_Cargas!$E$14=0,0,IF(Perfil_Area!$Z$6=0,0,MIN(Cadastro_Cargas!$E$14,MAX(Cadastro_Cargas!$F$14,Perfil_Area!$Z$6*RANDBETWEEN(85,115)/100))))</f>
        <v>0.41764</v>
      </c>
    </row>
    <row r="337" ht="15.0" customHeight="1">
      <c r="A337" s="45">
        <v>45658.9583333333</v>
      </c>
      <c r="B337" s="35">
        <v>23.0</v>
      </c>
      <c r="C337" s="35" t="s">
        <v>129</v>
      </c>
      <c r="D337" s="41" t="s">
        <v>56</v>
      </c>
      <c r="E337" s="35" t="s">
        <v>174</v>
      </c>
      <c r="F337" s="46">
        <f>IF(Cadastro_Cargas!$E$15=0,0,IF(Perfil_Area!$Z$8=0,0,MIN(Cadastro_Cargas!$E$15,MAX(Cadastro_Cargas!$F$15,Perfil_Area!$Z$8*RANDBETWEEN(85,115)/100))))</f>
        <v>0.336</v>
      </c>
    </row>
    <row r="338" ht="15.0" customHeight="1">
      <c r="A338" s="45">
        <v>45659.0</v>
      </c>
      <c r="B338" s="35">
        <v>0.0</v>
      </c>
      <c r="C338" s="35" t="s">
        <v>128</v>
      </c>
      <c r="D338" s="36" t="s">
        <v>104</v>
      </c>
      <c r="E338" s="35" t="s">
        <v>173</v>
      </c>
      <c r="F338" s="46">
        <f>IF(Cadastro_Cargas!$E$2=0,0,IF(Perfil_Area!$C$9=0,0,MIN(Cadastro_Cargas!$E$2,MAX(Cadastro_Cargas!$F$2,Perfil_Area!$C$9*RANDBETWEEN(85,115)/100))))</f>
        <v>4</v>
      </c>
    </row>
    <row r="339" ht="15.0" customHeight="1">
      <c r="A339" s="45">
        <v>45659.0</v>
      </c>
      <c r="B339" s="35">
        <v>0.0</v>
      </c>
      <c r="C339" s="35" t="s">
        <v>128</v>
      </c>
      <c r="D339" s="36" t="s">
        <v>105</v>
      </c>
      <c r="E339" s="35" t="s">
        <v>173</v>
      </c>
      <c r="F339" s="46">
        <f>IF(Cadastro_Cargas!$E$3=0,0,IF(Perfil_Area!$C$11=0,0,MIN(Cadastro_Cargas!$E$3,MAX(Cadastro_Cargas!$F$3,Perfil_Area!$C$11*RANDBETWEEN(85,115)/100))))</f>
        <v>0</v>
      </c>
    </row>
    <row r="340" ht="15.0" customHeight="1">
      <c r="A340" s="45">
        <v>45659.0</v>
      </c>
      <c r="B340" s="35">
        <v>0.0</v>
      </c>
      <c r="C340" s="35" t="s">
        <v>128</v>
      </c>
      <c r="D340" s="36" t="s">
        <v>106</v>
      </c>
      <c r="E340" s="35" t="s">
        <v>173</v>
      </c>
      <c r="F340" s="46">
        <f>IF(Cadastro_Cargas!$E$4=0,0,IF(Perfil_Area!$C$13=0,0,MIN(Cadastro_Cargas!$E$4,MAX(Cadastro_Cargas!$F$4,Perfil_Area!$C$13*RANDBETWEEN(85,115)/100))))</f>
        <v>0</v>
      </c>
    </row>
    <row r="341" ht="15.0" customHeight="1">
      <c r="A341" s="45">
        <v>45659.0</v>
      </c>
      <c r="B341" s="35">
        <v>0.0</v>
      </c>
      <c r="C341" s="35" t="s">
        <v>128</v>
      </c>
      <c r="D341" s="36" t="s">
        <v>107</v>
      </c>
      <c r="E341" s="35" t="s">
        <v>173</v>
      </c>
      <c r="F341" s="46">
        <f>IF(Cadastro_Cargas!$E$5=0,0,IF(Perfil_Area!$C$15=0,0,MIN(Cadastro_Cargas!$E$5,MAX(Cadastro_Cargas!$F$5,Perfil_Area!$C$15*RANDBETWEEN(85,115)/100))))</f>
        <v>0.174</v>
      </c>
    </row>
    <row r="342" ht="15.0" customHeight="1">
      <c r="A342" s="45">
        <v>45659.0</v>
      </c>
      <c r="B342" s="35">
        <v>0.0</v>
      </c>
      <c r="C342" s="35" t="s">
        <v>128</v>
      </c>
      <c r="D342" s="39" t="s">
        <v>31</v>
      </c>
      <c r="E342" s="35" t="s">
        <v>174</v>
      </c>
      <c r="F342" s="46">
        <f>IF(Cadastro_Cargas!$E$6=0,0,IF(Perfil_Area!$C$3=0,0,MIN(Cadastro_Cargas!$E$6,MAX(Cadastro_Cargas!$F$6,Perfil_Area!$C$3*RANDBETWEEN(85,115)/100))))</f>
        <v>0.606</v>
      </c>
    </row>
    <row r="343" ht="15.0" customHeight="1">
      <c r="A343" s="45">
        <v>45659.0</v>
      </c>
      <c r="B343" s="35">
        <v>0.0</v>
      </c>
      <c r="C343" s="35" t="s">
        <v>128</v>
      </c>
      <c r="D343" s="40" t="s">
        <v>44</v>
      </c>
      <c r="E343" s="35" t="s">
        <v>174</v>
      </c>
      <c r="F343" s="46">
        <f>IF(Cadastro_Cargas!$E$7=0,0,IF(Perfil_Area!$C$5=0,0,MIN(Cadastro_Cargas!$E$7,MAX(Cadastro_Cargas!$F$7,Perfil_Area!$C$5*RANDBETWEEN(85,115)/100))))</f>
        <v>0.27948</v>
      </c>
    </row>
    <row r="344" ht="15.0" customHeight="1">
      <c r="A344" s="45">
        <v>45659.0</v>
      </c>
      <c r="B344" s="35">
        <v>0.0</v>
      </c>
      <c r="C344" s="35" t="s">
        <v>128</v>
      </c>
      <c r="D344" s="41" t="s">
        <v>56</v>
      </c>
      <c r="E344" s="35" t="s">
        <v>174</v>
      </c>
      <c r="F344" s="46">
        <f>IF(Cadastro_Cargas!$E$8=0,0,IF(Perfil_Area!$C$7=0,0,MIN(Cadastro_Cargas!$E$8,MAX(Cadastro_Cargas!$F$8,Perfil_Area!$C$7*RANDBETWEEN(85,115)/100))))</f>
        <v>0.17424</v>
      </c>
    </row>
    <row r="345" ht="15.0" customHeight="1">
      <c r="A345" s="45">
        <v>45659.0</v>
      </c>
      <c r="B345" s="35">
        <v>0.0</v>
      </c>
      <c r="C345" s="35" t="s">
        <v>129</v>
      </c>
      <c r="D345" s="36" t="s">
        <v>104</v>
      </c>
      <c r="E345" s="35" t="s">
        <v>173</v>
      </c>
      <c r="F345" s="46">
        <f>IF(Cadastro_Cargas!$E$9=0,0,IF(Perfil_Area!$C$10=0,0,MIN(Cadastro_Cargas!$E$9,MAX(Cadastro_Cargas!$F$9,Perfil_Area!$C$10*RANDBETWEEN(85,115)/100))))</f>
        <v>8</v>
      </c>
    </row>
    <row r="346" ht="15.0" customHeight="1">
      <c r="A346" s="45">
        <v>45659.0</v>
      </c>
      <c r="B346" s="35">
        <v>0.0</v>
      </c>
      <c r="C346" s="35" t="s">
        <v>129</v>
      </c>
      <c r="D346" s="36" t="s">
        <v>105</v>
      </c>
      <c r="E346" s="35" t="s">
        <v>173</v>
      </c>
      <c r="F346" s="46">
        <f>IF(Cadastro_Cargas!$E$10=0,0,IF(Perfil_Area!$C$12=0,0,MIN(Cadastro_Cargas!$E$10,MAX(Cadastro_Cargas!$F$10,Perfil_Area!$C$12*RANDBETWEEN(85,115)/100))))</f>
        <v>17.6</v>
      </c>
    </row>
    <row r="347" ht="15.0" customHeight="1">
      <c r="A347" s="45">
        <v>45659.0</v>
      </c>
      <c r="B347" s="35">
        <v>0.0</v>
      </c>
      <c r="C347" s="35" t="s">
        <v>129</v>
      </c>
      <c r="D347" s="36" t="s">
        <v>106</v>
      </c>
      <c r="E347" s="35" t="s">
        <v>173</v>
      </c>
      <c r="F347" s="46">
        <f>IF(Cadastro_Cargas!$E$11=0,0,IF(Perfil_Area!$C$14=0,0,MIN(Cadastro_Cargas!$E$11,MAX(Cadastro_Cargas!$F$11,Perfil_Area!$C$14*RANDBETWEEN(85,115)/100))))</f>
        <v>2.367013373</v>
      </c>
    </row>
    <row r="348" ht="15.0" customHeight="1">
      <c r="A348" s="45">
        <v>45659.0</v>
      </c>
      <c r="B348" s="35">
        <v>0.0</v>
      </c>
      <c r="C348" s="35" t="s">
        <v>129</v>
      </c>
      <c r="D348" s="36" t="s">
        <v>107</v>
      </c>
      <c r="E348" s="35" t="s">
        <v>173</v>
      </c>
      <c r="F348" s="46">
        <f>IF(Cadastro_Cargas!$E$12=0,0,IF(Perfil_Area!$C$16=0,0,MIN(Cadastro_Cargas!$E$12,MAX(Cadastro_Cargas!$F$12,Perfil_Area!$C$16*RANDBETWEEN(85,115)/100))))</f>
        <v>0.178</v>
      </c>
    </row>
    <row r="349" ht="15.0" customHeight="1">
      <c r="A349" s="45">
        <v>45659.0</v>
      </c>
      <c r="B349" s="35">
        <v>0.0</v>
      </c>
      <c r="C349" s="35" t="s">
        <v>129</v>
      </c>
      <c r="D349" s="39" t="s">
        <v>31</v>
      </c>
      <c r="E349" s="35" t="s">
        <v>174</v>
      </c>
      <c r="F349" s="46">
        <f>IF(Cadastro_Cargas!$E$13=0,0,IF(Perfil_Area!$C$4=0,0,MIN(Cadastro_Cargas!$E$13,MAX(Cadastro_Cargas!$F$13,Perfil_Area!$C$4*RANDBETWEEN(85,115)/100))))</f>
        <v>1.1175</v>
      </c>
    </row>
    <row r="350" ht="15.0" customHeight="1">
      <c r="A350" s="45">
        <v>45659.0</v>
      </c>
      <c r="B350" s="35">
        <v>0.0</v>
      </c>
      <c r="C350" s="35" t="s">
        <v>129</v>
      </c>
      <c r="D350" s="40" t="s">
        <v>44</v>
      </c>
      <c r="E350" s="35" t="s">
        <v>174</v>
      </c>
      <c r="F350" s="46">
        <f>IF(Cadastro_Cargas!$E$14=0,0,IF(Perfil_Area!$C$6=0,0,MIN(Cadastro_Cargas!$E$14,MAX(Cadastro_Cargas!$F$14,Perfil_Area!$C$6*RANDBETWEEN(85,115)/100))))</f>
        <v>0.44916</v>
      </c>
    </row>
    <row r="351" ht="15.0" customHeight="1">
      <c r="A351" s="45">
        <v>45659.0</v>
      </c>
      <c r="B351" s="35">
        <v>0.0</v>
      </c>
      <c r="C351" s="35" t="s">
        <v>129</v>
      </c>
      <c r="D351" s="41" t="s">
        <v>56</v>
      </c>
      <c r="E351" s="35" t="s">
        <v>174</v>
      </c>
      <c r="F351" s="46">
        <f>IF(Cadastro_Cargas!$E$15=0,0,IF(Perfil_Area!$C$8=0,0,MIN(Cadastro_Cargas!$E$15,MAX(Cadastro_Cargas!$F$15,Perfil_Area!$C$8*RANDBETWEEN(85,115)/100))))</f>
        <v>0.30576</v>
      </c>
    </row>
    <row r="352" ht="15.0" customHeight="1">
      <c r="A352" s="45">
        <v>45659.0416666667</v>
      </c>
      <c r="B352" s="35">
        <v>1.0</v>
      </c>
      <c r="C352" s="35" t="s">
        <v>128</v>
      </c>
      <c r="D352" s="36" t="s">
        <v>104</v>
      </c>
      <c r="E352" s="35" t="s">
        <v>173</v>
      </c>
      <c r="F352" s="46">
        <f>IF(Cadastro_Cargas!$E$2=0,0,IF(Perfil_Area!$D$9=0,0,MIN(Cadastro_Cargas!$E$2,MAX(Cadastro_Cargas!$F$2,Perfil_Area!$D$9*RANDBETWEEN(85,115)/100))))</f>
        <v>3.56</v>
      </c>
    </row>
    <row r="353" ht="15.0" customHeight="1">
      <c r="A353" s="45">
        <v>45659.0416666667</v>
      </c>
      <c r="B353" s="35">
        <v>1.0</v>
      </c>
      <c r="C353" s="35" t="s">
        <v>128</v>
      </c>
      <c r="D353" s="36" t="s">
        <v>105</v>
      </c>
      <c r="E353" s="35" t="s">
        <v>173</v>
      </c>
      <c r="F353" s="46">
        <f>IF(Cadastro_Cargas!$E$3=0,0,IF(Perfil_Area!$D$11=0,0,MIN(Cadastro_Cargas!$E$3,MAX(Cadastro_Cargas!$F$3,Perfil_Area!$D$11*RANDBETWEEN(85,115)/100))))</f>
        <v>0</v>
      </c>
    </row>
    <row r="354" ht="15.0" customHeight="1">
      <c r="A354" s="45">
        <v>45659.0416666667</v>
      </c>
      <c r="B354" s="35">
        <v>1.0</v>
      </c>
      <c r="C354" s="35" t="s">
        <v>128</v>
      </c>
      <c r="D354" s="36" t="s">
        <v>106</v>
      </c>
      <c r="E354" s="35" t="s">
        <v>173</v>
      </c>
      <c r="F354" s="46">
        <f>IF(Cadastro_Cargas!$E$4=0,0,IF(Perfil_Area!$D$13=0,0,MIN(Cadastro_Cargas!$E$4,MAX(Cadastro_Cargas!$F$4,Perfil_Area!$D$13*RANDBETWEEN(85,115)/100))))</f>
        <v>0</v>
      </c>
    </row>
    <row r="355" ht="15.0" customHeight="1">
      <c r="A355" s="45">
        <v>45659.0416666667</v>
      </c>
      <c r="B355" s="35">
        <v>1.0</v>
      </c>
      <c r="C355" s="35" t="s">
        <v>128</v>
      </c>
      <c r="D355" s="36" t="s">
        <v>107</v>
      </c>
      <c r="E355" s="35" t="s">
        <v>173</v>
      </c>
      <c r="F355" s="46">
        <f>IF(Cadastro_Cargas!$E$5=0,0,IF(Perfil_Area!$D$15=0,0,MIN(Cadastro_Cargas!$E$5,MAX(Cadastro_Cargas!$F$5,Perfil_Area!$D$15*RANDBETWEEN(85,115)/100))))</f>
        <v>0.2</v>
      </c>
    </row>
    <row r="356" ht="15.0" customHeight="1">
      <c r="A356" s="45">
        <v>45659.0416666667</v>
      </c>
      <c r="B356" s="35">
        <v>1.0</v>
      </c>
      <c r="C356" s="35" t="s">
        <v>128</v>
      </c>
      <c r="D356" s="39" t="s">
        <v>31</v>
      </c>
      <c r="E356" s="35" t="s">
        <v>174</v>
      </c>
      <c r="F356" s="46">
        <f>IF(Cadastro_Cargas!$E$6=0,0,IF(Perfil_Area!$D$3=0,0,MIN(Cadastro_Cargas!$E$6,MAX(Cadastro_Cargas!$F$6,Perfil_Area!$D$3*RANDBETWEEN(85,115)/100))))</f>
        <v>0.606</v>
      </c>
    </row>
    <row r="357" ht="15.0" customHeight="1">
      <c r="A357" s="45">
        <v>45659.0416666667</v>
      </c>
      <c r="B357" s="35">
        <v>1.0</v>
      </c>
      <c r="C357" s="35" t="s">
        <v>128</v>
      </c>
      <c r="D357" s="40" t="s">
        <v>44</v>
      </c>
      <c r="E357" s="35" t="s">
        <v>174</v>
      </c>
      <c r="F357" s="46">
        <f>IF(Cadastro_Cargas!$E$7=0,0,IF(Perfil_Area!$D$5=0,0,MIN(Cadastro_Cargas!$E$7,MAX(Cadastro_Cargas!$F$7,Perfil_Area!$D$5*RANDBETWEEN(85,115)/100))))</f>
        <v>0.24934</v>
      </c>
    </row>
    <row r="358" ht="15.0" customHeight="1">
      <c r="A358" s="45">
        <v>45659.0416666667</v>
      </c>
      <c r="B358" s="35">
        <v>1.0</v>
      </c>
      <c r="C358" s="35" t="s">
        <v>128</v>
      </c>
      <c r="D358" s="41" t="s">
        <v>56</v>
      </c>
      <c r="E358" s="35" t="s">
        <v>174</v>
      </c>
      <c r="F358" s="46">
        <f>IF(Cadastro_Cargas!$E$8=0,0,IF(Perfil_Area!$D$7=0,0,MIN(Cadastro_Cargas!$E$8,MAX(Cadastro_Cargas!$F$8,Perfil_Area!$D$7*RANDBETWEEN(85,115)/100))))</f>
        <v>0.15488</v>
      </c>
    </row>
    <row r="359" ht="15.0" customHeight="1">
      <c r="A359" s="45">
        <v>45659.0416666667</v>
      </c>
      <c r="B359" s="35">
        <v>1.0</v>
      </c>
      <c r="C359" s="35" t="s">
        <v>129</v>
      </c>
      <c r="D359" s="36" t="s">
        <v>104</v>
      </c>
      <c r="E359" s="35" t="s">
        <v>173</v>
      </c>
      <c r="F359" s="46">
        <f>IF(Cadastro_Cargas!$E$9=0,0,IF(Perfil_Area!$D$10=0,0,MIN(Cadastro_Cargas!$E$9,MAX(Cadastro_Cargas!$F$9,Perfil_Area!$D$10*RANDBETWEEN(85,115)/100))))</f>
        <v>8</v>
      </c>
    </row>
    <row r="360" ht="15.0" customHeight="1">
      <c r="A360" s="45">
        <v>45659.0416666667</v>
      </c>
      <c r="B360" s="35">
        <v>1.0</v>
      </c>
      <c r="C360" s="35" t="s">
        <v>129</v>
      </c>
      <c r="D360" s="36" t="s">
        <v>105</v>
      </c>
      <c r="E360" s="35" t="s">
        <v>173</v>
      </c>
      <c r="F360" s="46">
        <f>IF(Cadastro_Cargas!$E$10=0,0,IF(Perfil_Area!$D$12=0,0,MIN(Cadastro_Cargas!$E$10,MAX(Cadastro_Cargas!$F$10,Perfil_Area!$D$12*RANDBETWEEN(85,115)/100))))</f>
        <v>14.96</v>
      </c>
    </row>
    <row r="361" ht="15.0" customHeight="1">
      <c r="A361" s="45">
        <v>45659.0416666667</v>
      </c>
      <c r="B361" s="35">
        <v>1.0</v>
      </c>
      <c r="C361" s="35" t="s">
        <v>129</v>
      </c>
      <c r="D361" s="36" t="s">
        <v>106</v>
      </c>
      <c r="E361" s="35" t="s">
        <v>173</v>
      </c>
      <c r="F361" s="46">
        <f>IF(Cadastro_Cargas!$E$11=0,0,IF(Perfil_Area!$D$14=0,0,MIN(Cadastro_Cargas!$E$11,MAX(Cadastro_Cargas!$F$11,Perfil_Area!$D$14*RANDBETWEEN(85,115)/100))))</f>
        <v>2.334517088</v>
      </c>
    </row>
    <row r="362" ht="15.0" customHeight="1">
      <c r="A362" s="45">
        <v>45659.0416666667</v>
      </c>
      <c r="B362" s="35">
        <v>1.0</v>
      </c>
      <c r="C362" s="35" t="s">
        <v>129</v>
      </c>
      <c r="D362" s="36" t="s">
        <v>107</v>
      </c>
      <c r="E362" s="35" t="s">
        <v>173</v>
      </c>
      <c r="F362" s="46">
        <f>IF(Cadastro_Cargas!$E$12=0,0,IF(Perfil_Area!$D$16=0,0,MIN(Cadastro_Cargas!$E$12,MAX(Cadastro_Cargas!$F$12,Perfil_Area!$D$16*RANDBETWEEN(85,115)/100))))</f>
        <v>0.2</v>
      </c>
    </row>
    <row r="363" ht="15.0" customHeight="1">
      <c r="A363" s="45">
        <v>45659.0416666667</v>
      </c>
      <c r="B363" s="35">
        <v>1.0</v>
      </c>
      <c r="C363" s="35" t="s">
        <v>129</v>
      </c>
      <c r="D363" s="39" t="s">
        <v>31</v>
      </c>
      <c r="E363" s="35" t="s">
        <v>174</v>
      </c>
      <c r="F363" s="46">
        <f>IF(Cadastro_Cargas!$E$13=0,0,IF(Perfil_Area!$D$4=0,0,MIN(Cadastro_Cargas!$E$13,MAX(Cadastro_Cargas!$F$13,Perfil_Area!$D$4*RANDBETWEEN(85,115)/100))))</f>
        <v>1.1175</v>
      </c>
    </row>
    <row r="364" ht="15.0" customHeight="1">
      <c r="A364" s="45">
        <v>45659.0416666667</v>
      </c>
      <c r="B364" s="35">
        <v>1.0</v>
      </c>
      <c r="C364" s="35" t="s">
        <v>129</v>
      </c>
      <c r="D364" s="40" t="s">
        <v>44</v>
      </c>
      <c r="E364" s="35" t="s">
        <v>174</v>
      </c>
      <c r="F364" s="46">
        <f>IF(Cadastro_Cargas!$E$14=0,0,IF(Perfil_Area!$D$6=0,0,MIN(Cadastro_Cargas!$E$14,MAX(Cadastro_Cargas!$F$14,Perfil_Area!$D$6*RANDBETWEEN(85,115)/100))))</f>
        <v>0.35066</v>
      </c>
    </row>
    <row r="365" ht="15.0" customHeight="1">
      <c r="A365" s="45">
        <v>45659.0416666667</v>
      </c>
      <c r="B365" s="35">
        <v>1.0</v>
      </c>
      <c r="C365" s="35" t="s">
        <v>129</v>
      </c>
      <c r="D365" s="41" t="s">
        <v>56</v>
      </c>
      <c r="E365" s="35" t="s">
        <v>174</v>
      </c>
      <c r="F365" s="46">
        <f>IF(Cadastro_Cargas!$E$15=0,0,IF(Perfil_Area!$D$8=0,0,MIN(Cadastro_Cargas!$E$15,MAX(Cadastro_Cargas!$F$15,Perfil_Area!$D$8*RANDBETWEEN(85,115)/100))))</f>
        <v>0.32592</v>
      </c>
    </row>
    <row r="366" ht="15.0" customHeight="1">
      <c r="A366" s="45">
        <v>45659.0833333333</v>
      </c>
      <c r="B366" s="35">
        <v>2.0</v>
      </c>
      <c r="C366" s="35" t="s">
        <v>128</v>
      </c>
      <c r="D366" s="36" t="s">
        <v>104</v>
      </c>
      <c r="E366" s="35" t="s">
        <v>173</v>
      </c>
      <c r="F366" s="46">
        <f>IF(Cadastro_Cargas!$E$2=0,0,IF(Perfil_Area!$E$9=0,0,MIN(Cadastro_Cargas!$E$2,MAX(Cadastro_Cargas!$F$2,Perfil_Area!$E$9*RANDBETWEEN(85,115)/100))))</f>
        <v>4</v>
      </c>
    </row>
    <row r="367" ht="15.0" customHeight="1">
      <c r="A367" s="45">
        <v>45659.0833333333</v>
      </c>
      <c r="B367" s="35">
        <v>2.0</v>
      </c>
      <c r="C367" s="35" t="s">
        <v>128</v>
      </c>
      <c r="D367" s="36" t="s">
        <v>105</v>
      </c>
      <c r="E367" s="35" t="s">
        <v>173</v>
      </c>
      <c r="F367" s="46">
        <f>IF(Cadastro_Cargas!$E$3=0,0,IF(Perfil_Area!$E$11=0,0,MIN(Cadastro_Cargas!$E$3,MAX(Cadastro_Cargas!$F$3,Perfil_Area!$E$11*RANDBETWEEN(85,115)/100))))</f>
        <v>0</v>
      </c>
    </row>
    <row r="368" ht="15.0" customHeight="1">
      <c r="A368" s="45">
        <v>45659.0833333333</v>
      </c>
      <c r="B368" s="35">
        <v>2.0</v>
      </c>
      <c r="C368" s="35" t="s">
        <v>128</v>
      </c>
      <c r="D368" s="36" t="s">
        <v>106</v>
      </c>
      <c r="E368" s="35" t="s">
        <v>173</v>
      </c>
      <c r="F368" s="46">
        <f>IF(Cadastro_Cargas!$E$4=0,0,IF(Perfil_Area!$E$13=0,0,MIN(Cadastro_Cargas!$E$4,MAX(Cadastro_Cargas!$F$4,Perfil_Area!$E$13*RANDBETWEEN(85,115)/100))))</f>
        <v>0</v>
      </c>
    </row>
    <row r="369" ht="15.0" customHeight="1">
      <c r="A369" s="45">
        <v>45659.0833333333</v>
      </c>
      <c r="B369" s="35">
        <v>2.0</v>
      </c>
      <c r="C369" s="35" t="s">
        <v>128</v>
      </c>
      <c r="D369" s="36" t="s">
        <v>107</v>
      </c>
      <c r="E369" s="35" t="s">
        <v>173</v>
      </c>
      <c r="F369" s="46">
        <f>IF(Cadastro_Cargas!$E$5=0,0,IF(Perfil_Area!$E$15=0,0,MIN(Cadastro_Cargas!$E$5,MAX(Cadastro_Cargas!$F$5,Perfil_Area!$E$15*RANDBETWEEN(85,115)/100))))</f>
        <v>0.2</v>
      </c>
    </row>
    <row r="370" ht="15.0" customHeight="1">
      <c r="A370" s="45">
        <v>45659.0833333333</v>
      </c>
      <c r="B370" s="35">
        <v>2.0</v>
      </c>
      <c r="C370" s="35" t="s">
        <v>128</v>
      </c>
      <c r="D370" s="39" t="s">
        <v>31</v>
      </c>
      <c r="E370" s="35" t="s">
        <v>174</v>
      </c>
      <c r="F370" s="46">
        <f>IF(Cadastro_Cargas!$E$6=0,0,IF(Perfil_Area!$E$3=0,0,MIN(Cadastro_Cargas!$E$6,MAX(Cadastro_Cargas!$F$6,Perfil_Area!$E$3*RANDBETWEEN(85,115)/100))))</f>
        <v>0.606</v>
      </c>
    </row>
    <row r="371" ht="15.0" customHeight="1">
      <c r="A371" s="45">
        <v>45659.0833333333</v>
      </c>
      <c r="B371" s="35">
        <v>2.0</v>
      </c>
      <c r="C371" s="35" t="s">
        <v>128</v>
      </c>
      <c r="D371" s="40" t="s">
        <v>44</v>
      </c>
      <c r="E371" s="35" t="s">
        <v>174</v>
      </c>
      <c r="F371" s="46">
        <f>IF(Cadastro_Cargas!$E$7=0,0,IF(Perfil_Area!$E$5=0,0,MIN(Cadastro_Cargas!$E$7,MAX(Cadastro_Cargas!$F$7,Perfil_Area!$E$5*RANDBETWEEN(85,115)/100))))</f>
        <v>0.26578</v>
      </c>
    </row>
    <row r="372" ht="15.0" customHeight="1">
      <c r="A372" s="45">
        <v>45659.0833333333</v>
      </c>
      <c r="B372" s="35">
        <v>2.0</v>
      </c>
      <c r="C372" s="35" t="s">
        <v>128</v>
      </c>
      <c r="D372" s="41" t="s">
        <v>56</v>
      </c>
      <c r="E372" s="35" t="s">
        <v>174</v>
      </c>
      <c r="F372" s="46">
        <f>IF(Cadastro_Cargas!$E$8=0,0,IF(Perfil_Area!$E$7=0,0,MIN(Cadastro_Cargas!$E$8,MAX(Cadastro_Cargas!$F$8,Perfil_Area!$E$7*RANDBETWEEN(85,115)/100))))</f>
        <v>0.17248</v>
      </c>
    </row>
    <row r="373" ht="15.0" customHeight="1">
      <c r="A373" s="45">
        <v>45659.0833333333</v>
      </c>
      <c r="B373" s="35">
        <v>2.0</v>
      </c>
      <c r="C373" s="35" t="s">
        <v>129</v>
      </c>
      <c r="D373" s="36" t="s">
        <v>104</v>
      </c>
      <c r="E373" s="35" t="s">
        <v>173</v>
      </c>
      <c r="F373" s="46">
        <f>IF(Cadastro_Cargas!$E$9=0,0,IF(Perfil_Area!$E$10=0,0,MIN(Cadastro_Cargas!$E$9,MAX(Cadastro_Cargas!$F$9,Perfil_Area!$E$10*RANDBETWEEN(85,115)/100))))</f>
        <v>7.12</v>
      </c>
    </row>
    <row r="374" ht="15.0" customHeight="1">
      <c r="A374" s="45">
        <v>45659.0833333333</v>
      </c>
      <c r="B374" s="35">
        <v>2.0</v>
      </c>
      <c r="C374" s="35" t="s">
        <v>129</v>
      </c>
      <c r="D374" s="36" t="s">
        <v>105</v>
      </c>
      <c r="E374" s="35" t="s">
        <v>173</v>
      </c>
      <c r="F374" s="46">
        <f>IF(Cadastro_Cargas!$E$10=0,0,IF(Perfil_Area!$E$12=0,0,MIN(Cadastro_Cargas!$E$10,MAX(Cadastro_Cargas!$F$10,Perfil_Area!$E$12*RANDBETWEEN(85,115)/100))))</f>
        <v>0</v>
      </c>
    </row>
    <row r="375" ht="15.0" customHeight="1">
      <c r="A375" s="45">
        <v>45659.0833333333</v>
      </c>
      <c r="B375" s="35">
        <v>2.0</v>
      </c>
      <c r="C375" s="35" t="s">
        <v>129</v>
      </c>
      <c r="D375" s="36" t="s">
        <v>106</v>
      </c>
      <c r="E375" s="35" t="s">
        <v>173</v>
      </c>
      <c r="F375" s="46">
        <f>IF(Cadastro_Cargas!$E$11=0,0,IF(Perfil_Area!$E$14=0,0,MIN(Cadastro_Cargas!$E$11,MAX(Cadastro_Cargas!$F$11,Perfil_Area!$E$14*RANDBETWEEN(85,115)/100))))</f>
        <v>2.367013373</v>
      </c>
    </row>
    <row r="376" ht="15.0" customHeight="1">
      <c r="A376" s="45">
        <v>45659.0833333333</v>
      </c>
      <c r="B376" s="35">
        <v>2.0</v>
      </c>
      <c r="C376" s="35" t="s">
        <v>129</v>
      </c>
      <c r="D376" s="36" t="s">
        <v>107</v>
      </c>
      <c r="E376" s="35" t="s">
        <v>173</v>
      </c>
      <c r="F376" s="46">
        <f>IF(Cadastro_Cargas!$E$12=0,0,IF(Perfil_Area!$E$16=0,0,MIN(Cadastro_Cargas!$E$12,MAX(Cadastro_Cargas!$F$12,Perfil_Area!$E$16*RANDBETWEEN(85,115)/100))))</f>
        <v>0.19</v>
      </c>
    </row>
    <row r="377" ht="15.0" customHeight="1">
      <c r="A377" s="45">
        <v>45659.0833333333</v>
      </c>
      <c r="B377" s="35">
        <v>2.0</v>
      </c>
      <c r="C377" s="35" t="s">
        <v>129</v>
      </c>
      <c r="D377" s="39" t="s">
        <v>31</v>
      </c>
      <c r="E377" s="35" t="s">
        <v>174</v>
      </c>
      <c r="F377" s="46">
        <f>IF(Cadastro_Cargas!$E$13=0,0,IF(Perfil_Area!$E$4=0,0,MIN(Cadastro_Cargas!$E$13,MAX(Cadastro_Cargas!$F$13,Perfil_Area!$E$4*RANDBETWEEN(85,115)/100))))</f>
        <v>1.1175</v>
      </c>
    </row>
    <row r="378" ht="15.0" customHeight="1">
      <c r="A378" s="45">
        <v>45659.0833333333</v>
      </c>
      <c r="B378" s="35">
        <v>2.0</v>
      </c>
      <c r="C378" s="35" t="s">
        <v>129</v>
      </c>
      <c r="D378" s="40" t="s">
        <v>44</v>
      </c>
      <c r="E378" s="35" t="s">
        <v>174</v>
      </c>
      <c r="F378" s="46">
        <f>IF(Cadastro_Cargas!$E$14=0,0,IF(Perfil_Area!$E$6=0,0,MIN(Cadastro_Cargas!$E$14,MAX(Cadastro_Cargas!$F$14,Perfil_Area!$E$6*RANDBETWEEN(85,115)/100))))</f>
        <v>0.37036</v>
      </c>
    </row>
    <row r="379" ht="15.0" customHeight="1">
      <c r="A379" s="45">
        <v>45659.0833333333</v>
      </c>
      <c r="B379" s="35">
        <v>2.0</v>
      </c>
      <c r="C379" s="35" t="s">
        <v>129</v>
      </c>
      <c r="D379" s="41" t="s">
        <v>56</v>
      </c>
      <c r="E379" s="35" t="s">
        <v>174</v>
      </c>
      <c r="F379" s="46">
        <f>IF(Cadastro_Cargas!$E$15=0,0,IF(Perfil_Area!$E$8=0,0,MIN(Cadastro_Cargas!$E$15,MAX(Cadastro_Cargas!$F$15,Perfil_Area!$E$8*RANDBETWEEN(85,115)/100))))</f>
        <v>0.336</v>
      </c>
    </row>
    <row r="380" ht="15.0" customHeight="1">
      <c r="A380" s="45">
        <v>45659.125</v>
      </c>
      <c r="B380" s="35">
        <v>3.0</v>
      </c>
      <c r="C380" s="35" t="s">
        <v>128</v>
      </c>
      <c r="D380" s="36" t="s">
        <v>104</v>
      </c>
      <c r="E380" s="35" t="s">
        <v>173</v>
      </c>
      <c r="F380" s="46">
        <f>IF(Cadastro_Cargas!$E$2=0,0,IF(Perfil_Area!$F$9=0,0,MIN(Cadastro_Cargas!$E$2,MAX(Cadastro_Cargas!$F$2,Perfil_Area!$F$9*RANDBETWEEN(85,115)/100))))</f>
        <v>4</v>
      </c>
    </row>
    <row r="381" ht="15.0" customHeight="1">
      <c r="A381" s="45">
        <v>45659.125</v>
      </c>
      <c r="B381" s="35">
        <v>3.0</v>
      </c>
      <c r="C381" s="35" t="s">
        <v>128</v>
      </c>
      <c r="D381" s="36" t="s">
        <v>105</v>
      </c>
      <c r="E381" s="35" t="s">
        <v>173</v>
      </c>
      <c r="F381" s="46">
        <f>IF(Cadastro_Cargas!$E$3=0,0,IF(Perfil_Area!$F$11=0,0,MIN(Cadastro_Cargas!$E$3,MAX(Cadastro_Cargas!$F$3,Perfil_Area!$F$11*RANDBETWEEN(85,115)/100))))</f>
        <v>0</v>
      </c>
    </row>
    <row r="382" ht="15.0" customHeight="1">
      <c r="A382" s="45">
        <v>45659.125</v>
      </c>
      <c r="B382" s="35">
        <v>3.0</v>
      </c>
      <c r="C382" s="35" t="s">
        <v>128</v>
      </c>
      <c r="D382" s="36" t="s">
        <v>106</v>
      </c>
      <c r="E382" s="35" t="s">
        <v>173</v>
      </c>
      <c r="F382" s="46">
        <f>IF(Cadastro_Cargas!$E$4=0,0,IF(Perfil_Area!$F$13=0,0,MIN(Cadastro_Cargas!$E$4,MAX(Cadastro_Cargas!$F$4,Perfil_Area!$F$13*RANDBETWEEN(85,115)/100))))</f>
        <v>0</v>
      </c>
    </row>
    <row r="383" ht="15.0" customHeight="1">
      <c r="A383" s="45">
        <v>45659.125</v>
      </c>
      <c r="B383" s="35">
        <v>3.0</v>
      </c>
      <c r="C383" s="35" t="s">
        <v>128</v>
      </c>
      <c r="D383" s="36" t="s">
        <v>107</v>
      </c>
      <c r="E383" s="35" t="s">
        <v>173</v>
      </c>
      <c r="F383" s="46">
        <f>IF(Cadastro_Cargas!$E$5=0,0,IF(Perfil_Area!$F$15=0,0,MIN(Cadastro_Cargas!$E$5,MAX(Cadastro_Cargas!$F$5,Perfil_Area!$F$15*RANDBETWEEN(85,115)/100))))</f>
        <v>0.2</v>
      </c>
    </row>
    <row r="384" ht="15.0" customHeight="1">
      <c r="A384" s="45">
        <v>45659.125</v>
      </c>
      <c r="B384" s="35">
        <v>3.0</v>
      </c>
      <c r="C384" s="35" t="s">
        <v>128</v>
      </c>
      <c r="D384" s="39" t="s">
        <v>31</v>
      </c>
      <c r="E384" s="35" t="s">
        <v>174</v>
      </c>
      <c r="F384" s="46">
        <f>IF(Cadastro_Cargas!$E$6=0,0,IF(Perfil_Area!$F$3=0,0,MIN(Cadastro_Cargas!$E$6,MAX(Cadastro_Cargas!$F$6,Perfil_Area!$F$3*RANDBETWEEN(85,115)/100))))</f>
        <v>0.606</v>
      </c>
    </row>
    <row r="385" ht="15.0" customHeight="1">
      <c r="A385" s="45">
        <v>45659.125</v>
      </c>
      <c r="B385" s="35">
        <v>3.0</v>
      </c>
      <c r="C385" s="35" t="s">
        <v>128</v>
      </c>
      <c r="D385" s="40" t="s">
        <v>44</v>
      </c>
      <c r="E385" s="35" t="s">
        <v>174</v>
      </c>
      <c r="F385" s="46">
        <f>IF(Cadastro_Cargas!$E$7=0,0,IF(Perfil_Area!$F$5=0,0,MIN(Cadastro_Cargas!$E$7,MAX(Cadastro_Cargas!$F$7,Perfil_Area!$F$5*RANDBETWEEN(85,115)/100))))</f>
        <v>0.30962</v>
      </c>
    </row>
    <row r="386" ht="15.0" customHeight="1">
      <c r="A386" s="45">
        <v>45659.125</v>
      </c>
      <c r="B386" s="35">
        <v>3.0</v>
      </c>
      <c r="C386" s="35" t="s">
        <v>128</v>
      </c>
      <c r="D386" s="41" t="s">
        <v>56</v>
      </c>
      <c r="E386" s="35" t="s">
        <v>174</v>
      </c>
      <c r="F386" s="46">
        <f>IF(Cadastro_Cargas!$E$8=0,0,IF(Perfil_Area!$F$7=0,0,MIN(Cadastro_Cargas!$E$8,MAX(Cadastro_Cargas!$F$8,Perfil_Area!$F$7*RANDBETWEEN(85,115)/100))))</f>
        <v>0.17248</v>
      </c>
    </row>
    <row r="387" ht="15.0" customHeight="1">
      <c r="A387" s="45">
        <v>45659.125</v>
      </c>
      <c r="B387" s="35">
        <v>3.0</v>
      </c>
      <c r="C387" s="35" t="s">
        <v>129</v>
      </c>
      <c r="D387" s="36" t="s">
        <v>104</v>
      </c>
      <c r="E387" s="35" t="s">
        <v>173</v>
      </c>
      <c r="F387" s="46">
        <f>IF(Cadastro_Cargas!$E$9=0,0,IF(Perfil_Area!$F$10=0,0,MIN(Cadastro_Cargas!$E$9,MAX(Cadastro_Cargas!$F$9,Perfil_Area!$F$10*RANDBETWEEN(85,115)/100))))</f>
        <v>8</v>
      </c>
    </row>
    <row r="388" ht="15.0" customHeight="1">
      <c r="A388" s="45">
        <v>45659.125</v>
      </c>
      <c r="B388" s="35">
        <v>3.0</v>
      </c>
      <c r="C388" s="35" t="s">
        <v>129</v>
      </c>
      <c r="D388" s="36" t="s">
        <v>105</v>
      </c>
      <c r="E388" s="35" t="s">
        <v>173</v>
      </c>
      <c r="F388" s="46">
        <f>IF(Cadastro_Cargas!$E$10=0,0,IF(Perfil_Area!$F$12=0,0,MIN(Cadastro_Cargas!$E$10,MAX(Cadastro_Cargas!$F$10,Perfil_Area!$F$12*RANDBETWEEN(85,115)/100))))</f>
        <v>0</v>
      </c>
    </row>
    <row r="389" ht="15.0" customHeight="1">
      <c r="A389" s="45">
        <v>45659.125</v>
      </c>
      <c r="B389" s="35">
        <v>3.0</v>
      </c>
      <c r="C389" s="35" t="s">
        <v>129</v>
      </c>
      <c r="D389" s="36" t="s">
        <v>106</v>
      </c>
      <c r="E389" s="35" t="s">
        <v>173</v>
      </c>
      <c r="F389" s="46">
        <f>IF(Cadastro_Cargas!$E$11=0,0,IF(Perfil_Area!$F$14=0,0,MIN(Cadastro_Cargas!$E$11,MAX(Cadastro_Cargas!$F$11,Perfil_Area!$F$14*RANDBETWEEN(85,115)/100))))</f>
        <v>2.365230312</v>
      </c>
    </row>
    <row r="390" ht="15.0" customHeight="1">
      <c r="A390" s="45">
        <v>45659.125</v>
      </c>
      <c r="B390" s="35">
        <v>3.0</v>
      </c>
      <c r="C390" s="35" t="s">
        <v>129</v>
      </c>
      <c r="D390" s="36" t="s">
        <v>107</v>
      </c>
      <c r="E390" s="35" t="s">
        <v>173</v>
      </c>
      <c r="F390" s="46">
        <f>IF(Cadastro_Cargas!$E$12=0,0,IF(Perfil_Area!$F$16=0,0,MIN(Cadastro_Cargas!$E$12,MAX(Cadastro_Cargas!$F$12,Perfil_Area!$F$16*RANDBETWEEN(85,115)/100))))</f>
        <v>0.2</v>
      </c>
    </row>
    <row r="391" ht="15.0" customHeight="1">
      <c r="A391" s="45">
        <v>45659.125</v>
      </c>
      <c r="B391" s="35">
        <v>3.0</v>
      </c>
      <c r="C391" s="35" t="s">
        <v>129</v>
      </c>
      <c r="D391" s="39" t="s">
        <v>31</v>
      </c>
      <c r="E391" s="35" t="s">
        <v>174</v>
      </c>
      <c r="F391" s="46">
        <f>IF(Cadastro_Cargas!$E$13=0,0,IF(Perfil_Area!$F$4=0,0,MIN(Cadastro_Cargas!$E$13,MAX(Cadastro_Cargas!$F$13,Perfil_Area!$F$4*RANDBETWEEN(85,115)/100))))</f>
        <v>1.1175</v>
      </c>
    </row>
    <row r="392" ht="15.0" customHeight="1">
      <c r="A392" s="45">
        <v>45659.125</v>
      </c>
      <c r="B392" s="35">
        <v>3.0</v>
      </c>
      <c r="C392" s="35" t="s">
        <v>129</v>
      </c>
      <c r="D392" s="40" t="s">
        <v>44</v>
      </c>
      <c r="E392" s="35" t="s">
        <v>174</v>
      </c>
      <c r="F392" s="46">
        <f>IF(Cadastro_Cargas!$E$14=0,0,IF(Perfil_Area!$F$6=0,0,MIN(Cadastro_Cargas!$E$14,MAX(Cadastro_Cargas!$F$14,Perfil_Area!$F$6*RANDBETWEEN(85,115)/100))))</f>
        <v>0.42552</v>
      </c>
    </row>
    <row r="393" ht="15.0" customHeight="1">
      <c r="A393" s="45">
        <v>45659.125</v>
      </c>
      <c r="B393" s="35">
        <v>3.0</v>
      </c>
      <c r="C393" s="35" t="s">
        <v>129</v>
      </c>
      <c r="D393" s="41" t="s">
        <v>56</v>
      </c>
      <c r="E393" s="35" t="s">
        <v>174</v>
      </c>
      <c r="F393" s="46">
        <f>IF(Cadastro_Cargas!$E$15=0,0,IF(Perfil_Area!$F$8=0,0,MIN(Cadastro_Cargas!$E$15,MAX(Cadastro_Cargas!$F$15,Perfil_Area!$F$8*RANDBETWEEN(85,115)/100))))</f>
        <v>0.30576</v>
      </c>
    </row>
    <row r="394" ht="15.0" customHeight="1">
      <c r="A394" s="45">
        <v>45659.1666666667</v>
      </c>
      <c r="B394" s="35">
        <v>4.0</v>
      </c>
      <c r="C394" s="35" t="s">
        <v>128</v>
      </c>
      <c r="D394" s="36" t="s">
        <v>104</v>
      </c>
      <c r="E394" s="35" t="s">
        <v>173</v>
      </c>
      <c r="F394" s="46">
        <f>IF(Cadastro_Cargas!$E$2=0,0,IF(Perfil_Area!$G$9=0,0,MIN(Cadastro_Cargas!$E$2,MAX(Cadastro_Cargas!$F$2,Perfil_Area!$G$9*RANDBETWEEN(85,115)/100))))</f>
        <v>4</v>
      </c>
    </row>
    <row r="395" ht="15.0" customHeight="1">
      <c r="A395" s="45">
        <v>45659.1666666667</v>
      </c>
      <c r="B395" s="35">
        <v>4.0</v>
      </c>
      <c r="C395" s="35" t="s">
        <v>128</v>
      </c>
      <c r="D395" s="36" t="s">
        <v>105</v>
      </c>
      <c r="E395" s="35" t="s">
        <v>173</v>
      </c>
      <c r="F395" s="46">
        <f>IF(Cadastro_Cargas!$E$3=0,0,IF(Perfil_Area!$G$11=0,0,MIN(Cadastro_Cargas!$E$3,MAX(Cadastro_Cargas!$F$3,Perfil_Area!$G$11*RANDBETWEEN(85,115)/100))))</f>
        <v>0</v>
      </c>
    </row>
    <row r="396" ht="15.0" customHeight="1">
      <c r="A396" s="45">
        <v>45659.1666666667</v>
      </c>
      <c r="B396" s="35">
        <v>4.0</v>
      </c>
      <c r="C396" s="35" t="s">
        <v>128</v>
      </c>
      <c r="D396" s="36" t="s">
        <v>106</v>
      </c>
      <c r="E396" s="35" t="s">
        <v>173</v>
      </c>
      <c r="F396" s="46">
        <f>IF(Cadastro_Cargas!$E$4=0,0,IF(Perfil_Area!$G$13=0,0,MIN(Cadastro_Cargas!$E$4,MAX(Cadastro_Cargas!$F$4,Perfil_Area!$G$13*RANDBETWEEN(85,115)/100))))</f>
        <v>0</v>
      </c>
    </row>
    <row r="397" ht="15.0" customHeight="1">
      <c r="A397" s="45">
        <v>45659.1666666667</v>
      </c>
      <c r="B397" s="35">
        <v>4.0</v>
      </c>
      <c r="C397" s="35" t="s">
        <v>128</v>
      </c>
      <c r="D397" s="36" t="s">
        <v>107</v>
      </c>
      <c r="E397" s="35" t="s">
        <v>173</v>
      </c>
      <c r="F397" s="46">
        <f>IF(Cadastro_Cargas!$E$5=0,0,IF(Perfil_Area!$G$15=0,0,MIN(Cadastro_Cargas!$E$5,MAX(Cadastro_Cargas!$F$5,Perfil_Area!$G$15*RANDBETWEEN(85,115)/100))))</f>
        <v>0.194</v>
      </c>
    </row>
    <row r="398" ht="15.0" customHeight="1">
      <c r="A398" s="45">
        <v>45659.1666666667</v>
      </c>
      <c r="B398" s="35">
        <v>4.0</v>
      </c>
      <c r="C398" s="35" t="s">
        <v>128</v>
      </c>
      <c r="D398" s="39" t="s">
        <v>31</v>
      </c>
      <c r="E398" s="35" t="s">
        <v>174</v>
      </c>
      <c r="F398" s="46">
        <f>IF(Cadastro_Cargas!$E$6=0,0,IF(Perfil_Area!$G$3=0,0,MIN(Cadastro_Cargas!$E$6,MAX(Cadastro_Cargas!$F$6,Perfil_Area!$G$3*RANDBETWEEN(85,115)/100))))</f>
        <v>0.606</v>
      </c>
    </row>
    <row r="399" ht="15.0" customHeight="1">
      <c r="A399" s="45">
        <v>45659.1666666667</v>
      </c>
      <c r="B399" s="35">
        <v>4.0</v>
      </c>
      <c r="C399" s="35" t="s">
        <v>128</v>
      </c>
      <c r="D399" s="40" t="s">
        <v>44</v>
      </c>
      <c r="E399" s="35" t="s">
        <v>174</v>
      </c>
      <c r="F399" s="46">
        <f>IF(Cadastro_Cargas!$E$7=0,0,IF(Perfil_Area!$G$5=0,0,MIN(Cadastro_Cargas!$E$7,MAX(Cadastro_Cargas!$F$7,Perfil_Area!$G$5*RANDBETWEEN(85,115)/100))))</f>
        <v>0.30414</v>
      </c>
    </row>
    <row r="400" ht="15.0" customHeight="1">
      <c r="A400" s="45">
        <v>45659.1666666667</v>
      </c>
      <c r="B400" s="35">
        <v>4.0</v>
      </c>
      <c r="C400" s="35" t="s">
        <v>128</v>
      </c>
      <c r="D400" s="41" t="s">
        <v>56</v>
      </c>
      <c r="E400" s="35" t="s">
        <v>174</v>
      </c>
      <c r="F400" s="46">
        <f>IF(Cadastro_Cargas!$E$8=0,0,IF(Perfil_Area!$G$7=0,0,MIN(Cadastro_Cargas!$E$8,MAX(Cadastro_Cargas!$F$8,Perfil_Area!$G$7*RANDBETWEEN(85,115)/100))))</f>
        <v>0.15484</v>
      </c>
    </row>
    <row r="401" ht="15.0" customHeight="1">
      <c r="A401" s="45">
        <v>45659.1666666667</v>
      </c>
      <c r="B401" s="35">
        <v>4.0</v>
      </c>
      <c r="C401" s="35" t="s">
        <v>129</v>
      </c>
      <c r="D401" s="36" t="s">
        <v>104</v>
      </c>
      <c r="E401" s="35" t="s">
        <v>173</v>
      </c>
      <c r="F401" s="46">
        <f>IF(Cadastro_Cargas!$E$9=0,0,IF(Perfil_Area!$G$10=0,0,MIN(Cadastro_Cargas!$E$9,MAX(Cadastro_Cargas!$F$9,Perfil_Area!$G$10*RANDBETWEEN(85,115)/100))))</f>
        <v>8</v>
      </c>
    </row>
    <row r="402" ht="15.0" customHeight="1">
      <c r="A402" s="45">
        <v>45659.1666666667</v>
      </c>
      <c r="B402" s="35">
        <v>4.0</v>
      </c>
      <c r="C402" s="35" t="s">
        <v>129</v>
      </c>
      <c r="D402" s="36" t="s">
        <v>105</v>
      </c>
      <c r="E402" s="35" t="s">
        <v>173</v>
      </c>
      <c r="F402" s="46">
        <f>IF(Cadastro_Cargas!$E$10=0,0,IF(Perfil_Area!$G$12=0,0,MIN(Cadastro_Cargas!$E$10,MAX(Cadastro_Cargas!$F$10,Perfil_Area!$G$12*RANDBETWEEN(85,115)/100))))</f>
        <v>0</v>
      </c>
    </row>
    <row r="403" ht="15.0" customHeight="1">
      <c r="A403" s="45">
        <v>45659.1666666667</v>
      </c>
      <c r="B403" s="35">
        <v>4.0</v>
      </c>
      <c r="C403" s="35" t="s">
        <v>129</v>
      </c>
      <c r="D403" s="36" t="s">
        <v>106</v>
      </c>
      <c r="E403" s="35" t="s">
        <v>173</v>
      </c>
      <c r="F403" s="46">
        <f>IF(Cadastro_Cargas!$E$11=0,0,IF(Perfil_Area!$G$14=0,0,MIN(Cadastro_Cargas!$E$11,MAX(Cadastro_Cargas!$F$11,Perfil_Area!$G$14*RANDBETWEEN(85,115)/100))))</f>
        <v>2.367013373</v>
      </c>
    </row>
    <row r="404" ht="15.0" customHeight="1">
      <c r="A404" s="45">
        <v>45659.1666666667</v>
      </c>
      <c r="B404" s="35">
        <v>4.0</v>
      </c>
      <c r="C404" s="35" t="s">
        <v>129</v>
      </c>
      <c r="D404" s="36" t="s">
        <v>107</v>
      </c>
      <c r="E404" s="35" t="s">
        <v>173</v>
      </c>
      <c r="F404" s="46">
        <f>IF(Cadastro_Cargas!$E$12=0,0,IF(Perfil_Area!$G$16=0,0,MIN(Cadastro_Cargas!$E$12,MAX(Cadastro_Cargas!$F$12,Perfil_Area!$G$16*RANDBETWEEN(85,115)/100))))</f>
        <v>0.174</v>
      </c>
    </row>
    <row r="405" ht="15.0" customHeight="1">
      <c r="A405" s="45">
        <v>45659.1666666667</v>
      </c>
      <c r="B405" s="35">
        <v>4.0</v>
      </c>
      <c r="C405" s="35" t="s">
        <v>129</v>
      </c>
      <c r="D405" s="39" t="s">
        <v>31</v>
      </c>
      <c r="E405" s="35" t="s">
        <v>174</v>
      </c>
      <c r="F405" s="46">
        <f>IF(Cadastro_Cargas!$E$13=0,0,IF(Perfil_Area!$G$4=0,0,MIN(Cadastro_Cargas!$E$13,MAX(Cadastro_Cargas!$F$13,Perfil_Area!$G$4*RANDBETWEEN(85,115)/100))))</f>
        <v>1.1175</v>
      </c>
    </row>
    <row r="406" ht="15.0" customHeight="1">
      <c r="A406" s="45">
        <v>45659.1666666667</v>
      </c>
      <c r="B406" s="35">
        <v>4.0</v>
      </c>
      <c r="C406" s="35" t="s">
        <v>129</v>
      </c>
      <c r="D406" s="40" t="s">
        <v>44</v>
      </c>
      <c r="E406" s="35" t="s">
        <v>174</v>
      </c>
      <c r="F406" s="46">
        <f>IF(Cadastro_Cargas!$E$14=0,0,IF(Perfil_Area!$G$6=0,0,MIN(Cadastro_Cargas!$E$14,MAX(Cadastro_Cargas!$F$14,Perfil_Area!$G$6*RANDBETWEEN(85,115)/100))))</f>
        <v>0.40976</v>
      </c>
    </row>
    <row r="407" ht="15.0" customHeight="1">
      <c r="A407" s="45">
        <v>45659.1666666667</v>
      </c>
      <c r="B407" s="35">
        <v>4.0</v>
      </c>
      <c r="C407" s="35" t="s">
        <v>129</v>
      </c>
      <c r="D407" s="41" t="s">
        <v>56</v>
      </c>
      <c r="E407" s="35" t="s">
        <v>174</v>
      </c>
      <c r="F407" s="46">
        <f>IF(Cadastro_Cargas!$E$15=0,0,IF(Perfil_Area!$G$8=0,0,MIN(Cadastro_Cargas!$E$15,MAX(Cadastro_Cargas!$F$15,Perfil_Area!$G$8*RANDBETWEEN(85,115)/100))))</f>
        <v>0.2754</v>
      </c>
    </row>
    <row r="408" ht="15.0" customHeight="1">
      <c r="A408" s="45">
        <v>45659.2083333333</v>
      </c>
      <c r="B408" s="35">
        <v>5.0</v>
      </c>
      <c r="C408" s="35" t="s">
        <v>128</v>
      </c>
      <c r="D408" s="36" t="s">
        <v>104</v>
      </c>
      <c r="E408" s="35" t="s">
        <v>173</v>
      </c>
      <c r="F408" s="46">
        <f>IF(Cadastro_Cargas!$E$2=0,0,IF(Perfil_Area!$H$9=0,0,MIN(Cadastro_Cargas!$E$2,MAX(Cadastro_Cargas!$F$2,Perfil_Area!$H$9*RANDBETWEEN(85,115)/100))))</f>
        <v>0</v>
      </c>
    </row>
    <row r="409" ht="15.0" customHeight="1">
      <c r="A409" s="45">
        <v>45659.2083333333</v>
      </c>
      <c r="B409" s="35">
        <v>5.0</v>
      </c>
      <c r="C409" s="35" t="s">
        <v>128</v>
      </c>
      <c r="D409" s="36" t="s">
        <v>105</v>
      </c>
      <c r="E409" s="35" t="s">
        <v>173</v>
      </c>
      <c r="F409" s="46">
        <f>IF(Cadastro_Cargas!$E$3=0,0,IF(Perfil_Area!$H$11=0,0,MIN(Cadastro_Cargas!$E$3,MAX(Cadastro_Cargas!$F$3,Perfil_Area!$H$11*RANDBETWEEN(85,115)/100))))</f>
        <v>0</v>
      </c>
    </row>
    <row r="410" ht="15.0" customHeight="1">
      <c r="A410" s="45">
        <v>45659.2083333333</v>
      </c>
      <c r="B410" s="35">
        <v>5.0</v>
      </c>
      <c r="C410" s="35" t="s">
        <v>128</v>
      </c>
      <c r="D410" s="36" t="s">
        <v>106</v>
      </c>
      <c r="E410" s="35" t="s">
        <v>173</v>
      </c>
      <c r="F410" s="46">
        <f>IF(Cadastro_Cargas!$E$4=0,0,IF(Perfil_Area!$H$13=0,0,MIN(Cadastro_Cargas!$E$4,MAX(Cadastro_Cargas!$F$4,Perfil_Area!$H$13*RANDBETWEEN(85,115)/100))))</f>
        <v>0</v>
      </c>
    </row>
    <row r="411" ht="15.0" customHeight="1">
      <c r="A411" s="45">
        <v>45659.2083333333</v>
      </c>
      <c r="B411" s="35">
        <v>5.0</v>
      </c>
      <c r="C411" s="35" t="s">
        <v>128</v>
      </c>
      <c r="D411" s="36" t="s">
        <v>107</v>
      </c>
      <c r="E411" s="35" t="s">
        <v>173</v>
      </c>
      <c r="F411" s="46">
        <f>IF(Cadastro_Cargas!$E$5=0,0,IF(Perfil_Area!$H$15=0,0,MIN(Cadastro_Cargas!$E$5,MAX(Cadastro_Cargas!$F$5,Perfil_Area!$H$15*RANDBETWEEN(85,115)/100))))</f>
        <v>0.184</v>
      </c>
    </row>
    <row r="412" ht="15.0" customHeight="1">
      <c r="A412" s="45">
        <v>45659.2083333333</v>
      </c>
      <c r="B412" s="35">
        <v>5.0</v>
      </c>
      <c r="C412" s="35" t="s">
        <v>128</v>
      </c>
      <c r="D412" s="39" t="s">
        <v>31</v>
      </c>
      <c r="E412" s="35" t="s">
        <v>174</v>
      </c>
      <c r="F412" s="46">
        <f>IF(Cadastro_Cargas!$E$6=0,0,IF(Perfil_Area!$H$3=0,0,MIN(Cadastro_Cargas!$E$6,MAX(Cadastro_Cargas!$F$6,Perfil_Area!$H$3*RANDBETWEEN(85,115)/100))))</f>
        <v>0.606</v>
      </c>
    </row>
    <row r="413" ht="15.0" customHeight="1">
      <c r="A413" s="45">
        <v>45659.2083333333</v>
      </c>
      <c r="B413" s="35">
        <v>5.0</v>
      </c>
      <c r="C413" s="35" t="s">
        <v>128</v>
      </c>
      <c r="D413" s="40" t="s">
        <v>44</v>
      </c>
      <c r="E413" s="35" t="s">
        <v>174</v>
      </c>
      <c r="F413" s="46">
        <f>IF(Cadastro_Cargas!$E$7=0,0,IF(Perfil_Area!$H$5=0,0,MIN(Cadastro_Cargas!$E$7,MAX(Cadastro_Cargas!$F$7,Perfil_Area!$H$5*RANDBETWEEN(85,115)/100))))</f>
        <v>0.354</v>
      </c>
    </row>
    <row r="414" ht="15.0" customHeight="1">
      <c r="A414" s="45">
        <v>45659.2083333333</v>
      </c>
      <c r="B414" s="35">
        <v>5.0</v>
      </c>
      <c r="C414" s="35" t="s">
        <v>128</v>
      </c>
      <c r="D414" s="41" t="s">
        <v>56</v>
      </c>
      <c r="E414" s="35" t="s">
        <v>174</v>
      </c>
      <c r="F414" s="46">
        <f>IF(Cadastro_Cargas!$E$8=0,0,IF(Perfil_Area!$H$7=0,0,MIN(Cadastro_Cargas!$E$8,MAX(Cadastro_Cargas!$F$8,Perfil_Area!$H$7*RANDBETWEEN(85,115)/100))))</f>
        <v>0.1254</v>
      </c>
    </row>
    <row r="415" ht="15.0" customHeight="1">
      <c r="A415" s="45">
        <v>45659.2083333333</v>
      </c>
      <c r="B415" s="35">
        <v>5.0</v>
      </c>
      <c r="C415" s="35" t="s">
        <v>129</v>
      </c>
      <c r="D415" s="36" t="s">
        <v>104</v>
      </c>
      <c r="E415" s="35" t="s">
        <v>173</v>
      </c>
      <c r="F415" s="46">
        <f>IF(Cadastro_Cargas!$E$9=0,0,IF(Perfil_Area!$H$10=0,0,MIN(Cadastro_Cargas!$E$9,MAX(Cadastro_Cargas!$F$9,Perfil_Area!$H$10*RANDBETWEEN(85,115)/100))))</f>
        <v>0</v>
      </c>
    </row>
    <row r="416" ht="15.0" customHeight="1">
      <c r="A416" s="45">
        <v>45659.2083333333</v>
      </c>
      <c r="B416" s="35">
        <v>5.0</v>
      </c>
      <c r="C416" s="35" t="s">
        <v>129</v>
      </c>
      <c r="D416" s="36" t="s">
        <v>105</v>
      </c>
      <c r="E416" s="35" t="s">
        <v>173</v>
      </c>
      <c r="F416" s="46">
        <f>IF(Cadastro_Cargas!$E$10=0,0,IF(Perfil_Area!$H$12=0,0,MIN(Cadastro_Cargas!$E$10,MAX(Cadastro_Cargas!$F$10,Perfil_Area!$H$12*RANDBETWEEN(85,115)/100))))</f>
        <v>0</v>
      </c>
    </row>
    <row r="417" ht="15.0" customHeight="1">
      <c r="A417" s="45">
        <v>45659.2083333333</v>
      </c>
      <c r="B417" s="35">
        <v>5.0</v>
      </c>
      <c r="C417" s="35" t="s">
        <v>129</v>
      </c>
      <c r="D417" s="36" t="s">
        <v>106</v>
      </c>
      <c r="E417" s="35" t="s">
        <v>173</v>
      </c>
      <c r="F417" s="46">
        <f>IF(Cadastro_Cargas!$E$11=0,0,IF(Perfil_Area!$H$14=0,0,MIN(Cadastro_Cargas!$E$11,MAX(Cadastro_Cargas!$F$11,Perfil_Area!$H$14*RANDBETWEEN(85,115)/100))))</f>
        <v>2.367013373</v>
      </c>
    </row>
    <row r="418" ht="15.0" customHeight="1">
      <c r="A418" s="45">
        <v>45659.2083333333</v>
      </c>
      <c r="B418" s="35">
        <v>5.0</v>
      </c>
      <c r="C418" s="35" t="s">
        <v>129</v>
      </c>
      <c r="D418" s="36" t="s">
        <v>107</v>
      </c>
      <c r="E418" s="35" t="s">
        <v>173</v>
      </c>
      <c r="F418" s="46">
        <f>IF(Cadastro_Cargas!$E$12=0,0,IF(Perfil_Area!$H$16=0,0,MIN(Cadastro_Cargas!$E$12,MAX(Cadastro_Cargas!$F$12,Perfil_Area!$H$16*RANDBETWEEN(85,115)/100))))</f>
        <v>0.2</v>
      </c>
    </row>
    <row r="419" ht="15.0" customHeight="1">
      <c r="A419" s="45">
        <v>45659.2083333333</v>
      </c>
      <c r="B419" s="35">
        <v>5.0</v>
      </c>
      <c r="C419" s="35" t="s">
        <v>129</v>
      </c>
      <c r="D419" s="39" t="s">
        <v>31</v>
      </c>
      <c r="E419" s="35" t="s">
        <v>174</v>
      </c>
      <c r="F419" s="46">
        <f>IF(Cadastro_Cargas!$E$13=0,0,IF(Perfil_Area!$H$4=0,0,MIN(Cadastro_Cargas!$E$13,MAX(Cadastro_Cargas!$F$13,Perfil_Area!$H$4*RANDBETWEEN(85,115)/100))))</f>
        <v>1.1175</v>
      </c>
    </row>
    <row r="420" ht="15.0" customHeight="1">
      <c r="A420" s="45">
        <v>45659.2083333333</v>
      </c>
      <c r="B420" s="35">
        <v>5.0</v>
      </c>
      <c r="C420" s="35" t="s">
        <v>129</v>
      </c>
      <c r="D420" s="40" t="s">
        <v>44</v>
      </c>
      <c r="E420" s="35" t="s">
        <v>174</v>
      </c>
      <c r="F420" s="46">
        <f>IF(Cadastro_Cargas!$E$14=0,0,IF(Perfil_Area!$H$6=0,0,MIN(Cadastro_Cargas!$E$14,MAX(Cadastro_Cargas!$F$14,Perfil_Area!$H$6*RANDBETWEEN(85,115)/100))))</f>
        <v>0.514</v>
      </c>
    </row>
    <row r="421" ht="15.0" customHeight="1">
      <c r="A421" s="45">
        <v>45659.2083333333</v>
      </c>
      <c r="B421" s="35">
        <v>5.0</v>
      </c>
      <c r="C421" s="35" t="s">
        <v>129</v>
      </c>
      <c r="D421" s="41" t="s">
        <v>56</v>
      </c>
      <c r="E421" s="35" t="s">
        <v>174</v>
      </c>
      <c r="F421" s="46">
        <f>IF(Cadastro_Cargas!$E$15=0,0,IF(Perfil_Area!$H$8=0,0,MIN(Cadastro_Cargas!$E$15,MAX(Cadastro_Cargas!$F$15,Perfil_Area!$H$8*RANDBETWEEN(85,115)/100))))</f>
        <v>0.21312</v>
      </c>
    </row>
    <row r="422" ht="15.0" customHeight="1">
      <c r="A422" s="45">
        <v>45659.25</v>
      </c>
      <c r="B422" s="35">
        <v>6.0</v>
      </c>
      <c r="C422" s="35" t="s">
        <v>128</v>
      </c>
      <c r="D422" s="36" t="s">
        <v>104</v>
      </c>
      <c r="E422" s="35" t="s">
        <v>173</v>
      </c>
      <c r="F422" s="46">
        <f>IF(Cadastro_Cargas!$E$2=0,0,IF(Perfil_Area!$I$9=0,0,MIN(Cadastro_Cargas!$E$2,MAX(Cadastro_Cargas!$F$2,Perfil_Area!$I$9*RANDBETWEEN(85,115)/100))))</f>
        <v>0</v>
      </c>
    </row>
    <row r="423" ht="15.0" customHeight="1">
      <c r="A423" s="45">
        <v>45659.25</v>
      </c>
      <c r="B423" s="35">
        <v>6.0</v>
      </c>
      <c r="C423" s="35" t="s">
        <v>128</v>
      </c>
      <c r="D423" s="36" t="s">
        <v>105</v>
      </c>
      <c r="E423" s="35" t="s">
        <v>173</v>
      </c>
      <c r="F423" s="46">
        <f>IF(Cadastro_Cargas!$E$3=0,0,IF(Perfil_Area!$I$11=0,0,MIN(Cadastro_Cargas!$E$3,MAX(Cadastro_Cargas!$F$3,Perfil_Area!$I$11*RANDBETWEEN(85,115)/100))))</f>
        <v>0</v>
      </c>
    </row>
    <row r="424" ht="15.0" customHeight="1">
      <c r="A424" s="45">
        <v>45659.25</v>
      </c>
      <c r="B424" s="35">
        <v>6.0</v>
      </c>
      <c r="C424" s="35" t="s">
        <v>128</v>
      </c>
      <c r="D424" s="36" t="s">
        <v>106</v>
      </c>
      <c r="E424" s="35" t="s">
        <v>173</v>
      </c>
      <c r="F424" s="46">
        <f>IF(Cadastro_Cargas!$E$4=0,0,IF(Perfil_Area!$I$13=0,0,MIN(Cadastro_Cargas!$E$4,MAX(Cadastro_Cargas!$F$4,Perfil_Area!$I$13*RANDBETWEEN(85,115)/100))))</f>
        <v>0</v>
      </c>
    </row>
    <row r="425" ht="15.0" customHeight="1">
      <c r="A425" s="45">
        <v>45659.25</v>
      </c>
      <c r="B425" s="35">
        <v>6.0</v>
      </c>
      <c r="C425" s="35" t="s">
        <v>128</v>
      </c>
      <c r="D425" s="36" t="s">
        <v>107</v>
      </c>
      <c r="E425" s="35" t="s">
        <v>173</v>
      </c>
      <c r="F425" s="46">
        <f>IF(Cadastro_Cargas!$E$5=0,0,IF(Perfil_Area!$I$15=0,0,MIN(Cadastro_Cargas!$E$5,MAX(Cadastro_Cargas!$F$5,Perfil_Area!$I$15*RANDBETWEEN(85,115)/100))))</f>
        <v>0.192</v>
      </c>
    </row>
    <row r="426" ht="15.0" customHeight="1">
      <c r="A426" s="45">
        <v>45659.25</v>
      </c>
      <c r="B426" s="35">
        <v>6.0</v>
      </c>
      <c r="C426" s="35" t="s">
        <v>128</v>
      </c>
      <c r="D426" s="39" t="s">
        <v>31</v>
      </c>
      <c r="E426" s="35" t="s">
        <v>174</v>
      </c>
      <c r="F426" s="46">
        <f>IF(Cadastro_Cargas!$E$6=0,0,IF(Perfil_Area!$I$3=0,0,MIN(Cadastro_Cargas!$E$6,MAX(Cadastro_Cargas!$F$6,Perfil_Area!$I$3*RANDBETWEEN(85,115)/100))))</f>
        <v>0.606</v>
      </c>
    </row>
    <row r="427" ht="15.0" customHeight="1">
      <c r="A427" s="45">
        <v>45659.25</v>
      </c>
      <c r="B427" s="35">
        <v>6.0</v>
      </c>
      <c r="C427" s="35" t="s">
        <v>128</v>
      </c>
      <c r="D427" s="40" t="s">
        <v>44</v>
      </c>
      <c r="E427" s="35" t="s">
        <v>174</v>
      </c>
      <c r="F427" s="46">
        <f>IF(Cadastro_Cargas!$E$7=0,0,IF(Perfil_Area!$I$5=0,0,MIN(Cadastro_Cargas!$E$7,MAX(Cadastro_Cargas!$F$7,Perfil_Area!$I$5*RANDBETWEEN(85,115)/100))))</f>
        <v>0.354</v>
      </c>
    </row>
    <row r="428" ht="15.0" customHeight="1">
      <c r="A428" s="45">
        <v>45659.25</v>
      </c>
      <c r="B428" s="35">
        <v>6.0</v>
      </c>
      <c r="C428" s="35" t="s">
        <v>128</v>
      </c>
      <c r="D428" s="41" t="s">
        <v>56</v>
      </c>
      <c r="E428" s="35" t="s">
        <v>174</v>
      </c>
      <c r="F428" s="46">
        <f>IF(Cadastro_Cargas!$E$8=0,0,IF(Perfil_Area!$I$7=0,0,MIN(Cadastro_Cargas!$E$8,MAX(Cadastro_Cargas!$F$8,Perfil_Area!$I$7*RANDBETWEEN(85,115)/100))))</f>
        <v>0.0528</v>
      </c>
    </row>
    <row r="429" ht="15.0" customHeight="1">
      <c r="A429" s="45">
        <v>45659.25</v>
      </c>
      <c r="B429" s="35">
        <v>6.0</v>
      </c>
      <c r="C429" s="35" t="s">
        <v>129</v>
      </c>
      <c r="D429" s="36" t="s">
        <v>104</v>
      </c>
      <c r="E429" s="35" t="s">
        <v>173</v>
      </c>
      <c r="F429" s="46">
        <f>IF(Cadastro_Cargas!$E$9=0,0,IF(Perfil_Area!$I$10=0,0,MIN(Cadastro_Cargas!$E$9,MAX(Cadastro_Cargas!$F$9,Perfil_Area!$I$10*RANDBETWEEN(85,115)/100))))</f>
        <v>0</v>
      </c>
    </row>
    <row r="430" ht="15.0" customHeight="1">
      <c r="A430" s="45">
        <v>45659.25</v>
      </c>
      <c r="B430" s="35">
        <v>6.0</v>
      </c>
      <c r="C430" s="35" t="s">
        <v>129</v>
      </c>
      <c r="D430" s="36" t="s">
        <v>105</v>
      </c>
      <c r="E430" s="35" t="s">
        <v>173</v>
      </c>
      <c r="F430" s="46">
        <f>IF(Cadastro_Cargas!$E$10=0,0,IF(Perfil_Area!$I$12=0,0,MIN(Cadastro_Cargas!$E$10,MAX(Cadastro_Cargas!$F$10,Perfil_Area!$I$12*RANDBETWEEN(85,115)/100))))</f>
        <v>0</v>
      </c>
    </row>
    <row r="431" ht="15.0" customHeight="1">
      <c r="A431" s="45">
        <v>45659.25</v>
      </c>
      <c r="B431" s="35">
        <v>6.0</v>
      </c>
      <c r="C431" s="35" t="s">
        <v>129</v>
      </c>
      <c r="D431" s="36" t="s">
        <v>106</v>
      </c>
      <c r="E431" s="35" t="s">
        <v>173</v>
      </c>
      <c r="F431" s="46">
        <f>IF(Cadastro_Cargas!$E$11=0,0,IF(Perfil_Area!$I$14=0,0,MIN(Cadastro_Cargas!$E$11,MAX(Cadastro_Cargas!$F$11,Perfil_Area!$I$14*RANDBETWEEN(85,115)/100))))</f>
        <v>2.367013373</v>
      </c>
    </row>
    <row r="432" ht="15.0" customHeight="1">
      <c r="A432" s="45">
        <v>45659.25</v>
      </c>
      <c r="B432" s="35">
        <v>6.0</v>
      </c>
      <c r="C432" s="35" t="s">
        <v>129</v>
      </c>
      <c r="D432" s="36" t="s">
        <v>107</v>
      </c>
      <c r="E432" s="35" t="s">
        <v>173</v>
      </c>
      <c r="F432" s="46">
        <f>IF(Cadastro_Cargas!$E$12=0,0,IF(Perfil_Area!$I$16=0,0,MIN(Cadastro_Cargas!$E$12,MAX(Cadastro_Cargas!$F$12,Perfil_Area!$I$16*RANDBETWEEN(85,115)/100))))</f>
        <v>0.2</v>
      </c>
    </row>
    <row r="433" ht="15.0" customHeight="1">
      <c r="A433" s="45">
        <v>45659.25</v>
      </c>
      <c r="B433" s="35">
        <v>6.0</v>
      </c>
      <c r="C433" s="35" t="s">
        <v>129</v>
      </c>
      <c r="D433" s="39" t="s">
        <v>31</v>
      </c>
      <c r="E433" s="35" t="s">
        <v>174</v>
      </c>
      <c r="F433" s="46">
        <f>IF(Cadastro_Cargas!$E$13=0,0,IF(Perfil_Area!$I$4=0,0,MIN(Cadastro_Cargas!$E$13,MAX(Cadastro_Cargas!$F$13,Perfil_Area!$I$4*RANDBETWEEN(85,115)/100))))</f>
        <v>1.1175</v>
      </c>
    </row>
    <row r="434" ht="15.0" customHeight="1">
      <c r="A434" s="45">
        <v>45659.25</v>
      </c>
      <c r="B434" s="35">
        <v>6.0</v>
      </c>
      <c r="C434" s="35" t="s">
        <v>129</v>
      </c>
      <c r="D434" s="40" t="s">
        <v>44</v>
      </c>
      <c r="E434" s="35" t="s">
        <v>174</v>
      </c>
      <c r="F434" s="46">
        <f>IF(Cadastro_Cargas!$E$14=0,0,IF(Perfil_Area!$I$6=0,0,MIN(Cadastro_Cargas!$E$14,MAX(Cadastro_Cargas!$F$14,Perfil_Area!$I$6*RANDBETWEEN(85,115)/100))))</f>
        <v>0.514</v>
      </c>
    </row>
    <row r="435" ht="15.0" customHeight="1">
      <c r="A435" s="45">
        <v>45659.25</v>
      </c>
      <c r="B435" s="35">
        <v>6.0</v>
      </c>
      <c r="C435" s="35" t="s">
        <v>129</v>
      </c>
      <c r="D435" s="41" t="s">
        <v>56</v>
      </c>
      <c r="E435" s="35" t="s">
        <v>174</v>
      </c>
      <c r="F435" s="46">
        <f>IF(Cadastro_Cargas!$E$15=0,0,IF(Perfil_Area!$I$8=0,0,MIN(Cadastro_Cargas!$E$15,MAX(Cadastro_Cargas!$F$15,Perfil_Area!$I$8*RANDBETWEEN(85,115)/100))))</f>
        <v>0.1008</v>
      </c>
    </row>
    <row r="436" ht="15.0" customHeight="1">
      <c r="A436" s="45">
        <v>45659.2916666667</v>
      </c>
      <c r="B436" s="35">
        <v>7.0</v>
      </c>
      <c r="C436" s="35" t="s">
        <v>128</v>
      </c>
      <c r="D436" s="36" t="s">
        <v>104</v>
      </c>
      <c r="E436" s="35" t="s">
        <v>173</v>
      </c>
      <c r="F436" s="46">
        <f>IF(Cadastro_Cargas!$E$2=0,0,IF(Perfil_Area!$J$9=0,0,MIN(Cadastro_Cargas!$E$2,MAX(Cadastro_Cargas!$F$2,Perfil_Area!$J$9*RANDBETWEEN(85,115)/100))))</f>
        <v>0</v>
      </c>
    </row>
    <row r="437" ht="15.0" customHeight="1">
      <c r="A437" s="45">
        <v>45659.2916666667</v>
      </c>
      <c r="B437" s="35">
        <v>7.0</v>
      </c>
      <c r="C437" s="35" t="s">
        <v>128</v>
      </c>
      <c r="D437" s="36" t="s">
        <v>105</v>
      </c>
      <c r="E437" s="35" t="s">
        <v>173</v>
      </c>
      <c r="F437" s="46">
        <f>IF(Cadastro_Cargas!$E$3=0,0,IF(Perfil_Area!$J$11=0,0,MIN(Cadastro_Cargas!$E$3,MAX(Cadastro_Cargas!$F$3,Perfil_Area!$J$11*RANDBETWEEN(85,115)/100))))</f>
        <v>0</v>
      </c>
    </row>
    <row r="438" ht="15.0" customHeight="1">
      <c r="A438" s="45">
        <v>45659.2916666667</v>
      </c>
      <c r="B438" s="35">
        <v>7.0</v>
      </c>
      <c r="C438" s="35" t="s">
        <v>128</v>
      </c>
      <c r="D438" s="36" t="s">
        <v>106</v>
      </c>
      <c r="E438" s="35" t="s">
        <v>173</v>
      </c>
      <c r="F438" s="46">
        <f>IF(Cadastro_Cargas!$E$4=0,0,IF(Perfil_Area!$J$13=0,0,MIN(Cadastro_Cargas!$E$4,MAX(Cadastro_Cargas!$F$4,Perfil_Area!$J$13*RANDBETWEEN(85,115)/100))))</f>
        <v>0</v>
      </c>
    </row>
    <row r="439" ht="15.0" customHeight="1">
      <c r="A439" s="45">
        <v>45659.2916666667</v>
      </c>
      <c r="B439" s="35">
        <v>7.0</v>
      </c>
      <c r="C439" s="35" t="s">
        <v>128</v>
      </c>
      <c r="D439" s="36" t="s">
        <v>107</v>
      </c>
      <c r="E439" s="35" t="s">
        <v>173</v>
      </c>
      <c r="F439" s="46">
        <f>IF(Cadastro_Cargas!$E$5=0,0,IF(Perfil_Area!$J$15=0,0,MIN(Cadastro_Cargas!$E$5,MAX(Cadastro_Cargas!$F$5,Perfil_Area!$J$15*RANDBETWEEN(85,115)/100))))</f>
        <v>0.2</v>
      </c>
    </row>
    <row r="440" ht="15.0" customHeight="1">
      <c r="A440" s="45">
        <v>45659.2916666667</v>
      </c>
      <c r="B440" s="35">
        <v>7.0</v>
      </c>
      <c r="C440" s="35" t="s">
        <v>128</v>
      </c>
      <c r="D440" s="39" t="s">
        <v>31</v>
      </c>
      <c r="E440" s="35" t="s">
        <v>174</v>
      </c>
      <c r="F440" s="46">
        <f>IF(Cadastro_Cargas!$E$6=0,0,IF(Perfil_Area!$J$3=0,0,MIN(Cadastro_Cargas!$E$6,MAX(Cadastro_Cargas!$F$6,Perfil_Area!$J$3*RANDBETWEEN(85,115)/100))))</f>
        <v>0.651</v>
      </c>
    </row>
    <row r="441" ht="15.0" customHeight="1">
      <c r="A441" s="45">
        <v>45659.2916666667</v>
      </c>
      <c r="B441" s="35">
        <v>7.0</v>
      </c>
      <c r="C441" s="35" t="s">
        <v>128</v>
      </c>
      <c r="D441" s="40" t="s">
        <v>44</v>
      </c>
      <c r="E441" s="35" t="s">
        <v>174</v>
      </c>
      <c r="F441" s="46">
        <f>IF(Cadastro_Cargas!$E$7=0,0,IF(Perfil_Area!$J$5=0,0,MIN(Cadastro_Cargas!$E$7,MAX(Cadastro_Cargas!$F$7,Perfil_Area!$J$5*RANDBETWEEN(85,115)/100))))</f>
        <v>0.354</v>
      </c>
    </row>
    <row r="442" ht="15.0" customHeight="1">
      <c r="A442" s="45">
        <v>45659.2916666667</v>
      </c>
      <c r="B442" s="35">
        <v>7.0</v>
      </c>
      <c r="C442" s="35" t="s">
        <v>128</v>
      </c>
      <c r="D442" s="41" t="s">
        <v>56</v>
      </c>
      <c r="E442" s="35" t="s">
        <v>174</v>
      </c>
      <c r="F442" s="46">
        <f>IF(Cadastro_Cargas!$E$8=0,0,IF(Perfil_Area!$J$7=0,0,MIN(Cadastro_Cargas!$E$8,MAX(Cadastro_Cargas!$F$8,Perfil_Area!$J$7*RANDBETWEEN(85,115)/100))))</f>
        <v>0</v>
      </c>
    </row>
    <row r="443" ht="15.0" customHeight="1">
      <c r="A443" s="45">
        <v>45659.2916666667</v>
      </c>
      <c r="B443" s="35">
        <v>7.0</v>
      </c>
      <c r="C443" s="35" t="s">
        <v>129</v>
      </c>
      <c r="D443" s="36" t="s">
        <v>104</v>
      </c>
      <c r="E443" s="35" t="s">
        <v>173</v>
      </c>
      <c r="F443" s="46">
        <f>IF(Cadastro_Cargas!$E$9=0,0,IF(Perfil_Area!$J$10=0,0,MIN(Cadastro_Cargas!$E$9,MAX(Cadastro_Cargas!$F$9,Perfil_Area!$J$10*RANDBETWEEN(85,115)/100))))</f>
        <v>0</v>
      </c>
    </row>
    <row r="444" ht="15.0" customHeight="1">
      <c r="A444" s="45">
        <v>45659.2916666667</v>
      </c>
      <c r="B444" s="35">
        <v>7.0</v>
      </c>
      <c r="C444" s="35" t="s">
        <v>129</v>
      </c>
      <c r="D444" s="36" t="s">
        <v>105</v>
      </c>
      <c r="E444" s="35" t="s">
        <v>173</v>
      </c>
      <c r="F444" s="46">
        <f>IF(Cadastro_Cargas!$E$10=0,0,IF(Perfil_Area!$J$12=0,0,MIN(Cadastro_Cargas!$E$10,MAX(Cadastro_Cargas!$F$10,Perfil_Area!$J$12*RANDBETWEEN(85,115)/100))))</f>
        <v>17.072</v>
      </c>
    </row>
    <row r="445" ht="15.0" customHeight="1">
      <c r="A445" s="45">
        <v>45659.2916666667</v>
      </c>
      <c r="B445" s="35">
        <v>7.0</v>
      </c>
      <c r="C445" s="35" t="s">
        <v>129</v>
      </c>
      <c r="D445" s="36" t="s">
        <v>106</v>
      </c>
      <c r="E445" s="35" t="s">
        <v>173</v>
      </c>
      <c r="F445" s="46">
        <f>IF(Cadastro_Cargas!$E$11=0,0,IF(Perfil_Area!$J$14=0,0,MIN(Cadastro_Cargas!$E$11,MAX(Cadastro_Cargas!$F$11,Perfil_Area!$J$14*RANDBETWEEN(85,115)/100))))</f>
        <v>2.367013373</v>
      </c>
    </row>
    <row r="446" ht="15.0" customHeight="1">
      <c r="A446" s="45">
        <v>45659.2916666667</v>
      </c>
      <c r="B446" s="35">
        <v>7.0</v>
      </c>
      <c r="C446" s="35" t="s">
        <v>129</v>
      </c>
      <c r="D446" s="36" t="s">
        <v>107</v>
      </c>
      <c r="E446" s="35" t="s">
        <v>173</v>
      </c>
      <c r="F446" s="46">
        <f>IF(Cadastro_Cargas!$E$12=0,0,IF(Perfil_Area!$J$16=0,0,MIN(Cadastro_Cargas!$E$12,MAX(Cadastro_Cargas!$F$12,Perfil_Area!$J$16*RANDBETWEEN(85,115)/100))))</f>
        <v>0.18</v>
      </c>
    </row>
    <row r="447" ht="15.0" customHeight="1">
      <c r="A447" s="45">
        <v>45659.2916666667</v>
      </c>
      <c r="B447" s="35">
        <v>7.0</v>
      </c>
      <c r="C447" s="35" t="s">
        <v>129</v>
      </c>
      <c r="D447" s="39" t="s">
        <v>31</v>
      </c>
      <c r="E447" s="35" t="s">
        <v>174</v>
      </c>
      <c r="F447" s="46">
        <f>IF(Cadastro_Cargas!$E$13=0,0,IF(Perfil_Area!$J$4=0,0,MIN(Cadastro_Cargas!$E$13,MAX(Cadastro_Cargas!$F$13,Perfil_Area!$J$4*RANDBETWEEN(85,115)/100))))</f>
        <v>1.1175</v>
      </c>
    </row>
    <row r="448" ht="15.0" customHeight="1">
      <c r="A448" s="45">
        <v>45659.2916666667</v>
      </c>
      <c r="B448" s="35">
        <v>7.0</v>
      </c>
      <c r="C448" s="35" t="s">
        <v>129</v>
      </c>
      <c r="D448" s="40" t="s">
        <v>44</v>
      </c>
      <c r="E448" s="35" t="s">
        <v>174</v>
      </c>
      <c r="F448" s="46">
        <f>IF(Cadastro_Cargas!$E$14=0,0,IF(Perfil_Area!$J$6=0,0,MIN(Cadastro_Cargas!$E$14,MAX(Cadastro_Cargas!$F$14,Perfil_Area!$J$6*RANDBETWEEN(85,115)/100))))</f>
        <v>0.514</v>
      </c>
    </row>
    <row r="449" ht="15.0" customHeight="1">
      <c r="A449" s="45">
        <v>45659.2916666667</v>
      </c>
      <c r="B449" s="35">
        <v>7.0</v>
      </c>
      <c r="C449" s="35" t="s">
        <v>129</v>
      </c>
      <c r="D449" s="41" t="s">
        <v>56</v>
      </c>
      <c r="E449" s="35" t="s">
        <v>174</v>
      </c>
      <c r="F449" s="46">
        <f>IF(Cadastro_Cargas!$E$15=0,0,IF(Perfil_Area!$J$8=0,0,MIN(Cadastro_Cargas!$E$15,MAX(Cadastro_Cargas!$F$15,Perfil_Area!$J$8*RANDBETWEEN(85,115)/100))))</f>
        <v>0</v>
      </c>
    </row>
    <row r="450" ht="15.0" customHeight="1">
      <c r="A450" s="45">
        <v>45659.3333333333</v>
      </c>
      <c r="B450" s="35">
        <v>8.0</v>
      </c>
      <c r="C450" s="35" t="s">
        <v>128</v>
      </c>
      <c r="D450" s="36" t="s">
        <v>104</v>
      </c>
      <c r="E450" s="35" t="s">
        <v>173</v>
      </c>
      <c r="F450" s="46">
        <f>IF(Cadastro_Cargas!$E$2=0,0,IF(Perfil_Area!$K$9=0,0,MIN(Cadastro_Cargas!$E$2,MAX(Cadastro_Cargas!$F$2,Perfil_Area!$K$9*RANDBETWEEN(85,115)/100))))</f>
        <v>0</v>
      </c>
    </row>
    <row r="451" ht="15.0" customHeight="1">
      <c r="A451" s="45">
        <v>45659.3333333333</v>
      </c>
      <c r="B451" s="35">
        <v>8.0</v>
      </c>
      <c r="C451" s="35" t="s">
        <v>128</v>
      </c>
      <c r="D451" s="36" t="s">
        <v>105</v>
      </c>
      <c r="E451" s="35" t="s">
        <v>173</v>
      </c>
      <c r="F451" s="46">
        <f>IF(Cadastro_Cargas!$E$3=0,0,IF(Perfil_Area!$K$11=0,0,MIN(Cadastro_Cargas!$E$3,MAX(Cadastro_Cargas!$F$3,Perfil_Area!$K$11*RANDBETWEEN(85,115)/100))))</f>
        <v>0</v>
      </c>
    </row>
    <row r="452" ht="15.0" customHeight="1">
      <c r="A452" s="45">
        <v>45659.3333333333</v>
      </c>
      <c r="B452" s="35">
        <v>8.0</v>
      </c>
      <c r="C452" s="35" t="s">
        <v>128</v>
      </c>
      <c r="D452" s="36" t="s">
        <v>106</v>
      </c>
      <c r="E452" s="35" t="s">
        <v>173</v>
      </c>
      <c r="F452" s="46">
        <f>IF(Cadastro_Cargas!$E$4=0,0,IF(Perfil_Area!$K$13=0,0,MIN(Cadastro_Cargas!$E$4,MAX(Cadastro_Cargas!$F$4,Perfil_Area!$K$13*RANDBETWEEN(85,115)/100))))</f>
        <v>0</v>
      </c>
    </row>
    <row r="453" ht="15.0" customHeight="1">
      <c r="A453" s="45">
        <v>45659.3333333333</v>
      </c>
      <c r="B453" s="35">
        <v>8.0</v>
      </c>
      <c r="C453" s="35" t="s">
        <v>128</v>
      </c>
      <c r="D453" s="36" t="s">
        <v>107</v>
      </c>
      <c r="E453" s="35" t="s">
        <v>173</v>
      </c>
      <c r="F453" s="46">
        <f>IF(Cadastro_Cargas!$E$5=0,0,IF(Perfil_Area!$K$15=0,0,MIN(Cadastro_Cargas!$E$5,MAX(Cadastro_Cargas!$F$5,Perfil_Area!$K$15*RANDBETWEEN(85,115)/100))))</f>
        <v>0.2</v>
      </c>
    </row>
    <row r="454" ht="15.0" customHeight="1">
      <c r="A454" s="45">
        <v>45659.3333333333</v>
      </c>
      <c r="B454" s="35">
        <v>8.0</v>
      </c>
      <c r="C454" s="35" t="s">
        <v>128</v>
      </c>
      <c r="D454" s="39" t="s">
        <v>31</v>
      </c>
      <c r="E454" s="35" t="s">
        <v>174</v>
      </c>
      <c r="F454" s="46">
        <f>IF(Cadastro_Cargas!$E$6=0,0,IF(Perfil_Area!$K$3=0,0,MIN(Cadastro_Cargas!$E$6,MAX(Cadastro_Cargas!$F$6,Perfil_Area!$K$3*RANDBETWEEN(85,115)/100))))</f>
        <v>1.219</v>
      </c>
    </row>
    <row r="455" ht="15.0" customHeight="1">
      <c r="A455" s="45">
        <v>45659.3333333333</v>
      </c>
      <c r="B455" s="35">
        <v>8.0</v>
      </c>
      <c r="C455" s="35" t="s">
        <v>128</v>
      </c>
      <c r="D455" s="40" t="s">
        <v>44</v>
      </c>
      <c r="E455" s="35" t="s">
        <v>174</v>
      </c>
      <c r="F455" s="46">
        <f>IF(Cadastro_Cargas!$E$7=0,0,IF(Perfil_Area!$K$5=0,0,MIN(Cadastro_Cargas!$E$7,MAX(Cadastro_Cargas!$F$7,Perfil_Area!$K$5*RANDBETWEEN(85,115)/100))))</f>
        <v>0.354</v>
      </c>
    </row>
    <row r="456" ht="15.0" customHeight="1">
      <c r="A456" s="45">
        <v>45659.3333333333</v>
      </c>
      <c r="B456" s="35">
        <v>8.0</v>
      </c>
      <c r="C456" s="35" t="s">
        <v>128</v>
      </c>
      <c r="D456" s="41" t="s">
        <v>56</v>
      </c>
      <c r="E456" s="35" t="s">
        <v>174</v>
      </c>
      <c r="F456" s="46">
        <f>IF(Cadastro_Cargas!$E$8=0,0,IF(Perfil_Area!$K$7=0,0,MIN(Cadastro_Cargas!$E$8,MAX(Cadastro_Cargas!$F$8,Perfil_Area!$K$7*RANDBETWEEN(85,115)/100))))</f>
        <v>0</v>
      </c>
    </row>
    <row r="457" ht="15.0" customHeight="1">
      <c r="A457" s="45">
        <v>45659.3333333333</v>
      </c>
      <c r="B457" s="35">
        <v>8.0</v>
      </c>
      <c r="C457" s="35" t="s">
        <v>129</v>
      </c>
      <c r="D457" s="36" t="s">
        <v>104</v>
      </c>
      <c r="E457" s="35" t="s">
        <v>173</v>
      </c>
      <c r="F457" s="46">
        <f>IF(Cadastro_Cargas!$E$9=0,0,IF(Perfil_Area!$K$10=0,0,MIN(Cadastro_Cargas!$E$9,MAX(Cadastro_Cargas!$F$9,Perfil_Area!$K$10*RANDBETWEEN(85,115)/100))))</f>
        <v>0</v>
      </c>
    </row>
    <row r="458" ht="15.0" customHeight="1">
      <c r="A458" s="45">
        <v>45659.3333333333</v>
      </c>
      <c r="B458" s="35">
        <v>8.0</v>
      </c>
      <c r="C458" s="35" t="s">
        <v>129</v>
      </c>
      <c r="D458" s="36" t="s">
        <v>105</v>
      </c>
      <c r="E458" s="35" t="s">
        <v>173</v>
      </c>
      <c r="F458" s="46">
        <f>IF(Cadastro_Cargas!$E$10=0,0,IF(Perfil_Area!$K$12=0,0,MIN(Cadastro_Cargas!$E$10,MAX(Cadastro_Cargas!$F$10,Perfil_Area!$K$12*RANDBETWEEN(85,115)/100))))</f>
        <v>15.664</v>
      </c>
    </row>
    <row r="459" ht="15.0" customHeight="1">
      <c r="A459" s="45">
        <v>45659.3333333333</v>
      </c>
      <c r="B459" s="35">
        <v>8.0</v>
      </c>
      <c r="C459" s="35" t="s">
        <v>129</v>
      </c>
      <c r="D459" s="36" t="s">
        <v>106</v>
      </c>
      <c r="E459" s="35" t="s">
        <v>173</v>
      </c>
      <c r="F459" s="46">
        <f>IF(Cadastro_Cargas!$E$11=0,0,IF(Perfil_Area!$K$14=0,0,MIN(Cadastro_Cargas!$E$11,MAX(Cadastro_Cargas!$F$11,Perfil_Area!$K$14*RANDBETWEEN(85,115)/100))))</f>
        <v>2.228344725</v>
      </c>
    </row>
    <row r="460" ht="15.0" customHeight="1">
      <c r="A460" s="45">
        <v>45659.3333333333</v>
      </c>
      <c r="B460" s="35">
        <v>8.0</v>
      </c>
      <c r="C460" s="35" t="s">
        <v>129</v>
      </c>
      <c r="D460" s="36" t="s">
        <v>107</v>
      </c>
      <c r="E460" s="35" t="s">
        <v>173</v>
      </c>
      <c r="F460" s="46">
        <f>IF(Cadastro_Cargas!$E$12=0,0,IF(Perfil_Area!$K$16=0,0,MIN(Cadastro_Cargas!$E$12,MAX(Cadastro_Cargas!$F$12,Perfil_Area!$K$16*RANDBETWEEN(85,115)/100))))</f>
        <v>0.17</v>
      </c>
    </row>
    <row r="461" ht="15.0" customHeight="1">
      <c r="A461" s="45">
        <v>45659.3333333333</v>
      </c>
      <c r="B461" s="35">
        <v>8.0</v>
      </c>
      <c r="C461" s="35" t="s">
        <v>129</v>
      </c>
      <c r="D461" s="39" t="s">
        <v>31</v>
      </c>
      <c r="E461" s="35" t="s">
        <v>174</v>
      </c>
      <c r="F461" s="46">
        <f>IF(Cadastro_Cargas!$E$13=0,0,IF(Perfil_Area!$K$4=0,0,MIN(Cadastro_Cargas!$E$13,MAX(Cadastro_Cargas!$F$13,Perfil_Area!$K$4*RANDBETWEEN(85,115)/100))))</f>
        <v>1.53425</v>
      </c>
    </row>
    <row r="462" ht="15.0" customHeight="1">
      <c r="A462" s="45">
        <v>45659.3333333333</v>
      </c>
      <c r="B462" s="35">
        <v>8.0</v>
      </c>
      <c r="C462" s="35" t="s">
        <v>129</v>
      </c>
      <c r="D462" s="40" t="s">
        <v>44</v>
      </c>
      <c r="E462" s="35" t="s">
        <v>174</v>
      </c>
      <c r="F462" s="46">
        <f>IF(Cadastro_Cargas!$E$14=0,0,IF(Perfil_Area!$K$6=0,0,MIN(Cadastro_Cargas!$E$14,MAX(Cadastro_Cargas!$F$14,Perfil_Area!$K$6*RANDBETWEEN(85,115)/100))))</f>
        <v>0.514</v>
      </c>
    </row>
    <row r="463" ht="15.0" customHeight="1">
      <c r="A463" s="45">
        <v>45659.3333333333</v>
      </c>
      <c r="B463" s="35">
        <v>8.0</v>
      </c>
      <c r="C463" s="35" t="s">
        <v>129</v>
      </c>
      <c r="D463" s="41" t="s">
        <v>56</v>
      </c>
      <c r="E463" s="35" t="s">
        <v>174</v>
      </c>
      <c r="F463" s="46">
        <f>IF(Cadastro_Cargas!$E$15=0,0,IF(Perfil_Area!$K$8=0,0,MIN(Cadastro_Cargas!$E$15,MAX(Cadastro_Cargas!$F$15,Perfil_Area!$K$8*RANDBETWEEN(85,115)/100))))</f>
        <v>0</v>
      </c>
    </row>
    <row r="464" ht="15.0" customHeight="1">
      <c r="A464" s="45">
        <v>45659.375</v>
      </c>
      <c r="B464" s="35">
        <v>9.0</v>
      </c>
      <c r="C464" s="35" t="s">
        <v>128</v>
      </c>
      <c r="D464" s="36" t="s">
        <v>104</v>
      </c>
      <c r="E464" s="35" t="s">
        <v>173</v>
      </c>
      <c r="F464" s="46">
        <f>IF(Cadastro_Cargas!$E$2=0,0,IF(Perfil_Area!$L$9=0,0,MIN(Cadastro_Cargas!$E$2,MAX(Cadastro_Cargas!$F$2,Perfil_Area!$L$9*RANDBETWEEN(85,115)/100))))</f>
        <v>0</v>
      </c>
    </row>
    <row r="465" ht="15.0" customHeight="1">
      <c r="A465" s="45">
        <v>45659.375</v>
      </c>
      <c r="B465" s="35">
        <v>9.0</v>
      </c>
      <c r="C465" s="35" t="s">
        <v>128</v>
      </c>
      <c r="D465" s="36" t="s">
        <v>105</v>
      </c>
      <c r="E465" s="35" t="s">
        <v>173</v>
      </c>
      <c r="F465" s="46">
        <f>IF(Cadastro_Cargas!$E$3=0,0,IF(Perfil_Area!$L$11=0,0,MIN(Cadastro_Cargas!$E$3,MAX(Cadastro_Cargas!$F$3,Perfil_Area!$L$11*RANDBETWEEN(85,115)/100))))</f>
        <v>0</v>
      </c>
    </row>
    <row r="466" ht="15.0" customHeight="1">
      <c r="A466" s="45">
        <v>45659.375</v>
      </c>
      <c r="B466" s="35">
        <v>9.0</v>
      </c>
      <c r="C466" s="35" t="s">
        <v>128</v>
      </c>
      <c r="D466" s="36" t="s">
        <v>106</v>
      </c>
      <c r="E466" s="35" t="s">
        <v>173</v>
      </c>
      <c r="F466" s="46">
        <f>IF(Cadastro_Cargas!$E$4=0,0,IF(Perfil_Area!$L$13=0,0,MIN(Cadastro_Cargas!$E$4,MAX(Cadastro_Cargas!$F$4,Perfil_Area!$L$13*RANDBETWEEN(85,115)/100))))</f>
        <v>0</v>
      </c>
    </row>
    <row r="467" ht="15.0" customHeight="1">
      <c r="A467" s="45">
        <v>45659.375</v>
      </c>
      <c r="B467" s="35">
        <v>9.0</v>
      </c>
      <c r="C467" s="35" t="s">
        <v>128</v>
      </c>
      <c r="D467" s="36" t="s">
        <v>107</v>
      </c>
      <c r="E467" s="35" t="s">
        <v>173</v>
      </c>
      <c r="F467" s="46">
        <f>IF(Cadastro_Cargas!$E$5=0,0,IF(Perfil_Area!$L$15=0,0,MIN(Cadastro_Cargas!$E$5,MAX(Cadastro_Cargas!$F$5,Perfil_Area!$L$15*RANDBETWEEN(85,115)/100))))</f>
        <v>0.172</v>
      </c>
    </row>
    <row r="468" ht="15.0" customHeight="1">
      <c r="A468" s="45">
        <v>45659.375</v>
      </c>
      <c r="B468" s="35">
        <v>9.0</v>
      </c>
      <c r="C468" s="35" t="s">
        <v>128</v>
      </c>
      <c r="D468" s="39" t="s">
        <v>31</v>
      </c>
      <c r="E468" s="35" t="s">
        <v>174</v>
      </c>
      <c r="F468" s="46">
        <f>IF(Cadastro_Cargas!$E$6=0,0,IF(Perfil_Area!$L$3=0,0,MIN(Cadastro_Cargas!$E$6,MAX(Cadastro_Cargas!$F$6,Perfil_Area!$L$3*RANDBETWEEN(85,115)/100))))</f>
        <v>1.9594</v>
      </c>
    </row>
    <row r="469" ht="15.0" customHeight="1">
      <c r="A469" s="45">
        <v>45659.375</v>
      </c>
      <c r="B469" s="35">
        <v>9.0</v>
      </c>
      <c r="C469" s="35" t="s">
        <v>128</v>
      </c>
      <c r="D469" s="40" t="s">
        <v>44</v>
      </c>
      <c r="E469" s="35" t="s">
        <v>174</v>
      </c>
      <c r="F469" s="46">
        <f>IF(Cadastro_Cargas!$E$7=0,0,IF(Perfil_Area!$L$5=0,0,MIN(Cadastro_Cargas!$E$7,MAX(Cadastro_Cargas!$F$7,Perfil_Area!$L$5*RANDBETWEEN(85,115)/100))))</f>
        <v>0.2877</v>
      </c>
    </row>
    <row r="470" ht="15.0" customHeight="1">
      <c r="A470" s="45">
        <v>45659.375</v>
      </c>
      <c r="B470" s="35">
        <v>9.0</v>
      </c>
      <c r="C470" s="35" t="s">
        <v>128</v>
      </c>
      <c r="D470" s="41" t="s">
        <v>56</v>
      </c>
      <c r="E470" s="35" t="s">
        <v>174</v>
      </c>
      <c r="F470" s="46">
        <f>IF(Cadastro_Cargas!$E$8=0,0,IF(Perfil_Area!$L$7=0,0,MIN(Cadastro_Cargas!$E$8,MAX(Cadastro_Cargas!$F$8,Perfil_Area!$L$7*RANDBETWEEN(85,115)/100))))</f>
        <v>0</v>
      </c>
    </row>
    <row r="471" ht="15.0" customHeight="1">
      <c r="A471" s="45">
        <v>45659.375</v>
      </c>
      <c r="B471" s="35">
        <v>9.0</v>
      </c>
      <c r="C471" s="35" t="s">
        <v>129</v>
      </c>
      <c r="D471" s="36" t="s">
        <v>104</v>
      </c>
      <c r="E471" s="35" t="s">
        <v>173</v>
      </c>
      <c r="F471" s="46">
        <f>IF(Cadastro_Cargas!$E$9=0,0,IF(Perfil_Area!$L$10=0,0,MIN(Cadastro_Cargas!$E$9,MAX(Cadastro_Cargas!$F$9,Perfil_Area!$L$10*RANDBETWEEN(85,115)/100))))</f>
        <v>0</v>
      </c>
    </row>
    <row r="472" ht="15.0" customHeight="1">
      <c r="A472" s="45">
        <v>45659.375</v>
      </c>
      <c r="B472" s="35">
        <v>9.0</v>
      </c>
      <c r="C472" s="35" t="s">
        <v>129</v>
      </c>
      <c r="D472" s="36" t="s">
        <v>105</v>
      </c>
      <c r="E472" s="35" t="s">
        <v>173</v>
      </c>
      <c r="F472" s="46">
        <f>IF(Cadastro_Cargas!$E$10=0,0,IF(Perfil_Area!$L$12=0,0,MIN(Cadastro_Cargas!$E$10,MAX(Cadastro_Cargas!$F$10,Perfil_Area!$L$12*RANDBETWEEN(85,115)/100))))</f>
        <v>0</v>
      </c>
    </row>
    <row r="473" ht="15.0" customHeight="1">
      <c r="A473" s="45">
        <v>45659.375</v>
      </c>
      <c r="B473" s="35">
        <v>9.0</v>
      </c>
      <c r="C473" s="35" t="s">
        <v>129</v>
      </c>
      <c r="D473" s="36" t="s">
        <v>106</v>
      </c>
      <c r="E473" s="35" t="s">
        <v>173</v>
      </c>
      <c r="F473" s="46">
        <f>IF(Cadastro_Cargas!$E$11=0,0,IF(Perfil_Area!$L$14=0,0,MIN(Cadastro_Cargas!$E$11,MAX(Cadastro_Cargas!$F$11,Perfil_Area!$L$14*RANDBETWEEN(85,115)/100))))</f>
        <v>2.367013373</v>
      </c>
    </row>
    <row r="474" ht="15.0" customHeight="1">
      <c r="A474" s="45">
        <v>45659.375</v>
      </c>
      <c r="B474" s="35">
        <v>9.0</v>
      </c>
      <c r="C474" s="35" t="s">
        <v>129</v>
      </c>
      <c r="D474" s="36" t="s">
        <v>107</v>
      </c>
      <c r="E474" s="35" t="s">
        <v>173</v>
      </c>
      <c r="F474" s="46">
        <f>IF(Cadastro_Cargas!$E$12=0,0,IF(Perfil_Area!$L$16=0,0,MIN(Cadastro_Cargas!$E$12,MAX(Cadastro_Cargas!$F$12,Perfil_Area!$L$16*RANDBETWEEN(85,115)/100))))</f>
        <v>0.17</v>
      </c>
    </row>
    <row r="475" ht="15.0" customHeight="1">
      <c r="A475" s="45">
        <v>45659.375</v>
      </c>
      <c r="B475" s="35">
        <v>9.0</v>
      </c>
      <c r="C475" s="35" t="s">
        <v>129</v>
      </c>
      <c r="D475" s="39" t="s">
        <v>31</v>
      </c>
      <c r="E475" s="35" t="s">
        <v>174</v>
      </c>
      <c r="F475" s="46">
        <f>IF(Cadastro_Cargas!$E$13=0,0,IF(Perfil_Area!$L$4=0,0,MIN(Cadastro_Cargas!$E$13,MAX(Cadastro_Cargas!$F$13,Perfil_Area!$L$4*RANDBETWEEN(85,115)/100))))</f>
        <v>3.46425</v>
      </c>
    </row>
    <row r="476" ht="15.0" customHeight="1">
      <c r="A476" s="45">
        <v>45659.375</v>
      </c>
      <c r="B476" s="35">
        <v>9.0</v>
      </c>
      <c r="C476" s="35" t="s">
        <v>129</v>
      </c>
      <c r="D476" s="40" t="s">
        <v>44</v>
      </c>
      <c r="E476" s="35" t="s">
        <v>174</v>
      </c>
      <c r="F476" s="46">
        <f>IF(Cadastro_Cargas!$E$14=0,0,IF(Perfil_Area!$L$6=0,0,MIN(Cadastro_Cargas!$E$14,MAX(Cadastro_Cargas!$F$14,Perfil_Area!$L$6*RANDBETWEEN(85,115)/100))))</f>
        <v>0.3743</v>
      </c>
    </row>
    <row r="477" ht="15.0" customHeight="1">
      <c r="A477" s="45">
        <v>45659.375</v>
      </c>
      <c r="B477" s="35">
        <v>9.0</v>
      </c>
      <c r="C477" s="35" t="s">
        <v>129</v>
      </c>
      <c r="D477" s="41" t="s">
        <v>56</v>
      </c>
      <c r="E477" s="35" t="s">
        <v>174</v>
      </c>
      <c r="F477" s="46">
        <f>IF(Cadastro_Cargas!$E$15=0,0,IF(Perfil_Area!$L$8=0,0,MIN(Cadastro_Cargas!$E$15,MAX(Cadastro_Cargas!$F$15,Perfil_Area!$L$8*RANDBETWEEN(85,115)/100))))</f>
        <v>0</v>
      </c>
    </row>
    <row r="478" ht="15.0" customHeight="1">
      <c r="A478" s="45">
        <v>45659.4166666667</v>
      </c>
      <c r="B478" s="35">
        <v>10.0</v>
      </c>
      <c r="C478" s="35" t="s">
        <v>128</v>
      </c>
      <c r="D478" s="36" t="s">
        <v>104</v>
      </c>
      <c r="E478" s="35" t="s">
        <v>173</v>
      </c>
      <c r="F478" s="46">
        <f>IF(Cadastro_Cargas!$E$2=0,0,IF(Perfil_Area!$M$9=0,0,MIN(Cadastro_Cargas!$E$2,MAX(Cadastro_Cargas!$F$2,Perfil_Area!$M$9*RANDBETWEEN(85,115)/100))))</f>
        <v>0</v>
      </c>
    </row>
    <row r="479" ht="15.0" customHeight="1">
      <c r="A479" s="45">
        <v>45659.4166666667</v>
      </c>
      <c r="B479" s="35">
        <v>10.0</v>
      </c>
      <c r="C479" s="35" t="s">
        <v>128</v>
      </c>
      <c r="D479" s="36" t="s">
        <v>105</v>
      </c>
      <c r="E479" s="35" t="s">
        <v>173</v>
      </c>
      <c r="F479" s="46">
        <f>IF(Cadastro_Cargas!$E$3=0,0,IF(Perfil_Area!$M$11=0,0,MIN(Cadastro_Cargas!$E$3,MAX(Cadastro_Cargas!$F$3,Perfil_Area!$M$11*RANDBETWEEN(85,115)/100))))</f>
        <v>0</v>
      </c>
    </row>
    <row r="480" ht="15.0" customHeight="1">
      <c r="A480" s="45">
        <v>45659.4166666667</v>
      </c>
      <c r="B480" s="35">
        <v>10.0</v>
      </c>
      <c r="C480" s="35" t="s">
        <v>128</v>
      </c>
      <c r="D480" s="36" t="s">
        <v>106</v>
      </c>
      <c r="E480" s="35" t="s">
        <v>173</v>
      </c>
      <c r="F480" s="46">
        <f>IF(Cadastro_Cargas!$E$4=0,0,IF(Perfil_Area!$M$13=0,0,MIN(Cadastro_Cargas!$E$4,MAX(Cadastro_Cargas!$F$4,Perfil_Area!$M$13*RANDBETWEEN(85,115)/100))))</f>
        <v>0</v>
      </c>
    </row>
    <row r="481" ht="15.0" customHeight="1">
      <c r="A481" s="45">
        <v>45659.4166666667</v>
      </c>
      <c r="B481" s="35">
        <v>10.0</v>
      </c>
      <c r="C481" s="35" t="s">
        <v>128</v>
      </c>
      <c r="D481" s="36" t="s">
        <v>107</v>
      </c>
      <c r="E481" s="35" t="s">
        <v>173</v>
      </c>
      <c r="F481" s="46">
        <f>IF(Cadastro_Cargas!$E$5=0,0,IF(Perfil_Area!$M$15=0,0,MIN(Cadastro_Cargas!$E$5,MAX(Cadastro_Cargas!$F$5,Perfil_Area!$M$15*RANDBETWEEN(85,115)/100))))</f>
        <v>0.2</v>
      </c>
    </row>
    <row r="482" ht="15.0" customHeight="1">
      <c r="A482" s="45">
        <v>45659.4166666667</v>
      </c>
      <c r="B482" s="35">
        <v>10.0</v>
      </c>
      <c r="C482" s="35" t="s">
        <v>128</v>
      </c>
      <c r="D482" s="39" t="s">
        <v>31</v>
      </c>
      <c r="E482" s="35" t="s">
        <v>174</v>
      </c>
      <c r="F482" s="46">
        <f>IF(Cadastro_Cargas!$E$6=0,0,IF(Perfil_Area!$M$3=0,0,MIN(Cadastro_Cargas!$E$6,MAX(Cadastro_Cargas!$F$6,Perfil_Area!$M$3*RANDBETWEEN(85,115)/100))))</f>
        <v>2.02</v>
      </c>
    </row>
    <row r="483" ht="15.0" customHeight="1">
      <c r="A483" s="45">
        <v>45659.4166666667</v>
      </c>
      <c r="B483" s="35">
        <v>10.0</v>
      </c>
      <c r="C483" s="35" t="s">
        <v>128</v>
      </c>
      <c r="D483" s="40" t="s">
        <v>44</v>
      </c>
      <c r="E483" s="35" t="s">
        <v>174</v>
      </c>
      <c r="F483" s="46">
        <f>IF(Cadastro_Cargas!$E$7=0,0,IF(Perfil_Area!$M$5=0,0,MIN(Cadastro_Cargas!$E$7,MAX(Cadastro_Cargas!$F$7,Perfil_Area!$M$5*RANDBETWEEN(85,115)/100))))</f>
        <v>0.30962</v>
      </c>
    </row>
    <row r="484" ht="15.0" customHeight="1">
      <c r="A484" s="45">
        <v>45659.4166666667</v>
      </c>
      <c r="B484" s="35">
        <v>10.0</v>
      </c>
      <c r="C484" s="35" t="s">
        <v>128</v>
      </c>
      <c r="D484" s="41" t="s">
        <v>56</v>
      </c>
      <c r="E484" s="35" t="s">
        <v>174</v>
      </c>
      <c r="F484" s="46">
        <f>IF(Cadastro_Cargas!$E$8=0,0,IF(Perfil_Area!$M$7=0,0,MIN(Cadastro_Cargas!$E$8,MAX(Cadastro_Cargas!$F$8,Perfil_Area!$M$7*RANDBETWEEN(85,115)/100))))</f>
        <v>0</v>
      </c>
    </row>
    <row r="485" ht="15.0" customHeight="1">
      <c r="A485" s="45">
        <v>45659.4166666667</v>
      </c>
      <c r="B485" s="35">
        <v>10.0</v>
      </c>
      <c r="C485" s="35" t="s">
        <v>129</v>
      </c>
      <c r="D485" s="36" t="s">
        <v>104</v>
      </c>
      <c r="E485" s="35" t="s">
        <v>173</v>
      </c>
      <c r="F485" s="46">
        <f>IF(Cadastro_Cargas!$E$9=0,0,IF(Perfil_Area!$M$10=0,0,MIN(Cadastro_Cargas!$E$9,MAX(Cadastro_Cargas!$F$9,Perfil_Area!$M$10*RANDBETWEEN(85,115)/100))))</f>
        <v>0</v>
      </c>
    </row>
    <row r="486" ht="15.0" customHeight="1">
      <c r="A486" s="45">
        <v>45659.4166666667</v>
      </c>
      <c r="B486" s="35">
        <v>10.0</v>
      </c>
      <c r="C486" s="35" t="s">
        <v>129</v>
      </c>
      <c r="D486" s="36" t="s">
        <v>105</v>
      </c>
      <c r="E486" s="35" t="s">
        <v>173</v>
      </c>
      <c r="F486" s="46">
        <f>IF(Cadastro_Cargas!$E$10=0,0,IF(Perfil_Area!$M$12=0,0,MIN(Cadastro_Cargas!$E$10,MAX(Cadastro_Cargas!$F$10,Perfil_Area!$M$12*RANDBETWEEN(85,115)/100))))</f>
        <v>0</v>
      </c>
    </row>
    <row r="487" ht="15.0" customHeight="1">
      <c r="A487" s="45">
        <v>45659.4166666667</v>
      </c>
      <c r="B487" s="35">
        <v>10.0</v>
      </c>
      <c r="C487" s="35" t="s">
        <v>129</v>
      </c>
      <c r="D487" s="36" t="s">
        <v>106</v>
      </c>
      <c r="E487" s="35" t="s">
        <v>173</v>
      </c>
      <c r="F487" s="46">
        <f>IF(Cadastro_Cargas!$E$11=0,0,IF(Perfil_Area!$M$14=0,0,MIN(Cadastro_Cargas!$E$11,MAX(Cadastro_Cargas!$F$11,Perfil_Area!$M$14*RANDBETWEEN(85,115)/100))))</f>
        <v>2.277842496</v>
      </c>
    </row>
    <row r="488" ht="15.0" customHeight="1">
      <c r="A488" s="45">
        <v>45659.4166666667</v>
      </c>
      <c r="B488" s="35">
        <v>10.0</v>
      </c>
      <c r="C488" s="35" t="s">
        <v>129</v>
      </c>
      <c r="D488" s="36" t="s">
        <v>107</v>
      </c>
      <c r="E488" s="35" t="s">
        <v>173</v>
      </c>
      <c r="F488" s="46">
        <f>IF(Cadastro_Cargas!$E$12=0,0,IF(Perfil_Area!$M$16=0,0,MIN(Cadastro_Cargas!$E$12,MAX(Cadastro_Cargas!$F$12,Perfil_Area!$M$16*RANDBETWEEN(85,115)/100))))</f>
        <v>0.184</v>
      </c>
    </row>
    <row r="489" ht="15.0" customHeight="1">
      <c r="A489" s="45">
        <v>45659.4166666667</v>
      </c>
      <c r="B489" s="35">
        <v>10.0</v>
      </c>
      <c r="C489" s="35" t="s">
        <v>129</v>
      </c>
      <c r="D489" s="39" t="s">
        <v>31</v>
      </c>
      <c r="E489" s="35" t="s">
        <v>174</v>
      </c>
      <c r="F489" s="46">
        <f>IF(Cadastro_Cargas!$E$13=0,0,IF(Perfil_Area!$M$4=0,0,MIN(Cadastro_Cargas!$E$13,MAX(Cadastro_Cargas!$F$13,Perfil_Area!$M$4*RANDBETWEEN(85,115)/100))))</f>
        <v>3.725</v>
      </c>
    </row>
    <row r="490" ht="15.0" customHeight="1">
      <c r="A490" s="45">
        <v>45659.4166666667</v>
      </c>
      <c r="B490" s="35">
        <v>10.0</v>
      </c>
      <c r="C490" s="35" t="s">
        <v>129</v>
      </c>
      <c r="D490" s="40" t="s">
        <v>44</v>
      </c>
      <c r="E490" s="35" t="s">
        <v>174</v>
      </c>
      <c r="F490" s="46">
        <f>IF(Cadastro_Cargas!$E$14=0,0,IF(Perfil_Area!$M$6=0,0,MIN(Cadastro_Cargas!$E$14,MAX(Cadastro_Cargas!$F$14,Perfil_Area!$M$6*RANDBETWEEN(85,115)/100))))</f>
        <v>0.34672</v>
      </c>
    </row>
    <row r="491" ht="15.0" customHeight="1">
      <c r="A491" s="45">
        <v>45659.4166666667</v>
      </c>
      <c r="B491" s="35">
        <v>10.0</v>
      </c>
      <c r="C491" s="35" t="s">
        <v>129</v>
      </c>
      <c r="D491" s="41" t="s">
        <v>56</v>
      </c>
      <c r="E491" s="35" t="s">
        <v>174</v>
      </c>
      <c r="F491" s="46">
        <f>IF(Cadastro_Cargas!$E$15=0,0,IF(Perfil_Area!$M$8=0,0,MIN(Cadastro_Cargas!$E$15,MAX(Cadastro_Cargas!$F$15,Perfil_Area!$M$8*RANDBETWEEN(85,115)/100))))</f>
        <v>0</v>
      </c>
    </row>
    <row r="492" ht="15.0" customHeight="1">
      <c r="A492" s="45">
        <v>45659.4583333333</v>
      </c>
      <c r="B492" s="35">
        <v>11.0</v>
      </c>
      <c r="C492" s="35" t="s">
        <v>128</v>
      </c>
      <c r="D492" s="36" t="s">
        <v>104</v>
      </c>
      <c r="E492" s="35" t="s">
        <v>173</v>
      </c>
      <c r="F492" s="46">
        <f>IF(Cadastro_Cargas!$E$2=0,0,IF(Perfil_Area!$N$9=0,0,MIN(Cadastro_Cargas!$E$2,MAX(Cadastro_Cargas!$F$2,Perfil_Area!$N$9*RANDBETWEEN(85,115)/100))))</f>
        <v>0</v>
      </c>
    </row>
    <row r="493" ht="15.0" customHeight="1">
      <c r="A493" s="45">
        <v>45659.4583333333</v>
      </c>
      <c r="B493" s="35">
        <v>11.0</v>
      </c>
      <c r="C493" s="35" t="s">
        <v>128</v>
      </c>
      <c r="D493" s="36" t="s">
        <v>105</v>
      </c>
      <c r="E493" s="35" t="s">
        <v>173</v>
      </c>
      <c r="F493" s="46">
        <f>IF(Cadastro_Cargas!$E$3=0,0,IF(Perfil_Area!$N$11=0,0,MIN(Cadastro_Cargas!$E$3,MAX(Cadastro_Cargas!$F$3,Perfil_Area!$N$11*RANDBETWEEN(85,115)/100))))</f>
        <v>0</v>
      </c>
    </row>
    <row r="494" ht="15.0" customHeight="1">
      <c r="A494" s="45">
        <v>45659.4583333333</v>
      </c>
      <c r="B494" s="35">
        <v>11.0</v>
      </c>
      <c r="C494" s="35" t="s">
        <v>128</v>
      </c>
      <c r="D494" s="36" t="s">
        <v>106</v>
      </c>
      <c r="E494" s="35" t="s">
        <v>173</v>
      </c>
      <c r="F494" s="46">
        <f>IF(Cadastro_Cargas!$E$4=0,0,IF(Perfil_Area!$N$13=0,0,MIN(Cadastro_Cargas!$E$4,MAX(Cadastro_Cargas!$F$4,Perfil_Area!$N$13*RANDBETWEEN(85,115)/100))))</f>
        <v>0</v>
      </c>
    </row>
    <row r="495" ht="15.0" customHeight="1">
      <c r="A495" s="45">
        <v>45659.4583333333</v>
      </c>
      <c r="B495" s="35">
        <v>11.0</v>
      </c>
      <c r="C495" s="35" t="s">
        <v>128</v>
      </c>
      <c r="D495" s="36" t="s">
        <v>107</v>
      </c>
      <c r="E495" s="35" t="s">
        <v>173</v>
      </c>
      <c r="F495" s="46">
        <f>IF(Cadastro_Cargas!$E$5=0,0,IF(Perfil_Area!$N$15=0,0,MIN(Cadastro_Cargas!$E$5,MAX(Cadastro_Cargas!$F$5,Perfil_Area!$N$15*RANDBETWEEN(85,115)/100))))</f>
        <v>0.182</v>
      </c>
    </row>
    <row r="496" ht="15.0" customHeight="1">
      <c r="A496" s="45">
        <v>45659.4583333333</v>
      </c>
      <c r="B496" s="35">
        <v>11.0</v>
      </c>
      <c r="C496" s="35" t="s">
        <v>128</v>
      </c>
      <c r="D496" s="39" t="s">
        <v>31</v>
      </c>
      <c r="E496" s="35" t="s">
        <v>174</v>
      </c>
      <c r="F496" s="46">
        <f>IF(Cadastro_Cargas!$E$6=0,0,IF(Perfil_Area!$N$3=0,0,MIN(Cadastro_Cargas!$E$6,MAX(Cadastro_Cargas!$F$6,Perfil_Area!$N$3*RANDBETWEEN(85,115)/100))))</f>
        <v>2.02</v>
      </c>
    </row>
    <row r="497" ht="15.0" customHeight="1">
      <c r="A497" s="45">
        <v>45659.4583333333</v>
      </c>
      <c r="B497" s="35">
        <v>11.0</v>
      </c>
      <c r="C497" s="35" t="s">
        <v>128</v>
      </c>
      <c r="D497" s="40" t="s">
        <v>44</v>
      </c>
      <c r="E497" s="35" t="s">
        <v>174</v>
      </c>
      <c r="F497" s="46">
        <f>IF(Cadastro_Cargas!$E$7=0,0,IF(Perfil_Area!$N$5=0,0,MIN(Cadastro_Cargas!$E$7,MAX(Cadastro_Cargas!$F$7,Perfil_Area!$N$5*RANDBETWEEN(85,115)/100))))</f>
        <v>0.354</v>
      </c>
    </row>
    <row r="498" ht="15.0" customHeight="1">
      <c r="A498" s="45">
        <v>45659.4583333333</v>
      </c>
      <c r="B498" s="35">
        <v>11.0</v>
      </c>
      <c r="C498" s="35" t="s">
        <v>128</v>
      </c>
      <c r="D498" s="41" t="s">
        <v>56</v>
      </c>
      <c r="E498" s="35" t="s">
        <v>174</v>
      </c>
      <c r="F498" s="46">
        <f>IF(Cadastro_Cargas!$E$8=0,0,IF(Perfil_Area!$N$7=0,0,MIN(Cadastro_Cargas!$E$8,MAX(Cadastro_Cargas!$F$8,Perfil_Area!$N$7*RANDBETWEEN(85,115)/100))))</f>
        <v>0</v>
      </c>
    </row>
    <row r="499" ht="15.0" customHeight="1">
      <c r="A499" s="45">
        <v>45659.4583333333</v>
      </c>
      <c r="B499" s="35">
        <v>11.0</v>
      </c>
      <c r="C499" s="35" t="s">
        <v>129</v>
      </c>
      <c r="D499" s="36" t="s">
        <v>104</v>
      </c>
      <c r="E499" s="35" t="s">
        <v>173</v>
      </c>
      <c r="F499" s="46">
        <f>IF(Cadastro_Cargas!$E$9=0,0,IF(Perfil_Area!$N$10=0,0,MIN(Cadastro_Cargas!$E$9,MAX(Cadastro_Cargas!$F$9,Perfil_Area!$N$10*RANDBETWEEN(85,115)/100))))</f>
        <v>0</v>
      </c>
    </row>
    <row r="500" ht="15.0" customHeight="1">
      <c r="A500" s="45">
        <v>45659.4583333333</v>
      </c>
      <c r="B500" s="35">
        <v>11.0</v>
      </c>
      <c r="C500" s="35" t="s">
        <v>129</v>
      </c>
      <c r="D500" s="36" t="s">
        <v>105</v>
      </c>
      <c r="E500" s="35" t="s">
        <v>173</v>
      </c>
      <c r="F500" s="46">
        <f>IF(Cadastro_Cargas!$E$10=0,0,IF(Perfil_Area!$N$12=0,0,MIN(Cadastro_Cargas!$E$10,MAX(Cadastro_Cargas!$F$10,Perfil_Area!$N$12*RANDBETWEEN(85,115)/100))))</f>
        <v>0</v>
      </c>
    </row>
    <row r="501" ht="15.0" customHeight="1">
      <c r="A501" s="45">
        <v>45659.4583333333</v>
      </c>
      <c r="B501" s="35">
        <v>11.0</v>
      </c>
      <c r="C501" s="35" t="s">
        <v>129</v>
      </c>
      <c r="D501" s="36" t="s">
        <v>106</v>
      </c>
      <c r="E501" s="35" t="s">
        <v>173</v>
      </c>
      <c r="F501" s="46">
        <f>IF(Cadastro_Cargas!$E$11=0,0,IF(Perfil_Area!$N$14=0,0,MIN(Cadastro_Cargas!$E$11,MAX(Cadastro_Cargas!$F$11,Perfil_Area!$N$14*RANDBETWEEN(85,115)/100))))</f>
        <v>2.039821694</v>
      </c>
    </row>
    <row r="502" ht="15.0" customHeight="1">
      <c r="A502" s="45">
        <v>45659.4583333333</v>
      </c>
      <c r="B502" s="35">
        <v>11.0</v>
      </c>
      <c r="C502" s="35" t="s">
        <v>129</v>
      </c>
      <c r="D502" s="36" t="s">
        <v>107</v>
      </c>
      <c r="E502" s="35" t="s">
        <v>173</v>
      </c>
      <c r="F502" s="46">
        <f>IF(Cadastro_Cargas!$E$12=0,0,IF(Perfil_Area!$N$16=0,0,MIN(Cadastro_Cargas!$E$12,MAX(Cadastro_Cargas!$F$12,Perfil_Area!$N$16*RANDBETWEEN(85,115)/100))))</f>
        <v>0.2</v>
      </c>
    </row>
    <row r="503" ht="15.0" customHeight="1">
      <c r="A503" s="45">
        <v>45659.4583333333</v>
      </c>
      <c r="B503" s="35">
        <v>11.0</v>
      </c>
      <c r="C503" s="35" t="s">
        <v>129</v>
      </c>
      <c r="D503" s="39" t="s">
        <v>31</v>
      </c>
      <c r="E503" s="35" t="s">
        <v>174</v>
      </c>
      <c r="F503" s="46">
        <f>IF(Cadastro_Cargas!$E$13=0,0,IF(Perfil_Area!$N$4=0,0,MIN(Cadastro_Cargas!$E$13,MAX(Cadastro_Cargas!$F$13,Perfil_Area!$N$4*RANDBETWEEN(85,115)/100))))</f>
        <v>3.5015</v>
      </c>
    </row>
    <row r="504" ht="15.0" customHeight="1">
      <c r="A504" s="45">
        <v>45659.4583333333</v>
      </c>
      <c r="B504" s="35">
        <v>11.0</v>
      </c>
      <c r="C504" s="35" t="s">
        <v>129</v>
      </c>
      <c r="D504" s="40" t="s">
        <v>44</v>
      </c>
      <c r="E504" s="35" t="s">
        <v>174</v>
      </c>
      <c r="F504" s="46">
        <f>IF(Cadastro_Cargas!$E$14=0,0,IF(Perfil_Area!$N$6=0,0,MIN(Cadastro_Cargas!$E$14,MAX(Cadastro_Cargas!$F$14,Perfil_Area!$N$6*RANDBETWEEN(85,115)/100))))</f>
        <v>0.514</v>
      </c>
    </row>
    <row r="505" ht="15.0" customHeight="1">
      <c r="A505" s="45">
        <v>45659.4583333333</v>
      </c>
      <c r="B505" s="35">
        <v>11.0</v>
      </c>
      <c r="C505" s="35" t="s">
        <v>129</v>
      </c>
      <c r="D505" s="41" t="s">
        <v>56</v>
      </c>
      <c r="E505" s="35" t="s">
        <v>174</v>
      </c>
      <c r="F505" s="46">
        <f>IF(Cadastro_Cargas!$E$15=0,0,IF(Perfil_Area!$N$8=0,0,MIN(Cadastro_Cargas!$E$15,MAX(Cadastro_Cargas!$F$15,Perfil_Area!$N$8*RANDBETWEEN(85,115)/100))))</f>
        <v>0</v>
      </c>
    </row>
    <row r="506" ht="15.0" customHeight="1">
      <c r="A506" s="45">
        <v>45659.5</v>
      </c>
      <c r="B506" s="35">
        <v>12.0</v>
      </c>
      <c r="C506" s="35" t="s">
        <v>128</v>
      </c>
      <c r="D506" s="36" t="s">
        <v>104</v>
      </c>
      <c r="E506" s="35" t="s">
        <v>173</v>
      </c>
      <c r="F506" s="46">
        <f>IF(Cadastro_Cargas!$E$2=0,0,IF(Perfil_Area!$O$9=0,0,MIN(Cadastro_Cargas!$E$2,MAX(Cadastro_Cargas!$F$2,Perfil_Area!$O$9*RANDBETWEEN(85,115)/100))))</f>
        <v>0</v>
      </c>
    </row>
    <row r="507" ht="15.0" customHeight="1">
      <c r="A507" s="45">
        <v>45659.5</v>
      </c>
      <c r="B507" s="35">
        <v>12.0</v>
      </c>
      <c r="C507" s="35" t="s">
        <v>128</v>
      </c>
      <c r="D507" s="36" t="s">
        <v>105</v>
      </c>
      <c r="E507" s="35" t="s">
        <v>173</v>
      </c>
      <c r="F507" s="46">
        <f>IF(Cadastro_Cargas!$E$3=0,0,IF(Perfil_Area!$O$11=0,0,MIN(Cadastro_Cargas!$E$3,MAX(Cadastro_Cargas!$F$3,Perfil_Area!$O$11*RANDBETWEEN(85,115)/100))))</f>
        <v>0</v>
      </c>
    </row>
    <row r="508" ht="15.0" customHeight="1">
      <c r="A508" s="45">
        <v>45659.5</v>
      </c>
      <c r="B508" s="35">
        <v>12.0</v>
      </c>
      <c r="C508" s="35" t="s">
        <v>128</v>
      </c>
      <c r="D508" s="36" t="s">
        <v>106</v>
      </c>
      <c r="E508" s="35" t="s">
        <v>173</v>
      </c>
      <c r="F508" s="46">
        <f>IF(Cadastro_Cargas!$E$4=0,0,IF(Perfil_Area!$O$13=0,0,MIN(Cadastro_Cargas!$E$4,MAX(Cadastro_Cargas!$F$4,Perfil_Area!$O$13*RANDBETWEEN(85,115)/100))))</f>
        <v>0</v>
      </c>
    </row>
    <row r="509" ht="15.0" customHeight="1">
      <c r="A509" s="45">
        <v>45659.5</v>
      </c>
      <c r="B509" s="35">
        <v>12.0</v>
      </c>
      <c r="C509" s="35" t="s">
        <v>128</v>
      </c>
      <c r="D509" s="36" t="s">
        <v>107</v>
      </c>
      <c r="E509" s="35" t="s">
        <v>173</v>
      </c>
      <c r="F509" s="46">
        <f>IF(Cadastro_Cargas!$E$5=0,0,IF(Perfil_Area!$O$15=0,0,MIN(Cadastro_Cargas!$E$5,MAX(Cadastro_Cargas!$F$5,Perfil_Area!$O$15*RANDBETWEEN(85,115)/100))))</f>
        <v>0.2</v>
      </c>
    </row>
    <row r="510" ht="15.0" customHeight="1">
      <c r="A510" s="45">
        <v>45659.5</v>
      </c>
      <c r="B510" s="35">
        <v>12.0</v>
      </c>
      <c r="C510" s="35" t="s">
        <v>128</v>
      </c>
      <c r="D510" s="39" t="s">
        <v>31</v>
      </c>
      <c r="E510" s="35" t="s">
        <v>174</v>
      </c>
      <c r="F510" s="46">
        <f>IF(Cadastro_Cargas!$E$6=0,0,IF(Perfil_Area!$O$3=0,0,MIN(Cadastro_Cargas!$E$6,MAX(Cadastro_Cargas!$F$6,Perfil_Area!$O$3*RANDBETWEEN(85,115)/100))))</f>
        <v>2.02</v>
      </c>
    </row>
    <row r="511" ht="15.0" customHeight="1">
      <c r="A511" s="45">
        <v>45659.5</v>
      </c>
      <c r="B511" s="35">
        <v>12.0</v>
      </c>
      <c r="C511" s="35" t="s">
        <v>128</v>
      </c>
      <c r="D511" s="40" t="s">
        <v>44</v>
      </c>
      <c r="E511" s="35" t="s">
        <v>174</v>
      </c>
      <c r="F511" s="46">
        <f>IF(Cadastro_Cargas!$E$7=0,0,IF(Perfil_Area!$O$5=0,0,MIN(Cadastro_Cargas!$E$7,MAX(Cadastro_Cargas!$F$7,Perfil_Area!$O$5*RANDBETWEEN(85,115)/100))))</f>
        <v>0.354</v>
      </c>
    </row>
    <row r="512" ht="15.0" customHeight="1">
      <c r="A512" s="45">
        <v>45659.5</v>
      </c>
      <c r="B512" s="35">
        <v>12.0</v>
      </c>
      <c r="C512" s="35" t="s">
        <v>128</v>
      </c>
      <c r="D512" s="41" t="s">
        <v>56</v>
      </c>
      <c r="E512" s="35" t="s">
        <v>174</v>
      </c>
      <c r="F512" s="46">
        <f>IF(Cadastro_Cargas!$E$8=0,0,IF(Perfil_Area!$O$7=0,0,MIN(Cadastro_Cargas!$E$8,MAX(Cadastro_Cargas!$F$8,Perfil_Area!$O$7*RANDBETWEEN(85,115)/100))))</f>
        <v>0</v>
      </c>
    </row>
    <row r="513" ht="15.0" customHeight="1">
      <c r="A513" s="45">
        <v>45659.5</v>
      </c>
      <c r="B513" s="35">
        <v>12.0</v>
      </c>
      <c r="C513" s="35" t="s">
        <v>129</v>
      </c>
      <c r="D513" s="36" t="s">
        <v>104</v>
      </c>
      <c r="E513" s="35" t="s">
        <v>173</v>
      </c>
      <c r="F513" s="46">
        <f>IF(Cadastro_Cargas!$E$9=0,0,IF(Perfil_Area!$O$10=0,0,MIN(Cadastro_Cargas!$E$9,MAX(Cadastro_Cargas!$F$9,Perfil_Area!$O$10*RANDBETWEEN(85,115)/100))))</f>
        <v>0</v>
      </c>
    </row>
    <row r="514" ht="15.0" customHeight="1">
      <c r="A514" s="45">
        <v>45659.5</v>
      </c>
      <c r="B514" s="35">
        <v>12.0</v>
      </c>
      <c r="C514" s="35" t="s">
        <v>129</v>
      </c>
      <c r="D514" s="36" t="s">
        <v>105</v>
      </c>
      <c r="E514" s="35" t="s">
        <v>173</v>
      </c>
      <c r="F514" s="46">
        <f>IF(Cadastro_Cargas!$E$10=0,0,IF(Perfil_Area!$O$12=0,0,MIN(Cadastro_Cargas!$E$10,MAX(Cadastro_Cargas!$F$10,Perfil_Area!$O$12*RANDBETWEEN(85,115)/100))))</f>
        <v>0</v>
      </c>
    </row>
    <row r="515" ht="15.0" customHeight="1">
      <c r="A515" s="45">
        <v>45659.5</v>
      </c>
      <c r="B515" s="35">
        <v>12.0</v>
      </c>
      <c r="C515" s="35" t="s">
        <v>129</v>
      </c>
      <c r="D515" s="36" t="s">
        <v>106</v>
      </c>
      <c r="E515" s="35" t="s">
        <v>173</v>
      </c>
      <c r="F515" s="46">
        <f>IF(Cadastro_Cargas!$E$11=0,0,IF(Perfil_Area!$O$14=0,0,MIN(Cadastro_Cargas!$E$11,MAX(Cadastro_Cargas!$F$11,Perfil_Area!$O$14*RANDBETWEEN(85,115)/100))))</f>
        <v>2.031976226</v>
      </c>
    </row>
    <row r="516" ht="15.0" customHeight="1">
      <c r="A516" s="45">
        <v>45659.5</v>
      </c>
      <c r="B516" s="35">
        <v>12.0</v>
      </c>
      <c r="C516" s="35" t="s">
        <v>129</v>
      </c>
      <c r="D516" s="36" t="s">
        <v>107</v>
      </c>
      <c r="E516" s="35" t="s">
        <v>173</v>
      </c>
      <c r="F516" s="46">
        <f>IF(Cadastro_Cargas!$E$12=0,0,IF(Perfil_Area!$O$16=0,0,MIN(Cadastro_Cargas!$E$12,MAX(Cadastro_Cargas!$F$12,Perfil_Area!$O$16*RANDBETWEEN(85,115)/100))))</f>
        <v>0.2</v>
      </c>
    </row>
    <row r="517" ht="15.0" customHeight="1">
      <c r="A517" s="45">
        <v>45659.5</v>
      </c>
      <c r="B517" s="35">
        <v>12.0</v>
      </c>
      <c r="C517" s="35" t="s">
        <v>129</v>
      </c>
      <c r="D517" s="39" t="s">
        <v>31</v>
      </c>
      <c r="E517" s="35" t="s">
        <v>174</v>
      </c>
      <c r="F517" s="46">
        <f>IF(Cadastro_Cargas!$E$13=0,0,IF(Perfil_Area!$O$4=0,0,MIN(Cadastro_Cargas!$E$13,MAX(Cadastro_Cargas!$F$13,Perfil_Area!$O$4*RANDBETWEEN(85,115)/100))))</f>
        <v>3.725</v>
      </c>
    </row>
    <row r="518" ht="15.0" customHeight="1">
      <c r="A518" s="45">
        <v>45659.5</v>
      </c>
      <c r="B518" s="35">
        <v>12.0</v>
      </c>
      <c r="C518" s="35" t="s">
        <v>129</v>
      </c>
      <c r="D518" s="40" t="s">
        <v>44</v>
      </c>
      <c r="E518" s="35" t="s">
        <v>174</v>
      </c>
      <c r="F518" s="46">
        <f>IF(Cadastro_Cargas!$E$14=0,0,IF(Perfil_Area!$O$6=0,0,MIN(Cadastro_Cargas!$E$14,MAX(Cadastro_Cargas!$F$14,Perfil_Area!$O$6*RANDBETWEEN(85,115)/100))))</f>
        <v>0.514</v>
      </c>
    </row>
    <row r="519" ht="15.0" customHeight="1">
      <c r="A519" s="45">
        <v>45659.5</v>
      </c>
      <c r="B519" s="35">
        <v>12.0</v>
      </c>
      <c r="C519" s="35" t="s">
        <v>129</v>
      </c>
      <c r="D519" s="41" t="s">
        <v>56</v>
      </c>
      <c r="E519" s="35" t="s">
        <v>174</v>
      </c>
      <c r="F519" s="46">
        <f>IF(Cadastro_Cargas!$E$15=0,0,IF(Perfil_Area!$O$8=0,0,MIN(Cadastro_Cargas!$E$15,MAX(Cadastro_Cargas!$F$15,Perfil_Area!$O$8*RANDBETWEEN(85,115)/100))))</f>
        <v>0</v>
      </c>
    </row>
    <row r="520" ht="15.0" customHeight="1">
      <c r="A520" s="45">
        <v>45659.5416666667</v>
      </c>
      <c r="B520" s="35">
        <v>13.0</v>
      </c>
      <c r="C520" s="35" t="s">
        <v>128</v>
      </c>
      <c r="D520" s="36" t="s">
        <v>104</v>
      </c>
      <c r="E520" s="35" t="s">
        <v>173</v>
      </c>
      <c r="F520" s="46">
        <f>IF(Cadastro_Cargas!$E$2=0,0,IF(Perfil_Area!$P$9=0,0,MIN(Cadastro_Cargas!$E$2,MAX(Cadastro_Cargas!$F$2,Perfil_Area!$P$9*RANDBETWEEN(85,115)/100))))</f>
        <v>0</v>
      </c>
    </row>
    <row r="521" ht="15.0" customHeight="1">
      <c r="A521" s="45">
        <v>45659.5416666667</v>
      </c>
      <c r="B521" s="35">
        <v>13.0</v>
      </c>
      <c r="C521" s="35" t="s">
        <v>128</v>
      </c>
      <c r="D521" s="36" t="s">
        <v>105</v>
      </c>
      <c r="E521" s="35" t="s">
        <v>173</v>
      </c>
      <c r="F521" s="46">
        <f>IF(Cadastro_Cargas!$E$3=0,0,IF(Perfil_Area!$P$11=0,0,MIN(Cadastro_Cargas!$E$3,MAX(Cadastro_Cargas!$F$3,Perfil_Area!$P$11*RANDBETWEEN(85,115)/100))))</f>
        <v>0</v>
      </c>
    </row>
    <row r="522" ht="15.0" customHeight="1">
      <c r="A522" s="45">
        <v>45659.5416666667</v>
      </c>
      <c r="B522" s="35">
        <v>13.0</v>
      </c>
      <c r="C522" s="35" t="s">
        <v>128</v>
      </c>
      <c r="D522" s="36" t="s">
        <v>106</v>
      </c>
      <c r="E522" s="35" t="s">
        <v>173</v>
      </c>
      <c r="F522" s="46">
        <f>IF(Cadastro_Cargas!$E$4=0,0,IF(Perfil_Area!$P$13=0,0,MIN(Cadastro_Cargas!$E$4,MAX(Cadastro_Cargas!$F$4,Perfil_Area!$P$13*RANDBETWEEN(85,115)/100))))</f>
        <v>0</v>
      </c>
    </row>
    <row r="523" ht="15.0" customHeight="1">
      <c r="A523" s="45">
        <v>45659.5416666667</v>
      </c>
      <c r="B523" s="35">
        <v>13.0</v>
      </c>
      <c r="C523" s="35" t="s">
        <v>128</v>
      </c>
      <c r="D523" s="36" t="s">
        <v>107</v>
      </c>
      <c r="E523" s="35" t="s">
        <v>173</v>
      </c>
      <c r="F523" s="46">
        <f>IF(Cadastro_Cargas!$E$5=0,0,IF(Perfil_Area!$P$15=0,0,MIN(Cadastro_Cargas!$E$5,MAX(Cadastro_Cargas!$F$5,Perfil_Area!$P$15*RANDBETWEEN(85,115)/100))))</f>
        <v>0.188</v>
      </c>
    </row>
    <row r="524" ht="15.0" customHeight="1">
      <c r="A524" s="45">
        <v>45659.5416666667</v>
      </c>
      <c r="B524" s="35">
        <v>13.0</v>
      </c>
      <c r="C524" s="35" t="s">
        <v>128</v>
      </c>
      <c r="D524" s="39" t="s">
        <v>31</v>
      </c>
      <c r="E524" s="35" t="s">
        <v>174</v>
      </c>
      <c r="F524" s="46">
        <f>IF(Cadastro_Cargas!$E$6=0,0,IF(Perfil_Area!$P$3=0,0,MIN(Cadastro_Cargas!$E$6,MAX(Cadastro_Cargas!$F$6,Perfil_Area!$P$3*RANDBETWEEN(85,115)/100))))</f>
        <v>1.8988</v>
      </c>
    </row>
    <row r="525" ht="15.0" customHeight="1">
      <c r="A525" s="45">
        <v>45659.5416666667</v>
      </c>
      <c r="B525" s="35">
        <v>13.0</v>
      </c>
      <c r="C525" s="35" t="s">
        <v>128</v>
      </c>
      <c r="D525" s="40" t="s">
        <v>44</v>
      </c>
      <c r="E525" s="35" t="s">
        <v>174</v>
      </c>
      <c r="F525" s="46">
        <f>IF(Cadastro_Cargas!$E$7=0,0,IF(Perfil_Area!$P$5=0,0,MIN(Cadastro_Cargas!$E$7,MAX(Cadastro_Cargas!$F$7,Perfil_Area!$P$5*RANDBETWEEN(85,115)/100))))</f>
        <v>0.354</v>
      </c>
    </row>
    <row r="526" ht="15.0" customHeight="1">
      <c r="A526" s="45">
        <v>45659.5416666667</v>
      </c>
      <c r="B526" s="35">
        <v>13.0</v>
      </c>
      <c r="C526" s="35" t="s">
        <v>128</v>
      </c>
      <c r="D526" s="41" t="s">
        <v>56</v>
      </c>
      <c r="E526" s="35" t="s">
        <v>174</v>
      </c>
      <c r="F526" s="46">
        <f>IF(Cadastro_Cargas!$E$8=0,0,IF(Perfil_Area!$P$7=0,0,MIN(Cadastro_Cargas!$E$8,MAX(Cadastro_Cargas!$F$8,Perfil_Area!$P$7*RANDBETWEEN(85,115)/100))))</f>
        <v>0</v>
      </c>
    </row>
    <row r="527" ht="15.0" customHeight="1">
      <c r="A527" s="45">
        <v>45659.5416666667</v>
      </c>
      <c r="B527" s="35">
        <v>13.0</v>
      </c>
      <c r="C527" s="35" t="s">
        <v>129</v>
      </c>
      <c r="D527" s="36" t="s">
        <v>104</v>
      </c>
      <c r="E527" s="35" t="s">
        <v>173</v>
      </c>
      <c r="F527" s="46">
        <f>IF(Cadastro_Cargas!$E$9=0,0,IF(Perfil_Area!$P$10=0,0,MIN(Cadastro_Cargas!$E$9,MAX(Cadastro_Cargas!$F$9,Perfil_Area!$P$10*RANDBETWEEN(85,115)/100))))</f>
        <v>0</v>
      </c>
    </row>
    <row r="528" ht="15.0" customHeight="1">
      <c r="A528" s="45">
        <v>45659.5416666667</v>
      </c>
      <c r="B528" s="35">
        <v>13.0</v>
      </c>
      <c r="C528" s="35" t="s">
        <v>129</v>
      </c>
      <c r="D528" s="36" t="s">
        <v>105</v>
      </c>
      <c r="E528" s="35" t="s">
        <v>173</v>
      </c>
      <c r="F528" s="46">
        <f>IF(Cadastro_Cargas!$E$10=0,0,IF(Perfil_Area!$P$12=0,0,MIN(Cadastro_Cargas!$E$10,MAX(Cadastro_Cargas!$F$10,Perfil_Area!$P$12*RANDBETWEEN(85,115)/100))))</f>
        <v>0</v>
      </c>
    </row>
    <row r="529" ht="15.0" customHeight="1">
      <c r="A529" s="45">
        <v>45659.5416666667</v>
      </c>
      <c r="B529" s="35">
        <v>13.0</v>
      </c>
      <c r="C529" s="35" t="s">
        <v>129</v>
      </c>
      <c r="D529" s="36" t="s">
        <v>106</v>
      </c>
      <c r="E529" s="35" t="s">
        <v>173</v>
      </c>
      <c r="F529" s="46">
        <f>IF(Cadastro_Cargas!$E$11=0,0,IF(Perfil_Area!$P$14=0,0,MIN(Cadastro_Cargas!$E$11,MAX(Cadastro_Cargas!$F$11,Perfil_Area!$P$14*RANDBETWEEN(85,115)/100))))</f>
        <v>2.367013373</v>
      </c>
    </row>
    <row r="530" ht="15.0" customHeight="1">
      <c r="A530" s="45">
        <v>45659.5416666667</v>
      </c>
      <c r="B530" s="35">
        <v>13.0</v>
      </c>
      <c r="C530" s="35" t="s">
        <v>129</v>
      </c>
      <c r="D530" s="36" t="s">
        <v>107</v>
      </c>
      <c r="E530" s="35" t="s">
        <v>173</v>
      </c>
      <c r="F530" s="46">
        <f>IF(Cadastro_Cargas!$E$12=0,0,IF(Perfil_Area!$P$16=0,0,MIN(Cadastro_Cargas!$E$12,MAX(Cadastro_Cargas!$F$12,Perfil_Area!$P$16*RANDBETWEEN(85,115)/100))))</f>
        <v>0.2</v>
      </c>
    </row>
    <row r="531" ht="15.0" customHeight="1">
      <c r="A531" s="45">
        <v>45659.5416666667</v>
      </c>
      <c r="B531" s="35">
        <v>13.0</v>
      </c>
      <c r="C531" s="35" t="s">
        <v>129</v>
      </c>
      <c r="D531" s="39" t="s">
        <v>31</v>
      </c>
      <c r="E531" s="35" t="s">
        <v>174</v>
      </c>
      <c r="F531" s="46">
        <f>IF(Cadastro_Cargas!$E$13=0,0,IF(Perfil_Area!$P$4=0,0,MIN(Cadastro_Cargas!$E$13,MAX(Cadastro_Cargas!$F$13,Perfil_Area!$P$4*RANDBETWEEN(85,115)/100))))</f>
        <v>3.6505</v>
      </c>
    </row>
    <row r="532" ht="15.0" customHeight="1">
      <c r="A532" s="45">
        <v>45659.5416666667</v>
      </c>
      <c r="B532" s="35">
        <v>13.0</v>
      </c>
      <c r="C532" s="35" t="s">
        <v>129</v>
      </c>
      <c r="D532" s="40" t="s">
        <v>44</v>
      </c>
      <c r="E532" s="35" t="s">
        <v>174</v>
      </c>
      <c r="F532" s="46">
        <f>IF(Cadastro_Cargas!$E$14=0,0,IF(Perfil_Area!$P$6=0,0,MIN(Cadastro_Cargas!$E$14,MAX(Cadastro_Cargas!$F$14,Perfil_Area!$P$6*RANDBETWEEN(85,115)/100))))</f>
        <v>0.514</v>
      </c>
    </row>
    <row r="533" ht="15.0" customHeight="1">
      <c r="A533" s="45">
        <v>45659.5416666667</v>
      </c>
      <c r="B533" s="35">
        <v>13.0</v>
      </c>
      <c r="C533" s="35" t="s">
        <v>129</v>
      </c>
      <c r="D533" s="41" t="s">
        <v>56</v>
      </c>
      <c r="E533" s="35" t="s">
        <v>174</v>
      </c>
      <c r="F533" s="46">
        <f>IF(Cadastro_Cargas!$E$15=0,0,IF(Perfil_Area!$P$8=0,0,MIN(Cadastro_Cargas!$E$15,MAX(Cadastro_Cargas!$F$15,Perfil_Area!$P$8*RANDBETWEEN(85,115)/100))))</f>
        <v>0</v>
      </c>
    </row>
    <row r="534" ht="15.0" customHeight="1">
      <c r="A534" s="45">
        <v>45659.5833333333</v>
      </c>
      <c r="B534" s="35">
        <v>14.0</v>
      </c>
      <c r="C534" s="35" t="s">
        <v>128</v>
      </c>
      <c r="D534" s="36" t="s">
        <v>104</v>
      </c>
      <c r="E534" s="35" t="s">
        <v>173</v>
      </c>
      <c r="F534" s="46">
        <f>IF(Cadastro_Cargas!$E$2=0,0,IF(Perfil_Area!$Q$9=0,0,MIN(Cadastro_Cargas!$E$2,MAX(Cadastro_Cargas!$F$2,Perfil_Area!$Q$9*RANDBETWEEN(85,115)/100))))</f>
        <v>0</v>
      </c>
    </row>
    <row r="535" ht="15.0" customHeight="1">
      <c r="A535" s="45">
        <v>45659.5833333333</v>
      </c>
      <c r="B535" s="35">
        <v>14.0</v>
      </c>
      <c r="C535" s="35" t="s">
        <v>128</v>
      </c>
      <c r="D535" s="36" t="s">
        <v>105</v>
      </c>
      <c r="E535" s="35" t="s">
        <v>173</v>
      </c>
      <c r="F535" s="46">
        <f>IF(Cadastro_Cargas!$E$3=0,0,IF(Perfil_Area!$Q$11=0,0,MIN(Cadastro_Cargas!$E$3,MAX(Cadastro_Cargas!$F$3,Perfil_Area!$Q$11*RANDBETWEEN(85,115)/100))))</f>
        <v>0</v>
      </c>
    </row>
    <row r="536" ht="15.0" customHeight="1">
      <c r="A536" s="45">
        <v>45659.5833333333</v>
      </c>
      <c r="B536" s="35">
        <v>14.0</v>
      </c>
      <c r="C536" s="35" t="s">
        <v>128</v>
      </c>
      <c r="D536" s="36" t="s">
        <v>106</v>
      </c>
      <c r="E536" s="35" t="s">
        <v>173</v>
      </c>
      <c r="F536" s="46">
        <f>IF(Cadastro_Cargas!$E$4=0,0,IF(Perfil_Area!$Q$13=0,0,MIN(Cadastro_Cargas!$E$4,MAX(Cadastro_Cargas!$F$4,Perfil_Area!$Q$13*RANDBETWEEN(85,115)/100))))</f>
        <v>0</v>
      </c>
    </row>
    <row r="537" ht="15.0" customHeight="1">
      <c r="A537" s="45">
        <v>45659.5833333333</v>
      </c>
      <c r="B537" s="35">
        <v>14.0</v>
      </c>
      <c r="C537" s="35" t="s">
        <v>128</v>
      </c>
      <c r="D537" s="36" t="s">
        <v>107</v>
      </c>
      <c r="E537" s="35" t="s">
        <v>173</v>
      </c>
      <c r="F537" s="46">
        <f>IF(Cadastro_Cargas!$E$5=0,0,IF(Perfil_Area!$Q$15=0,0,MIN(Cadastro_Cargas!$E$5,MAX(Cadastro_Cargas!$F$5,Perfil_Area!$Q$15*RANDBETWEEN(85,115)/100))))</f>
        <v>0.186</v>
      </c>
    </row>
    <row r="538" ht="15.0" customHeight="1">
      <c r="A538" s="45">
        <v>45659.5833333333</v>
      </c>
      <c r="B538" s="35">
        <v>14.0</v>
      </c>
      <c r="C538" s="35" t="s">
        <v>128</v>
      </c>
      <c r="D538" s="39" t="s">
        <v>31</v>
      </c>
      <c r="E538" s="35" t="s">
        <v>174</v>
      </c>
      <c r="F538" s="46">
        <f>IF(Cadastro_Cargas!$E$6=0,0,IF(Perfil_Area!$Q$3=0,0,MIN(Cadastro_Cargas!$E$6,MAX(Cadastro_Cargas!$F$6,Perfil_Area!$Q$3*RANDBETWEEN(85,115)/100))))</f>
        <v>2.02</v>
      </c>
    </row>
    <row r="539" ht="15.0" customHeight="1">
      <c r="A539" s="45">
        <v>45659.5833333333</v>
      </c>
      <c r="B539" s="35">
        <v>14.0</v>
      </c>
      <c r="C539" s="35" t="s">
        <v>128</v>
      </c>
      <c r="D539" s="40" t="s">
        <v>44</v>
      </c>
      <c r="E539" s="35" t="s">
        <v>174</v>
      </c>
      <c r="F539" s="46">
        <f>IF(Cadastro_Cargas!$E$7=0,0,IF(Perfil_Area!$Q$5=0,0,MIN(Cadastro_Cargas!$E$7,MAX(Cadastro_Cargas!$F$7,Perfil_Area!$Q$5*RANDBETWEEN(85,115)/100))))</f>
        <v>0.354</v>
      </c>
    </row>
    <row r="540" ht="15.0" customHeight="1">
      <c r="A540" s="45">
        <v>45659.5833333333</v>
      </c>
      <c r="B540" s="35">
        <v>14.0</v>
      </c>
      <c r="C540" s="35" t="s">
        <v>128</v>
      </c>
      <c r="D540" s="41" t="s">
        <v>56</v>
      </c>
      <c r="E540" s="35" t="s">
        <v>174</v>
      </c>
      <c r="F540" s="46">
        <f>IF(Cadastro_Cargas!$E$8=0,0,IF(Perfil_Area!$Q$7=0,0,MIN(Cadastro_Cargas!$E$8,MAX(Cadastro_Cargas!$F$8,Perfil_Area!$Q$7*RANDBETWEEN(85,115)/100))))</f>
        <v>0</v>
      </c>
    </row>
    <row r="541" ht="15.0" customHeight="1">
      <c r="A541" s="45">
        <v>45659.5833333333</v>
      </c>
      <c r="B541" s="35">
        <v>14.0</v>
      </c>
      <c r="C541" s="35" t="s">
        <v>129</v>
      </c>
      <c r="D541" s="36" t="s">
        <v>104</v>
      </c>
      <c r="E541" s="35" t="s">
        <v>173</v>
      </c>
      <c r="F541" s="46">
        <f>IF(Cadastro_Cargas!$E$9=0,0,IF(Perfil_Area!$Q$10=0,0,MIN(Cadastro_Cargas!$E$9,MAX(Cadastro_Cargas!$F$9,Perfil_Area!$Q$10*RANDBETWEEN(85,115)/100))))</f>
        <v>0</v>
      </c>
    </row>
    <row r="542" ht="15.0" customHeight="1">
      <c r="A542" s="45">
        <v>45659.5833333333</v>
      </c>
      <c r="B542" s="35">
        <v>14.0</v>
      </c>
      <c r="C542" s="35" t="s">
        <v>129</v>
      </c>
      <c r="D542" s="36" t="s">
        <v>105</v>
      </c>
      <c r="E542" s="35" t="s">
        <v>173</v>
      </c>
      <c r="F542" s="46">
        <f>IF(Cadastro_Cargas!$E$10=0,0,IF(Perfil_Area!$Q$12=0,0,MIN(Cadastro_Cargas!$E$10,MAX(Cadastro_Cargas!$F$10,Perfil_Area!$Q$12*RANDBETWEEN(85,115)/100))))</f>
        <v>17.6</v>
      </c>
    </row>
    <row r="543" ht="15.0" customHeight="1">
      <c r="A543" s="45">
        <v>45659.5833333333</v>
      </c>
      <c r="B543" s="35">
        <v>14.0</v>
      </c>
      <c r="C543" s="35" t="s">
        <v>129</v>
      </c>
      <c r="D543" s="36" t="s">
        <v>106</v>
      </c>
      <c r="E543" s="35" t="s">
        <v>173</v>
      </c>
      <c r="F543" s="46">
        <f>IF(Cadastro_Cargas!$E$11=0,0,IF(Perfil_Area!$Q$14=0,0,MIN(Cadastro_Cargas!$E$11,MAX(Cadastro_Cargas!$F$11,Perfil_Area!$Q$14*RANDBETWEEN(85,115)/100))))</f>
        <v>2.367013373</v>
      </c>
    </row>
    <row r="544" ht="15.0" customHeight="1">
      <c r="A544" s="45">
        <v>45659.5833333333</v>
      </c>
      <c r="B544" s="35">
        <v>14.0</v>
      </c>
      <c r="C544" s="35" t="s">
        <v>129</v>
      </c>
      <c r="D544" s="36" t="s">
        <v>107</v>
      </c>
      <c r="E544" s="35" t="s">
        <v>173</v>
      </c>
      <c r="F544" s="46">
        <f>IF(Cadastro_Cargas!$E$12=0,0,IF(Perfil_Area!$Q$16=0,0,MIN(Cadastro_Cargas!$E$12,MAX(Cadastro_Cargas!$F$12,Perfil_Area!$Q$16*RANDBETWEEN(85,115)/100))))</f>
        <v>0.172</v>
      </c>
    </row>
    <row r="545" ht="15.0" customHeight="1">
      <c r="A545" s="45">
        <v>45659.5833333333</v>
      </c>
      <c r="B545" s="35">
        <v>14.0</v>
      </c>
      <c r="C545" s="35" t="s">
        <v>129</v>
      </c>
      <c r="D545" s="39" t="s">
        <v>31</v>
      </c>
      <c r="E545" s="35" t="s">
        <v>174</v>
      </c>
      <c r="F545" s="46">
        <f>IF(Cadastro_Cargas!$E$13=0,0,IF(Perfil_Area!$Q$4=0,0,MIN(Cadastro_Cargas!$E$13,MAX(Cadastro_Cargas!$F$13,Perfil_Area!$Q$4*RANDBETWEEN(85,115)/100))))</f>
        <v>3.68775</v>
      </c>
    </row>
    <row r="546" ht="15.0" customHeight="1">
      <c r="A546" s="45">
        <v>45659.5833333333</v>
      </c>
      <c r="B546" s="35">
        <v>14.0</v>
      </c>
      <c r="C546" s="35" t="s">
        <v>129</v>
      </c>
      <c r="D546" s="40" t="s">
        <v>44</v>
      </c>
      <c r="E546" s="35" t="s">
        <v>174</v>
      </c>
      <c r="F546" s="46">
        <f>IF(Cadastro_Cargas!$E$14=0,0,IF(Perfil_Area!$Q$6=0,0,MIN(Cadastro_Cargas!$E$14,MAX(Cadastro_Cargas!$F$14,Perfil_Area!$Q$6*RANDBETWEEN(85,115)/100))))</f>
        <v>0.514</v>
      </c>
    </row>
    <row r="547" ht="15.0" customHeight="1">
      <c r="A547" s="45">
        <v>45659.5833333333</v>
      </c>
      <c r="B547" s="35">
        <v>14.0</v>
      </c>
      <c r="C547" s="35" t="s">
        <v>129</v>
      </c>
      <c r="D547" s="41" t="s">
        <v>56</v>
      </c>
      <c r="E547" s="35" t="s">
        <v>174</v>
      </c>
      <c r="F547" s="46">
        <f>IF(Cadastro_Cargas!$E$15=0,0,IF(Perfil_Area!$Q$8=0,0,MIN(Cadastro_Cargas!$E$15,MAX(Cadastro_Cargas!$F$15,Perfil_Area!$Q$8*RANDBETWEEN(85,115)/100))))</f>
        <v>0</v>
      </c>
    </row>
    <row r="548" ht="15.0" customHeight="1">
      <c r="A548" s="45">
        <v>45659.625</v>
      </c>
      <c r="B548" s="35">
        <v>15.0</v>
      </c>
      <c r="C548" s="35" t="s">
        <v>128</v>
      </c>
      <c r="D548" s="36" t="s">
        <v>104</v>
      </c>
      <c r="E548" s="35" t="s">
        <v>173</v>
      </c>
      <c r="F548" s="46">
        <f>IF(Cadastro_Cargas!$E$2=0,0,IF(Perfil_Area!$R$9=0,0,MIN(Cadastro_Cargas!$E$2,MAX(Cadastro_Cargas!$F$2,Perfil_Area!$R$9*RANDBETWEEN(85,115)/100))))</f>
        <v>0</v>
      </c>
    </row>
    <row r="549" ht="15.0" customHeight="1">
      <c r="A549" s="45">
        <v>45659.625</v>
      </c>
      <c r="B549" s="35">
        <v>15.0</v>
      </c>
      <c r="C549" s="35" t="s">
        <v>128</v>
      </c>
      <c r="D549" s="36" t="s">
        <v>105</v>
      </c>
      <c r="E549" s="35" t="s">
        <v>173</v>
      </c>
      <c r="F549" s="46">
        <f>IF(Cadastro_Cargas!$E$3=0,0,IF(Perfil_Area!$R$11=0,0,MIN(Cadastro_Cargas!$E$3,MAX(Cadastro_Cargas!$F$3,Perfil_Area!$R$11*RANDBETWEEN(85,115)/100))))</f>
        <v>0</v>
      </c>
    </row>
    <row r="550" ht="15.0" customHeight="1">
      <c r="A550" s="45">
        <v>45659.625</v>
      </c>
      <c r="B550" s="35">
        <v>15.0</v>
      </c>
      <c r="C550" s="35" t="s">
        <v>128</v>
      </c>
      <c r="D550" s="36" t="s">
        <v>106</v>
      </c>
      <c r="E550" s="35" t="s">
        <v>173</v>
      </c>
      <c r="F550" s="46">
        <f>IF(Cadastro_Cargas!$E$4=0,0,IF(Perfil_Area!$R$13=0,0,MIN(Cadastro_Cargas!$E$4,MAX(Cadastro_Cargas!$F$4,Perfil_Area!$R$13*RANDBETWEEN(85,115)/100))))</f>
        <v>0</v>
      </c>
    </row>
    <row r="551" ht="15.0" customHeight="1">
      <c r="A551" s="45">
        <v>45659.625</v>
      </c>
      <c r="B551" s="35">
        <v>15.0</v>
      </c>
      <c r="C551" s="35" t="s">
        <v>128</v>
      </c>
      <c r="D551" s="36" t="s">
        <v>107</v>
      </c>
      <c r="E551" s="35" t="s">
        <v>173</v>
      </c>
      <c r="F551" s="46">
        <f>IF(Cadastro_Cargas!$E$5=0,0,IF(Perfil_Area!$R$15=0,0,MIN(Cadastro_Cargas!$E$5,MAX(Cadastro_Cargas!$F$5,Perfil_Area!$R$15*RANDBETWEEN(85,115)/100))))</f>
        <v>0.2</v>
      </c>
    </row>
    <row r="552" ht="15.0" customHeight="1">
      <c r="A552" s="45">
        <v>45659.625</v>
      </c>
      <c r="B552" s="35">
        <v>15.0</v>
      </c>
      <c r="C552" s="35" t="s">
        <v>128</v>
      </c>
      <c r="D552" s="39" t="s">
        <v>31</v>
      </c>
      <c r="E552" s="35" t="s">
        <v>174</v>
      </c>
      <c r="F552" s="46">
        <f>IF(Cadastro_Cargas!$E$6=0,0,IF(Perfil_Area!$R$3=0,0,MIN(Cadastro_Cargas!$E$6,MAX(Cadastro_Cargas!$F$6,Perfil_Area!$R$3*RANDBETWEEN(85,115)/100))))</f>
        <v>1.9998</v>
      </c>
    </row>
    <row r="553" ht="15.0" customHeight="1">
      <c r="A553" s="45">
        <v>45659.625</v>
      </c>
      <c r="B553" s="35">
        <v>15.0</v>
      </c>
      <c r="C553" s="35" t="s">
        <v>128</v>
      </c>
      <c r="D553" s="40" t="s">
        <v>44</v>
      </c>
      <c r="E553" s="35" t="s">
        <v>174</v>
      </c>
      <c r="F553" s="46">
        <f>IF(Cadastro_Cargas!$E$7=0,0,IF(Perfil_Area!$R$5=0,0,MIN(Cadastro_Cargas!$E$7,MAX(Cadastro_Cargas!$F$7,Perfil_Area!$R$5*RANDBETWEEN(85,115)/100))))</f>
        <v>0.354</v>
      </c>
    </row>
    <row r="554" ht="15.0" customHeight="1">
      <c r="A554" s="45">
        <v>45659.625</v>
      </c>
      <c r="B554" s="35">
        <v>15.0</v>
      </c>
      <c r="C554" s="35" t="s">
        <v>128</v>
      </c>
      <c r="D554" s="41" t="s">
        <v>56</v>
      </c>
      <c r="E554" s="35" t="s">
        <v>174</v>
      </c>
      <c r="F554" s="46">
        <f>IF(Cadastro_Cargas!$E$8=0,0,IF(Perfil_Area!$R$7=0,0,MIN(Cadastro_Cargas!$E$8,MAX(Cadastro_Cargas!$F$8,Perfil_Area!$R$7*RANDBETWEEN(85,115)/100))))</f>
        <v>0</v>
      </c>
    </row>
    <row r="555" ht="15.0" customHeight="1">
      <c r="A555" s="45">
        <v>45659.625</v>
      </c>
      <c r="B555" s="35">
        <v>15.0</v>
      </c>
      <c r="C555" s="35" t="s">
        <v>129</v>
      </c>
      <c r="D555" s="36" t="s">
        <v>104</v>
      </c>
      <c r="E555" s="35" t="s">
        <v>173</v>
      </c>
      <c r="F555" s="46">
        <f>IF(Cadastro_Cargas!$E$9=0,0,IF(Perfil_Area!$R$10=0,0,MIN(Cadastro_Cargas!$E$9,MAX(Cadastro_Cargas!$F$9,Perfil_Area!$R$10*RANDBETWEEN(85,115)/100))))</f>
        <v>0</v>
      </c>
    </row>
    <row r="556" ht="15.0" customHeight="1">
      <c r="A556" s="45">
        <v>45659.625</v>
      </c>
      <c r="B556" s="35">
        <v>15.0</v>
      </c>
      <c r="C556" s="35" t="s">
        <v>129</v>
      </c>
      <c r="D556" s="36" t="s">
        <v>105</v>
      </c>
      <c r="E556" s="35" t="s">
        <v>173</v>
      </c>
      <c r="F556" s="46">
        <f>IF(Cadastro_Cargas!$E$10=0,0,IF(Perfil_Area!$R$12=0,0,MIN(Cadastro_Cargas!$E$10,MAX(Cadastro_Cargas!$F$10,Perfil_Area!$R$12*RANDBETWEEN(85,115)/100))))</f>
        <v>17.424</v>
      </c>
    </row>
    <row r="557" ht="15.0" customHeight="1">
      <c r="A557" s="45">
        <v>45659.625</v>
      </c>
      <c r="B557" s="35">
        <v>15.0</v>
      </c>
      <c r="C557" s="35" t="s">
        <v>129</v>
      </c>
      <c r="D557" s="36" t="s">
        <v>106</v>
      </c>
      <c r="E557" s="35" t="s">
        <v>173</v>
      </c>
      <c r="F557" s="46">
        <f>IF(Cadastro_Cargas!$E$11=0,0,IF(Perfil_Area!$R$14=0,0,MIN(Cadastro_Cargas!$E$11,MAX(Cadastro_Cargas!$F$11,Perfil_Area!$R$14*RANDBETWEEN(85,115)/100))))</f>
        <v>2.196347697</v>
      </c>
    </row>
    <row r="558" ht="15.0" customHeight="1">
      <c r="A558" s="45">
        <v>45659.625</v>
      </c>
      <c r="B558" s="35">
        <v>15.0</v>
      </c>
      <c r="C558" s="35" t="s">
        <v>129</v>
      </c>
      <c r="D558" s="36" t="s">
        <v>107</v>
      </c>
      <c r="E558" s="35" t="s">
        <v>173</v>
      </c>
      <c r="F558" s="46">
        <f>IF(Cadastro_Cargas!$E$12=0,0,IF(Perfil_Area!$R$16=0,0,MIN(Cadastro_Cargas!$E$12,MAX(Cadastro_Cargas!$F$12,Perfil_Area!$R$16*RANDBETWEEN(85,115)/100))))</f>
        <v>0.2</v>
      </c>
    </row>
    <row r="559" ht="15.0" customHeight="1">
      <c r="A559" s="45">
        <v>45659.625</v>
      </c>
      <c r="B559" s="35">
        <v>15.0</v>
      </c>
      <c r="C559" s="35" t="s">
        <v>129</v>
      </c>
      <c r="D559" s="39" t="s">
        <v>31</v>
      </c>
      <c r="E559" s="35" t="s">
        <v>174</v>
      </c>
      <c r="F559" s="46">
        <f>IF(Cadastro_Cargas!$E$13=0,0,IF(Perfil_Area!$R$4=0,0,MIN(Cadastro_Cargas!$E$13,MAX(Cadastro_Cargas!$F$13,Perfil_Area!$R$4*RANDBETWEEN(85,115)/100))))</f>
        <v>3.38975</v>
      </c>
    </row>
    <row r="560" ht="15.0" customHeight="1">
      <c r="A560" s="45">
        <v>45659.625</v>
      </c>
      <c r="B560" s="35">
        <v>15.0</v>
      </c>
      <c r="C560" s="35" t="s">
        <v>129</v>
      </c>
      <c r="D560" s="40" t="s">
        <v>44</v>
      </c>
      <c r="E560" s="35" t="s">
        <v>174</v>
      </c>
      <c r="F560" s="46">
        <f>IF(Cadastro_Cargas!$E$14=0,0,IF(Perfil_Area!$R$6=0,0,MIN(Cadastro_Cargas!$E$14,MAX(Cadastro_Cargas!$F$14,Perfil_Area!$R$6*RANDBETWEEN(85,115)/100))))</f>
        <v>0.514</v>
      </c>
    </row>
    <row r="561" ht="15.0" customHeight="1">
      <c r="A561" s="45">
        <v>45659.625</v>
      </c>
      <c r="B561" s="35">
        <v>15.0</v>
      </c>
      <c r="C561" s="35" t="s">
        <v>129</v>
      </c>
      <c r="D561" s="41" t="s">
        <v>56</v>
      </c>
      <c r="E561" s="35" t="s">
        <v>174</v>
      </c>
      <c r="F561" s="46">
        <f>IF(Cadastro_Cargas!$E$15=0,0,IF(Perfil_Area!$R$8=0,0,MIN(Cadastro_Cargas!$E$15,MAX(Cadastro_Cargas!$F$15,Perfil_Area!$R$8*RANDBETWEEN(85,115)/100))))</f>
        <v>0</v>
      </c>
    </row>
    <row r="562" ht="15.0" customHeight="1">
      <c r="A562" s="45">
        <v>45659.6666666667</v>
      </c>
      <c r="B562" s="35">
        <v>16.0</v>
      </c>
      <c r="C562" s="35" t="s">
        <v>128</v>
      </c>
      <c r="D562" s="36" t="s">
        <v>104</v>
      </c>
      <c r="E562" s="35" t="s">
        <v>173</v>
      </c>
      <c r="F562" s="46">
        <f>IF(Cadastro_Cargas!$E$2=0,0,IF(Perfil_Area!$S$9=0,0,MIN(Cadastro_Cargas!$E$2,MAX(Cadastro_Cargas!$F$2,Perfil_Area!$S$9*RANDBETWEEN(85,115)/100))))</f>
        <v>0</v>
      </c>
    </row>
    <row r="563" ht="15.0" customHeight="1">
      <c r="A563" s="45">
        <v>45659.6666666667</v>
      </c>
      <c r="B563" s="35">
        <v>16.0</v>
      </c>
      <c r="C563" s="35" t="s">
        <v>128</v>
      </c>
      <c r="D563" s="36" t="s">
        <v>105</v>
      </c>
      <c r="E563" s="35" t="s">
        <v>173</v>
      </c>
      <c r="F563" s="46">
        <f>IF(Cadastro_Cargas!$E$3=0,0,IF(Perfil_Area!$S$11=0,0,MIN(Cadastro_Cargas!$E$3,MAX(Cadastro_Cargas!$F$3,Perfil_Area!$S$11*RANDBETWEEN(85,115)/100))))</f>
        <v>0</v>
      </c>
    </row>
    <row r="564" ht="15.0" customHeight="1">
      <c r="A564" s="45">
        <v>45659.6666666667</v>
      </c>
      <c r="B564" s="35">
        <v>16.0</v>
      </c>
      <c r="C564" s="35" t="s">
        <v>128</v>
      </c>
      <c r="D564" s="36" t="s">
        <v>106</v>
      </c>
      <c r="E564" s="35" t="s">
        <v>173</v>
      </c>
      <c r="F564" s="46">
        <f>IF(Cadastro_Cargas!$E$4=0,0,IF(Perfil_Area!$S$13=0,0,MIN(Cadastro_Cargas!$E$4,MAX(Cadastro_Cargas!$F$4,Perfil_Area!$S$13*RANDBETWEEN(85,115)/100))))</f>
        <v>0</v>
      </c>
    </row>
    <row r="565" ht="15.0" customHeight="1">
      <c r="A565" s="45">
        <v>45659.6666666667</v>
      </c>
      <c r="B565" s="35">
        <v>16.0</v>
      </c>
      <c r="C565" s="35" t="s">
        <v>128</v>
      </c>
      <c r="D565" s="36" t="s">
        <v>107</v>
      </c>
      <c r="E565" s="35" t="s">
        <v>173</v>
      </c>
      <c r="F565" s="46">
        <f>IF(Cadastro_Cargas!$E$5=0,0,IF(Perfil_Area!$S$15=0,0,MIN(Cadastro_Cargas!$E$5,MAX(Cadastro_Cargas!$F$5,Perfil_Area!$S$15*RANDBETWEEN(85,115)/100))))</f>
        <v>0.194</v>
      </c>
    </row>
    <row r="566" ht="15.0" customHeight="1">
      <c r="A566" s="45">
        <v>45659.6666666667</v>
      </c>
      <c r="B566" s="35">
        <v>16.0</v>
      </c>
      <c r="C566" s="35" t="s">
        <v>128</v>
      </c>
      <c r="D566" s="39" t="s">
        <v>31</v>
      </c>
      <c r="E566" s="35" t="s">
        <v>174</v>
      </c>
      <c r="F566" s="46">
        <f>IF(Cadastro_Cargas!$E$6=0,0,IF(Perfil_Area!$S$3=0,0,MIN(Cadastro_Cargas!$E$6,MAX(Cadastro_Cargas!$F$6,Perfil_Area!$S$3*RANDBETWEEN(85,115)/100))))</f>
        <v>2.02</v>
      </c>
    </row>
    <row r="567" ht="15.0" customHeight="1">
      <c r="A567" s="45">
        <v>45659.6666666667</v>
      </c>
      <c r="B567" s="35">
        <v>16.0</v>
      </c>
      <c r="C567" s="35" t="s">
        <v>128</v>
      </c>
      <c r="D567" s="40" t="s">
        <v>44</v>
      </c>
      <c r="E567" s="35" t="s">
        <v>174</v>
      </c>
      <c r="F567" s="46">
        <f>IF(Cadastro_Cargas!$E$7=0,0,IF(Perfil_Area!$S$5=0,0,MIN(Cadastro_Cargas!$E$7,MAX(Cadastro_Cargas!$F$7,Perfil_Area!$S$5*RANDBETWEEN(85,115)/100))))</f>
        <v>0.2877</v>
      </c>
    </row>
    <row r="568" ht="15.0" customHeight="1">
      <c r="A568" s="45">
        <v>45659.6666666667</v>
      </c>
      <c r="B568" s="35">
        <v>16.0</v>
      </c>
      <c r="C568" s="35" t="s">
        <v>128</v>
      </c>
      <c r="D568" s="41" t="s">
        <v>56</v>
      </c>
      <c r="E568" s="35" t="s">
        <v>174</v>
      </c>
      <c r="F568" s="46">
        <f>IF(Cadastro_Cargas!$E$8=0,0,IF(Perfil_Area!$S$7=0,0,MIN(Cadastro_Cargas!$E$8,MAX(Cadastro_Cargas!$F$8,Perfil_Area!$S$7*RANDBETWEEN(85,115)/100))))</f>
        <v>0</v>
      </c>
    </row>
    <row r="569" ht="15.0" customHeight="1">
      <c r="A569" s="45">
        <v>45659.6666666667</v>
      </c>
      <c r="B569" s="35">
        <v>16.0</v>
      </c>
      <c r="C569" s="35" t="s">
        <v>129</v>
      </c>
      <c r="D569" s="36" t="s">
        <v>104</v>
      </c>
      <c r="E569" s="35" t="s">
        <v>173</v>
      </c>
      <c r="F569" s="46">
        <f>IF(Cadastro_Cargas!$E$9=0,0,IF(Perfil_Area!$S$10=0,0,MIN(Cadastro_Cargas!$E$9,MAX(Cadastro_Cargas!$F$9,Perfil_Area!$S$10*RANDBETWEEN(85,115)/100))))</f>
        <v>0</v>
      </c>
    </row>
    <row r="570" ht="15.0" customHeight="1">
      <c r="A570" s="45">
        <v>45659.6666666667</v>
      </c>
      <c r="B570" s="35">
        <v>16.0</v>
      </c>
      <c r="C570" s="35" t="s">
        <v>129</v>
      </c>
      <c r="D570" s="36" t="s">
        <v>105</v>
      </c>
      <c r="E570" s="35" t="s">
        <v>173</v>
      </c>
      <c r="F570" s="46">
        <f>IF(Cadastro_Cargas!$E$10=0,0,IF(Perfil_Area!$S$12=0,0,MIN(Cadastro_Cargas!$E$10,MAX(Cadastro_Cargas!$F$10,Perfil_Area!$S$12*RANDBETWEEN(85,115)/100))))</f>
        <v>0</v>
      </c>
    </row>
    <row r="571" ht="15.0" customHeight="1">
      <c r="A571" s="45">
        <v>45659.6666666667</v>
      </c>
      <c r="B571" s="35">
        <v>16.0</v>
      </c>
      <c r="C571" s="35" t="s">
        <v>129</v>
      </c>
      <c r="D571" s="36" t="s">
        <v>106</v>
      </c>
      <c r="E571" s="35" t="s">
        <v>173</v>
      </c>
      <c r="F571" s="46">
        <f>IF(Cadastro_Cargas!$E$11=0,0,IF(Perfil_Area!$S$14=0,0,MIN(Cadastro_Cargas!$E$11,MAX(Cadastro_Cargas!$F$11,Perfil_Area!$S$14*RANDBETWEEN(85,115)/100))))</f>
        <v>2.218288262</v>
      </c>
    </row>
    <row r="572" ht="15.0" customHeight="1">
      <c r="A572" s="45">
        <v>45659.6666666667</v>
      </c>
      <c r="B572" s="35">
        <v>16.0</v>
      </c>
      <c r="C572" s="35" t="s">
        <v>129</v>
      </c>
      <c r="D572" s="36" t="s">
        <v>107</v>
      </c>
      <c r="E572" s="35" t="s">
        <v>173</v>
      </c>
      <c r="F572" s="46">
        <f>IF(Cadastro_Cargas!$E$12=0,0,IF(Perfil_Area!$S$16=0,0,MIN(Cadastro_Cargas!$E$12,MAX(Cadastro_Cargas!$F$12,Perfil_Area!$S$16*RANDBETWEEN(85,115)/100))))</f>
        <v>0.2</v>
      </c>
    </row>
    <row r="573" ht="15.0" customHeight="1">
      <c r="A573" s="45">
        <v>45659.6666666667</v>
      </c>
      <c r="B573" s="35">
        <v>16.0</v>
      </c>
      <c r="C573" s="35" t="s">
        <v>129</v>
      </c>
      <c r="D573" s="39" t="s">
        <v>31</v>
      </c>
      <c r="E573" s="35" t="s">
        <v>174</v>
      </c>
      <c r="F573" s="46">
        <f>IF(Cadastro_Cargas!$E$13=0,0,IF(Perfil_Area!$S$4=0,0,MIN(Cadastro_Cargas!$E$13,MAX(Cadastro_Cargas!$F$13,Perfil_Area!$S$4*RANDBETWEEN(85,115)/100))))</f>
        <v>3.2035</v>
      </c>
    </row>
    <row r="574" ht="15.0" customHeight="1">
      <c r="A574" s="45">
        <v>45659.6666666667</v>
      </c>
      <c r="B574" s="35">
        <v>16.0</v>
      </c>
      <c r="C574" s="35" t="s">
        <v>129</v>
      </c>
      <c r="D574" s="40" t="s">
        <v>44</v>
      </c>
      <c r="E574" s="35" t="s">
        <v>174</v>
      </c>
      <c r="F574" s="46">
        <f>IF(Cadastro_Cargas!$E$14=0,0,IF(Perfil_Area!$S$6=0,0,MIN(Cadastro_Cargas!$E$14,MAX(Cadastro_Cargas!$F$14,Perfil_Area!$S$6*RANDBETWEEN(85,115)/100))))</f>
        <v>0.36642</v>
      </c>
    </row>
    <row r="575" ht="15.0" customHeight="1">
      <c r="A575" s="45">
        <v>45659.6666666667</v>
      </c>
      <c r="B575" s="35">
        <v>16.0</v>
      </c>
      <c r="C575" s="35" t="s">
        <v>129</v>
      </c>
      <c r="D575" s="41" t="s">
        <v>56</v>
      </c>
      <c r="E575" s="35" t="s">
        <v>174</v>
      </c>
      <c r="F575" s="46">
        <f>IF(Cadastro_Cargas!$E$15=0,0,IF(Perfil_Area!$S$8=0,0,MIN(Cadastro_Cargas!$E$15,MAX(Cadastro_Cargas!$F$15,Perfil_Area!$S$8*RANDBETWEEN(85,115)/100))))</f>
        <v>0</v>
      </c>
    </row>
    <row r="576" ht="15.0" customHeight="1">
      <c r="A576" s="45">
        <v>45659.7083333333</v>
      </c>
      <c r="B576" s="35">
        <v>17.0</v>
      </c>
      <c r="C576" s="35" t="s">
        <v>128</v>
      </c>
      <c r="D576" s="36" t="s">
        <v>104</v>
      </c>
      <c r="E576" s="35" t="s">
        <v>173</v>
      </c>
      <c r="F576" s="46">
        <f>IF(Cadastro_Cargas!$E$2=0,0,IF(Perfil_Area!$T$9=0,0,MIN(Cadastro_Cargas!$E$2,MAX(Cadastro_Cargas!$F$2,Perfil_Area!$T$9*RANDBETWEEN(85,115)/100))))</f>
        <v>0</v>
      </c>
    </row>
    <row r="577" ht="15.0" customHeight="1">
      <c r="A577" s="45">
        <v>45659.7083333333</v>
      </c>
      <c r="B577" s="35">
        <v>17.0</v>
      </c>
      <c r="C577" s="35" t="s">
        <v>128</v>
      </c>
      <c r="D577" s="36" t="s">
        <v>105</v>
      </c>
      <c r="E577" s="35" t="s">
        <v>173</v>
      </c>
      <c r="F577" s="46">
        <f>IF(Cadastro_Cargas!$E$3=0,0,IF(Perfil_Area!$T$11=0,0,MIN(Cadastro_Cargas!$E$3,MAX(Cadastro_Cargas!$F$3,Perfil_Area!$T$11*RANDBETWEEN(85,115)/100))))</f>
        <v>0</v>
      </c>
    </row>
    <row r="578" ht="15.0" customHeight="1">
      <c r="A578" s="45">
        <v>45659.7083333333</v>
      </c>
      <c r="B578" s="35">
        <v>17.0</v>
      </c>
      <c r="C578" s="35" t="s">
        <v>128</v>
      </c>
      <c r="D578" s="36" t="s">
        <v>106</v>
      </c>
      <c r="E578" s="35" t="s">
        <v>173</v>
      </c>
      <c r="F578" s="46">
        <f>IF(Cadastro_Cargas!$E$4=0,0,IF(Perfil_Area!$T$13=0,0,MIN(Cadastro_Cargas!$E$4,MAX(Cadastro_Cargas!$F$4,Perfil_Area!$T$13*RANDBETWEEN(85,115)/100))))</f>
        <v>0</v>
      </c>
    </row>
    <row r="579" ht="15.0" customHeight="1">
      <c r="A579" s="45">
        <v>45659.7083333333</v>
      </c>
      <c r="B579" s="35">
        <v>17.0</v>
      </c>
      <c r="C579" s="35" t="s">
        <v>128</v>
      </c>
      <c r="D579" s="36" t="s">
        <v>107</v>
      </c>
      <c r="E579" s="35" t="s">
        <v>173</v>
      </c>
      <c r="F579" s="46">
        <f>IF(Cadastro_Cargas!$E$5=0,0,IF(Perfil_Area!$T$15=0,0,MIN(Cadastro_Cargas!$E$5,MAX(Cadastro_Cargas!$F$5,Perfil_Area!$T$15*RANDBETWEEN(85,115)/100))))</f>
        <v>0.182</v>
      </c>
    </row>
    <row r="580" ht="15.0" customHeight="1">
      <c r="A580" s="45">
        <v>45659.7083333333</v>
      </c>
      <c r="B580" s="35">
        <v>17.0</v>
      </c>
      <c r="C580" s="35" t="s">
        <v>128</v>
      </c>
      <c r="D580" s="39" t="s">
        <v>31</v>
      </c>
      <c r="E580" s="35" t="s">
        <v>174</v>
      </c>
      <c r="F580" s="46">
        <f>IF(Cadastro_Cargas!$E$6=0,0,IF(Perfil_Area!$T$3=0,0,MIN(Cadastro_Cargas!$E$6,MAX(Cadastro_Cargas!$F$6,Perfil_Area!$T$3*RANDBETWEEN(85,115)/100))))</f>
        <v>0.6076</v>
      </c>
    </row>
    <row r="581" ht="15.0" customHeight="1">
      <c r="A581" s="45">
        <v>45659.7083333333</v>
      </c>
      <c r="B581" s="35">
        <v>17.0</v>
      </c>
      <c r="C581" s="35" t="s">
        <v>128</v>
      </c>
      <c r="D581" s="40" t="s">
        <v>44</v>
      </c>
      <c r="E581" s="35" t="s">
        <v>174</v>
      </c>
      <c r="F581" s="46">
        <f>IF(Cadastro_Cargas!$E$7=0,0,IF(Perfil_Area!$T$5=0,0,MIN(Cadastro_Cargas!$E$7,MAX(Cadastro_Cargas!$F$7,Perfil_Area!$T$5*RANDBETWEEN(85,115)/100))))</f>
        <v>0.354</v>
      </c>
    </row>
    <row r="582" ht="15.0" customHeight="1">
      <c r="A582" s="45">
        <v>45659.7083333333</v>
      </c>
      <c r="B582" s="35">
        <v>17.0</v>
      </c>
      <c r="C582" s="35" t="s">
        <v>128</v>
      </c>
      <c r="D582" s="41" t="s">
        <v>56</v>
      </c>
      <c r="E582" s="35" t="s">
        <v>174</v>
      </c>
      <c r="F582" s="46">
        <f>IF(Cadastro_Cargas!$E$8=0,0,IF(Perfil_Area!$T$7=0,0,MIN(Cadastro_Cargas!$E$8,MAX(Cadastro_Cargas!$F$8,Perfil_Area!$T$7*RANDBETWEEN(85,115)/100))))</f>
        <v>0</v>
      </c>
    </row>
    <row r="583" ht="15.0" customHeight="1">
      <c r="A583" s="45">
        <v>45659.7083333333</v>
      </c>
      <c r="B583" s="35">
        <v>17.0</v>
      </c>
      <c r="C583" s="35" t="s">
        <v>129</v>
      </c>
      <c r="D583" s="36" t="s">
        <v>104</v>
      </c>
      <c r="E583" s="35" t="s">
        <v>173</v>
      </c>
      <c r="F583" s="46">
        <f>IF(Cadastro_Cargas!$E$9=0,0,IF(Perfil_Area!$T$10=0,0,MIN(Cadastro_Cargas!$E$9,MAX(Cadastro_Cargas!$F$9,Perfil_Area!$T$10*RANDBETWEEN(85,115)/100))))</f>
        <v>0</v>
      </c>
    </row>
    <row r="584" ht="15.0" customHeight="1">
      <c r="A584" s="45">
        <v>45659.7083333333</v>
      </c>
      <c r="B584" s="35">
        <v>17.0</v>
      </c>
      <c r="C584" s="35" t="s">
        <v>129</v>
      </c>
      <c r="D584" s="36" t="s">
        <v>105</v>
      </c>
      <c r="E584" s="35" t="s">
        <v>173</v>
      </c>
      <c r="F584" s="46">
        <f>IF(Cadastro_Cargas!$E$10=0,0,IF(Perfil_Area!$T$12=0,0,MIN(Cadastro_Cargas!$E$10,MAX(Cadastro_Cargas!$F$10,Perfil_Area!$T$12*RANDBETWEEN(85,115)/100))))</f>
        <v>0</v>
      </c>
    </row>
    <row r="585" ht="15.0" customHeight="1">
      <c r="A585" s="45">
        <v>45659.7083333333</v>
      </c>
      <c r="B585" s="35">
        <v>17.0</v>
      </c>
      <c r="C585" s="35" t="s">
        <v>129</v>
      </c>
      <c r="D585" s="36" t="s">
        <v>106</v>
      </c>
      <c r="E585" s="35" t="s">
        <v>173</v>
      </c>
      <c r="F585" s="46">
        <f>IF(Cadastro_Cargas!$E$11=0,0,IF(Perfil_Area!$T$14=0,0,MIN(Cadastro_Cargas!$E$11,MAX(Cadastro_Cargas!$F$11,Perfil_Area!$T$14*RANDBETWEEN(85,115)/100))))</f>
        <v>2.367013373</v>
      </c>
    </row>
    <row r="586" ht="15.0" customHeight="1">
      <c r="A586" s="45">
        <v>45659.7083333333</v>
      </c>
      <c r="B586" s="35">
        <v>17.0</v>
      </c>
      <c r="C586" s="35" t="s">
        <v>129</v>
      </c>
      <c r="D586" s="36" t="s">
        <v>107</v>
      </c>
      <c r="E586" s="35" t="s">
        <v>173</v>
      </c>
      <c r="F586" s="46">
        <f>IF(Cadastro_Cargas!$E$12=0,0,IF(Perfil_Area!$T$16=0,0,MIN(Cadastro_Cargas!$E$12,MAX(Cadastro_Cargas!$F$12,Perfil_Area!$T$16*RANDBETWEEN(85,115)/100))))</f>
        <v>0.18</v>
      </c>
    </row>
    <row r="587" ht="15.0" customHeight="1">
      <c r="A587" s="45">
        <v>45659.7083333333</v>
      </c>
      <c r="B587" s="35">
        <v>17.0</v>
      </c>
      <c r="C587" s="35" t="s">
        <v>129</v>
      </c>
      <c r="D587" s="39" t="s">
        <v>31</v>
      </c>
      <c r="E587" s="35" t="s">
        <v>174</v>
      </c>
      <c r="F587" s="46">
        <f>IF(Cadastro_Cargas!$E$13=0,0,IF(Perfil_Area!$T$4=0,0,MIN(Cadastro_Cargas!$E$13,MAX(Cadastro_Cargas!$F$13,Perfil_Area!$T$4*RANDBETWEEN(85,115)/100))))</f>
        <v>1.1232</v>
      </c>
    </row>
    <row r="588" ht="15.0" customHeight="1">
      <c r="A588" s="45">
        <v>45659.7083333333</v>
      </c>
      <c r="B588" s="35">
        <v>17.0</v>
      </c>
      <c r="C588" s="35" t="s">
        <v>129</v>
      </c>
      <c r="D588" s="40" t="s">
        <v>44</v>
      </c>
      <c r="E588" s="35" t="s">
        <v>174</v>
      </c>
      <c r="F588" s="46">
        <f>IF(Cadastro_Cargas!$E$14=0,0,IF(Perfil_Area!$T$6=0,0,MIN(Cadastro_Cargas!$E$14,MAX(Cadastro_Cargas!$F$14,Perfil_Area!$T$6*RANDBETWEEN(85,115)/100))))</f>
        <v>0.514</v>
      </c>
    </row>
    <row r="589" ht="15.0" customHeight="1">
      <c r="A589" s="45">
        <v>45659.7083333333</v>
      </c>
      <c r="B589" s="35">
        <v>17.0</v>
      </c>
      <c r="C589" s="35" t="s">
        <v>129</v>
      </c>
      <c r="D589" s="41" t="s">
        <v>56</v>
      </c>
      <c r="E589" s="35" t="s">
        <v>174</v>
      </c>
      <c r="F589" s="46">
        <f>IF(Cadastro_Cargas!$E$15=0,0,IF(Perfil_Area!$T$8=0,0,MIN(Cadastro_Cargas!$E$15,MAX(Cadastro_Cargas!$F$15,Perfil_Area!$T$8*RANDBETWEEN(85,115)/100))))</f>
        <v>0</v>
      </c>
    </row>
    <row r="590" ht="15.0" customHeight="1">
      <c r="A590" s="45">
        <v>45659.75</v>
      </c>
      <c r="B590" s="35">
        <v>18.0</v>
      </c>
      <c r="C590" s="35" t="s">
        <v>128</v>
      </c>
      <c r="D590" s="36" t="s">
        <v>104</v>
      </c>
      <c r="E590" s="35" t="s">
        <v>173</v>
      </c>
      <c r="F590" s="46">
        <f>IF(Cadastro_Cargas!$E$2=0,0,IF(Perfil_Area!$U$9=0,0,MIN(Cadastro_Cargas!$E$2,MAX(Cadastro_Cargas!$F$2,Perfil_Area!$U$9*RANDBETWEEN(85,115)/100))))</f>
        <v>0</v>
      </c>
    </row>
    <row r="591" ht="15.0" customHeight="1">
      <c r="A591" s="45">
        <v>45659.75</v>
      </c>
      <c r="B591" s="35">
        <v>18.0</v>
      </c>
      <c r="C591" s="35" t="s">
        <v>128</v>
      </c>
      <c r="D591" s="36" t="s">
        <v>105</v>
      </c>
      <c r="E591" s="35" t="s">
        <v>173</v>
      </c>
      <c r="F591" s="46">
        <f>IF(Cadastro_Cargas!$E$3=0,0,IF(Perfil_Area!$U$11=0,0,MIN(Cadastro_Cargas!$E$3,MAX(Cadastro_Cargas!$F$3,Perfil_Area!$U$11*RANDBETWEEN(85,115)/100))))</f>
        <v>0</v>
      </c>
    </row>
    <row r="592" ht="15.0" customHeight="1">
      <c r="A592" s="45">
        <v>45659.75</v>
      </c>
      <c r="B592" s="35">
        <v>18.0</v>
      </c>
      <c r="C592" s="35" t="s">
        <v>128</v>
      </c>
      <c r="D592" s="36" t="s">
        <v>106</v>
      </c>
      <c r="E592" s="35" t="s">
        <v>173</v>
      </c>
      <c r="F592" s="46">
        <f>IF(Cadastro_Cargas!$E$4=0,0,IF(Perfil_Area!$U$13=0,0,MIN(Cadastro_Cargas!$E$4,MAX(Cadastro_Cargas!$F$4,Perfil_Area!$U$13*RANDBETWEEN(85,115)/100))))</f>
        <v>0</v>
      </c>
    </row>
    <row r="593" ht="15.0" customHeight="1">
      <c r="A593" s="45">
        <v>45659.75</v>
      </c>
      <c r="B593" s="35">
        <v>18.0</v>
      </c>
      <c r="C593" s="35" t="s">
        <v>128</v>
      </c>
      <c r="D593" s="36" t="s">
        <v>107</v>
      </c>
      <c r="E593" s="35" t="s">
        <v>173</v>
      </c>
      <c r="F593" s="46">
        <f>IF(Cadastro_Cargas!$E$5=0,0,IF(Perfil_Area!$U$15=0,0,MIN(Cadastro_Cargas!$E$5,MAX(Cadastro_Cargas!$F$5,Perfil_Area!$U$15*RANDBETWEEN(85,115)/100))))</f>
        <v>0.18</v>
      </c>
    </row>
    <row r="594" ht="15.0" customHeight="1">
      <c r="A594" s="45">
        <v>45659.75</v>
      </c>
      <c r="B594" s="35">
        <v>18.0</v>
      </c>
      <c r="C594" s="35" t="s">
        <v>128</v>
      </c>
      <c r="D594" s="39" t="s">
        <v>31</v>
      </c>
      <c r="E594" s="35" t="s">
        <v>174</v>
      </c>
      <c r="F594" s="46">
        <f>IF(Cadastro_Cargas!$E$6=0,0,IF(Perfil_Area!$U$3=0,0,MIN(Cadastro_Cargas!$E$6,MAX(Cadastro_Cargas!$F$6,Perfil_Area!$U$3*RANDBETWEEN(85,115)/100))))</f>
        <v>0.606</v>
      </c>
    </row>
    <row r="595" ht="15.0" customHeight="1">
      <c r="A595" s="45">
        <v>45659.75</v>
      </c>
      <c r="B595" s="35">
        <v>18.0</v>
      </c>
      <c r="C595" s="35" t="s">
        <v>128</v>
      </c>
      <c r="D595" s="40" t="s">
        <v>44</v>
      </c>
      <c r="E595" s="35" t="s">
        <v>174</v>
      </c>
      <c r="F595" s="46">
        <f>IF(Cadastro_Cargas!$E$7=0,0,IF(Perfil_Area!$U$5=0,0,MIN(Cadastro_Cargas!$E$7,MAX(Cadastro_Cargas!$F$7,Perfil_Area!$U$5*RANDBETWEEN(85,115)/100))))</f>
        <v>0.354</v>
      </c>
    </row>
    <row r="596" ht="15.0" customHeight="1">
      <c r="A596" s="45">
        <v>45659.75</v>
      </c>
      <c r="B596" s="35">
        <v>18.0</v>
      </c>
      <c r="C596" s="35" t="s">
        <v>128</v>
      </c>
      <c r="D596" s="41" t="s">
        <v>56</v>
      </c>
      <c r="E596" s="35" t="s">
        <v>174</v>
      </c>
      <c r="F596" s="46">
        <f>IF(Cadastro_Cargas!$E$8=0,0,IF(Perfil_Area!$U$7=0,0,MIN(Cadastro_Cargas!$E$8,MAX(Cadastro_Cargas!$F$8,Perfil_Area!$U$7*RANDBETWEEN(85,115)/100))))</f>
        <v>0.176</v>
      </c>
    </row>
    <row r="597" ht="15.0" customHeight="1">
      <c r="A597" s="45">
        <v>45659.75</v>
      </c>
      <c r="B597" s="35">
        <v>18.0</v>
      </c>
      <c r="C597" s="35" t="s">
        <v>129</v>
      </c>
      <c r="D597" s="36" t="s">
        <v>104</v>
      </c>
      <c r="E597" s="35" t="s">
        <v>173</v>
      </c>
      <c r="F597" s="46">
        <f>IF(Cadastro_Cargas!$E$9=0,0,IF(Perfil_Area!$U$10=0,0,MIN(Cadastro_Cargas!$E$9,MAX(Cadastro_Cargas!$F$9,Perfil_Area!$U$10*RANDBETWEEN(85,115)/100))))</f>
        <v>0</v>
      </c>
    </row>
    <row r="598" ht="15.0" customHeight="1">
      <c r="A598" s="45">
        <v>45659.75</v>
      </c>
      <c r="B598" s="35">
        <v>18.0</v>
      </c>
      <c r="C598" s="35" t="s">
        <v>129</v>
      </c>
      <c r="D598" s="36" t="s">
        <v>105</v>
      </c>
      <c r="E598" s="35" t="s">
        <v>173</v>
      </c>
      <c r="F598" s="46">
        <f>IF(Cadastro_Cargas!$E$10=0,0,IF(Perfil_Area!$U$12=0,0,MIN(Cadastro_Cargas!$E$10,MAX(Cadastro_Cargas!$F$10,Perfil_Area!$U$12*RANDBETWEEN(85,115)/100))))</f>
        <v>0</v>
      </c>
    </row>
    <row r="599" ht="15.0" customHeight="1">
      <c r="A599" s="45">
        <v>45659.75</v>
      </c>
      <c r="B599" s="35">
        <v>18.0</v>
      </c>
      <c r="C599" s="35" t="s">
        <v>129</v>
      </c>
      <c r="D599" s="36" t="s">
        <v>106</v>
      </c>
      <c r="E599" s="35" t="s">
        <v>173</v>
      </c>
      <c r="F599" s="46">
        <f>IF(Cadastro_Cargas!$E$11=0,0,IF(Perfil_Area!$U$14=0,0,MIN(Cadastro_Cargas!$E$11,MAX(Cadastro_Cargas!$F$11,Perfil_Area!$U$14*RANDBETWEEN(85,115)/100))))</f>
        <v>2.367013373</v>
      </c>
    </row>
    <row r="600" ht="15.0" customHeight="1">
      <c r="A600" s="45">
        <v>45659.75</v>
      </c>
      <c r="B600" s="35">
        <v>18.0</v>
      </c>
      <c r="C600" s="35" t="s">
        <v>129</v>
      </c>
      <c r="D600" s="36" t="s">
        <v>107</v>
      </c>
      <c r="E600" s="35" t="s">
        <v>173</v>
      </c>
      <c r="F600" s="46">
        <f>IF(Cadastro_Cargas!$E$12=0,0,IF(Perfil_Area!$U$16=0,0,MIN(Cadastro_Cargas!$E$12,MAX(Cadastro_Cargas!$F$12,Perfil_Area!$U$16*RANDBETWEEN(85,115)/100))))</f>
        <v>0.192</v>
      </c>
    </row>
    <row r="601" ht="15.0" customHeight="1">
      <c r="A601" s="45">
        <v>45659.75</v>
      </c>
      <c r="B601" s="35">
        <v>18.0</v>
      </c>
      <c r="C601" s="35" t="s">
        <v>129</v>
      </c>
      <c r="D601" s="39" t="s">
        <v>31</v>
      </c>
      <c r="E601" s="35" t="s">
        <v>174</v>
      </c>
      <c r="F601" s="46">
        <f>IF(Cadastro_Cargas!$E$13=0,0,IF(Perfil_Area!$U$4=0,0,MIN(Cadastro_Cargas!$E$13,MAX(Cadastro_Cargas!$F$13,Perfil_Area!$U$4*RANDBETWEEN(85,115)/100))))</f>
        <v>1.1175</v>
      </c>
    </row>
    <row r="602" ht="15.0" customHeight="1">
      <c r="A602" s="45">
        <v>45659.75</v>
      </c>
      <c r="B602" s="35">
        <v>18.0</v>
      </c>
      <c r="C602" s="35" t="s">
        <v>129</v>
      </c>
      <c r="D602" s="40" t="s">
        <v>44</v>
      </c>
      <c r="E602" s="35" t="s">
        <v>174</v>
      </c>
      <c r="F602" s="46">
        <f>IF(Cadastro_Cargas!$E$14=0,0,IF(Perfil_Area!$U$6=0,0,MIN(Cadastro_Cargas!$E$14,MAX(Cadastro_Cargas!$F$14,Perfil_Area!$U$6*RANDBETWEEN(85,115)/100))))</f>
        <v>0.514</v>
      </c>
    </row>
    <row r="603" ht="15.0" customHeight="1">
      <c r="A603" s="45">
        <v>45659.75</v>
      </c>
      <c r="B603" s="35">
        <v>18.0</v>
      </c>
      <c r="C603" s="35" t="s">
        <v>129</v>
      </c>
      <c r="D603" s="41" t="s">
        <v>56</v>
      </c>
      <c r="E603" s="35" t="s">
        <v>174</v>
      </c>
      <c r="F603" s="46">
        <f>IF(Cadastro_Cargas!$E$15=0,0,IF(Perfil_Area!$U$8=0,0,MIN(Cadastro_Cargas!$E$15,MAX(Cadastro_Cargas!$F$15,Perfil_Area!$U$8*RANDBETWEEN(85,115)/100))))</f>
        <v>0.336</v>
      </c>
    </row>
    <row r="604" ht="15.0" customHeight="1">
      <c r="A604" s="45">
        <v>45659.7916666667</v>
      </c>
      <c r="B604" s="35">
        <v>19.0</v>
      </c>
      <c r="C604" s="35" t="s">
        <v>128</v>
      </c>
      <c r="D604" s="36" t="s">
        <v>104</v>
      </c>
      <c r="E604" s="35" t="s">
        <v>173</v>
      </c>
      <c r="F604" s="46">
        <f>IF(Cadastro_Cargas!$E$2=0,0,IF(Perfil_Area!$V$9=0,0,MIN(Cadastro_Cargas!$E$2,MAX(Cadastro_Cargas!$F$2,Perfil_Area!$V$9*RANDBETWEEN(85,115)/100))))</f>
        <v>0</v>
      </c>
    </row>
    <row r="605" ht="15.0" customHeight="1">
      <c r="A605" s="45">
        <v>45659.7916666667</v>
      </c>
      <c r="B605" s="35">
        <v>19.0</v>
      </c>
      <c r="C605" s="35" t="s">
        <v>128</v>
      </c>
      <c r="D605" s="36" t="s">
        <v>105</v>
      </c>
      <c r="E605" s="35" t="s">
        <v>173</v>
      </c>
      <c r="F605" s="46">
        <f>IF(Cadastro_Cargas!$E$3=0,0,IF(Perfil_Area!$V$11=0,0,MIN(Cadastro_Cargas!$E$3,MAX(Cadastro_Cargas!$F$3,Perfil_Area!$V$11*RANDBETWEEN(85,115)/100))))</f>
        <v>0</v>
      </c>
    </row>
    <row r="606" ht="15.0" customHeight="1">
      <c r="A606" s="45">
        <v>45659.7916666667</v>
      </c>
      <c r="B606" s="35">
        <v>19.0</v>
      </c>
      <c r="C606" s="35" t="s">
        <v>128</v>
      </c>
      <c r="D606" s="36" t="s">
        <v>106</v>
      </c>
      <c r="E606" s="35" t="s">
        <v>173</v>
      </c>
      <c r="F606" s="46">
        <f>IF(Cadastro_Cargas!$E$4=0,0,IF(Perfil_Area!$V$13=0,0,MIN(Cadastro_Cargas!$E$4,MAX(Cadastro_Cargas!$F$4,Perfil_Area!$V$13*RANDBETWEEN(85,115)/100))))</f>
        <v>0</v>
      </c>
    </row>
    <row r="607" ht="15.0" customHeight="1">
      <c r="A607" s="45">
        <v>45659.7916666667</v>
      </c>
      <c r="B607" s="35">
        <v>19.0</v>
      </c>
      <c r="C607" s="35" t="s">
        <v>128</v>
      </c>
      <c r="D607" s="36" t="s">
        <v>107</v>
      </c>
      <c r="E607" s="35" t="s">
        <v>173</v>
      </c>
      <c r="F607" s="46">
        <f>IF(Cadastro_Cargas!$E$5=0,0,IF(Perfil_Area!$V$15=0,0,MIN(Cadastro_Cargas!$E$5,MAX(Cadastro_Cargas!$F$5,Perfil_Area!$V$15*RANDBETWEEN(85,115)/100))))</f>
        <v>0.2</v>
      </c>
    </row>
    <row r="608" ht="15.0" customHeight="1">
      <c r="A608" s="45">
        <v>45659.7916666667</v>
      </c>
      <c r="B608" s="35">
        <v>19.0</v>
      </c>
      <c r="C608" s="35" t="s">
        <v>128</v>
      </c>
      <c r="D608" s="39" t="s">
        <v>31</v>
      </c>
      <c r="E608" s="35" t="s">
        <v>174</v>
      </c>
      <c r="F608" s="46">
        <f>IF(Cadastro_Cargas!$E$6=0,0,IF(Perfil_Area!$V$3=0,0,MIN(Cadastro_Cargas!$E$6,MAX(Cadastro_Cargas!$F$6,Perfil_Area!$V$3*RANDBETWEEN(85,115)/100))))</f>
        <v>0.606</v>
      </c>
    </row>
    <row r="609" ht="15.0" customHeight="1">
      <c r="A609" s="45">
        <v>45659.7916666667</v>
      </c>
      <c r="B609" s="35">
        <v>19.0</v>
      </c>
      <c r="C609" s="35" t="s">
        <v>128</v>
      </c>
      <c r="D609" s="40" t="s">
        <v>44</v>
      </c>
      <c r="E609" s="35" t="s">
        <v>174</v>
      </c>
      <c r="F609" s="46">
        <f>IF(Cadastro_Cargas!$E$7=0,0,IF(Perfil_Area!$V$5=0,0,MIN(Cadastro_Cargas!$E$7,MAX(Cadastro_Cargas!$F$7,Perfil_Area!$V$5*RANDBETWEEN(85,115)/100))))</f>
        <v>0.354</v>
      </c>
    </row>
    <row r="610" ht="15.0" customHeight="1">
      <c r="A610" s="45">
        <v>45659.7916666667</v>
      </c>
      <c r="B610" s="35">
        <v>19.0</v>
      </c>
      <c r="C610" s="35" t="s">
        <v>128</v>
      </c>
      <c r="D610" s="41" t="s">
        <v>56</v>
      </c>
      <c r="E610" s="35" t="s">
        <v>174</v>
      </c>
      <c r="F610" s="46">
        <f>IF(Cadastro_Cargas!$E$8=0,0,IF(Perfil_Area!$V$7=0,0,MIN(Cadastro_Cargas!$E$8,MAX(Cadastro_Cargas!$F$8,Perfil_Area!$V$7*RANDBETWEEN(85,115)/100))))</f>
        <v>0.176</v>
      </c>
    </row>
    <row r="611" ht="15.0" customHeight="1">
      <c r="A611" s="45">
        <v>45659.7916666667</v>
      </c>
      <c r="B611" s="35">
        <v>19.0</v>
      </c>
      <c r="C611" s="35" t="s">
        <v>129</v>
      </c>
      <c r="D611" s="36" t="s">
        <v>104</v>
      </c>
      <c r="E611" s="35" t="s">
        <v>173</v>
      </c>
      <c r="F611" s="46">
        <f>IF(Cadastro_Cargas!$E$9=0,0,IF(Perfil_Area!$V$10=0,0,MIN(Cadastro_Cargas!$E$9,MAX(Cadastro_Cargas!$F$9,Perfil_Area!$V$10*RANDBETWEEN(85,115)/100))))</f>
        <v>0</v>
      </c>
    </row>
    <row r="612" ht="15.0" customHeight="1">
      <c r="A612" s="45">
        <v>45659.7916666667</v>
      </c>
      <c r="B612" s="35">
        <v>19.0</v>
      </c>
      <c r="C612" s="35" t="s">
        <v>129</v>
      </c>
      <c r="D612" s="36" t="s">
        <v>105</v>
      </c>
      <c r="E612" s="35" t="s">
        <v>173</v>
      </c>
      <c r="F612" s="46">
        <f>IF(Cadastro_Cargas!$E$10=0,0,IF(Perfil_Area!$V$12=0,0,MIN(Cadastro_Cargas!$E$10,MAX(Cadastro_Cargas!$F$10,Perfil_Area!$V$12*RANDBETWEEN(85,115)/100))))</f>
        <v>0</v>
      </c>
    </row>
    <row r="613" ht="15.0" customHeight="1">
      <c r="A613" s="45">
        <v>45659.7916666667</v>
      </c>
      <c r="B613" s="35">
        <v>19.0</v>
      </c>
      <c r="C613" s="35" t="s">
        <v>129</v>
      </c>
      <c r="D613" s="36" t="s">
        <v>106</v>
      </c>
      <c r="E613" s="35" t="s">
        <v>173</v>
      </c>
      <c r="F613" s="46">
        <f>IF(Cadastro_Cargas!$E$11=0,0,IF(Perfil_Area!$V$14=0,0,MIN(Cadastro_Cargas!$E$11,MAX(Cadastro_Cargas!$F$11,Perfil_Area!$V$14*RANDBETWEEN(85,115)/100))))</f>
        <v>2.367013373</v>
      </c>
    </row>
    <row r="614" ht="15.0" customHeight="1">
      <c r="A614" s="45">
        <v>45659.7916666667</v>
      </c>
      <c r="B614" s="35">
        <v>19.0</v>
      </c>
      <c r="C614" s="35" t="s">
        <v>129</v>
      </c>
      <c r="D614" s="36" t="s">
        <v>107</v>
      </c>
      <c r="E614" s="35" t="s">
        <v>173</v>
      </c>
      <c r="F614" s="46">
        <f>IF(Cadastro_Cargas!$E$12=0,0,IF(Perfil_Area!$V$16=0,0,MIN(Cadastro_Cargas!$E$12,MAX(Cadastro_Cargas!$F$12,Perfil_Area!$V$16*RANDBETWEEN(85,115)/100))))</f>
        <v>0.172</v>
      </c>
    </row>
    <row r="615" ht="15.0" customHeight="1">
      <c r="A615" s="45">
        <v>45659.7916666667</v>
      </c>
      <c r="B615" s="35">
        <v>19.0</v>
      </c>
      <c r="C615" s="35" t="s">
        <v>129</v>
      </c>
      <c r="D615" s="39" t="s">
        <v>31</v>
      </c>
      <c r="E615" s="35" t="s">
        <v>174</v>
      </c>
      <c r="F615" s="46">
        <f>IF(Cadastro_Cargas!$E$13=0,0,IF(Perfil_Area!$V$4=0,0,MIN(Cadastro_Cargas!$E$13,MAX(Cadastro_Cargas!$F$13,Perfil_Area!$V$4*RANDBETWEEN(85,115)/100))))</f>
        <v>1.1175</v>
      </c>
    </row>
    <row r="616" ht="15.0" customHeight="1">
      <c r="A616" s="45">
        <v>45659.7916666667</v>
      </c>
      <c r="B616" s="35">
        <v>19.0</v>
      </c>
      <c r="C616" s="35" t="s">
        <v>129</v>
      </c>
      <c r="D616" s="40" t="s">
        <v>44</v>
      </c>
      <c r="E616" s="35" t="s">
        <v>174</v>
      </c>
      <c r="F616" s="46">
        <f>IF(Cadastro_Cargas!$E$14=0,0,IF(Perfil_Area!$V$6=0,0,MIN(Cadastro_Cargas!$E$14,MAX(Cadastro_Cargas!$F$14,Perfil_Area!$V$6*RANDBETWEEN(85,115)/100))))</f>
        <v>0.514</v>
      </c>
    </row>
    <row r="617" ht="15.0" customHeight="1">
      <c r="A617" s="45">
        <v>45659.7916666667</v>
      </c>
      <c r="B617" s="35">
        <v>19.0</v>
      </c>
      <c r="C617" s="35" t="s">
        <v>129</v>
      </c>
      <c r="D617" s="41" t="s">
        <v>56</v>
      </c>
      <c r="E617" s="35" t="s">
        <v>174</v>
      </c>
      <c r="F617" s="46">
        <f>IF(Cadastro_Cargas!$E$15=0,0,IF(Perfil_Area!$V$8=0,0,MIN(Cadastro_Cargas!$E$15,MAX(Cadastro_Cargas!$F$15,Perfil_Area!$V$8*RANDBETWEEN(85,115)/100))))</f>
        <v>0.336</v>
      </c>
    </row>
    <row r="618" ht="15.0" customHeight="1">
      <c r="A618" s="45">
        <v>45659.8333333333</v>
      </c>
      <c r="B618" s="35">
        <v>20.0</v>
      </c>
      <c r="C618" s="35" t="s">
        <v>128</v>
      </c>
      <c r="D618" s="36" t="s">
        <v>104</v>
      </c>
      <c r="E618" s="35" t="s">
        <v>173</v>
      </c>
      <c r="F618" s="46">
        <f>IF(Cadastro_Cargas!$E$2=0,0,IF(Perfil_Area!$W$9=0,0,MIN(Cadastro_Cargas!$E$2,MAX(Cadastro_Cargas!$F$2,Perfil_Area!$W$9*RANDBETWEEN(85,115)/100))))</f>
        <v>4</v>
      </c>
    </row>
    <row r="619" ht="15.0" customHeight="1">
      <c r="A619" s="45">
        <v>45659.8333333333</v>
      </c>
      <c r="B619" s="35">
        <v>20.0</v>
      </c>
      <c r="C619" s="35" t="s">
        <v>128</v>
      </c>
      <c r="D619" s="36" t="s">
        <v>105</v>
      </c>
      <c r="E619" s="35" t="s">
        <v>173</v>
      </c>
      <c r="F619" s="46">
        <f>IF(Cadastro_Cargas!$E$3=0,0,IF(Perfil_Area!$W$11=0,0,MIN(Cadastro_Cargas!$E$3,MAX(Cadastro_Cargas!$F$3,Perfil_Area!$W$11*RANDBETWEEN(85,115)/100))))</f>
        <v>0</v>
      </c>
    </row>
    <row r="620" ht="15.0" customHeight="1">
      <c r="A620" s="45">
        <v>45659.8333333333</v>
      </c>
      <c r="B620" s="35">
        <v>20.0</v>
      </c>
      <c r="C620" s="35" t="s">
        <v>128</v>
      </c>
      <c r="D620" s="36" t="s">
        <v>106</v>
      </c>
      <c r="E620" s="35" t="s">
        <v>173</v>
      </c>
      <c r="F620" s="46">
        <f>IF(Cadastro_Cargas!$E$4=0,0,IF(Perfil_Area!$W$13=0,0,MIN(Cadastro_Cargas!$E$4,MAX(Cadastro_Cargas!$F$4,Perfil_Area!$W$13*RANDBETWEEN(85,115)/100))))</f>
        <v>0</v>
      </c>
    </row>
    <row r="621" ht="15.0" customHeight="1">
      <c r="A621" s="45">
        <v>45659.8333333333</v>
      </c>
      <c r="B621" s="35">
        <v>20.0</v>
      </c>
      <c r="C621" s="35" t="s">
        <v>128</v>
      </c>
      <c r="D621" s="36" t="s">
        <v>107</v>
      </c>
      <c r="E621" s="35" t="s">
        <v>173</v>
      </c>
      <c r="F621" s="46">
        <f>IF(Cadastro_Cargas!$E$5=0,0,IF(Perfil_Area!$W$15=0,0,MIN(Cadastro_Cargas!$E$5,MAX(Cadastro_Cargas!$F$5,Perfil_Area!$W$15*RANDBETWEEN(85,115)/100))))</f>
        <v>0.178</v>
      </c>
    </row>
    <row r="622" ht="15.0" customHeight="1">
      <c r="A622" s="45">
        <v>45659.8333333333</v>
      </c>
      <c r="B622" s="35">
        <v>20.0</v>
      </c>
      <c r="C622" s="35" t="s">
        <v>128</v>
      </c>
      <c r="D622" s="39" t="s">
        <v>31</v>
      </c>
      <c r="E622" s="35" t="s">
        <v>174</v>
      </c>
      <c r="F622" s="46">
        <f>IF(Cadastro_Cargas!$E$6=0,0,IF(Perfil_Area!$W$3=0,0,MIN(Cadastro_Cargas!$E$6,MAX(Cadastro_Cargas!$F$6,Perfil_Area!$W$3*RANDBETWEEN(85,115)/100))))</f>
        <v>0.606</v>
      </c>
    </row>
    <row r="623" ht="15.0" customHeight="1">
      <c r="A623" s="45">
        <v>45659.8333333333</v>
      </c>
      <c r="B623" s="35">
        <v>20.0</v>
      </c>
      <c r="C623" s="35" t="s">
        <v>128</v>
      </c>
      <c r="D623" s="40" t="s">
        <v>44</v>
      </c>
      <c r="E623" s="35" t="s">
        <v>174</v>
      </c>
      <c r="F623" s="46">
        <f>IF(Cadastro_Cargas!$E$7=0,0,IF(Perfil_Area!$W$5=0,0,MIN(Cadastro_Cargas!$E$7,MAX(Cadastro_Cargas!$F$7,Perfil_Area!$W$5*RANDBETWEEN(85,115)/100))))</f>
        <v>0.27632</v>
      </c>
    </row>
    <row r="624" ht="15.0" customHeight="1">
      <c r="A624" s="45">
        <v>45659.8333333333</v>
      </c>
      <c r="B624" s="35">
        <v>20.0</v>
      </c>
      <c r="C624" s="35" t="s">
        <v>128</v>
      </c>
      <c r="D624" s="41" t="s">
        <v>56</v>
      </c>
      <c r="E624" s="35" t="s">
        <v>174</v>
      </c>
      <c r="F624" s="46">
        <f>IF(Cadastro_Cargas!$E$8=0,0,IF(Perfil_Area!$W$7=0,0,MIN(Cadastro_Cargas!$E$8,MAX(Cadastro_Cargas!$F$8,Perfil_Area!$W$7*RANDBETWEEN(85,115)/100))))</f>
        <v>0.176</v>
      </c>
    </row>
    <row r="625" ht="15.0" customHeight="1">
      <c r="A625" s="45">
        <v>45659.8333333333</v>
      </c>
      <c r="B625" s="35">
        <v>20.0</v>
      </c>
      <c r="C625" s="35" t="s">
        <v>129</v>
      </c>
      <c r="D625" s="36" t="s">
        <v>104</v>
      </c>
      <c r="E625" s="35" t="s">
        <v>173</v>
      </c>
      <c r="F625" s="46">
        <f>IF(Cadastro_Cargas!$E$9=0,0,IF(Perfil_Area!$W$10=0,0,MIN(Cadastro_Cargas!$E$9,MAX(Cadastro_Cargas!$F$9,Perfil_Area!$W$10*RANDBETWEEN(85,115)/100))))</f>
        <v>7.12</v>
      </c>
    </row>
    <row r="626" ht="15.0" customHeight="1">
      <c r="A626" s="45">
        <v>45659.8333333333</v>
      </c>
      <c r="B626" s="35">
        <v>20.0</v>
      </c>
      <c r="C626" s="35" t="s">
        <v>129</v>
      </c>
      <c r="D626" s="36" t="s">
        <v>105</v>
      </c>
      <c r="E626" s="35" t="s">
        <v>173</v>
      </c>
      <c r="F626" s="46">
        <f>IF(Cadastro_Cargas!$E$10=0,0,IF(Perfil_Area!$W$12=0,0,MIN(Cadastro_Cargas!$E$10,MAX(Cadastro_Cargas!$F$10,Perfil_Area!$W$12*RANDBETWEEN(85,115)/100))))</f>
        <v>17.6</v>
      </c>
    </row>
    <row r="627" ht="15.0" customHeight="1">
      <c r="A627" s="45">
        <v>45659.8333333333</v>
      </c>
      <c r="B627" s="35">
        <v>20.0</v>
      </c>
      <c r="C627" s="35" t="s">
        <v>129</v>
      </c>
      <c r="D627" s="36" t="s">
        <v>106</v>
      </c>
      <c r="E627" s="35" t="s">
        <v>173</v>
      </c>
      <c r="F627" s="46">
        <f>IF(Cadastro_Cargas!$E$11=0,0,IF(Perfil_Area!$W$14=0,0,MIN(Cadastro_Cargas!$E$11,MAX(Cadastro_Cargas!$F$11,Perfil_Area!$W$14*RANDBETWEEN(85,115)/100))))</f>
        <v>2.367013373</v>
      </c>
    </row>
    <row r="628" ht="15.0" customHeight="1">
      <c r="A628" s="45">
        <v>45659.8333333333</v>
      </c>
      <c r="B628" s="35">
        <v>20.0</v>
      </c>
      <c r="C628" s="35" t="s">
        <v>129</v>
      </c>
      <c r="D628" s="36" t="s">
        <v>107</v>
      </c>
      <c r="E628" s="35" t="s">
        <v>173</v>
      </c>
      <c r="F628" s="46">
        <f>IF(Cadastro_Cargas!$E$12=0,0,IF(Perfil_Area!$W$16=0,0,MIN(Cadastro_Cargas!$E$12,MAX(Cadastro_Cargas!$F$12,Perfil_Area!$W$16*RANDBETWEEN(85,115)/100))))</f>
        <v>0.2</v>
      </c>
    </row>
    <row r="629" ht="15.0" customHeight="1">
      <c r="A629" s="45">
        <v>45659.8333333333</v>
      </c>
      <c r="B629" s="35">
        <v>20.0</v>
      </c>
      <c r="C629" s="35" t="s">
        <v>129</v>
      </c>
      <c r="D629" s="39" t="s">
        <v>31</v>
      </c>
      <c r="E629" s="35" t="s">
        <v>174</v>
      </c>
      <c r="F629" s="46">
        <f>IF(Cadastro_Cargas!$E$13=0,0,IF(Perfil_Area!$W$4=0,0,MIN(Cadastro_Cargas!$E$13,MAX(Cadastro_Cargas!$F$13,Perfil_Area!$W$4*RANDBETWEEN(85,115)/100))))</f>
        <v>1.1175</v>
      </c>
    </row>
    <row r="630" ht="15.0" customHeight="1">
      <c r="A630" s="45">
        <v>45659.8333333333</v>
      </c>
      <c r="B630" s="35">
        <v>20.0</v>
      </c>
      <c r="C630" s="35" t="s">
        <v>129</v>
      </c>
      <c r="D630" s="40" t="s">
        <v>44</v>
      </c>
      <c r="E630" s="35" t="s">
        <v>174</v>
      </c>
      <c r="F630" s="46">
        <f>IF(Cadastro_Cargas!$E$14=0,0,IF(Perfil_Area!$W$6=0,0,MIN(Cadastro_Cargas!$E$14,MAX(Cadastro_Cargas!$F$14,Perfil_Area!$W$6*RANDBETWEEN(85,115)/100))))</f>
        <v>0.514</v>
      </c>
    </row>
    <row r="631" ht="15.0" customHeight="1">
      <c r="A631" s="45">
        <v>45659.8333333333</v>
      </c>
      <c r="B631" s="35">
        <v>20.0</v>
      </c>
      <c r="C631" s="35" t="s">
        <v>129</v>
      </c>
      <c r="D631" s="41" t="s">
        <v>56</v>
      </c>
      <c r="E631" s="35" t="s">
        <v>174</v>
      </c>
      <c r="F631" s="46">
        <f>IF(Cadastro_Cargas!$E$15=0,0,IF(Perfil_Area!$W$8=0,0,MIN(Cadastro_Cargas!$E$15,MAX(Cadastro_Cargas!$F$15,Perfil_Area!$W$8*RANDBETWEEN(85,115)/100))))</f>
        <v>0.336</v>
      </c>
    </row>
    <row r="632" ht="15.0" customHeight="1">
      <c r="A632" s="45">
        <v>45659.875</v>
      </c>
      <c r="B632" s="35">
        <v>21.0</v>
      </c>
      <c r="C632" s="35" t="s">
        <v>128</v>
      </c>
      <c r="D632" s="36" t="s">
        <v>104</v>
      </c>
      <c r="E632" s="35" t="s">
        <v>173</v>
      </c>
      <c r="F632" s="46">
        <f>IF(Cadastro_Cargas!$E$2=0,0,IF(Perfil_Area!$X$9=0,0,MIN(Cadastro_Cargas!$E$2,MAX(Cadastro_Cargas!$F$2,Perfil_Area!$X$9*RANDBETWEEN(85,115)/100))))</f>
        <v>4</v>
      </c>
    </row>
    <row r="633" ht="15.0" customHeight="1">
      <c r="A633" s="45">
        <v>45659.875</v>
      </c>
      <c r="B633" s="35">
        <v>21.0</v>
      </c>
      <c r="C633" s="35" t="s">
        <v>128</v>
      </c>
      <c r="D633" s="36" t="s">
        <v>105</v>
      </c>
      <c r="E633" s="35" t="s">
        <v>173</v>
      </c>
      <c r="F633" s="46">
        <f>IF(Cadastro_Cargas!$E$3=0,0,IF(Perfil_Area!$X$11=0,0,MIN(Cadastro_Cargas!$E$3,MAX(Cadastro_Cargas!$F$3,Perfil_Area!$X$11*RANDBETWEEN(85,115)/100))))</f>
        <v>0</v>
      </c>
    </row>
    <row r="634" ht="15.0" customHeight="1">
      <c r="A634" s="45">
        <v>45659.875</v>
      </c>
      <c r="B634" s="35">
        <v>21.0</v>
      </c>
      <c r="C634" s="35" t="s">
        <v>128</v>
      </c>
      <c r="D634" s="36" t="s">
        <v>106</v>
      </c>
      <c r="E634" s="35" t="s">
        <v>173</v>
      </c>
      <c r="F634" s="46">
        <f>IF(Cadastro_Cargas!$E$4=0,0,IF(Perfil_Area!$X$13=0,0,MIN(Cadastro_Cargas!$E$4,MAX(Cadastro_Cargas!$F$4,Perfil_Area!$X$13*RANDBETWEEN(85,115)/100))))</f>
        <v>0</v>
      </c>
    </row>
    <row r="635" ht="15.0" customHeight="1">
      <c r="A635" s="45">
        <v>45659.875</v>
      </c>
      <c r="B635" s="35">
        <v>21.0</v>
      </c>
      <c r="C635" s="35" t="s">
        <v>128</v>
      </c>
      <c r="D635" s="36" t="s">
        <v>107</v>
      </c>
      <c r="E635" s="35" t="s">
        <v>173</v>
      </c>
      <c r="F635" s="46">
        <f>IF(Cadastro_Cargas!$E$5=0,0,IF(Perfil_Area!$X$15=0,0,MIN(Cadastro_Cargas!$E$5,MAX(Cadastro_Cargas!$F$5,Perfil_Area!$X$15*RANDBETWEEN(85,115)/100))))</f>
        <v>0.2</v>
      </c>
    </row>
    <row r="636" ht="15.0" customHeight="1">
      <c r="A636" s="45">
        <v>45659.875</v>
      </c>
      <c r="B636" s="35">
        <v>21.0</v>
      </c>
      <c r="C636" s="35" t="s">
        <v>128</v>
      </c>
      <c r="D636" s="39" t="s">
        <v>31</v>
      </c>
      <c r="E636" s="35" t="s">
        <v>174</v>
      </c>
      <c r="F636" s="46">
        <f>IF(Cadastro_Cargas!$E$6=0,0,IF(Perfil_Area!$X$3=0,0,MIN(Cadastro_Cargas!$E$6,MAX(Cadastro_Cargas!$F$6,Perfil_Area!$X$3*RANDBETWEEN(85,115)/100))))</f>
        <v>0.606</v>
      </c>
    </row>
    <row r="637" ht="15.0" customHeight="1">
      <c r="A637" s="45">
        <v>45659.875</v>
      </c>
      <c r="B637" s="35">
        <v>21.0</v>
      </c>
      <c r="C637" s="35" t="s">
        <v>128</v>
      </c>
      <c r="D637" s="40" t="s">
        <v>44</v>
      </c>
      <c r="E637" s="35" t="s">
        <v>174</v>
      </c>
      <c r="F637" s="46">
        <f>IF(Cadastro_Cargas!$E$7=0,0,IF(Perfil_Area!$X$5=0,0,MIN(Cadastro_Cargas!$E$7,MAX(Cadastro_Cargas!$F$7,Perfil_Area!$X$5*RANDBETWEEN(85,115)/100))))</f>
        <v>0.28496</v>
      </c>
    </row>
    <row r="638" ht="15.0" customHeight="1">
      <c r="A638" s="45">
        <v>45659.875</v>
      </c>
      <c r="B638" s="35">
        <v>21.0</v>
      </c>
      <c r="C638" s="35" t="s">
        <v>128</v>
      </c>
      <c r="D638" s="41" t="s">
        <v>56</v>
      </c>
      <c r="E638" s="35" t="s">
        <v>174</v>
      </c>
      <c r="F638" s="46">
        <f>IF(Cadastro_Cargas!$E$8=0,0,IF(Perfil_Area!$X$7=0,0,MIN(Cadastro_Cargas!$E$8,MAX(Cadastro_Cargas!$F$8,Perfil_Area!$X$7*RANDBETWEEN(85,115)/100))))</f>
        <v>0.176</v>
      </c>
    </row>
    <row r="639" ht="15.0" customHeight="1">
      <c r="A639" s="45">
        <v>45659.875</v>
      </c>
      <c r="B639" s="35">
        <v>21.0</v>
      </c>
      <c r="C639" s="35" t="s">
        <v>129</v>
      </c>
      <c r="D639" s="36" t="s">
        <v>104</v>
      </c>
      <c r="E639" s="35" t="s">
        <v>173</v>
      </c>
      <c r="F639" s="46">
        <f>IF(Cadastro_Cargas!$E$9=0,0,IF(Perfil_Area!$X$10=0,0,MIN(Cadastro_Cargas!$E$9,MAX(Cadastro_Cargas!$F$9,Perfil_Area!$X$10*RANDBETWEEN(85,115)/100))))</f>
        <v>8</v>
      </c>
    </row>
    <row r="640" ht="15.0" customHeight="1">
      <c r="A640" s="45">
        <v>45659.875</v>
      </c>
      <c r="B640" s="35">
        <v>21.0</v>
      </c>
      <c r="C640" s="35" t="s">
        <v>129</v>
      </c>
      <c r="D640" s="36" t="s">
        <v>105</v>
      </c>
      <c r="E640" s="35" t="s">
        <v>173</v>
      </c>
      <c r="F640" s="46">
        <f>IF(Cadastro_Cargas!$E$10=0,0,IF(Perfil_Area!$X$12=0,0,MIN(Cadastro_Cargas!$E$10,MAX(Cadastro_Cargas!$F$10,Perfil_Area!$X$12*RANDBETWEEN(85,115)/100))))</f>
        <v>17.6</v>
      </c>
    </row>
    <row r="641" ht="15.0" customHeight="1">
      <c r="A641" s="45">
        <v>45659.875</v>
      </c>
      <c r="B641" s="35">
        <v>21.0</v>
      </c>
      <c r="C641" s="35" t="s">
        <v>129</v>
      </c>
      <c r="D641" s="36" t="s">
        <v>106</v>
      </c>
      <c r="E641" s="35" t="s">
        <v>173</v>
      </c>
      <c r="F641" s="46">
        <f>IF(Cadastro_Cargas!$E$11=0,0,IF(Perfil_Area!$X$14=0,0,MIN(Cadastro_Cargas!$E$11,MAX(Cadastro_Cargas!$F$11,Perfil_Area!$X$14*RANDBETWEEN(85,115)/100))))</f>
        <v>2.367013373</v>
      </c>
    </row>
    <row r="642" ht="15.0" customHeight="1">
      <c r="A642" s="45">
        <v>45659.875</v>
      </c>
      <c r="B642" s="35">
        <v>21.0</v>
      </c>
      <c r="C642" s="35" t="s">
        <v>129</v>
      </c>
      <c r="D642" s="36" t="s">
        <v>107</v>
      </c>
      <c r="E642" s="35" t="s">
        <v>173</v>
      </c>
      <c r="F642" s="46">
        <f>IF(Cadastro_Cargas!$E$12=0,0,IF(Perfil_Area!$X$16=0,0,MIN(Cadastro_Cargas!$E$12,MAX(Cadastro_Cargas!$F$12,Perfil_Area!$X$16*RANDBETWEEN(85,115)/100))))</f>
        <v>0.174</v>
      </c>
    </row>
    <row r="643" ht="15.0" customHeight="1">
      <c r="A643" s="45">
        <v>45659.875</v>
      </c>
      <c r="B643" s="35">
        <v>21.0</v>
      </c>
      <c r="C643" s="35" t="s">
        <v>129</v>
      </c>
      <c r="D643" s="39" t="s">
        <v>31</v>
      </c>
      <c r="E643" s="35" t="s">
        <v>174</v>
      </c>
      <c r="F643" s="46">
        <f>IF(Cadastro_Cargas!$E$13=0,0,IF(Perfil_Area!$X$4=0,0,MIN(Cadastro_Cargas!$E$13,MAX(Cadastro_Cargas!$F$13,Perfil_Area!$X$4*RANDBETWEEN(85,115)/100))))</f>
        <v>1.1175</v>
      </c>
    </row>
    <row r="644" ht="15.0" customHeight="1">
      <c r="A644" s="45">
        <v>45659.875</v>
      </c>
      <c r="B644" s="35">
        <v>21.0</v>
      </c>
      <c r="C644" s="35" t="s">
        <v>129</v>
      </c>
      <c r="D644" s="40" t="s">
        <v>44</v>
      </c>
      <c r="E644" s="35" t="s">
        <v>174</v>
      </c>
      <c r="F644" s="46">
        <f>IF(Cadastro_Cargas!$E$14=0,0,IF(Perfil_Area!$X$6=0,0,MIN(Cadastro_Cargas!$E$14,MAX(Cadastro_Cargas!$F$14,Perfil_Area!$X$6*RANDBETWEEN(85,115)/100))))</f>
        <v>0.36248</v>
      </c>
    </row>
    <row r="645" ht="15.0" customHeight="1">
      <c r="A645" s="45">
        <v>45659.875</v>
      </c>
      <c r="B645" s="35">
        <v>21.0</v>
      </c>
      <c r="C645" s="35" t="s">
        <v>129</v>
      </c>
      <c r="D645" s="41" t="s">
        <v>56</v>
      </c>
      <c r="E645" s="35" t="s">
        <v>174</v>
      </c>
      <c r="F645" s="46">
        <f>IF(Cadastro_Cargas!$E$15=0,0,IF(Perfil_Area!$X$8=0,0,MIN(Cadastro_Cargas!$E$15,MAX(Cadastro_Cargas!$F$15,Perfil_Area!$X$8*RANDBETWEEN(85,115)/100))))</f>
        <v>0.336</v>
      </c>
    </row>
    <row r="646" ht="15.0" customHeight="1">
      <c r="A646" s="45">
        <v>45659.9166666667</v>
      </c>
      <c r="B646" s="35">
        <v>22.0</v>
      </c>
      <c r="C646" s="35" t="s">
        <v>128</v>
      </c>
      <c r="D646" s="36" t="s">
        <v>104</v>
      </c>
      <c r="E646" s="35" t="s">
        <v>173</v>
      </c>
      <c r="F646" s="46">
        <f>IF(Cadastro_Cargas!$E$2=0,0,IF(Perfil_Area!$Y$9=0,0,MIN(Cadastro_Cargas!$E$2,MAX(Cadastro_Cargas!$F$2,Perfil_Area!$Y$9*RANDBETWEEN(85,115)/100))))</f>
        <v>4</v>
      </c>
    </row>
    <row r="647" ht="15.0" customHeight="1">
      <c r="A647" s="45">
        <v>45659.9166666667</v>
      </c>
      <c r="B647" s="35">
        <v>22.0</v>
      </c>
      <c r="C647" s="35" t="s">
        <v>128</v>
      </c>
      <c r="D647" s="36" t="s">
        <v>105</v>
      </c>
      <c r="E647" s="35" t="s">
        <v>173</v>
      </c>
      <c r="F647" s="46">
        <f>IF(Cadastro_Cargas!$E$3=0,0,IF(Perfil_Area!$Y$11=0,0,MIN(Cadastro_Cargas!$E$3,MAX(Cadastro_Cargas!$F$3,Perfil_Area!$Y$11*RANDBETWEEN(85,115)/100))))</f>
        <v>0</v>
      </c>
    </row>
    <row r="648" ht="15.0" customHeight="1">
      <c r="A648" s="45">
        <v>45659.9166666667</v>
      </c>
      <c r="B648" s="35">
        <v>22.0</v>
      </c>
      <c r="C648" s="35" t="s">
        <v>128</v>
      </c>
      <c r="D648" s="36" t="s">
        <v>106</v>
      </c>
      <c r="E648" s="35" t="s">
        <v>173</v>
      </c>
      <c r="F648" s="46">
        <f>IF(Cadastro_Cargas!$E$4=0,0,IF(Perfil_Area!$Y$13=0,0,MIN(Cadastro_Cargas!$E$4,MAX(Cadastro_Cargas!$F$4,Perfil_Area!$Y$13*RANDBETWEEN(85,115)/100))))</f>
        <v>0</v>
      </c>
    </row>
    <row r="649" ht="15.0" customHeight="1">
      <c r="A649" s="45">
        <v>45659.9166666667</v>
      </c>
      <c r="B649" s="35">
        <v>22.0</v>
      </c>
      <c r="C649" s="35" t="s">
        <v>128</v>
      </c>
      <c r="D649" s="36" t="s">
        <v>107</v>
      </c>
      <c r="E649" s="35" t="s">
        <v>173</v>
      </c>
      <c r="F649" s="46">
        <f>IF(Cadastro_Cargas!$E$5=0,0,IF(Perfil_Area!$Y$15=0,0,MIN(Cadastro_Cargas!$E$5,MAX(Cadastro_Cargas!$F$5,Perfil_Area!$Y$15*RANDBETWEEN(85,115)/100))))</f>
        <v>0.2</v>
      </c>
    </row>
    <row r="650" ht="15.0" customHeight="1">
      <c r="A650" s="45">
        <v>45659.9166666667</v>
      </c>
      <c r="B650" s="35">
        <v>22.0</v>
      </c>
      <c r="C650" s="35" t="s">
        <v>128</v>
      </c>
      <c r="D650" s="39" t="s">
        <v>31</v>
      </c>
      <c r="E650" s="35" t="s">
        <v>174</v>
      </c>
      <c r="F650" s="46">
        <f>IF(Cadastro_Cargas!$E$6=0,0,IF(Perfil_Area!$Y$3=0,0,MIN(Cadastro_Cargas!$E$6,MAX(Cadastro_Cargas!$F$6,Perfil_Area!$Y$3*RANDBETWEEN(85,115)/100))))</f>
        <v>0.606</v>
      </c>
    </row>
    <row r="651" ht="15.0" customHeight="1">
      <c r="A651" s="45">
        <v>45659.9166666667</v>
      </c>
      <c r="B651" s="35">
        <v>22.0</v>
      </c>
      <c r="C651" s="35" t="s">
        <v>128</v>
      </c>
      <c r="D651" s="40" t="s">
        <v>44</v>
      </c>
      <c r="E651" s="35" t="s">
        <v>174</v>
      </c>
      <c r="F651" s="46">
        <f>IF(Cadastro_Cargas!$E$7=0,0,IF(Perfil_Area!$Y$5=0,0,MIN(Cadastro_Cargas!$E$7,MAX(Cadastro_Cargas!$F$7,Perfil_Area!$Y$5*RANDBETWEEN(85,115)/100))))</f>
        <v>0.29318</v>
      </c>
    </row>
    <row r="652" ht="15.0" customHeight="1">
      <c r="A652" s="45">
        <v>45659.9166666667</v>
      </c>
      <c r="B652" s="35">
        <v>22.0</v>
      </c>
      <c r="C652" s="35" t="s">
        <v>128</v>
      </c>
      <c r="D652" s="41" t="s">
        <v>56</v>
      </c>
      <c r="E652" s="35" t="s">
        <v>174</v>
      </c>
      <c r="F652" s="46">
        <f>IF(Cadastro_Cargas!$E$8=0,0,IF(Perfil_Area!$Y$7=0,0,MIN(Cadastro_Cargas!$E$8,MAX(Cadastro_Cargas!$F$8,Perfil_Area!$Y$7*RANDBETWEEN(85,115)/100))))</f>
        <v>0.176</v>
      </c>
    </row>
    <row r="653" ht="15.0" customHeight="1">
      <c r="A653" s="45">
        <v>45659.9166666667</v>
      </c>
      <c r="B653" s="35">
        <v>22.0</v>
      </c>
      <c r="C653" s="35" t="s">
        <v>129</v>
      </c>
      <c r="D653" s="36" t="s">
        <v>104</v>
      </c>
      <c r="E653" s="35" t="s">
        <v>173</v>
      </c>
      <c r="F653" s="46">
        <f>IF(Cadastro_Cargas!$E$9=0,0,IF(Perfil_Area!$Y$10=0,0,MIN(Cadastro_Cargas!$E$9,MAX(Cadastro_Cargas!$F$9,Perfil_Area!$Y$10*RANDBETWEEN(85,115)/100))))</f>
        <v>6.8</v>
      </c>
    </row>
    <row r="654" ht="15.0" customHeight="1">
      <c r="A654" s="45">
        <v>45659.9166666667</v>
      </c>
      <c r="B654" s="35">
        <v>22.0</v>
      </c>
      <c r="C654" s="35" t="s">
        <v>129</v>
      </c>
      <c r="D654" s="36" t="s">
        <v>105</v>
      </c>
      <c r="E654" s="35" t="s">
        <v>173</v>
      </c>
      <c r="F654" s="46">
        <f>IF(Cadastro_Cargas!$E$10=0,0,IF(Perfil_Area!$Y$12=0,0,MIN(Cadastro_Cargas!$E$10,MAX(Cadastro_Cargas!$F$10,Perfil_Area!$Y$12*RANDBETWEEN(85,115)/100))))</f>
        <v>0</v>
      </c>
    </row>
    <row r="655" ht="15.0" customHeight="1">
      <c r="A655" s="45">
        <v>45659.9166666667</v>
      </c>
      <c r="B655" s="35">
        <v>22.0</v>
      </c>
      <c r="C655" s="35" t="s">
        <v>129</v>
      </c>
      <c r="D655" s="36" t="s">
        <v>106</v>
      </c>
      <c r="E655" s="35" t="s">
        <v>173</v>
      </c>
      <c r="F655" s="46">
        <f>IF(Cadastro_Cargas!$E$11=0,0,IF(Perfil_Area!$Y$14=0,0,MIN(Cadastro_Cargas!$E$11,MAX(Cadastro_Cargas!$F$11,Perfil_Area!$Y$14*RANDBETWEEN(85,115)/100))))</f>
        <v>2.367013373</v>
      </c>
    </row>
    <row r="656" ht="15.0" customHeight="1">
      <c r="A656" s="45">
        <v>45659.9166666667</v>
      </c>
      <c r="B656" s="35">
        <v>22.0</v>
      </c>
      <c r="C656" s="35" t="s">
        <v>129</v>
      </c>
      <c r="D656" s="36" t="s">
        <v>107</v>
      </c>
      <c r="E656" s="35" t="s">
        <v>173</v>
      </c>
      <c r="F656" s="46">
        <f>IF(Cadastro_Cargas!$E$12=0,0,IF(Perfil_Area!$Y$16=0,0,MIN(Cadastro_Cargas!$E$12,MAX(Cadastro_Cargas!$F$12,Perfil_Area!$Y$16*RANDBETWEEN(85,115)/100))))</f>
        <v>0.18</v>
      </c>
    </row>
    <row r="657" ht="15.0" customHeight="1">
      <c r="A657" s="45">
        <v>45659.9166666667</v>
      </c>
      <c r="B657" s="35">
        <v>22.0</v>
      </c>
      <c r="C657" s="35" t="s">
        <v>129</v>
      </c>
      <c r="D657" s="39" t="s">
        <v>31</v>
      </c>
      <c r="E657" s="35" t="s">
        <v>174</v>
      </c>
      <c r="F657" s="46">
        <f>IF(Cadastro_Cargas!$E$13=0,0,IF(Perfil_Area!$Y$4=0,0,MIN(Cadastro_Cargas!$E$13,MAX(Cadastro_Cargas!$F$13,Perfil_Area!$Y$4*RANDBETWEEN(85,115)/100))))</f>
        <v>1.1175</v>
      </c>
    </row>
    <row r="658" ht="15.0" customHeight="1">
      <c r="A658" s="45">
        <v>45659.9166666667</v>
      </c>
      <c r="B658" s="35">
        <v>22.0</v>
      </c>
      <c r="C658" s="35" t="s">
        <v>129</v>
      </c>
      <c r="D658" s="40" t="s">
        <v>44</v>
      </c>
      <c r="E658" s="35" t="s">
        <v>174</v>
      </c>
      <c r="F658" s="46">
        <f>IF(Cadastro_Cargas!$E$14=0,0,IF(Perfil_Area!$Y$6=0,0,MIN(Cadastro_Cargas!$E$14,MAX(Cadastro_Cargas!$F$14,Perfil_Area!$Y$6*RANDBETWEEN(85,115)/100))))</f>
        <v>0.42552</v>
      </c>
    </row>
    <row r="659" ht="15.0" customHeight="1">
      <c r="A659" s="45">
        <v>45659.9166666667</v>
      </c>
      <c r="B659" s="35">
        <v>22.0</v>
      </c>
      <c r="C659" s="35" t="s">
        <v>129</v>
      </c>
      <c r="D659" s="41" t="s">
        <v>56</v>
      </c>
      <c r="E659" s="35" t="s">
        <v>174</v>
      </c>
      <c r="F659" s="46">
        <f>IF(Cadastro_Cargas!$E$15=0,0,IF(Perfil_Area!$Y$8=0,0,MIN(Cadastro_Cargas!$E$15,MAX(Cadastro_Cargas!$F$15,Perfil_Area!$Y$8*RANDBETWEEN(85,115)/100))))</f>
        <v>0.336</v>
      </c>
    </row>
    <row r="660" ht="15.0" customHeight="1">
      <c r="A660" s="45">
        <v>45659.9583333333</v>
      </c>
      <c r="B660" s="35">
        <v>23.0</v>
      </c>
      <c r="C660" s="35" t="s">
        <v>128</v>
      </c>
      <c r="D660" s="36" t="s">
        <v>104</v>
      </c>
      <c r="E660" s="35" t="s">
        <v>173</v>
      </c>
      <c r="F660" s="46">
        <f>IF(Cadastro_Cargas!$E$2=0,0,IF(Perfil_Area!$Z$9=0,0,MIN(Cadastro_Cargas!$E$2,MAX(Cadastro_Cargas!$F$2,Perfil_Area!$Z$9*RANDBETWEEN(85,115)/100))))</f>
        <v>3.48</v>
      </c>
    </row>
    <row r="661" ht="15.0" customHeight="1">
      <c r="A661" s="45">
        <v>45659.9583333333</v>
      </c>
      <c r="B661" s="35">
        <v>23.0</v>
      </c>
      <c r="C661" s="35" t="s">
        <v>128</v>
      </c>
      <c r="D661" s="36" t="s">
        <v>105</v>
      </c>
      <c r="E661" s="35" t="s">
        <v>173</v>
      </c>
      <c r="F661" s="46">
        <f>IF(Cadastro_Cargas!$E$3=0,0,IF(Perfil_Area!$Z$11=0,0,MIN(Cadastro_Cargas!$E$3,MAX(Cadastro_Cargas!$F$3,Perfil_Area!$Z$11*RANDBETWEEN(85,115)/100))))</f>
        <v>0</v>
      </c>
    </row>
    <row r="662" ht="15.0" customHeight="1">
      <c r="A662" s="45">
        <v>45659.9583333333</v>
      </c>
      <c r="B662" s="35">
        <v>23.0</v>
      </c>
      <c r="C662" s="35" t="s">
        <v>128</v>
      </c>
      <c r="D662" s="36" t="s">
        <v>106</v>
      </c>
      <c r="E662" s="35" t="s">
        <v>173</v>
      </c>
      <c r="F662" s="46">
        <f>IF(Cadastro_Cargas!$E$4=0,0,IF(Perfil_Area!$Z$13=0,0,MIN(Cadastro_Cargas!$E$4,MAX(Cadastro_Cargas!$F$4,Perfil_Area!$Z$13*RANDBETWEEN(85,115)/100))))</f>
        <v>0</v>
      </c>
    </row>
    <row r="663" ht="15.0" customHeight="1">
      <c r="A663" s="45">
        <v>45659.9583333333</v>
      </c>
      <c r="B663" s="35">
        <v>23.0</v>
      </c>
      <c r="C663" s="35" t="s">
        <v>128</v>
      </c>
      <c r="D663" s="36" t="s">
        <v>107</v>
      </c>
      <c r="E663" s="35" t="s">
        <v>173</v>
      </c>
      <c r="F663" s="46">
        <f>IF(Cadastro_Cargas!$E$5=0,0,IF(Perfil_Area!$Z$15=0,0,MIN(Cadastro_Cargas!$E$5,MAX(Cadastro_Cargas!$F$5,Perfil_Area!$Z$15*RANDBETWEEN(85,115)/100))))</f>
        <v>0.198</v>
      </c>
    </row>
    <row r="664" ht="15.0" customHeight="1">
      <c r="A664" s="45">
        <v>45659.9583333333</v>
      </c>
      <c r="B664" s="35">
        <v>23.0</v>
      </c>
      <c r="C664" s="35" t="s">
        <v>128</v>
      </c>
      <c r="D664" s="39" t="s">
        <v>31</v>
      </c>
      <c r="E664" s="35" t="s">
        <v>174</v>
      </c>
      <c r="F664" s="46">
        <f>IF(Cadastro_Cargas!$E$6=0,0,IF(Perfil_Area!$Z$3=0,0,MIN(Cadastro_Cargas!$E$6,MAX(Cadastro_Cargas!$F$6,Perfil_Area!$Z$3*RANDBETWEEN(85,115)/100))))</f>
        <v>0.606</v>
      </c>
    </row>
    <row r="665" ht="15.0" customHeight="1">
      <c r="A665" s="45">
        <v>45659.9583333333</v>
      </c>
      <c r="B665" s="35">
        <v>23.0</v>
      </c>
      <c r="C665" s="35" t="s">
        <v>128</v>
      </c>
      <c r="D665" s="40" t="s">
        <v>44</v>
      </c>
      <c r="E665" s="35" t="s">
        <v>174</v>
      </c>
      <c r="F665" s="46">
        <f>IF(Cadastro_Cargas!$E$7=0,0,IF(Perfil_Area!$Z$5=0,0,MIN(Cadastro_Cargas!$E$7,MAX(Cadastro_Cargas!$F$7,Perfil_Area!$Z$5*RANDBETWEEN(85,115)/100))))</f>
        <v>0.29866</v>
      </c>
    </row>
    <row r="666" ht="15.0" customHeight="1">
      <c r="A666" s="45">
        <v>45659.9583333333</v>
      </c>
      <c r="B666" s="35">
        <v>23.0</v>
      </c>
      <c r="C666" s="35" t="s">
        <v>128</v>
      </c>
      <c r="D666" s="41" t="s">
        <v>56</v>
      </c>
      <c r="E666" s="35" t="s">
        <v>174</v>
      </c>
      <c r="F666" s="46">
        <f>IF(Cadastro_Cargas!$E$8=0,0,IF(Perfil_Area!$Z$7=0,0,MIN(Cadastro_Cargas!$E$8,MAX(Cadastro_Cargas!$F$8,Perfil_Area!$Z$7*RANDBETWEEN(85,115)/100))))</f>
        <v>0.176</v>
      </c>
    </row>
    <row r="667" ht="15.0" customHeight="1">
      <c r="A667" s="45">
        <v>45659.9583333333</v>
      </c>
      <c r="B667" s="35">
        <v>23.0</v>
      </c>
      <c r="C667" s="35" t="s">
        <v>129</v>
      </c>
      <c r="D667" s="36" t="s">
        <v>104</v>
      </c>
      <c r="E667" s="35" t="s">
        <v>173</v>
      </c>
      <c r="F667" s="46">
        <f>IF(Cadastro_Cargas!$E$9=0,0,IF(Perfil_Area!$Z$10=0,0,MIN(Cadastro_Cargas!$E$9,MAX(Cadastro_Cargas!$F$9,Perfil_Area!$Z$10*RANDBETWEEN(85,115)/100))))</f>
        <v>6.96</v>
      </c>
    </row>
    <row r="668" ht="15.0" customHeight="1">
      <c r="A668" s="45">
        <v>45659.9583333333</v>
      </c>
      <c r="B668" s="35">
        <v>23.0</v>
      </c>
      <c r="C668" s="35" t="s">
        <v>129</v>
      </c>
      <c r="D668" s="36" t="s">
        <v>105</v>
      </c>
      <c r="E668" s="35" t="s">
        <v>173</v>
      </c>
      <c r="F668" s="46">
        <f>IF(Cadastro_Cargas!$E$10=0,0,IF(Perfil_Area!$Z$12=0,0,MIN(Cadastro_Cargas!$E$10,MAX(Cadastro_Cargas!$F$10,Perfil_Area!$Z$12*RANDBETWEEN(85,115)/100))))</f>
        <v>0</v>
      </c>
    </row>
    <row r="669" ht="15.0" customHeight="1">
      <c r="A669" s="45">
        <v>45659.9583333333</v>
      </c>
      <c r="B669" s="35">
        <v>23.0</v>
      </c>
      <c r="C669" s="35" t="s">
        <v>129</v>
      </c>
      <c r="D669" s="36" t="s">
        <v>106</v>
      </c>
      <c r="E669" s="35" t="s">
        <v>173</v>
      </c>
      <c r="F669" s="46">
        <f>IF(Cadastro_Cargas!$E$11=0,0,IF(Perfil_Area!$Z$14=0,0,MIN(Cadastro_Cargas!$E$11,MAX(Cadastro_Cargas!$F$11,Perfil_Area!$Z$14*RANDBETWEEN(85,115)/100))))</f>
        <v>2.342942051</v>
      </c>
    </row>
    <row r="670" ht="15.0" customHeight="1">
      <c r="A670" s="45">
        <v>45659.9583333333</v>
      </c>
      <c r="B670" s="35">
        <v>23.0</v>
      </c>
      <c r="C670" s="35" t="s">
        <v>129</v>
      </c>
      <c r="D670" s="36" t="s">
        <v>107</v>
      </c>
      <c r="E670" s="35" t="s">
        <v>173</v>
      </c>
      <c r="F670" s="46">
        <f>IF(Cadastro_Cargas!$E$12=0,0,IF(Perfil_Area!$Z$16=0,0,MIN(Cadastro_Cargas!$E$12,MAX(Cadastro_Cargas!$F$12,Perfil_Area!$Z$16*RANDBETWEEN(85,115)/100))))</f>
        <v>0.186</v>
      </c>
    </row>
    <row r="671" ht="15.0" customHeight="1">
      <c r="A671" s="45">
        <v>45659.9583333333</v>
      </c>
      <c r="B671" s="35">
        <v>23.0</v>
      </c>
      <c r="C671" s="35" t="s">
        <v>129</v>
      </c>
      <c r="D671" s="39" t="s">
        <v>31</v>
      </c>
      <c r="E671" s="35" t="s">
        <v>174</v>
      </c>
      <c r="F671" s="46">
        <f>IF(Cadastro_Cargas!$E$13=0,0,IF(Perfil_Area!$Z$4=0,0,MIN(Cadastro_Cargas!$E$13,MAX(Cadastro_Cargas!$F$13,Perfil_Area!$Z$4*RANDBETWEEN(85,115)/100))))</f>
        <v>1.1175</v>
      </c>
    </row>
    <row r="672" ht="15.0" customHeight="1">
      <c r="A672" s="45">
        <v>45659.9583333333</v>
      </c>
      <c r="B672" s="35">
        <v>23.0</v>
      </c>
      <c r="C672" s="35" t="s">
        <v>129</v>
      </c>
      <c r="D672" s="40" t="s">
        <v>44</v>
      </c>
      <c r="E672" s="35" t="s">
        <v>174</v>
      </c>
      <c r="F672" s="46">
        <f>IF(Cadastro_Cargas!$E$14=0,0,IF(Perfil_Area!$Z$6=0,0,MIN(Cadastro_Cargas!$E$14,MAX(Cadastro_Cargas!$F$14,Perfil_Area!$Z$6*RANDBETWEEN(85,115)/100))))</f>
        <v>0.40582</v>
      </c>
    </row>
    <row r="673" ht="15.0" customHeight="1">
      <c r="A673" s="45">
        <v>45659.9583333333</v>
      </c>
      <c r="B673" s="35">
        <v>23.0</v>
      </c>
      <c r="C673" s="35" t="s">
        <v>129</v>
      </c>
      <c r="D673" s="41" t="s">
        <v>56</v>
      </c>
      <c r="E673" s="35" t="s">
        <v>174</v>
      </c>
      <c r="F673" s="46">
        <f>IF(Cadastro_Cargas!$E$15=0,0,IF(Perfil_Area!$Z$8=0,0,MIN(Cadastro_Cargas!$E$15,MAX(Cadastro_Cargas!$F$15,Perfil_Area!$Z$8*RANDBETWEEN(85,115)/100))))</f>
        <v>0.336</v>
      </c>
    </row>
    <row r="674" ht="15.0" customHeight="1">
      <c r="A674" s="45">
        <v>45660.0</v>
      </c>
      <c r="B674" s="35">
        <v>0.0</v>
      </c>
      <c r="C674" s="35" t="s">
        <v>128</v>
      </c>
      <c r="D674" s="36" t="s">
        <v>104</v>
      </c>
      <c r="E674" s="35" t="s">
        <v>173</v>
      </c>
      <c r="F674" s="46">
        <f>IF(Cadastro_Cargas!$E$2=0,0,IF(Perfil_Area!$C$9=0,0,MIN(Cadastro_Cargas!$E$2,MAX(Cadastro_Cargas!$F$2,Perfil_Area!$C$9*RANDBETWEEN(85,115)/100))))</f>
        <v>3.72</v>
      </c>
    </row>
    <row r="675" ht="15.0" customHeight="1">
      <c r="A675" s="45">
        <v>45660.0</v>
      </c>
      <c r="B675" s="35">
        <v>0.0</v>
      </c>
      <c r="C675" s="35" t="s">
        <v>128</v>
      </c>
      <c r="D675" s="36" t="s">
        <v>105</v>
      </c>
      <c r="E675" s="35" t="s">
        <v>173</v>
      </c>
      <c r="F675" s="46">
        <f>IF(Cadastro_Cargas!$E$3=0,0,IF(Perfil_Area!$C$11=0,0,MIN(Cadastro_Cargas!$E$3,MAX(Cadastro_Cargas!$F$3,Perfil_Area!$C$11*RANDBETWEEN(85,115)/100))))</f>
        <v>0</v>
      </c>
    </row>
    <row r="676" ht="15.0" customHeight="1">
      <c r="A676" s="45">
        <v>45660.0</v>
      </c>
      <c r="B676" s="35">
        <v>0.0</v>
      </c>
      <c r="C676" s="35" t="s">
        <v>128</v>
      </c>
      <c r="D676" s="36" t="s">
        <v>106</v>
      </c>
      <c r="E676" s="35" t="s">
        <v>173</v>
      </c>
      <c r="F676" s="46">
        <f>IF(Cadastro_Cargas!$E$4=0,0,IF(Perfil_Area!$C$13=0,0,MIN(Cadastro_Cargas!$E$4,MAX(Cadastro_Cargas!$F$4,Perfil_Area!$C$13*RANDBETWEEN(85,115)/100))))</f>
        <v>0</v>
      </c>
    </row>
    <row r="677" ht="15.0" customHeight="1">
      <c r="A677" s="45">
        <v>45660.0</v>
      </c>
      <c r="B677" s="35">
        <v>0.0</v>
      </c>
      <c r="C677" s="35" t="s">
        <v>128</v>
      </c>
      <c r="D677" s="36" t="s">
        <v>107</v>
      </c>
      <c r="E677" s="35" t="s">
        <v>173</v>
      </c>
      <c r="F677" s="46">
        <f>IF(Cadastro_Cargas!$E$5=0,0,IF(Perfil_Area!$C$15=0,0,MIN(Cadastro_Cargas!$E$5,MAX(Cadastro_Cargas!$F$5,Perfil_Area!$C$15*RANDBETWEEN(85,115)/100))))</f>
        <v>0.17</v>
      </c>
    </row>
    <row r="678" ht="15.0" customHeight="1">
      <c r="A678" s="45">
        <v>45660.0</v>
      </c>
      <c r="B678" s="35">
        <v>0.0</v>
      </c>
      <c r="C678" s="35" t="s">
        <v>128</v>
      </c>
      <c r="D678" s="39" t="s">
        <v>31</v>
      </c>
      <c r="E678" s="35" t="s">
        <v>174</v>
      </c>
      <c r="F678" s="46">
        <f>IF(Cadastro_Cargas!$E$6=0,0,IF(Perfil_Area!$C$3=0,0,MIN(Cadastro_Cargas!$E$6,MAX(Cadastro_Cargas!$F$6,Perfil_Area!$C$3*RANDBETWEEN(85,115)/100))))</f>
        <v>0.606</v>
      </c>
    </row>
    <row r="679" ht="15.0" customHeight="1">
      <c r="A679" s="45">
        <v>45660.0</v>
      </c>
      <c r="B679" s="35">
        <v>0.0</v>
      </c>
      <c r="C679" s="35" t="s">
        <v>128</v>
      </c>
      <c r="D679" s="40" t="s">
        <v>44</v>
      </c>
      <c r="E679" s="35" t="s">
        <v>174</v>
      </c>
      <c r="F679" s="46">
        <f>IF(Cadastro_Cargas!$E$7=0,0,IF(Perfil_Area!$C$5=0,0,MIN(Cadastro_Cargas!$E$7,MAX(Cadastro_Cargas!$F$7,Perfil_Area!$C$5*RANDBETWEEN(85,115)/100))))</f>
        <v>0.24934</v>
      </c>
    </row>
    <row r="680" ht="15.0" customHeight="1">
      <c r="A680" s="45">
        <v>45660.0</v>
      </c>
      <c r="B680" s="35">
        <v>0.0</v>
      </c>
      <c r="C680" s="35" t="s">
        <v>128</v>
      </c>
      <c r="D680" s="41" t="s">
        <v>56</v>
      </c>
      <c r="E680" s="35" t="s">
        <v>174</v>
      </c>
      <c r="F680" s="46">
        <f>IF(Cadastro_Cargas!$E$8=0,0,IF(Perfil_Area!$C$7=0,0,MIN(Cadastro_Cargas!$E$8,MAX(Cadastro_Cargas!$F$8,Perfil_Area!$C$7*RANDBETWEEN(85,115)/100))))</f>
        <v>0.17424</v>
      </c>
    </row>
    <row r="681" ht="15.0" customHeight="1">
      <c r="A681" s="45">
        <v>45660.0</v>
      </c>
      <c r="B681" s="35">
        <v>0.0</v>
      </c>
      <c r="C681" s="35" t="s">
        <v>129</v>
      </c>
      <c r="D681" s="36" t="s">
        <v>104</v>
      </c>
      <c r="E681" s="35" t="s">
        <v>173</v>
      </c>
      <c r="F681" s="46">
        <f>IF(Cadastro_Cargas!$E$9=0,0,IF(Perfil_Area!$C$10=0,0,MIN(Cadastro_Cargas!$E$9,MAX(Cadastro_Cargas!$F$9,Perfil_Area!$C$10*RANDBETWEEN(85,115)/100))))</f>
        <v>8</v>
      </c>
    </row>
    <row r="682" ht="15.0" customHeight="1">
      <c r="A682" s="45">
        <v>45660.0</v>
      </c>
      <c r="B682" s="35">
        <v>0.0</v>
      </c>
      <c r="C682" s="35" t="s">
        <v>129</v>
      </c>
      <c r="D682" s="36" t="s">
        <v>105</v>
      </c>
      <c r="E682" s="35" t="s">
        <v>173</v>
      </c>
      <c r="F682" s="46">
        <f>IF(Cadastro_Cargas!$E$10=0,0,IF(Perfil_Area!$C$12=0,0,MIN(Cadastro_Cargas!$E$10,MAX(Cadastro_Cargas!$F$10,Perfil_Area!$C$12*RANDBETWEEN(85,115)/100))))</f>
        <v>15.312</v>
      </c>
    </row>
    <row r="683" ht="15.0" customHeight="1">
      <c r="A683" s="45">
        <v>45660.0</v>
      </c>
      <c r="B683" s="35">
        <v>0.0</v>
      </c>
      <c r="C683" s="35" t="s">
        <v>129</v>
      </c>
      <c r="D683" s="36" t="s">
        <v>106</v>
      </c>
      <c r="E683" s="35" t="s">
        <v>173</v>
      </c>
      <c r="F683" s="46">
        <f>IF(Cadastro_Cargas!$E$11=0,0,IF(Perfil_Area!$C$14=0,0,MIN(Cadastro_Cargas!$E$11,MAX(Cadastro_Cargas!$F$11,Perfil_Area!$C$14*RANDBETWEEN(85,115)/100))))</f>
        <v>2.367013373</v>
      </c>
    </row>
    <row r="684" ht="15.0" customHeight="1">
      <c r="A684" s="45">
        <v>45660.0</v>
      </c>
      <c r="B684" s="35">
        <v>0.0</v>
      </c>
      <c r="C684" s="35" t="s">
        <v>129</v>
      </c>
      <c r="D684" s="36" t="s">
        <v>107</v>
      </c>
      <c r="E684" s="35" t="s">
        <v>173</v>
      </c>
      <c r="F684" s="46">
        <f>IF(Cadastro_Cargas!$E$12=0,0,IF(Perfil_Area!$C$16=0,0,MIN(Cadastro_Cargas!$E$12,MAX(Cadastro_Cargas!$F$12,Perfil_Area!$C$16*RANDBETWEEN(85,115)/100))))</f>
        <v>0.17</v>
      </c>
    </row>
    <row r="685" ht="15.0" customHeight="1">
      <c r="A685" s="45">
        <v>45660.0</v>
      </c>
      <c r="B685" s="35">
        <v>0.0</v>
      </c>
      <c r="C685" s="35" t="s">
        <v>129</v>
      </c>
      <c r="D685" s="39" t="s">
        <v>31</v>
      </c>
      <c r="E685" s="35" t="s">
        <v>174</v>
      </c>
      <c r="F685" s="46">
        <f>IF(Cadastro_Cargas!$E$13=0,0,IF(Perfil_Area!$C$4=0,0,MIN(Cadastro_Cargas!$E$13,MAX(Cadastro_Cargas!$F$13,Perfil_Area!$C$4*RANDBETWEEN(85,115)/100))))</f>
        <v>1.1175</v>
      </c>
    </row>
    <row r="686" ht="15.0" customHeight="1">
      <c r="A686" s="45">
        <v>45660.0</v>
      </c>
      <c r="B686" s="35">
        <v>0.0</v>
      </c>
      <c r="C686" s="35" t="s">
        <v>129</v>
      </c>
      <c r="D686" s="40" t="s">
        <v>44</v>
      </c>
      <c r="E686" s="35" t="s">
        <v>174</v>
      </c>
      <c r="F686" s="46">
        <f>IF(Cadastro_Cargas!$E$14=0,0,IF(Perfil_Area!$C$6=0,0,MIN(Cadastro_Cargas!$E$14,MAX(Cadastro_Cargas!$F$14,Perfil_Area!$C$6*RANDBETWEEN(85,115)/100))))</f>
        <v>0.36642</v>
      </c>
    </row>
    <row r="687" ht="15.0" customHeight="1">
      <c r="A687" s="45">
        <v>45660.0</v>
      </c>
      <c r="B687" s="35">
        <v>0.0</v>
      </c>
      <c r="C687" s="35" t="s">
        <v>129</v>
      </c>
      <c r="D687" s="41" t="s">
        <v>56</v>
      </c>
      <c r="E687" s="35" t="s">
        <v>174</v>
      </c>
      <c r="F687" s="46">
        <f>IF(Cadastro_Cargas!$E$15=0,0,IF(Perfil_Area!$C$8=0,0,MIN(Cadastro_Cargas!$E$15,MAX(Cadastro_Cargas!$F$15,Perfil_Area!$C$8*RANDBETWEEN(85,115)/100))))</f>
        <v>0.336</v>
      </c>
    </row>
    <row r="688" ht="15.0" customHeight="1">
      <c r="A688" s="45">
        <v>45660.0416666667</v>
      </c>
      <c r="B688" s="35">
        <v>1.0</v>
      </c>
      <c r="C688" s="35" t="s">
        <v>128</v>
      </c>
      <c r="D688" s="36" t="s">
        <v>104</v>
      </c>
      <c r="E688" s="35" t="s">
        <v>173</v>
      </c>
      <c r="F688" s="46">
        <f>IF(Cadastro_Cargas!$E$2=0,0,IF(Perfil_Area!$D$9=0,0,MIN(Cadastro_Cargas!$E$2,MAX(Cadastro_Cargas!$F$2,Perfil_Area!$D$9*RANDBETWEEN(85,115)/100))))</f>
        <v>3.8</v>
      </c>
    </row>
    <row r="689" ht="15.0" customHeight="1">
      <c r="A689" s="45">
        <v>45660.0416666667</v>
      </c>
      <c r="B689" s="35">
        <v>1.0</v>
      </c>
      <c r="C689" s="35" t="s">
        <v>128</v>
      </c>
      <c r="D689" s="36" t="s">
        <v>105</v>
      </c>
      <c r="E689" s="35" t="s">
        <v>173</v>
      </c>
      <c r="F689" s="46">
        <f>IF(Cadastro_Cargas!$E$3=0,0,IF(Perfil_Area!$D$11=0,0,MIN(Cadastro_Cargas!$E$3,MAX(Cadastro_Cargas!$F$3,Perfil_Area!$D$11*RANDBETWEEN(85,115)/100))))</f>
        <v>0</v>
      </c>
    </row>
    <row r="690" ht="15.0" customHeight="1">
      <c r="A690" s="45">
        <v>45660.0416666667</v>
      </c>
      <c r="B690" s="35">
        <v>1.0</v>
      </c>
      <c r="C690" s="35" t="s">
        <v>128</v>
      </c>
      <c r="D690" s="36" t="s">
        <v>106</v>
      </c>
      <c r="E690" s="35" t="s">
        <v>173</v>
      </c>
      <c r="F690" s="46">
        <f>IF(Cadastro_Cargas!$E$4=0,0,IF(Perfil_Area!$D$13=0,0,MIN(Cadastro_Cargas!$E$4,MAX(Cadastro_Cargas!$F$4,Perfil_Area!$D$13*RANDBETWEEN(85,115)/100))))</f>
        <v>0</v>
      </c>
    </row>
    <row r="691" ht="15.0" customHeight="1">
      <c r="A691" s="45">
        <v>45660.0416666667</v>
      </c>
      <c r="B691" s="35">
        <v>1.0</v>
      </c>
      <c r="C691" s="35" t="s">
        <v>128</v>
      </c>
      <c r="D691" s="36" t="s">
        <v>107</v>
      </c>
      <c r="E691" s="35" t="s">
        <v>173</v>
      </c>
      <c r="F691" s="46">
        <f>IF(Cadastro_Cargas!$E$5=0,0,IF(Perfil_Area!$D$15=0,0,MIN(Cadastro_Cargas!$E$5,MAX(Cadastro_Cargas!$F$5,Perfil_Area!$D$15*RANDBETWEEN(85,115)/100))))</f>
        <v>0.2</v>
      </c>
    </row>
    <row r="692" ht="15.0" customHeight="1">
      <c r="A692" s="45">
        <v>45660.0416666667</v>
      </c>
      <c r="B692" s="35">
        <v>1.0</v>
      </c>
      <c r="C692" s="35" t="s">
        <v>128</v>
      </c>
      <c r="D692" s="39" t="s">
        <v>31</v>
      </c>
      <c r="E692" s="35" t="s">
        <v>174</v>
      </c>
      <c r="F692" s="46">
        <f>IF(Cadastro_Cargas!$E$6=0,0,IF(Perfil_Area!$D$3=0,0,MIN(Cadastro_Cargas!$E$6,MAX(Cadastro_Cargas!$F$6,Perfil_Area!$D$3*RANDBETWEEN(85,115)/100))))</f>
        <v>0.606</v>
      </c>
    </row>
    <row r="693" ht="15.0" customHeight="1">
      <c r="A693" s="45">
        <v>45660.0416666667</v>
      </c>
      <c r="B693" s="35">
        <v>1.0</v>
      </c>
      <c r="C693" s="35" t="s">
        <v>128</v>
      </c>
      <c r="D693" s="40" t="s">
        <v>44</v>
      </c>
      <c r="E693" s="35" t="s">
        <v>174</v>
      </c>
      <c r="F693" s="46">
        <f>IF(Cadastro_Cargas!$E$7=0,0,IF(Perfil_Area!$D$5=0,0,MIN(Cadastro_Cargas!$E$7,MAX(Cadastro_Cargas!$F$7,Perfil_Area!$D$5*RANDBETWEEN(85,115)/100))))</f>
        <v>0.29866</v>
      </c>
    </row>
    <row r="694" ht="15.0" customHeight="1">
      <c r="A694" s="45">
        <v>45660.0416666667</v>
      </c>
      <c r="B694" s="35">
        <v>1.0</v>
      </c>
      <c r="C694" s="35" t="s">
        <v>128</v>
      </c>
      <c r="D694" s="41" t="s">
        <v>56</v>
      </c>
      <c r="E694" s="35" t="s">
        <v>174</v>
      </c>
      <c r="F694" s="46">
        <f>IF(Cadastro_Cargas!$E$8=0,0,IF(Perfil_Area!$D$7=0,0,MIN(Cadastro_Cargas!$E$8,MAX(Cadastro_Cargas!$F$8,Perfil_Area!$D$7*RANDBETWEEN(85,115)/100))))</f>
        <v>0.176</v>
      </c>
    </row>
    <row r="695" ht="15.0" customHeight="1">
      <c r="A695" s="45">
        <v>45660.0416666667</v>
      </c>
      <c r="B695" s="35">
        <v>1.0</v>
      </c>
      <c r="C695" s="35" t="s">
        <v>129</v>
      </c>
      <c r="D695" s="36" t="s">
        <v>104</v>
      </c>
      <c r="E695" s="35" t="s">
        <v>173</v>
      </c>
      <c r="F695" s="46">
        <f>IF(Cadastro_Cargas!$E$9=0,0,IF(Perfil_Area!$D$10=0,0,MIN(Cadastro_Cargas!$E$9,MAX(Cadastro_Cargas!$F$9,Perfil_Area!$D$10*RANDBETWEEN(85,115)/100))))</f>
        <v>6.96</v>
      </c>
    </row>
    <row r="696" ht="15.0" customHeight="1">
      <c r="A696" s="45">
        <v>45660.0416666667</v>
      </c>
      <c r="B696" s="35">
        <v>1.0</v>
      </c>
      <c r="C696" s="35" t="s">
        <v>129</v>
      </c>
      <c r="D696" s="36" t="s">
        <v>105</v>
      </c>
      <c r="E696" s="35" t="s">
        <v>173</v>
      </c>
      <c r="F696" s="46">
        <f>IF(Cadastro_Cargas!$E$10=0,0,IF(Perfil_Area!$D$12=0,0,MIN(Cadastro_Cargas!$E$10,MAX(Cadastro_Cargas!$F$10,Perfil_Area!$D$12*RANDBETWEEN(85,115)/100))))</f>
        <v>17.6</v>
      </c>
    </row>
    <row r="697" ht="15.0" customHeight="1">
      <c r="A697" s="45">
        <v>45660.0416666667</v>
      </c>
      <c r="B697" s="35">
        <v>1.0</v>
      </c>
      <c r="C697" s="35" t="s">
        <v>129</v>
      </c>
      <c r="D697" s="36" t="s">
        <v>106</v>
      </c>
      <c r="E697" s="35" t="s">
        <v>173</v>
      </c>
      <c r="F697" s="46">
        <f>IF(Cadastro_Cargas!$E$11=0,0,IF(Perfil_Area!$D$14=0,0,MIN(Cadastro_Cargas!$E$11,MAX(Cadastro_Cargas!$F$11,Perfil_Area!$D$14*RANDBETWEEN(85,115)/100))))</f>
        <v>2.334517088</v>
      </c>
    </row>
    <row r="698" ht="15.0" customHeight="1">
      <c r="A698" s="45">
        <v>45660.0416666667</v>
      </c>
      <c r="B698" s="35">
        <v>1.0</v>
      </c>
      <c r="C698" s="35" t="s">
        <v>129</v>
      </c>
      <c r="D698" s="36" t="s">
        <v>107</v>
      </c>
      <c r="E698" s="35" t="s">
        <v>173</v>
      </c>
      <c r="F698" s="46">
        <f>IF(Cadastro_Cargas!$E$12=0,0,IF(Perfil_Area!$D$16=0,0,MIN(Cadastro_Cargas!$E$12,MAX(Cadastro_Cargas!$F$12,Perfil_Area!$D$16*RANDBETWEEN(85,115)/100))))</f>
        <v>0.198</v>
      </c>
    </row>
    <row r="699" ht="15.0" customHeight="1">
      <c r="A699" s="45">
        <v>45660.0416666667</v>
      </c>
      <c r="B699" s="35">
        <v>1.0</v>
      </c>
      <c r="C699" s="35" t="s">
        <v>129</v>
      </c>
      <c r="D699" s="39" t="s">
        <v>31</v>
      </c>
      <c r="E699" s="35" t="s">
        <v>174</v>
      </c>
      <c r="F699" s="46">
        <f>IF(Cadastro_Cargas!$E$13=0,0,IF(Perfil_Area!$D$4=0,0,MIN(Cadastro_Cargas!$E$13,MAX(Cadastro_Cargas!$F$13,Perfil_Area!$D$4*RANDBETWEEN(85,115)/100))))</f>
        <v>1.1175</v>
      </c>
    </row>
    <row r="700" ht="15.0" customHeight="1">
      <c r="A700" s="45">
        <v>45660.0416666667</v>
      </c>
      <c r="B700" s="35">
        <v>1.0</v>
      </c>
      <c r="C700" s="35" t="s">
        <v>129</v>
      </c>
      <c r="D700" s="40" t="s">
        <v>44</v>
      </c>
      <c r="E700" s="35" t="s">
        <v>174</v>
      </c>
      <c r="F700" s="46">
        <f>IF(Cadastro_Cargas!$E$14=0,0,IF(Perfil_Area!$D$6=0,0,MIN(Cadastro_Cargas!$E$14,MAX(Cadastro_Cargas!$F$14,Perfil_Area!$D$6*RANDBETWEEN(85,115)/100))))</f>
        <v>0.36248</v>
      </c>
    </row>
    <row r="701" ht="15.0" customHeight="1">
      <c r="A701" s="45">
        <v>45660.0416666667</v>
      </c>
      <c r="B701" s="35">
        <v>1.0</v>
      </c>
      <c r="C701" s="35" t="s">
        <v>129</v>
      </c>
      <c r="D701" s="41" t="s">
        <v>56</v>
      </c>
      <c r="E701" s="35" t="s">
        <v>174</v>
      </c>
      <c r="F701" s="46">
        <f>IF(Cadastro_Cargas!$E$15=0,0,IF(Perfil_Area!$D$8=0,0,MIN(Cadastro_Cargas!$E$15,MAX(Cadastro_Cargas!$F$15,Perfil_Area!$D$8*RANDBETWEEN(85,115)/100))))</f>
        <v>0.336</v>
      </c>
    </row>
    <row r="702" ht="15.0" customHeight="1">
      <c r="A702" s="45">
        <v>45660.0833333333</v>
      </c>
      <c r="B702" s="35">
        <v>2.0</v>
      </c>
      <c r="C702" s="35" t="s">
        <v>128</v>
      </c>
      <c r="D702" s="36" t="s">
        <v>104</v>
      </c>
      <c r="E702" s="35" t="s">
        <v>173</v>
      </c>
      <c r="F702" s="46">
        <f>IF(Cadastro_Cargas!$E$2=0,0,IF(Perfil_Area!$E$9=0,0,MIN(Cadastro_Cargas!$E$2,MAX(Cadastro_Cargas!$F$2,Perfil_Area!$E$9*RANDBETWEEN(85,115)/100))))</f>
        <v>3.64</v>
      </c>
    </row>
    <row r="703" ht="15.0" customHeight="1">
      <c r="A703" s="45">
        <v>45660.0833333333</v>
      </c>
      <c r="B703" s="35">
        <v>2.0</v>
      </c>
      <c r="C703" s="35" t="s">
        <v>128</v>
      </c>
      <c r="D703" s="36" t="s">
        <v>105</v>
      </c>
      <c r="E703" s="35" t="s">
        <v>173</v>
      </c>
      <c r="F703" s="46">
        <f>IF(Cadastro_Cargas!$E$3=0,0,IF(Perfil_Area!$E$11=0,0,MIN(Cadastro_Cargas!$E$3,MAX(Cadastro_Cargas!$F$3,Perfil_Area!$E$11*RANDBETWEEN(85,115)/100))))</f>
        <v>0</v>
      </c>
    </row>
    <row r="704" ht="15.0" customHeight="1">
      <c r="A704" s="45">
        <v>45660.0833333333</v>
      </c>
      <c r="B704" s="35">
        <v>2.0</v>
      </c>
      <c r="C704" s="35" t="s">
        <v>128</v>
      </c>
      <c r="D704" s="36" t="s">
        <v>106</v>
      </c>
      <c r="E704" s="35" t="s">
        <v>173</v>
      </c>
      <c r="F704" s="46">
        <f>IF(Cadastro_Cargas!$E$4=0,0,IF(Perfil_Area!$E$13=0,0,MIN(Cadastro_Cargas!$E$4,MAX(Cadastro_Cargas!$F$4,Perfil_Area!$E$13*RANDBETWEEN(85,115)/100))))</f>
        <v>0</v>
      </c>
    </row>
    <row r="705" ht="15.0" customHeight="1">
      <c r="A705" s="45">
        <v>45660.0833333333</v>
      </c>
      <c r="B705" s="35">
        <v>2.0</v>
      </c>
      <c r="C705" s="35" t="s">
        <v>128</v>
      </c>
      <c r="D705" s="36" t="s">
        <v>107</v>
      </c>
      <c r="E705" s="35" t="s">
        <v>173</v>
      </c>
      <c r="F705" s="46">
        <f>IF(Cadastro_Cargas!$E$5=0,0,IF(Perfil_Area!$E$15=0,0,MIN(Cadastro_Cargas!$E$5,MAX(Cadastro_Cargas!$F$5,Perfil_Area!$E$15*RANDBETWEEN(85,115)/100))))</f>
        <v>0.178</v>
      </c>
    </row>
    <row r="706" ht="15.0" customHeight="1">
      <c r="A706" s="45">
        <v>45660.0833333333</v>
      </c>
      <c r="B706" s="35">
        <v>2.0</v>
      </c>
      <c r="C706" s="35" t="s">
        <v>128</v>
      </c>
      <c r="D706" s="39" t="s">
        <v>31</v>
      </c>
      <c r="E706" s="35" t="s">
        <v>174</v>
      </c>
      <c r="F706" s="46">
        <f>IF(Cadastro_Cargas!$E$6=0,0,IF(Perfil_Area!$E$3=0,0,MIN(Cadastro_Cargas!$E$6,MAX(Cadastro_Cargas!$F$6,Perfil_Area!$E$3*RANDBETWEEN(85,115)/100))))</f>
        <v>0.606</v>
      </c>
    </row>
    <row r="707" ht="15.0" customHeight="1">
      <c r="A707" s="45">
        <v>45660.0833333333</v>
      </c>
      <c r="B707" s="35">
        <v>2.0</v>
      </c>
      <c r="C707" s="35" t="s">
        <v>128</v>
      </c>
      <c r="D707" s="40" t="s">
        <v>44</v>
      </c>
      <c r="E707" s="35" t="s">
        <v>174</v>
      </c>
      <c r="F707" s="46">
        <f>IF(Cadastro_Cargas!$E$7=0,0,IF(Perfil_Area!$E$5=0,0,MIN(Cadastro_Cargas!$E$7,MAX(Cadastro_Cargas!$F$7,Perfil_Area!$E$5*RANDBETWEEN(85,115)/100))))</f>
        <v>0.25482</v>
      </c>
    </row>
    <row r="708" ht="15.0" customHeight="1">
      <c r="A708" s="45">
        <v>45660.0833333333</v>
      </c>
      <c r="B708" s="35">
        <v>2.0</v>
      </c>
      <c r="C708" s="35" t="s">
        <v>128</v>
      </c>
      <c r="D708" s="41" t="s">
        <v>56</v>
      </c>
      <c r="E708" s="35" t="s">
        <v>174</v>
      </c>
      <c r="F708" s="46">
        <f>IF(Cadastro_Cargas!$E$8=0,0,IF(Perfil_Area!$E$7=0,0,MIN(Cadastro_Cargas!$E$8,MAX(Cadastro_Cargas!$F$8,Perfil_Area!$E$7*RANDBETWEEN(85,115)/100))))</f>
        <v>0.17072</v>
      </c>
    </row>
    <row r="709" ht="15.0" customHeight="1">
      <c r="A709" s="45">
        <v>45660.0833333333</v>
      </c>
      <c r="B709" s="35">
        <v>2.0</v>
      </c>
      <c r="C709" s="35" t="s">
        <v>129</v>
      </c>
      <c r="D709" s="36" t="s">
        <v>104</v>
      </c>
      <c r="E709" s="35" t="s">
        <v>173</v>
      </c>
      <c r="F709" s="46">
        <f>IF(Cadastro_Cargas!$E$9=0,0,IF(Perfil_Area!$E$10=0,0,MIN(Cadastro_Cargas!$E$9,MAX(Cadastro_Cargas!$F$9,Perfil_Area!$E$10*RANDBETWEEN(85,115)/100))))</f>
        <v>8</v>
      </c>
    </row>
    <row r="710" ht="15.0" customHeight="1">
      <c r="A710" s="45">
        <v>45660.0833333333</v>
      </c>
      <c r="B710" s="35">
        <v>2.0</v>
      </c>
      <c r="C710" s="35" t="s">
        <v>129</v>
      </c>
      <c r="D710" s="36" t="s">
        <v>105</v>
      </c>
      <c r="E710" s="35" t="s">
        <v>173</v>
      </c>
      <c r="F710" s="46">
        <f>IF(Cadastro_Cargas!$E$10=0,0,IF(Perfil_Area!$E$12=0,0,MIN(Cadastro_Cargas!$E$10,MAX(Cadastro_Cargas!$F$10,Perfil_Area!$E$12*RANDBETWEEN(85,115)/100))))</f>
        <v>0</v>
      </c>
    </row>
    <row r="711" ht="15.0" customHeight="1">
      <c r="A711" s="45">
        <v>45660.0833333333</v>
      </c>
      <c r="B711" s="35">
        <v>2.0</v>
      </c>
      <c r="C711" s="35" t="s">
        <v>129</v>
      </c>
      <c r="D711" s="36" t="s">
        <v>106</v>
      </c>
      <c r="E711" s="35" t="s">
        <v>173</v>
      </c>
      <c r="F711" s="46">
        <f>IF(Cadastro_Cargas!$E$11=0,0,IF(Perfil_Area!$E$14=0,0,MIN(Cadastro_Cargas!$E$11,MAX(Cadastro_Cargas!$F$11,Perfil_Area!$E$14*RANDBETWEEN(85,115)/100))))</f>
        <v>2.07013373</v>
      </c>
    </row>
    <row r="712" ht="15.0" customHeight="1">
      <c r="A712" s="45">
        <v>45660.0833333333</v>
      </c>
      <c r="B712" s="35">
        <v>2.0</v>
      </c>
      <c r="C712" s="35" t="s">
        <v>129</v>
      </c>
      <c r="D712" s="36" t="s">
        <v>107</v>
      </c>
      <c r="E712" s="35" t="s">
        <v>173</v>
      </c>
      <c r="F712" s="46">
        <f>IF(Cadastro_Cargas!$E$12=0,0,IF(Perfil_Area!$E$16=0,0,MIN(Cadastro_Cargas!$E$12,MAX(Cadastro_Cargas!$F$12,Perfil_Area!$E$16*RANDBETWEEN(85,115)/100))))</f>
        <v>0.2</v>
      </c>
    </row>
    <row r="713" ht="15.0" customHeight="1">
      <c r="A713" s="45">
        <v>45660.0833333333</v>
      </c>
      <c r="B713" s="35">
        <v>2.0</v>
      </c>
      <c r="C713" s="35" t="s">
        <v>129</v>
      </c>
      <c r="D713" s="39" t="s">
        <v>31</v>
      </c>
      <c r="E713" s="35" t="s">
        <v>174</v>
      </c>
      <c r="F713" s="46">
        <f>IF(Cadastro_Cargas!$E$13=0,0,IF(Perfil_Area!$E$4=0,0,MIN(Cadastro_Cargas!$E$13,MAX(Cadastro_Cargas!$F$13,Perfil_Area!$E$4*RANDBETWEEN(85,115)/100))))</f>
        <v>1.1175</v>
      </c>
    </row>
    <row r="714" ht="15.0" customHeight="1">
      <c r="A714" s="45">
        <v>45660.0833333333</v>
      </c>
      <c r="B714" s="35">
        <v>2.0</v>
      </c>
      <c r="C714" s="35" t="s">
        <v>129</v>
      </c>
      <c r="D714" s="40" t="s">
        <v>44</v>
      </c>
      <c r="E714" s="35" t="s">
        <v>174</v>
      </c>
      <c r="F714" s="46">
        <f>IF(Cadastro_Cargas!$E$14=0,0,IF(Perfil_Area!$E$6=0,0,MIN(Cadastro_Cargas!$E$14,MAX(Cadastro_Cargas!$F$14,Perfil_Area!$E$6*RANDBETWEEN(85,115)/100))))</f>
        <v>0.394</v>
      </c>
    </row>
    <row r="715" ht="15.0" customHeight="1">
      <c r="A715" s="45">
        <v>45660.0833333333</v>
      </c>
      <c r="B715" s="35">
        <v>2.0</v>
      </c>
      <c r="C715" s="35" t="s">
        <v>129</v>
      </c>
      <c r="D715" s="41" t="s">
        <v>56</v>
      </c>
      <c r="E715" s="35" t="s">
        <v>174</v>
      </c>
      <c r="F715" s="46">
        <f>IF(Cadastro_Cargas!$E$15=0,0,IF(Perfil_Area!$E$8=0,0,MIN(Cadastro_Cargas!$E$15,MAX(Cadastro_Cargas!$F$15,Perfil_Area!$E$8*RANDBETWEEN(85,115)/100))))</f>
        <v>0.32256</v>
      </c>
    </row>
    <row r="716" ht="15.0" customHeight="1">
      <c r="A716" s="45">
        <v>45660.125</v>
      </c>
      <c r="B716" s="35">
        <v>3.0</v>
      </c>
      <c r="C716" s="35" t="s">
        <v>128</v>
      </c>
      <c r="D716" s="36" t="s">
        <v>104</v>
      </c>
      <c r="E716" s="35" t="s">
        <v>173</v>
      </c>
      <c r="F716" s="46">
        <f>IF(Cadastro_Cargas!$E$2=0,0,IF(Perfil_Area!$F$9=0,0,MIN(Cadastro_Cargas!$E$2,MAX(Cadastro_Cargas!$F$2,Perfil_Area!$F$9*RANDBETWEEN(85,115)/100))))</f>
        <v>4</v>
      </c>
    </row>
    <row r="717" ht="15.0" customHeight="1">
      <c r="A717" s="45">
        <v>45660.125</v>
      </c>
      <c r="B717" s="35">
        <v>3.0</v>
      </c>
      <c r="C717" s="35" t="s">
        <v>128</v>
      </c>
      <c r="D717" s="36" t="s">
        <v>105</v>
      </c>
      <c r="E717" s="35" t="s">
        <v>173</v>
      </c>
      <c r="F717" s="46">
        <f>IF(Cadastro_Cargas!$E$3=0,0,IF(Perfil_Area!$F$11=0,0,MIN(Cadastro_Cargas!$E$3,MAX(Cadastro_Cargas!$F$3,Perfil_Area!$F$11*RANDBETWEEN(85,115)/100))))</f>
        <v>0</v>
      </c>
    </row>
    <row r="718" ht="15.0" customHeight="1">
      <c r="A718" s="45">
        <v>45660.125</v>
      </c>
      <c r="B718" s="35">
        <v>3.0</v>
      </c>
      <c r="C718" s="35" t="s">
        <v>128</v>
      </c>
      <c r="D718" s="36" t="s">
        <v>106</v>
      </c>
      <c r="E718" s="35" t="s">
        <v>173</v>
      </c>
      <c r="F718" s="46">
        <f>IF(Cadastro_Cargas!$E$4=0,0,IF(Perfil_Area!$F$13=0,0,MIN(Cadastro_Cargas!$E$4,MAX(Cadastro_Cargas!$F$4,Perfil_Area!$F$13*RANDBETWEEN(85,115)/100))))</f>
        <v>0</v>
      </c>
    </row>
    <row r="719" ht="15.0" customHeight="1">
      <c r="A719" s="45">
        <v>45660.125</v>
      </c>
      <c r="B719" s="35">
        <v>3.0</v>
      </c>
      <c r="C719" s="35" t="s">
        <v>128</v>
      </c>
      <c r="D719" s="36" t="s">
        <v>107</v>
      </c>
      <c r="E719" s="35" t="s">
        <v>173</v>
      </c>
      <c r="F719" s="46">
        <f>IF(Cadastro_Cargas!$E$5=0,0,IF(Perfil_Area!$F$15=0,0,MIN(Cadastro_Cargas!$E$5,MAX(Cadastro_Cargas!$F$5,Perfil_Area!$F$15*RANDBETWEEN(85,115)/100))))</f>
        <v>0.2</v>
      </c>
    </row>
    <row r="720" ht="15.0" customHeight="1">
      <c r="A720" s="45">
        <v>45660.125</v>
      </c>
      <c r="B720" s="35">
        <v>3.0</v>
      </c>
      <c r="C720" s="35" t="s">
        <v>128</v>
      </c>
      <c r="D720" s="39" t="s">
        <v>31</v>
      </c>
      <c r="E720" s="35" t="s">
        <v>174</v>
      </c>
      <c r="F720" s="46">
        <f>IF(Cadastro_Cargas!$E$6=0,0,IF(Perfil_Area!$F$3=0,0,MIN(Cadastro_Cargas!$E$6,MAX(Cadastro_Cargas!$F$6,Perfil_Area!$F$3*RANDBETWEEN(85,115)/100))))</f>
        <v>0.606</v>
      </c>
    </row>
    <row r="721" ht="15.0" customHeight="1">
      <c r="A721" s="45">
        <v>45660.125</v>
      </c>
      <c r="B721" s="35">
        <v>3.0</v>
      </c>
      <c r="C721" s="35" t="s">
        <v>128</v>
      </c>
      <c r="D721" s="40" t="s">
        <v>44</v>
      </c>
      <c r="E721" s="35" t="s">
        <v>174</v>
      </c>
      <c r="F721" s="46">
        <f>IF(Cadastro_Cargas!$E$7=0,0,IF(Perfil_Area!$F$5=0,0,MIN(Cadastro_Cargas!$E$7,MAX(Cadastro_Cargas!$F$7,Perfil_Area!$F$5*RANDBETWEEN(85,115)/100))))</f>
        <v>0.29592</v>
      </c>
    </row>
    <row r="722" ht="15.0" customHeight="1">
      <c r="A722" s="45">
        <v>45660.125</v>
      </c>
      <c r="B722" s="35">
        <v>3.0</v>
      </c>
      <c r="C722" s="35" t="s">
        <v>128</v>
      </c>
      <c r="D722" s="41" t="s">
        <v>56</v>
      </c>
      <c r="E722" s="35" t="s">
        <v>174</v>
      </c>
      <c r="F722" s="46">
        <f>IF(Cadastro_Cargas!$E$8=0,0,IF(Perfil_Area!$F$7=0,0,MIN(Cadastro_Cargas!$E$8,MAX(Cadastro_Cargas!$F$8,Perfil_Area!$F$7*RANDBETWEEN(85,115)/100))))</f>
        <v>0.16896</v>
      </c>
    </row>
    <row r="723" ht="15.0" customHeight="1">
      <c r="A723" s="45">
        <v>45660.125</v>
      </c>
      <c r="B723" s="35">
        <v>3.0</v>
      </c>
      <c r="C723" s="35" t="s">
        <v>129</v>
      </c>
      <c r="D723" s="36" t="s">
        <v>104</v>
      </c>
      <c r="E723" s="35" t="s">
        <v>173</v>
      </c>
      <c r="F723" s="46">
        <f>IF(Cadastro_Cargas!$E$9=0,0,IF(Perfil_Area!$F$10=0,0,MIN(Cadastro_Cargas!$E$9,MAX(Cadastro_Cargas!$F$9,Perfil_Area!$F$10*RANDBETWEEN(85,115)/100))))</f>
        <v>8</v>
      </c>
    </row>
    <row r="724" ht="15.0" customHeight="1">
      <c r="A724" s="45">
        <v>45660.125</v>
      </c>
      <c r="B724" s="35">
        <v>3.0</v>
      </c>
      <c r="C724" s="35" t="s">
        <v>129</v>
      </c>
      <c r="D724" s="36" t="s">
        <v>105</v>
      </c>
      <c r="E724" s="35" t="s">
        <v>173</v>
      </c>
      <c r="F724" s="46">
        <f>IF(Cadastro_Cargas!$E$10=0,0,IF(Perfil_Area!$F$12=0,0,MIN(Cadastro_Cargas!$E$10,MAX(Cadastro_Cargas!$F$10,Perfil_Area!$F$12*RANDBETWEEN(85,115)/100))))</f>
        <v>0</v>
      </c>
    </row>
    <row r="725" ht="15.0" customHeight="1">
      <c r="A725" s="45">
        <v>45660.125</v>
      </c>
      <c r="B725" s="35">
        <v>3.0</v>
      </c>
      <c r="C725" s="35" t="s">
        <v>129</v>
      </c>
      <c r="D725" s="36" t="s">
        <v>106</v>
      </c>
      <c r="E725" s="35" t="s">
        <v>173</v>
      </c>
      <c r="F725" s="46">
        <f>IF(Cadastro_Cargas!$E$11=0,0,IF(Perfil_Area!$F$14=0,0,MIN(Cadastro_Cargas!$E$11,MAX(Cadastro_Cargas!$F$11,Perfil_Area!$F$14*RANDBETWEEN(85,115)/100))))</f>
        <v>2.367013373</v>
      </c>
    </row>
    <row r="726" ht="15.0" customHeight="1">
      <c r="A726" s="45">
        <v>45660.125</v>
      </c>
      <c r="B726" s="35">
        <v>3.0</v>
      </c>
      <c r="C726" s="35" t="s">
        <v>129</v>
      </c>
      <c r="D726" s="36" t="s">
        <v>107</v>
      </c>
      <c r="E726" s="35" t="s">
        <v>173</v>
      </c>
      <c r="F726" s="46">
        <f>IF(Cadastro_Cargas!$E$12=0,0,IF(Perfil_Area!$F$16=0,0,MIN(Cadastro_Cargas!$E$12,MAX(Cadastro_Cargas!$F$12,Perfil_Area!$F$16*RANDBETWEEN(85,115)/100))))</f>
        <v>0.2</v>
      </c>
    </row>
    <row r="727" ht="15.0" customHeight="1">
      <c r="A727" s="45">
        <v>45660.125</v>
      </c>
      <c r="B727" s="35">
        <v>3.0</v>
      </c>
      <c r="C727" s="35" t="s">
        <v>129</v>
      </c>
      <c r="D727" s="39" t="s">
        <v>31</v>
      </c>
      <c r="E727" s="35" t="s">
        <v>174</v>
      </c>
      <c r="F727" s="46">
        <f>IF(Cadastro_Cargas!$E$13=0,0,IF(Perfil_Area!$F$4=0,0,MIN(Cadastro_Cargas!$E$13,MAX(Cadastro_Cargas!$F$13,Perfil_Area!$F$4*RANDBETWEEN(85,115)/100))))</f>
        <v>1.1175</v>
      </c>
    </row>
    <row r="728" ht="15.0" customHeight="1">
      <c r="A728" s="45">
        <v>45660.125</v>
      </c>
      <c r="B728" s="35">
        <v>3.0</v>
      </c>
      <c r="C728" s="35" t="s">
        <v>129</v>
      </c>
      <c r="D728" s="40" t="s">
        <v>44</v>
      </c>
      <c r="E728" s="35" t="s">
        <v>174</v>
      </c>
      <c r="F728" s="46">
        <f>IF(Cadastro_Cargas!$E$14=0,0,IF(Perfil_Area!$F$6=0,0,MIN(Cadastro_Cargas!$E$14,MAX(Cadastro_Cargas!$F$14,Perfil_Area!$F$6*RANDBETWEEN(85,115)/100))))</f>
        <v>0.37824</v>
      </c>
    </row>
    <row r="729" ht="15.0" customHeight="1">
      <c r="A729" s="45">
        <v>45660.125</v>
      </c>
      <c r="B729" s="35">
        <v>3.0</v>
      </c>
      <c r="C729" s="35" t="s">
        <v>129</v>
      </c>
      <c r="D729" s="41" t="s">
        <v>56</v>
      </c>
      <c r="E729" s="35" t="s">
        <v>174</v>
      </c>
      <c r="F729" s="46">
        <f>IF(Cadastro_Cargas!$E$15=0,0,IF(Perfil_Area!$F$8=0,0,MIN(Cadastro_Cargas!$E$15,MAX(Cadastro_Cargas!$F$15,Perfil_Area!$F$8*RANDBETWEEN(85,115)/100))))</f>
        <v>0.336</v>
      </c>
    </row>
    <row r="730" ht="15.0" customHeight="1">
      <c r="A730" s="45">
        <v>45660.1666666667</v>
      </c>
      <c r="B730" s="35">
        <v>4.0</v>
      </c>
      <c r="C730" s="35" t="s">
        <v>128</v>
      </c>
      <c r="D730" s="36" t="s">
        <v>104</v>
      </c>
      <c r="E730" s="35" t="s">
        <v>173</v>
      </c>
      <c r="F730" s="46">
        <f>IF(Cadastro_Cargas!$E$2=0,0,IF(Perfil_Area!$G$9=0,0,MIN(Cadastro_Cargas!$E$2,MAX(Cadastro_Cargas!$F$2,Perfil_Area!$G$9*RANDBETWEEN(85,115)/100))))</f>
        <v>4</v>
      </c>
    </row>
    <row r="731" ht="15.0" customHeight="1">
      <c r="A731" s="45">
        <v>45660.1666666667</v>
      </c>
      <c r="B731" s="35">
        <v>4.0</v>
      </c>
      <c r="C731" s="35" t="s">
        <v>128</v>
      </c>
      <c r="D731" s="36" t="s">
        <v>105</v>
      </c>
      <c r="E731" s="35" t="s">
        <v>173</v>
      </c>
      <c r="F731" s="46">
        <f>IF(Cadastro_Cargas!$E$3=0,0,IF(Perfil_Area!$G$11=0,0,MIN(Cadastro_Cargas!$E$3,MAX(Cadastro_Cargas!$F$3,Perfil_Area!$G$11*RANDBETWEEN(85,115)/100))))</f>
        <v>0</v>
      </c>
    </row>
    <row r="732" ht="15.0" customHeight="1">
      <c r="A732" s="45">
        <v>45660.1666666667</v>
      </c>
      <c r="B732" s="35">
        <v>4.0</v>
      </c>
      <c r="C732" s="35" t="s">
        <v>128</v>
      </c>
      <c r="D732" s="36" t="s">
        <v>106</v>
      </c>
      <c r="E732" s="35" t="s">
        <v>173</v>
      </c>
      <c r="F732" s="46">
        <f>IF(Cadastro_Cargas!$E$4=0,0,IF(Perfil_Area!$G$13=0,0,MIN(Cadastro_Cargas!$E$4,MAX(Cadastro_Cargas!$F$4,Perfil_Area!$G$13*RANDBETWEEN(85,115)/100))))</f>
        <v>0</v>
      </c>
    </row>
    <row r="733" ht="15.0" customHeight="1">
      <c r="A733" s="45">
        <v>45660.1666666667</v>
      </c>
      <c r="B733" s="35">
        <v>4.0</v>
      </c>
      <c r="C733" s="35" t="s">
        <v>128</v>
      </c>
      <c r="D733" s="36" t="s">
        <v>107</v>
      </c>
      <c r="E733" s="35" t="s">
        <v>173</v>
      </c>
      <c r="F733" s="46">
        <f>IF(Cadastro_Cargas!$E$5=0,0,IF(Perfil_Area!$G$15=0,0,MIN(Cadastro_Cargas!$E$5,MAX(Cadastro_Cargas!$F$5,Perfil_Area!$G$15*RANDBETWEEN(85,115)/100))))</f>
        <v>0.2</v>
      </c>
    </row>
    <row r="734" ht="15.0" customHeight="1">
      <c r="A734" s="45">
        <v>45660.1666666667</v>
      </c>
      <c r="B734" s="35">
        <v>4.0</v>
      </c>
      <c r="C734" s="35" t="s">
        <v>128</v>
      </c>
      <c r="D734" s="39" t="s">
        <v>31</v>
      </c>
      <c r="E734" s="35" t="s">
        <v>174</v>
      </c>
      <c r="F734" s="46">
        <f>IF(Cadastro_Cargas!$E$6=0,0,IF(Perfil_Area!$G$3=0,0,MIN(Cadastro_Cargas!$E$6,MAX(Cadastro_Cargas!$F$6,Perfil_Area!$G$3*RANDBETWEEN(85,115)/100))))</f>
        <v>0.606</v>
      </c>
    </row>
    <row r="735" ht="15.0" customHeight="1">
      <c r="A735" s="45">
        <v>45660.1666666667</v>
      </c>
      <c r="B735" s="35">
        <v>4.0</v>
      </c>
      <c r="C735" s="35" t="s">
        <v>128</v>
      </c>
      <c r="D735" s="40" t="s">
        <v>44</v>
      </c>
      <c r="E735" s="35" t="s">
        <v>174</v>
      </c>
      <c r="F735" s="46">
        <f>IF(Cadastro_Cargas!$E$7=0,0,IF(Perfil_Area!$G$5=0,0,MIN(Cadastro_Cargas!$E$7,MAX(Cadastro_Cargas!$F$7,Perfil_Area!$G$5*RANDBETWEEN(85,115)/100))))</f>
        <v>0.29592</v>
      </c>
    </row>
    <row r="736" ht="15.0" customHeight="1">
      <c r="A736" s="45">
        <v>45660.1666666667</v>
      </c>
      <c r="B736" s="35">
        <v>4.0</v>
      </c>
      <c r="C736" s="35" t="s">
        <v>128</v>
      </c>
      <c r="D736" s="41" t="s">
        <v>56</v>
      </c>
      <c r="E736" s="35" t="s">
        <v>174</v>
      </c>
      <c r="F736" s="46">
        <f>IF(Cadastro_Cargas!$E$8=0,0,IF(Perfil_Area!$G$7=0,0,MIN(Cadastro_Cargas!$E$8,MAX(Cadastro_Cargas!$F$8,Perfil_Area!$G$7*RANDBETWEEN(85,115)/100))))</f>
        <v>0.15484</v>
      </c>
    </row>
    <row r="737" ht="15.0" customHeight="1">
      <c r="A737" s="45">
        <v>45660.1666666667</v>
      </c>
      <c r="B737" s="35">
        <v>4.0</v>
      </c>
      <c r="C737" s="35" t="s">
        <v>129</v>
      </c>
      <c r="D737" s="36" t="s">
        <v>104</v>
      </c>
      <c r="E737" s="35" t="s">
        <v>173</v>
      </c>
      <c r="F737" s="46">
        <f>IF(Cadastro_Cargas!$E$9=0,0,IF(Perfil_Area!$G$10=0,0,MIN(Cadastro_Cargas!$E$9,MAX(Cadastro_Cargas!$F$9,Perfil_Area!$G$10*RANDBETWEEN(85,115)/100))))</f>
        <v>8</v>
      </c>
    </row>
    <row r="738" ht="15.0" customHeight="1">
      <c r="A738" s="45">
        <v>45660.1666666667</v>
      </c>
      <c r="B738" s="35">
        <v>4.0</v>
      </c>
      <c r="C738" s="35" t="s">
        <v>129</v>
      </c>
      <c r="D738" s="36" t="s">
        <v>105</v>
      </c>
      <c r="E738" s="35" t="s">
        <v>173</v>
      </c>
      <c r="F738" s="46">
        <f>IF(Cadastro_Cargas!$E$10=0,0,IF(Perfil_Area!$G$12=0,0,MIN(Cadastro_Cargas!$E$10,MAX(Cadastro_Cargas!$F$10,Perfil_Area!$G$12*RANDBETWEEN(85,115)/100))))</f>
        <v>0</v>
      </c>
    </row>
    <row r="739" ht="15.0" customHeight="1">
      <c r="A739" s="45">
        <v>45660.1666666667</v>
      </c>
      <c r="B739" s="35">
        <v>4.0</v>
      </c>
      <c r="C739" s="35" t="s">
        <v>129</v>
      </c>
      <c r="D739" s="36" t="s">
        <v>106</v>
      </c>
      <c r="E739" s="35" t="s">
        <v>173</v>
      </c>
      <c r="F739" s="46">
        <f>IF(Cadastro_Cargas!$E$11=0,0,IF(Perfil_Area!$G$14=0,0,MIN(Cadastro_Cargas!$E$11,MAX(Cadastro_Cargas!$F$11,Perfil_Area!$G$14*RANDBETWEEN(85,115)/100))))</f>
        <v>2.367013373</v>
      </c>
    </row>
    <row r="740" ht="15.0" customHeight="1">
      <c r="A740" s="45">
        <v>45660.1666666667</v>
      </c>
      <c r="B740" s="35">
        <v>4.0</v>
      </c>
      <c r="C740" s="35" t="s">
        <v>129</v>
      </c>
      <c r="D740" s="36" t="s">
        <v>107</v>
      </c>
      <c r="E740" s="35" t="s">
        <v>173</v>
      </c>
      <c r="F740" s="46">
        <f>IF(Cadastro_Cargas!$E$12=0,0,IF(Perfil_Area!$G$16=0,0,MIN(Cadastro_Cargas!$E$12,MAX(Cadastro_Cargas!$F$12,Perfil_Area!$G$16*RANDBETWEEN(85,115)/100))))</f>
        <v>0.2</v>
      </c>
    </row>
    <row r="741" ht="15.0" customHeight="1">
      <c r="A741" s="45">
        <v>45660.1666666667</v>
      </c>
      <c r="B741" s="35">
        <v>4.0</v>
      </c>
      <c r="C741" s="35" t="s">
        <v>129</v>
      </c>
      <c r="D741" s="39" t="s">
        <v>31</v>
      </c>
      <c r="E741" s="35" t="s">
        <v>174</v>
      </c>
      <c r="F741" s="46">
        <f>IF(Cadastro_Cargas!$E$13=0,0,IF(Perfil_Area!$G$4=0,0,MIN(Cadastro_Cargas!$E$13,MAX(Cadastro_Cargas!$F$13,Perfil_Area!$G$4*RANDBETWEEN(85,115)/100))))</f>
        <v>1.1175</v>
      </c>
    </row>
    <row r="742" ht="15.0" customHeight="1">
      <c r="A742" s="45">
        <v>45660.1666666667</v>
      </c>
      <c r="B742" s="35">
        <v>4.0</v>
      </c>
      <c r="C742" s="35" t="s">
        <v>129</v>
      </c>
      <c r="D742" s="40" t="s">
        <v>44</v>
      </c>
      <c r="E742" s="35" t="s">
        <v>174</v>
      </c>
      <c r="F742" s="46">
        <f>IF(Cadastro_Cargas!$E$14=0,0,IF(Perfil_Area!$G$6=0,0,MIN(Cadastro_Cargas!$E$14,MAX(Cadastro_Cargas!$F$14,Perfil_Area!$G$6*RANDBETWEEN(85,115)/100))))</f>
        <v>0.36642</v>
      </c>
    </row>
    <row r="743" ht="15.0" customHeight="1">
      <c r="A743" s="45">
        <v>45660.1666666667</v>
      </c>
      <c r="B743" s="35">
        <v>4.0</v>
      </c>
      <c r="C743" s="35" t="s">
        <v>129</v>
      </c>
      <c r="D743" s="41" t="s">
        <v>56</v>
      </c>
      <c r="E743" s="35" t="s">
        <v>174</v>
      </c>
      <c r="F743" s="46">
        <f>IF(Cadastro_Cargas!$E$15=0,0,IF(Perfil_Area!$G$8=0,0,MIN(Cadastro_Cargas!$E$15,MAX(Cadastro_Cargas!$F$15,Perfil_Area!$G$8*RANDBETWEEN(85,115)/100))))</f>
        <v>0.31518</v>
      </c>
    </row>
    <row r="744" ht="15.0" customHeight="1">
      <c r="A744" s="45">
        <v>45660.2083333333</v>
      </c>
      <c r="B744" s="35">
        <v>5.0</v>
      </c>
      <c r="C744" s="35" t="s">
        <v>128</v>
      </c>
      <c r="D744" s="36" t="s">
        <v>104</v>
      </c>
      <c r="E744" s="35" t="s">
        <v>173</v>
      </c>
      <c r="F744" s="46">
        <f>IF(Cadastro_Cargas!$E$2=0,0,IF(Perfil_Area!$H$9=0,0,MIN(Cadastro_Cargas!$E$2,MAX(Cadastro_Cargas!$F$2,Perfil_Area!$H$9*RANDBETWEEN(85,115)/100))))</f>
        <v>0</v>
      </c>
    </row>
    <row r="745" ht="15.0" customHeight="1">
      <c r="A745" s="45">
        <v>45660.2083333333</v>
      </c>
      <c r="B745" s="35">
        <v>5.0</v>
      </c>
      <c r="C745" s="35" t="s">
        <v>128</v>
      </c>
      <c r="D745" s="36" t="s">
        <v>105</v>
      </c>
      <c r="E745" s="35" t="s">
        <v>173</v>
      </c>
      <c r="F745" s="46">
        <f>IF(Cadastro_Cargas!$E$3=0,0,IF(Perfil_Area!$H$11=0,0,MIN(Cadastro_Cargas!$E$3,MAX(Cadastro_Cargas!$F$3,Perfil_Area!$H$11*RANDBETWEEN(85,115)/100))))</f>
        <v>0</v>
      </c>
    </row>
    <row r="746" ht="15.0" customHeight="1">
      <c r="A746" s="45">
        <v>45660.2083333333</v>
      </c>
      <c r="B746" s="35">
        <v>5.0</v>
      </c>
      <c r="C746" s="35" t="s">
        <v>128</v>
      </c>
      <c r="D746" s="36" t="s">
        <v>106</v>
      </c>
      <c r="E746" s="35" t="s">
        <v>173</v>
      </c>
      <c r="F746" s="46">
        <f>IF(Cadastro_Cargas!$E$4=0,0,IF(Perfil_Area!$H$13=0,0,MIN(Cadastro_Cargas!$E$4,MAX(Cadastro_Cargas!$F$4,Perfil_Area!$H$13*RANDBETWEEN(85,115)/100))))</f>
        <v>0</v>
      </c>
    </row>
    <row r="747" ht="15.0" customHeight="1">
      <c r="A747" s="45">
        <v>45660.2083333333</v>
      </c>
      <c r="B747" s="35">
        <v>5.0</v>
      </c>
      <c r="C747" s="35" t="s">
        <v>128</v>
      </c>
      <c r="D747" s="36" t="s">
        <v>107</v>
      </c>
      <c r="E747" s="35" t="s">
        <v>173</v>
      </c>
      <c r="F747" s="46">
        <f>IF(Cadastro_Cargas!$E$5=0,0,IF(Perfil_Area!$H$15=0,0,MIN(Cadastro_Cargas!$E$5,MAX(Cadastro_Cargas!$F$5,Perfil_Area!$H$15*RANDBETWEEN(85,115)/100))))</f>
        <v>0.18</v>
      </c>
    </row>
    <row r="748" ht="15.0" customHeight="1">
      <c r="A748" s="45">
        <v>45660.2083333333</v>
      </c>
      <c r="B748" s="35">
        <v>5.0</v>
      </c>
      <c r="C748" s="35" t="s">
        <v>128</v>
      </c>
      <c r="D748" s="39" t="s">
        <v>31</v>
      </c>
      <c r="E748" s="35" t="s">
        <v>174</v>
      </c>
      <c r="F748" s="46">
        <f>IF(Cadastro_Cargas!$E$6=0,0,IF(Perfil_Area!$H$3=0,0,MIN(Cadastro_Cargas!$E$6,MAX(Cadastro_Cargas!$F$6,Perfil_Area!$H$3*RANDBETWEEN(85,115)/100))))</f>
        <v>0.606</v>
      </c>
    </row>
    <row r="749" ht="15.0" customHeight="1">
      <c r="A749" s="45">
        <v>45660.2083333333</v>
      </c>
      <c r="B749" s="35">
        <v>5.0</v>
      </c>
      <c r="C749" s="35" t="s">
        <v>128</v>
      </c>
      <c r="D749" s="40" t="s">
        <v>44</v>
      </c>
      <c r="E749" s="35" t="s">
        <v>174</v>
      </c>
      <c r="F749" s="46">
        <f>IF(Cadastro_Cargas!$E$7=0,0,IF(Perfil_Area!$H$5=0,0,MIN(Cadastro_Cargas!$E$7,MAX(Cadastro_Cargas!$F$7,Perfil_Area!$H$5*RANDBETWEEN(85,115)/100))))</f>
        <v>0.354</v>
      </c>
    </row>
    <row r="750" ht="15.0" customHeight="1">
      <c r="A750" s="45">
        <v>45660.2083333333</v>
      </c>
      <c r="B750" s="35">
        <v>5.0</v>
      </c>
      <c r="C750" s="35" t="s">
        <v>128</v>
      </c>
      <c r="D750" s="41" t="s">
        <v>56</v>
      </c>
      <c r="E750" s="35" t="s">
        <v>174</v>
      </c>
      <c r="F750" s="46">
        <f>IF(Cadastro_Cargas!$E$8=0,0,IF(Perfil_Area!$H$7=0,0,MIN(Cadastro_Cargas!$E$8,MAX(Cadastro_Cargas!$F$8,Perfil_Area!$H$7*RANDBETWEEN(85,115)/100))))</f>
        <v>0.11172</v>
      </c>
    </row>
    <row r="751" ht="15.0" customHeight="1">
      <c r="A751" s="45">
        <v>45660.2083333333</v>
      </c>
      <c r="B751" s="35">
        <v>5.0</v>
      </c>
      <c r="C751" s="35" t="s">
        <v>129</v>
      </c>
      <c r="D751" s="36" t="s">
        <v>104</v>
      </c>
      <c r="E751" s="35" t="s">
        <v>173</v>
      </c>
      <c r="F751" s="46">
        <f>IF(Cadastro_Cargas!$E$9=0,0,IF(Perfil_Area!$H$10=0,0,MIN(Cadastro_Cargas!$E$9,MAX(Cadastro_Cargas!$F$9,Perfil_Area!$H$10*RANDBETWEEN(85,115)/100))))</f>
        <v>0</v>
      </c>
    </row>
    <row r="752" ht="15.0" customHeight="1">
      <c r="A752" s="45">
        <v>45660.2083333333</v>
      </c>
      <c r="B752" s="35">
        <v>5.0</v>
      </c>
      <c r="C752" s="35" t="s">
        <v>129</v>
      </c>
      <c r="D752" s="36" t="s">
        <v>105</v>
      </c>
      <c r="E752" s="35" t="s">
        <v>173</v>
      </c>
      <c r="F752" s="46">
        <f>IF(Cadastro_Cargas!$E$10=0,0,IF(Perfil_Area!$H$12=0,0,MIN(Cadastro_Cargas!$E$10,MAX(Cadastro_Cargas!$F$10,Perfil_Area!$H$12*RANDBETWEEN(85,115)/100))))</f>
        <v>0</v>
      </c>
    </row>
    <row r="753" ht="15.0" customHeight="1">
      <c r="A753" s="45">
        <v>45660.2083333333</v>
      </c>
      <c r="B753" s="35">
        <v>5.0</v>
      </c>
      <c r="C753" s="35" t="s">
        <v>129</v>
      </c>
      <c r="D753" s="36" t="s">
        <v>106</v>
      </c>
      <c r="E753" s="35" t="s">
        <v>173</v>
      </c>
      <c r="F753" s="46">
        <f>IF(Cadastro_Cargas!$E$11=0,0,IF(Perfil_Area!$H$14=0,0,MIN(Cadastro_Cargas!$E$11,MAX(Cadastro_Cargas!$F$11,Perfil_Area!$H$14*RANDBETWEEN(85,115)/100))))</f>
        <v>2.367013373</v>
      </c>
    </row>
    <row r="754" ht="15.0" customHeight="1">
      <c r="A754" s="45">
        <v>45660.2083333333</v>
      </c>
      <c r="B754" s="35">
        <v>5.0</v>
      </c>
      <c r="C754" s="35" t="s">
        <v>129</v>
      </c>
      <c r="D754" s="36" t="s">
        <v>107</v>
      </c>
      <c r="E754" s="35" t="s">
        <v>173</v>
      </c>
      <c r="F754" s="46">
        <f>IF(Cadastro_Cargas!$E$12=0,0,IF(Perfil_Area!$H$16=0,0,MIN(Cadastro_Cargas!$E$12,MAX(Cadastro_Cargas!$F$12,Perfil_Area!$H$16*RANDBETWEEN(85,115)/100))))</f>
        <v>0.2</v>
      </c>
    </row>
    <row r="755" ht="15.0" customHeight="1">
      <c r="A755" s="45">
        <v>45660.2083333333</v>
      </c>
      <c r="B755" s="35">
        <v>5.0</v>
      </c>
      <c r="C755" s="35" t="s">
        <v>129</v>
      </c>
      <c r="D755" s="39" t="s">
        <v>31</v>
      </c>
      <c r="E755" s="35" t="s">
        <v>174</v>
      </c>
      <c r="F755" s="46">
        <f>IF(Cadastro_Cargas!$E$13=0,0,IF(Perfil_Area!$H$4=0,0,MIN(Cadastro_Cargas!$E$13,MAX(Cadastro_Cargas!$F$13,Perfil_Area!$H$4*RANDBETWEEN(85,115)/100))))</f>
        <v>1.1175</v>
      </c>
    </row>
    <row r="756" ht="15.0" customHeight="1">
      <c r="A756" s="45">
        <v>45660.2083333333</v>
      </c>
      <c r="B756" s="35">
        <v>5.0</v>
      </c>
      <c r="C756" s="35" t="s">
        <v>129</v>
      </c>
      <c r="D756" s="40" t="s">
        <v>44</v>
      </c>
      <c r="E756" s="35" t="s">
        <v>174</v>
      </c>
      <c r="F756" s="46">
        <f>IF(Cadastro_Cargas!$E$14=0,0,IF(Perfil_Area!$H$6=0,0,MIN(Cadastro_Cargas!$E$14,MAX(Cadastro_Cargas!$F$14,Perfil_Area!$H$6*RANDBETWEEN(85,115)/100))))</f>
        <v>0.514</v>
      </c>
    </row>
    <row r="757" ht="15.0" customHeight="1">
      <c r="A757" s="45">
        <v>45660.2083333333</v>
      </c>
      <c r="B757" s="35">
        <v>5.0</v>
      </c>
      <c r="C757" s="35" t="s">
        <v>129</v>
      </c>
      <c r="D757" s="41" t="s">
        <v>56</v>
      </c>
      <c r="E757" s="35" t="s">
        <v>174</v>
      </c>
      <c r="F757" s="46">
        <f>IF(Cadastro_Cargas!$E$15=0,0,IF(Perfil_Area!$H$8=0,0,MIN(Cadastro_Cargas!$E$15,MAX(Cadastro_Cargas!$F$15,Perfil_Area!$H$8*RANDBETWEEN(85,115)/100))))</f>
        <v>0.21978</v>
      </c>
    </row>
    <row r="758" ht="15.0" customHeight="1">
      <c r="A758" s="45">
        <v>45660.25</v>
      </c>
      <c r="B758" s="35">
        <v>6.0</v>
      </c>
      <c r="C758" s="35" t="s">
        <v>128</v>
      </c>
      <c r="D758" s="36" t="s">
        <v>104</v>
      </c>
      <c r="E758" s="35" t="s">
        <v>173</v>
      </c>
      <c r="F758" s="46">
        <f>IF(Cadastro_Cargas!$E$2=0,0,IF(Perfil_Area!$I$9=0,0,MIN(Cadastro_Cargas!$E$2,MAX(Cadastro_Cargas!$F$2,Perfil_Area!$I$9*RANDBETWEEN(85,115)/100))))</f>
        <v>0</v>
      </c>
    </row>
    <row r="759" ht="15.0" customHeight="1">
      <c r="A759" s="45">
        <v>45660.25</v>
      </c>
      <c r="B759" s="35">
        <v>6.0</v>
      </c>
      <c r="C759" s="35" t="s">
        <v>128</v>
      </c>
      <c r="D759" s="36" t="s">
        <v>105</v>
      </c>
      <c r="E759" s="35" t="s">
        <v>173</v>
      </c>
      <c r="F759" s="46">
        <f>IF(Cadastro_Cargas!$E$3=0,0,IF(Perfil_Area!$I$11=0,0,MIN(Cadastro_Cargas!$E$3,MAX(Cadastro_Cargas!$F$3,Perfil_Area!$I$11*RANDBETWEEN(85,115)/100))))</f>
        <v>0</v>
      </c>
    </row>
    <row r="760" ht="15.0" customHeight="1">
      <c r="A760" s="45">
        <v>45660.25</v>
      </c>
      <c r="B760" s="35">
        <v>6.0</v>
      </c>
      <c r="C760" s="35" t="s">
        <v>128</v>
      </c>
      <c r="D760" s="36" t="s">
        <v>106</v>
      </c>
      <c r="E760" s="35" t="s">
        <v>173</v>
      </c>
      <c r="F760" s="46">
        <f>IF(Cadastro_Cargas!$E$4=0,0,IF(Perfil_Area!$I$13=0,0,MIN(Cadastro_Cargas!$E$4,MAX(Cadastro_Cargas!$F$4,Perfil_Area!$I$13*RANDBETWEEN(85,115)/100))))</f>
        <v>0</v>
      </c>
    </row>
    <row r="761" ht="15.0" customHeight="1">
      <c r="A761" s="45">
        <v>45660.25</v>
      </c>
      <c r="B761" s="35">
        <v>6.0</v>
      </c>
      <c r="C761" s="35" t="s">
        <v>128</v>
      </c>
      <c r="D761" s="36" t="s">
        <v>107</v>
      </c>
      <c r="E761" s="35" t="s">
        <v>173</v>
      </c>
      <c r="F761" s="46">
        <f>IF(Cadastro_Cargas!$E$5=0,0,IF(Perfil_Area!$I$15=0,0,MIN(Cadastro_Cargas!$E$5,MAX(Cadastro_Cargas!$F$5,Perfil_Area!$I$15*RANDBETWEEN(85,115)/100))))</f>
        <v>0.184</v>
      </c>
    </row>
    <row r="762" ht="15.0" customHeight="1">
      <c r="A762" s="45">
        <v>45660.25</v>
      </c>
      <c r="B762" s="35">
        <v>6.0</v>
      </c>
      <c r="C762" s="35" t="s">
        <v>128</v>
      </c>
      <c r="D762" s="39" t="s">
        <v>31</v>
      </c>
      <c r="E762" s="35" t="s">
        <v>174</v>
      </c>
      <c r="F762" s="46">
        <f>IF(Cadastro_Cargas!$E$6=0,0,IF(Perfil_Area!$I$3=0,0,MIN(Cadastro_Cargas!$E$6,MAX(Cadastro_Cargas!$F$6,Perfil_Area!$I$3*RANDBETWEEN(85,115)/100))))</f>
        <v>0.606</v>
      </c>
    </row>
    <row r="763" ht="15.0" customHeight="1">
      <c r="A763" s="45">
        <v>45660.25</v>
      </c>
      <c r="B763" s="35">
        <v>6.0</v>
      </c>
      <c r="C763" s="35" t="s">
        <v>128</v>
      </c>
      <c r="D763" s="40" t="s">
        <v>44</v>
      </c>
      <c r="E763" s="35" t="s">
        <v>174</v>
      </c>
      <c r="F763" s="46">
        <f>IF(Cadastro_Cargas!$E$7=0,0,IF(Perfil_Area!$I$5=0,0,MIN(Cadastro_Cargas!$E$7,MAX(Cadastro_Cargas!$F$7,Perfil_Area!$I$5*RANDBETWEEN(85,115)/100))))</f>
        <v>0.354</v>
      </c>
    </row>
    <row r="764" ht="15.0" customHeight="1">
      <c r="A764" s="45">
        <v>45660.25</v>
      </c>
      <c r="B764" s="35">
        <v>6.0</v>
      </c>
      <c r="C764" s="35" t="s">
        <v>128</v>
      </c>
      <c r="D764" s="41" t="s">
        <v>56</v>
      </c>
      <c r="E764" s="35" t="s">
        <v>174</v>
      </c>
      <c r="F764" s="46">
        <f>IF(Cadastro_Cargas!$E$8=0,0,IF(Perfil_Area!$I$7=0,0,MIN(Cadastro_Cargas!$E$8,MAX(Cadastro_Cargas!$F$8,Perfil_Area!$I$7*RANDBETWEEN(85,115)/100))))</f>
        <v>0.0528</v>
      </c>
    </row>
    <row r="765" ht="15.0" customHeight="1">
      <c r="A765" s="45">
        <v>45660.25</v>
      </c>
      <c r="B765" s="35">
        <v>6.0</v>
      </c>
      <c r="C765" s="35" t="s">
        <v>129</v>
      </c>
      <c r="D765" s="36" t="s">
        <v>104</v>
      </c>
      <c r="E765" s="35" t="s">
        <v>173</v>
      </c>
      <c r="F765" s="46">
        <f>IF(Cadastro_Cargas!$E$9=0,0,IF(Perfil_Area!$I$10=0,0,MIN(Cadastro_Cargas!$E$9,MAX(Cadastro_Cargas!$F$9,Perfil_Area!$I$10*RANDBETWEEN(85,115)/100))))</f>
        <v>0</v>
      </c>
    </row>
    <row r="766" ht="15.0" customHeight="1">
      <c r="A766" s="45">
        <v>45660.25</v>
      </c>
      <c r="B766" s="35">
        <v>6.0</v>
      </c>
      <c r="C766" s="35" t="s">
        <v>129</v>
      </c>
      <c r="D766" s="36" t="s">
        <v>105</v>
      </c>
      <c r="E766" s="35" t="s">
        <v>173</v>
      </c>
      <c r="F766" s="46">
        <f>IF(Cadastro_Cargas!$E$10=0,0,IF(Perfil_Area!$I$12=0,0,MIN(Cadastro_Cargas!$E$10,MAX(Cadastro_Cargas!$F$10,Perfil_Area!$I$12*RANDBETWEEN(85,115)/100))))</f>
        <v>0</v>
      </c>
    </row>
    <row r="767" ht="15.0" customHeight="1">
      <c r="A767" s="45">
        <v>45660.25</v>
      </c>
      <c r="B767" s="35">
        <v>6.0</v>
      </c>
      <c r="C767" s="35" t="s">
        <v>129</v>
      </c>
      <c r="D767" s="36" t="s">
        <v>106</v>
      </c>
      <c r="E767" s="35" t="s">
        <v>173</v>
      </c>
      <c r="F767" s="46">
        <f>IF(Cadastro_Cargas!$E$11=0,0,IF(Perfil_Area!$I$14=0,0,MIN(Cadastro_Cargas!$E$11,MAX(Cadastro_Cargas!$F$11,Perfil_Area!$I$14*RANDBETWEEN(85,115)/100))))</f>
        <v>2.233417533</v>
      </c>
    </row>
    <row r="768" ht="15.0" customHeight="1">
      <c r="A768" s="45">
        <v>45660.25</v>
      </c>
      <c r="B768" s="35">
        <v>6.0</v>
      </c>
      <c r="C768" s="35" t="s">
        <v>129</v>
      </c>
      <c r="D768" s="36" t="s">
        <v>107</v>
      </c>
      <c r="E768" s="35" t="s">
        <v>173</v>
      </c>
      <c r="F768" s="46">
        <f>IF(Cadastro_Cargas!$E$12=0,0,IF(Perfil_Area!$I$16=0,0,MIN(Cadastro_Cargas!$E$12,MAX(Cadastro_Cargas!$F$12,Perfil_Area!$I$16*RANDBETWEEN(85,115)/100))))</f>
        <v>0.184</v>
      </c>
    </row>
    <row r="769" ht="15.0" customHeight="1">
      <c r="A769" s="45">
        <v>45660.25</v>
      </c>
      <c r="B769" s="35">
        <v>6.0</v>
      </c>
      <c r="C769" s="35" t="s">
        <v>129</v>
      </c>
      <c r="D769" s="39" t="s">
        <v>31</v>
      </c>
      <c r="E769" s="35" t="s">
        <v>174</v>
      </c>
      <c r="F769" s="46">
        <f>IF(Cadastro_Cargas!$E$13=0,0,IF(Perfil_Area!$I$4=0,0,MIN(Cadastro_Cargas!$E$13,MAX(Cadastro_Cargas!$F$13,Perfil_Area!$I$4*RANDBETWEEN(85,115)/100))))</f>
        <v>1.1175</v>
      </c>
    </row>
    <row r="770" ht="15.0" customHeight="1">
      <c r="A770" s="45">
        <v>45660.25</v>
      </c>
      <c r="B770" s="35">
        <v>6.0</v>
      </c>
      <c r="C770" s="35" t="s">
        <v>129</v>
      </c>
      <c r="D770" s="40" t="s">
        <v>44</v>
      </c>
      <c r="E770" s="35" t="s">
        <v>174</v>
      </c>
      <c r="F770" s="46">
        <f>IF(Cadastro_Cargas!$E$14=0,0,IF(Perfil_Area!$I$6=0,0,MIN(Cadastro_Cargas!$E$14,MAX(Cadastro_Cargas!$F$14,Perfil_Area!$I$6*RANDBETWEEN(85,115)/100))))</f>
        <v>0.514</v>
      </c>
    </row>
    <row r="771" ht="15.0" customHeight="1">
      <c r="A771" s="45">
        <v>45660.25</v>
      </c>
      <c r="B771" s="35">
        <v>6.0</v>
      </c>
      <c r="C771" s="35" t="s">
        <v>129</v>
      </c>
      <c r="D771" s="41" t="s">
        <v>56</v>
      </c>
      <c r="E771" s="35" t="s">
        <v>174</v>
      </c>
      <c r="F771" s="46">
        <f>IF(Cadastro_Cargas!$E$15=0,0,IF(Perfil_Area!$I$8=0,0,MIN(Cadastro_Cargas!$E$15,MAX(Cadastro_Cargas!$F$15,Perfil_Area!$I$8*RANDBETWEEN(85,115)/100))))</f>
        <v>0.1104</v>
      </c>
    </row>
    <row r="772" ht="15.0" customHeight="1">
      <c r="A772" s="45">
        <v>45660.2916666667</v>
      </c>
      <c r="B772" s="35">
        <v>7.0</v>
      </c>
      <c r="C772" s="35" t="s">
        <v>128</v>
      </c>
      <c r="D772" s="36" t="s">
        <v>104</v>
      </c>
      <c r="E772" s="35" t="s">
        <v>173</v>
      </c>
      <c r="F772" s="46">
        <f>IF(Cadastro_Cargas!$E$2=0,0,IF(Perfil_Area!$J$9=0,0,MIN(Cadastro_Cargas!$E$2,MAX(Cadastro_Cargas!$F$2,Perfil_Area!$J$9*RANDBETWEEN(85,115)/100))))</f>
        <v>0</v>
      </c>
    </row>
    <row r="773" ht="15.0" customHeight="1">
      <c r="A773" s="45">
        <v>45660.2916666667</v>
      </c>
      <c r="B773" s="35">
        <v>7.0</v>
      </c>
      <c r="C773" s="35" t="s">
        <v>128</v>
      </c>
      <c r="D773" s="36" t="s">
        <v>105</v>
      </c>
      <c r="E773" s="35" t="s">
        <v>173</v>
      </c>
      <c r="F773" s="46">
        <f>IF(Cadastro_Cargas!$E$3=0,0,IF(Perfil_Area!$J$11=0,0,MIN(Cadastro_Cargas!$E$3,MAX(Cadastro_Cargas!$F$3,Perfil_Area!$J$11*RANDBETWEEN(85,115)/100))))</f>
        <v>0</v>
      </c>
    </row>
    <row r="774" ht="15.0" customHeight="1">
      <c r="A774" s="45">
        <v>45660.2916666667</v>
      </c>
      <c r="B774" s="35">
        <v>7.0</v>
      </c>
      <c r="C774" s="35" t="s">
        <v>128</v>
      </c>
      <c r="D774" s="36" t="s">
        <v>106</v>
      </c>
      <c r="E774" s="35" t="s">
        <v>173</v>
      </c>
      <c r="F774" s="46">
        <f>IF(Cadastro_Cargas!$E$4=0,0,IF(Perfil_Area!$J$13=0,0,MIN(Cadastro_Cargas!$E$4,MAX(Cadastro_Cargas!$F$4,Perfil_Area!$J$13*RANDBETWEEN(85,115)/100))))</f>
        <v>0</v>
      </c>
    </row>
    <row r="775" ht="15.0" customHeight="1">
      <c r="A775" s="45">
        <v>45660.2916666667</v>
      </c>
      <c r="B775" s="35">
        <v>7.0</v>
      </c>
      <c r="C775" s="35" t="s">
        <v>128</v>
      </c>
      <c r="D775" s="36" t="s">
        <v>107</v>
      </c>
      <c r="E775" s="35" t="s">
        <v>173</v>
      </c>
      <c r="F775" s="46">
        <f>IF(Cadastro_Cargas!$E$5=0,0,IF(Perfil_Area!$J$15=0,0,MIN(Cadastro_Cargas!$E$5,MAX(Cadastro_Cargas!$F$5,Perfil_Area!$J$15*RANDBETWEEN(85,115)/100))))</f>
        <v>0.172</v>
      </c>
    </row>
    <row r="776" ht="15.0" customHeight="1">
      <c r="A776" s="45">
        <v>45660.2916666667</v>
      </c>
      <c r="B776" s="35">
        <v>7.0</v>
      </c>
      <c r="C776" s="35" t="s">
        <v>128</v>
      </c>
      <c r="D776" s="39" t="s">
        <v>31</v>
      </c>
      <c r="E776" s="35" t="s">
        <v>174</v>
      </c>
      <c r="F776" s="46">
        <f>IF(Cadastro_Cargas!$E$6=0,0,IF(Perfil_Area!$J$3=0,0,MIN(Cadastro_Cargas!$E$6,MAX(Cadastro_Cargas!$F$6,Perfil_Area!$J$3*RANDBETWEEN(85,115)/100))))</f>
        <v>0.6076</v>
      </c>
    </row>
    <row r="777" ht="15.0" customHeight="1">
      <c r="A777" s="45">
        <v>45660.2916666667</v>
      </c>
      <c r="B777" s="35">
        <v>7.0</v>
      </c>
      <c r="C777" s="35" t="s">
        <v>128</v>
      </c>
      <c r="D777" s="40" t="s">
        <v>44</v>
      </c>
      <c r="E777" s="35" t="s">
        <v>174</v>
      </c>
      <c r="F777" s="46">
        <f>IF(Cadastro_Cargas!$E$7=0,0,IF(Perfil_Area!$J$5=0,0,MIN(Cadastro_Cargas!$E$7,MAX(Cadastro_Cargas!$F$7,Perfil_Area!$J$5*RANDBETWEEN(85,115)/100))))</f>
        <v>0.354</v>
      </c>
    </row>
    <row r="778" ht="15.0" customHeight="1">
      <c r="A778" s="45">
        <v>45660.2916666667</v>
      </c>
      <c r="B778" s="35">
        <v>7.0</v>
      </c>
      <c r="C778" s="35" t="s">
        <v>128</v>
      </c>
      <c r="D778" s="41" t="s">
        <v>56</v>
      </c>
      <c r="E778" s="35" t="s">
        <v>174</v>
      </c>
      <c r="F778" s="46">
        <f>IF(Cadastro_Cargas!$E$8=0,0,IF(Perfil_Area!$J$7=0,0,MIN(Cadastro_Cargas!$E$8,MAX(Cadastro_Cargas!$F$8,Perfil_Area!$J$7*RANDBETWEEN(85,115)/100))))</f>
        <v>0</v>
      </c>
    </row>
    <row r="779" ht="15.0" customHeight="1">
      <c r="A779" s="45">
        <v>45660.2916666667</v>
      </c>
      <c r="B779" s="35">
        <v>7.0</v>
      </c>
      <c r="C779" s="35" t="s">
        <v>129</v>
      </c>
      <c r="D779" s="36" t="s">
        <v>104</v>
      </c>
      <c r="E779" s="35" t="s">
        <v>173</v>
      </c>
      <c r="F779" s="46">
        <f>IF(Cadastro_Cargas!$E$9=0,0,IF(Perfil_Area!$J$10=0,0,MIN(Cadastro_Cargas!$E$9,MAX(Cadastro_Cargas!$F$9,Perfil_Area!$J$10*RANDBETWEEN(85,115)/100))))</f>
        <v>0</v>
      </c>
    </row>
    <row r="780" ht="15.0" customHeight="1">
      <c r="A780" s="45">
        <v>45660.2916666667</v>
      </c>
      <c r="B780" s="35">
        <v>7.0</v>
      </c>
      <c r="C780" s="35" t="s">
        <v>129</v>
      </c>
      <c r="D780" s="36" t="s">
        <v>105</v>
      </c>
      <c r="E780" s="35" t="s">
        <v>173</v>
      </c>
      <c r="F780" s="46">
        <f>IF(Cadastro_Cargas!$E$10=0,0,IF(Perfil_Area!$J$12=0,0,MIN(Cadastro_Cargas!$E$10,MAX(Cadastro_Cargas!$F$10,Perfil_Area!$J$12*RANDBETWEEN(85,115)/100))))</f>
        <v>17.6</v>
      </c>
    </row>
    <row r="781" ht="15.0" customHeight="1">
      <c r="A781" s="45">
        <v>45660.2916666667</v>
      </c>
      <c r="B781" s="35">
        <v>7.0</v>
      </c>
      <c r="C781" s="35" t="s">
        <v>129</v>
      </c>
      <c r="D781" s="36" t="s">
        <v>106</v>
      </c>
      <c r="E781" s="35" t="s">
        <v>173</v>
      </c>
      <c r="F781" s="46">
        <f>IF(Cadastro_Cargas!$E$11=0,0,IF(Perfil_Area!$J$14=0,0,MIN(Cadastro_Cargas!$E$11,MAX(Cadastro_Cargas!$F$11,Perfil_Area!$J$14*RANDBETWEEN(85,115)/100))))</f>
        <v>2.311738484</v>
      </c>
    </row>
    <row r="782" ht="15.0" customHeight="1">
      <c r="A782" s="45">
        <v>45660.2916666667</v>
      </c>
      <c r="B782" s="35">
        <v>7.0</v>
      </c>
      <c r="C782" s="35" t="s">
        <v>129</v>
      </c>
      <c r="D782" s="36" t="s">
        <v>107</v>
      </c>
      <c r="E782" s="35" t="s">
        <v>173</v>
      </c>
      <c r="F782" s="46">
        <f>IF(Cadastro_Cargas!$E$12=0,0,IF(Perfil_Area!$J$16=0,0,MIN(Cadastro_Cargas!$E$12,MAX(Cadastro_Cargas!$F$12,Perfil_Area!$J$16*RANDBETWEEN(85,115)/100))))</f>
        <v>0.186</v>
      </c>
    </row>
    <row r="783" ht="15.0" customHeight="1">
      <c r="A783" s="45">
        <v>45660.2916666667</v>
      </c>
      <c r="B783" s="35">
        <v>7.0</v>
      </c>
      <c r="C783" s="35" t="s">
        <v>129</v>
      </c>
      <c r="D783" s="39" t="s">
        <v>31</v>
      </c>
      <c r="E783" s="35" t="s">
        <v>174</v>
      </c>
      <c r="F783" s="46">
        <f>IF(Cadastro_Cargas!$E$13=0,0,IF(Perfil_Area!$J$4=0,0,MIN(Cadastro_Cargas!$E$13,MAX(Cadastro_Cargas!$F$13,Perfil_Area!$J$4*RANDBETWEEN(85,115)/100))))</f>
        <v>1.1175</v>
      </c>
    </row>
    <row r="784" ht="15.0" customHeight="1">
      <c r="A784" s="45">
        <v>45660.2916666667</v>
      </c>
      <c r="B784" s="35">
        <v>7.0</v>
      </c>
      <c r="C784" s="35" t="s">
        <v>129</v>
      </c>
      <c r="D784" s="40" t="s">
        <v>44</v>
      </c>
      <c r="E784" s="35" t="s">
        <v>174</v>
      </c>
      <c r="F784" s="46">
        <f>IF(Cadastro_Cargas!$E$14=0,0,IF(Perfil_Area!$J$6=0,0,MIN(Cadastro_Cargas!$E$14,MAX(Cadastro_Cargas!$F$14,Perfil_Area!$J$6*RANDBETWEEN(85,115)/100))))</f>
        <v>0.514</v>
      </c>
    </row>
    <row r="785" ht="15.0" customHeight="1">
      <c r="A785" s="45">
        <v>45660.2916666667</v>
      </c>
      <c r="B785" s="35">
        <v>7.0</v>
      </c>
      <c r="C785" s="35" t="s">
        <v>129</v>
      </c>
      <c r="D785" s="41" t="s">
        <v>56</v>
      </c>
      <c r="E785" s="35" t="s">
        <v>174</v>
      </c>
      <c r="F785" s="46">
        <f>IF(Cadastro_Cargas!$E$15=0,0,IF(Perfil_Area!$J$8=0,0,MIN(Cadastro_Cargas!$E$15,MAX(Cadastro_Cargas!$F$15,Perfil_Area!$J$8*RANDBETWEEN(85,115)/100))))</f>
        <v>0</v>
      </c>
    </row>
    <row r="786" ht="15.0" customHeight="1">
      <c r="A786" s="45">
        <v>45660.3333333333</v>
      </c>
      <c r="B786" s="35">
        <v>8.0</v>
      </c>
      <c r="C786" s="35" t="s">
        <v>128</v>
      </c>
      <c r="D786" s="36" t="s">
        <v>104</v>
      </c>
      <c r="E786" s="35" t="s">
        <v>173</v>
      </c>
      <c r="F786" s="46">
        <f>IF(Cadastro_Cargas!$E$2=0,0,IF(Perfil_Area!$K$9=0,0,MIN(Cadastro_Cargas!$E$2,MAX(Cadastro_Cargas!$F$2,Perfil_Area!$K$9*RANDBETWEEN(85,115)/100))))</f>
        <v>0</v>
      </c>
    </row>
    <row r="787" ht="15.0" customHeight="1">
      <c r="A787" s="45">
        <v>45660.3333333333</v>
      </c>
      <c r="B787" s="35">
        <v>8.0</v>
      </c>
      <c r="C787" s="35" t="s">
        <v>128</v>
      </c>
      <c r="D787" s="36" t="s">
        <v>105</v>
      </c>
      <c r="E787" s="35" t="s">
        <v>173</v>
      </c>
      <c r="F787" s="46">
        <f>IF(Cadastro_Cargas!$E$3=0,0,IF(Perfil_Area!$K$11=0,0,MIN(Cadastro_Cargas!$E$3,MAX(Cadastro_Cargas!$F$3,Perfil_Area!$K$11*RANDBETWEEN(85,115)/100))))</f>
        <v>0</v>
      </c>
    </row>
    <row r="788" ht="15.0" customHeight="1">
      <c r="A788" s="45">
        <v>45660.3333333333</v>
      </c>
      <c r="B788" s="35">
        <v>8.0</v>
      </c>
      <c r="C788" s="35" t="s">
        <v>128</v>
      </c>
      <c r="D788" s="36" t="s">
        <v>106</v>
      </c>
      <c r="E788" s="35" t="s">
        <v>173</v>
      </c>
      <c r="F788" s="46">
        <f>IF(Cadastro_Cargas!$E$4=0,0,IF(Perfil_Area!$K$13=0,0,MIN(Cadastro_Cargas!$E$4,MAX(Cadastro_Cargas!$F$4,Perfil_Area!$K$13*RANDBETWEEN(85,115)/100))))</f>
        <v>0</v>
      </c>
    </row>
    <row r="789" ht="15.0" customHeight="1">
      <c r="A789" s="45">
        <v>45660.3333333333</v>
      </c>
      <c r="B789" s="35">
        <v>8.0</v>
      </c>
      <c r="C789" s="35" t="s">
        <v>128</v>
      </c>
      <c r="D789" s="36" t="s">
        <v>107</v>
      </c>
      <c r="E789" s="35" t="s">
        <v>173</v>
      </c>
      <c r="F789" s="46">
        <f>IF(Cadastro_Cargas!$E$5=0,0,IF(Perfil_Area!$K$15=0,0,MIN(Cadastro_Cargas!$E$5,MAX(Cadastro_Cargas!$F$5,Perfil_Area!$K$15*RANDBETWEEN(85,115)/100))))</f>
        <v>0.172</v>
      </c>
    </row>
    <row r="790" ht="15.0" customHeight="1">
      <c r="A790" s="45">
        <v>45660.3333333333</v>
      </c>
      <c r="B790" s="35">
        <v>8.0</v>
      </c>
      <c r="C790" s="35" t="s">
        <v>128</v>
      </c>
      <c r="D790" s="39" t="s">
        <v>31</v>
      </c>
      <c r="E790" s="35" t="s">
        <v>174</v>
      </c>
      <c r="F790" s="46">
        <f>IF(Cadastro_Cargas!$E$6=0,0,IF(Perfil_Area!$K$3=0,0,MIN(Cadastro_Cargas!$E$6,MAX(Cadastro_Cargas!$F$6,Perfil_Area!$K$3*RANDBETWEEN(85,115)/100))))</f>
        <v>1.06</v>
      </c>
    </row>
    <row r="791" ht="15.0" customHeight="1">
      <c r="A791" s="45">
        <v>45660.3333333333</v>
      </c>
      <c r="B791" s="35">
        <v>8.0</v>
      </c>
      <c r="C791" s="35" t="s">
        <v>128</v>
      </c>
      <c r="D791" s="40" t="s">
        <v>44</v>
      </c>
      <c r="E791" s="35" t="s">
        <v>174</v>
      </c>
      <c r="F791" s="46">
        <f>IF(Cadastro_Cargas!$E$7=0,0,IF(Perfil_Area!$K$5=0,0,MIN(Cadastro_Cargas!$E$7,MAX(Cadastro_Cargas!$F$7,Perfil_Area!$K$5*RANDBETWEEN(85,115)/100))))</f>
        <v>0.354</v>
      </c>
    </row>
    <row r="792" ht="15.0" customHeight="1">
      <c r="A792" s="45">
        <v>45660.3333333333</v>
      </c>
      <c r="B792" s="35">
        <v>8.0</v>
      </c>
      <c r="C792" s="35" t="s">
        <v>128</v>
      </c>
      <c r="D792" s="41" t="s">
        <v>56</v>
      </c>
      <c r="E792" s="35" t="s">
        <v>174</v>
      </c>
      <c r="F792" s="46">
        <f>IF(Cadastro_Cargas!$E$8=0,0,IF(Perfil_Area!$K$7=0,0,MIN(Cadastro_Cargas!$E$8,MAX(Cadastro_Cargas!$F$8,Perfil_Area!$K$7*RANDBETWEEN(85,115)/100))))</f>
        <v>0</v>
      </c>
    </row>
    <row r="793" ht="15.0" customHeight="1">
      <c r="A793" s="45">
        <v>45660.3333333333</v>
      </c>
      <c r="B793" s="35">
        <v>8.0</v>
      </c>
      <c r="C793" s="35" t="s">
        <v>129</v>
      </c>
      <c r="D793" s="36" t="s">
        <v>104</v>
      </c>
      <c r="E793" s="35" t="s">
        <v>173</v>
      </c>
      <c r="F793" s="46">
        <f>IF(Cadastro_Cargas!$E$9=0,0,IF(Perfil_Area!$K$10=0,0,MIN(Cadastro_Cargas!$E$9,MAX(Cadastro_Cargas!$F$9,Perfil_Area!$K$10*RANDBETWEEN(85,115)/100))))</f>
        <v>0</v>
      </c>
    </row>
    <row r="794" ht="15.0" customHeight="1">
      <c r="A794" s="45">
        <v>45660.3333333333</v>
      </c>
      <c r="B794" s="35">
        <v>8.0</v>
      </c>
      <c r="C794" s="35" t="s">
        <v>129</v>
      </c>
      <c r="D794" s="36" t="s">
        <v>105</v>
      </c>
      <c r="E794" s="35" t="s">
        <v>173</v>
      </c>
      <c r="F794" s="46">
        <f>IF(Cadastro_Cargas!$E$10=0,0,IF(Perfil_Area!$K$12=0,0,MIN(Cadastro_Cargas!$E$10,MAX(Cadastro_Cargas!$F$10,Perfil_Area!$K$12*RANDBETWEEN(85,115)/100))))</f>
        <v>17.6</v>
      </c>
    </row>
    <row r="795" ht="15.0" customHeight="1">
      <c r="A795" s="45">
        <v>45660.3333333333</v>
      </c>
      <c r="B795" s="35">
        <v>8.0</v>
      </c>
      <c r="C795" s="35" t="s">
        <v>129</v>
      </c>
      <c r="D795" s="36" t="s">
        <v>106</v>
      </c>
      <c r="E795" s="35" t="s">
        <v>173</v>
      </c>
      <c r="F795" s="46">
        <f>IF(Cadastro_Cargas!$E$11=0,0,IF(Perfil_Area!$K$14=0,0,MIN(Cadastro_Cargas!$E$11,MAX(Cadastro_Cargas!$F$11,Perfil_Area!$K$14*RANDBETWEEN(85,115)/100))))</f>
        <v>2.367013373</v>
      </c>
    </row>
    <row r="796" ht="15.0" customHeight="1">
      <c r="A796" s="45">
        <v>45660.3333333333</v>
      </c>
      <c r="B796" s="35">
        <v>8.0</v>
      </c>
      <c r="C796" s="35" t="s">
        <v>129</v>
      </c>
      <c r="D796" s="36" t="s">
        <v>107</v>
      </c>
      <c r="E796" s="35" t="s">
        <v>173</v>
      </c>
      <c r="F796" s="46">
        <f>IF(Cadastro_Cargas!$E$12=0,0,IF(Perfil_Area!$K$16=0,0,MIN(Cadastro_Cargas!$E$12,MAX(Cadastro_Cargas!$F$12,Perfil_Area!$K$16*RANDBETWEEN(85,115)/100))))</f>
        <v>0.2</v>
      </c>
    </row>
    <row r="797" ht="15.0" customHeight="1">
      <c r="A797" s="45">
        <v>45660.3333333333</v>
      </c>
      <c r="B797" s="35">
        <v>8.0</v>
      </c>
      <c r="C797" s="35" t="s">
        <v>129</v>
      </c>
      <c r="D797" s="39" t="s">
        <v>31</v>
      </c>
      <c r="E797" s="35" t="s">
        <v>174</v>
      </c>
      <c r="F797" s="46">
        <f>IF(Cadastro_Cargas!$E$13=0,0,IF(Perfil_Area!$K$4=0,0,MIN(Cadastro_Cargas!$E$13,MAX(Cadastro_Cargas!$F$13,Perfil_Area!$K$4*RANDBETWEEN(85,115)/100))))</f>
        <v>1.60645</v>
      </c>
    </row>
    <row r="798" ht="15.0" customHeight="1">
      <c r="A798" s="45">
        <v>45660.3333333333</v>
      </c>
      <c r="B798" s="35">
        <v>8.0</v>
      </c>
      <c r="C798" s="35" t="s">
        <v>129</v>
      </c>
      <c r="D798" s="40" t="s">
        <v>44</v>
      </c>
      <c r="E798" s="35" t="s">
        <v>174</v>
      </c>
      <c r="F798" s="46">
        <f>IF(Cadastro_Cargas!$E$14=0,0,IF(Perfil_Area!$K$6=0,0,MIN(Cadastro_Cargas!$E$14,MAX(Cadastro_Cargas!$F$14,Perfil_Area!$K$6*RANDBETWEEN(85,115)/100))))</f>
        <v>0.514</v>
      </c>
    </row>
    <row r="799" ht="15.0" customHeight="1">
      <c r="A799" s="45">
        <v>45660.3333333333</v>
      </c>
      <c r="B799" s="35">
        <v>8.0</v>
      </c>
      <c r="C799" s="35" t="s">
        <v>129</v>
      </c>
      <c r="D799" s="41" t="s">
        <v>56</v>
      </c>
      <c r="E799" s="35" t="s">
        <v>174</v>
      </c>
      <c r="F799" s="46">
        <f>IF(Cadastro_Cargas!$E$15=0,0,IF(Perfil_Area!$K$8=0,0,MIN(Cadastro_Cargas!$E$15,MAX(Cadastro_Cargas!$F$15,Perfil_Area!$K$8*RANDBETWEEN(85,115)/100))))</f>
        <v>0</v>
      </c>
    </row>
    <row r="800" ht="15.0" customHeight="1">
      <c r="A800" s="45">
        <v>45660.375</v>
      </c>
      <c r="B800" s="35">
        <v>9.0</v>
      </c>
      <c r="C800" s="35" t="s">
        <v>128</v>
      </c>
      <c r="D800" s="36" t="s">
        <v>104</v>
      </c>
      <c r="E800" s="35" t="s">
        <v>173</v>
      </c>
      <c r="F800" s="46">
        <f>IF(Cadastro_Cargas!$E$2=0,0,IF(Perfil_Area!$L$9=0,0,MIN(Cadastro_Cargas!$E$2,MAX(Cadastro_Cargas!$F$2,Perfil_Area!$L$9*RANDBETWEEN(85,115)/100))))</f>
        <v>0</v>
      </c>
    </row>
    <row r="801" ht="15.0" customHeight="1">
      <c r="A801" s="45">
        <v>45660.375</v>
      </c>
      <c r="B801" s="35">
        <v>9.0</v>
      </c>
      <c r="C801" s="35" t="s">
        <v>128</v>
      </c>
      <c r="D801" s="36" t="s">
        <v>105</v>
      </c>
      <c r="E801" s="35" t="s">
        <v>173</v>
      </c>
      <c r="F801" s="46">
        <f>IF(Cadastro_Cargas!$E$3=0,0,IF(Perfil_Area!$L$11=0,0,MIN(Cadastro_Cargas!$E$3,MAX(Cadastro_Cargas!$F$3,Perfil_Area!$L$11*RANDBETWEEN(85,115)/100))))</f>
        <v>0</v>
      </c>
    </row>
    <row r="802" ht="15.0" customHeight="1">
      <c r="A802" s="45">
        <v>45660.375</v>
      </c>
      <c r="B802" s="35">
        <v>9.0</v>
      </c>
      <c r="C802" s="35" t="s">
        <v>128</v>
      </c>
      <c r="D802" s="36" t="s">
        <v>106</v>
      </c>
      <c r="E802" s="35" t="s">
        <v>173</v>
      </c>
      <c r="F802" s="46">
        <f>IF(Cadastro_Cargas!$E$4=0,0,IF(Perfil_Area!$L$13=0,0,MIN(Cadastro_Cargas!$E$4,MAX(Cadastro_Cargas!$F$4,Perfil_Area!$L$13*RANDBETWEEN(85,115)/100))))</f>
        <v>0</v>
      </c>
    </row>
    <row r="803" ht="15.0" customHeight="1">
      <c r="A803" s="45">
        <v>45660.375</v>
      </c>
      <c r="B803" s="35">
        <v>9.0</v>
      </c>
      <c r="C803" s="35" t="s">
        <v>128</v>
      </c>
      <c r="D803" s="36" t="s">
        <v>107</v>
      </c>
      <c r="E803" s="35" t="s">
        <v>173</v>
      </c>
      <c r="F803" s="46">
        <f>IF(Cadastro_Cargas!$E$5=0,0,IF(Perfil_Area!$L$15=0,0,MIN(Cadastro_Cargas!$E$5,MAX(Cadastro_Cargas!$F$5,Perfil_Area!$L$15*RANDBETWEEN(85,115)/100))))</f>
        <v>0.2</v>
      </c>
    </row>
    <row r="804" ht="15.0" customHeight="1">
      <c r="A804" s="45">
        <v>45660.375</v>
      </c>
      <c r="B804" s="35">
        <v>9.0</v>
      </c>
      <c r="C804" s="35" t="s">
        <v>128</v>
      </c>
      <c r="D804" s="39" t="s">
        <v>31</v>
      </c>
      <c r="E804" s="35" t="s">
        <v>174</v>
      </c>
      <c r="F804" s="46">
        <f>IF(Cadastro_Cargas!$E$6=0,0,IF(Perfil_Area!$L$3=0,0,MIN(Cadastro_Cargas!$E$6,MAX(Cadastro_Cargas!$F$6,Perfil_Area!$L$3*RANDBETWEEN(85,115)/100))))</f>
        <v>1.919</v>
      </c>
    </row>
    <row r="805" ht="15.0" customHeight="1">
      <c r="A805" s="45">
        <v>45660.375</v>
      </c>
      <c r="B805" s="35">
        <v>9.0</v>
      </c>
      <c r="C805" s="35" t="s">
        <v>128</v>
      </c>
      <c r="D805" s="40" t="s">
        <v>44</v>
      </c>
      <c r="E805" s="35" t="s">
        <v>174</v>
      </c>
      <c r="F805" s="46">
        <f>IF(Cadastro_Cargas!$E$7=0,0,IF(Perfil_Area!$L$5=0,0,MIN(Cadastro_Cargas!$E$7,MAX(Cadastro_Cargas!$F$7,Perfil_Area!$L$5*RANDBETWEEN(85,115)/100))))</f>
        <v>0.30962</v>
      </c>
    </row>
    <row r="806" ht="15.0" customHeight="1">
      <c r="A806" s="45">
        <v>45660.375</v>
      </c>
      <c r="B806" s="35">
        <v>9.0</v>
      </c>
      <c r="C806" s="35" t="s">
        <v>128</v>
      </c>
      <c r="D806" s="41" t="s">
        <v>56</v>
      </c>
      <c r="E806" s="35" t="s">
        <v>174</v>
      </c>
      <c r="F806" s="46">
        <f>IF(Cadastro_Cargas!$E$8=0,0,IF(Perfil_Area!$L$7=0,0,MIN(Cadastro_Cargas!$E$8,MAX(Cadastro_Cargas!$F$8,Perfil_Area!$L$7*RANDBETWEEN(85,115)/100))))</f>
        <v>0</v>
      </c>
    </row>
    <row r="807" ht="15.0" customHeight="1">
      <c r="A807" s="45">
        <v>45660.375</v>
      </c>
      <c r="B807" s="35">
        <v>9.0</v>
      </c>
      <c r="C807" s="35" t="s">
        <v>129</v>
      </c>
      <c r="D807" s="36" t="s">
        <v>104</v>
      </c>
      <c r="E807" s="35" t="s">
        <v>173</v>
      </c>
      <c r="F807" s="46">
        <f>IF(Cadastro_Cargas!$E$9=0,0,IF(Perfil_Area!$L$10=0,0,MIN(Cadastro_Cargas!$E$9,MAX(Cadastro_Cargas!$F$9,Perfil_Area!$L$10*RANDBETWEEN(85,115)/100))))</f>
        <v>0</v>
      </c>
    </row>
    <row r="808" ht="15.0" customHeight="1">
      <c r="A808" s="45">
        <v>45660.375</v>
      </c>
      <c r="B808" s="35">
        <v>9.0</v>
      </c>
      <c r="C808" s="35" t="s">
        <v>129</v>
      </c>
      <c r="D808" s="36" t="s">
        <v>105</v>
      </c>
      <c r="E808" s="35" t="s">
        <v>173</v>
      </c>
      <c r="F808" s="46">
        <f>IF(Cadastro_Cargas!$E$10=0,0,IF(Perfil_Area!$L$12=0,0,MIN(Cadastro_Cargas!$E$10,MAX(Cadastro_Cargas!$F$10,Perfil_Area!$L$12*RANDBETWEEN(85,115)/100))))</f>
        <v>0</v>
      </c>
    </row>
    <row r="809" ht="15.0" customHeight="1">
      <c r="A809" s="45">
        <v>45660.375</v>
      </c>
      <c r="B809" s="35">
        <v>9.0</v>
      </c>
      <c r="C809" s="35" t="s">
        <v>129</v>
      </c>
      <c r="D809" s="36" t="s">
        <v>106</v>
      </c>
      <c r="E809" s="35" t="s">
        <v>173</v>
      </c>
      <c r="F809" s="46">
        <f>IF(Cadastro_Cargas!$E$11=0,0,IF(Perfil_Area!$L$14=0,0,MIN(Cadastro_Cargas!$E$11,MAX(Cadastro_Cargas!$F$11,Perfil_Area!$L$14*RANDBETWEEN(85,115)/100))))</f>
        <v>2.272332838</v>
      </c>
    </row>
    <row r="810" ht="15.0" customHeight="1">
      <c r="A810" s="45">
        <v>45660.375</v>
      </c>
      <c r="B810" s="35">
        <v>9.0</v>
      </c>
      <c r="C810" s="35" t="s">
        <v>129</v>
      </c>
      <c r="D810" s="36" t="s">
        <v>107</v>
      </c>
      <c r="E810" s="35" t="s">
        <v>173</v>
      </c>
      <c r="F810" s="46">
        <f>IF(Cadastro_Cargas!$E$12=0,0,IF(Perfil_Area!$L$16=0,0,MIN(Cadastro_Cargas!$E$12,MAX(Cadastro_Cargas!$F$12,Perfil_Area!$L$16*RANDBETWEEN(85,115)/100))))</f>
        <v>0.2</v>
      </c>
    </row>
    <row r="811" ht="15.0" customHeight="1">
      <c r="A811" s="45">
        <v>45660.375</v>
      </c>
      <c r="B811" s="35">
        <v>9.0</v>
      </c>
      <c r="C811" s="35" t="s">
        <v>129</v>
      </c>
      <c r="D811" s="39" t="s">
        <v>31</v>
      </c>
      <c r="E811" s="35" t="s">
        <v>174</v>
      </c>
      <c r="F811" s="46">
        <f>IF(Cadastro_Cargas!$E$13=0,0,IF(Perfil_Area!$L$4=0,0,MIN(Cadastro_Cargas!$E$13,MAX(Cadastro_Cargas!$F$13,Perfil_Area!$L$4*RANDBETWEEN(85,115)/100))))</f>
        <v>3.725</v>
      </c>
    </row>
    <row r="812" ht="15.0" customHeight="1">
      <c r="A812" s="45">
        <v>45660.375</v>
      </c>
      <c r="B812" s="35">
        <v>9.0</v>
      </c>
      <c r="C812" s="35" t="s">
        <v>129</v>
      </c>
      <c r="D812" s="40" t="s">
        <v>44</v>
      </c>
      <c r="E812" s="35" t="s">
        <v>174</v>
      </c>
      <c r="F812" s="46">
        <f>IF(Cadastro_Cargas!$E$14=0,0,IF(Perfil_Area!$L$6=0,0,MIN(Cadastro_Cargas!$E$14,MAX(Cadastro_Cargas!$F$14,Perfil_Area!$L$6*RANDBETWEEN(85,115)/100))))</f>
        <v>0.44522</v>
      </c>
    </row>
    <row r="813" ht="15.0" customHeight="1">
      <c r="A813" s="45">
        <v>45660.375</v>
      </c>
      <c r="B813" s="35">
        <v>9.0</v>
      </c>
      <c r="C813" s="35" t="s">
        <v>129</v>
      </c>
      <c r="D813" s="41" t="s">
        <v>56</v>
      </c>
      <c r="E813" s="35" t="s">
        <v>174</v>
      </c>
      <c r="F813" s="46">
        <f>IF(Cadastro_Cargas!$E$15=0,0,IF(Perfil_Area!$L$8=0,0,MIN(Cadastro_Cargas!$E$15,MAX(Cadastro_Cargas!$F$15,Perfil_Area!$L$8*RANDBETWEEN(85,115)/100))))</f>
        <v>0</v>
      </c>
    </row>
    <row r="814" ht="15.0" customHeight="1">
      <c r="A814" s="45">
        <v>45660.4166666667</v>
      </c>
      <c r="B814" s="35">
        <v>10.0</v>
      </c>
      <c r="C814" s="35" t="s">
        <v>128</v>
      </c>
      <c r="D814" s="36" t="s">
        <v>104</v>
      </c>
      <c r="E814" s="35" t="s">
        <v>173</v>
      </c>
      <c r="F814" s="46">
        <f>IF(Cadastro_Cargas!$E$2=0,0,IF(Perfil_Area!$M$9=0,0,MIN(Cadastro_Cargas!$E$2,MAX(Cadastro_Cargas!$F$2,Perfil_Area!$M$9*RANDBETWEEN(85,115)/100))))</f>
        <v>0</v>
      </c>
    </row>
    <row r="815" ht="15.0" customHeight="1">
      <c r="A815" s="45">
        <v>45660.4166666667</v>
      </c>
      <c r="B815" s="35">
        <v>10.0</v>
      </c>
      <c r="C815" s="35" t="s">
        <v>128</v>
      </c>
      <c r="D815" s="36" t="s">
        <v>105</v>
      </c>
      <c r="E815" s="35" t="s">
        <v>173</v>
      </c>
      <c r="F815" s="46">
        <f>IF(Cadastro_Cargas!$E$3=0,0,IF(Perfil_Area!$M$11=0,0,MIN(Cadastro_Cargas!$E$3,MAX(Cadastro_Cargas!$F$3,Perfil_Area!$M$11*RANDBETWEEN(85,115)/100))))</f>
        <v>0</v>
      </c>
    </row>
    <row r="816" ht="15.0" customHeight="1">
      <c r="A816" s="45">
        <v>45660.4166666667</v>
      </c>
      <c r="B816" s="35">
        <v>10.0</v>
      </c>
      <c r="C816" s="35" t="s">
        <v>128</v>
      </c>
      <c r="D816" s="36" t="s">
        <v>106</v>
      </c>
      <c r="E816" s="35" t="s">
        <v>173</v>
      </c>
      <c r="F816" s="46">
        <f>IF(Cadastro_Cargas!$E$4=0,0,IF(Perfil_Area!$M$13=0,0,MIN(Cadastro_Cargas!$E$4,MAX(Cadastro_Cargas!$F$4,Perfil_Area!$M$13*RANDBETWEEN(85,115)/100))))</f>
        <v>0</v>
      </c>
    </row>
    <row r="817" ht="15.0" customHeight="1">
      <c r="A817" s="45">
        <v>45660.4166666667</v>
      </c>
      <c r="B817" s="35">
        <v>10.0</v>
      </c>
      <c r="C817" s="35" t="s">
        <v>128</v>
      </c>
      <c r="D817" s="36" t="s">
        <v>107</v>
      </c>
      <c r="E817" s="35" t="s">
        <v>173</v>
      </c>
      <c r="F817" s="46">
        <f>IF(Cadastro_Cargas!$E$5=0,0,IF(Perfil_Area!$M$15=0,0,MIN(Cadastro_Cargas!$E$5,MAX(Cadastro_Cargas!$F$5,Perfil_Area!$M$15*RANDBETWEEN(85,115)/100))))</f>
        <v>0.198</v>
      </c>
    </row>
    <row r="818" ht="15.0" customHeight="1">
      <c r="A818" s="45">
        <v>45660.4166666667</v>
      </c>
      <c r="B818" s="35">
        <v>10.0</v>
      </c>
      <c r="C818" s="35" t="s">
        <v>128</v>
      </c>
      <c r="D818" s="39" t="s">
        <v>31</v>
      </c>
      <c r="E818" s="35" t="s">
        <v>174</v>
      </c>
      <c r="F818" s="46">
        <f>IF(Cadastro_Cargas!$E$6=0,0,IF(Perfil_Area!$M$3=0,0,MIN(Cadastro_Cargas!$E$6,MAX(Cadastro_Cargas!$F$6,Perfil_Area!$M$3*RANDBETWEEN(85,115)/100))))</f>
        <v>1.9998</v>
      </c>
    </row>
    <row r="819" ht="15.0" customHeight="1">
      <c r="A819" s="45">
        <v>45660.4166666667</v>
      </c>
      <c r="B819" s="35">
        <v>10.0</v>
      </c>
      <c r="C819" s="35" t="s">
        <v>128</v>
      </c>
      <c r="D819" s="40" t="s">
        <v>44</v>
      </c>
      <c r="E819" s="35" t="s">
        <v>174</v>
      </c>
      <c r="F819" s="46">
        <f>IF(Cadastro_Cargas!$E$7=0,0,IF(Perfil_Area!$M$5=0,0,MIN(Cadastro_Cargas!$E$7,MAX(Cadastro_Cargas!$F$7,Perfil_Area!$M$5*RANDBETWEEN(85,115)/100))))</f>
        <v>0.26304</v>
      </c>
    </row>
    <row r="820" ht="15.0" customHeight="1">
      <c r="A820" s="45">
        <v>45660.4166666667</v>
      </c>
      <c r="B820" s="35">
        <v>10.0</v>
      </c>
      <c r="C820" s="35" t="s">
        <v>128</v>
      </c>
      <c r="D820" s="41" t="s">
        <v>56</v>
      </c>
      <c r="E820" s="35" t="s">
        <v>174</v>
      </c>
      <c r="F820" s="46">
        <f>IF(Cadastro_Cargas!$E$8=0,0,IF(Perfil_Area!$M$7=0,0,MIN(Cadastro_Cargas!$E$8,MAX(Cadastro_Cargas!$F$8,Perfil_Area!$M$7*RANDBETWEEN(85,115)/100))))</f>
        <v>0</v>
      </c>
    </row>
    <row r="821" ht="15.0" customHeight="1">
      <c r="A821" s="45">
        <v>45660.4166666667</v>
      </c>
      <c r="B821" s="35">
        <v>10.0</v>
      </c>
      <c r="C821" s="35" t="s">
        <v>129</v>
      </c>
      <c r="D821" s="36" t="s">
        <v>104</v>
      </c>
      <c r="E821" s="35" t="s">
        <v>173</v>
      </c>
      <c r="F821" s="46">
        <f>IF(Cadastro_Cargas!$E$9=0,0,IF(Perfil_Area!$M$10=0,0,MIN(Cadastro_Cargas!$E$9,MAX(Cadastro_Cargas!$F$9,Perfil_Area!$M$10*RANDBETWEEN(85,115)/100))))</f>
        <v>0</v>
      </c>
    </row>
    <row r="822" ht="15.0" customHeight="1">
      <c r="A822" s="45">
        <v>45660.4166666667</v>
      </c>
      <c r="B822" s="35">
        <v>10.0</v>
      </c>
      <c r="C822" s="35" t="s">
        <v>129</v>
      </c>
      <c r="D822" s="36" t="s">
        <v>105</v>
      </c>
      <c r="E822" s="35" t="s">
        <v>173</v>
      </c>
      <c r="F822" s="46">
        <f>IF(Cadastro_Cargas!$E$10=0,0,IF(Perfil_Area!$M$12=0,0,MIN(Cadastro_Cargas!$E$10,MAX(Cadastro_Cargas!$F$10,Perfil_Area!$M$12*RANDBETWEEN(85,115)/100))))</f>
        <v>0</v>
      </c>
    </row>
    <row r="823" ht="15.0" customHeight="1">
      <c r="A823" s="45">
        <v>45660.4166666667</v>
      </c>
      <c r="B823" s="35">
        <v>10.0</v>
      </c>
      <c r="C823" s="35" t="s">
        <v>129</v>
      </c>
      <c r="D823" s="36" t="s">
        <v>106</v>
      </c>
      <c r="E823" s="35" t="s">
        <v>173</v>
      </c>
      <c r="F823" s="46">
        <f>IF(Cadastro_Cargas!$E$11=0,0,IF(Perfil_Area!$M$14=0,0,MIN(Cadastro_Cargas!$E$11,MAX(Cadastro_Cargas!$F$11,Perfil_Area!$M$14*RANDBETWEEN(85,115)/100))))</f>
        <v>2.367013373</v>
      </c>
    </row>
    <row r="824" ht="15.0" customHeight="1">
      <c r="A824" s="45">
        <v>45660.4166666667</v>
      </c>
      <c r="B824" s="35">
        <v>10.0</v>
      </c>
      <c r="C824" s="35" t="s">
        <v>129</v>
      </c>
      <c r="D824" s="36" t="s">
        <v>107</v>
      </c>
      <c r="E824" s="35" t="s">
        <v>173</v>
      </c>
      <c r="F824" s="46">
        <f>IF(Cadastro_Cargas!$E$12=0,0,IF(Perfil_Area!$M$16=0,0,MIN(Cadastro_Cargas!$E$12,MAX(Cadastro_Cargas!$F$12,Perfil_Area!$M$16*RANDBETWEEN(85,115)/100))))</f>
        <v>0.2</v>
      </c>
    </row>
    <row r="825" ht="15.0" customHeight="1">
      <c r="A825" s="45">
        <v>45660.4166666667</v>
      </c>
      <c r="B825" s="35">
        <v>10.0</v>
      </c>
      <c r="C825" s="35" t="s">
        <v>129</v>
      </c>
      <c r="D825" s="39" t="s">
        <v>31</v>
      </c>
      <c r="E825" s="35" t="s">
        <v>174</v>
      </c>
      <c r="F825" s="46">
        <f>IF(Cadastro_Cargas!$E$13=0,0,IF(Perfil_Area!$M$4=0,0,MIN(Cadastro_Cargas!$E$13,MAX(Cadastro_Cargas!$F$13,Perfil_Area!$M$4*RANDBETWEEN(85,115)/100))))</f>
        <v>3.427</v>
      </c>
    </row>
    <row r="826" ht="15.0" customHeight="1">
      <c r="A826" s="45">
        <v>45660.4166666667</v>
      </c>
      <c r="B826" s="35">
        <v>10.0</v>
      </c>
      <c r="C826" s="35" t="s">
        <v>129</v>
      </c>
      <c r="D826" s="40" t="s">
        <v>44</v>
      </c>
      <c r="E826" s="35" t="s">
        <v>174</v>
      </c>
      <c r="F826" s="46">
        <f>IF(Cadastro_Cargas!$E$14=0,0,IF(Perfil_Area!$M$6=0,0,MIN(Cadastro_Cargas!$E$14,MAX(Cadastro_Cargas!$F$14,Perfil_Area!$M$6*RANDBETWEEN(85,115)/100))))</f>
        <v>0.44522</v>
      </c>
    </row>
    <row r="827" ht="15.0" customHeight="1">
      <c r="A827" s="45">
        <v>45660.4166666667</v>
      </c>
      <c r="B827" s="35">
        <v>10.0</v>
      </c>
      <c r="C827" s="35" t="s">
        <v>129</v>
      </c>
      <c r="D827" s="41" t="s">
        <v>56</v>
      </c>
      <c r="E827" s="35" t="s">
        <v>174</v>
      </c>
      <c r="F827" s="46">
        <f>IF(Cadastro_Cargas!$E$15=0,0,IF(Perfil_Area!$M$8=0,0,MIN(Cadastro_Cargas!$E$15,MAX(Cadastro_Cargas!$F$15,Perfil_Area!$M$8*RANDBETWEEN(85,115)/100))))</f>
        <v>0</v>
      </c>
    </row>
    <row r="828" ht="15.0" customHeight="1">
      <c r="A828" s="45">
        <v>45660.4583333333</v>
      </c>
      <c r="B828" s="35">
        <v>11.0</v>
      </c>
      <c r="C828" s="35" t="s">
        <v>128</v>
      </c>
      <c r="D828" s="36" t="s">
        <v>104</v>
      </c>
      <c r="E828" s="35" t="s">
        <v>173</v>
      </c>
      <c r="F828" s="46">
        <f>IF(Cadastro_Cargas!$E$2=0,0,IF(Perfil_Area!$N$9=0,0,MIN(Cadastro_Cargas!$E$2,MAX(Cadastro_Cargas!$F$2,Perfil_Area!$N$9*RANDBETWEEN(85,115)/100))))</f>
        <v>0</v>
      </c>
    </row>
    <row r="829" ht="15.0" customHeight="1">
      <c r="A829" s="45">
        <v>45660.4583333333</v>
      </c>
      <c r="B829" s="35">
        <v>11.0</v>
      </c>
      <c r="C829" s="35" t="s">
        <v>128</v>
      </c>
      <c r="D829" s="36" t="s">
        <v>105</v>
      </c>
      <c r="E829" s="35" t="s">
        <v>173</v>
      </c>
      <c r="F829" s="46">
        <f>IF(Cadastro_Cargas!$E$3=0,0,IF(Perfil_Area!$N$11=0,0,MIN(Cadastro_Cargas!$E$3,MAX(Cadastro_Cargas!$F$3,Perfil_Area!$N$11*RANDBETWEEN(85,115)/100))))</f>
        <v>0</v>
      </c>
    </row>
    <row r="830" ht="15.0" customHeight="1">
      <c r="A830" s="45">
        <v>45660.4583333333</v>
      </c>
      <c r="B830" s="35">
        <v>11.0</v>
      </c>
      <c r="C830" s="35" t="s">
        <v>128</v>
      </c>
      <c r="D830" s="36" t="s">
        <v>106</v>
      </c>
      <c r="E830" s="35" t="s">
        <v>173</v>
      </c>
      <c r="F830" s="46">
        <f>IF(Cadastro_Cargas!$E$4=0,0,IF(Perfil_Area!$N$13=0,0,MIN(Cadastro_Cargas!$E$4,MAX(Cadastro_Cargas!$F$4,Perfil_Area!$N$13*RANDBETWEEN(85,115)/100))))</f>
        <v>0</v>
      </c>
    </row>
    <row r="831" ht="15.0" customHeight="1">
      <c r="A831" s="45">
        <v>45660.4583333333</v>
      </c>
      <c r="B831" s="35">
        <v>11.0</v>
      </c>
      <c r="C831" s="35" t="s">
        <v>128</v>
      </c>
      <c r="D831" s="36" t="s">
        <v>107</v>
      </c>
      <c r="E831" s="35" t="s">
        <v>173</v>
      </c>
      <c r="F831" s="46">
        <f>IF(Cadastro_Cargas!$E$5=0,0,IF(Perfil_Area!$N$15=0,0,MIN(Cadastro_Cargas!$E$5,MAX(Cadastro_Cargas!$F$5,Perfil_Area!$N$15*RANDBETWEEN(85,115)/100))))</f>
        <v>0.192</v>
      </c>
    </row>
    <row r="832" ht="15.0" customHeight="1">
      <c r="A832" s="45">
        <v>45660.4583333333</v>
      </c>
      <c r="B832" s="35">
        <v>11.0</v>
      </c>
      <c r="C832" s="35" t="s">
        <v>128</v>
      </c>
      <c r="D832" s="39" t="s">
        <v>31</v>
      </c>
      <c r="E832" s="35" t="s">
        <v>174</v>
      </c>
      <c r="F832" s="46">
        <f>IF(Cadastro_Cargas!$E$6=0,0,IF(Perfil_Area!$N$3=0,0,MIN(Cadastro_Cargas!$E$6,MAX(Cadastro_Cargas!$F$6,Perfil_Area!$N$3*RANDBETWEEN(85,115)/100))))</f>
        <v>2.02</v>
      </c>
    </row>
    <row r="833" ht="15.0" customHeight="1">
      <c r="A833" s="45">
        <v>45660.4583333333</v>
      </c>
      <c r="B833" s="35">
        <v>11.0</v>
      </c>
      <c r="C833" s="35" t="s">
        <v>128</v>
      </c>
      <c r="D833" s="40" t="s">
        <v>44</v>
      </c>
      <c r="E833" s="35" t="s">
        <v>174</v>
      </c>
      <c r="F833" s="46">
        <f>IF(Cadastro_Cargas!$E$7=0,0,IF(Perfil_Area!$N$5=0,0,MIN(Cadastro_Cargas!$E$7,MAX(Cadastro_Cargas!$F$7,Perfil_Area!$N$5*RANDBETWEEN(85,115)/100))))</f>
        <v>0.354</v>
      </c>
    </row>
    <row r="834" ht="15.0" customHeight="1">
      <c r="A834" s="45">
        <v>45660.4583333333</v>
      </c>
      <c r="B834" s="35">
        <v>11.0</v>
      </c>
      <c r="C834" s="35" t="s">
        <v>128</v>
      </c>
      <c r="D834" s="41" t="s">
        <v>56</v>
      </c>
      <c r="E834" s="35" t="s">
        <v>174</v>
      </c>
      <c r="F834" s="46">
        <f>IF(Cadastro_Cargas!$E$8=0,0,IF(Perfil_Area!$N$7=0,0,MIN(Cadastro_Cargas!$E$8,MAX(Cadastro_Cargas!$F$8,Perfil_Area!$N$7*RANDBETWEEN(85,115)/100))))</f>
        <v>0</v>
      </c>
    </row>
    <row r="835" ht="15.0" customHeight="1">
      <c r="A835" s="45">
        <v>45660.4583333333</v>
      </c>
      <c r="B835" s="35">
        <v>11.0</v>
      </c>
      <c r="C835" s="35" t="s">
        <v>129</v>
      </c>
      <c r="D835" s="36" t="s">
        <v>104</v>
      </c>
      <c r="E835" s="35" t="s">
        <v>173</v>
      </c>
      <c r="F835" s="46">
        <f>IF(Cadastro_Cargas!$E$9=0,0,IF(Perfil_Area!$N$10=0,0,MIN(Cadastro_Cargas!$E$9,MAX(Cadastro_Cargas!$F$9,Perfil_Area!$N$10*RANDBETWEEN(85,115)/100))))</f>
        <v>0</v>
      </c>
    </row>
    <row r="836" ht="15.0" customHeight="1">
      <c r="A836" s="45">
        <v>45660.4583333333</v>
      </c>
      <c r="B836" s="35">
        <v>11.0</v>
      </c>
      <c r="C836" s="35" t="s">
        <v>129</v>
      </c>
      <c r="D836" s="36" t="s">
        <v>105</v>
      </c>
      <c r="E836" s="35" t="s">
        <v>173</v>
      </c>
      <c r="F836" s="46">
        <f>IF(Cadastro_Cargas!$E$10=0,0,IF(Perfil_Area!$N$12=0,0,MIN(Cadastro_Cargas!$E$10,MAX(Cadastro_Cargas!$F$10,Perfil_Area!$N$12*RANDBETWEEN(85,115)/100))))</f>
        <v>0</v>
      </c>
    </row>
    <row r="837" ht="15.0" customHeight="1">
      <c r="A837" s="45">
        <v>45660.4583333333</v>
      </c>
      <c r="B837" s="35">
        <v>11.0</v>
      </c>
      <c r="C837" s="35" t="s">
        <v>129</v>
      </c>
      <c r="D837" s="36" t="s">
        <v>106</v>
      </c>
      <c r="E837" s="35" t="s">
        <v>173</v>
      </c>
      <c r="F837" s="46">
        <f>IF(Cadastro_Cargas!$E$11=0,0,IF(Perfil_Area!$N$14=0,0,MIN(Cadastro_Cargas!$E$11,MAX(Cadastro_Cargas!$F$11,Perfil_Area!$N$14*RANDBETWEEN(85,115)/100))))</f>
        <v>1.99346211</v>
      </c>
    </row>
    <row r="838" ht="15.0" customHeight="1">
      <c r="A838" s="45">
        <v>45660.4583333333</v>
      </c>
      <c r="B838" s="35">
        <v>11.0</v>
      </c>
      <c r="C838" s="35" t="s">
        <v>129</v>
      </c>
      <c r="D838" s="36" t="s">
        <v>107</v>
      </c>
      <c r="E838" s="35" t="s">
        <v>173</v>
      </c>
      <c r="F838" s="46">
        <f>IF(Cadastro_Cargas!$E$12=0,0,IF(Perfil_Area!$N$16=0,0,MIN(Cadastro_Cargas!$E$12,MAX(Cadastro_Cargas!$F$12,Perfil_Area!$N$16*RANDBETWEEN(85,115)/100))))</f>
        <v>0.182</v>
      </c>
    </row>
    <row r="839" ht="15.0" customHeight="1">
      <c r="A839" s="45">
        <v>45660.4583333333</v>
      </c>
      <c r="B839" s="35">
        <v>11.0</v>
      </c>
      <c r="C839" s="35" t="s">
        <v>129</v>
      </c>
      <c r="D839" s="39" t="s">
        <v>31</v>
      </c>
      <c r="E839" s="35" t="s">
        <v>174</v>
      </c>
      <c r="F839" s="46">
        <f>IF(Cadastro_Cargas!$E$13=0,0,IF(Perfil_Area!$N$4=0,0,MIN(Cadastro_Cargas!$E$13,MAX(Cadastro_Cargas!$F$13,Perfil_Area!$N$4*RANDBETWEEN(85,115)/100))))</f>
        <v>3.427</v>
      </c>
    </row>
    <row r="840" ht="15.0" customHeight="1">
      <c r="A840" s="45">
        <v>45660.4583333333</v>
      </c>
      <c r="B840" s="35">
        <v>11.0</v>
      </c>
      <c r="C840" s="35" t="s">
        <v>129</v>
      </c>
      <c r="D840" s="40" t="s">
        <v>44</v>
      </c>
      <c r="E840" s="35" t="s">
        <v>174</v>
      </c>
      <c r="F840" s="46">
        <f>IF(Cadastro_Cargas!$E$14=0,0,IF(Perfil_Area!$N$6=0,0,MIN(Cadastro_Cargas!$E$14,MAX(Cadastro_Cargas!$F$14,Perfil_Area!$N$6*RANDBETWEEN(85,115)/100))))</f>
        <v>0.46774</v>
      </c>
    </row>
    <row r="841" ht="15.0" customHeight="1">
      <c r="A841" s="45">
        <v>45660.4583333333</v>
      </c>
      <c r="B841" s="35">
        <v>11.0</v>
      </c>
      <c r="C841" s="35" t="s">
        <v>129</v>
      </c>
      <c r="D841" s="41" t="s">
        <v>56</v>
      </c>
      <c r="E841" s="35" t="s">
        <v>174</v>
      </c>
      <c r="F841" s="46">
        <f>IF(Cadastro_Cargas!$E$15=0,0,IF(Perfil_Area!$N$8=0,0,MIN(Cadastro_Cargas!$E$15,MAX(Cadastro_Cargas!$F$15,Perfil_Area!$N$8*RANDBETWEEN(85,115)/100))))</f>
        <v>0</v>
      </c>
    </row>
    <row r="842" ht="15.0" customHeight="1">
      <c r="A842" s="45">
        <v>45660.5</v>
      </c>
      <c r="B842" s="35">
        <v>12.0</v>
      </c>
      <c r="C842" s="35" t="s">
        <v>128</v>
      </c>
      <c r="D842" s="36" t="s">
        <v>104</v>
      </c>
      <c r="E842" s="35" t="s">
        <v>173</v>
      </c>
      <c r="F842" s="46">
        <f>IF(Cadastro_Cargas!$E$2=0,0,IF(Perfil_Area!$O$9=0,0,MIN(Cadastro_Cargas!$E$2,MAX(Cadastro_Cargas!$F$2,Perfil_Area!$O$9*RANDBETWEEN(85,115)/100))))</f>
        <v>0</v>
      </c>
    </row>
    <row r="843" ht="15.0" customHeight="1">
      <c r="A843" s="45">
        <v>45660.5</v>
      </c>
      <c r="B843" s="35">
        <v>12.0</v>
      </c>
      <c r="C843" s="35" t="s">
        <v>128</v>
      </c>
      <c r="D843" s="36" t="s">
        <v>105</v>
      </c>
      <c r="E843" s="35" t="s">
        <v>173</v>
      </c>
      <c r="F843" s="46">
        <f>IF(Cadastro_Cargas!$E$3=0,0,IF(Perfil_Area!$O$11=0,0,MIN(Cadastro_Cargas!$E$3,MAX(Cadastro_Cargas!$F$3,Perfil_Area!$O$11*RANDBETWEEN(85,115)/100))))</f>
        <v>0</v>
      </c>
    </row>
    <row r="844" ht="15.0" customHeight="1">
      <c r="A844" s="45">
        <v>45660.5</v>
      </c>
      <c r="B844" s="35">
        <v>12.0</v>
      </c>
      <c r="C844" s="35" t="s">
        <v>128</v>
      </c>
      <c r="D844" s="36" t="s">
        <v>106</v>
      </c>
      <c r="E844" s="35" t="s">
        <v>173</v>
      </c>
      <c r="F844" s="46">
        <f>IF(Cadastro_Cargas!$E$4=0,0,IF(Perfil_Area!$O$13=0,0,MIN(Cadastro_Cargas!$E$4,MAX(Cadastro_Cargas!$F$4,Perfil_Area!$O$13*RANDBETWEEN(85,115)/100))))</f>
        <v>0</v>
      </c>
    </row>
    <row r="845" ht="15.0" customHeight="1">
      <c r="A845" s="45">
        <v>45660.5</v>
      </c>
      <c r="B845" s="35">
        <v>12.0</v>
      </c>
      <c r="C845" s="35" t="s">
        <v>128</v>
      </c>
      <c r="D845" s="36" t="s">
        <v>107</v>
      </c>
      <c r="E845" s="35" t="s">
        <v>173</v>
      </c>
      <c r="F845" s="46">
        <f>IF(Cadastro_Cargas!$E$5=0,0,IF(Perfil_Area!$O$15=0,0,MIN(Cadastro_Cargas!$E$5,MAX(Cadastro_Cargas!$F$5,Perfil_Area!$O$15*RANDBETWEEN(85,115)/100))))</f>
        <v>0.188</v>
      </c>
    </row>
    <row r="846" ht="15.0" customHeight="1">
      <c r="A846" s="45">
        <v>45660.5</v>
      </c>
      <c r="B846" s="35">
        <v>12.0</v>
      </c>
      <c r="C846" s="35" t="s">
        <v>128</v>
      </c>
      <c r="D846" s="39" t="s">
        <v>31</v>
      </c>
      <c r="E846" s="35" t="s">
        <v>174</v>
      </c>
      <c r="F846" s="46">
        <f>IF(Cadastro_Cargas!$E$6=0,0,IF(Perfil_Area!$O$3=0,0,MIN(Cadastro_Cargas!$E$6,MAX(Cadastro_Cargas!$F$6,Perfil_Area!$O$3*RANDBETWEEN(85,115)/100))))</f>
        <v>1.9392</v>
      </c>
    </row>
    <row r="847" ht="15.0" customHeight="1">
      <c r="A847" s="45">
        <v>45660.5</v>
      </c>
      <c r="B847" s="35">
        <v>12.0</v>
      </c>
      <c r="C847" s="35" t="s">
        <v>128</v>
      </c>
      <c r="D847" s="40" t="s">
        <v>44</v>
      </c>
      <c r="E847" s="35" t="s">
        <v>174</v>
      </c>
      <c r="F847" s="46">
        <f>IF(Cadastro_Cargas!$E$7=0,0,IF(Perfil_Area!$O$5=0,0,MIN(Cadastro_Cargas!$E$7,MAX(Cadastro_Cargas!$F$7,Perfil_Area!$O$5*RANDBETWEEN(85,115)/100))))</f>
        <v>0.354</v>
      </c>
    </row>
    <row r="848" ht="15.0" customHeight="1">
      <c r="A848" s="45">
        <v>45660.5</v>
      </c>
      <c r="B848" s="35">
        <v>12.0</v>
      </c>
      <c r="C848" s="35" t="s">
        <v>128</v>
      </c>
      <c r="D848" s="41" t="s">
        <v>56</v>
      </c>
      <c r="E848" s="35" t="s">
        <v>174</v>
      </c>
      <c r="F848" s="46">
        <f>IF(Cadastro_Cargas!$E$8=0,0,IF(Perfil_Area!$O$7=0,0,MIN(Cadastro_Cargas!$E$8,MAX(Cadastro_Cargas!$F$8,Perfil_Area!$O$7*RANDBETWEEN(85,115)/100))))</f>
        <v>0</v>
      </c>
    </row>
    <row r="849" ht="15.0" customHeight="1">
      <c r="A849" s="45">
        <v>45660.5</v>
      </c>
      <c r="B849" s="35">
        <v>12.0</v>
      </c>
      <c r="C849" s="35" t="s">
        <v>129</v>
      </c>
      <c r="D849" s="36" t="s">
        <v>104</v>
      </c>
      <c r="E849" s="35" t="s">
        <v>173</v>
      </c>
      <c r="F849" s="46">
        <f>IF(Cadastro_Cargas!$E$9=0,0,IF(Perfil_Area!$O$10=0,0,MIN(Cadastro_Cargas!$E$9,MAX(Cadastro_Cargas!$F$9,Perfil_Area!$O$10*RANDBETWEEN(85,115)/100))))</f>
        <v>0</v>
      </c>
    </row>
    <row r="850" ht="15.0" customHeight="1">
      <c r="A850" s="45">
        <v>45660.5</v>
      </c>
      <c r="B850" s="35">
        <v>12.0</v>
      </c>
      <c r="C850" s="35" t="s">
        <v>129</v>
      </c>
      <c r="D850" s="36" t="s">
        <v>105</v>
      </c>
      <c r="E850" s="35" t="s">
        <v>173</v>
      </c>
      <c r="F850" s="46">
        <f>IF(Cadastro_Cargas!$E$10=0,0,IF(Perfil_Area!$O$12=0,0,MIN(Cadastro_Cargas!$E$10,MAX(Cadastro_Cargas!$F$10,Perfil_Area!$O$12*RANDBETWEEN(85,115)/100))))</f>
        <v>0</v>
      </c>
    </row>
    <row r="851" ht="15.0" customHeight="1">
      <c r="A851" s="45">
        <v>45660.5</v>
      </c>
      <c r="B851" s="35">
        <v>12.0</v>
      </c>
      <c r="C851" s="35" t="s">
        <v>129</v>
      </c>
      <c r="D851" s="36" t="s">
        <v>106</v>
      </c>
      <c r="E851" s="35" t="s">
        <v>173</v>
      </c>
      <c r="F851" s="46">
        <f>IF(Cadastro_Cargas!$E$11=0,0,IF(Perfil_Area!$O$14=0,0,MIN(Cadastro_Cargas!$E$11,MAX(Cadastro_Cargas!$F$11,Perfil_Area!$O$14*RANDBETWEEN(85,115)/100))))</f>
        <v>2.367013373</v>
      </c>
    </row>
    <row r="852" ht="15.0" customHeight="1">
      <c r="A852" s="45">
        <v>45660.5</v>
      </c>
      <c r="B852" s="35">
        <v>12.0</v>
      </c>
      <c r="C852" s="35" t="s">
        <v>129</v>
      </c>
      <c r="D852" s="36" t="s">
        <v>107</v>
      </c>
      <c r="E852" s="35" t="s">
        <v>173</v>
      </c>
      <c r="F852" s="46">
        <f>IF(Cadastro_Cargas!$E$12=0,0,IF(Perfil_Area!$O$16=0,0,MIN(Cadastro_Cargas!$E$12,MAX(Cadastro_Cargas!$F$12,Perfil_Area!$O$16*RANDBETWEEN(85,115)/100))))</f>
        <v>0.18</v>
      </c>
    </row>
    <row r="853" ht="15.0" customHeight="1">
      <c r="A853" s="45">
        <v>45660.5</v>
      </c>
      <c r="B853" s="35">
        <v>12.0</v>
      </c>
      <c r="C853" s="35" t="s">
        <v>129</v>
      </c>
      <c r="D853" s="39" t="s">
        <v>31</v>
      </c>
      <c r="E853" s="35" t="s">
        <v>174</v>
      </c>
      <c r="F853" s="46">
        <f>IF(Cadastro_Cargas!$E$13=0,0,IF(Perfil_Area!$O$4=0,0,MIN(Cadastro_Cargas!$E$13,MAX(Cadastro_Cargas!$F$13,Perfil_Area!$O$4*RANDBETWEEN(85,115)/100))))</f>
        <v>3.725</v>
      </c>
    </row>
    <row r="854" ht="15.0" customHeight="1">
      <c r="A854" s="45">
        <v>45660.5</v>
      </c>
      <c r="B854" s="35">
        <v>12.0</v>
      </c>
      <c r="C854" s="35" t="s">
        <v>129</v>
      </c>
      <c r="D854" s="40" t="s">
        <v>44</v>
      </c>
      <c r="E854" s="35" t="s">
        <v>174</v>
      </c>
      <c r="F854" s="46">
        <f>IF(Cadastro_Cargas!$E$14=0,0,IF(Perfil_Area!$O$6=0,0,MIN(Cadastro_Cargas!$E$14,MAX(Cadastro_Cargas!$F$14,Perfil_Area!$O$6*RANDBETWEEN(85,115)/100))))</f>
        <v>0.514</v>
      </c>
    </row>
    <row r="855" ht="15.0" customHeight="1">
      <c r="A855" s="45">
        <v>45660.5</v>
      </c>
      <c r="B855" s="35">
        <v>12.0</v>
      </c>
      <c r="C855" s="35" t="s">
        <v>129</v>
      </c>
      <c r="D855" s="41" t="s">
        <v>56</v>
      </c>
      <c r="E855" s="35" t="s">
        <v>174</v>
      </c>
      <c r="F855" s="46">
        <f>IF(Cadastro_Cargas!$E$15=0,0,IF(Perfil_Area!$O$8=0,0,MIN(Cadastro_Cargas!$E$15,MAX(Cadastro_Cargas!$F$15,Perfil_Area!$O$8*RANDBETWEEN(85,115)/100))))</f>
        <v>0</v>
      </c>
    </row>
    <row r="856" ht="15.0" customHeight="1">
      <c r="A856" s="45">
        <v>45660.5416666667</v>
      </c>
      <c r="B856" s="35">
        <v>13.0</v>
      </c>
      <c r="C856" s="35" t="s">
        <v>128</v>
      </c>
      <c r="D856" s="36" t="s">
        <v>104</v>
      </c>
      <c r="E856" s="35" t="s">
        <v>173</v>
      </c>
      <c r="F856" s="46">
        <f>IF(Cadastro_Cargas!$E$2=0,0,IF(Perfil_Area!$P$9=0,0,MIN(Cadastro_Cargas!$E$2,MAX(Cadastro_Cargas!$F$2,Perfil_Area!$P$9*RANDBETWEEN(85,115)/100))))</f>
        <v>0</v>
      </c>
    </row>
    <row r="857" ht="15.0" customHeight="1">
      <c r="A857" s="45">
        <v>45660.5416666667</v>
      </c>
      <c r="B857" s="35">
        <v>13.0</v>
      </c>
      <c r="C857" s="35" t="s">
        <v>128</v>
      </c>
      <c r="D857" s="36" t="s">
        <v>105</v>
      </c>
      <c r="E857" s="35" t="s">
        <v>173</v>
      </c>
      <c r="F857" s="46">
        <f>IF(Cadastro_Cargas!$E$3=0,0,IF(Perfil_Area!$P$11=0,0,MIN(Cadastro_Cargas!$E$3,MAX(Cadastro_Cargas!$F$3,Perfil_Area!$P$11*RANDBETWEEN(85,115)/100))))</f>
        <v>0</v>
      </c>
    </row>
    <row r="858" ht="15.0" customHeight="1">
      <c r="A858" s="45">
        <v>45660.5416666667</v>
      </c>
      <c r="B858" s="35">
        <v>13.0</v>
      </c>
      <c r="C858" s="35" t="s">
        <v>128</v>
      </c>
      <c r="D858" s="36" t="s">
        <v>106</v>
      </c>
      <c r="E858" s="35" t="s">
        <v>173</v>
      </c>
      <c r="F858" s="46">
        <f>IF(Cadastro_Cargas!$E$4=0,0,IF(Perfil_Area!$P$13=0,0,MIN(Cadastro_Cargas!$E$4,MAX(Cadastro_Cargas!$F$4,Perfil_Area!$P$13*RANDBETWEEN(85,115)/100))))</f>
        <v>0</v>
      </c>
    </row>
    <row r="859" ht="15.0" customHeight="1">
      <c r="A859" s="45">
        <v>45660.5416666667</v>
      </c>
      <c r="B859" s="35">
        <v>13.0</v>
      </c>
      <c r="C859" s="35" t="s">
        <v>128</v>
      </c>
      <c r="D859" s="36" t="s">
        <v>107</v>
      </c>
      <c r="E859" s="35" t="s">
        <v>173</v>
      </c>
      <c r="F859" s="46">
        <f>IF(Cadastro_Cargas!$E$5=0,0,IF(Perfil_Area!$P$15=0,0,MIN(Cadastro_Cargas!$E$5,MAX(Cadastro_Cargas!$F$5,Perfil_Area!$P$15*RANDBETWEEN(85,115)/100))))</f>
        <v>0.194</v>
      </c>
    </row>
    <row r="860" ht="15.0" customHeight="1">
      <c r="A860" s="45">
        <v>45660.5416666667</v>
      </c>
      <c r="B860" s="35">
        <v>13.0</v>
      </c>
      <c r="C860" s="35" t="s">
        <v>128</v>
      </c>
      <c r="D860" s="39" t="s">
        <v>31</v>
      </c>
      <c r="E860" s="35" t="s">
        <v>174</v>
      </c>
      <c r="F860" s="46">
        <f>IF(Cadastro_Cargas!$E$6=0,0,IF(Perfil_Area!$P$3=0,0,MIN(Cadastro_Cargas!$E$6,MAX(Cadastro_Cargas!$F$6,Perfil_Area!$P$3*RANDBETWEEN(85,115)/100))))</f>
        <v>2.02</v>
      </c>
    </row>
    <row r="861" ht="15.0" customHeight="1">
      <c r="A861" s="45">
        <v>45660.5416666667</v>
      </c>
      <c r="B861" s="35">
        <v>13.0</v>
      </c>
      <c r="C861" s="35" t="s">
        <v>128</v>
      </c>
      <c r="D861" s="40" t="s">
        <v>44</v>
      </c>
      <c r="E861" s="35" t="s">
        <v>174</v>
      </c>
      <c r="F861" s="46">
        <f>IF(Cadastro_Cargas!$E$7=0,0,IF(Perfil_Area!$P$5=0,0,MIN(Cadastro_Cargas!$E$7,MAX(Cadastro_Cargas!$F$7,Perfil_Area!$P$5*RANDBETWEEN(85,115)/100))))</f>
        <v>0.354</v>
      </c>
    </row>
    <row r="862" ht="15.0" customHeight="1">
      <c r="A862" s="45">
        <v>45660.5416666667</v>
      </c>
      <c r="B862" s="35">
        <v>13.0</v>
      </c>
      <c r="C862" s="35" t="s">
        <v>128</v>
      </c>
      <c r="D862" s="41" t="s">
        <v>56</v>
      </c>
      <c r="E862" s="35" t="s">
        <v>174</v>
      </c>
      <c r="F862" s="46">
        <f>IF(Cadastro_Cargas!$E$8=0,0,IF(Perfil_Area!$P$7=0,0,MIN(Cadastro_Cargas!$E$8,MAX(Cadastro_Cargas!$F$8,Perfil_Area!$P$7*RANDBETWEEN(85,115)/100))))</f>
        <v>0</v>
      </c>
    </row>
    <row r="863" ht="15.0" customHeight="1">
      <c r="A863" s="45">
        <v>45660.5416666667</v>
      </c>
      <c r="B863" s="35">
        <v>13.0</v>
      </c>
      <c r="C863" s="35" t="s">
        <v>129</v>
      </c>
      <c r="D863" s="36" t="s">
        <v>104</v>
      </c>
      <c r="E863" s="35" t="s">
        <v>173</v>
      </c>
      <c r="F863" s="46">
        <f>IF(Cadastro_Cargas!$E$9=0,0,IF(Perfil_Area!$P$10=0,0,MIN(Cadastro_Cargas!$E$9,MAX(Cadastro_Cargas!$F$9,Perfil_Area!$P$10*RANDBETWEEN(85,115)/100))))</f>
        <v>0</v>
      </c>
    </row>
    <row r="864" ht="15.0" customHeight="1">
      <c r="A864" s="45">
        <v>45660.5416666667</v>
      </c>
      <c r="B864" s="35">
        <v>13.0</v>
      </c>
      <c r="C864" s="35" t="s">
        <v>129</v>
      </c>
      <c r="D864" s="36" t="s">
        <v>105</v>
      </c>
      <c r="E864" s="35" t="s">
        <v>173</v>
      </c>
      <c r="F864" s="46">
        <f>IF(Cadastro_Cargas!$E$10=0,0,IF(Perfil_Area!$P$12=0,0,MIN(Cadastro_Cargas!$E$10,MAX(Cadastro_Cargas!$F$10,Perfil_Area!$P$12*RANDBETWEEN(85,115)/100))))</f>
        <v>0</v>
      </c>
    </row>
    <row r="865" ht="15.0" customHeight="1">
      <c r="A865" s="45">
        <v>45660.5416666667</v>
      </c>
      <c r="B865" s="35">
        <v>13.0</v>
      </c>
      <c r="C865" s="35" t="s">
        <v>129</v>
      </c>
      <c r="D865" s="36" t="s">
        <v>106</v>
      </c>
      <c r="E865" s="35" t="s">
        <v>173</v>
      </c>
      <c r="F865" s="46">
        <f>IF(Cadastro_Cargas!$E$11=0,0,IF(Perfil_Area!$P$14=0,0,MIN(Cadastro_Cargas!$E$11,MAX(Cadastro_Cargas!$F$11,Perfil_Area!$P$14*RANDBETWEEN(85,115)/100))))</f>
        <v>2.367013373</v>
      </c>
    </row>
    <row r="866" ht="15.0" customHeight="1">
      <c r="A866" s="45">
        <v>45660.5416666667</v>
      </c>
      <c r="B866" s="35">
        <v>13.0</v>
      </c>
      <c r="C866" s="35" t="s">
        <v>129</v>
      </c>
      <c r="D866" s="36" t="s">
        <v>107</v>
      </c>
      <c r="E866" s="35" t="s">
        <v>173</v>
      </c>
      <c r="F866" s="46">
        <f>IF(Cadastro_Cargas!$E$12=0,0,IF(Perfil_Area!$P$16=0,0,MIN(Cadastro_Cargas!$E$12,MAX(Cadastro_Cargas!$F$12,Perfil_Area!$P$16*RANDBETWEEN(85,115)/100))))</f>
        <v>0.2</v>
      </c>
    </row>
    <row r="867" ht="15.0" customHeight="1">
      <c r="A867" s="45">
        <v>45660.5416666667</v>
      </c>
      <c r="B867" s="35">
        <v>13.0</v>
      </c>
      <c r="C867" s="35" t="s">
        <v>129</v>
      </c>
      <c r="D867" s="39" t="s">
        <v>31</v>
      </c>
      <c r="E867" s="35" t="s">
        <v>174</v>
      </c>
      <c r="F867" s="46">
        <f>IF(Cadastro_Cargas!$E$13=0,0,IF(Perfil_Area!$P$4=0,0,MIN(Cadastro_Cargas!$E$13,MAX(Cadastro_Cargas!$F$13,Perfil_Area!$P$4*RANDBETWEEN(85,115)/100))))</f>
        <v>3.725</v>
      </c>
    </row>
    <row r="868" ht="15.0" customHeight="1">
      <c r="A868" s="45">
        <v>45660.5416666667</v>
      </c>
      <c r="B868" s="35">
        <v>13.0</v>
      </c>
      <c r="C868" s="35" t="s">
        <v>129</v>
      </c>
      <c r="D868" s="40" t="s">
        <v>44</v>
      </c>
      <c r="E868" s="35" t="s">
        <v>174</v>
      </c>
      <c r="F868" s="46">
        <f>IF(Cadastro_Cargas!$E$14=0,0,IF(Perfil_Area!$P$6=0,0,MIN(Cadastro_Cargas!$E$14,MAX(Cadastro_Cargas!$F$14,Perfil_Area!$P$6*RANDBETWEEN(85,115)/100))))</f>
        <v>0.514</v>
      </c>
    </row>
    <row r="869" ht="15.0" customHeight="1">
      <c r="A869" s="45">
        <v>45660.5416666667</v>
      </c>
      <c r="B869" s="35">
        <v>13.0</v>
      </c>
      <c r="C869" s="35" t="s">
        <v>129</v>
      </c>
      <c r="D869" s="41" t="s">
        <v>56</v>
      </c>
      <c r="E869" s="35" t="s">
        <v>174</v>
      </c>
      <c r="F869" s="46">
        <f>IF(Cadastro_Cargas!$E$15=0,0,IF(Perfil_Area!$P$8=0,0,MIN(Cadastro_Cargas!$E$15,MAX(Cadastro_Cargas!$F$15,Perfil_Area!$P$8*RANDBETWEEN(85,115)/100))))</f>
        <v>0</v>
      </c>
    </row>
    <row r="870" ht="15.0" customHeight="1">
      <c r="A870" s="45">
        <v>45660.5833333333</v>
      </c>
      <c r="B870" s="35">
        <v>14.0</v>
      </c>
      <c r="C870" s="35" t="s">
        <v>128</v>
      </c>
      <c r="D870" s="36" t="s">
        <v>104</v>
      </c>
      <c r="E870" s="35" t="s">
        <v>173</v>
      </c>
      <c r="F870" s="46">
        <f>IF(Cadastro_Cargas!$E$2=0,0,IF(Perfil_Area!$Q$9=0,0,MIN(Cadastro_Cargas!$E$2,MAX(Cadastro_Cargas!$F$2,Perfil_Area!$Q$9*RANDBETWEEN(85,115)/100))))</f>
        <v>0</v>
      </c>
    </row>
    <row r="871" ht="15.0" customHeight="1">
      <c r="A871" s="45">
        <v>45660.5833333333</v>
      </c>
      <c r="B871" s="35">
        <v>14.0</v>
      </c>
      <c r="C871" s="35" t="s">
        <v>128</v>
      </c>
      <c r="D871" s="36" t="s">
        <v>105</v>
      </c>
      <c r="E871" s="35" t="s">
        <v>173</v>
      </c>
      <c r="F871" s="46">
        <f>IF(Cadastro_Cargas!$E$3=0,0,IF(Perfil_Area!$Q$11=0,0,MIN(Cadastro_Cargas!$E$3,MAX(Cadastro_Cargas!$F$3,Perfil_Area!$Q$11*RANDBETWEEN(85,115)/100))))</f>
        <v>0</v>
      </c>
    </row>
    <row r="872" ht="15.0" customHeight="1">
      <c r="A872" s="45">
        <v>45660.5833333333</v>
      </c>
      <c r="B872" s="35">
        <v>14.0</v>
      </c>
      <c r="C872" s="35" t="s">
        <v>128</v>
      </c>
      <c r="D872" s="36" t="s">
        <v>106</v>
      </c>
      <c r="E872" s="35" t="s">
        <v>173</v>
      </c>
      <c r="F872" s="46">
        <f>IF(Cadastro_Cargas!$E$4=0,0,IF(Perfil_Area!$Q$13=0,0,MIN(Cadastro_Cargas!$E$4,MAX(Cadastro_Cargas!$F$4,Perfil_Area!$Q$13*RANDBETWEEN(85,115)/100))))</f>
        <v>0</v>
      </c>
    </row>
    <row r="873" ht="15.0" customHeight="1">
      <c r="A873" s="45">
        <v>45660.5833333333</v>
      </c>
      <c r="B873" s="35">
        <v>14.0</v>
      </c>
      <c r="C873" s="35" t="s">
        <v>128</v>
      </c>
      <c r="D873" s="36" t="s">
        <v>107</v>
      </c>
      <c r="E873" s="35" t="s">
        <v>173</v>
      </c>
      <c r="F873" s="46">
        <f>IF(Cadastro_Cargas!$E$5=0,0,IF(Perfil_Area!$Q$15=0,0,MIN(Cadastro_Cargas!$E$5,MAX(Cadastro_Cargas!$F$5,Perfil_Area!$Q$15*RANDBETWEEN(85,115)/100))))</f>
        <v>0.196</v>
      </c>
    </row>
    <row r="874" ht="15.0" customHeight="1">
      <c r="A874" s="45">
        <v>45660.5833333333</v>
      </c>
      <c r="B874" s="35">
        <v>14.0</v>
      </c>
      <c r="C874" s="35" t="s">
        <v>128</v>
      </c>
      <c r="D874" s="39" t="s">
        <v>31</v>
      </c>
      <c r="E874" s="35" t="s">
        <v>174</v>
      </c>
      <c r="F874" s="46">
        <f>IF(Cadastro_Cargas!$E$6=0,0,IF(Perfil_Area!$Q$3=0,0,MIN(Cadastro_Cargas!$E$6,MAX(Cadastro_Cargas!$F$6,Perfil_Area!$Q$3*RANDBETWEEN(85,115)/100))))</f>
        <v>2.02</v>
      </c>
    </row>
    <row r="875" ht="15.0" customHeight="1">
      <c r="A875" s="45">
        <v>45660.5833333333</v>
      </c>
      <c r="B875" s="35">
        <v>14.0</v>
      </c>
      <c r="C875" s="35" t="s">
        <v>128</v>
      </c>
      <c r="D875" s="40" t="s">
        <v>44</v>
      </c>
      <c r="E875" s="35" t="s">
        <v>174</v>
      </c>
      <c r="F875" s="46">
        <f>IF(Cadastro_Cargas!$E$7=0,0,IF(Perfil_Area!$Q$5=0,0,MIN(Cadastro_Cargas!$E$7,MAX(Cadastro_Cargas!$F$7,Perfil_Area!$Q$5*RANDBETWEEN(85,115)/100))))</f>
        <v>0.354</v>
      </c>
    </row>
    <row r="876" ht="15.0" customHeight="1">
      <c r="A876" s="45">
        <v>45660.5833333333</v>
      </c>
      <c r="B876" s="35">
        <v>14.0</v>
      </c>
      <c r="C876" s="35" t="s">
        <v>128</v>
      </c>
      <c r="D876" s="41" t="s">
        <v>56</v>
      </c>
      <c r="E876" s="35" t="s">
        <v>174</v>
      </c>
      <c r="F876" s="46">
        <f>IF(Cadastro_Cargas!$E$8=0,0,IF(Perfil_Area!$Q$7=0,0,MIN(Cadastro_Cargas!$E$8,MAX(Cadastro_Cargas!$F$8,Perfil_Area!$Q$7*RANDBETWEEN(85,115)/100))))</f>
        <v>0</v>
      </c>
    </row>
    <row r="877" ht="15.0" customHeight="1">
      <c r="A877" s="45">
        <v>45660.5833333333</v>
      </c>
      <c r="B877" s="35">
        <v>14.0</v>
      </c>
      <c r="C877" s="35" t="s">
        <v>129</v>
      </c>
      <c r="D877" s="36" t="s">
        <v>104</v>
      </c>
      <c r="E877" s="35" t="s">
        <v>173</v>
      </c>
      <c r="F877" s="46">
        <f>IF(Cadastro_Cargas!$E$9=0,0,IF(Perfil_Area!$Q$10=0,0,MIN(Cadastro_Cargas!$E$9,MAX(Cadastro_Cargas!$F$9,Perfil_Area!$Q$10*RANDBETWEEN(85,115)/100))))</f>
        <v>0</v>
      </c>
    </row>
    <row r="878" ht="15.0" customHeight="1">
      <c r="A878" s="45">
        <v>45660.5833333333</v>
      </c>
      <c r="B878" s="35">
        <v>14.0</v>
      </c>
      <c r="C878" s="35" t="s">
        <v>129</v>
      </c>
      <c r="D878" s="36" t="s">
        <v>105</v>
      </c>
      <c r="E878" s="35" t="s">
        <v>173</v>
      </c>
      <c r="F878" s="46">
        <f>IF(Cadastro_Cargas!$E$10=0,0,IF(Perfil_Area!$Q$12=0,0,MIN(Cadastro_Cargas!$E$10,MAX(Cadastro_Cargas!$F$10,Perfil_Area!$Q$12*RANDBETWEEN(85,115)/100))))</f>
        <v>17.6</v>
      </c>
    </row>
    <row r="879" ht="15.0" customHeight="1">
      <c r="A879" s="45">
        <v>45660.5833333333</v>
      </c>
      <c r="B879" s="35">
        <v>14.0</v>
      </c>
      <c r="C879" s="35" t="s">
        <v>129</v>
      </c>
      <c r="D879" s="36" t="s">
        <v>106</v>
      </c>
      <c r="E879" s="35" t="s">
        <v>173</v>
      </c>
      <c r="F879" s="46">
        <f>IF(Cadastro_Cargas!$E$11=0,0,IF(Perfil_Area!$Q$14=0,0,MIN(Cadastro_Cargas!$E$11,MAX(Cadastro_Cargas!$F$11,Perfil_Area!$Q$14*RANDBETWEEN(85,115)/100))))</f>
        <v>2.304</v>
      </c>
    </row>
    <row r="880" ht="15.0" customHeight="1">
      <c r="A880" s="45">
        <v>45660.5833333333</v>
      </c>
      <c r="B880" s="35">
        <v>14.0</v>
      </c>
      <c r="C880" s="35" t="s">
        <v>129</v>
      </c>
      <c r="D880" s="36" t="s">
        <v>107</v>
      </c>
      <c r="E880" s="35" t="s">
        <v>173</v>
      </c>
      <c r="F880" s="46">
        <f>IF(Cadastro_Cargas!$E$12=0,0,IF(Perfil_Area!$Q$16=0,0,MIN(Cadastro_Cargas!$E$12,MAX(Cadastro_Cargas!$F$12,Perfil_Area!$Q$16*RANDBETWEEN(85,115)/100))))</f>
        <v>0.2</v>
      </c>
    </row>
    <row r="881" ht="15.0" customHeight="1">
      <c r="A881" s="45">
        <v>45660.5833333333</v>
      </c>
      <c r="B881" s="35">
        <v>14.0</v>
      </c>
      <c r="C881" s="35" t="s">
        <v>129</v>
      </c>
      <c r="D881" s="39" t="s">
        <v>31</v>
      </c>
      <c r="E881" s="35" t="s">
        <v>174</v>
      </c>
      <c r="F881" s="46">
        <f>IF(Cadastro_Cargas!$E$13=0,0,IF(Perfil_Area!$Q$4=0,0,MIN(Cadastro_Cargas!$E$13,MAX(Cadastro_Cargas!$F$13,Perfil_Area!$Q$4*RANDBETWEEN(85,115)/100))))</f>
        <v>3.725</v>
      </c>
    </row>
    <row r="882" ht="15.0" customHeight="1">
      <c r="A882" s="45">
        <v>45660.5833333333</v>
      </c>
      <c r="B882" s="35">
        <v>14.0</v>
      </c>
      <c r="C882" s="35" t="s">
        <v>129</v>
      </c>
      <c r="D882" s="40" t="s">
        <v>44</v>
      </c>
      <c r="E882" s="35" t="s">
        <v>174</v>
      </c>
      <c r="F882" s="46">
        <f>IF(Cadastro_Cargas!$E$14=0,0,IF(Perfil_Area!$Q$6=0,0,MIN(Cadastro_Cargas!$E$14,MAX(Cadastro_Cargas!$F$14,Perfil_Area!$Q$6*RANDBETWEEN(85,115)/100))))</f>
        <v>0.514</v>
      </c>
    </row>
    <row r="883" ht="15.0" customHeight="1">
      <c r="A883" s="45">
        <v>45660.5833333333</v>
      </c>
      <c r="B883" s="35">
        <v>14.0</v>
      </c>
      <c r="C883" s="35" t="s">
        <v>129</v>
      </c>
      <c r="D883" s="41" t="s">
        <v>56</v>
      </c>
      <c r="E883" s="35" t="s">
        <v>174</v>
      </c>
      <c r="F883" s="46">
        <f>IF(Cadastro_Cargas!$E$15=0,0,IF(Perfil_Area!$Q$8=0,0,MIN(Cadastro_Cargas!$E$15,MAX(Cadastro_Cargas!$F$15,Perfil_Area!$Q$8*RANDBETWEEN(85,115)/100))))</f>
        <v>0</v>
      </c>
    </row>
    <row r="884" ht="15.0" customHeight="1">
      <c r="A884" s="45">
        <v>45660.625</v>
      </c>
      <c r="B884" s="35">
        <v>15.0</v>
      </c>
      <c r="C884" s="35" t="s">
        <v>128</v>
      </c>
      <c r="D884" s="36" t="s">
        <v>104</v>
      </c>
      <c r="E884" s="35" t="s">
        <v>173</v>
      </c>
      <c r="F884" s="46">
        <f>IF(Cadastro_Cargas!$E$2=0,0,IF(Perfil_Area!$R$9=0,0,MIN(Cadastro_Cargas!$E$2,MAX(Cadastro_Cargas!$F$2,Perfil_Area!$R$9*RANDBETWEEN(85,115)/100))))</f>
        <v>0</v>
      </c>
    </row>
    <row r="885" ht="15.0" customHeight="1">
      <c r="A885" s="45">
        <v>45660.625</v>
      </c>
      <c r="B885" s="35">
        <v>15.0</v>
      </c>
      <c r="C885" s="35" t="s">
        <v>128</v>
      </c>
      <c r="D885" s="36" t="s">
        <v>105</v>
      </c>
      <c r="E885" s="35" t="s">
        <v>173</v>
      </c>
      <c r="F885" s="46">
        <f>IF(Cadastro_Cargas!$E$3=0,0,IF(Perfil_Area!$R$11=0,0,MIN(Cadastro_Cargas!$E$3,MAX(Cadastro_Cargas!$F$3,Perfil_Area!$R$11*RANDBETWEEN(85,115)/100))))</f>
        <v>0</v>
      </c>
    </row>
    <row r="886" ht="15.0" customHeight="1">
      <c r="A886" s="45">
        <v>45660.625</v>
      </c>
      <c r="B886" s="35">
        <v>15.0</v>
      </c>
      <c r="C886" s="35" t="s">
        <v>128</v>
      </c>
      <c r="D886" s="36" t="s">
        <v>106</v>
      </c>
      <c r="E886" s="35" t="s">
        <v>173</v>
      </c>
      <c r="F886" s="46">
        <f>IF(Cadastro_Cargas!$E$4=0,0,IF(Perfil_Area!$R$13=0,0,MIN(Cadastro_Cargas!$E$4,MAX(Cadastro_Cargas!$F$4,Perfil_Area!$R$13*RANDBETWEEN(85,115)/100))))</f>
        <v>0</v>
      </c>
    </row>
    <row r="887" ht="15.0" customHeight="1">
      <c r="A887" s="45">
        <v>45660.625</v>
      </c>
      <c r="B887" s="35">
        <v>15.0</v>
      </c>
      <c r="C887" s="35" t="s">
        <v>128</v>
      </c>
      <c r="D887" s="36" t="s">
        <v>107</v>
      </c>
      <c r="E887" s="35" t="s">
        <v>173</v>
      </c>
      <c r="F887" s="46">
        <f>IF(Cadastro_Cargas!$E$5=0,0,IF(Perfil_Area!$R$15=0,0,MIN(Cadastro_Cargas!$E$5,MAX(Cadastro_Cargas!$F$5,Perfil_Area!$R$15*RANDBETWEEN(85,115)/100))))</f>
        <v>0.186</v>
      </c>
    </row>
    <row r="888" ht="15.0" customHeight="1">
      <c r="A888" s="45">
        <v>45660.625</v>
      </c>
      <c r="B888" s="35">
        <v>15.0</v>
      </c>
      <c r="C888" s="35" t="s">
        <v>128</v>
      </c>
      <c r="D888" s="39" t="s">
        <v>31</v>
      </c>
      <c r="E888" s="35" t="s">
        <v>174</v>
      </c>
      <c r="F888" s="46">
        <f>IF(Cadastro_Cargas!$E$6=0,0,IF(Perfil_Area!$R$3=0,0,MIN(Cadastro_Cargas!$E$6,MAX(Cadastro_Cargas!$F$6,Perfil_Area!$R$3*RANDBETWEEN(85,115)/100))))</f>
        <v>1.8988</v>
      </c>
    </row>
    <row r="889" ht="15.0" customHeight="1">
      <c r="A889" s="45">
        <v>45660.625</v>
      </c>
      <c r="B889" s="35">
        <v>15.0</v>
      </c>
      <c r="C889" s="35" t="s">
        <v>128</v>
      </c>
      <c r="D889" s="40" t="s">
        <v>44</v>
      </c>
      <c r="E889" s="35" t="s">
        <v>174</v>
      </c>
      <c r="F889" s="46">
        <f>IF(Cadastro_Cargas!$E$7=0,0,IF(Perfil_Area!$R$5=0,0,MIN(Cadastro_Cargas!$E$7,MAX(Cadastro_Cargas!$F$7,Perfil_Area!$R$5*RANDBETWEEN(85,115)/100))))</f>
        <v>0.354</v>
      </c>
    </row>
    <row r="890" ht="15.0" customHeight="1">
      <c r="A890" s="45">
        <v>45660.625</v>
      </c>
      <c r="B890" s="35">
        <v>15.0</v>
      </c>
      <c r="C890" s="35" t="s">
        <v>128</v>
      </c>
      <c r="D890" s="41" t="s">
        <v>56</v>
      </c>
      <c r="E890" s="35" t="s">
        <v>174</v>
      </c>
      <c r="F890" s="46">
        <f>IF(Cadastro_Cargas!$E$8=0,0,IF(Perfil_Area!$R$7=0,0,MIN(Cadastro_Cargas!$E$8,MAX(Cadastro_Cargas!$F$8,Perfil_Area!$R$7*RANDBETWEEN(85,115)/100))))</f>
        <v>0</v>
      </c>
    </row>
    <row r="891" ht="15.0" customHeight="1">
      <c r="A891" s="45">
        <v>45660.625</v>
      </c>
      <c r="B891" s="35">
        <v>15.0</v>
      </c>
      <c r="C891" s="35" t="s">
        <v>129</v>
      </c>
      <c r="D891" s="36" t="s">
        <v>104</v>
      </c>
      <c r="E891" s="35" t="s">
        <v>173</v>
      </c>
      <c r="F891" s="46">
        <f>IF(Cadastro_Cargas!$E$9=0,0,IF(Perfil_Area!$R$10=0,0,MIN(Cadastro_Cargas!$E$9,MAX(Cadastro_Cargas!$F$9,Perfil_Area!$R$10*RANDBETWEEN(85,115)/100))))</f>
        <v>0</v>
      </c>
    </row>
    <row r="892" ht="15.0" customHeight="1">
      <c r="A892" s="45">
        <v>45660.625</v>
      </c>
      <c r="B892" s="35">
        <v>15.0</v>
      </c>
      <c r="C892" s="35" t="s">
        <v>129</v>
      </c>
      <c r="D892" s="36" t="s">
        <v>105</v>
      </c>
      <c r="E892" s="35" t="s">
        <v>173</v>
      </c>
      <c r="F892" s="46">
        <f>IF(Cadastro_Cargas!$E$10=0,0,IF(Perfil_Area!$R$12=0,0,MIN(Cadastro_Cargas!$E$10,MAX(Cadastro_Cargas!$F$10,Perfil_Area!$R$12*RANDBETWEEN(85,115)/100))))</f>
        <v>15.136</v>
      </c>
    </row>
    <row r="893" ht="15.0" customHeight="1">
      <c r="A893" s="45">
        <v>45660.625</v>
      </c>
      <c r="B893" s="35">
        <v>15.0</v>
      </c>
      <c r="C893" s="35" t="s">
        <v>129</v>
      </c>
      <c r="D893" s="36" t="s">
        <v>106</v>
      </c>
      <c r="E893" s="35" t="s">
        <v>173</v>
      </c>
      <c r="F893" s="46">
        <f>IF(Cadastro_Cargas!$E$11=0,0,IF(Perfil_Area!$R$14=0,0,MIN(Cadastro_Cargas!$E$11,MAX(Cadastro_Cargas!$F$11,Perfil_Area!$R$14*RANDBETWEEN(85,115)/100))))</f>
        <v>2.267197623</v>
      </c>
    </row>
    <row r="894" ht="15.0" customHeight="1">
      <c r="A894" s="45">
        <v>45660.625</v>
      </c>
      <c r="B894" s="35">
        <v>15.0</v>
      </c>
      <c r="C894" s="35" t="s">
        <v>129</v>
      </c>
      <c r="D894" s="36" t="s">
        <v>107</v>
      </c>
      <c r="E894" s="35" t="s">
        <v>173</v>
      </c>
      <c r="F894" s="46">
        <f>IF(Cadastro_Cargas!$E$12=0,0,IF(Perfil_Area!$R$16=0,0,MIN(Cadastro_Cargas!$E$12,MAX(Cadastro_Cargas!$F$12,Perfil_Area!$R$16*RANDBETWEEN(85,115)/100))))</f>
        <v>0.2</v>
      </c>
    </row>
    <row r="895" ht="15.0" customHeight="1">
      <c r="A895" s="45">
        <v>45660.625</v>
      </c>
      <c r="B895" s="35">
        <v>15.0</v>
      </c>
      <c r="C895" s="35" t="s">
        <v>129</v>
      </c>
      <c r="D895" s="39" t="s">
        <v>31</v>
      </c>
      <c r="E895" s="35" t="s">
        <v>174</v>
      </c>
      <c r="F895" s="46">
        <f>IF(Cadastro_Cargas!$E$13=0,0,IF(Perfil_Area!$R$4=0,0,MIN(Cadastro_Cargas!$E$13,MAX(Cadastro_Cargas!$F$13,Perfil_Area!$R$4*RANDBETWEEN(85,115)/100))))</f>
        <v>3.725</v>
      </c>
    </row>
    <row r="896" ht="15.0" customHeight="1">
      <c r="A896" s="45">
        <v>45660.625</v>
      </c>
      <c r="B896" s="35">
        <v>15.0</v>
      </c>
      <c r="C896" s="35" t="s">
        <v>129</v>
      </c>
      <c r="D896" s="40" t="s">
        <v>44</v>
      </c>
      <c r="E896" s="35" t="s">
        <v>174</v>
      </c>
      <c r="F896" s="46">
        <f>IF(Cadastro_Cargas!$E$14=0,0,IF(Perfil_Area!$R$6=0,0,MIN(Cadastro_Cargas!$E$14,MAX(Cadastro_Cargas!$F$14,Perfil_Area!$R$6*RANDBETWEEN(85,115)/100))))</f>
        <v>0.514</v>
      </c>
    </row>
    <row r="897" ht="15.0" customHeight="1">
      <c r="A897" s="45">
        <v>45660.625</v>
      </c>
      <c r="B897" s="35">
        <v>15.0</v>
      </c>
      <c r="C897" s="35" t="s">
        <v>129</v>
      </c>
      <c r="D897" s="41" t="s">
        <v>56</v>
      </c>
      <c r="E897" s="35" t="s">
        <v>174</v>
      </c>
      <c r="F897" s="46">
        <f>IF(Cadastro_Cargas!$E$15=0,0,IF(Perfil_Area!$R$8=0,0,MIN(Cadastro_Cargas!$E$15,MAX(Cadastro_Cargas!$F$15,Perfil_Area!$R$8*RANDBETWEEN(85,115)/100))))</f>
        <v>0</v>
      </c>
    </row>
    <row r="898" ht="15.0" customHeight="1">
      <c r="A898" s="45">
        <v>45660.6666666667</v>
      </c>
      <c r="B898" s="35">
        <v>16.0</v>
      </c>
      <c r="C898" s="35" t="s">
        <v>128</v>
      </c>
      <c r="D898" s="36" t="s">
        <v>104</v>
      </c>
      <c r="E898" s="35" t="s">
        <v>173</v>
      </c>
      <c r="F898" s="46">
        <f>IF(Cadastro_Cargas!$E$2=0,0,IF(Perfil_Area!$S$9=0,0,MIN(Cadastro_Cargas!$E$2,MAX(Cadastro_Cargas!$F$2,Perfil_Area!$S$9*RANDBETWEEN(85,115)/100))))</f>
        <v>0</v>
      </c>
    </row>
    <row r="899" ht="15.0" customHeight="1">
      <c r="A899" s="45">
        <v>45660.6666666667</v>
      </c>
      <c r="B899" s="35">
        <v>16.0</v>
      </c>
      <c r="C899" s="35" t="s">
        <v>128</v>
      </c>
      <c r="D899" s="36" t="s">
        <v>105</v>
      </c>
      <c r="E899" s="35" t="s">
        <v>173</v>
      </c>
      <c r="F899" s="46">
        <f>IF(Cadastro_Cargas!$E$3=0,0,IF(Perfil_Area!$S$11=0,0,MIN(Cadastro_Cargas!$E$3,MAX(Cadastro_Cargas!$F$3,Perfil_Area!$S$11*RANDBETWEEN(85,115)/100))))</f>
        <v>0</v>
      </c>
    </row>
    <row r="900" ht="15.0" customHeight="1">
      <c r="A900" s="45">
        <v>45660.6666666667</v>
      </c>
      <c r="B900" s="35">
        <v>16.0</v>
      </c>
      <c r="C900" s="35" t="s">
        <v>128</v>
      </c>
      <c r="D900" s="36" t="s">
        <v>106</v>
      </c>
      <c r="E900" s="35" t="s">
        <v>173</v>
      </c>
      <c r="F900" s="46">
        <f>IF(Cadastro_Cargas!$E$4=0,0,IF(Perfil_Area!$S$13=0,0,MIN(Cadastro_Cargas!$E$4,MAX(Cadastro_Cargas!$F$4,Perfil_Area!$S$13*RANDBETWEEN(85,115)/100))))</f>
        <v>0</v>
      </c>
    </row>
    <row r="901" ht="15.0" customHeight="1">
      <c r="A901" s="45">
        <v>45660.6666666667</v>
      </c>
      <c r="B901" s="35">
        <v>16.0</v>
      </c>
      <c r="C901" s="35" t="s">
        <v>128</v>
      </c>
      <c r="D901" s="36" t="s">
        <v>107</v>
      </c>
      <c r="E901" s="35" t="s">
        <v>173</v>
      </c>
      <c r="F901" s="46">
        <f>IF(Cadastro_Cargas!$E$5=0,0,IF(Perfil_Area!$S$15=0,0,MIN(Cadastro_Cargas!$E$5,MAX(Cadastro_Cargas!$F$5,Perfil_Area!$S$15*RANDBETWEEN(85,115)/100))))</f>
        <v>0.2</v>
      </c>
    </row>
    <row r="902" ht="15.0" customHeight="1">
      <c r="A902" s="45">
        <v>45660.6666666667</v>
      </c>
      <c r="B902" s="35">
        <v>16.0</v>
      </c>
      <c r="C902" s="35" t="s">
        <v>128</v>
      </c>
      <c r="D902" s="39" t="s">
        <v>31</v>
      </c>
      <c r="E902" s="35" t="s">
        <v>174</v>
      </c>
      <c r="F902" s="46">
        <f>IF(Cadastro_Cargas!$E$6=0,0,IF(Perfil_Area!$S$3=0,0,MIN(Cadastro_Cargas!$E$6,MAX(Cadastro_Cargas!$F$6,Perfil_Area!$S$3*RANDBETWEEN(85,115)/100))))</f>
        <v>2.02</v>
      </c>
    </row>
    <row r="903" ht="15.0" customHeight="1">
      <c r="A903" s="45">
        <v>45660.6666666667</v>
      </c>
      <c r="B903" s="35">
        <v>16.0</v>
      </c>
      <c r="C903" s="35" t="s">
        <v>128</v>
      </c>
      <c r="D903" s="40" t="s">
        <v>44</v>
      </c>
      <c r="E903" s="35" t="s">
        <v>174</v>
      </c>
      <c r="F903" s="46">
        <f>IF(Cadastro_Cargas!$E$7=0,0,IF(Perfil_Area!$S$5=0,0,MIN(Cadastro_Cargas!$E$7,MAX(Cadastro_Cargas!$F$7,Perfil_Area!$S$5*RANDBETWEEN(85,115)/100))))</f>
        <v>0.30962</v>
      </c>
    </row>
    <row r="904" ht="15.0" customHeight="1">
      <c r="A904" s="45">
        <v>45660.6666666667</v>
      </c>
      <c r="B904" s="35">
        <v>16.0</v>
      </c>
      <c r="C904" s="35" t="s">
        <v>128</v>
      </c>
      <c r="D904" s="41" t="s">
        <v>56</v>
      </c>
      <c r="E904" s="35" t="s">
        <v>174</v>
      </c>
      <c r="F904" s="46">
        <f>IF(Cadastro_Cargas!$E$8=0,0,IF(Perfil_Area!$S$7=0,0,MIN(Cadastro_Cargas!$E$8,MAX(Cadastro_Cargas!$F$8,Perfil_Area!$S$7*RANDBETWEEN(85,115)/100))))</f>
        <v>0</v>
      </c>
    </row>
    <row r="905" ht="15.0" customHeight="1">
      <c r="A905" s="45">
        <v>45660.6666666667</v>
      </c>
      <c r="B905" s="35">
        <v>16.0</v>
      </c>
      <c r="C905" s="35" t="s">
        <v>129</v>
      </c>
      <c r="D905" s="36" t="s">
        <v>104</v>
      </c>
      <c r="E905" s="35" t="s">
        <v>173</v>
      </c>
      <c r="F905" s="46">
        <f>IF(Cadastro_Cargas!$E$9=0,0,IF(Perfil_Area!$S$10=0,0,MIN(Cadastro_Cargas!$E$9,MAX(Cadastro_Cargas!$F$9,Perfil_Area!$S$10*RANDBETWEEN(85,115)/100))))</f>
        <v>0</v>
      </c>
    </row>
    <row r="906" ht="15.0" customHeight="1">
      <c r="A906" s="45">
        <v>45660.6666666667</v>
      </c>
      <c r="B906" s="35">
        <v>16.0</v>
      </c>
      <c r="C906" s="35" t="s">
        <v>129</v>
      </c>
      <c r="D906" s="36" t="s">
        <v>105</v>
      </c>
      <c r="E906" s="35" t="s">
        <v>173</v>
      </c>
      <c r="F906" s="46">
        <f>IF(Cadastro_Cargas!$E$10=0,0,IF(Perfil_Area!$S$12=0,0,MIN(Cadastro_Cargas!$E$10,MAX(Cadastro_Cargas!$F$10,Perfil_Area!$S$12*RANDBETWEEN(85,115)/100))))</f>
        <v>0</v>
      </c>
    </row>
    <row r="907" ht="15.0" customHeight="1">
      <c r="A907" s="45">
        <v>45660.6666666667</v>
      </c>
      <c r="B907" s="35">
        <v>16.0</v>
      </c>
      <c r="C907" s="35" t="s">
        <v>129</v>
      </c>
      <c r="D907" s="36" t="s">
        <v>106</v>
      </c>
      <c r="E907" s="35" t="s">
        <v>173</v>
      </c>
      <c r="F907" s="46">
        <f>IF(Cadastro_Cargas!$E$11=0,0,IF(Perfil_Area!$S$14=0,0,MIN(Cadastro_Cargas!$E$11,MAX(Cadastro_Cargas!$F$11,Perfil_Area!$S$14*RANDBETWEEN(85,115)/100))))</f>
        <v>2.367013373</v>
      </c>
    </row>
    <row r="908" ht="15.0" customHeight="1">
      <c r="A908" s="45">
        <v>45660.6666666667</v>
      </c>
      <c r="B908" s="35">
        <v>16.0</v>
      </c>
      <c r="C908" s="35" t="s">
        <v>129</v>
      </c>
      <c r="D908" s="36" t="s">
        <v>107</v>
      </c>
      <c r="E908" s="35" t="s">
        <v>173</v>
      </c>
      <c r="F908" s="46">
        <f>IF(Cadastro_Cargas!$E$12=0,0,IF(Perfil_Area!$S$16=0,0,MIN(Cadastro_Cargas!$E$12,MAX(Cadastro_Cargas!$F$12,Perfil_Area!$S$16*RANDBETWEEN(85,115)/100))))</f>
        <v>0.188</v>
      </c>
    </row>
    <row r="909" ht="15.0" customHeight="1">
      <c r="A909" s="45">
        <v>45660.6666666667</v>
      </c>
      <c r="B909" s="35">
        <v>16.0</v>
      </c>
      <c r="C909" s="35" t="s">
        <v>129</v>
      </c>
      <c r="D909" s="39" t="s">
        <v>31</v>
      </c>
      <c r="E909" s="35" t="s">
        <v>174</v>
      </c>
      <c r="F909" s="46">
        <f>IF(Cadastro_Cargas!$E$13=0,0,IF(Perfil_Area!$S$4=0,0,MIN(Cadastro_Cargas!$E$13,MAX(Cadastro_Cargas!$F$13,Perfil_Area!$S$4*RANDBETWEEN(85,115)/100))))</f>
        <v>3.38975</v>
      </c>
    </row>
    <row r="910" ht="15.0" customHeight="1">
      <c r="A910" s="45">
        <v>45660.6666666667</v>
      </c>
      <c r="B910" s="35">
        <v>16.0</v>
      </c>
      <c r="C910" s="35" t="s">
        <v>129</v>
      </c>
      <c r="D910" s="40" t="s">
        <v>44</v>
      </c>
      <c r="E910" s="35" t="s">
        <v>174</v>
      </c>
      <c r="F910" s="46">
        <f>IF(Cadastro_Cargas!$E$14=0,0,IF(Perfil_Area!$S$6=0,0,MIN(Cadastro_Cargas!$E$14,MAX(Cadastro_Cargas!$F$14,Perfil_Area!$S$6*RANDBETWEEN(85,115)/100))))</f>
        <v>0.36248</v>
      </c>
    </row>
    <row r="911" ht="15.0" customHeight="1">
      <c r="A911" s="45">
        <v>45660.6666666667</v>
      </c>
      <c r="B911" s="35">
        <v>16.0</v>
      </c>
      <c r="C911" s="35" t="s">
        <v>129</v>
      </c>
      <c r="D911" s="41" t="s">
        <v>56</v>
      </c>
      <c r="E911" s="35" t="s">
        <v>174</v>
      </c>
      <c r="F911" s="46">
        <f>IF(Cadastro_Cargas!$E$15=0,0,IF(Perfil_Area!$S$8=0,0,MIN(Cadastro_Cargas!$E$15,MAX(Cadastro_Cargas!$F$15,Perfil_Area!$S$8*RANDBETWEEN(85,115)/100))))</f>
        <v>0</v>
      </c>
    </row>
    <row r="912" ht="15.0" customHeight="1">
      <c r="A912" s="45">
        <v>45660.7083333333</v>
      </c>
      <c r="B912" s="35">
        <v>17.0</v>
      </c>
      <c r="C912" s="35" t="s">
        <v>128</v>
      </c>
      <c r="D912" s="36" t="s">
        <v>104</v>
      </c>
      <c r="E912" s="35" t="s">
        <v>173</v>
      </c>
      <c r="F912" s="46">
        <f>IF(Cadastro_Cargas!$E$2=0,0,IF(Perfil_Area!$T$9=0,0,MIN(Cadastro_Cargas!$E$2,MAX(Cadastro_Cargas!$F$2,Perfil_Area!$T$9*RANDBETWEEN(85,115)/100))))</f>
        <v>0</v>
      </c>
    </row>
    <row r="913" ht="15.0" customHeight="1">
      <c r="A913" s="45">
        <v>45660.7083333333</v>
      </c>
      <c r="B913" s="35">
        <v>17.0</v>
      </c>
      <c r="C913" s="35" t="s">
        <v>128</v>
      </c>
      <c r="D913" s="36" t="s">
        <v>105</v>
      </c>
      <c r="E913" s="35" t="s">
        <v>173</v>
      </c>
      <c r="F913" s="46">
        <f>IF(Cadastro_Cargas!$E$3=0,0,IF(Perfil_Area!$T$11=0,0,MIN(Cadastro_Cargas!$E$3,MAX(Cadastro_Cargas!$F$3,Perfil_Area!$T$11*RANDBETWEEN(85,115)/100))))</f>
        <v>0</v>
      </c>
    </row>
    <row r="914" ht="15.0" customHeight="1">
      <c r="A914" s="45">
        <v>45660.7083333333</v>
      </c>
      <c r="B914" s="35">
        <v>17.0</v>
      </c>
      <c r="C914" s="35" t="s">
        <v>128</v>
      </c>
      <c r="D914" s="36" t="s">
        <v>106</v>
      </c>
      <c r="E914" s="35" t="s">
        <v>173</v>
      </c>
      <c r="F914" s="46">
        <f>IF(Cadastro_Cargas!$E$4=0,0,IF(Perfil_Area!$T$13=0,0,MIN(Cadastro_Cargas!$E$4,MAX(Cadastro_Cargas!$F$4,Perfil_Area!$T$13*RANDBETWEEN(85,115)/100))))</f>
        <v>0</v>
      </c>
    </row>
    <row r="915" ht="15.0" customHeight="1">
      <c r="A915" s="45">
        <v>45660.7083333333</v>
      </c>
      <c r="B915" s="35">
        <v>17.0</v>
      </c>
      <c r="C915" s="35" t="s">
        <v>128</v>
      </c>
      <c r="D915" s="36" t="s">
        <v>107</v>
      </c>
      <c r="E915" s="35" t="s">
        <v>173</v>
      </c>
      <c r="F915" s="46">
        <f>IF(Cadastro_Cargas!$E$5=0,0,IF(Perfil_Area!$T$15=0,0,MIN(Cadastro_Cargas!$E$5,MAX(Cadastro_Cargas!$F$5,Perfil_Area!$T$15*RANDBETWEEN(85,115)/100))))</f>
        <v>0.2</v>
      </c>
    </row>
    <row r="916" ht="15.0" customHeight="1">
      <c r="A916" s="45">
        <v>45660.7083333333</v>
      </c>
      <c r="B916" s="35">
        <v>17.0</v>
      </c>
      <c r="C916" s="35" t="s">
        <v>128</v>
      </c>
      <c r="D916" s="39" t="s">
        <v>31</v>
      </c>
      <c r="E916" s="35" t="s">
        <v>174</v>
      </c>
      <c r="F916" s="46">
        <f>IF(Cadastro_Cargas!$E$6=0,0,IF(Perfil_Area!$T$3=0,0,MIN(Cadastro_Cargas!$E$6,MAX(Cadastro_Cargas!$F$6,Perfil_Area!$T$3*RANDBETWEEN(85,115)/100))))</f>
        <v>0.6324</v>
      </c>
    </row>
    <row r="917" ht="15.0" customHeight="1">
      <c r="A917" s="45">
        <v>45660.7083333333</v>
      </c>
      <c r="B917" s="35">
        <v>17.0</v>
      </c>
      <c r="C917" s="35" t="s">
        <v>128</v>
      </c>
      <c r="D917" s="40" t="s">
        <v>44</v>
      </c>
      <c r="E917" s="35" t="s">
        <v>174</v>
      </c>
      <c r="F917" s="46">
        <f>IF(Cadastro_Cargas!$E$7=0,0,IF(Perfil_Area!$T$5=0,0,MIN(Cadastro_Cargas!$E$7,MAX(Cadastro_Cargas!$F$7,Perfil_Area!$T$5*RANDBETWEEN(85,115)/100))))</f>
        <v>0.354</v>
      </c>
    </row>
    <row r="918" ht="15.0" customHeight="1">
      <c r="A918" s="45">
        <v>45660.7083333333</v>
      </c>
      <c r="B918" s="35">
        <v>17.0</v>
      </c>
      <c r="C918" s="35" t="s">
        <v>128</v>
      </c>
      <c r="D918" s="41" t="s">
        <v>56</v>
      </c>
      <c r="E918" s="35" t="s">
        <v>174</v>
      </c>
      <c r="F918" s="46">
        <f>IF(Cadastro_Cargas!$E$8=0,0,IF(Perfil_Area!$T$7=0,0,MIN(Cadastro_Cargas!$E$8,MAX(Cadastro_Cargas!$F$8,Perfil_Area!$T$7*RANDBETWEEN(85,115)/100))))</f>
        <v>0</v>
      </c>
    </row>
    <row r="919" ht="15.0" customHeight="1">
      <c r="A919" s="45">
        <v>45660.7083333333</v>
      </c>
      <c r="B919" s="35">
        <v>17.0</v>
      </c>
      <c r="C919" s="35" t="s">
        <v>129</v>
      </c>
      <c r="D919" s="36" t="s">
        <v>104</v>
      </c>
      <c r="E919" s="35" t="s">
        <v>173</v>
      </c>
      <c r="F919" s="46">
        <f>IF(Cadastro_Cargas!$E$9=0,0,IF(Perfil_Area!$T$10=0,0,MIN(Cadastro_Cargas!$E$9,MAX(Cadastro_Cargas!$F$9,Perfil_Area!$T$10*RANDBETWEEN(85,115)/100))))</f>
        <v>0</v>
      </c>
    </row>
    <row r="920" ht="15.0" customHeight="1">
      <c r="A920" s="45">
        <v>45660.7083333333</v>
      </c>
      <c r="B920" s="35">
        <v>17.0</v>
      </c>
      <c r="C920" s="35" t="s">
        <v>129</v>
      </c>
      <c r="D920" s="36" t="s">
        <v>105</v>
      </c>
      <c r="E920" s="35" t="s">
        <v>173</v>
      </c>
      <c r="F920" s="46">
        <f>IF(Cadastro_Cargas!$E$10=0,0,IF(Perfil_Area!$T$12=0,0,MIN(Cadastro_Cargas!$E$10,MAX(Cadastro_Cargas!$F$10,Perfil_Area!$T$12*RANDBETWEEN(85,115)/100))))</f>
        <v>0</v>
      </c>
    </row>
    <row r="921" ht="15.0" customHeight="1">
      <c r="A921" s="45">
        <v>45660.7083333333</v>
      </c>
      <c r="B921" s="35">
        <v>17.0</v>
      </c>
      <c r="C921" s="35" t="s">
        <v>129</v>
      </c>
      <c r="D921" s="36" t="s">
        <v>106</v>
      </c>
      <c r="E921" s="35" t="s">
        <v>173</v>
      </c>
      <c r="F921" s="46">
        <f>IF(Cadastro_Cargas!$E$11=0,0,IF(Perfil_Area!$T$14=0,0,MIN(Cadastro_Cargas!$E$11,MAX(Cadastro_Cargas!$F$11,Perfil_Area!$T$14*RANDBETWEEN(85,115)/100))))</f>
        <v>1.994531947</v>
      </c>
    </row>
    <row r="922" ht="15.0" customHeight="1">
      <c r="A922" s="45">
        <v>45660.7083333333</v>
      </c>
      <c r="B922" s="35">
        <v>17.0</v>
      </c>
      <c r="C922" s="35" t="s">
        <v>129</v>
      </c>
      <c r="D922" s="36" t="s">
        <v>107</v>
      </c>
      <c r="E922" s="35" t="s">
        <v>173</v>
      </c>
      <c r="F922" s="46">
        <f>IF(Cadastro_Cargas!$E$12=0,0,IF(Perfil_Area!$T$16=0,0,MIN(Cadastro_Cargas!$E$12,MAX(Cadastro_Cargas!$F$12,Perfil_Area!$T$16*RANDBETWEEN(85,115)/100))))</f>
        <v>0.188</v>
      </c>
    </row>
    <row r="923" ht="15.0" customHeight="1">
      <c r="A923" s="45">
        <v>45660.7083333333</v>
      </c>
      <c r="B923" s="35">
        <v>17.0</v>
      </c>
      <c r="C923" s="35" t="s">
        <v>129</v>
      </c>
      <c r="D923" s="39" t="s">
        <v>31</v>
      </c>
      <c r="E923" s="35" t="s">
        <v>174</v>
      </c>
      <c r="F923" s="46">
        <f>IF(Cadastro_Cargas!$E$13=0,0,IF(Perfil_Area!$T$4=0,0,MIN(Cadastro_Cargas!$E$13,MAX(Cadastro_Cargas!$F$13,Perfil_Area!$T$4*RANDBETWEEN(85,115)/100))))</f>
        <v>1.1175</v>
      </c>
    </row>
    <row r="924" ht="15.0" customHeight="1">
      <c r="A924" s="45">
        <v>45660.7083333333</v>
      </c>
      <c r="B924" s="35">
        <v>17.0</v>
      </c>
      <c r="C924" s="35" t="s">
        <v>129</v>
      </c>
      <c r="D924" s="40" t="s">
        <v>44</v>
      </c>
      <c r="E924" s="35" t="s">
        <v>174</v>
      </c>
      <c r="F924" s="46">
        <f>IF(Cadastro_Cargas!$E$14=0,0,IF(Perfil_Area!$T$6=0,0,MIN(Cadastro_Cargas!$E$14,MAX(Cadastro_Cargas!$F$14,Perfil_Area!$T$6*RANDBETWEEN(85,115)/100))))</f>
        <v>0.514</v>
      </c>
    </row>
    <row r="925" ht="15.0" customHeight="1">
      <c r="A925" s="45">
        <v>45660.7083333333</v>
      </c>
      <c r="B925" s="35">
        <v>17.0</v>
      </c>
      <c r="C925" s="35" t="s">
        <v>129</v>
      </c>
      <c r="D925" s="41" t="s">
        <v>56</v>
      </c>
      <c r="E925" s="35" t="s">
        <v>174</v>
      </c>
      <c r="F925" s="46">
        <f>IF(Cadastro_Cargas!$E$15=0,0,IF(Perfil_Area!$T$8=0,0,MIN(Cadastro_Cargas!$E$15,MAX(Cadastro_Cargas!$F$15,Perfil_Area!$T$8*RANDBETWEEN(85,115)/100))))</f>
        <v>0</v>
      </c>
    </row>
    <row r="926" ht="15.0" customHeight="1">
      <c r="A926" s="45">
        <v>45660.75</v>
      </c>
      <c r="B926" s="35">
        <v>18.0</v>
      </c>
      <c r="C926" s="35" t="s">
        <v>128</v>
      </c>
      <c r="D926" s="36" t="s">
        <v>104</v>
      </c>
      <c r="E926" s="35" t="s">
        <v>173</v>
      </c>
      <c r="F926" s="46">
        <f>IF(Cadastro_Cargas!$E$2=0,0,IF(Perfil_Area!$U$9=0,0,MIN(Cadastro_Cargas!$E$2,MAX(Cadastro_Cargas!$F$2,Perfil_Area!$U$9*RANDBETWEEN(85,115)/100))))</f>
        <v>0</v>
      </c>
    </row>
    <row r="927" ht="15.0" customHeight="1">
      <c r="A927" s="45">
        <v>45660.75</v>
      </c>
      <c r="B927" s="35">
        <v>18.0</v>
      </c>
      <c r="C927" s="35" t="s">
        <v>128</v>
      </c>
      <c r="D927" s="36" t="s">
        <v>105</v>
      </c>
      <c r="E927" s="35" t="s">
        <v>173</v>
      </c>
      <c r="F927" s="46">
        <f>IF(Cadastro_Cargas!$E$3=0,0,IF(Perfil_Area!$U$11=0,0,MIN(Cadastro_Cargas!$E$3,MAX(Cadastro_Cargas!$F$3,Perfil_Area!$U$11*RANDBETWEEN(85,115)/100))))</f>
        <v>0</v>
      </c>
    </row>
    <row r="928" ht="15.0" customHeight="1">
      <c r="A928" s="45">
        <v>45660.75</v>
      </c>
      <c r="B928" s="35">
        <v>18.0</v>
      </c>
      <c r="C928" s="35" t="s">
        <v>128</v>
      </c>
      <c r="D928" s="36" t="s">
        <v>106</v>
      </c>
      <c r="E928" s="35" t="s">
        <v>173</v>
      </c>
      <c r="F928" s="46">
        <f>IF(Cadastro_Cargas!$E$4=0,0,IF(Perfil_Area!$U$13=0,0,MIN(Cadastro_Cargas!$E$4,MAX(Cadastro_Cargas!$F$4,Perfil_Area!$U$13*RANDBETWEEN(85,115)/100))))</f>
        <v>0</v>
      </c>
    </row>
    <row r="929" ht="15.0" customHeight="1">
      <c r="A929" s="45">
        <v>45660.75</v>
      </c>
      <c r="B929" s="35">
        <v>18.0</v>
      </c>
      <c r="C929" s="35" t="s">
        <v>128</v>
      </c>
      <c r="D929" s="36" t="s">
        <v>107</v>
      </c>
      <c r="E929" s="35" t="s">
        <v>173</v>
      </c>
      <c r="F929" s="46">
        <f>IF(Cadastro_Cargas!$E$5=0,0,IF(Perfil_Area!$U$15=0,0,MIN(Cadastro_Cargas!$E$5,MAX(Cadastro_Cargas!$F$5,Perfil_Area!$U$15*RANDBETWEEN(85,115)/100))))</f>
        <v>0.2</v>
      </c>
    </row>
    <row r="930" ht="15.0" customHeight="1">
      <c r="A930" s="45">
        <v>45660.75</v>
      </c>
      <c r="B930" s="35">
        <v>18.0</v>
      </c>
      <c r="C930" s="35" t="s">
        <v>128</v>
      </c>
      <c r="D930" s="39" t="s">
        <v>31</v>
      </c>
      <c r="E930" s="35" t="s">
        <v>174</v>
      </c>
      <c r="F930" s="46">
        <f>IF(Cadastro_Cargas!$E$6=0,0,IF(Perfil_Area!$U$3=0,0,MIN(Cadastro_Cargas!$E$6,MAX(Cadastro_Cargas!$F$6,Perfil_Area!$U$3*RANDBETWEEN(85,115)/100))))</f>
        <v>0.606</v>
      </c>
    </row>
    <row r="931" ht="15.0" customHeight="1">
      <c r="A931" s="45">
        <v>45660.75</v>
      </c>
      <c r="B931" s="35">
        <v>18.0</v>
      </c>
      <c r="C931" s="35" t="s">
        <v>128</v>
      </c>
      <c r="D931" s="40" t="s">
        <v>44</v>
      </c>
      <c r="E931" s="35" t="s">
        <v>174</v>
      </c>
      <c r="F931" s="46">
        <f>IF(Cadastro_Cargas!$E$7=0,0,IF(Perfil_Area!$U$5=0,0,MIN(Cadastro_Cargas!$E$7,MAX(Cadastro_Cargas!$F$7,Perfil_Area!$U$5*RANDBETWEEN(85,115)/100))))</f>
        <v>0.354</v>
      </c>
    </row>
    <row r="932" ht="15.0" customHeight="1">
      <c r="A932" s="45">
        <v>45660.75</v>
      </c>
      <c r="B932" s="35">
        <v>18.0</v>
      </c>
      <c r="C932" s="35" t="s">
        <v>128</v>
      </c>
      <c r="D932" s="41" t="s">
        <v>56</v>
      </c>
      <c r="E932" s="35" t="s">
        <v>174</v>
      </c>
      <c r="F932" s="46">
        <f>IF(Cadastro_Cargas!$E$8=0,0,IF(Perfil_Area!$U$7=0,0,MIN(Cadastro_Cargas!$E$8,MAX(Cadastro_Cargas!$F$8,Perfil_Area!$U$7*RANDBETWEEN(85,115)/100))))</f>
        <v>0.176</v>
      </c>
    </row>
    <row r="933" ht="15.0" customHeight="1">
      <c r="A933" s="45">
        <v>45660.75</v>
      </c>
      <c r="B933" s="35">
        <v>18.0</v>
      </c>
      <c r="C933" s="35" t="s">
        <v>129</v>
      </c>
      <c r="D933" s="36" t="s">
        <v>104</v>
      </c>
      <c r="E933" s="35" t="s">
        <v>173</v>
      </c>
      <c r="F933" s="46">
        <f>IF(Cadastro_Cargas!$E$9=0,0,IF(Perfil_Area!$U$10=0,0,MIN(Cadastro_Cargas!$E$9,MAX(Cadastro_Cargas!$F$9,Perfil_Area!$U$10*RANDBETWEEN(85,115)/100))))</f>
        <v>0</v>
      </c>
    </row>
    <row r="934" ht="15.0" customHeight="1">
      <c r="A934" s="45">
        <v>45660.75</v>
      </c>
      <c r="B934" s="35">
        <v>18.0</v>
      </c>
      <c r="C934" s="35" t="s">
        <v>129</v>
      </c>
      <c r="D934" s="36" t="s">
        <v>105</v>
      </c>
      <c r="E934" s="35" t="s">
        <v>173</v>
      </c>
      <c r="F934" s="46">
        <f>IF(Cadastro_Cargas!$E$10=0,0,IF(Perfil_Area!$U$12=0,0,MIN(Cadastro_Cargas!$E$10,MAX(Cadastro_Cargas!$F$10,Perfil_Area!$U$12*RANDBETWEEN(85,115)/100))))</f>
        <v>0</v>
      </c>
    </row>
    <row r="935" ht="15.0" customHeight="1">
      <c r="A935" s="45">
        <v>45660.75</v>
      </c>
      <c r="B935" s="35">
        <v>18.0</v>
      </c>
      <c r="C935" s="35" t="s">
        <v>129</v>
      </c>
      <c r="D935" s="36" t="s">
        <v>106</v>
      </c>
      <c r="E935" s="35" t="s">
        <v>173</v>
      </c>
      <c r="F935" s="46">
        <f>IF(Cadastro_Cargas!$E$11=0,0,IF(Perfil_Area!$U$14=0,0,MIN(Cadastro_Cargas!$E$11,MAX(Cadastro_Cargas!$F$11,Perfil_Area!$U$14*RANDBETWEEN(85,115)/100))))</f>
        <v>2.235887073</v>
      </c>
    </row>
    <row r="936" ht="15.0" customHeight="1">
      <c r="A936" s="45">
        <v>45660.75</v>
      </c>
      <c r="B936" s="35">
        <v>18.0</v>
      </c>
      <c r="C936" s="35" t="s">
        <v>129</v>
      </c>
      <c r="D936" s="36" t="s">
        <v>107</v>
      </c>
      <c r="E936" s="35" t="s">
        <v>173</v>
      </c>
      <c r="F936" s="46">
        <f>IF(Cadastro_Cargas!$E$12=0,0,IF(Perfil_Area!$U$16=0,0,MIN(Cadastro_Cargas!$E$12,MAX(Cadastro_Cargas!$F$12,Perfil_Area!$U$16*RANDBETWEEN(85,115)/100))))</f>
        <v>0.2</v>
      </c>
    </row>
    <row r="937" ht="15.0" customHeight="1">
      <c r="A937" s="45">
        <v>45660.75</v>
      </c>
      <c r="B937" s="35">
        <v>18.0</v>
      </c>
      <c r="C937" s="35" t="s">
        <v>129</v>
      </c>
      <c r="D937" s="39" t="s">
        <v>31</v>
      </c>
      <c r="E937" s="35" t="s">
        <v>174</v>
      </c>
      <c r="F937" s="46">
        <f>IF(Cadastro_Cargas!$E$13=0,0,IF(Perfil_Area!$U$4=0,0,MIN(Cadastro_Cargas!$E$13,MAX(Cadastro_Cargas!$F$13,Perfil_Area!$U$4*RANDBETWEEN(85,115)/100))))</f>
        <v>1.1175</v>
      </c>
    </row>
    <row r="938" ht="15.0" customHeight="1">
      <c r="A938" s="45">
        <v>45660.75</v>
      </c>
      <c r="B938" s="35">
        <v>18.0</v>
      </c>
      <c r="C938" s="35" t="s">
        <v>129</v>
      </c>
      <c r="D938" s="40" t="s">
        <v>44</v>
      </c>
      <c r="E938" s="35" t="s">
        <v>174</v>
      </c>
      <c r="F938" s="46">
        <f>IF(Cadastro_Cargas!$E$14=0,0,IF(Perfil_Area!$U$6=0,0,MIN(Cadastro_Cargas!$E$14,MAX(Cadastro_Cargas!$F$14,Perfil_Area!$U$6*RANDBETWEEN(85,115)/100))))</f>
        <v>0.514</v>
      </c>
    </row>
    <row r="939" ht="15.0" customHeight="1">
      <c r="A939" s="45">
        <v>45660.75</v>
      </c>
      <c r="B939" s="35">
        <v>18.0</v>
      </c>
      <c r="C939" s="35" t="s">
        <v>129</v>
      </c>
      <c r="D939" s="41" t="s">
        <v>56</v>
      </c>
      <c r="E939" s="35" t="s">
        <v>174</v>
      </c>
      <c r="F939" s="46">
        <f>IF(Cadastro_Cargas!$E$15=0,0,IF(Perfil_Area!$U$8=0,0,MIN(Cadastro_Cargas!$E$15,MAX(Cadastro_Cargas!$F$15,Perfil_Area!$U$8*RANDBETWEEN(85,115)/100))))</f>
        <v>0.336</v>
      </c>
    </row>
    <row r="940" ht="15.0" customHeight="1">
      <c r="A940" s="45">
        <v>45660.7916666667</v>
      </c>
      <c r="B940" s="35">
        <v>19.0</v>
      </c>
      <c r="C940" s="35" t="s">
        <v>128</v>
      </c>
      <c r="D940" s="36" t="s">
        <v>104</v>
      </c>
      <c r="E940" s="35" t="s">
        <v>173</v>
      </c>
      <c r="F940" s="46">
        <f>IF(Cadastro_Cargas!$E$2=0,0,IF(Perfil_Area!$V$9=0,0,MIN(Cadastro_Cargas!$E$2,MAX(Cadastro_Cargas!$F$2,Perfil_Area!$V$9*RANDBETWEEN(85,115)/100))))</f>
        <v>0</v>
      </c>
    </row>
    <row r="941" ht="15.0" customHeight="1">
      <c r="A941" s="45">
        <v>45660.7916666667</v>
      </c>
      <c r="B941" s="35">
        <v>19.0</v>
      </c>
      <c r="C941" s="35" t="s">
        <v>128</v>
      </c>
      <c r="D941" s="36" t="s">
        <v>105</v>
      </c>
      <c r="E941" s="35" t="s">
        <v>173</v>
      </c>
      <c r="F941" s="46">
        <f>IF(Cadastro_Cargas!$E$3=0,0,IF(Perfil_Area!$V$11=0,0,MIN(Cadastro_Cargas!$E$3,MAX(Cadastro_Cargas!$F$3,Perfil_Area!$V$11*RANDBETWEEN(85,115)/100))))</f>
        <v>0</v>
      </c>
    </row>
    <row r="942" ht="15.0" customHeight="1">
      <c r="A942" s="45">
        <v>45660.7916666667</v>
      </c>
      <c r="B942" s="35">
        <v>19.0</v>
      </c>
      <c r="C942" s="35" t="s">
        <v>128</v>
      </c>
      <c r="D942" s="36" t="s">
        <v>106</v>
      </c>
      <c r="E942" s="35" t="s">
        <v>173</v>
      </c>
      <c r="F942" s="46">
        <f>IF(Cadastro_Cargas!$E$4=0,0,IF(Perfil_Area!$V$13=0,0,MIN(Cadastro_Cargas!$E$4,MAX(Cadastro_Cargas!$F$4,Perfil_Area!$V$13*RANDBETWEEN(85,115)/100))))</f>
        <v>0</v>
      </c>
    </row>
    <row r="943" ht="15.0" customHeight="1">
      <c r="A943" s="45">
        <v>45660.7916666667</v>
      </c>
      <c r="B943" s="35">
        <v>19.0</v>
      </c>
      <c r="C943" s="35" t="s">
        <v>128</v>
      </c>
      <c r="D943" s="36" t="s">
        <v>107</v>
      </c>
      <c r="E943" s="35" t="s">
        <v>173</v>
      </c>
      <c r="F943" s="46">
        <f>IF(Cadastro_Cargas!$E$5=0,0,IF(Perfil_Area!$V$15=0,0,MIN(Cadastro_Cargas!$E$5,MAX(Cadastro_Cargas!$F$5,Perfil_Area!$V$15*RANDBETWEEN(85,115)/100))))</f>
        <v>0.182</v>
      </c>
    </row>
    <row r="944" ht="15.0" customHeight="1">
      <c r="A944" s="45">
        <v>45660.7916666667</v>
      </c>
      <c r="B944" s="35">
        <v>19.0</v>
      </c>
      <c r="C944" s="35" t="s">
        <v>128</v>
      </c>
      <c r="D944" s="39" t="s">
        <v>31</v>
      </c>
      <c r="E944" s="35" t="s">
        <v>174</v>
      </c>
      <c r="F944" s="46">
        <f>IF(Cadastro_Cargas!$E$6=0,0,IF(Perfil_Area!$V$3=0,0,MIN(Cadastro_Cargas!$E$6,MAX(Cadastro_Cargas!$F$6,Perfil_Area!$V$3*RANDBETWEEN(85,115)/100))))</f>
        <v>0.606</v>
      </c>
    </row>
    <row r="945" ht="15.0" customHeight="1">
      <c r="A945" s="45">
        <v>45660.7916666667</v>
      </c>
      <c r="B945" s="35">
        <v>19.0</v>
      </c>
      <c r="C945" s="35" t="s">
        <v>128</v>
      </c>
      <c r="D945" s="40" t="s">
        <v>44</v>
      </c>
      <c r="E945" s="35" t="s">
        <v>174</v>
      </c>
      <c r="F945" s="46">
        <f>IF(Cadastro_Cargas!$E$7=0,0,IF(Perfil_Area!$V$5=0,0,MIN(Cadastro_Cargas!$E$7,MAX(Cadastro_Cargas!$F$7,Perfil_Area!$V$5*RANDBETWEEN(85,115)/100))))</f>
        <v>0.354</v>
      </c>
    </row>
    <row r="946" ht="15.0" customHeight="1">
      <c r="A946" s="45">
        <v>45660.7916666667</v>
      </c>
      <c r="B946" s="35">
        <v>19.0</v>
      </c>
      <c r="C946" s="35" t="s">
        <v>128</v>
      </c>
      <c r="D946" s="41" t="s">
        <v>56</v>
      </c>
      <c r="E946" s="35" t="s">
        <v>174</v>
      </c>
      <c r="F946" s="46">
        <f>IF(Cadastro_Cargas!$E$8=0,0,IF(Perfil_Area!$V$7=0,0,MIN(Cadastro_Cargas!$E$8,MAX(Cadastro_Cargas!$F$8,Perfil_Area!$V$7*RANDBETWEEN(85,115)/100))))</f>
        <v>0.176</v>
      </c>
    </row>
    <row r="947" ht="15.0" customHeight="1">
      <c r="A947" s="45">
        <v>45660.7916666667</v>
      </c>
      <c r="B947" s="35">
        <v>19.0</v>
      </c>
      <c r="C947" s="35" t="s">
        <v>129</v>
      </c>
      <c r="D947" s="36" t="s">
        <v>104</v>
      </c>
      <c r="E947" s="35" t="s">
        <v>173</v>
      </c>
      <c r="F947" s="46">
        <f>IF(Cadastro_Cargas!$E$9=0,0,IF(Perfil_Area!$V$10=0,0,MIN(Cadastro_Cargas!$E$9,MAX(Cadastro_Cargas!$F$9,Perfil_Area!$V$10*RANDBETWEEN(85,115)/100))))</f>
        <v>0</v>
      </c>
    </row>
    <row r="948" ht="15.0" customHeight="1">
      <c r="A948" s="45">
        <v>45660.7916666667</v>
      </c>
      <c r="B948" s="35">
        <v>19.0</v>
      </c>
      <c r="C948" s="35" t="s">
        <v>129</v>
      </c>
      <c r="D948" s="36" t="s">
        <v>105</v>
      </c>
      <c r="E948" s="35" t="s">
        <v>173</v>
      </c>
      <c r="F948" s="46">
        <f>IF(Cadastro_Cargas!$E$10=0,0,IF(Perfil_Area!$V$12=0,0,MIN(Cadastro_Cargas!$E$10,MAX(Cadastro_Cargas!$F$10,Perfil_Area!$V$12*RANDBETWEEN(85,115)/100))))</f>
        <v>0</v>
      </c>
    </row>
    <row r="949" ht="15.0" customHeight="1">
      <c r="A949" s="45">
        <v>45660.7916666667</v>
      </c>
      <c r="B949" s="35">
        <v>19.0</v>
      </c>
      <c r="C949" s="35" t="s">
        <v>129</v>
      </c>
      <c r="D949" s="36" t="s">
        <v>106</v>
      </c>
      <c r="E949" s="35" t="s">
        <v>173</v>
      </c>
      <c r="F949" s="46">
        <f>IF(Cadastro_Cargas!$E$11=0,0,IF(Perfil_Area!$V$14=0,0,MIN(Cadastro_Cargas!$E$11,MAX(Cadastro_Cargas!$F$11,Perfil_Area!$V$14*RANDBETWEEN(85,115)/100))))</f>
        <v>2.367013373</v>
      </c>
    </row>
    <row r="950" ht="15.0" customHeight="1">
      <c r="A950" s="45">
        <v>45660.7916666667</v>
      </c>
      <c r="B950" s="35">
        <v>19.0</v>
      </c>
      <c r="C950" s="35" t="s">
        <v>129</v>
      </c>
      <c r="D950" s="36" t="s">
        <v>107</v>
      </c>
      <c r="E950" s="35" t="s">
        <v>173</v>
      </c>
      <c r="F950" s="46">
        <f>IF(Cadastro_Cargas!$E$12=0,0,IF(Perfil_Area!$V$16=0,0,MIN(Cadastro_Cargas!$E$12,MAX(Cadastro_Cargas!$F$12,Perfil_Area!$V$16*RANDBETWEEN(85,115)/100))))</f>
        <v>0.182</v>
      </c>
    </row>
    <row r="951" ht="15.0" customHeight="1">
      <c r="A951" s="45">
        <v>45660.7916666667</v>
      </c>
      <c r="B951" s="35">
        <v>19.0</v>
      </c>
      <c r="C951" s="35" t="s">
        <v>129</v>
      </c>
      <c r="D951" s="39" t="s">
        <v>31</v>
      </c>
      <c r="E951" s="35" t="s">
        <v>174</v>
      </c>
      <c r="F951" s="46">
        <f>IF(Cadastro_Cargas!$E$13=0,0,IF(Perfil_Area!$V$4=0,0,MIN(Cadastro_Cargas!$E$13,MAX(Cadastro_Cargas!$F$13,Perfil_Area!$V$4*RANDBETWEEN(85,115)/100))))</f>
        <v>1.1175</v>
      </c>
    </row>
    <row r="952" ht="15.0" customHeight="1">
      <c r="A952" s="45">
        <v>45660.7916666667</v>
      </c>
      <c r="B952" s="35">
        <v>19.0</v>
      </c>
      <c r="C952" s="35" t="s">
        <v>129</v>
      </c>
      <c r="D952" s="40" t="s">
        <v>44</v>
      </c>
      <c r="E952" s="35" t="s">
        <v>174</v>
      </c>
      <c r="F952" s="46">
        <f>IF(Cadastro_Cargas!$E$14=0,0,IF(Perfil_Area!$V$6=0,0,MIN(Cadastro_Cargas!$E$14,MAX(Cadastro_Cargas!$F$14,Perfil_Area!$V$6*RANDBETWEEN(85,115)/100))))</f>
        <v>0.514</v>
      </c>
    </row>
    <row r="953" ht="15.0" customHeight="1">
      <c r="A953" s="45">
        <v>45660.7916666667</v>
      </c>
      <c r="B953" s="35">
        <v>19.0</v>
      </c>
      <c r="C953" s="35" t="s">
        <v>129</v>
      </c>
      <c r="D953" s="41" t="s">
        <v>56</v>
      </c>
      <c r="E953" s="35" t="s">
        <v>174</v>
      </c>
      <c r="F953" s="46">
        <f>IF(Cadastro_Cargas!$E$15=0,0,IF(Perfil_Area!$V$8=0,0,MIN(Cadastro_Cargas!$E$15,MAX(Cadastro_Cargas!$F$15,Perfil_Area!$V$8*RANDBETWEEN(85,115)/100))))</f>
        <v>0.336</v>
      </c>
    </row>
    <row r="954" ht="15.0" customHeight="1">
      <c r="A954" s="45">
        <v>45660.8333333333</v>
      </c>
      <c r="B954" s="35">
        <v>20.0</v>
      </c>
      <c r="C954" s="35" t="s">
        <v>128</v>
      </c>
      <c r="D954" s="36" t="s">
        <v>104</v>
      </c>
      <c r="E954" s="35" t="s">
        <v>173</v>
      </c>
      <c r="F954" s="46">
        <f>IF(Cadastro_Cargas!$E$2=0,0,IF(Perfil_Area!$W$9=0,0,MIN(Cadastro_Cargas!$E$2,MAX(Cadastro_Cargas!$F$2,Perfil_Area!$W$9*RANDBETWEEN(85,115)/100))))</f>
        <v>4</v>
      </c>
    </row>
    <row r="955" ht="15.0" customHeight="1">
      <c r="A955" s="45">
        <v>45660.8333333333</v>
      </c>
      <c r="B955" s="35">
        <v>20.0</v>
      </c>
      <c r="C955" s="35" t="s">
        <v>128</v>
      </c>
      <c r="D955" s="36" t="s">
        <v>105</v>
      </c>
      <c r="E955" s="35" t="s">
        <v>173</v>
      </c>
      <c r="F955" s="46">
        <f>IF(Cadastro_Cargas!$E$3=0,0,IF(Perfil_Area!$W$11=0,0,MIN(Cadastro_Cargas!$E$3,MAX(Cadastro_Cargas!$F$3,Perfil_Area!$W$11*RANDBETWEEN(85,115)/100))))</f>
        <v>0</v>
      </c>
    </row>
    <row r="956" ht="15.0" customHeight="1">
      <c r="A956" s="45">
        <v>45660.8333333333</v>
      </c>
      <c r="B956" s="35">
        <v>20.0</v>
      </c>
      <c r="C956" s="35" t="s">
        <v>128</v>
      </c>
      <c r="D956" s="36" t="s">
        <v>106</v>
      </c>
      <c r="E956" s="35" t="s">
        <v>173</v>
      </c>
      <c r="F956" s="46">
        <f>IF(Cadastro_Cargas!$E$4=0,0,IF(Perfil_Area!$W$13=0,0,MIN(Cadastro_Cargas!$E$4,MAX(Cadastro_Cargas!$F$4,Perfil_Area!$W$13*RANDBETWEEN(85,115)/100))))</f>
        <v>0</v>
      </c>
    </row>
    <row r="957" ht="15.0" customHeight="1">
      <c r="A957" s="45">
        <v>45660.8333333333</v>
      </c>
      <c r="B957" s="35">
        <v>20.0</v>
      </c>
      <c r="C957" s="35" t="s">
        <v>128</v>
      </c>
      <c r="D957" s="36" t="s">
        <v>107</v>
      </c>
      <c r="E957" s="35" t="s">
        <v>173</v>
      </c>
      <c r="F957" s="46">
        <f>IF(Cadastro_Cargas!$E$5=0,0,IF(Perfil_Area!$W$15=0,0,MIN(Cadastro_Cargas!$E$5,MAX(Cadastro_Cargas!$F$5,Perfil_Area!$W$15*RANDBETWEEN(85,115)/100))))</f>
        <v>0.176</v>
      </c>
    </row>
    <row r="958" ht="15.0" customHeight="1">
      <c r="A958" s="45">
        <v>45660.8333333333</v>
      </c>
      <c r="B958" s="35">
        <v>20.0</v>
      </c>
      <c r="C958" s="35" t="s">
        <v>128</v>
      </c>
      <c r="D958" s="39" t="s">
        <v>31</v>
      </c>
      <c r="E958" s="35" t="s">
        <v>174</v>
      </c>
      <c r="F958" s="46">
        <f>IF(Cadastro_Cargas!$E$6=0,0,IF(Perfil_Area!$W$3=0,0,MIN(Cadastro_Cargas!$E$6,MAX(Cadastro_Cargas!$F$6,Perfil_Area!$W$3*RANDBETWEEN(85,115)/100))))</f>
        <v>0.606</v>
      </c>
    </row>
    <row r="959" ht="15.0" customHeight="1">
      <c r="A959" s="45">
        <v>45660.8333333333</v>
      </c>
      <c r="B959" s="35">
        <v>20.0</v>
      </c>
      <c r="C959" s="35" t="s">
        <v>128</v>
      </c>
      <c r="D959" s="40" t="s">
        <v>44</v>
      </c>
      <c r="E959" s="35" t="s">
        <v>174</v>
      </c>
      <c r="F959" s="46">
        <f>IF(Cadastro_Cargas!$E$7=0,0,IF(Perfil_Area!$W$5=0,0,MIN(Cadastro_Cargas!$E$7,MAX(Cadastro_Cargas!$F$7,Perfil_Area!$W$5*RANDBETWEEN(85,115)/100))))</f>
        <v>0.32656</v>
      </c>
    </row>
    <row r="960" ht="15.0" customHeight="1">
      <c r="A960" s="45">
        <v>45660.8333333333</v>
      </c>
      <c r="B960" s="35">
        <v>20.0</v>
      </c>
      <c r="C960" s="35" t="s">
        <v>128</v>
      </c>
      <c r="D960" s="41" t="s">
        <v>56</v>
      </c>
      <c r="E960" s="35" t="s">
        <v>174</v>
      </c>
      <c r="F960" s="46">
        <f>IF(Cadastro_Cargas!$E$8=0,0,IF(Perfil_Area!$W$7=0,0,MIN(Cadastro_Cargas!$E$8,MAX(Cadastro_Cargas!$F$8,Perfil_Area!$W$7*RANDBETWEEN(85,115)/100))))</f>
        <v>0.176</v>
      </c>
    </row>
    <row r="961" ht="15.0" customHeight="1">
      <c r="A961" s="45">
        <v>45660.8333333333</v>
      </c>
      <c r="B961" s="35">
        <v>20.0</v>
      </c>
      <c r="C961" s="35" t="s">
        <v>129</v>
      </c>
      <c r="D961" s="36" t="s">
        <v>104</v>
      </c>
      <c r="E961" s="35" t="s">
        <v>173</v>
      </c>
      <c r="F961" s="46">
        <f>IF(Cadastro_Cargas!$E$9=0,0,IF(Perfil_Area!$W$10=0,0,MIN(Cadastro_Cargas!$E$9,MAX(Cadastro_Cargas!$F$9,Perfil_Area!$W$10*RANDBETWEEN(85,115)/100))))</f>
        <v>8</v>
      </c>
    </row>
    <row r="962" ht="15.0" customHeight="1">
      <c r="A962" s="45">
        <v>45660.8333333333</v>
      </c>
      <c r="B962" s="35">
        <v>20.0</v>
      </c>
      <c r="C962" s="35" t="s">
        <v>129</v>
      </c>
      <c r="D962" s="36" t="s">
        <v>105</v>
      </c>
      <c r="E962" s="35" t="s">
        <v>173</v>
      </c>
      <c r="F962" s="46">
        <f>IF(Cadastro_Cargas!$E$10=0,0,IF(Perfil_Area!$W$12=0,0,MIN(Cadastro_Cargas!$E$10,MAX(Cadastro_Cargas!$F$10,Perfil_Area!$W$12*RANDBETWEEN(85,115)/100))))</f>
        <v>17.6</v>
      </c>
    </row>
    <row r="963" ht="15.0" customHeight="1">
      <c r="A963" s="45">
        <v>45660.8333333333</v>
      </c>
      <c r="B963" s="35">
        <v>20.0</v>
      </c>
      <c r="C963" s="35" t="s">
        <v>129</v>
      </c>
      <c r="D963" s="36" t="s">
        <v>106</v>
      </c>
      <c r="E963" s="35" t="s">
        <v>173</v>
      </c>
      <c r="F963" s="46">
        <f>IF(Cadastro_Cargas!$E$11=0,0,IF(Perfil_Area!$W$14=0,0,MIN(Cadastro_Cargas!$E$11,MAX(Cadastro_Cargas!$F$11,Perfil_Area!$W$14*RANDBETWEEN(85,115)/100))))</f>
        <v>2.367013373</v>
      </c>
    </row>
    <row r="964" ht="15.0" customHeight="1">
      <c r="A964" s="45">
        <v>45660.8333333333</v>
      </c>
      <c r="B964" s="35">
        <v>20.0</v>
      </c>
      <c r="C964" s="35" t="s">
        <v>129</v>
      </c>
      <c r="D964" s="36" t="s">
        <v>107</v>
      </c>
      <c r="E964" s="35" t="s">
        <v>173</v>
      </c>
      <c r="F964" s="46">
        <f>IF(Cadastro_Cargas!$E$12=0,0,IF(Perfil_Area!$W$16=0,0,MIN(Cadastro_Cargas!$E$12,MAX(Cadastro_Cargas!$F$12,Perfil_Area!$W$16*RANDBETWEEN(85,115)/100))))</f>
        <v>0.2</v>
      </c>
    </row>
    <row r="965" ht="15.0" customHeight="1">
      <c r="A965" s="45">
        <v>45660.8333333333</v>
      </c>
      <c r="B965" s="35">
        <v>20.0</v>
      </c>
      <c r="C965" s="35" t="s">
        <v>129</v>
      </c>
      <c r="D965" s="39" t="s">
        <v>31</v>
      </c>
      <c r="E965" s="35" t="s">
        <v>174</v>
      </c>
      <c r="F965" s="46">
        <f>IF(Cadastro_Cargas!$E$13=0,0,IF(Perfil_Area!$W$4=0,0,MIN(Cadastro_Cargas!$E$13,MAX(Cadastro_Cargas!$F$13,Perfil_Area!$W$4*RANDBETWEEN(85,115)/100))))</f>
        <v>1.1175</v>
      </c>
    </row>
    <row r="966" ht="15.0" customHeight="1">
      <c r="A966" s="45">
        <v>45660.8333333333</v>
      </c>
      <c r="B966" s="35">
        <v>20.0</v>
      </c>
      <c r="C966" s="35" t="s">
        <v>129</v>
      </c>
      <c r="D966" s="40" t="s">
        <v>44</v>
      </c>
      <c r="E966" s="35" t="s">
        <v>174</v>
      </c>
      <c r="F966" s="46">
        <f>IF(Cadastro_Cargas!$E$14=0,0,IF(Perfil_Area!$W$6=0,0,MIN(Cadastro_Cargas!$E$14,MAX(Cadastro_Cargas!$F$14,Perfil_Area!$W$6*RANDBETWEEN(85,115)/100))))</f>
        <v>0.44492</v>
      </c>
    </row>
    <row r="967" ht="15.0" customHeight="1">
      <c r="A967" s="45">
        <v>45660.8333333333</v>
      </c>
      <c r="B967" s="35">
        <v>20.0</v>
      </c>
      <c r="C967" s="35" t="s">
        <v>129</v>
      </c>
      <c r="D967" s="41" t="s">
        <v>56</v>
      </c>
      <c r="E967" s="35" t="s">
        <v>174</v>
      </c>
      <c r="F967" s="46">
        <f>IF(Cadastro_Cargas!$E$15=0,0,IF(Perfil_Area!$W$8=0,0,MIN(Cadastro_Cargas!$E$15,MAX(Cadastro_Cargas!$F$15,Perfil_Area!$W$8*RANDBETWEEN(85,115)/100))))</f>
        <v>0.336</v>
      </c>
    </row>
    <row r="968" ht="15.0" customHeight="1">
      <c r="A968" s="45">
        <v>45660.875</v>
      </c>
      <c r="B968" s="35">
        <v>21.0</v>
      </c>
      <c r="C968" s="35" t="s">
        <v>128</v>
      </c>
      <c r="D968" s="36" t="s">
        <v>104</v>
      </c>
      <c r="E968" s="35" t="s">
        <v>173</v>
      </c>
      <c r="F968" s="46">
        <f>IF(Cadastro_Cargas!$E$2=0,0,IF(Perfil_Area!$X$9=0,0,MIN(Cadastro_Cargas!$E$2,MAX(Cadastro_Cargas!$F$2,Perfil_Area!$X$9*RANDBETWEEN(85,115)/100))))</f>
        <v>3.84</v>
      </c>
    </row>
    <row r="969" ht="15.0" customHeight="1">
      <c r="A969" s="45">
        <v>45660.875</v>
      </c>
      <c r="B969" s="35">
        <v>21.0</v>
      </c>
      <c r="C969" s="35" t="s">
        <v>128</v>
      </c>
      <c r="D969" s="36" t="s">
        <v>105</v>
      </c>
      <c r="E969" s="35" t="s">
        <v>173</v>
      </c>
      <c r="F969" s="46">
        <f>IF(Cadastro_Cargas!$E$3=0,0,IF(Perfil_Area!$X$11=0,0,MIN(Cadastro_Cargas!$E$3,MAX(Cadastro_Cargas!$F$3,Perfil_Area!$X$11*RANDBETWEEN(85,115)/100))))</f>
        <v>0</v>
      </c>
    </row>
    <row r="970" ht="15.0" customHeight="1">
      <c r="A970" s="45">
        <v>45660.875</v>
      </c>
      <c r="B970" s="35">
        <v>21.0</v>
      </c>
      <c r="C970" s="35" t="s">
        <v>128</v>
      </c>
      <c r="D970" s="36" t="s">
        <v>106</v>
      </c>
      <c r="E970" s="35" t="s">
        <v>173</v>
      </c>
      <c r="F970" s="46">
        <f>IF(Cadastro_Cargas!$E$4=0,0,IF(Perfil_Area!$X$13=0,0,MIN(Cadastro_Cargas!$E$4,MAX(Cadastro_Cargas!$F$4,Perfil_Area!$X$13*RANDBETWEEN(85,115)/100))))</f>
        <v>0</v>
      </c>
    </row>
    <row r="971" ht="15.0" customHeight="1">
      <c r="A971" s="45">
        <v>45660.875</v>
      </c>
      <c r="B971" s="35">
        <v>21.0</v>
      </c>
      <c r="C971" s="35" t="s">
        <v>128</v>
      </c>
      <c r="D971" s="36" t="s">
        <v>107</v>
      </c>
      <c r="E971" s="35" t="s">
        <v>173</v>
      </c>
      <c r="F971" s="46">
        <f>IF(Cadastro_Cargas!$E$5=0,0,IF(Perfil_Area!$X$15=0,0,MIN(Cadastro_Cargas!$E$5,MAX(Cadastro_Cargas!$F$5,Perfil_Area!$X$15*RANDBETWEEN(85,115)/100))))</f>
        <v>0.184</v>
      </c>
    </row>
    <row r="972" ht="15.0" customHeight="1">
      <c r="A972" s="45">
        <v>45660.875</v>
      </c>
      <c r="B972" s="35">
        <v>21.0</v>
      </c>
      <c r="C972" s="35" t="s">
        <v>128</v>
      </c>
      <c r="D972" s="39" t="s">
        <v>31</v>
      </c>
      <c r="E972" s="35" t="s">
        <v>174</v>
      </c>
      <c r="F972" s="46">
        <f>IF(Cadastro_Cargas!$E$6=0,0,IF(Perfil_Area!$X$3=0,0,MIN(Cadastro_Cargas!$E$6,MAX(Cadastro_Cargas!$F$6,Perfil_Area!$X$3*RANDBETWEEN(85,115)/100))))</f>
        <v>0.606</v>
      </c>
    </row>
    <row r="973" ht="15.0" customHeight="1">
      <c r="A973" s="45">
        <v>45660.875</v>
      </c>
      <c r="B973" s="35">
        <v>21.0</v>
      </c>
      <c r="C973" s="35" t="s">
        <v>128</v>
      </c>
      <c r="D973" s="40" t="s">
        <v>44</v>
      </c>
      <c r="E973" s="35" t="s">
        <v>174</v>
      </c>
      <c r="F973" s="46">
        <f>IF(Cadastro_Cargas!$E$7=0,0,IF(Perfil_Area!$X$5=0,0,MIN(Cadastro_Cargas!$E$7,MAX(Cadastro_Cargas!$F$7,Perfil_Area!$X$5*RANDBETWEEN(85,115)/100))))</f>
        <v>0.274</v>
      </c>
    </row>
    <row r="974" ht="15.0" customHeight="1">
      <c r="A974" s="45">
        <v>45660.875</v>
      </c>
      <c r="B974" s="35">
        <v>21.0</v>
      </c>
      <c r="C974" s="35" t="s">
        <v>128</v>
      </c>
      <c r="D974" s="41" t="s">
        <v>56</v>
      </c>
      <c r="E974" s="35" t="s">
        <v>174</v>
      </c>
      <c r="F974" s="46">
        <f>IF(Cadastro_Cargas!$E$8=0,0,IF(Perfil_Area!$X$7=0,0,MIN(Cadastro_Cargas!$E$8,MAX(Cadastro_Cargas!$F$8,Perfil_Area!$X$7*RANDBETWEEN(85,115)/100))))</f>
        <v>0.176</v>
      </c>
    </row>
    <row r="975" ht="15.0" customHeight="1">
      <c r="A975" s="45">
        <v>45660.875</v>
      </c>
      <c r="B975" s="35">
        <v>21.0</v>
      </c>
      <c r="C975" s="35" t="s">
        <v>129</v>
      </c>
      <c r="D975" s="36" t="s">
        <v>104</v>
      </c>
      <c r="E975" s="35" t="s">
        <v>173</v>
      </c>
      <c r="F975" s="46">
        <f>IF(Cadastro_Cargas!$E$9=0,0,IF(Perfil_Area!$X$10=0,0,MIN(Cadastro_Cargas!$E$9,MAX(Cadastro_Cargas!$F$9,Perfil_Area!$X$10*RANDBETWEEN(85,115)/100))))</f>
        <v>8</v>
      </c>
    </row>
    <row r="976" ht="15.0" customHeight="1">
      <c r="A976" s="45">
        <v>45660.875</v>
      </c>
      <c r="B976" s="35">
        <v>21.0</v>
      </c>
      <c r="C976" s="35" t="s">
        <v>129</v>
      </c>
      <c r="D976" s="36" t="s">
        <v>105</v>
      </c>
      <c r="E976" s="35" t="s">
        <v>173</v>
      </c>
      <c r="F976" s="46">
        <f>IF(Cadastro_Cargas!$E$10=0,0,IF(Perfil_Area!$X$12=0,0,MIN(Cadastro_Cargas!$E$10,MAX(Cadastro_Cargas!$F$10,Perfil_Area!$X$12*RANDBETWEEN(85,115)/100))))</f>
        <v>15.136</v>
      </c>
    </row>
    <row r="977" ht="15.0" customHeight="1">
      <c r="A977" s="45">
        <v>45660.875</v>
      </c>
      <c r="B977" s="35">
        <v>21.0</v>
      </c>
      <c r="C977" s="35" t="s">
        <v>129</v>
      </c>
      <c r="D977" s="36" t="s">
        <v>106</v>
      </c>
      <c r="E977" s="35" t="s">
        <v>173</v>
      </c>
      <c r="F977" s="46">
        <f>IF(Cadastro_Cargas!$E$11=0,0,IF(Perfil_Area!$X$14=0,0,MIN(Cadastro_Cargas!$E$11,MAX(Cadastro_Cargas!$F$11,Perfil_Area!$X$14*RANDBETWEEN(85,115)/100))))</f>
        <v>2.010329866</v>
      </c>
    </row>
    <row r="978" ht="15.0" customHeight="1">
      <c r="A978" s="45">
        <v>45660.875</v>
      </c>
      <c r="B978" s="35">
        <v>21.0</v>
      </c>
      <c r="C978" s="35" t="s">
        <v>129</v>
      </c>
      <c r="D978" s="36" t="s">
        <v>107</v>
      </c>
      <c r="E978" s="35" t="s">
        <v>173</v>
      </c>
      <c r="F978" s="46">
        <f>IF(Cadastro_Cargas!$E$12=0,0,IF(Perfil_Area!$X$16=0,0,MIN(Cadastro_Cargas!$E$12,MAX(Cadastro_Cargas!$F$12,Perfil_Area!$X$16*RANDBETWEEN(85,115)/100))))</f>
        <v>0.2</v>
      </c>
    </row>
    <row r="979" ht="15.0" customHeight="1">
      <c r="A979" s="45">
        <v>45660.875</v>
      </c>
      <c r="B979" s="35">
        <v>21.0</v>
      </c>
      <c r="C979" s="35" t="s">
        <v>129</v>
      </c>
      <c r="D979" s="39" t="s">
        <v>31</v>
      </c>
      <c r="E979" s="35" t="s">
        <v>174</v>
      </c>
      <c r="F979" s="46">
        <f>IF(Cadastro_Cargas!$E$13=0,0,IF(Perfil_Area!$X$4=0,0,MIN(Cadastro_Cargas!$E$13,MAX(Cadastro_Cargas!$F$13,Perfil_Area!$X$4*RANDBETWEEN(85,115)/100))))</f>
        <v>1.1175</v>
      </c>
    </row>
    <row r="980" ht="15.0" customHeight="1">
      <c r="A980" s="45">
        <v>45660.875</v>
      </c>
      <c r="B980" s="35">
        <v>21.0</v>
      </c>
      <c r="C980" s="35" t="s">
        <v>129</v>
      </c>
      <c r="D980" s="40" t="s">
        <v>44</v>
      </c>
      <c r="E980" s="35" t="s">
        <v>174</v>
      </c>
      <c r="F980" s="46">
        <f>IF(Cadastro_Cargas!$E$14=0,0,IF(Perfil_Area!$X$6=0,0,MIN(Cadastro_Cargas!$E$14,MAX(Cadastro_Cargas!$F$14,Perfil_Area!$X$6*RANDBETWEEN(85,115)/100))))</f>
        <v>0.35854</v>
      </c>
    </row>
    <row r="981" ht="15.0" customHeight="1">
      <c r="A981" s="45">
        <v>45660.875</v>
      </c>
      <c r="B981" s="35">
        <v>21.0</v>
      </c>
      <c r="C981" s="35" t="s">
        <v>129</v>
      </c>
      <c r="D981" s="41" t="s">
        <v>56</v>
      </c>
      <c r="E981" s="35" t="s">
        <v>174</v>
      </c>
      <c r="F981" s="46">
        <f>IF(Cadastro_Cargas!$E$15=0,0,IF(Perfil_Area!$X$8=0,0,MIN(Cadastro_Cargas!$E$15,MAX(Cadastro_Cargas!$F$15,Perfil_Area!$X$8*RANDBETWEEN(85,115)/100))))</f>
        <v>0.336</v>
      </c>
    </row>
    <row r="982" ht="15.0" customHeight="1">
      <c r="A982" s="45">
        <v>45660.9166666667</v>
      </c>
      <c r="B982" s="35">
        <v>22.0</v>
      </c>
      <c r="C982" s="35" t="s">
        <v>128</v>
      </c>
      <c r="D982" s="36" t="s">
        <v>104</v>
      </c>
      <c r="E982" s="35" t="s">
        <v>173</v>
      </c>
      <c r="F982" s="46">
        <f>IF(Cadastro_Cargas!$E$2=0,0,IF(Perfil_Area!$Y$9=0,0,MIN(Cadastro_Cargas!$E$2,MAX(Cadastro_Cargas!$F$2,Perfil_Area!$Y$9*RANDBETWEEN(85,115)/100))))</f>
        <v>4</v>
      </c>
    </row>
    <row r="983" ht="15.0" customHeight="1">
      <c r="A983" s="45">
        <v>45660.9166666667</v>
      </c>
      <c r="B983" s="35">
        <v>22.0</v>
      </c>
      <c r="C983" s="35" t="s">
        <v>128</v>
      </c>
      <c r="D983" s="36" t="s">
        <v>105</v>
      </c>
      <c r="E983" s="35" t="s">
        <v>173</v>
      </c>
      <c r="F983" s="46">
        <f>IF(Cadastro_Cargas!$E$3=0,0,IF(Perfil_Area!$Y$11=0,0,MIN(Cadastro_Cargas!$E$3,MAX(Cadastro_Cargas!$F$3,Perfil_Area!$Y$11*RANDBETWEEN(85,115)/100))))</f>
        <v>0</v>
      </c>
    </row>
    <row r="984" ht="15.0" customHeight="1">
      <c r="A984" s="45">
        <v>45660.9166666667</v>
      </c>
      <c r="B984" s="35">
        <v>22.0</v>
      </c>
      <c r="C984" s="35" t="s">
        <v>128</v>
      </c>
      <c r="D984" s="36" t="s">
        <v>106</v>
      </c>
      <c r="E984" s="35" t="s">
        <v>173</v>
      </c>
      <c r="F984" s="46">
        <f>IF(Cadastro_Cargas!$E$4=0,0,IF(Perfil_Area!$Y$13=0,0,MIN(Cadastro_Cargas!$E$4,MAX(Cadastro_Cargas!$F$4,Perfil_Area!$Y$13*RANDBETWEEN(85,115)/100))))</f>
        <v>0</v>
      </c>
    </row>
    <row r="985" ht="15.0" customHeight="1">
      <c r="A985" s="45">
        <v>45660.9166666667</v>
      </c>
      <c r="B985" s="35">
        <v>22.0</v>
      </c>
      <c r="C985" s="35" t="s">
        <v>128</v>
      </c>
      <c r="D985" s="36" t="s">
        <v>107</v>
      </c>
      <c r="E985" s="35" t="s">
        <v>173</v>
      </c>
      <c r="F985" s="46">
        <f>IF(Cadastro_Cargas!$E$5=0,0,IF(Perfil_Area!$Y$15=0,0,MIN(Cadastro_Cargas!$E$5,MAX(Cadastro_Cargas!$F$5,Perfil_Area!$Y$15*RANDBETWEEN(85,115)/100))))</f>
        <v>0.2</v>
      </c>
    </row>
    <row r="986" ht="15.0" customHeight="1">
      <c r="A986" s="45">
        <v>45660.9166666667</v>
      </c>
      <c r="B986" s="35">
        <v>22.0</v>
      </c>
      <c r="C986" s="35" t="s">
        <v>128</v>
      </c>
      <c r="D986" s="39" t="s">
        <v>31</v>
      </c>
      <c r="E986" s="35" t="s">
        <v>174</v>
      </c>
      <c r="F986" s="46">
        <f>IF(Cadastro_Cargas!$E$6=0,0,IF(Perfil_Area!$Y$3=0,0,MIN(Cadastro_Cargas!$E$6,MAX(Cadastro_Cargas!$F$6,Perfil_Area!$Y$3*RANDBETWEEN(85,115)/100))))</f>
        <v>0.606</v>
      </c>
    </row>
    <row r="987" ht="15.0" customHeight="1">
      <c r="A987" s="45">
        <v>45660.9166666667</v>
      </c>
      <c r="B987" s="35">
        <v>22.0</v>
      </c>
      <c r="C987" s="35" t="s">
        <v>128</v>
      </c>
      <c r="D987" s="40" t="s">
        <v>44</v>
      </c>
      <c r="E987" s="35" t="s">
        <v>174</v>
      </c>
      <c r="F987" s="46">
        <f>IF(Cadastro_Cargas!$E$7=0,0,IF(Perfil_Area!$Y$5=0,0,MIN(Cadastro_Cargas!$E$7,MAX(Cadastro_Cargas!$F$7,Perfil_Area!$Y$5*RANDBETWEEN(85,115)/100))))</f>
        <v>0.27948</v>
      </c>
    </row>
    <row r="988" ht="15.0" customHeight="1">
      <c r="A988" s="45">
        <v>45660.9166666667</v>
      </c>
      <c r="B988" s="35">
        <v>22.0</v>
      </c>
      <c r="C988" s="35" t="s">
        <v>128</v>
      </c>
      <c r="D988" s="41" t="s">
        <v>56</v>
      </c>
      <c r="E988" s="35" t="s">
        <v>174</v>
      </c>
      <c r="F988" s="46">
        <f>IF(Cadastro_Cargas!$E$8=0,0,IF(Perfil_Area!$Y$7=0,0,MIN(Cadastro_Cargas!$E$8,MAX(Cadastro_Cargas!$F$8,Perfil_Area!$Y$7*RANDBETWEEN(85,115)/100))))</f>
        <v>0.176</v>
      </c>
    </row>
    <row r="989" ht="15.0" customHeight="1">
      <c r="A989" s="45">
        <v>45660.9166666667</v>
      </c>
      <c r="B989" s="35">
        <v>22.0</v>
      </c>
      <c r="C989" s="35" t="s">
        <v>129</v>
      </c>
      <c r="D989" s="36" t="s">
        <v>104</v>
      </c>
      <c r="E989" s="35" t="s">
        <v>173</v>
      </c>
      <c r="F989" s="46">
        <f>IF(Cadastro_Cargas!$E$9=0,0,IF(Perfil_Area!$Y$10=0,0,MIN(Cadastro_Cargas!$E$9,MAX(Cadastro_Cargas!$F$9,Perfil_Area!$Y$10*RANDBETWEEN(85,115)/100))))</f>
        <v>8</v>
      </c>
    </row>
    <row r="990" ht="15.0" customHeight="1">
      <c r="A990" s="45">
        <v>45660.9166666667</v>
      </c>
      <c r="B990" s="35">
        <v>22.0</v>
      </c>
      <c r="C990" s="35" t="s">
        <v>129</v>
      </c>
      <c r="D990" s="36" t="s">
        <v>105</v>
      </c>
      <c r="E990" s="35" t="s">
        <v>173</v>
      </c>
      <c r="F990" s="46">
        <f>IF(Cadastro_Cargas!$E$10=0,0,IF(Perfil_Area!$Y$12=0,0,MIN(Cadastro_Cargas!$E$10,MAX(Cadastro_Cargas!$F$10,Perfil_Area!$Y$12*RANDBETWEEN(85,115)/100))))</f>
        <v>0</v>
      </c>
    </row>
    <row r="991" ht="15.0" customHeight="1">
      <c r="A991" s="45">
        <v>45660.9166666667</v>
      </c>
      <c r="B991" s="35">
        <v>22.0</v>
      </c>
      <c r="C991" s="35" t="s">
        <v>129</v>
      </c>
      <c r="D991" s="36" t="s">
        <v>106</v>
      </c>
      <c r="E991" s="35" t="s">
        <v>173</v>
      </c>
      <c r="F991" s="46">
        <f>IF(Cadastro_Cargas!$E$11=0,0,IF(Perfil_Area!$Y$14=0,0,MIN(Cadastro_Cargas!$E$11,MAX(Cadastro_Cargas!$F$11,Perfil_Area!$Y$14*RANDBETWEEN(85,115)/100))))</f>
        <v>2.097093611</v>
      </c>
    </row>
    <row r="992" ht="15.0" customHeight="1">
      <c r="A992" s="45">
        <v>45660.9166666667</v>
      </c>
      <c r="B992" s="35">
        <v>22.0</v>
      </c>
      <c r="C992" s="35" t="s">
        <v>129</v>
      </c>
      <c r="D992" s="36" t="s">
        <v>107</v>
      </c>
      <c r="E992" s="35" t="s">
        <v>173</v>
      </c>
      <c r="F992" s="46">
        <f>IF(Cadastro_Cargas!$E$12=0,0,IF(Perfil_Area!$Y$16=0,0,MIN(Cadastro_Cargas!$E$12,MAX(Cadastro_Cargas!$F$12,Perfil_Area!$Y$16*RANDBETWEEN(85,115)/100))))</f>
        <v>0.2</v>
      </c>
    </row>
    <row r="993" ht="15.0" customHeight="1">
      <c r="A993" s="45">
        <v>45660.9166666667</v>
      </c>
      <c r="B993" s="35">
        <v>22.0</v>
      </c>
      <c r="C993" s="35" t="s">
        <v>129</v>
      </c>
      <c r="D993" s="39" t="s">
        <v>31</v>
      </c>
      <c r="E993" s="35" t="s">
        <v>174</v>
      </c>
      <c r="F993" s="46">
        <f>IF(Cadastro_Cargas!$E$13=0,0,IF(Perfil_Area!$Y$4=0,0,MIN(Cadastro_Cargas!$E$13,MAX(Cadastro_Cargas!$F$13,Perfil_Area!$Y$4*RANDBETWEEN(85,115)/100))))</f>
        <v>1.1175</v>
      </c>
    </row>
    <row r="994" ht="15.0" customHeight="1">
      <c r="A994" s="45">
        <v>45660.9166666667</v>
      </c>
      <c r="B994" s="35">
        <v>22.0</v>
      </c>
      <c r="C994" s="35" t="s">
        <v>129</v>
      </c>
      <c r="D994" s="40" t="s">
        <v>44</v>
      </c>
      <c r="E994" s="35" t="s">
        <v>174</v>
      </c>
      <c r="F994" s="46">
        <f>IF(Cadastro_Cargas!$E$14=0,0,IF(Perfil_Area!$Y$6=0,0,MIN(Cadastro_Cargas!$E$14,MAX(Cadastro_Cargas!$F$14,Perfil_Area!$Y$6*RANDBETWEEN(85,115)/100))))</f>
        <v>0.39006</v>
      </c>
    </row>
    <row r="995" ht="15.0" customHeight="1">
      <c r="A995" s="45">
        <v>45660.9166666667</v>
      </c>
      <c r="B995" s="35">
        <v>22.0</v>
      </c>
      <c r="C995" s="35" t="s">
        <v>129</v>
      </c>
      <c r="D995" s="41" t="s">
        <v>56</v>
      </c>
      <c r="E995" s="35" t="s">
        <v>174</v>
      </c>
      <c r="F995" s="46">
        <f>IF(Cadastro_Cargas!$E$15=0,0,IF(Perfil_Area!$Y$8=0,0,MIN(Cadastro_Cargas!$E$15,MAX(Cadastro_Cargas!$F$15,Perfil_Area!$Y$8*RANDBETWEEN(85,115)/100))))</f>
        <v>0.336</v>
      </c>
    </row>
    <row r="996" ht="15.0" customHeight="1">
      <c r="A996" s="45">
        <v>45660.9583333333</v>
      </c>
      <c r="B996" s="35">
        <v>23.0</v>
      </c>
      <c r="C996" s="35" t="s">
        <v>128</v>
      </c>
      <c r="D996" s="36" t="s">
        <v>104</v>
      </c>
      <c r="E996" s="35" t="s">
        <v>173</v>
      </c>
      <c r="F996" s="46">
        <f>IF(Cadastro_Cargas!$E$2=0,0,IF(Perfil_Area!$Z$9=0,0,MIN(Cadastro_Cargas!$E$2,MAX(Cadastro_Cargas!$F$2,Perfil_Area!$Z$9*RANDBETWEEN(85,115)/100))))</f>
        <v>4</v>
      </c>
    </row>
    <row r="997" ht="15.0" customHeight="1">
      <c r="A997" s="45">
        <v>45660.9583333333</v>
      </c>
      <c r="B997" s="35">
        <v>23.0</v>
      </c>
      <c r="C997" s="35" t="s">
        <v>128</v>
      </c>
      <c r="D997" s="36" t="s">
        <v>105</v>
      </c>
      <c r="E997" s="35" t="s">
        <v>173</v>
      </c>
      <c r="F997" s="46">
        <f>IF(Cadastro_Cargas!$E$3=0,0,IF(Perfil_Area!$Z$11=0,0,MIN(Cadastro_Cargas!$E$3,MAX(Cadastro_Cargas!$F$3,Perfil_Area!$Z$11*RANDBETWEEN(85,115)/100))))</f>
        <v>0</v>
      </c>
    </row>
    <row r="998" ht="15.0" customHeight="1">
      <c r="A998" s="45">
        <v>45660.9583333333</v>
      </c>
      <c r="B998" s="35">
        <v>23.0</v>
      </c>
      <c r="C998" s="35" t="s">
        <v>128</v>
      </c>
      <c r="D998" s="36" t="s">
        <v>106</v>
      </c>
      <c r="E998" s="35" t="s">
        <v>173</v>
      </c>
      <c r="F998" s="46">
        <f>IF(Cadastro_Cargas!$E$4=0,0,IF(Perfil_Area!$Z$13=0,0,MIN(Cadastro_Cargas!$E$4,MAX(Cadastro_Cargas!$F$4,Perfil_Area!$Z$13*RANDBETWEEN(85,115)/100))))</f>
        <v>0</v>
      </c>
    </row>
    <row r="999" ht="15.0" customHeight="1">
      <c r="A999" s="45">
        <v>45660.9583333333</v>
      </c>
      <c r="B999" s="35">
        <v>23.0</v>
      </c>
      <c r="C999" s="35" t="s">
        <v>128</v>
      </c>
      <c r="D999" s="36" t="s">
        <v>107</v>
      </c>
      <c r="E999" s="35" t="s">
        <v>173</v>
      </c>
      <c r="F999" s="46">
        <f>IF(Cadastro_Cargas!$E$5=0,0,IF(Perfil_Area!$Z$15=0,0,MIN(Cadastro_Cargas!$E$5,MAX(Cadastro_Cargas!$F$5,Perfil_Area!$Z$15*RANDBETWEEN(85,115)/100))))</f>
        <v>0.2</v>
      </c>
    </row>
    <row r="1000" ht="15.0" customHeight="1">
      <c r="A1000" s="45">
        <v>45660.9583333333</v>
      </c>
      <c r="B1000" s="35">
        <v>23.0</v>
      </c>
      <c r="C1000" s="35" t="s">
        <v>128</v>
      </c>
      <c r="D1000" s="39" t="s">
        <v>31</v>
      </c>
      <c r="E1000" s="35" t="s">
        <v>174</v>
      </c>
      <c r="F1000" s="46">
        <f>IF(Cadastro_Cargas!$E$6=0,0,IF(Perfil_Area!$Z$3=0,0,MIN(Cadastro_Cargas!$E$6,MAX(Cadastro_Cargas!$F$6,Perfil_Area!$Z$3*RANDBETWEEN(85,115)/100))))</f>
        <v>0.606</v>
      </c>
    </row>
    <row r="1001" ht="15.0" customHeight="1">
      <c r="A1001" s="45">
        <v>45660.9583333333</v>
      </c>
      <c r="B1001" s="35">
        <v>23.0</v>
      </c>
      <c r="C1001" s="35" t="s">
        <v>128</v>
      </c>
      <c r="D1001" s="40" t="s">
        <v>44</v>
      </c>
      <c r="E1001" s="35" t="s">
        <v>174</v>
      </c>
      <c r="F1001" s="46">
        <f>IF(Cadastro_Cargas!$E$7=0,0,IF(Perfil_Area!$Z$5=0,0,MIN(Cadastro_Cargas!$E$7,MAX(Cadastro_Cargas!$F$7,Perfil_Area!$Z$5*RANDBETWEEN(85,115)/100))))</f>
        <v>0.274</v>
      </c>
    </row>
    <row r="1002" ht="15.0" customHeight="1">
      <c r="A1002" s="45">
        <v>45660.9583333333</v>
      </c>
      <c r="B1002" s="35">
        <v>23.0</v>
      </c>
      <c r="C1002" s="35" t="s">
        <v>128</v>
      </c>
      <c r="D1002" s="41" t="s">
        <v>56</v>
      </c>
      <c r="E1002" s="35" t="s">
        <v>174</v>
      </c>
      <c r="F1002" s="46">
        <f>IF(Cadastro_Cargas!$E$8=0,0,IF(Perfil_Area!$Z$7=0,0,MIN(Cadastro_Cargas!$E$8,MAX(Cadastro_Cargas!$F$8,Perfil_Area!$Z$7*RANDBETWEEN(85,115)/100))))</f>
        <v>0.176</v>
      </c>
    </row>
    <row r="1003" ht="15.0" customHeight="1">
      <c r="A1003" s="45">
        <v>45660.9583333333</v>
      </c>
      <c r="B1003" s="35">
        <v>23.0</v>
      </c>
      <c r="C1003" s="35" t="s">
        <v>129</v>
      </c>
      <c r="D1003" s="36" t="s">
        <v>104</v>
      </c>
      <c r="E1003" s="35" t="s">
        <v>173</v>
      </c>
      <c r="F1003" s="46">
        <f>IF(Cadastro_Cargas!$E$9=0,0,IF(Perfil_Area!$Z$10=0,0,MIN(Cadastro_Cargas!$E$9,MAX(Cadastro_Cargas!$F$9,Perfil_Area!$Z$10*RANDBETWEEN(85,115)/100))))</f>
        <v>8</v>
      </c>
    </row>
    <row r="1004" ht="15.0" customHeight="1">
      <c r="A1004" s="45">
        <v>45660.9583333333</v>
      </c>
      <c r="B1004" s="35">
        <v>23.0</v>
      </c>
      <c r="C1004" s="35" t="s">
        <v>129</v>
      </c>
      <c r="D1004" s="36" t="s">
        <v>105</v>
      </c>
      <c r="E1004" s="35" t="s">
        <v>173</v>
      </c>
      <c r="F1004" s="46">
        <f>IF(Cadastro_Cargas!$E$10=0,0,IF(Perfil_Area!$Z$12=0,0,MIN(Cadastro_Cargas!$E$10,MAX(Cadastro_Cargas!$F$10,Perfil_Area!$Z$12*RANDBETWEEN(85,115)/100))))</f>
        <v>0</v>
      </c>
    </row>
    <row r="1005" ht="15.0" customHeight="1">
      <c r="A1005" s="45">
        <v>45660.9583333333</v>
      </c>
      <c r="B1005" s="35">
        <v>23.0</v>
      </c>
      <c r="C1005" s="35" t="s">
        <v>129</v>
      </c>
      <c r="D1005" s="36" t="s">
        <v>106</v>
      </c>
      <c r="E1005" s="35" t="s">
        <v>173</v>
      </c>
      <c r="F1005" s="46">
        <f>IF(Cadastro_Cargas!$E$11=0,0,IF(Perfil_Area!$Z$14=0,0,MIN(Cadastro_Cargas!$E$11,MAX(Cadastro_Cargas!$F$11,Perfil_Area!$Z$14*RANDBETWEEN(85,115)/100))))</f>
        <v>2.202365528</v>
      </c>
    </row>
    <row r="1006" ht="15.0" customHeight="1">
      <c r="A1006" s="45">
        <v>45660.9583333333</v>
      </c>
      <c r="B1006" s="35">
        <v>23.0</v>
      </c>
      <c r="C1006" s="35" t="s">
        <v>129</v>
      </c>
      <c r="D1006" s="36" t="s">
        <v>107</v>
      </c>
      <c r="E1006" s="35" t="s">
        <v>173</v>
      </c>
      <c r="F1006" s="46">
        <f>IF(Cadastro_Cargas!$E$12=0,0,IF(Perfil_Area!$Z$16=0,0,MIN(Cadastro_Cargas!$E$12,MAX(Cadastro_Cargas!$F$12,Perfil_Area!$Z$16*RANDBETWEEN(85,115)/100))))</f>
        <v>0.196</v>
      </c>
    </row>
    <row r="1007" ht="15.0" customHeight="1">
      <c r="A1007" s="45">
        <v>45660.9583333333</v>
      </c>
      <c r="B1007" s="35">
        <v>23.0</v>
      </c>
      <c r="C1007" s="35" t="s">
        <v>129</v>
      </c>
      <c r="D1007" s="39" t="s">
        <v>31</v>
      </c>
      <c r="E1007" s="35" t="s">
        <v>174</v>
      </c>
      <c r="F1007" s="46">
        <f>IF(Cadastro_Cargas!$E$13=0,0,IF(Perfil_Area!$Z$4=0,0,MIN(Cadastro_Cargas!$E$13,MAX(Cadastro_Cargas!$F$13,Perfil_Area!$Z$4*RANDBETWEEN(85,115)/100))))</f>
        <v>1.1175</v>
      </c>
    </row>
    <row r="1008" ht="15.0" customHeight="1">
      <c r="A1008" s="45">
        <v>45660.9583333333</v>
      </c>
      <c r="B1008" s="35">
        <v>23.0</v>
      </c>
      <c r="C1008" s="35" t="s">
        <v>129</v>
      </c>
      <c r="D1008" s="40" t="s">
        <v>44</v>
      </c>
      <c r="E1008" s="35" t="s">
        <v>174</v>
      </c>
      <c r="F1008" s="46">
        <f>IF(Cadastro_Cargas!$E$14=0,0,IF(Perfil_Area!$Z$6=0,0,MIN(Cadastro_Cargas!$E$14,MAX(Cadastro_Cargas!$F$14,Perfil_Area!$Z$6*RANDBETWEEN(85,115)/100))))</f>
        <v>0.3743</v>
      </c>
    </row>
    <row r="1009" ht="15.0" customHeight="1">
      <c r="A1009" s="45">
        <v>45660.9583333333</v>
      </c>
      <c r="B1009" s="35">
        <v>23.0</v>
      </c>
      <c r="C1009" s="35" t="s">
        <v>129</v>
      </c>
      <c r="D1009" s="41" t="s">
        <v>56</v>
      </c>
      <c r="E1009" s="35" t="s">
        <v>174</v>
      </c>
      <c r="F1009" s="46">
        <f>IF(Cadastro_Cargas!$E$15=0,0,IF(Perfil_Area!$Z$8=0,0,MIN(Cadastro_Cargas!$E$15,MAX(Cadastro_Cargas!$F$15,Perfil_Area!$Z$8*RANDBETWEEN(85,115)/100))))</f>
        <v>0.336</v>
      </c>
    </row>
    <row r="1010" ht="15.0" customHeight="1">
      <c r="A1010" s="45">
        <v>45661.0</v>
      </c>
      <c r="B1010" s="35">
        <v>0.0</v>
      </c>
      <c r="C1010" s="35" t="s">
        <v>128</v>
      </c>
      <c r="D1010" s="36" t="s">
        <v>104</v>
      </c>
      <c r="E1010" s="35" t="s">
        <v>173</v>
      </c>
      <c r="F1010" s="46">
        <f>IF(Cadastro_Cargas!$E$2=0,0,IF(Perfil_Area!$C$9=0,0,MIN(Cadastro_Cargas!$E$2,MAX(Cadastro_Cargas!$F$2,Perfil_Area!$C$9*RANDBETWEEN(85,115)/100))))</f>
        <v>4</v>
      </c>
    </row>
    <row r="1011" ht="15.0" customHeight="1">
      <c r="A1011" s="45">
        <v>45661.0</v>
      </c>
      <c r="B1011" s="35">
        <v>0.0</v>
      </c>
      <c r="C1011" s="35" t="s">
        <v>128</v>
      </c>
      <c r="D1011" s="36" t="s">
        <v>105</v>
      </c>
      <c r="E1011" s="35" t="s">
        <v>173</v>
      </c>
      <c r="F1011" s="46">
        <f>IF(Cadastro_Cargas!$E$3=0,0,IF(Perfil_Area!$C$11=0,0,MIN(Cadastro_Cargas!$E$3,MAX(Cadastro_Cargas!$F$3,Perfil_Area!$C$11*RANDBETWEEN(85,115)/100))))</f>
        <v>0</v>
      </c>
    </row>
    <row r="1012" ht="15.0" customHeight="1">
      <c r="A1012" s="45">
        <v>45661.0</v>
      </c>
      <c r="B1012" s="35">
        <v>0.0</v>
      </c>
      <c r="C1012" s="35" t="s">
        <v>128</v>
      </c>
      <c r="D1012" s="36" t="s">
        <v>106</v>
      </c>
      <c r="E1012" s="35" t="s">
        <v>173</v>
      </c>
      <c r="F1012" s="46">
        <f>IF(Cadastro_Cargas!$E$4=0,0,IF(Perfil_Area!$C$13=0,0,MIN(Cadastro_Cargas!$E$4,MAX(Cadastro_Cargas!$F$4,Perfil_Area!$C$13*RANDBETWEEN(85,115)/100))))</f>
        <v>0</v>
      </c>
    </row>
    <row r="1013" ht="15.0" customHeight="1">
      <c r="A1013" s="45">
        <v>45661.0</v>
      </c>
      <c r="B1013" s="35">
        <v>0.0</v>
      </c>
      <c r="C1013" s="35" t="s">
        <v>128</v>
      </c>
      <c r="D1013" s="36" t="s">
        <v>107</v>
      </c>
      <c r="E1013" s="35" t="s">
        <v>173</v>
      </c>
      <c r="F1013" s="46">
        <f>IF(Cadastro_Cargas!$E$5=0,0,IF(Perfil_Area!$C$15=0,0,MIN(Cadastro_Cargas!$E$5,MAX(Cadastro_Cargas!$F$5,Perfil_Area!$C$15*RANDBETWEEN(85,115)/100))))</f>
        <v>0.174</v>
      </c>
    </row>
    <row r="1014" ht="15.0" customHeight="1">
      <c r="A1014" s="45">
        <v>45661.0</v>
      </c>
      <c r="B1014" s="35">
        <v>0.0</v>
      </c>
      <c r="C1014" s="35" t="s">
        <v>128</v>
      </c>
      <c r="D1014" s="39" t="s">
        <v>31</v>
      </c>
      <c r="E1014" s="35" t="s">
        <v>174</v>
      </c>
      <c r="F1014" s="46">
        <f>IF(Cadastro_Cargas!$E$6=0,0,IF(Perfil_Area!$C$3=0,0,MIN(Cadastro_Cargas!$E$6,MAX(Cadastro_Cargas!$F$6,Perfil_Area!$C$3*RANDBETWEEN(85,115)/100))))</f>
        <v>0.606</v>
      </c>
    </row>
    <row r="1015" ht="15.0" customHeight="1">
      <c r="A1015" s="45">
        <v>45661.0</v>
      </c>
      <c r="B1015" s="35">
        <v>0.0</v>
      </c>
      <c r="C1015" s="35" t="s">
        <v>128</v>
      </c>
      <c r="D1015" s="40" t="s">
        <v>44</v>
      </c>
      <c r="E1015" s="35" t="s">
        <v>174</v>
      </c>
      <c r="F1015" s="46">
        <f>IF(Cadastro_Cargas!$E$7=0,0,IF(Perfil_Area!$C$5=0,0,MIN(Cadastro_Cargas!$E$7,MAX(Cadastro_Cargas!$F$7,Perfil_Area!$C$5*RANDBETWEEN(85,115)/100))))</f>
        <v>0.26304</v>
      </c>
    </row>
    <row r="1016" ht="15.0" customHeight="1">
      <c r="A1016" s="45">
        <v>45661.0</v>
      </c>
      <c r="B1016" s="35">
        <v>0.0</v>
      </c>
      <c r="C1016" s="35" t="s">
        <v>128</v>
      </c>
      <c r="D1016" s="41" t="s">
        <v>56</v>
      </c>
      <c r="E1016" s="35" t="s">
        <v>174</v>
      </c>
      <c r="F1016" s="46">
        <f>IF(Cadastro_Cargas!$E$8=0,0,IF(Perfil_Area!$C$7=0,0,MIN(Cadastro_Cargas!$E$8,MAX(Cadastro_Cargas!$F$8,Perfil_Area!$C$7*RANDBETWEEN(85,115)/100))))</f>
        <v>0.17072</v>
      </c>
    </row>
    <row r="1017" ht="15.0" customHeight="1">
      <c r="A1017" s="45">
        <v>45661.0</v>
      </c>
      <c r="B1017" s="35">
        <v>0.0</v>
      </c>
      <c r="C1017" s="35" t="s">
        <v>129</v>
      </c>
      <c r="D1017" s="36" t="s">
        <v>104</v>
      </c>
      <c r="E1017" s="35" t="s">
        <v>173</v>
      </c>
      <c r="F1017" s="46">
        <f>IF(Cadastro_Cargas!$E$9=0,0,IF(Perfil_Area!$C$10=0,0,MIN(Cadastro_Cargas!$E$9,MAX(Cadastro_Cargas!$F$9,Perfil_Area!$C$10*RANDBETWEEN(85,115)/100))))</f>
        <v>6.88</v>
      </c>
    </row>
    <row r="1018" ht="15.0" customHeight="1">
      <c r="A1018" s="45">
        <v>45661.0</v>
      </c>
      <c r="B1018" s="35">
        <v>0.0</v>
      </c>
      <c r="C1018" s="35" t="s">
        <v>129</v>
      </c>
      <c r="D1018" s="36" t="s">
        <v>105</v>
      </c>
      <c r="E1018" s="35" t="s">
        <v>173</v>
      </c>
      <c r="F1018" s="46">
        <f>IF(Cadastro_Cargas!$E$10=0,0,IF(Perfil_Area!$C$12=0,0,MIN(Cadastro_Cargas!$E$10,MAX(Cadastro_Cargas!$F$10,Perfil_Area!$C$12*RANDBETWEEN(85,115)/100))))</f>
        <v>16.192</v>
      </c>
    </row>
    <row r="1019" ht="15.0" customHeight="1">
      <c r="A1019" s="45">
        <v>45661.0</v>
      </c>
      <c r="B1019" s="35">
        <v>0.0</v>
      </c>
      <c r="C1019" s="35" t="s">
        <v>129</v>
      </c>
      <c r="D1019" s="36" t="s">
        <v>106</v>
      </c>
      <c r="E1019" s="35" t="s">
        <v>173</v>
      </c>
      <c r="F1019" s="46">
        <f>IF(Cadastro_Cargas!$E$11=0,0,IF(Perfil_Area!$C$14=0,0,MIN(Cadastro_Cargas!$E$11,MAX(Cadastro_Cargas!$F$11,Perfil_Area!$C$14*RANDBETWEEN(85,115)/100))))</f>
        <v>2.059301635</v>
      </c>
    </row>
    <row r="1020" ht="15.0" customHeight="1">
      <c r="A1020" s="45">
        <v>45661.0</v>
      </c>
      <c r="B1020" s="35">
        <v>0.0</v>
      </c>
      <c r="C1020" s="35" t="s">
        <v>129</v>
      </c>
      <c r="D1020" s="36" t="s">
        <v>107</v>
      </c>
      <c r="E1020" s="35" t="s">
        <v>173</v>
      </c>
      <c r="F1020" s="46">
        <f>IF(Cadastro_Cargas!$E$12=0,0,IF(Perfil_Area!$C$16=0,0,MIN(Cadastro_Cargas!$E$12,MAX(Cadastro_Cargas!$F$12,Perfil_Area!$C$16*RANDBETWEEN(85,115)/100))))</f>
        <v>0.2</v>
      </c>
    </row>
    <row r="1021" ht="15.0" customHeight="1">
      <c r="A1021" s="45">
        <v>45661.0</v>
      </c>
      <c r="B1021" s="35">
        <v>0.0</v>
      </c>
      <c r="C1021" s="35" t="s">
        <v>129</v>
      </c>
      <c r="D1021" s="39" t="s">
        <v>31</v>
      </c>
      <c r="E1021" s="35" t="s">
        <v>174</v>
      </c>
      <c r="F1021" s="46">
        <f>IF(Cadastro_Cargas!$E$13=0,0,IF(Perfil_Area!$C$4=0,0,MIN(Cadastro_Cargas!$E$13,MAX(Cadastro_Cargas!$F$13,Perfil_Area!$C$4*RANDBETWEEN(85,115)/100))))</f>
        <v>1.1175</v>
      </c>
    </row>
    <row r="1022" ht="15.0" customHeight="1">
      <c r="A1022" s="45">
        <v>45661.0</v>
      </c>
      <c r="B1022" s="35">
        <v>0.0</v>
      </c>
      <c r="C1022" s="35" t="s">
        <v>129</v>
      </c>
      <c r="D1022" s="40" t="s">
        <v>44</v>
      </c>
      <c r="E1022" s="35" t="s">
        <v>174</v>
      </c>
      <c r="F1022" s="46">
        <f>IF(Cadastro_Cargas!$E$14=0,0,IF(Perfil_Area!$C$6=0,0,MIN(Cadastro_Cargas!$E$14,MAX(Cadastro_Cargas!$F$14,Perfil_Area!$C$6*RANDBETWEEN(85,115)/100))))</f>
        <v>0.39006</v>
      </c>
    </row>
    <row r="1023" ht="15.0" customHeight="1">
      <c r="A1023" s="45">
        <v>45661.0</v>
      </c>
      <c r="B1023" s="35">
        <v>0.0</v>
      </c>
      <c r="C1023" s="35" t="s">
        <v>129</v>
      </c>
      <c r="D1023" s="41" t="s">
        <v>56</v>
      </c>
      <c r="E1023" s="35" t="s">
        <v>174</v>
      </c>
      <c r="F1023" s="46">
        <f>IF(Cadastro_Cargas!$E$15=0,0,IF(Perfil_Area!$C$8=0,0,MIN(Cadastro_Cargas!$E$15,MAX(Cadastro_Cargas!$F$15,Perfil_Area!$C$8*RANDBETWEEN(85,115)/100))))</f>
        <v>0.336</v>
      </c>
    </row>
    <row r="1024" ht="15.0" customHeight="1">
      <c r="A1024" s="45">
        <v>45661.0416666667</v>
      </c>
      <c r="B1024" s="35">
        <v>1.0</v>
      </c>
      <c r="C1024" s="35" t="s">
        <v>128</v>
      </c>
      <c r="D1024" s="36" t="s">
        <v>104</v>
      </c>
      <c r="E1024" s="35" t="s">
        <v>173</v>
      </c>
      <c r="F1024" s="46">
        <f>IF(Cadastro_Cargas!$E$2=0,0,IF(Perfil_Area!$D$9=0,0,MIN(Cadastro_Cargas!$E$2,MAX(Cadastro_Cargas!$F$2,Perfil_Area!$D$9*RANDBETWEEN(85,115)/100))))</f>
        <v>4</v>
      </c>
    </row>
    <row r="1025" ht="15.0" customHeight="1">
      <c r="A1025" s="45">
        <v>45661.0416666667</v>
      </c>
      <c r="B1025" s="35">
        <v>1.0</v>
      </c>
      <c r="C1025" s="35" t="s">
        <v>128</v>
      </c>
      <c r="D1025" s="36" t="s">
        <v>105</v>
      </c>
      <c r="E1025" s="35" t="s">
        <v>173</v>
      </c>
      <c r="F1025" s="46">
        <f>IF(Cadastro_Cargas!$E$3=0,0,IF(Perfil_Area!$D$11=0,0,MIN(Cadastro_Cargas!$E$3,MAX(Cadastro_Cargas!$F$3,Perfil_Area!$D$11*RANDBETWEEN(85,115)/100))))</f>
        <v>0</v>
      </c>
    </row>
    <row r="1026" ht="15.0" customHeight="1">
      <c r="A1026" s="45">
        <v>45661.0416666667</v>
      </c>
      <c r="B1026" s="35">
        <v>1.0</v>
      </c>
      <c r="C1026" s="35" t="s">
        <v>128</v>
      </c>
      <c r="D1026" s="36" t="s">
        <v>106</v>
      </c>
      <c r="E1026" s="35" t="s">
        <v>173</v>
      </c>
      <c r="F1026" s="46">
        <f>IF(Cadastro_Cargas!$E$4=0,0,IF(Perfil_Area!$D$13=0,0,MIN(Cadastro_Cargas!$E$4,MAX(Cadastro_Cargas!$F$4,Perfil_Area!$D$13*RANDBETWEEN(85,115)/100))))</f>
        <v>0</v>
      </c>
    </row>
    <row r="1027" ht="15.0" customHeight="1">
      <c r="A1027" s="45">
        <v>45661.0416666667</v>
      </c>
      <c r="B1027" s="35">
        <v>1.0</v>
      </c>
      <c r="C1027" s="35" t="s">
        <v>128</v>
      </c>
      <c r="D1027" s="36" t="s">
        <v>107</v>
      </c>
      <c r="E1027" s="35" t="s">
        <v>173</v>
      </c>
      <c r="F1027" s="46">
        <f>IF(Cadastro_Cargas!$E$5=0,0,IF(Perfil_Area!$D$15=0,0,MIN(Cadastro_Cargas!$E$5,MAX(Cadastro_Cargas!$F$5,Perfil_Area!$D$15*RANDBETWEEN(85,115)/100))))</f>
        <v>0.2</v>
      </c>
    </row>
    <row r="1028" ht="15.0" customHeight="1">
      <c r="A1028" s="45">
        <v>45661.0416666667</v>
      </c>
      <c r="B1028" s="35">
        <v>1.0</v>
      </c>
      <c r="C1028" s="35" t="s">
        <v>128</v>
      </c>
      <c r="D1028" s="39" t="s">
        <v>31</v>
      </c>
      <c r="E1028" s="35" t="s">
        <v>174</v>
      </c>
      <c r="F1028" s="46">
        <f>IF(Cadastro_Cargas!$E$6=0,0,IF(Perfil_Area!$D$3=0,0,MIN(Cadastro_Cargas!$E$6,MAX(Cadastro_Cargas!$F$6,Perfil_Area!$D$3*RANDBETWEEN(85,115)/100))))</f>
        <v>0.606</v>
      </c>
    </row>
    <row r="1029" ht="15.0" customHeight="1">
      <c r="A1029" s="45">
        <v>45661.0416666667</v>
      </c>
      <c r="B1029" s="35">
        <v>1.0</v>
      </c>
      <c r="C1029" s="35" t="s">
        <v>128</v>
      </c>
      <c r="D1029" s="40" t="s">
        <v>44</v>
      </c>
      <c r="E1029" s="35" t="s">
        <v>174</v>
      </c>
      <c r="F1029" s="46">
        <f>IF(Cadastro_Cargas!$E$7=0,0,IF(Perfil_Area!$D$5=0,0,MIN(Cadastro_Cargas!$E$7,MAX(Cadastro_Cargas!$F$7,Perfil_Area!$D$5*RANDBETWEEN(85,115)/100))))</f>
        <v>0.23838</v>
      </c>
    </row>
    <row r="1030" ht="15.0" customHeight="1">
      <c r="A1030" s="45">
        <v>45661.0416666667</v>
      </c>
      <c r="B1030" s="35">
        <v>1.0</v>
      </c>
      <c r="C1030" s="35" t="s">
        <v>128</v>
      </c>
      <c r="D1030" s="41" t="s">
        <v>56</v>
      </c>
      <c r="E1030" s="35" t="s">
        <v>174</v>
      </c>
      <c r="F1030" s="46">
        <f>IF(Cadastro_Cargas!$E$8=0,0,IF(Perfil_Area!$D$7=0,0,MIN(Cadastro_Cargas!$E$8,MAX(Cadastro_Cargas!$F$8,Perfil_Area!$D$7*RANDBETWEEN(85,115)/100))))</f>
        <v>0.16544</v>
      </c>
    </row>
    <row r="1031" ht="15.0" customHeight="1">
      <c r="A1031" s="45">
        <v>45661.0416666667</v>
      </c>
      <c r="B1031" s="35">
        <v>1.0</v>
      </c>
      <c r="C1031" s="35" t="s">
        <v>129</v>
      </c>
      <c r="D1031" s="36" t="s">
        <v>104</v>
      </c>
      <c r="E1031" s="35" t="s">
        <v>173</v>
      </c>
      <c r="F1031" s="46">
        <f>IF(Cadastro_Cargas!$E$9=0,0,IF(Perfil_Area!$D$10=0,0,MIN(Cadastro_Cargas!$E$9,MAX(Cadastro_Cargas!$F$9,Perfil_Area!$D$10*RANDBETWEEN(85,115)/100))))</f>
        <v>8</v>
      </c>
    </row>
    <row r="1032" ht="15.0" customHeight="1">
      <c r="A1032" s="45">
        <v>45661.0416666667</v>
      </c>
      <c r="B1032" s="35">
        <v>1.0</v>
      </c>
      <c r="C1032" s="35" t="s">
        <v>129</v>
      </c>
      <c r="D1032" s="36" t="s">
        <v>105</v>
      </c>
      <c r="E1032" s="35" t="s">
        <v>173</v>
      </c>
      <c r="F1032" s="46">
        <f>IF(Cadastro_Cargas!$E$10=0,0,IF(Perfil_Area!$D$12=0,0,MIN(Cadastro_Cargas!$E$10,MAX(Cadastro_Cargas!$F$10,Perfil_Area!$D$12*RANDBETWEEN(85,115)/100))))</f>
        <v>17.6</v>
      </c>
    </row>
    <row r="1033" ht="15.0" customHeight="1">
      <c r="A1033" s="45">
        <v>45661.0416666667</v>
      </c>
      <c r="B1033" s="35">
        <v>1.0</v>
      </c>
      <c r="C1033" s="35" t="s">
        <v>129</v>
      </c>
      <c r="D1033" s="36" t="s">
        <v>106</v>
      </c>
      <c r="E1033" s="35" t="s">
        <v>173</v>
      </c>
      <c r="F1033" s="46">
        <f>IF(Cadastro_Cargas!$E$11=0,0,IF(Perfil_Area!$D$14=0,0,MIN(Cadastro_Cargas!$E$11,MAX(Cadastro_Cargas!$F$11,Perfil_Area!$D$14*RANDBETWEEN(85,115)/100))))</f>
        <v>2.334517088</v>
      </c>
    </row>
    <row r="1034" ht="15.0" customHeight="1">
      <c r="A1034" s="45">
        <v>45661.0416666667</v>
      </c>
      <c r="B1034" s="35">
        <v>1.0</v>
      </c>
      <c r="C1034" s="35" t="s">
        <v>129</v>
      </c>
      <c r="D1034" s="36" t="s">
        <v>107</v>
      </c>
      <c r="E1034" s="35" t="s">
        <v>173</v>
      </c>
      <c r="F1034" s="46">
        <f>IF(Cadastro_Cargas!$E$12=0,0,IF(Perfil_Area!$D$16=0,0,MIN(Cadastro_Cargas!$E$12,MAX(Cadastro_Cargas!$F$12,Perfil_Area!$D$16*RANDBETWEEN(85,115)/100))))</f>
        <v>0.2</v>
      </c>
    </row>
    <row r="1035" ht="15.0" customHeight="1">
      <c r="A1035" s="45">
        <v>45661.0416666667</v>
      </c>
      <c r="B1035" s="35">
        <v>1.0</v>
      </c>
      <c r="C1035" s="35" t="s">
        <v>129</v>
      </c>
      <c r="D1035" s="39" t="s">
        <v>31</v>
      </c>
      <c r="E1035" s="35" t="s">
        <v>174</v>
      </c>
      <c r="F1035" s="46">
        <f>IF(Cadastro_Cargas!$E$13=0,0,IF(Perfil_Area!$D$4=0,0,MIN(Cadastro_Cargas!$E$13,MAX(Cadastro_Cargas!$F$13,Perfil_Area!$D$4*RANDBETWEEN(85,115)/100))))</f>
        <v>1.1175</v>
      </c>
    </row>
    <row r="1036" ht="15.0" customHeight="1">
      <c r="A1036" s="45">
        <v>45661.0416666667</v>
      </c>
      <c r="B1036" s="35">
        <v>1.0</v>
      </c>
      <c r="C1036" s="35" t="s">
        <v>129</v>
      </c>
      <c r="D1036" s="40" t="s">
        <v>44</v>
      </c>
      <c r="E1036" s="35" t="s">
        <v>174</v>
      </c>
      <c r="F1036" s="46">
        <f>IF(Cadastro_Cargas!$E$14=0,0,IF(Perfil_Area!$D$6=0,0,MIN(Cadastro_Cargas!$E$14,MAX(Cadastro_Cargas!$F$14,Perfil_Area!$D$6*RANDBETWEEN(85,115)/100))))</f>
        <v>0.34278</v>
      </c>
    </row>
    <row r="1037" ht="15.0" customHeight="1">
      <c r="A1037" s="45">
        <v>45661.0416666667</v>
      </c>
      <c r="B1037" s="35">
        <v>1.0</v>
      </c>
      <c r="C1037" s="35" t="s">
        <v>129</v>
      </c>
      <c r="D1037" s="41" t="s">
        <v>56</v>
      </c>
      <c r="E1037" s="35" t="s">
        <v>174</v>
      </c>
      <c r="F1037" s="46">
        <f>IF(Cadastro_Cargas!$E$15=0,0,IF(Perfil_Area!$D$8=0,0,MIN(Cadastro_Cargas!$E$15,MAX(Cadastro_Cargas!$F$15,Perfil_Area!$D$8*RANDBETWEEN(85,115)/100))))</f>
        <v>0.336</v>
      </c>
    </row>
    <row r="1038" ht="15.0" customHeight="1">
      <c r="A1038" s="45">
        <v>45661.0833333333</v>
      </c>
      <c r="B1038" s="35">
        <v>2.0</v>
      </c>
      <c r="C1038" s="35" t="s">
        <v>128</v>
      </c>
      <c r="D1038" s="36" t="s">
        <v>104</v>
      </c>
      <c r="E1038" s="35" t="s">
        <v>173</v>
      </c>
      <c r="F1038" s="46">
        <f>IF(Cadastro_Cargas!$E$2=0,0,IF(Perfil_Area!$E$9=0,0,MIN(Cadastro_Cargas!$E$2,MAX(Cadastro_Cargas!$F$2,Perfil_Area!$E$9*RANDBETWEEN(85,115)/100))))</f>
        <v>4</v>
      </c>
    </row>
    <row r="1039" ht="15.0" customHeight="1">
      <c r="A1039" s="45">
        <v>45661.0833333333</v>
      </c>
      <c r="B1039" s="35">
        <v>2.0</v>
      </c>
      <c r="C1039" s="35" t="s">
        <v>128</v>
      </c>
      <c r="D1039" s="36" t="s">
        <v>105</v>
      </c>
      <c r="E1039" s="35" t="s">
        <v>173</v>
      </c>
      <c r="F1039" s="46">
        <f>IF(Cadastro_Cargas!$E$3=0,0,IF(Perfil_Area!$E$11=0,0,MIN(Cadastro_Cargas!$E$3,MAX(Cadastro_Cargas!$F$3,Perfil_Area!$E$11*RANDBETWEEN(85,115)/100))))</f>
        <v>0</v>
      </c>
    </row>
    <row r="1040" ht="15.0" customHeight="1">
      <c r="A1040" s="45">
        <v>45661.0833333333</v>
      </c>
      <c r="B1040" s="35">
        <v>2.0</v>
      </c>
      <c r="C1040" s="35" t="s">
        <v>128</v>
      </c>
      <c r="D1040" s="36" t="s">
        <v>106</v>
      </c>
      <c r="E1040" s="35" t="s">
        <v>173</v>
      </c>
      <c r="F1040" s="46">
        <f>IF(Cadastro_Cargas!$E$4=0,0,IF(Perfil_Area!$E$13=0,0,MIN(Cadastro_Cargas!$E$4,MAX(Cadastro_Cargas!$F$4,Perfil_Area!$E$13*RANDBETWEEN(85,115)/100))))</f>
        <v>0</v>
      </c>
    </row>
    <row r="1041" ht="15.0" customHeight="1">
      <c r="A1041" s="45">
        <v>45661.0833333333</v>
      </c>
      <c r="B1041" s="35">
        <v>2.0</v>
      </c>
      <c r="C1041" s="35" t="s">
        <v>128</v>
      </c>
      <c r="D1041" s="36" t="s">
        <v>107</v>
      </c>
      <c r="E1041" s="35" t="s">
        <v>173</v>
      </c>
      <c r="F1041" s="46">
        <f>IF(Cadastro_Cargas!$E$5=0,0,IF(Perfil_Area!$E$15=0,0,MIN(Cadastro_Cargas!$E$5,MAX(Cadastro_Cargas!$F$5,Perfil_Area!$E$15*RANDBETWEEN(85,115)/100))))</f>
        <v>0.174</v>
      </c>
    </row>
    <row r="1042" ht="15.0" customHeight="1">
      <c r="A1042" s="45">
        <v>45661.0833333333</v>
      </c>
      <c r="B1042" s="35">
        <v>2.0</v>
      </c>
      <c r="C1042" s="35" t="s">
        <v>128</v>
      </c>
      <c r="D1042" s="39" t="s">
        <v>31</v>
      </c>
      <c r="E1042" s="35" t="s">
        <v>174</v>
      </c>
      <c r="F1042" s="46">
        <f>IF(Cadastro_Cargas!$E$6=0,0,IF(Perfil_Area!$E$3=0,0,MIN(Cadastro_Cargas!$E$6,MAX(Cadastro_Cargas!$F$6,Perfil_Area!$E$3*RANDBETWEEN(85,115)/100))))</f>
        <v>0.606</v>
      </c>
    </row>
    <row r="1043" ht="15.0" customHeight="1">
      <c r="A1043" s="45">
        <v>45661.0833333333</v>
      </c>
      <c r="B1043" s="35">
        <v>2.0</v>
      </c>
      <c r="C1043" s="35" t="s">
        <v>128</v>
      </c>
      <c r="D1043" s="40" t="s">
        <v>44</v>
      </c>
      <c r="E1043" s="35" t="s">
        <v>174</v>
      </c>
      <c r="F1043" s="46">
        <f>IF(Cadastro_Cargas!$E$7=0,0,IF(Perfil_Area!$E$5=0,0,MIN(Cadastro_Cargas!$E$7,MAX(Cadastro_Cargas!$F$7,Perfil_Area!$E$5*RANDBETWEEN(85,115)/100))))</f>
        <v>0.31236</v>
      </c>
    </row>
    <row r="1044" ht="15.0" customHeight="1">
      <c r="A1044" s="45">
        <v>45661.0833333333</v>
      </c>
      <c r="B1044" s="35">
        <v>2.0</v>
      </c>
      <c r="C1044" s="35" t="s">
        <v>128</v>
      </c>
      <c r="D1044" s="41" t="s">
        <v>56</v>
      </c>
      <c r="E1044" s="35" t="s">
        <v>174</v>
      </c>
      <c r="F1044" s="46">
        <f>IF(Cadastro_Cargas!$E$8=0,0,IF(Perfil_Area!$E$7=0,0,MIN(Cadastro_Cargas!$E$8,MAX(Cadastro_Cargas!$F$8,Perfil_Area!$E$7*RANDBETWEEN(85,115)/100))))</f>
        <v>0.17072</v>
      </c>
    </row>
    <row r="1045" ht="15.0" customHeight="1">
      <c r="A1045" s="45">
        <v>45661.0833333333</v>
      </c>
      <c r="B1045" s="35">
        <v>2.0</v>
      </c>
      <c r="C1045" s="35" t="s">
        <v>129</v>
      </c>
      <c r="D1045" s="36" t="s">
        <v>104</v>
      </c>
      <c r="E1045" s="35" t="s">
        <v>173</v>
      </c>
      <c r="F1045" s="46">
        <f>IF(Cadastro_Cargas!$E$9=0,0,IF(Perfil_Area!$E$10=0,0,MIN(Cadastro_Cargas!$E$9,MAX(Cadastro_Cargas!$F$9,Perfil_Area!$E$10*RANDBETWEEN(85,115)/100))))</f>
        <v>6.96</v>
      </c>
    </row>
    <row r="1046" ht="15.0" customHeight="1">
      <c r="A1046" s="45">
        <v>45661.0833333333</v>
      </c>
      <c r="B1046" s="35">
        <v>2.0</v>
      </c>
      <c r="C1046" s="35" t="s">
        <v>129</v>
      </c>
      <c r="D1046" s="36" t="s">
        <v>105</v>
      </c>
      <c r="E1046" s="35" t="s">
        <v>173</v>
      </c>
      <c r="F1046" s="46">
        <f>IF(Cadastro_Cargas!$E$10=0,0,IF(Perfil_Area!$E$12=0,0,MIN(Cadastro_Cargas!$E$10,MAX(Cadastro_Cargas!$F$10,Perfil_Area!$E$12*RANDBETWEEN(85,115)/100))))</f>
        <v>0</v>
      </c>
    </row>
    <row r="1047" ht="15.0" customHeight="1">
      <c r="A1047" s="45">
        <v>45661.0833333333</v>
      </c>
      <c r="B1047" s="35">
        <v>2.0</v>
      </c>
      <c r="C1047" s="35" t="s">
        <v>129</v>
      </c>
      <c r="D1047" s="36" t="s">
        <v>106</v>
      </c>
      <c r="E1047" s="35" t="s">
        <v>173</v>
      </c>
      <c r="F1047" s="46">
        <f>IF(Cadastro_Cargas!$E$11=0,0,IF(Perfil_Area!$E$14=0,0,MIN(Cadastro_Cargas!$E$11,MAX(Cadastro_Cargas!$F$11,Perfil_Area!$E$14*RANDBETWEEN(85,115)/100))))</f>
        <v>2.367013373</v>
      </c>
    </row>
    <row r="1048" ht="15.0" customHeight="1">
      <c r="A1048" s="45">
        <v>45661.0833333333</v>
      </c>
      <c r="B1048" s="35">
        <v>2.0</v>
      </c>
      <c r="C1048" s="35" t="s">
        <v>129</v>
      </c>
      <c r="D1048" s="36" t="s">
        <v>107</v>
      </c>
      <c r="E1048" s="35" t="s">
        <v>173</v>
      </c>
      <c r="F1048" s="46">
        <f>IF(Cadastro_Cargas!$E$12=0,0,IF(Perfil_Area!$E$16=0,0,MIN(Cadastro_Cargas!$E$12,MAX(Cadastro_Cargas!$F$12,Perfil_Area!$E$16*RANDBETWEEN(85,115)/100))))</f>
        <v>0.194</v>
      </c>
    </row>
    <row r="1049" ht="15.0" customHeight="1">
      <c r="A1049" s="45">
        <v>45661.0833333333</v>
      </c>
      <c r="B1049" s="35">
        <v>2.0</v>
      </c>
      <c r="C1049" s="35" t="s">
        <v>129</v>
      </c>
      <c r="D1049" s="39" t="s">
        <v>31</v>
      </c>
      <c r="E1049" s="35" t="s">
        <v>174</v>
      </c>
      <c r="F1049" s="46">
        <f>IF(Cadastro_Cargas!$E$13=0,0,IF(Perfil_Area!$E$4=0,0,MIN(Cadastro_Cargas!$E$13,MAX(Cadastro_Cargas!$F$13,Perfil_Area!$E$4*RANDBETWEEN(85,115)/100))))</f>
        <v>1.1175</v>
      </c>
    </row>
    <row r="1050" ht="15.0" customHeight="1">
      <c r="A1050" s="45">
        <v>45661.0833333333</v>
      </c>
      <c r="B1050" s="35">
        <v>2.0</v>
      </c>
      <c r="C1050" s="35" t="s">
        <v>129</v>
      </c>
      <c r="D1050" s="40" t="s">
        <v>44</v>
      </c>
      <c r="E1050" s="35" t="s">
        <v>174</v>
      </c>
      <c r="F1050" s="46">
        <f>IF(Cadastro_Cargas!$E$14=0,0,IF(Perfil_Area!$E$6=0,0,MIN(Cadastro_Cargas!$E$14,MAX(Cadastro_Cargas!$F$14,Perfil_Area!$E$6*RANDBETWEEN(85,115)/100))))</f>
        <v>0.4137</v>
      </c>
    </row>
    <row r="1051" ht="15.0" customHeight="1">
      <c r="A1051" s="45">
        <v>45661.0833333333</v>
      </c>
      <c r="B1051" s="35">
        <v>2.0</v>
      </c>
      <c r="C1051" s="35" t="s">
        <v>129</v>
      </c>
      <c r="D1051" s="41" t="s">
        <v>56</v>
      </c>
      <c r="E1051" s="35" t="s">
        <v>174</v>
      </c>
      <c r="F1051" s="46">
        <f>IF(Cadastro_Cargas!$E$15=0,0,IF(Perfil_Area!$E$8=0,0,MIN(Cadastro_Cargas!$E$15,MAX(Cadastro_Cargas!$F$15,Perfil_Area!$E$8*RANDBETWEEN(85,115)/100))))</f>
        <v>0.29904</v>
      </c>
    </row>
    <row r="1052" ht="15.0" customHeight="1">
      <c r="A1052" s="45">
        <v>45661.125</v>
      </c>
      <c r="B1052" s="35">
        <v>3.0</v>
      </c>
      <c r="C1052" s="35" t="s">
        <v>128</v>
      </c>
      <c r="D1052" s="36" t="s">
        <v>104</v>
      </c>
      <c r="E1052" s="35" t="s">
        <v>173</v>
      </c>
      <c r="F1052" s="46">
        <f>IF(Cadastro_Cargas!$E$2=0,0,IF(Perfil_Area!$F$9=0,0,MIN(Cadastro_Cargas!$E$2,MAX(Cadastro_Cargas!$F$2,Perfil_Area!$F$9*RANDBETWEEN(85,115)/100))))</f>
        <v>3.8</v>
      </c>
    </row>
    <row r="1053" ht="15.0" customHeight="1">
      <c r="A1053" s="45">
        <v>45661.125</v>
      </c>
      <c r="B1053" s="35">
        <v>3.0</v>
      </c>
      <c r="C1053" s="35" t="s">
        <v>128</v>
      </c>
      <c r="D1053" s="36" t="s">
        <v>105</v>
      </c>
      <c r="E1053" s="35" t="s">
        <v>173</v>
      </c>
      <c r="F1053" s="46">
        <f>IF(Cadastro_Cargas!$E$3=0,0,IF(Perfil_Area!$F$11=0,0,MIN(Cadastro_Cargas!$E$3,MAX(Cadastro_Cargas!$F$3,Perfil_Area!$F$11*RANDBETWEEN(85,115)/100))))</f>
        <v>0</v>
      </c>
    </row>
    <row r="1054" ht="15.0" customHeight="1">
      <c r="A1054" s="45">
        <v>45661.125</v>
      </c>
      <c r="B1054" s="35">
        <v>3.0</v>
      </c>
      <c r="C1054" s="35" t="s">
        <v>128</v>
      </c>
      <c r="D1054" s="36" t="s">
        <v>106</v>
      </c>
      <c r="E1054" s="35" t="s">
        <v>173</v>
      </c>
      <c r="F1054" s="46">
        <f>IF(Cadastro_Cargas!$E$4=0,0,IF(Perfil_Area!$F$13=0,0,MIN(Cadastro_Cargas!$E$4,MAX(Cadastro_Cargas!$F$4,Perfil_Area!$F$13*RANDBETWEEN(85,115)/100))))</f>
        <v>0</v>
      </c>
    </row>
    <row r="1055" ht="15.0" customHeight="1">
      <c r="A1055" s="45">
        <v>45661.125</v>
      </c>
      <c r="B1055" s="35">
        <v>3.0</v>
      </c>
      <c r="C1055" s="35" t="s">
        <v>128</v>
      </c>
      <c r="D1055" s="36" t="s">
        <v>107</v>
      </c>
      <c r="E1055" s="35" t="s">
        <v>173</v>
      </c>
      <c r="F1055" s="46">
        <f>IF(Cadastro_Cargas!$E$5=0,0,IF(Perfil_Area!$F$15=0,0,MIN(Cadastro_Cargas!$E$5,MAX(Cadastro_Cargas!$F$5,Perfil_Area!$F$15*RANDBETWEEN(85,115)/100))))</f>
        <v>0.2</v>
      </c>
    </row>
    <row r="1056" ht="15.0" customHeight="1">
      <c r="A1056" s="45">
        <v>45661.125</v>
      </c>
      <c r="B1056" s="35">
        <v>3.0</v>
      </c>
      <c r="C1056" s="35" t="s">
        <v>128</v>
      </c>
      <c r="D1056" s="39" t="s">
        <v>31</v>
      </c>
      <c r="E1056" s="35" t="s">
        <v>174</v>
      </c>
      <c r="F1056" s="46">
        <f>IF(Cadastro_Cargas!$E$6=0,0,IF(Perfil_Area!$F$3=0,0,MIN(Cadastro_Cargas!$E$6,MAX(Cadastro_Cargas!$F$6,Perfil_Area!$F$3*RANDBETWEEN(85,115)/100))))</f>
        <v>0.606</v>
      </c>
    </row>
    <row r="1057" ht="15.0" customHeight="1">
      <c r="A1057" s="45">
        <v>45661.125</v>
      </c>
      <c r="B1057" s="35">
        <v>3.0</v>
      </c>
      <c r="C1057" s="35" t="s">
        <v>128</v>
      </c>
      <c r="D1057" s="40" t="s">
        <v>44</v>
      </c>
      <c r="E1057" s="35" t="s">
        <v>174</v>
      </c>
      <c r="F1057" s="46">
        <f>IF(Cadastro_Cargas!$E$7=0,0,IF(Perfil_Area!$F$5=0,0,MIN(Cadastro_Cargas!$E$7,MAX(Cadastro_Cargas!$F$7,Perfil_Area!$F$5*RANDBETWEEN(85,115)/100))))</f>
        <v>0.3014</v>
      </c>
    </row>
    <row r="1058" ht="15.0" customHeight="1">
      <c r="A1058" s="45">
        <v>45661.125</v>
      </c>
      <c r="B1058" s="35">
        <v>3.0</v>
      </c>
      <c r="C1058" s="35" t="s">
        <v>128</v>
      </c>
      <c r="D1058" s="41" t="s">
        <v>56</v>
      </c>
      <c r="E1058" s="35" t="s">
        <v>174</v>
      </c>
      <c r="F1058" s="46">
        <f>IF(Cadastro_Cargas!$E$8=0,0,IF(Perfil_Area!$F$7=0,0,MIN(Cadastro_Cargas!$E$8,MAX(Cadastro_Cargas!$F$8,Perfil_Area!$F$7*RANDBETWEEN(85,115)/100))))</f>
        <v>0.15312</v>
      </c>
    </row>
    <row r="1059" ht="15.0" customHeight="1">
      <c r="A1059" s="45">
        <v>45661.125</v>
      </c>
      <c r="B1059" s="35">
        <v>3.0</v>
      </c>
      <c r="C1059" s="35" t="s">
        <v>129</v>
      </c>
      <c r="D1059" s="36" t="s">
        <v>104</v>
      </c>
      <c r="E1059" s="35" t="s">
        <v>173</v>
      </c>
      <c r="F1059" s="46">
        <f>IF(Cadastro_Cargas!$E$9=0,0,IF(Perfil_Area!$F$10=0,0,MIN(Cadastro_Cargas!$E$9,MAX(Cadastro_Cargas!$F$9,Perfil_Area!$F$10*RANDBETWEEN(85,115)/100))))</f>
        <v>6.88</v>
      </c>
    </row>
    <row r="1060" ht="15.0" customHeight="1">
      <c r="A1060" s="45">
        <v>45661.125</v>
      </c>
      <c r="B1060" s="35">
        <v>3.0</v>
      </c>
      <c r="C1060" s="35" t="s">
        <v>129</v>
      </c>
      <c r="D1060" s="36" t="s">
        <v>105</v>
      </c>
      <c r="E1060" s="35" t="s">
        <v>173</v>
      </c>
      <c r="F1060" s="46">
        <f>IF(Cadastro_Cargas!$E$10=0,0,IF(Perfil_Area!$F$12=0,0,MIN(Cadastro_Cargas!$E$10,MAX(Cadastro_Cargas!$F$10,Perfil_Area!$F$12*RANDBETWEEN(85,115)/100))))</f>
        <v>0</v>
      </c>
    </row>
    <row r="1061" ht="15.0" customHeight="1">
      <c r="A1061" s="45">
        <v>45661.125</v>
      </c>
      <c r="B1061" s="35">
        <v>3.0</v>
      </c>
      <c r="C1061" s="35" t="s">
        <v>129</v>
      </c>
      <c r="D1061" s="36" t="s">
        <v>106</v>
      </c>
      <c r="E1061" s="35" t="s">
        <v>173</v>
      </c>
      <c r="F1061" s="46">
        <f>IF(Cadastro_Cargas!$E$11=0,0,IF(Perfil_Area!$F$14=0,0,MIN(Cadastro_Cargas!$E$11,MAX(Cadastro_Cargas!$F$11,Perfil_Area!$F$14*RANDBETWEEN(85,115)/100))))</f>
        <v>2.367013373</v>
      </c>
    </row>
    <row r="1062" ht="15.0" customHeight="1">
      <c r="A1062" s="45">
        <v>45661.125</v>
      </c>
      <c r="B1062" s="35">
        <v>3.0</v>
      </c>
      <c r="C1062" s="35" t="s">
        <v>129</v>
      </c>
      <c r="D1062" s="36" t="s">
        <v>107</v>
      </c>
      <c r="E1062" s="35" t="s">
        <v>173</v>
      </c>
      <c r="F1062" s="46">
        <f>IF(Cadastro_Cargas!$E$12=0,0,IF(Perfil_Area!$F$16=0,0,MIN(Cadastro_Cargas!$E$12,MAX(Cadastro_Cargas!$F$12,Perfil_Area!$F$16*RANDBETWEEN(85,115)/100))))</f>
        <v>0.19</v>
      </c>
    </row>
    <row r="1063" ht="15.0" customHeight="1">
      <c r="A1063" s="45">
        <v>45661.125</v>
      </c>
      <c r="B1063" s="35">
        <v>3.0</v>
      </c>
      <c r="C1063" s="35" t="s">
        <v>129</v>
      </c>
      <c r="D1063" s="39" t="s">
        <v>31</v>
      </c>
      <c r="E1063" s="35" t="s">
        <v>174</v>
      </c>
      <c r="F1063" s="46">
        <f>IF(Cadastro_Cargas!$E$13=0,0,IF(Perfil_Area!$F$4=0,0,MIN(Cadastro_Cargas!$E$13,MAX(Cadastro_Cargas!$F$13,Perfil_Area!$F$4*RANDBETWEEN(85,115)/100))))</f>
        <v>1.1175</v>
      </c>
    </row>
    <row r="1064" ht="15.0" customHeight="1">
      <c r="A1064" s="45">
        <v>45661.125</v>
      </c>
      <c r="B1064" s="35">
        <v>3.0</v>
      </c>
      <c r="C1064" s="35" t="s">
        <v>129</v>
      </c>
      <c r="D1064" s="40" t="s">
        <v>44</v>
      </c>
      <c r="E1064" s="35" t="s">
        <v>174</v>
      </c>
      <c r="F1064" s="46">
        <f>IF(Cadastro_Cargas!$E$14=0,0,IF(Perfil_Area!$F$6=0,0,MIN(Cadastro_Cargas!$E$14,MAX(Cadastro_Cargas!$F$14,Perfil_Area!$F$6*RANDBETWEEN(85,115)/100))))</f>
        <v>0.41764</v>
      </c>
    </row>
    <row r="1065" ht="15.0" customHeight="1">
      <c r="A1065" s="45">
        <v>45661.125</v>
      </c>
      <c r="B1065" s="35">
        <v>3.0</v>
      </c>
      <c r="C1065" s="35" t="s">
        <v>129</v>
      </c>
      <c r="D1065" s="41" t="s">
        <v>56</v>
      </c>
      <c r="E1065" s="35" t="s">
        <v>174</v>
      </c>
      <c r="F1065" s="46">
        <f>IF(Cadastro_Cargas!$E$15=0,0,IF(Perfil_Area!$F$8=0,0,MIN(Cadastro_Cargas!$E$15,MAX(Cadastro_Cargas!$F$15,Perfil_Area!$F$8*RANDBETWEEN(85,115)/100))))</f>
        <v>0.32256</v>
      </c>
    </row>
    <row r="1066" ht="15.0" customHeight="1">
      <c r="A1066" s="45">
        <v>45661.1666666667</v>
      </c>
      <c r="B1066" s="35">
        <v>4.0</v>
      </c>
      <c r="C1066" s="35" t="s">
        <v>128</v>
      </c>
      <c r="D1066" s="36" t="s">
        <v>104</v>
      </c>
      <c r="E1066" s="35" t="s">
        <v>173</v>
      </c>
      <c r="F1066" s="46">
        <f>IF(Cadastro_Cargas!$E$2=0,0,IF(Perfil_Area!$G$9=0,0,MIN(Cadastro_Cargas!$E$2,MAX(Cadastro_Cargas!$F$2,Perfil_Area!$G$9*RANDBETWEEN(85,115)/100))))</f>
        <v>4</v>
      </c>
    </row>
    <row r="1067" ht="15.0" customHeight="1">
      <c r="A1067" s="45">
        <v>45661.1666666667</v>
      </c>
      <c r="B1067" s="35">
        <v>4.0</v>
      </c>
      <c r="C1067" s="35" t="s">
        <v>128</v>
      </c>
      <c r="D1067" s="36" t="s">
        <v>105</v>
      </c>
      <c r="E1067" s="35" t="s">
        <v>173</v>
      </c>
      <c r="F1067" s="46">
        <f>IF(Cadastro_Cargas!$E$3=0,0,IF(Perfil_Area!$G$11=0,0,MIN(Cadastro_Cargas!$E$3,MAX(Cadastro_Cargas!$F$3,Perfil_Area!$G$11*RANDBETWEEN(85,115)/100))))</f>
        <v>0</v>
      </c>
    </row>
    <row r="1068" ht="15.0" customHeight="1">
      <c r="A1068" s="45">
        <v>45661.1666666667</v>
      </c>
      <c r="B1068" s="35">
        <v>4.0</v>
      </c>
      <c r="C1068" s="35" t="s">
        <v>128</v>
      </c>
      <c r="D1068" s="36" t="s">
        <v>106</v>
      </c>
      <c r="E1068" s="35" t="s">
        <v>173</v>
      </c>
      <c r="F1068" s="46">
        <f>IF(Cadastro_Cargas!$E$4=0,0,IF(Perfil_Area!$G$13=0,0,MIN(Cadastro_Cargas!$E$4,MAX(Cadastro_Cargas!$F$4,Perfil_Area!$G$13*RANDBETWEEN(85,115)/100))))</f>
        <v>0</v>
      </c>
    </row>
    <row r="1069" ht="15.0" customHeight="1">
      <c r="A1069" s="45">
        <v>45661.1666666667</v>
      </c>
      <c r="B1069" s="35">
        <v>4.0</v>
      </c>
      <c r="C1069" s="35" t="s">
        <v>128</v>
      </c>
      <c r="D1069" s="36" t="s">
        <v>107</v>
      </c>
      <c r="E1069" s="35" t="s">
        <v>173</v>
      </c>
      <c r="F1069" s="46">
        <f>IF(Cadastro_Cargas!$E$5=0,0,IF(Perfil_Area!$G$15=0,0,MIN(Cadastro_Cargas!$E$5,MAX(Cadastro_Cargas!$F$5,Perfil_Area!$G$15*RANDBETWEEN(85,115)/100))))</f>
        <v>0.2</v>
      </c>
    </row>
    <row r="1070" ht="15.0" customHeight="1">
      <c r="A1070" s="45">
        <v>45661.1666666667</v>
      </c>
      <c r="B1070" s="35">
        <v>4.0</v>
      </c>
      <c r="C1070" s="35" t="s">
        <v>128</v>
      </c>
      <c r="D1070" s="39" t="s">
        <v>31</v>
      </c>
      <c r="E1070" s="35" t="s">
        <v>174</v>
      </c>
      <c r="F1070" s="46">
        <f>IF(Cadastro_Cargas!$E$6=0,0,IF(Perfil_Area!$G$3=0,0,MIN(Cadastro_Cargas!$E$6,MAX(Cadastro_Cargas!$F$6,Perfil_Area!$G$3*RANDBETWEEN(85,115)/100))))</f>
        <v>0.606</v>
      </c>
    </row>
    <row r="1071" ht="15.0" customHeight="1">
      <c r="A1071" s="45">
        <v>45661.1666666667</v>
      </c>
      <c r="B1071" s="35">
        <v>4.0</v>
      </c>
      <c r="C1071" s="35" t="s">
        <v>128</v>
      </c>
      <c r="D1071" s="40" t="s">
        <v>44</v>
      </c>
      <c r="E1071" s="35" t="s">
        <v>174</v>
      </c>
      <c r="F1071" s="46">
        <f>IF(Cadastro_Cargas!$E$7=0,0,IF(Perfil_Area!$G$5=0,0,MIN(Cadastro_Cargas!$E$7,MAX(Cadastro_Cargas!$F$7,Perfil_Area!$G$5*RANDBETWEEN(85,115)/100))))</f>
        <v>0.29044</v>
      </c>
    </row>
    <row r="1072" ht="15.0" customHeight="1">
      <c r="A1072" s="45">
        <v>45661.1666666667</v>
      </c>
      <c r="B1072" s="35">
        <v>4.0</v>
      </c>
      <c r="C1072" s="35" t="s">
        <v>128</v>
      </c>
      <c r="D1072" s="41" t="s">
        <v>56</v>
      </c>
      <c r="E1072" s="35" t="s">
        <v>174</v>
      </c>
      <c r="F1072" s="46">
        <f>IF(Cadastro_Cargas!$E$8=0,0,IF(Perfil_Area!$G$7=0,0,MIN(Cadastro_Cargas!$E$8,MAX(Cadastro_Cargas!$F$8,Perfil_Area!$G$7*RANDBETWEEN(85,115)/100))))</f>
        <v>0.1659</v>
      </c>
    </row>
    <row r="1073" ht="15.0" customHeight="1">
      <c r="A1073" s="45">
        <v>45661.1666666667</v>
      </c>
      <c r="B1073" s="35">
        <v>4.0</v>
      </c>
      <c r="C1073" s="35" t="s">
        <v>129</v>
      </c>
      <c r="D1073" s="36" t="s">
        <v>104</v>
      </c>
      <c r="E1073" s="35" t="s">
        <v>173</v>
      </c>
      <c r="F1073" s="46">
        <f>IF(Cadastro_Cargas!$E$9=0,0,IF(Perfil_Area!$G$10=0,0,MIN(Cadastro_Cargas!$E$9,MAX(Cadastro_Cargas!$F$9,Perfil_Area!$G$10*RANDBETWEEN(85,115)/100))))</f>
        <v>7.52</v>
      </c>
    </row>
    <row r="1074" ht="15.0" customHeight="1">
      <c r="A1074" s="45">
        <v>45661.1666666667</v>
      </c>
      <c r="B1074" s="35">
        <v>4.0</v>
      </c>
      <c r="C1074" s="35" t="s">
        <v>129</v>
      </c>
      <c r="D1074" s="36" t="s">
        <v>105</v>
      </c>
      <c r="E1074" s="35" t="s">
        <v>173</v>
      </c>
      <c r="F1074" s="46">
        <f>IF(Cadastro_Cargas!$E$10=0,0,IF(Perfil_Area!$G$12=0,0,MIN(Cadastro_Cargas!$E$10,MAX(Cadastro_Cargas!$F$10,Perfil_Area!$G$12*RANDBETWEEN(85,115)/100))))</f>
        <v>0</v>
      </c>
    </row>
    <row r="1075" ht="15.0" customHeight="1">
      <c r="A1075" s="45">
        <v>45661.1666666667</v>
      </c>
      <c r="B1075" s="35">
        <v>4.0</v>
      </c>
      <c r="C1075" s="35" t="s">
        <v>129</v>
      </c>
      <c r="D1075" s="36" t="s">
        <v>106</v>
      </c>
      <c r="E1075" s="35" t="s">
        <v>173</v>
      </c>
      <c r="F1075" s="46">
        <f>IF(Cadastro_Cargas!$E$11=0,0,IF(Perfil_Area!$G$14=0,0,MIN(Cadastro_Cargas!$E$11,MAX(Cadastro_Cargas!$F$11,Perfil_Area!$G$14*RANDBETWEEN(85,115)/100))))</f>
        <v>2.058900446</v>
      </c>
    </row>
    <row r="1076" ht="15.0" customHeight="1">
      <c r="A1076" s="45">
        <v>45661.1666666667</v>
      </c>
      <c r="B1076" s="35">
        <v>4.0</v>
      </c>
      <c r="C1076" s="35" t="s">
        <v>129</v>
      </c>
      <c r="D1076" s="36" t="s">
        <v>107</v>
      </c>
      <c r="E1076" s="35" t="s">
        <v>173</v>
      </c>
      <c r="F1076" s="46">
        <f>IF(Cadastro_Cargas!$E$12=0,0,IF(Perfil_Area!$G$16=0,0,MIN(Cadastro_Cargas!$E$12,MAX(Cadastro_Cargas!$F$12,Perfil_Area!$G$16*RANDBETWEEN(85,115)/100))))</f>
        <v>0.172</v>
      </c>
    </row>
    <row r="1077" ht="15.0" customHeight="1">
      <c r="A1077" s="45">
        <v>45661.1666666667</v>
      </c>
      <c r="B1077" s="35">
        <v>4.0</v>
      </c>
      <c r="C1077" s="35" t="s">
        <v>129</v>
      </c>
      <c r="D1077" s="39" t="s">
        <v>31</v>
      </c>
      <c r="E1077" s="35" t="s">
        <v>174</v>
      </c>
      <c r="F1077" s="46">
        <f>IF(Cadastro_Cargas!$E$13=0,0,IF(Perfil_Area!$G$4=0,0,MIN(Cadastro_Cargas!$E$13,MAX(Cadastro_Cargas!$F$13,Perfil_Area!$G$4*RANDBETWEEN(85,115)/100))))</f>
        <v>1.1175</v>
      </c>
    </row>
    <row r="1078" ht="15.0" customHeight="1">
      <c r="A1078" s="45">
        <v>45661.1666666667</v>
      </c>
      <c r="B1078" s="35">
        <v>4.0</v>
      </c>
      <c r="C1078" s="35" t="s">
        <v>129</v>
      </c>
      <c r="D1078" s="40" t="s">
        <v>44</v>
      </c>
      <c r="E1078" s="35" t="s">
        <v>174</v>
      </c>
      <c r="F1078" s="46">
        <f>IF(Cadastro_Cargas!$E$14=0,0,IF(Perfil_Area!$G$6=0,0,MIN(Cadastro_Cargas!$E$14,MAX(Cadastro_Cargas!$F$14,Perfil_Area!$G$6*RANDBETWEEN(85,115)/100))))</f>
        <v>0.40188</v>
      </c>
    </row>
    <row r="1079" ht="15.0" customHeight="1">
      <c r="A1079" s="45">
        <v>45661.1666666667</v>
      </c>
      <c r="B1079" s="35">
        <v>4.0</v>
      </c>
      <c r="C1079" s="35" t="s">
        <v>129</v>
      </c>
      <c r="D1079" s="41" t="s">
        <v>56</v>
      </c>
      <c r="E1079" s="35" t="s">
        <v>174</v>
      </c>
      <c r="F1079" s="46">
        <f>IF(Cadastro_Cargas!$E$15=0,0,IF(Perfil_Area!$G$8=0,0,MIN(Cadastro_Cargas!$E$15,MAX(Cadastro_Cargas!$F$15,Perfil_Area!$G$8*RANDBETWEEN(85,115)/100))))</f>
        <v>0.28458</v>
      </c>
    </row>
    <row r="1080" ht="15.0" customHeight="1">
      <c r="A1080" s="45">
        <v>45661.2083333333</v>
      </c>
      <c r="B1080" s="35">
        <v>5.0</v>
      </c>
      <c r="C1080" s="35" t="s">
        <v>128</v>
      </c>
      <c r="D1080" s="36" t="s">
        <v>104</v>
      </c>
      <c r="E1080" s="35" t="s">
        <v>173</v>
      </c>
      <c r="F1080" s="46">
        <f>IF(Cadastro_Cargas!$E$2=0,0,IF(Perfil_Area!$H$9=0,0,MIN(Cadastro_Cargas!$E$2,MAX(Cadastro_Cargas!$F$2,Perfil_Area!$H$9*RANDBETWEEN(85,115)/100))))</f>
        <v>0</v>
      </c>
    </row>
    <row r="1081" ht="15.0" customHeight="1">
      <c r="A1081" s="45">
        <v>45661.2083333333</v>
      </c>
      <c r="B1081" s="35">
        <v>5.0</v>
      </c>
      <c r="C1081" s="35" t="s">
        <v>128</v>
      </c>
      <c r="D1081" s="36" t="s">
        <v>105</v>
      </c>
      <c r="E1081" s="35" t="s">
        <v>173</v>
      </c>
      <c r="F1081" s="46">
        <f>IF(Cadastro_Cargas!$E$3=0,0,IF(Perfil_Area!$H$11=0,0,MIN(Cadastro_Cargas!$E$3,MAX(Cadastro_Cargas!$F$3,Perfil_Area!$H$11*RANDBETWEEN(85,115)/100))))</f>
        <v>0</v>
      </c>
    </row>
    <row r="1082" ht="15.0" customHeight="1">
      <c r="A1082" s="45">
        <v>45661.2083333333</v>
      </c>
      <c r="B1082" s="35">
        <v>5.0</v>
      </c>
      <c r="C1082" s="35" t="s">
        <v>128</v>
      </c>
      <c r="D1082" s="36" t="s">
        <v>106</v>
      </c>
      <c r="E1082" s="35" t="s">
        <v>173</v>
      </c>
      <c r="F1082" s="46">
        <f>IF(Cadastro_Cargas!$E$4=0,0,IF(Perfil_Area!$H$13=0,0,MIN(Cadastro_Cargas!$E$4,MAX(Cadastro_Cargas!$F$4,Perfil_Area!$H$13*RANDBETWEEN(85,115)/100))))</f>
        <v>0</v>
      </c>
    </row>
    <row r="1083" ht="15.0" customHeight="1">
      <c r="A1083" s="45">
        <v>45661.2083333333</v>
      </c>
      <c r="B1083" s="35">
        <v>5.0</v>
      </c>
      <c r="C1083" s="35" t="s">
        <v>128</v>
      </c>
      <c r="D1083" s="36" t="s">
        <v>107</v>
      </c>
      <c r="E1083" s="35" t="s">
        <v>173</v>
      </c>
      <c r="F1083" s="46">
        <f>IF(Cadastro_Cargas!$E$5=0,0,IF(Perfil_Area!$H$15=0,0,MIN(Cadastro_Cargas!$E$5,MAX(Cadastro_Cargas!$F$5,Perfil_Area!$H$15*RANDBETWEEN(85,115)/100))))</f>
        <v>0.2</v>
      </c>
    </row>
    <row r="1084" ht="15.0" customHeight="1">
      <c r="A1084" s="45">
        <v>45661.2083333333</v>
      </c>
      <c r="B1084" s="35">
        <v>5.0</v>
      </c>
      <c r="C1084" s="35" t="s">
        <v>128</v>
      </c>
      <c r="D1084" s="39" t="s">
        <v>31</v>
      </c>
      <c r="E1084" s="35" t="s">
        <v>174</v>
      </c>
      <c r="F1084" s="46">
        <f>IF(Cadastro_Cargas!$E$6=0,0,IF(Perfil_Area!$H$3=0,0,MIN(Cadastro_Cargas!$E$6,MAX(Cadastro_Cargas!$F$6,Perfil_Area!$H$3*RANDBETWEEN(85,115)/100))))</f>
        <v>0.606</v>
      </c>
    </row>
    <row r="1085" ht="15.0" customHeight="1">
      <c r="A1085" s="45">
        <v>45661.2083333333</v>
      </c>
      <c r="B1085" s="35">
        <v>5.0</v>
      </c>
      <c r="C1085" s="35" t="s">
        <v>128</v>
      </c>
      <c r="D1085" s="40" t="s">
        <v>44</v>
      </c>
      <c r="E1085" s="35" t="s">
        <v>174</v>
      </c>
      <c r="F1085" s="46">
        <f>IF(Cadastro_Cargas!$E$7=0,0,IF(Perfil_Area!$H$5=0,0,MIN(Cadastro_Cargas!$E$7,MAX(Cadastro_Cargas!$F$7,Perfil_Area!$H$5*RANDBETWEEN(85,115)/100))))</f>
        <v>0.354</v>
      </c>
    </row>
    <row r="1086" ht="15.0" customHeight="1">
      <c r="A1086" s="45">
        <v>45661.2083333333</v>
      </c>
      <c r="B1086" s="35">
        <v>5.0</v>
      </c>
      <c r="C1086" s="35" t="s">
        <v>128</v>
      </c>
      <c r="D1086" s="41" t="s">
        <v>56</v>
      </c>
      <c r="E1086" s="35" t="s">
        <v>174</v>
      </c>
      <c r="F1086" s="46">
        <f>IF(Cadastro_Cargas!$E$8=0,0,IF(Perfil_Area!$H$7=0,0,MIN(Cadastro_Cargas!$E$8,MAX(Cadastro_Cargas!$F$8,Perfil_Area!$H$7*RANDBETWEEN(85,115)/100))))</f>
        <v>0.12996</v>
      </c>
    </row>
    <row r="1087" ht="15.0" customHeight="1">
      <c r="A1087" s="45">
        <v>45661.2083333333</v>
      </c>
      <c r="B1087" s="35">
        <v>5.0</v>
      </c>
      <c r="C1087" s="35" t="s">
        <v>129</v>
      </c>
      <c r="D1087" s="36" t="s">
        <v>104</v>
      </c>
      <c r="E1087" s="35" t="s">
        <v>173</v>
      </c>
      <c r="F1087" s="46">
        <f>IF(Cadastro_Cargas!$E$9=0,0,IF(Perfil_Area!$H$10=0,0,MIN(Cadastro_Cargas!$E$9,MAX(Cadastro_Cargas!$F$9,Perfil_Area!$H$10*RANDBETWEEN(85,115)/100))))</f>
        <v>0</v>
      </c>
    </row>
    <row r="1088" ht="15.0" customHeight="1">
      <c r="A1088" s="45">
        <v>45661.2083333333</v>
      </c>
      <c r="B1088" s="35">
        <v>5.0</v>
      </c>
      <c r="C1088" s="35" t="s">
        <v>129</v>
      </c>
      <c r="D1088" s="36" t="s">
        <v>105</v>
      </c>
      <c r="E1088" s="35" t="s">
        <v>173</v>
      </c>
      <c r="F1088" s="46">
        <f>IF(Cadastro_Cargas!$E$10=0,0,IF(Perfil_Area!$H$12=0,0,MIN(Cadastro_Cargas!$E$10,MAX(Cadastro_Cargas!$F$10,Perfil_Area!$H$12*RANDBETWEEN(85,115)/100))))</f>
        <v>0</v>
      </c>
    </row>
    <row r="1089" ht="15.0" customHeight="1">
      <c r="A1089" s="45">
        <v>45661.2083333333</v>
      </c>
      <c r="B1089" s="35">
        <v>5.0</v>
      </c>
      <c r="C1089" s="35" t="s">
        <v>129</v>
      </c>
      <c r="D1089" s="36" t="s">
        <v>106</v>
      </c>
      <c r="E1089" s="35" t="s">
        <v>173</v>
      </c>
      <c r="F1089" s="46">
        <f>IF(Cadastro_Cargas!$E$11=0,0,IF(Perfil_Area!$H$14=0,0,MIN(Cadastro_Cargas!$E$11,MAX(Cadastro_Cargas!$F$11,Perfil_Area!$H$14*RANDBETWEEN(85,115)/100))))</f>
        <v>2.308109955</v>
      </c>
    </row>
    <row r="1090" ht="15.0" customHeight="1">
      <c r="A1090" s="45">
        <v>45661.2083333333</v>
      </c>
      <c r="B1090" s="35">
        <v>5.0</v>
      </c>
      <c r="C1090" s="35" t="s">
        <v>129</v>
      </c>
      <c r="D1090" s="36" t="s">
        <v>107</v>
      </c>
      <c r="E1090" s="35" t="s">
        <v>173</v>
      </c>
      <c r="F1090" s="46">
        <f>IF(Cadastro_Cargas!$E$12=0,0,IF(Perfil_Area!$H$16=0,0,MIN(Cadastro_Cargas!$E$12,MAX(Cadastro_Cargas!$F$12,Perfil_Area!$H$16*RANDBETWEEN(85,115)/100))))</f>
        <v>0.2</v>
      </c>
    </row>
    <row r="1091" ht="15.0" customHeight="1">
      <c r="A1091" s="45">
        <v>45661.2083333333</v>
      </c>
      <c r="B1091" s="35">
        <v>5.0</v>
      </c>
      <c r="C1091" s="35" t="s">
        <v>129</v>
      </c>
      <c r="D1091" s="39" t="s">
        <v>31</v>
      </c>
      <c r="E1091" s="35" t="s">
        <v>174</v>
      </c>
      <c r="F1091" s="46">
        <f>IF(Cadastro_Cargas!$E$13=0,0,IF(Perfil_Area!$H$4=0,0,MIN(Cadastro_Cargas!$E$13,MAX(Cadastro_Cargas!$F$13,Perfil_Area!$H$4*RANDBETWEEN(85,115)/100))))</f>
        <v>1.1175</v>
      </c>
    </row>
    <row r="1092" ht="15.0" customHeight="1">
      <c r="A1092" s="45">
        <v>45661.2083333333</v>
      </c>
      <c r="B1092" s="35">
        <v>5.0</v>
      </c>
      <c r="C1092" s="35" t="s">
        <v>129</v>
      </c>
      <c r="D1092" s="40" t="s">
        <v>44</v>
      </c>
      <c r="E1092" s="35" t="s">
        <v>174</v>
      </c>
      <c r="F1092" s="46">
        <f>IF(Cadastro_Cargas!$E$14=0,0,IF(Perfil_Area!$H$6=0,0,MIN(Cadastro_Cargas!$E$14,MAX(Cadastro_Cargas!$F$14,Perfil_Area!$H$6*RANDBETWEEN(85,115)/100))))</f>
        <v>0.514</v>
      </c>
    </row>
    <row r="1093" ht="15.0" customHeight="1">
      <c r="A1093" s="45">
        <v>45661.2083333333</v>
      </c>
      <c r="B1093" s="35">
        <v>5.0</v>
      </c>
      <c r="C1093" s="35" t="s">
        <v>129</v>
      </c>
      <c r="D1093" s="41" t="s">
        <v>56</v>
      </c>
      <c r="E1093" s="35" t="s">
        <v>174</v>
      </c>
      <c r="F1093" s="46">
        <f>IF(Cadastro_Cargas!$E$15=0,0,IF(Perfil_Area!$H$8=0,0,MIN(Cadastro_Cargas!$E$15,MAX(Cadastro_Cargas!$F$15,Perfil_Area!$H$8*RANDBETWEEN(85,115)/100))))</f>
        <v>0.20202</v>
      </c>
    </row>
    <row r="1094" ht="15.0" customHeight="1">
      <c r="A1094" s="45">
        <v>45661.25</v>
      </c>
      <c r="B1094" s="35">
        <v>6.0</v>
      </c>
      <c r="C1094" s="35" t="s">
        <v>128</v>
      </c>
      <c r="D1094" s="36" t="s">
        <v>104</v>
      </c>
      <c r="E1094" s="35" t="s">
        <v>173</v>
      </c>
      <c r="F1094" s="46">
        <f>IF(Cadastro_Cargas!$E$2=0,0,IF(Perfil_Area!$I$9=0,0,MIN(Cadastro_Cargas!$E$2,MAX(Cadastro_Cargas!$F$2,Perfil_Area!$I$9*RANDBETWEEN(85,115)/100))))</f>
        <v>0</v>
      </c>
    </row>
    <row r="1095" ht="15.0" customHeight="1">
      <c r="A1095" s="45">
        <v>45661.25</v>
      </c>
      <c r="B1095" s="35">
        <v>6.0</v>
      </c>
      <c r="C1095" s="35" t="s">
        <v>128</v>
      </c>
      <c r="D1095" s="36" t="s">
        <v>105</v>
      </c>
      <c r="E1095" s="35" t="s">
        <v>173</v>
      </c>
      <c r="F1095" s="46">
        <f>IF(Cadastro_Cargas!$E$3=0,0,IF(Perfil_Area!$I$11=0,0,MIN(Cadastro_Cargas!$E$3,MAX(Cadastro_Cargas!$F$3,Perfil_Area!$I$11*RANDBETWEEN(85,115)/100))))</f>
        <v>0</v>
      </c>
    </row>
    <row r="1096" ht="15.0" customHeight="1">
      <c r="A1096" s="45">
        <v>45661.25</v>
      </c>
      <c r="B1096" s="35">
        <v>6.0</v>
      </c>
      <c r="C1096" s="35" t="s">
        <v>128</v>
      </c>
      <c r="D1096" s="36" t="s">
        <v>106</v>
      </c>
      <c r="E1096" s="35" t="s">
        <v>173</v>
      </c>
      <c r="F1096" s="46">
        <f>IF(Cadastro_Cargas!$E$4=0,0,IF(Perfil_Area!$I$13=0,0,MIN(Cadastro_Cargas!$E$4,MAX(Cadastro_Cargas!$F$4,Perfil_Area!$I$13*RANDBETWEEN(85,115)/100))))</f>
        <v>0</v>
      </c>
    </row>
    <row r="1097" ht="15.0" customHeight="1">
      <c r="A1097" s="45">
        <v>45661.25</v>
      </c>
      <c r="B1097" s="35">
        <v>6.0</v>
      </c>
      <c r="C1097" s="35" t="s">
        <v>128</v>
      </c>
      <c r="D1097" s="36" t="s">
        <v>107</v>
      </c>
      <c r="E1097" s="35" t="s">
        <v>173</v>
      </c>
      <c r="F1097" s="46">
        <f>IF(Cadastro_Cargas!$E$5=0,0,IF(Perfil_Area!$I$15=0,0,MIN(Cadastro_Cargas!$E$5,MAX(Cadastro_Cargas!$F$5,Perfil_Area!$I$15*RANDBETWEEN(85,115)/100))))</f>
        <v>0.2</v>
      </c>
    </row>
    <row r="1098" ht="15.0" customHeight="1">
      <c r="A1098" s="45">
        <v>45661.25</v>
      </c>
      <c r="B1098" s="35">
        <v>6.0</v>
      </c>
      <c r="C1098" s="35" t="s">
        <v>128</v>
      </c>
      <c r="D1098" s="39" t="s">
        <v>31</v>
      </c>
      <c r="E1098" s="35" t="s">
        <v>174</v>
      </c>
      <c r="F1098" s="46">
        <f>IF(Cadastro_Cargas!$E$6=0,0,IF(Perfil_Area!$I$3=0,0,MIN(Cadastro_Cargas!$E$6,MAX(Cadastro_Cargas!$F$6,Perfil_Area!$I$3*RANDBETWEEN(85,115)/100))))</f>
        <v>0.606</v>
      </c>
    </row>
    <row r="1099" ht="15.0" customHeight="1">
      <c r="A1099" s="45">
        <v>45661.25</v>
      </c>
      <c r="B1099" s="35">
        <v>6.0</v>
      </c>
      <c r="C1099" s="35" t="s">
        <v>128</v>
      </c>
      <c r="D1099" s="40" t="s">
        <v>44</v>
      </c>
      <c r="E1099" s="35" t="s">
        <v>174</v>
      </c>
      <c r="F1099" s="46">
        <f>IF(Cadastro_Cargas!$E$7=0,0,IF(Perfil_Area!$I$5=0,0,MIN(Cadastro_Cargas!$E$7,MAX(Cadastro_Cargas!$F$7,Perfil_Area!$I$5*RANDBETWEEN(85,115)/100))))</f>
        <v>0.354</v>
      </c>
    </row>
    <row r="1100" ht="15.0" customHeight="1">
      <c r="A1100" s="45">
        <v>45661.25</v>
      </c>
      <c r="B1100" s="35">
        <v>6.0</v>
      </c>
      <c r="C1100" s="35" t="s">
        <v>128</v>
      </c>
      <c r="D1100" s="41" t="s">
        <v>56</v>
      </c>
      <c r="E1100" s="35" t="s">
        <v>174</v>
      </c>
      <c r="F1100" s="46">
        <f>IF(Cadastro_Cargas!$E$8=0,0,IF(Perfil_Area!$I$7=0,0,MIN(Cadastro_Cargas!$E$8,MAX(Cadastro_Cargas!$F$8,Perfil_Area!$I$7*RANDBETWEEN(85,115)/100))))</f>
        <v>0.0528</v>
      </c>
    </row>
    <row r="1101" ht="15.0" customHeight="1">
      <c r="A1101" s="45">
        <v>45661.25</v>
      </c>
      <c r="B1101" s="35">
        <v>6.0</v>
      </c>
      <c r="C1101" s="35" t="s">
        <v>129</v>
      </c>
      <c r="D1101" s="36" t="s">
        <v>104</v>
      </c>
      <c r="E1101" s="35" t="s">
        <v>173</v>
      </c>
      <c r="F1101" s="46">
        <f>IF(Cadastro_Cargas!$E$9=0,0,IF(Perfil_Area!$I$10=0,0,MIN(Cadastro_Cargas!$E$9,MAX(Cadastro_Cargas!$F$9,Perfil_Area!$I$10*RANDBETWEEN(85,115)/100))))</f>
        <v>0</v>
      </c>
    </row>
    <row r="1102" ht="15.0" customHeight="1">
      <c r="A1102" s="45">
        <v>45661.25</v>
      </c>
      <c r="B1102" s="35">
        <v>6.0</v>
      </c>
      <c r="C1102" s="35" t="s">
        <v>129</v>
      </c>
      <c r="D1102" s="36" t="s">
        <v>105</v>
      </c>
      <c r="E1102" s="35" t="s">
        <v>173</v>
      </c>
      <c r="F1102" s="46">
        <f>IF(Cadastro_Cargas!$E$10=0,0,IF(Perfil_Area!$I$12=0,0,MIN(Cadastro_Cargas!$E$10,MAX(Cadastro_Cargas!$F$10,Perfil_Area!$I$12*RANDBETWEEN(85,115)/100))))</f>
        <v>0</v>
      </c>
    </row>
    <row r="1103" ht="15.0" customHeight="1">
      <c r="A1103" s="45">
        <v>45661.25</v>
      </c>
      <c r="B1103" s="35">
        <v>6.0</v>
      </c>
      <c r="C1103" s="35" t="s">
        <v>129</v>
      </c>
      <c r="D1103" s="36" t="s">
        <v>106</v>
      </c>
      <c r="E1103" s="35" t="s">
        <v>173</v>
      </c>
      <c r="F1103" s="46">
        <f>IF(Cadastro_Cargas!$E$11=0,0,IF(Perfil_Area!$I$14=0,0,MIN(Cadastro_Cargas!$E$11,MAX(Cadastro_Cargas!$F$11,Perfil_Area!$I$14*RANDBETWEEN(85,115)/100))))</f>
        <v>2.162888559</v>
      </c>
    </row>
    <row r="1104" ht="15.0" customHeight="1">
      <c r="A1104" s="45">
        <v>45661.25</v>
      </c>
      <c r="B1104" s="35">
        <v>6.0</v>
      </c>
      <c r="C1104" s="35" t="s">
        <v>129</v>
      </c>
      <c r="D1104" s="36" t="s">
        <v>107</v>
      </c>
      <c r="E1104" s="35" t="s">
        <v>173</v>
      </c>
      <c r="F1104" s="46">
        <f>IF(Cadastro_Cargas!$E$12=0,0,IF(Perfil_Area!$I$16=0,0,MIN(Cadastro_Cargas!$E$12,MAX(Cadastro_Cargas!$F$12,Perfil_Area!$I$16*RANDBETWEEN(85,115)/100))))</f>
        <v>0.2</v>
      </c>
    </row>
    <row r="1105" ht="15.0" customHeight="1">
      <c r="A1105" s="45">
        <v>45661.25</v>
      </c>
      <c r="B1105" s="35">
        <v>6.0</v>
      </c>
      <c r="C1105" s="35" t="s">
        <v>129</v>
      </c>
      <c r="D1105" s="39" t="s">
        <v>31</v>
      </c>
      <c r="E1105" s="35" t="s">
        <v>174</v>
      </c>
      <c r="F1105" s="46">
        <f>IF(Cadastro_Cargas!$E$13=0,0,IF(Perfil_Area!$I$4=0,0,MIN(Cadastro_Cargas!$E$13,MAX(Cadastro_Cargas!$F$13,Perfil_Area!$I$4*RANDBETWEEN(85,115)/100))))</f>
        <v>1.1175</v>
      </c>
    </row>
    <row r="1106" ht="15.0" customHeight="1">
      <c r="A1106" s="45">
        <v>45661.25</v>
      </c>
      <c r="B1106" s="35">
        <v>6.0</v>
      </c>
      <c r="C1106" s="35" t="s">
        <v>129</v>
      </c>
      <c r="D1106" s="40" t="s">
        <v>44</v>
      </c>
      <c r="E1106" s="35" t="s">
        <v>174</v>
      </c>
      <c r="F1106" s="46">
        <f>IF(Cadastro_Cargas!$E$14=0,0,IF(Perfil_Area!$I$6=0,0,MIN(Cadastro_Cargas!$E$14,MAX(Cadastro_Cargas!$F$14,Perfil_Area!$I$6*RANDBETWEEN(85,115)/100))))</f>
        <v>0.514</v>
      </c>
    </row>
    <row r="1107" ht="15.0" customHeight="1">
      <c r="A1107" s="45">
        <v>45661.25</v>
      </c>
      <c r="B1107" s="35">
        <v>6.0</v>
      </c>
      <c r="C1107" s="35" t="s">
        <v>129</v>
      </c>
      <c r="D1107" s="41" t="s">
        <v>56</v>
      </c>
      <c r="E1107" s="35" t="s">
        <v>174</v>
      </c>
      <c r="F1107" s="46">
        <f>IF(Cadastro_Cargas!$E$15=0,0,IF(Perfil_Area!$I$8=0,0,MIN(Cadastro_Cargas!$E$15,MAX(Cadastro_Cargas!$F$15,Perfil_Area!$I$8*RANDBETWEEN(85,115)/100))))</f>
        <v>0.1008</v>
      </c>
    </row>
    <row r="1108" ht="15.0" customHeight="1">
      <c r="A1108" s="45">
        <v>45661.2916666667</v>
      </c>
      <c r="B1108" s="35">
        <v>7.0</v>
      </c>
      <c r="C1108" s="35" t="s">
        <v>128</v>
      </c>
      <c r="D1108" s="36" t="s">
        <v>104</v>
      </c>
      <c r="E1108" s="35" t="s">
        <v>173</v>
      </c>
      <c r="F1108" s="46">
        <f>IF(Cadastro_Cargas!$E$2=0,0,IF(Perfil_Area!$J$9=0,0,MIN(Cadastro_Cargas!$E$2,MAX(Cadastro_Cargas!$F$2,Perfil_Area!$J$9*RANDBETWEEN(85,115)/100))))</f>
        <v>0</v>
      </c>
    </row>
    <row r="1109" ht="15.0" customHeight="1">
      <c r="A1109" s="45">
        <v>45661.2916666667</v>
      </c>
      <c r="B1109" s="35">
        <v>7.0</v>
      </c>
      <c r="C1109" s="35" t="s">
        <v>128</v>
      </c>
      <c r="D1109" s="36" t="s">
        <v>105</v>
      </c>
      <c r="E1109" s="35" t="s">
        <v>173</v>
      </c>
      <c r="F1109" s="46">
        <f>IF(Cadastro_Cargas!$E$3=0,0,IF(Perfil_Area!$J$11=0,0,MIN(Cadastro_Cargas!$E$3,MAX(Cadastro_Cargas!$F$3,Perfil_Area!$J$11*RANDBETWEEN(85,115)/100))))</f>
        <v>0</v>
      </c>
    </row>
    <row r="1110" ht="15.0" customHeight="1">
      <c r="A1110" s="45">
        <v>45661.2916666667</v>
      </c>
      <c r="B1110" s="35">
        <v>7.0</v>
      </c>
      <c r="C1110" s="35" t="s">
        <v>128</v>
      </c>
      <c r="D1110" s="36" t="s">
        <v>106</v>
      </c>
      <c r="E1110" s="35" t="s">
        <v>173</v>
      </c>
      <c r="F1110" s="46">
        <f>IF(Cadastro_Cargas!$E$4=0,0,IF(Perfil_Area!$J$13=0,0,MIN(Cadastro_Cargas!$E$4,MAX(Cadastro_Cargas!$F$4,Perfil_Area!$J$13*RANDBETWEEN(85,115)/100))))</f>
        <v>0</v>
      </c>
    </row>
    <row r="1111" ht="15.0" customHeight="1">
      <c r="A1111" s="45">
        <v>45661.2916666667</v>
      </c>
      <c r="B1111" s="35">
        <v>7.0</v>
      </c>
      <c r="C1111" s="35" t="s">
        <v>128</v>
      </c>
      <c r="D1111" s="36" t="s">
        <v>107</v>
      </c>
      <c r="E1111" s="35" t="s">
        <v>173</v>
      </c>
      <c r="F1111" s="46">
        <f>IF(Cadastro_Cargas!$E$5=0,0,IF(Perfil_Area!$J$15=0,0,MIN(Cadastro_Cargas!$E$5,MAX(Cadastro_Cargas!$F$5,Perfil_Area!$J$15*RANDBETWEEN(85,115)/100))))</f>
        <v>0.2</v>
      </c>
    </row>
    <row r="1112" ht="15.0" customHeight="1">
      <c r="A1112" s="45">
        <v>45661.2916666667</v>
      </c>
      <c r="B1112" s="35">
        <v>7.0</v>
      </c>
      <c r="C1112" s="35" t="s">
        <v>128</v>
      </c>
      <c r="D1112" s="39" t="s">
        <v>31</v>
      </c>
      <c r="E1112" s="35" t="s">
        <v>174</v>
      </c>
      <c r="F1112" s="46">
        <f>IF(Cadastro_Cargas!$E$6=0,0,IF(Perfil_Area!$J$3=0,0,MIN(Cadastro_Cargas!$E$6,MAX(Cadastro_Cargas!$F$6,Perfil_Area!$J$3*RANDBETWEEN(85,115)/100))))</f>
        <v>0.6696</v>
      </c>
    </row>
    <row r="1113" ht="15.0" customHeight="1">
      <c r="A1113" s="45">
        <v>45661.2916666667</v>
      </c>
      <c r="B1113" s="35">
        <v>7.0</v>
      </c>
      <c r="C1113" s="35" t="s">
        <v>128</v>
      </c>
      <c r="D1113" s="40" t="s">
        <v>44</v>
      </c>
      <c r="E1113" s="35" t="s">
        <v>174</v>
      </c>
      <c r="F1113" s="46">
        <f>IF(Cadastro_Cargas!$E$7=0,0,IF(Perfil_Area!$J$5=0,0,MIN(Cadastro_Cargas!$E$7,MAX(Cadastro_Cargas!$F$7,Perfil_Area!$J$5*RANDBETWEEN(85,115)/100))))</f>
        <v>0.354</v>
      </c>
    </row>
    <row r="1114" ht="15.0" customHeight="1">
      <c r="A1114" s="45">
        <v>45661.2916666667</v>
      </c>
      <c r="B1114" s="35">
        <v>7.0</v>
      </c>
      <c r="C1114" s="35" t="s">
        <v>128</v>
      </c>
      <c r="D1114" s="41" t="s">
        <v>56</v>
      </c>
      <c r="E1114" s="35" t="s">
        <v>174</v>
      </c>
      <c r="F1114" s="46">
        <f>IF(Cadastro_Cargas!$E$8=0,0,IF(Perfil_Area!$J$7=0,0,MIN(Cadastro_Cargas!$E$8,MAX(Cadastro_Cargas!$F$8,Perfil_Area!$J$7*RANDBETWEEN(85,115)/100))))</f>
        <v>0</v>
      </c>
    </row>
    <row r="1115" ht="15.0" customHeight="1">
      <c r="A1115" s="45">
        <v>45661.2916666667</v>
      </c>
      <c r="B1115" s="35">
        <v>7.0</v>
      </c>
      <c r="C1115" s="35" t="s">
        <v>129</v>
      </c>
      <c r="D1115" s="36" t="s">
        <v>104</v>
      </c>
      <c r="E1115" s="35" t="s">
        <v>173</v>
      </c>
      <c r="F1115" s="46">
        <f>IF(Cadastro_Cargas!$E$9=0,0,IF(Perfil_Area!$J$10=0,0,MIN(Cadastro_Cargas!$E$9,MAX(Cadastro_Cargas!$F$9,Perfil_Area!$J$10*RANDBETWEEN(85,115)/100))))</f>
        <v>0</v>
      </c>
    </row>
    <row r="1116" ht="15.0" customHeight="1">
      <c r="A1116" s="45">
        <v>45661.2916666667</v>
      </c>
      <c r="B1116" s="35">
        <v>7.0</v>
      </c>
      <c r="C1116" s="35" t="s">
        <v>129</v>
      </c>
      <c r="D1116" s="36" t="s">
        <v>105</v>
      </c>
      <c r="E1116" s="35" t="s">
        <v>173</v>
      </c>
      <c r="F1116" s="46">
        <f>IF(Cadastro_Cargas!$E$10=0,0,IF(Perfil_Area!$J$12=0,0,MIN(Cadastro_Cargas!$E$10,MAX(Cadastro_Cargas!$F$10,Perfil_Area!$J$12*RANDBETWEEN(85,115)/100))))</f>
        <v>15.664</v>
      </c>
    </row>
    <row r="1117" ht="15.0" customHeight="1">
      <c r="A1117" s="45">
        <v>45661.2916666667</v>
      </c>
      <c r="B1117" s="35">
        <v>7.0</v>
      </c>
      <c r="C1117" s="35" t="s">
        <v>129</v>
      </c>
      <c r="D1117" s="36" t="s">
        <v>106</v>
      </c>
      <c r="E1117" s="35" t="s">
        <v>173</v>
      </c>
      <c r="F1117" s="46">
        <f>IF(Cadastro_Cargas!$E$11=0,0,IF(Perfil_Area!$J$14=0,0,MIN(Cadastro_Cargas!$E$11,MAX(Cadastro_Cargas!$F$11,Perfil_Area!$J$14*RANDBETWEEN(85,115)/100))))</f>
        <v>2.367013373</v>
      </c>
    </row>
    <row r="1118" ht="15.0" customHeight="1">
      <c r="A1118" s="45">
        <v>45661.2916666667</v>
      </c>
      <c r="B1118" s="35">
        <v>7.0</v>
      </c>
      <c r="C1118" s="35" t="s">
        <v>129</v>
      </c>
      <c r="D1118" s="36" t="s">
        <v>107</v>
      </c>
      <c r="E1118" s="35" t="s">
        <v>173</v>
      </c>
      <c r="F1118" s="46">
        <f>IF(Cadastro_Cargas!$E$12=0,0,IF(Perfil_Area!$J$16=0,0,MIN(Cadastro_Cargas!$E$12,MAX(Cadastro_Cargas!$F$12,Perfil_Area!$J$16*RANDBETWEEN(85,115)/100))))</f>
        <v>0.2</v>
      </c>
    </row>
    <row r="1119" ht="15.0" customHeight="1">
      <c r="A1119" s="45">
        <v>45661.2916666667</v>
      </c>
      <c r="B1119" s="35">
        <v>7.0</v>
      </c>
      <c r="C1119" s="35" t="s">
        <v>129</v>
      </c>
      <c r="D1119" s="39" t="s">
        <v>31</v>
      </c>
      <c r="E1119" s="35" t="s">
        <v>174</v>
      </c>
      <c r="F1119" s="46">
        <f>IF(Cadastro_Cargas!$E$13=0,0,IF(Perfil_Area!$J$4=0,0,MIN(Cadastro_Cargas!$E$13,MAX(Cadastro_Cargas!$F$13,Perfil_Area!$J$4*RANDBETWEEN(85,115)/100))))</f>
        <v>1.1175</v>
      </c>
    </row>
    <row r="1120" ht="15.0" customHeight="1">
      <c r="A1120" s="45">
        <v>45661.2916666667</v>
      </c>
      <c r="B1120" s="35">
        <v>7.0</v>
      </c>
      <c r="C1120" s="35" t="s">
        <v>129</v>
      </c>
      <c r="D1120" s="40" t="s">
        <v>44</v>
      </c>
      <c r="E1120" s="35" t="s">
        <v>174</v>
      </c>
      <c r="F1120" s="46">
        <f>IF(Cadastro_Cargas!$E$14=0,0,IF(Perfil_Area!$J$6=0,0,MIN(Cadastro_Cargas!$E$14,MAX(Cadastro_Cargas!$F$14,Perfil_Area!$J$6*RANDBETWEEN(85,115)/100))))</f>
        <v>0.514</v>
      </c>
    </row>
    <row r="1121" ht="15.0" customHeight="1">
      <c r="A1121" s="45">
        <v>45661.2916666667</v>
      </c>
      <c r="B1121" s="35">
        <v>7.0</v>
      </c>
      <c r="C1121" s="35" t="s">
        <v>129</v>
      </c>
      <c r="D1121" s="41" t="s">
        <v>56</v>
      </c>
      <c r="E1121" s="35" t="s">
        <v>174</v>
      </c>
      <c r="F1121" s="46">
        <f>IF(Cadastro_Cargas!$E$15=0,0,IF(Perfil_Area!$J$8=0,0,MIN(Cadastro_Cargas!$E$15,MAX(Cadastro_Cargas!$F$15,Perfil_Area!$J$8*RANDBETWEEN(85,115)/100))))</f>
        <v>0</v>
      </c>
    </row>
    <row r="1122" ht="15.0" customHeight="1">
      <c r="A1122" s="45">
        <v>45661.3333333333</v>
      </c>
      <c r="B1122" s="35">
        <v>8.0</v>
      </c>
      <c r="C1122" s="35" t="s">
        <v>128</v>
      </c>
      <c r="D1122" s="36" t="s">
        <v>104</v>
      </c>
      <c r="E1122" s="35" t="s">
        <v>173</v>
      </c>
      <c r="F1122" s="46">
        <f>IF(Cadastro_Cargas!$E$2=0,0,IF(Perfil_Area!$K$9=0,0,MIN(Cadastro_Cargas!$E$2,MAX(Cadastro_Cargas!$F$2,Perfil_Area!$K$9*RANDBETWEEN(85,115)/100))))</f>
        <v>0</v>
      </c>
    </row>
    <row r="1123" ht="15.0" customHeight="1">
      <c r="A1123" s="45">
        <v>45661.3333333333</v>
      </c>
      <c r="B1123" s="35">
        <v>8.0</v>
      </c>
      <c r="C1123" s="35" t="s">
        <v>128</v>
      </c>
      <c r="D1123" s="36" t="s">
        <v>105</v>
      </c>
      <c r="E1123" s="35" t="s">
        <v>173</v>
      </c>
      <c r="F1123" s="46">
        <f>IF(Cadastro_Cargas!$E$3=0,0,IF(Perfil_Area!$K$11=0,0,MIN(Cadastro_Cargas!$E$3,MAX(Cadastro_Cargas!$F$3,Perfil_Area!$K$11*RANDBETWEEN(85,115)/100))))</f>
        <v>0</v>
      </c>
    </row>
    <row r="1124" ht="15.0" customHeight="1">
      <c r="A1124" s="45">
        <v>45661.3333333333</v>
      </c>
      <c r="B1124" s="35">
        <v>8.0</v>
      </c>
      <c r="C1124" s="35" t="s">
        <v>128</v>
      </c>
      <c r="D1124" s="36" t="s">
        <v>106</v>
      </c>
      <c r="E1124" s="35" t="s">
        <v>173</v>
      </c>
      <c r="F1124" s="46">
        <f>IF(Cadastro_Cargas!$E$4=0,0,IF(Perfil_Area!$K$13=0,0,MIN(Cadastro_Cargas!$E$4,MAX(Cadastro_Cargas!$F$4,Perfil_Area!$K$13*RANDBETWEEN(85,115)/100))))</f>
        <v>0</v>
      </c>
    </row>
    <row r="1125" ht="15.0" customHeight="1">
      <c r="A1125" s="45">
        <v>45661.3333333333</v>
      </c>
      <c r="B1125" s="35">
        <v>8.0</v>
      </c>
      <c r="C1125" s="35" t="s">
        <v>128</v>
      </c>
      <c r="D1125" s="36" t="s">
        <v>107</v>
      </c>
      <c r="E1125" s="35" t="s">
        <v>173</v>
      </c>
      <c r="F1125" s="46">
        <f>IF(Cadastro_Cargas!$E$5=0,0,IF(Perfil_Area!$K$15=0,0,MIN(Cadastro_Cargas!$E$5,MAX(Cadastro_Cargas!$F$5,Perfil_Area!$K$15*RANDBETWEEN(85,115)/100))))</f>
        <v>0.186</v>
      </c>
    </row>
    <row r="1126" ht="15.0" customHeight="1">
      <c r="A1126" s="45">
        <v>45661.3333333333</v>
      </c>
      <c r="B1126" s="35">
        <v>8.0</v>
      </c>
      <c r="C1126" s="35" t="s">
        <v>128</v>
      </c>
      <c r="D1126" s="39" t="s">
        <v>31</v>
      </c>
      <c r="E1126" s="35" t="s">
        <v>174</v>
      </c>
      <c r="F1126" s="46">
        <f>IF(Cadastro_Cargas!$E$6=0,0,IF(Perfil_Area!$K$3=0,0,MIN(Cadastro_Cargas!$E$6,MAX(Cadastro_Cargas!$F$6,Perfil_Area!$K$3*RANDBETWEEN(85,115)/100))))</f>
        <v>1.1978</v>
      </c>
    </row>
    <row r="1127" ht="15.0" customHeight="1">
      <c r="A1127" s="45">
        <v>45661.3333333333</v>
      </c>
      <c r="B1127" s="35">
        <v>8.0</v>
      </c>
      <c r="C1127" s="35" t="s">
        <v>128</v>
      </c>
      <c r="D1127" s="40" t="s">
        <v>44</v>
      </c>
      <c r="E1127" s="35" t="s">
        <v>174</v>
      </c>
      <c r="F1127" s="46">
        <f>IF(Cadastro_Cargas!$E$7=0,0,IF(Perfil_Area!$K$5=0,0,MIN(Cadastro_Cargas!$E$7,MAX(Cadastro_Cargas!$F$7,Perfil_Area!$K$5*RANDBETWEEN(85,115)/100))))</f>
        <v>0.354</v>
      </c>
    </row>
    <row r="1128" ht="15.0" customHeight="1">
      <c r="A1128" s="45">
        <v>45661.3333333333</v>
      </c>
      <c r="B1128" s="35">
        <v>8.0</v>
      </c>
      <c r="C1128" s="35" t="s">
        <v>128</v>
      </c>
      <c r="D1128" s="41" t="s">
        <v>56</v>
      </c>
      <c r="E1128" s="35" t="s">
        <v>174</v>
      </c>
      <c r="F1128" s="46">
        <f>IF(Cadastro_Cargas!$E$8=0,0,IF(Perfil_Area!$K$7=0,0,MIN(Cadastro_Cargas!$E$8,MAX(Cadastro_Cargas!$F$8,Perfil_Area!$K$7*RANDBETWEEN(85,115)/100))))</f>
        <v>0</v>
      </c>
    </row>
    <row r="1129" ht="15.0" customHeight="1">
      <c r="A1129" s="45">
        <v>45661.3333333333</v>
      </c>
      <c r="B1129" s="35">
        <v>8.0</v>
      </c>
      <c r="C1129" s="35" t="s">
        <v>129</v>
      </c>
      <c r="D1129" s="36" t="s">
        <v>104</v>
      </c>
      <c r="E1129" s="35" t="s">
        <v>173</v>
      </c>
      <c r="F1129" s="46">
        <f>IF(Cadastro_Cargas!$E$9=0,0,IF(Perfil_Area!$K$10=0,0,MIN(Cadastro_Cargas!$E$9,MAX(Cadastro_Cargas!$F$9,Perfil_Area!$K$10*RANDBETWEEN(85,115)/100))))</f>
        <v>0</v>
      </c>
    </row>
    <row r="1130" ht="15.0" customHeight="1">
      <c r="A1130" s="45">
        <v>45661.3333333333</v>
      </c>
      <c r="B1130" s="35">
        <v>8.0</v>
      </c>
      <c r="C1130" s="35" t="s">
        <v>129</v>
      </c>
      <c r="D1130" s="36" t="s">
        <v>105</v>
      </c>
      <c r="E1130" s="35" t="s">
        <v>173</v>
      </c>
      <c r="F1130" s="46">
        <f>IF(Cadastro_Cargas!$E$10=0,0,IF(Perfil_Area!$K$12=0,0,MIN(Cadastro_Cargas!$E$10,MAX(Cadastro_Cargas!$F$10,Perfil_Area!$K$12*RANDBETWEEN(85,115)/100))))</f>
        <v>17.072</v>
      </c>
    </row>
    <row r="1131" ht="15.0" customHeight="1">
      <c r="A1131" s="45">
        <v>45661.3333333333</v>
      </c>
      <c r="B1131" s="35">
        <v>8.0</v>
      </c>
      <c r="C1131" s="35" t="s">
        <v>129</v>
      </c>
      <c r="D1131" s="36" t="s">
        <v>106</v>
      </c>
      <c r="E1131" s="35" t="s">
        <v>173</v>
      </c>
      <c r="F1131" s="46">
        <f>IF(Cadastro_Cargas!$E$11=0,0,IF(Perfil_Area!$K$14=0,0,MIN(Cadastro_Cargas!$E$11,MAX(Cadastro_Cargas!$F$11,Perfil_Area!$K$14*RANDBETWEEN(85,115)/100))))</f>
        <v>2.367013373</v>
      </c>
    </row>
    <row r="1132" ht="15.0" customHeight="1">
      <c r="A1132" s="45">
        <v>45661.3333333333</v>
      </c>
      <c r="B1132" s="35">
        <v>8.0</v>
      </c>
      <c r="C1132" s="35" t="s">
        <v>129</v>
      </c>
      <c r="D1132" s="36" t="s">
        <v>107</v>
      </c>
      <c r="E1132" s="35" t="s">
        <v>173</v>
      </c>
      <c r="F1132" s="46">
        <f>IF(Cadastro_Cargas!$E$12=0,0,IF(Perfil_Area!$K$16=0,0,MIN(Cadastro_Cargas!$E$12,MAX(Cadastro_Cargas!$F$12,Perfil_Area!$K$16*RANDBETWEEN(85,115)/100))))</f>
        <v>0.2</v>
      </c>
    </row>
    <row r="1133" ht="15.0" customHeight="1">
      <c r="A1133" s="45">
        <v>45661.3333333333</v>
      </c>
      <c r="B1133" s="35">
        <v>8.0</v>
      </c>
      <c r="C1133" s="35" t="s">
        <v>129</v>
      </c>
      <c r="D1133" s="39" t="s">
        <v>31</v>
      </c>
      <c r="E1133" s="35" t="s">
        <v>174</v>
      </c>
      <c r="F1133" s="46">
        <f>IF(Cadastro_Cargas!$E$13=0,0,IF(Perfil_Area!$K$4=0,0,MIN(Cadastro_Cargas!$E$13,MAX(Cadastro_Cargas!$F$13,Perfil_Area!$K$4*RANDBETWEEN(85,115)/100))))</f>
        <v>1.60645</v>
      </c>
    </row>
    <row r="1134" ht="15.0" customHeight="1">
      <c r="A1134" s="45">
        <v>45661.3333333333</v>
      </c>
      <c r="B1134" s="35">
        <v>8.0</v>
      </c>
      <c r="C1134" s="35" t="s">
        <v>129</v>
      </c>
      <c r="D1134" s="40" t="s">
        <v>44</v>
      </c>
      <c r="E1134" s="35" t="s">
        <v>174</v>
      </c>
      <c r="F1134" s="46">
        <f>IF(Cadastro_Cargas!$E$14=0,0,IF(Perfil_Area!$K$6=0,0,MIN(Cadastro_Cargas!$E$14,MAX(Cadastro_Cargas!$F$14,Perfil_Area!$K$6*RANDBETWEEN(85,115)/100))))</f>
        <v>0.514</v>
      </c>
    </row>
    <row r="1135" ht="15.0" customHeight="1">
      <c r="A1135" s="45">
        <v>45661.3333333333</v>
      </c>
      <c r="B1135" s="35">
        <v>8.0</v>
      </c>
      <c r="C1135" s="35" t="s">
        <v>129</v>
      </c>
      <c r="D1135" s="41" t="s">
        <v>56</v>
      </c>
      <c r="E1135" s="35" t="s">
        <v>174</v>
      </c>
      <c r="F1135" s="46">
        <f>IF(Cadastro_Cargas!$E$15=0,0,IF(Perfil_Area!$K$8=0,0,MIN(Cadastro_Cargas!$E$15,MAX(Cadastro_Cargas!$F$15,Perfil_Area!$K$8*RANDBETWEEN(85,115)/100))))</f>
        <v>0</v>
      </c>
    </row>
    <row r="1136" ht="15.0" customHeight="1">
      <c r="A1136" s="45">
        <v>45661.375</v>
      </c>
      <c r="B1136" s="35">
        <v>9.0</v>
      </c>
      <c r="C1136" s="35" t="s">
        <v>128</v>
      </c>
      <c r="D1136" s="36" t="s">
        <v>104</v>
      </c>
      <c r="E1136" s="35" t="s">
        <v>173</v>
      </c>
      <c r="F1136" s="46">
        <f>IF(Cadastro_Cargas!$E$2=0,0,IF(Perfil_Area!$L$9=0,0,MIN(Cadastro_Cargas!$E$2,MAX(Cadastro_Cargas!$F$2,Perfil_Area!$L$9*RANDBETWEEN(85,115)/100))))</f>
        <v>0</v>
      </c>
    </row>
    <row r="1137" ht="15.0" customHeight="1">
      <c r="A1137" s="45">
        <v>45661.375</v>
      </c>
      <c r="B1137" s="35">
        <v>9.0</v>
      </c>
      <c r="C1137" s="35" t="s">
        <v>128</v>
      </c>
      <c r="D1137" s="36" t="s">
        <v>105</v>
      </c>
      <c r="E1137" s="35" t="s">
        <v>173</v>
      </c>
      <c r="F1137" s="46">
        <f>IF(Cadastro_Cargas!$E$3=0,0,IF(Perfil_Area!$L$11=0,0,MIN(Cadastro_Cargas!$E$3,MAX(Cadastro_Cargas!$F$3,Perfil_Area!$L$11*RANDBETWEEN(85,115)/100))))</f>
        <v>0</v>
      </c>
    </row>
    <row r="1138" ht="15.0" customHeight="1">
      <c r="A1138" s="45">
        <v>45661.375</v>
      </c>
      <c r="B1138" s="35">
        <v>9.0</v>
      </c>
      <c r="C1138" s="35" t="s">
        <v>128</v>
      </c>
      <c r="D1138" s="36" t="s">
        <v>106</v>
      </c>
      <c r="E1138" s="35" t="s">
        <v>173</v>
      </c>
      <c r="F1138" s="46">
        <f>IF(Cadastro_Cargas!$E$4=0,0,IF(Perfil_Area!$L$13=0,0,MIN(Cadastro_Cargas!$E$4,MAX(Cadastro_Cargas!$F$4,Perfil_Area!$L$13*RANDBETWEEN(85,115)/100))))</f>
        <v>0</v>
      </c>
    </row>
    <row r="1139" ht="15.0" customHeight="1">
      <c r="A1139" s="45">
        <v>45661.375</v>
      </c>
      <c r="B1139" s="35">
        <v>9.0</v>
      </c>
      <c r="C1139" s="35" t="s">
        <v>128</v>
      </c>
      <c r="D1139" s="36" t="s">
        <v>107</v>
      </c>
      <c r="E1139" s="35" t="s">
        <v>173</v>
      </c>
      <c r="F1139" s="46">
        <f>IF(Cadastro_Cargas!$E$5=0,0,IF(Perfil_Area!$L$15=0,0,MIN(Cadastro_Cargas!$E$5,MAX(Cadastro_Cargas!$F$5,Perfil_Area!$L$15*RANDBETWEEN(85,115)/100))))</f>
        <v>0.2</v>
      </c>
    </row>
    <row r="1140" ht="15.0" customHeight="1">
      <c r="A1140" s="45">
        <v>45661.375</v>
      </c>
      <c r="B1140" s="35">
        <v>9.0</v>
      </c>
      <c r="C1140" s="35" t="s">
        <v>128</v>
      </c>
      <c r="D1140" s="39" t="s">
        <v>31</v>
      </c>
      <c r="E1140" s="35" t="s">
        <v>174</v>
      </c>
      <c r="F1140" s="46">
        <f>IF(Cadastro_Cargas!$E$6=0,0,IF(Perfil_Area!$L$3=0,0,MIN(Cadastro_Cargas!$E$6,MAX(Cadastro_Cargas!$F$6,Perfil_Area!$L$3*RANDBETWEEN(85,115)/100))))</f>
        <v>1.7574</v>
      </c>
    </row>
    <row r="1141" ht="15.0" customHeight="1">
      <c r="A1141" s="45">
        <v>45661.375</v>
      </c>
      <c r="B1141" s="35">
        <v>9.0</v>
      </c>
      <c r="C1141" s="35" t="s">
        <v>128</v>
      </c>
      <c r="D1141" s="40" t="s">
        <v>44</v>
      </c>
      <c r="E1141" s="35" t="s">
        <v>174</v>
      </c>
      <c r="F1141" s="46">
        <f>IF(Cadastro_Cargas!$E$7=0,0,IF(Perfil_Area!$L$5=0,0,MIN(Cadastro_Cargas!$E$7,MAX(Cadastro_Cargas!$F$7,Perfil_Area!$L$5*RANDBETWEEN(85,115)/100))))</f>
        <v>0.24112</v>
      </c>
    </row>
    <row r="1142" ht="15.0" customHeight="1">
      <c r="A1142" s="45">
        <v>45661.375</v>
      </c>
      <c r="B1142" s="35">
        <v>9.0</v>
      </c>
      <c r="C1142" s="35" t="s">
        <v>128</v>
      </c>
      <c r="D1142" s="41" t="s">
        <v>56</v>
      </c>
      <c r="E1142" s="35" t="s">
        <v>174</v>
      </c>
      <c r="F1142" s="46">
        <f>IF(Cadastro_Cargas!$E$8=0,0,IF(Perfil_Area!$L$7=0,0,MIN(Cadastro_Cargas!$E$8,MAX(Cadastro_Cargas!$F$8,Perfil_Area!$L$7*RANDBETWEEN(85,115)/100))))</f>
        <v>0</v>
      </c>
    </row>
    <row r="1143" ht="15.0" customHeight="1">
      <c r="A1143" s="45">
        <v>45661.375</v>
      </c>
      <c r="B1143" s="35">
        <v>9.0</v>
      </c>
      <c r="C1143" s="35" t="s">
        <v>129</v>
      </c>
      <c r="D1143" s="36" t="s">
        <v>104</v>
      </c>
      <c r="E1143" s="35" t="s">
        <v>173</v>
      </c>
      <c r="F1143" s="46">
        <f>IF(Cadastro_Cargas!$E$9=0,0,IF(Perfil_Area!$L$10=0,0,MIN(Cadastro_Cargas!$E$9,MAX(Cadastro_Cargas!$F$9,Perfil_Area!$L$10*RANDBETWEEN(85,115)/100))))</f>
        <v>0</v>
      </c>
    </row>
    <row r="1144" ht="15.0" customHeight="1">
      <c r="A1144" s="45">
        <v>45661.375</v>
      </c>
      <c r="B1144" s="35">
        <v>9.0</v>
      </c>
      <c r="C1144" s="35" t="s">
        <v>129</v>
      </c>
      <c r="D1144" s="36" t="s">
        <v>105</v>
      </c>
      <c r="E1144" s="35" t="s">
        <v>173</v>
      </c>
      <c r="F1144" s="46">
        <f>IF(Cadastro_Cargas!$E$10=0,0,IF(Perfil_Area!$L$12=0,0,MIN(Cadastro_Cargas!$E$10,MAX(Cadastro_Cargas!$F$10,Perfil_Area!$L$12*RANDBETWEEN(85,115)/100))))</f>
        <v>0</v>
      </c>
    </row>
    <row r="1145" ht="15.0" customHeight="1">
      <c r="A1145" s="45">
        <v>45661.375</v>
      </c>
      <c r="B1145" s="35">
        <v>9.0</v>
      </c>
      <c r="C1145" s="35" t="s">
        <v>129</v>
      </c>
      <c r="D1145" s="36" t="s">
        <v>106</v>
      </c>
      <c r="E1145" s="35" t="s">
        <v>173</v>
      </c>
      <c r="F1145" s="46">
        <f>IF(Cadastro_Cargas!$E$11=0,0,IF(Perfil_Area!$L$14=0,0,MIN(Cadastro_Cargas!$E$11,MAX(Cadastro_Cargas!$F$11,Perfil_Area!$L$14*RANDBETWEEN(85,115)/100))))</f>
        <v>2.201322437</v>
      </c>
    </row>
    <row r="1146" ht="15.0" customHeight="1">
      <c r="A1146" s="45">
        <v>45661.375</v>
      </c>
      <c r="B1146" s="35">
        <v>9.0</v>
      </c>
      <c r="C1146" s="35" t="s">
        <v>129</v>
      </c>
      <c r="D1146" s="36" t="s">
        <v>107</v>
      </c>
      <c r="E1146" s="35" t="s">
        <v>173</v>
      </c>
      <c r="F1146" s="46">
        <f>IF(Cadastro_Cargas!$E$12=0,0,IF(Perfil_Area!$L$16=0,0,MIN(Cadastro_Cargas!$E$12,MAX(Cadastro_Cargas!$F$12,Perfil_Area!$L$16*RANDBETWEEN(85,115)/100))))</f>
        <v>0.176</v>
      </c>
    </row>
    <row r="1147" ht="15.0" customHeight="1">
      <c r="A1147" s="45">
        <v>45661.375</v>
      </c>
      <c r="B1147" s="35">
        <v>9.0</v>
      </c>
      <c r="C1147" s="35" t="s">
        <v>129</v>
      </c>
      <c r="D1147" s="39" t="s">
        <v>31</v>
      </c>
      <c r="E1147" s="35" t="s">
        <v>174</v>
      </c>
      <c r="F1147" s="46">
        <f>IF(Cadastro_Cargas!$E$13=0,0,IF(Perfil_Area!$L$4=0,0,MIN(Cadastro_Cargas!$E$13,MAX(Cadastro_Cargas!$F$13,Perfil_Area!$L$4*RANDBETWEEN(85,115)/100))))</f>
        <v>3.725</v>
      </c>
    </row>
    <row r="1148" ht="15.0" customHeight="1">
      <c r="A1148" s="45">
        <v>45661.375</v>
      </c>
      <c r="B1148" s="35">
        <v>9.0</v>
      </c>
      <c r="C1148" s="35" t="s">
        <v>129</v>
      </c>
      <c r="D1148" s="40" t="s">
        <v>44</v>
      </c>
      <c r="E1148" s="35" t="s">
        <v>174</v>
      </c>
      <c r="F1148" s="46">
        <f>IF(Cadastro_Cargas!$E$14=0,0,IF(Perfil_Area!$L$6=0,0,MIN(Cadastro_Cargas!$E$14,MAX(Cadastro_Cargas!$F$14,Perfil_Area!$L$6*RANDBETWEEN(85,115)/100))))</f>
        <v>0.3349</v>
      </c>
    </row>
    <row r="1149" ht="15.0" customHeight="1">
      <c r="A1149" s="45">
        <v>45661.375</v>
      </c>
      <c r="B1149" s="35">
        <v>9.0</v>
      </c>
      <c r="C1149" s="35" t="s">
        <v>129</v>
      </c>
      <c r="D1149" s="41" t="s">
        <v>56</v>
      </c>
      <c r="E1149" s="35" t="s">
        <v>174</v>
      </c>
      <c r="F1149" s="46">
        <f>IF(Cadastro_Cargas!$E$15=0,0,IF(Perfil_Area!$L$8=0,0,MIN(Cadastro_Cargas!$E$15,MAX(Cadastro_Cargas!$F$15,Perfil_Area!$L$8*RANDBETWEEN(85,115)/100))))</f>
        <v>0</v>
      </c>
    </row>
    <row r="1150" ht="15.0" customHeight="1">
      <c r="A1150" s="45">
        <v>45661.4166666667</v>
      </c>
      <c r="B1150" s="35">
        <v>10.0</v>
      </c>
      <c r="C1150" s="35" t="s">
        <v>128</v>
      </c>
      <c r="D1150" s="36" t="s">
        <v>104</v>
      </c>
      <c r="E1150" s="35" t="s">
        <v>173</v>
      </c>
      <c r="F1150" s="46">
        <f>IF(Cadastro_Cargas!$E$2=0,0,IF(Perfil_Area!$M$9=0,0,MIN(Cadastro_Cargas!$E$2,MAX(Cadastro_Cargas!$F$2,Perfil_Area!$M$9*RANDBETWEEN(85,115)/100))))</f>
        <v>0</v>
      </c>
    </row>
    <row r="1151" ht="15.0" customHeight="1">
      <c r="A1151" s="45">
        <v>45661.4166666667</v>
      </c>
      <c r="B1151" s="35">
        <v>10.0</v>
      </c>
      <c r="C1151" s="35" t="s">
        <v>128</v>
      </c>
      <c r="D1151" s="36" t="s">
        <v>105</v>
      </c>
      <c r="E1151" s="35" t="s">
        <v>173</v>
      </c>
      <c r="F1151" s="46">
        <f>IF(Cadastro_Cargas!$E$3=0,0,IF(Perfil_Area!$M$11=0,0,MIN(Cadastro_Cargas!$E$3,MAX(Cadastro_Cargas!$F$3,Perfil_Area!$M$11*RANDBETWEEN(85,115)/100))))</f>
        <v>0</v>
      </c>
    </row>
    <row r="1152" ht="15.0" customHeight="1">
      <c r="A1152" s="45">
        <v>45661.4166666667</v>
      </c>
      <c r="B1152" s="35">
        <v>10.0</v>
      </c>
      <c r="C1152" s="35" t="s">
        <v>128</v>
      </c>
      <c r="D1152" s="36" t="s">
        <v>106</v>
      </c>
      <c r="E1152" s="35" t="s">
        <v>173</v>
      </c>
      <c r="F1152" s="46">
        <f>IF(Cadastro_Cargas!$E$4=0,0,IF(Perfil_Area!$M$13=0,0,MIN(Cadastro_Cargas!$E$4,MAX(Cadastro_Cargas!$F$4,Perfil_Area!$M$13*RANDBETWEEN(85,115)/100))))</f>
        <v>0</v>
      </c>
    </row>
    <row r="1153" ht="15.0" customHeight="1">
      <c r="A1153" s="45">
        <v>45661.4166666667</v>
      </c>
      <c r="B1153" s="35">
        <v>10.0</v>
      </c>
      <c r="C1153" s="35" t="s">
        <v>128</v>
      </c>
      <c r="D1153" s="36" t="s">
        <v>107</v>
      </c>
      <c r="E1153" s="35" t="s">
        <v>173</v>
      </c>
      <c r="F1153" s="46">
        <f>IF(Cadastro_Cargas!$E$5=0,0,IF(Perfil_Area!$M$15=0,0,MIN(Cadastro_Cargas!$E$5,MAX(Cadastro_Cargas!$F$5,Perfil_Area!$M$15*RANDBETWEEN(85,115)/100))))</f>
        <v>0.18</v>
      </c>
    </row>
    <row r="1154" ht="15.0" customHeight="1">
      <c r="A1154" s="45">
        <v>45661.4166666667</v>
      </c>
      <c r="B1154" s="35">
        <v>10.0</v>
      </c>
      <c r="C1154" s="35" t="s">
        <v>128</v>
      </c>
      <c r="D1154" s="39" t="s">
        <v>31</v>
      </c>
      <c r="E1154" s="35" t="s">
        <v>174</v>
      </c>
      <c r="F1154" s="46">
        <f>IF(Cadastro_Cargas!$E$6=0,0,IF(Perfil_Area!$M$3=0,0,MIN(Cadastro_Cargas!$E$6,MAX(Cadastro_Cargas!$F$6,Perfil_Area!$M$3*RANDBETWEEN(85,115)/100))))</f>
        <v>1.9594</v>
      </c>
    </row>
    <row r="1155" ht="15.0" customHeight="1">
      <c r="A1155" s="45">
        <v>45661.4166666667</v>
      </c>
      <c r="B1155" s="35">
        <v>10.0</v>
      </c>
      <c r="C1155" s="35" t="s">
        <v>128</v>
      </c>
      <c r="D1155" s="40" t="s">
        <v>44</v>
      </c>
      <c r="E1155" s="35" t="s">
        <v>174</v>
      </c>
      <c r="F1155" s="46">
        <f>IF(Cadastro_Cargas!$E$7=0,0,IF(Perfil_Area!$M$5=0,0,MIN(Cadastro_Cargas!$E$7,MAX(Cadastro_Cargas!$F$7,Perfil_Area!$M$5*RANDBETWEEN(85,115)/100))))</f>
        <v>0.23838</v>
      </c>
    </row>
    <row r="1156" ht="15.0" customHeight="1">
      <c r="A1156" s="45">
        <v>45661.4166666667</v>
      </c>
      <c r="B1156" s="35">
        <v>10.0</v>
      </c>
      <c r="C1156" s="35" t="s">
        <v>128</v>
      </c>
      <c r="D1156" s="41" t="s">
        <v>56</v>
      </c>
      <c r="E1156" s="35" t="s">
        <v>174</v>
      </c>
      <c r="F1156" s="46">
        <f>IF(Cadastro_Cargas!$E$8=0,0,IF(Perfil_Area!$M$7=0,0,MIN(Cadastro_Cargas!$E$8,MAX(Cadastro_Cargas!$F$8,Perfil_Area!$M$7*RANDBETWEEN(85,115)/100))))</f>
        <v>0</v>
      </c>
    </row>
    <row r="1157" ht="15.0" customHeight="1">
      <c r="A1157" s="45">
        <v>45661.4166666667</v>
      </c>
      <c r="B1157" s="35">
        <v>10.0</v>
      </c>
      <c r="C1157" s="35" t="s">
        <v>129</v>
      </c>
      <c r="D1157" s="36" t="s">
        <v>104</v>
      </c>
      <c r="E1157" s="35" t="s">
        <v>173</v>
      </c>
      <c r="F1157" s="46">
        <f>IF(Cadastro_Cargas!$E$9=0,0,IF(Perfil_Area!$M$10=0,0,MIN(Cadastro_Cargas!$E$9,MAX(Cadastro_Cargas!$F$9,Perfil_Area!$M$10*RANDBETWEEN(85,115)/100))))</f>
        <v>0</v>
      </c>
    </row>
    <row r="1158" ht="15.0" customHeight="1">
      <c r="A1158" s="45">
        <v>45661.4166666667</v>
      </c>
      <c r="B1158" s="35">
        <v>10.0</v>
      </c>
      <c r="C1158" s="35" t="s">
        <v>129</v>
      </c>
      <c r="D1158" s="36" t="s">
        <v>105</v>
      </c>
      <c r="E1158" s="35" t="s">
        <v>173</v>
      </c>
      <c r="F1158" s="46">
        <f>IF(Cadastro_Cargas!$E$10=0,0,IF(Perfil_Area!$M$12=0,0,MIN(Cadastro_Cargas!$E$10,MAX(Cadastro_Cargas!$F$10,Perfil_Area!$M$12*RANDBETWEEN(85,115)/100))))</f>
        <v>0</v>
      </c>
    </row>
    <row r="1159" ht="15.0" customHeight="1">
      <c r="A1159" s="45">
        <v>45661.4166666667</v>
      </c>
      <c r="B1159" s="35">
        <v>10.0</v>
      </c>
      <c r="C1159" s="35" t="s">
        <v>129</v>
      </c>
      <c r="D1159" s="36" t="s">
        <v>106</v>
      </c>
      <c r="E1159" s="35" t="s">
        <v>173</v>
      </c>
      <c r="F1159" s="46">
        <f>IF(Cadastro_Cargas!$E$11=0,0,IF(Perfil_Area!$M$14=0,0,MIN(Cadastro_Cargas!$E$11,MAX(Cadastro_Cargas!$F$11,Perfil_Area!$M$14*RANDBETWEEN(85,115)/100))))</f>
        <v>2.367013373</v>
      </c>
    </row>
    <row r="1160" ht="15.0" customHeight="1">
      <c r="A1160" s="45">
        <v>45661.4166666667</v>
      </c>
      <c r="B1160" s="35">
        <v>10.0</v>
      </c>
      <c r="C1160" s="35" t="s">
        <v>129</v>
      </c>
      <c r="D1160" s="36" t="s">
        <v>107</v>
      </c>
      <c r="E1160" s="35" t="s">
        <v>173</v>
      </c>
      <c r="F1160" s="46">
        <f>IF(Cadastro_Cargas!$E$12=0,0,IF(Perfil_Area!$M$16=0,0,MIN(Cadastro_Cargas!$E$12,MAX(Cadastro_Cargas!$F$12,Perfil_Area!$M$16*RANDBETWEEN(85,115)/100))))</f>
        <v>0.2</v>
      </c>
    </row>
    <row r="1161" ht="15.0" customHeight="1">
      <c r="A1161" s="45">
        <v>45661.4166666667</v>
      </c>
      <c r="B1161" s="35">
        <v>10.0</v>
      </c>
      <c r="C1161" s="35" t="s">
        <v>129</v>
      </c>
      <c r="D1161" s="39" t="s">
        <v>31</v>
      </c>
      <c r="E1161" s="35" t="s">
        <v>174</v>
      </c>
      <c r="F1161" s="46">
        <f>IF(Cadastro_Cargas!$E$13=0,0,IF(Perfil_Area!$M$4=0,0,MIN(Cadastro_Cargas!$E$13,MAX(Cadastro_Cargas!$F$13,Perfil_Area!$M$4*RANDBETWEEN(85,115)/100))))</f>
        <v>3.725</v>
      </c>
    </row>
    <row r="1162" ht="15.0" customHeight="1">
      <c r="A1162" s="45">
        <v>45661.4166666667</v>
      </c>
      <c r="B1162" s="35">
        <v>10.0</v>
      </c>
      <c r="C1162" s="35" t="s">
        <v>129</v>
      </c>
      <c r="D1162" s="40" t="s">
        <v>44</v>
      </c>
      <c r="E1162" s="35" t="s">
        <v>174</v>
      </c>
      <c r="F1162" s="46">
        <f>IF(Cadastro_Cargas!$E$14=0,0,IF(Perfil_Area!$M$6=0,0,MIN(Cadastro_Cargas!$E$14,MAX(Cadastro_Cargas!$F$14,Perfil_Area!$M$6*RANDBETWEEN(85,115)/100))))</f>
        <v>0.38612</v>
      </c>
    </row>
    <row r="1163" ht="15.0" customHeight="1">
      <c r="A1163" s="45">
        <v>45661.4166666667</v>
      </c>
      <c r="B1163" s="35">
        <v>10.0</v>
      </c>
      <c r="C1163" s="35" t="s">
        <v>129</v>
      </c>
      <c r="D1163" s="41" t="s">
        <v>56</v>
      </c>
      <c r="E1163" s="35" t="s">
        <v>174</v>
      </c>
      <c r="F1163" s="46">
        <f>IF(Cadastro_Cargas!$E$15=0,0,IF(Perfil_Area!$M$8=0,0,MIN(Cadastro_Cargas!$E$15,MAX(Cadastro_Cargas!$F$15,Perfil_Area!$M$8*RANDBETWEEN(85,115)/100))))</f>
        <v>0</v>
      </c>
    </row>
    <row r="1164" ht="15.0" customHeight="1">
      <c r="A1164" s="45">
        <v>45661.4583333333</v>
      </c>
      <c r="B1164" s="35">
        <v>11.0</v>
      </c>
      <c r="C1164" s="35" t="s">
        <v>128</v>
      </c>
      <c r="D1164" s="36" t="s">
        <v>104</v>
      </c>
      <c r="E1164" s="35" t="s">
        <v>173</v>
      </c>
      <c r="F1164" s="46">
        <f>IF(Cadastro_Cargas!$E$2=0,0,IF(Perfil_Area!$N$9=0,0,MIN(Cadastro_Cargas!$E$2,MAX(Cadastro_Cargas!$F$2,Perfil_Area!$N$9*RANDBETWEEN(85,115)/100))))</f>
        <v>0</v>
      </c>
    </row>
    <row r="1165" ht="15.0" customHeight="1">
      <c r="A1165" s="45">
        <v>45661.4583333333</v>
      </c>
      <c r="B1165" s="35">
        <v>11.0</v>
      </c>
      <c r="C1165" s="35" t="s">
        <v>128</v>
      </c>
      <c r="D1165" s="36" t="s">
        <v>105</v>
      </c>
      <c r="E1165" s="35" t="s">
        <v>173</v>
      </c>
      <c r="F1165" s="46">
        <f>IF(Cadastro_Cargas!$E$3=0,0,IF(Perfil_Area!$N$11=0,0,MIN(Cadastro_Cargas!$E$3,MAX(Cadastro_Cargas!$F$3,Perfil_Area!$N$11*RANDBETWEEN(85,115)/100))))</f>
        <v>0</v>
      </c>
    </row>
    <row r="1166" ht="15.0" customHeight="1">
      <c r="A1166" s="45">
        <v>45661.4583333333</v>
      </c>
      <c r="B1166" s="35">
        <v>11.0</v>
      </c>
      <c r="C1166" s="35" t="s">
        <v>128</v>
      </c>
      <c r="D1166" s="36" t="s">
        <v>106</v>
      </c>
      <c r="E1166" s="35" t="s">
        <v>173</v>
      </c>
      <c r="F1166" s="46">
        <f>IF(Cadastro_Cargas!$E$4=0,0,IF(Perfil_Area!$N$13=0,0,MIN(Cadastro_Cargas!$E$4,MAX(Cadastro_Cargas!$F$4,Perfil_Area!$N$13*RANDBETWEEN(85,115)/100))))</f>
        <v>0</v>
      </c>
    </row>
    <row r="1167" ht="15.0" customHeight="1">
      <c r="A1167" s="45">
        <v>45661.4583333333</v>
      </c>
      <c r="B1167" s="35">
        <v>11.0</v>
      </c>
      <c r="C1167" s="35" t="s">
        <v>128</v>
      </c>
      <c r="D1167" s="36" t="s">
        <v>107</v>
      </c>
      <c r="E1167" s="35" t="s">
        <v>173</v>
      </c>
      <c r="F1167" s="46">
        <f>IF(Cadastro_Cargas!$E$5=0,0,IF(Perfil_Area!$N$15=0,0,MIN(Cadastro_Cargas!$E$5,MAX(Cadastro_Cargas!$F$5,Perfil_Area!$N$15*RANDBETWEEN(85,115)/100))))</f>
        <v>0.2</v>
      </c>
    </row>
    <row r="1168" ht="15.0" customHeight="1">
      <c r="A1168" s="45">
        <v>45661.4583333333</v>
      </c>
      <c r="B1168" s="35">
        <v>11.0</v>
      </c>
      <c r="C1168" s="35" t="s">
        <v>128</v>
      </c>
      <c r="D1168" s="39" t="s">
        <v>31</v>
      </c>
      <c r="E1168" s="35" t="s">
        <v>174</v>
      </c>
      <c r="F1168" s="46">
        <f>IF(Cadastro_Cargas!$E$6=0,0,IF(Perfil_Area!$N$3=0,0,MIN(Cadastro_Cargas!$E$6,MAX(Cadastro_Cargas!$F$6,Perfil_Area!$N$3*RANDBETWEEN(85,115)/100))))</f>
        <v>2.02</v>
      </c>
    </row>
    <row r="1169" ht="15.0" customHeight="1">
      <c r="A1169" s="45">
        <v>45661.4583333333</v>
      </c>
      <c r="B1169" s="35">
        <v>11.0</v>
      </c>
      <c r="C1169" s="35" t="s">
        <v>128</v>
      </c>
      <c r="D1169" s="40" t="s">
        <v>44</v>
      </c>
      <c r="E1169" s="35" t="s">
        <v>174</v>
      </c>
      <c r="F1169" s="46">
        <f>IF(Cadastro_Cargas!$E$7=0,0,IF(Perfil_Area!$N$5=0,0,MIN(Cadastro_Cargas!$E$7,MAX(Cadastro_Cargas!$F$7,Perfil_Area!$N$5*RANDBETWEEN(85,115)/100))))</f>
        <v>0.3363</v>
      </c>
    </row>
    <row r="1170" ht="15.0" customHeight="1">
      <c r="A1170" s="45">
        <v>45661.4583333333</v>
      </c>
      <c r="B1170" s="35">
        <v>11.0</v>
      </c>
      <c r="C1170" s="35" t="s">
        <v>128</v>
      </c>
      <c r="D1170" s="41" t="s">
        <v>56</v>
      </c>
      <c r="E1170" s="35" t="s">
        <v>174</v>
      </c>
      <c r="F1170" s="46">
        <f>IF(Cadastro_Cargas!$E$8=0,0,IF(Perfil_Area!$N$7=0,0,MIN(Cadastro_Cargas!$E$8,MAX(Cadastro_Cargas!$F$8,Perfil_Area!$N$7*RANDBETWEEN(85,115)/100))))</f>
        <v>0</v>
      </c>
    </row>
    <row r="1171" ht="15.0" customHeight="1">
      <c r="A1171" s="45">
        <v>45661.4583333333</v>
      </c>
      <c r="B1171" s="35">
        <v>11.0</v>
      </c>
      <c r="C1171" s="35" t="s">
        <v>129</v>
      </c>
      <c r="D1171" s="36" t="s">
        <v>104</v>
      </c>
      <c r="E1171" s="35" t="s">
        <v>173</v>
      </c>
      <c r="F1171" s="46">
        <f>IF(Cadastro_Cargas!$E$9=0,0,IF(Perfil_Area!$N$10=0,0,MIN(Cadastro_Cargas!$E$9,MAX(Cadastro_Cargas!$F$9,Perfil_Area!$N$10*RANDBETWEEN(85,115)/100))))</f>
        <v>0</v>
      </c>
    </row>
    <row r="1172" ht="15.0" customHeight="1">
      <c r="A1172" s="45">
        <v>45661.4583333333</v>
      </c>
      <c r="B1172" s="35">
        <v>11.0</v>
      </c>
      <c r="C1172" s="35" t="s">
        <v>129</v>
      </c>
      <c r="D1172" s="36" t="s">
        <v>105</v>
      </c>
      <c r="E1172" s="35" t="s">
        <v>173</v>
      </c>
      <c r="F1172" s="46">
        <f>IF(Cadastro_Cargas!$E$10=0,0,IF(Perfil_Area!$N$12=0,0,MIN(Cadastro_Cargas!$E$10,MAX(Cadastro_Cargas!$F$10,Perfil_Area!$N$12*RANDBETWEEN(85,115)/100))))</f>
        <v>0</v>
      </c>
    </row>
    <row r="1173" ht="15.0" customHeight="1">
      <c r="A1173" s="45">
        <v>45661.4583333333</v>
      </c>
      <c r="B1173" s="35">
        <v>11.0</v>
      </c>
      <c r="C1173" s="35" t="s">
        <v>129</v>
      </c>
      <c r="D1173" s="36" t="s">
        <v>106</v>
      </c>
      <c r="E1173" s="35" t="s">
        <v>173</v>
      </c>
      <c r="F1173" s="46">
        <f>IF(Cadastro_Cargas!$E$11=0,0,IF(Perfil_Area!$N$14=0,0,MIN(Cadastro_Cargas!$E$11,MAX(Cadastro_Cargas!$F$11,Perfil_Area!$N$14*RANDBETWEEN(85,115)/100))))</f>
        <v>2.367013373</v>
      </c>
    </row>
    <row r="1174" ht="15.0" customHeight="1">
      <c r="A1174" s="45">
        <v>45661.4583333333</v>
      </c>
      <c r="B1174" s="35">
        <v>11.0</v>
      </c>
      <c r="C1174" s="35" t="s">
        <v>129</v>
      </c>
      <c r="D1174" s="36" t="s">
        <v>107</v>
      </c>
      <c r="E1174" s="35" t="s">
        <v>173</v>
      </c>
      <c r="F1174" s="46">
        <f>IF(Cadastro_Cargas!$E$12=0,0,IF(Perfil_Area!$N$16=0,0,MIN(Cadastro_Cargas!$E$12,MAX(Cadastro_Cargas!$F$12,Perfil_Area!$N$16*RANDBETWEEN(85,115)/100))))</f>
        <v>0.2</v>
      </c>
    </row>
    <row r="1175" ht="15.0" customHeight="1">
      <c r="A1175" s="45">
        <v>45661.4583333333</v>
      </c>
      <c r="B1175" s="35">
        <v>11.0</v>
      </c>
      <c r="C1175" s="35" t="s">
        <v>129</v>
      </c>
      <c r="D1175" s="39" t="s">
        <v>31</v>
      </c>
      <c r="E1175" s="35" t="s">
        <v>174</v>
      </c>
      <c r="F1175" s="46">
        <f>IF(Cadastro_Cargas!$E$13=0,0,IF(Perfil_Area!$N$4=0,0,MIN(Cadastro_Cargas!$E$13,MAX(Cadastro_Cargas!$F$13,Perfil_Area!$N$4*RANDBETWEEN(85,115)/100))))</f>
        <v>3.46425</v>
      </c>
    </row>
    <row r="1176" ht="15.0" customHeight="1">
      <c r="A1176" s="45">
        <v>45661.4583333333</v>
      </c>
      <c r="B1176" s="35">
        <v>11.0</v>
      </c>
      <c r="C1176" s="35" t="s">
        <v>129</v>
      </c>
      <c r="D1176" s="40" t="s">
        <v>44</v>
      </c>
      <c r="E1176" s="35" t="s">
        <v>174</v>
      </c>
      <c r="F1176" s="46">
        <f>IF(Cadastro_Cargas!$E$14=0,0,IF(Perfil_Area!$N$6=0,0,MIN(Cadastro_Cargas!$E$14,MAX(Cadastro_Cargas!$F$14,Perfil_Area!$N$6*RANDBETWEEN(85,115)/100))))</f>
        <v>0.4626</v>
      </c>
    </row>
    <row r="1177" ht="15.0" customHeight="1">
      <c r="A1177" s="45">
        <v>45661.4583333333</v>
      </c>
      <c r="B1177" s="35">
        <v>11.0</v>
      </c>
      <c r="C1177" s="35" t="s">
        <v>129</v>
      </c>
      <c r="D1177" s="41" t="s">
        <v>56</v>
      </c>
      <c r="E1177" s="35" t="s">
        <v>174</v>
      </c>
      <c r="F1177" s="46">
        <f>IF(Cadastro_Cargas!$E$15=0,0,IF(Perfil_Area!$N$8=0,0,MIN(Cadastro_Cargas!$E$15,MAX(Cadastro_Cargas!$F$15,Perfil_Area!$N$8*RANDBETWEEN(85,115)/100))))</f>
        <v>0</v>
      </c>
    </row>
    <row r="1178" ht="15.0" customHeight="1">
      <c r="A1178" s="45">
        <v>45661.5</v>
      </c>
      <c r="B1178" s="35">
        <v>12.0</v>
      </c>
      <c r="C1178" s="35" t="s">
        <v>128</v>
      </c>
      <c r="D1178" s="36" t="s">
        <v>104</v>
      </c>
      <c r="E1178" s="35" t="s">
        <v>173</v>
      </c>
      <c r="F1178" s="46">
        <f>IF(Cadastro_Cargas!$E$2=0,0,IF(Perfil_Area!$O$9=0,0,MIN(Cadastro_Cargas!$E$2,MAX(Cadastro_Cargas!$F$2,Perfil_Area!$O$9*RANDBETWEEN(85,115)/100))))</f>
        <v>0</v>
      </c>
    </row>
    <row r="1179" ht="15.0" customHeight="1">
      <c r="A1179" s="45">
        <v>45661.5</v>
      </c>
      <c r="B1179" s="35">
        <v>12.0</v>
      </c>
      <c r="C1179" s="35" t="s">
        <v>128</v>
      </c>
      <c r="D1179" s="36" t="s">
        <v>105</v>
      </c>
      <c r="E1179" s="35" t="s">
        <v>173</v>
      </c>
      <c r="F1179" s="46">
        <f>IF(Cadastro_Cargas!$E$3=0,0,IF(Perfil_Area!$O$11=0,0,MIN(Cadastro_Cargas!$E$3,MAX(Cadastro_Cargas!$F$3,Perfil_Area!$O$11*RANDBETWEEN(85,115)/100))))</f>
        <v>0</v>
      </c>
    </row>
    <row r="1180" ht="15.0" customHeight="1">
      <c r="A1180" s="45">
        <v>45661.5</v>
      </c>
      <c r="B1180" s="35">
        <v>12.0</v>
      </c>
      <c r="C1180" s="35" t="s">
        <v>128</v>
      </c>
      <c r="D1180" s="36" t="s">
        <v>106</v>
      </c>
      <c r="E1180" s="35" t="s">
        <v>173</v>
      </c>
      <c r="F1180" s="46">
        <f>IF(Cadastro_Cargas!$E$4=0,0,IF(Perfil_Area!$O$13=0,0,MIN(Cadastro_Cargas!$E$4,MAX(Cadastro_Cargas!$F$4,Perfil_Area!$O$13*RANDBETWEEN(85,115)/100))))</f>
        <v>0</v>
      </c>
    </row>
    <row r="1181" ht="15.0" customHeight="1">
      <c r="A1181" s="45">
        <v>45661.5</v>
      </c>
      <c r="B1181" s="35">
        <v>12.0</v>
      </c>
      <c r="C1181" s="35" t="s">
        <v>128</v>
      </c>
      <c r="D1181" s="36" t="s">
        <v>107</v>
      </c>
      <c r="E1181" s="35" t="s">
        <v>173</v>
      </c>
      <c r="F1181" s="46">
        <f>IF(Cadastro_Cargas!$E$5=0,0,IF(Perfil_Area!$O$15=0,0,MIN(Cadastro_Cargas!$E$5,MAX(Cadastro_Cargas!$F$5,Perfil_Area!$O$15*RANDBETWEEN(85,115)/100))))</f>
        <v>0.2</v>
      </c>
    </row>
    <row r="1182" ht="15.0" customHeight="1">
      <c r="A1182" s="45">
        <v>45661.5</v>
      </c>
      <c r="B1182" s="35">
        <v>12.0</v>
      </c>
      <c r="C1182" s="35" t="s">
        <v>128</v>
      </c>
      <c r="D1182" s="39" t="s">
        <v>31</v>
      </c>
      <c r="E1182" s="35" t="s">
        <v>174</v>
      </c>
      <c r="F1182" s="46">
        <f>IF(Cadastro_Cargas!$E$6=0,0,IF(Perfil_Area!$O$3=0,0,MIN(Cadastro_Cargas!$E$6,MAX(Cadastro_Cargas!$F$6,Perfil_Area!$O$3*RANDBETWEEN(85,115)/100))))</f>
        <v>2.02</v>
      </c>
    </row>
    <row r="1183" ht="15.0" customHeight="1">
      <c r="A1183" s="45">
        <v>45661.5</v>
      </c>
      <c r="B1183" s="35">
        <v>12.0</v>
      </c>
      <c r="C1183" s="35" t="s">
        <v>128</v>
      </c>
      <c r="D1183" s="40" t="s">
        <v>44</v>
      </c>
      <c r="E1183" s="35" t="s">
        <v>174</v>
      </c>
      <c r="F1183" s="46">
        <f>IF(Cadastro_Cargas!$E$7=0,0,IF(Perfil_Area!$O$5=0,0,MIN(Cadastro_Cargas!$E$7,MAX(Cadastro_Cargas!$F$7,Perfil_Area!$O$5*RANDBETWEEN(85,115)/100))))</f>
        <v>0.354</v>
      </c>
    </row>
    <row r="1184" ht="15.0" customHeight="1">
      <c r="A1184" s="45">
        <v>45661.5</v>
      </c>
      <c r="B1184" s="35">
        <v>12.0</v>
      </c>
      <c r="C1184" s="35" t="s">
        <v>128</v>
      </c>
      <c r="D1184" s="41" t="s">
        <v>56</v>
      </c>
      <c r="E1184" s="35" t="s">
        <v>174</v>
      </c>
      <c r="F1184" s="46">
        <f>IF(Cadastro_Cargas!$E$8=0,0,IF(Perfil_Area!$O$7=0,0,MIN(Cadastro_Cargas!$E$8,MAX(Cadastro_Cargas!$F$8,Perfil_Area!$O$7*RANDBETWEEN(85,115)/100))))</f>
        <v>0</v>
      </c>
    </row>
    <row r="1185" ht="15.0" customHeight="1">
      <c r="A1185" s="45">
        <v>45661.5</v>
      </c>
      <c r="B1185" s="35">
        <v>12.0</v>
      </c>
      <c r="C1185" s="35" t="s">
        <v>129</v>
      </c>
      <c r="D1185" s="36" t="s">
        <v>104</v>
      </c>
      <c r="E1185" s="35" t="s">
        <v>173</v>
      </c>
      <c r="F1185" s="46">
        <f>IF(Cadastro_Cargas!$E$9=0,0,IF(Perfil_Area!$O$10=0,0,MIN(Cadastro_Cargas!$E$9,MAX(Cadastro_Cargas!$F$9,Perfil_Area!$O$10*RANDBETWEEN(85,115)/100))))</f>
        <v>0</v>
      </c>
    </row>
    <row r="1186" ht="15.0" customHeight="1">
      <c r="A1186" s="45">
        <v>45661.5</v>
      </c>
      <c r="B1186" s="35">
        <v>12.0</v>
      </c>
      <c r="C1186" s="35" t="s">
        <v>129</v>
      </c>
      <c r="D1186" s="36" t="s">
        <v>105</v>
      </c>
      <c r="E1186" s="35" t="s">
        <v>173</v>
      </c>
      <c r="F1186" s="46">
        <f>IF(Cadastro_Cargas!$E$10=0,0,IF(Perfil_Area!$O$12=0,0,MIN(Cadastro_Cargas!$E$10,MAX(Cadastro_Cargas!$F$10,Perfil_Area!$O$12*RANDBETWEEN(85,115)/100))))</f>
        <v>0</v>
      </c>
    </row>
    <row r="1187" ht="15.0" customHeight="1">
      <c r="A1187" s="45">
        <v>45661.5</v>
      </c>
      <c r="B1187" s="35">
        <v>12.0</v>
      </c>
      <c r="C1187" s="35" t="s">
        <v>129</v>
      </c>
      <c r="D1187" s="36" t="s">
        <v>106</v>
      </c>
      <c r="E1187" s="35" t="s">
        <v>173</v>
      </c>
      <c r="F1187" s="46">
        <f>IF(Cadastro_Cargas!$E$11=0,0,IF(Perfil_Area!$O$14=0,0,MIN(Cadastro_Cargas!$E$11,MAX(Cadastro_Cargas!$F$11,Perfil_Area!$O$14*RANDBETWEEN(85,115)/100))))</f>
        <v>1.962704309</v>
      </c>
    </row>
    <row r="1188" ht="15.0" customHeight="1">
      <c r="A1188" s="45">
        <v>45661.5</v>
      </c>
      <c r="B1188" s="35">
        <v>12.0</v>
      </c>
      <c r="C1188" s="35" t="s">
        <v>129</v>
      </c>
      <c r="D1188" s="36" t="s">
        <v>107</v>
      </c>
      <c r="E1188" s="35" t="s">
        <v>173</v>
      </c>
      <c r="F1188" s="46">
        <f>IF(Cadastro_Cargas!$E$12=0,0,IF(Perfil_Area!$O$16=0,0,MIN(Cadastro_Cargas!$E$12,MAX(Cadastro_Cargas!$F$12,Perfil_Area!$O$16*RANDBETWEEN(85,115)/100))))</f>
        <v>0.2</v>
      </c>
    </row>
    <row r="1189" ht="15.0" customHeight="1">
      <c r="A1189" s="45">
        <v>45661.5</v>
      </c>
      <c r="B1189" s="35">
        <v>12.0</v>
      </c>
      <c r="C1189" s="35" t="s">
        <v>129</v>
      </c>
      <c r="D1189" s="39" t="s">
        <v>31</v>
      </c>
      <c r="E1189" s="35" t="s">
        <v>174</v>
      </c>
      <c r="F1189" s="46">
        <f>IF(Cadastro_Cargas!$E$13=0,0,IF(Perfil_Area!$O$4=0,0,MIN(Cadastro_Cargas!$E$13,MAX(Cadastro_Cargas!$F$13,Perfil_Area!$O$4*RANDBETWEEN(85,115)/100))))</f>
        <v>3.53875</v>
      </c>
    </row>
    <row r="1190" ht="15.0" customHeight="1">
      <c r="A1190" s="45">
        <v>45661.5</v>
      </c>
      <c r="B1190" s="35">
        <v>12.0</v>
      </c>
      <c r="C1190" s="35" t="s">
        <v>129</v>
      </c>
      <c r="D1190" s="40" t="s">
        <v>44</v>
      </c>
      <c r="E1190" s="35" t="s">
        <v>174</v>
      </c>
      <c r="F1190" s="46">
        <f>IF(Cadastro_Cargas!$E$14=0,0,IF(Perfil_Area!$O$6=0,0,MIN(Cadastro_Cargas!$E$14,MAX(Cadastro_Cargas!$F$14,Perfil_Area!$O$6*RANDBETWEEN(85,115)/100))))</f>
        <v>0.514</v>
      </c>
    </row>
    <row r="1191" ht="15.0" customHeight="1">
      <c r="A1191" s="45">
        <v>45661.5</v>
      </c>
      <c r="B1191" s="35">
        <v>12.0</v>
      </c>
      <c r="C1191" s="35" t="s">
        <v>129</v>
      </c>
      <c r="D1191" s="41" t="s">
        <v>56</v>
      </c>
      <c r="E1191" s="35" t="s">
        <v>174</v>
      </c>
      <c r="F1191" s="46">
        <f>IF(Cadastro_Cargas!$E$15=0,0,IF(Perfil_Area!$O$8=0,0,MIN(Cadastro_Cargas!$E$15,MAX(Cadastro_Cargas!$F$15,Perfil_Area!$O$8*RANDBETWEEN(85,115)/100))))</f>
        <v>0</v>
      </c>
    </row>
    <row r="1192" ht="15.0" customHeight="1">
      <c r="A1192" s="45">
        <v>45661.5416666667</v>
      </c>
      <c r="B1192" s="35">
        <v>13.0</v>
      </c>
      <c r="C1192" s="35" t="s">
        <v>128</v>
      </c>
      <c r="D1192" s="36" t="s">
        <v>104</v>
      </c>
      <c r="E1192" s="35" t="s">
        <v>173</v>
      </c>
      <c r="F1192" s="46">
        <f>IF(Cadastro_Cargas!$E$2=0,0,IF(Perfil_Area!$P$9=0,0,MIN(Cadastro_Cargas!$E$2,MAX(Cadastro_Cargas!$F$2,Perfil_Area!$P$9*RANDBETWEEN(85,115)/100))))</f>
        <v>0</v>
      </c>
    </row>
    <row r="1193" ht="15.0" customHeight="1">
      <c r="A1193" s="45">
        <v>45661.5416666667</v>
      </c>
      <c r="B1193" s="35">
        <v>13.0</v>
      </c>
      <c r="C1193" s="35" t="s">
        <v>128</v>
      </c>
      <c r="D1193" s="36" t="s">
        <v>105</v>
      </c>
      <c r="E1193" s="35" t="s">
        <v>173</v>
      </c>
      <c r="F1193" s="46">
        <f>IF(Cadastro_Cargas!$E$3=0,0,IF(Perfil_Area!$P$11=0,0,MIN(Cadastro_Cargas!$E$3,MAX(Cadastro_Cargas!$F$3,Perfil_Area!$P$11*RANDBETWEEN(85,115)/100))))</f>
        <v>0</v>
      </c>
    </row>
    <row r="1194" ht="15.0" customHeight="1">
      <c r="A1194" s="45">
        <v>45661.5416666667</v>
      </c>
      <c r="B1194" s="35">
        <v>13.0</v>
      </c>
      <c r="C1194" s="35" t="s">
        <v>128</v>
      </c>
      <c r="D1194" s="36" t="s">
        <v>106</v>
      </c>
      <c r="E1194" s="35" t="s">
        <v>173</v>
      </c>
      <c r="F1194" s="46">
        <f>IF(Cadastro_Cargas!$E$4=0,0,IF(Perfil_Area!$P$13=0,0,MIN(Cadastro_Cargas!$E$4,MAX(Cadastro_Cargas!$F$4,Perfil_Area!$P$13*RANDBETWEEN(85,115)/100))))</f>
        <v>0</v>
      </c>
    </row>
    <row r="1195" ht="15.0" customHeight="1">
      <c r="A1195" s="45">
        <v>45661.5416666667</v>
      </c>
      <c r="B1195" s="35">
        <v>13.0</v>
      </c>
      <c r="C1195" s="35" t="s">
        <v>128</v>
      </c>
      <c r="D1195" s="36" t="s">
        <v>107</v>
      </c>
      <c r="E1195" s="35" t="s">
        <v>173</v>
      </c>
      <c r="F1195" s="46">
        <f>IF(Cadastro_Cargas!$E$5=0,0,IF(Perfil_Area!$P$15=0,0,MIN(Cadastro_Cargas!$E$5,MAX(Cadastro_Cargas!$F$5,Perfil_Area!$P$15*RANDBETWEEN(85,115)/100))))</f>
        <v>0.2</v>
      </c>
    </row>
    <row r="1196" ht="15.0" customHeight="1">
      <c r="A1196" s="45">
        <v>45661.5416666667</v>
      </c>
      <c r="B1196" s="35">
        <v>13.0</v>
      </c>
      <c r="C1196" s="35" t="s">
        <v>128</v>
      </c>
      <c r="D1196" s="39" t="s">
        <v>31</v>
      </c>
      <c r="E1196" s="35" t="s">
        <v>174</v>
      </c>
      <c r="F1196" s="46">
        <f>IF(Cadastro_Cargas!$E$6=0,0,IF(Perfil_Area!$P$3=0,0,MIN(Cadastro_Cargas!$E$6,MAX(Cadastro_Cargas!$F$6,Perfil_Area!$P$3*RANDBETWEEN(85,115)/100))))</f>
        <v>1.7372</v>
      </c>
    </row>
    <row r="1197" ht="15.0" customHeight="1">
      <c r="A1197" s="45">
        <v>45661.5416666667</v>
      </c>
      <c r="B1197" s="35">
        <v>13.0</v>
      </c>
      <c r="C1197" s="35" t="s">
        <v>128</v>
      </c>
      <c r="D1197" s="40" t="s">
        <v>44</v>
      </c>
      <c r="E1197" s="35" t="s">
        <v>174</v>
      </c>
      <c r="F1197" s="46">
        <f>IF(Cadastro_Cargas!$E$7=0,0,IF(Perfil_Area!$P$5=0,0,MIN(Cadastro_Cargas!$E$7,MAX(Cadastro_Cargas!$F$7,Perfil_Area!$P$5*RANDBETWEEN(85,115)/100))))</f>
        <v>0.354</v>
      </c>
    </row>
    <row r="1198" ht="15.0" customHeight="1">
      <c r="A1198" s="45">
        <v>45661.5416666667</v>
      </c>
      <c r="B1198" s="35">
        <v>13.0</v>
      </c>
      <c r="C1198" s="35" t="s">
        <v>128</v>
      </c>
      <c r="D1198" s="41" t="s">
        <v>56</v>
      </c>
      <c r="E1198" s="35" t="s">
        <v>174</v>
      </c>
      <c r="F1198" s="46">
        <f>IF(Cadastro_Cargas!$E$8=0,0,IF(Perfil_Area!$P$7=0,0,MIN(Cadastro_Cargas!$E$8,MAX(Cadastro_Cargas!$F$8,Perfil_Area!$P$7*RANDBETWEEN(85,115)/100))))</f>
        <v>0</v>
      </c>
    </row>
    <row r="1199" ht="15.0" customHeight="1">
      <c r="A1199" s="45">
        <v>45661.5416666667</v>
      </c>
      <c r="B1199" s="35">
        <v>13.0</v>
      </c>
      <c r="C1199" s="35" t="s">
        <v>129</v>
      </c>
      <c r="D1199" s="36" t="s">
        <v>104</v>
      </c>
      <c r="E1199" s="35" t="s">
        <v>173</v>
      </c>
      <c r="F1199" s="46">
        <f>IF(Cadastro_Cargas!$E$9=0,0,IF(Perfil_Area!$P$10=0,0,MIN(Cadastro_Cargas!$E$9,MAX(Cadastro_Cargas!$F$9,Perfil_Area!$P$10*RANDBETWEEN(85,115)/100))))</f>
        <v>0</v>
      </c>
    </row>
    <row r="1200" ht="15.0" customHeight="1">
      <c r="A1200" s="45">
        <v>45661.5416666667</v>
      </c>
      <c r="B1200" s="35">
        <v>13.0</v>
      </c>
      <c r="C1200" s="35" t="s">
        <v>129</v>
      </c>
      <c r="D1200" s="36" t="s">
        <v>105</v>
      </c>
      <c r="E1200" s="35" t="s">
        <v>173</v>
      </c>
      <c r="F1200" s="46">
        <f>IF(Cadastro_Cargas!$E$10=0,0,IF(Perfil_Area!$P$12=0,0,MIN(Cadastro_Cargas!$E$10,MAX(Cadastro_Cargas!$F$10,Perfil_Area!$P$12*RANDBETWEEN(85,115)/100))))</f>
        <v>0</v>
      </c>
    </row>
    <row r="1201" ht="15.0" customHeight="1">
      <c r="A1201" s="45">
        <v>45661.5416666667</v>
      </c>
      <c r="B1201" s="35">
        <v>13.0</v>
      </c>
      <c r="C1201" s="35" t="s">
        <v>129</v>
      </c>
      <c r="D1201" s="36" t="s">
        <v>106</v>
      </c>
      <c r="E1201" s="35" t="s">
        <v>173</v>
      </c>
      <c r="F1201" s="46">
        <f>IF(Cadastro_Cargas!$E$11=0,0,IF(Perfil_Area!$P$14=0,0,MIN(Cadastro_Cargas!$E$11,MAX(Cadastro_Cargas!$F$11,Perfil_Area!$P$14*RANDBETWEEN(85,115)/100))))</f>
        <v>2.353934621</v>
      </c>
    </row>
    <row r="1202" ht="15.0" customHeight="1">
      <c r="A1202" s="45">
        <v>45661.5416666667</v>
      </c>
      <c r="B1202" s="35">
        <v>13.0</v>
      </c>
      <c r="C1202" s="35" t="s">
        <v>129</v>
      </c>
      <c r="D1202" s="36" t="s">
        <v>107</v>
      </c>
      <c r="E1202" s="35" t="s">
        <v>173</v>
      </c>
      <c r="F1202" s="46">
        <f>IF(Cadastro_Cargas!$E$12=0,0,IF(Perfil_Area!$P$16=0,0,MIN(Cadastro_Cargas!$E$12,MAX(Cadastro_Cargas!$F$12,Perfil_Area!$P$16*RANDBETWEEN(85,115)/100))))</f>
        <v>0.194</v>
      </c>
    </row>
    <row r="1203" ht="15.0" customHeight="1">
      <c r="A1203" s="45">
        <v>45661.5416666667</v>
      </c>
      <c r="B1203" s="35">
        <v>13.0</v>
      </c>
      <c r="C1203" s="35" t="s">
        <v>129</v>
      </c>
      <c r="D1203" s="39" t="s">
        <v>31</v>
      </c>
      <c r="E1203" s="35" t="s">
        <v>174</v>
      </c>
      <c r="F1203" s="46">
        <f>IF(Cadastro_Cargas!$E$13=0,0,IF(Perfil_Area!$P$4=0,0,MIN(Cadastro_Cargas!$E$13,MAX(Cadastro_Cargas!$F$13,Perfil_Area!$P$4*RANDBETWEEN(85,115)/100))))</f>
        <v>3.725</v>
      </c>
    </row>
    <row r="1204" ht="15.0" customHeight="1">
      <c r="A1204" s="45">
        <v>45661.5416666667</v>
      </c>
      <c r="B1204" s="35">
        <v>13.0</v>
      </c>
      <c r="C1204" s="35" t="s">
        <v>129</v>
      </c>
      <c r="D1204" s="40" t="s">
        <v>44</v>
      </c>
      <c r="E1204" s="35" t="s">
        <v>174</v>
      </c>
      <c r="F1204" s="46">
        <f>IF(Cadastro_Cargas!$E$14=0,0,IF(Perfil_Area!$P$6=0,0,MIN(Cadastro_Cargas!$E$14,MAX(Cadastro_Cargas!$F$14,Perfil_Area!$P$6*RANDBETWEEN(85,115)/100))))</f>
        <v>0.514</v>
      </c>
    </row>
    <row r="1205" ht="15.0" customHeight="1">
      <c r="A1205" s="45">
        <v>45661.5416666667</v>
      </c>
      <c r="B1205" s="35">
        <v>13.0</v>
      </c>
      <c r="C1205" s="35" t="s">
        <v>129</v>
      </c>
      <c r="D1205" s="41" t="s">
        <v>56</v>
      </c>
      <c r="E1205" s="35" t="s">
        <v>174</v>
      </c>
      <c r="F1205" s="46">
        <f>IF(Cadastro_Cargas!$E$15=0,0,IF(Perfil_Area!$P$8=0,0,MIN(Cadastro_Cargas!$E$15,MAX(Cadastro_Cargas!$F$15,Perfil_Area!$P$8*RANDBETWEEN(85,115)/100))))</f>
        <v>0</v>
      </c>
    </row>
    <row r="1206" ht="15.0" customHeight="1">
      <c r="A1206" s="45">
        <v>45661.5833333333</v>
      </c>
      <c r="B1206" s="35">
        <v>14.0</v>
      </c>
      <c r="C1206" s="35" t="s">
        <v>128</v>
      </c>
      <c r="D1206" s="36" t="s">
        <v>104</v>
      </c>
      <c r="E1206" s="35" t="s">
        <v>173</v>
      </c>
      <c r="F1206" s="46">
        <f>IF(Cadastro_Cargas!$E$2=0,0,IF(Perfil_Area!$Q$9=0,0,MIN(Cadastro_Cargas!$E$2,MAX(Cadastro_Cargas!$F$2,Perfil_Area!$Q$9*RANDBETWEEN(85,115)/100))))</f>
        <v>0</v>
      </c>
    </row>
    <row r="1207" ht="15.0" customHeight="1">
      <c r="A1207" s="45">
        <v>45661.5833333333</v>
      </c>
      <c r="B1207" s="35">
        <v>14.0</v>
      </c>
      <c r="C1207" s="35" t="s">
        <v>128</v>
      </c>
      <c r="D1207" s="36" t="s">
        <v>105</v>
      </c>
      <c r="E1207" s="35" t="s">
        <v>173</v>
      </c>
      <c r="F1207" s="46">
        <f>IF(Cadastro_Cargas!$E$3=0,0,IF(Perfil_Area!$Q$11=0,0,MIN(Cadastro_Cargas!$E$3,MAX(Cadastro_Cargas!$F$3,Perfil_Area!$Q$11*RANDBETWEEN(85,115)/100))))</f>
        <v>0</v>
      </c>
    </row>
    <row r="1208" ht="15.0" customHeight="1">
      <c r="A1208" s="45">
        <v>45661.5833333333</v>
      </c>
      <c r="B1208" s="35">
        <v>14.0</v>
      </c>
      <c r="C1208" s="35" t="s">
        <v>128</v>
      </c>
      <c r="D1208" s="36" t="s">
        <v>106</v>
      </c>
      <c r="E1208" s="35" t="s">
        <v>173</v>
      </c>
      <c r="F1208" s="46">
        <f>IF(Cadastro_Cargas!$E$4=0,0,IF(Perfil_Area!$Q$13=0,0,MIN(Cadastro_Cargas!$E$4,MAX(Cadastro_Cargas!$F$4,Perfil_Area!$Q$13*RANDBETWEEN(85,115)/100))))</f>
        <v>0</v>
      </c>
    </row>
    <row r="1209" ht="15.0" customHeight="1">
      <c r="A1209" s="45">
        <v>45661.5833333333</v>
      </c>
      <c r="B1209" s="35">
        <v>14.0</v>
      </c>
      <c r="C1209" s="35" t="s">
        <v>128</v>
      </c>
      <c r="D1209" s="36" t="s">
        <v>107</v>
      </c>
      <c r="E1209" s="35" t="s">
        <v>173</v>
      </c>
      <c r="F1209" s="46">
        <f>IF(Cadastro_Cargas!$E$5=0,0,IF(Perfil_Area!$Q$15=0,0,MIN(Cadastro_Cargas!$E$5,MAX(Cadastro_Cargas!$F$5,Perfil_Area!$Q$15*RANDBETWEEN(85,115)/100))))</f>
        <v>0.174</v>
      </c>
    </row>
    <row r="1210" ht="15.0" customHeight="1">
      <c r="A1210" s="45">
        <v>45661.5833333333</v>
      </c>
      <c r="B1210" s="35">
        <v>14.0</v>
      </c>
      <c r="C1210" s="35" t="s">
        <v>128</v>
      </c>
      <c r="D1210" s="39" t="s">
        <v>31</v>
      </c>
      <c r="E1210" s="35" t="s">
        <v>174</v>
      </c>
      <c r="F1210" s="46">
        <f>IF(Cadastro_Cargas!$E$6=0,0,IF(Perfil_Area!$Q$3=0,0,MIN(Cadastro_Cargas!$E$6,MAX(Cadastro_Cargas!$F$6,Perfil_Area!$Q$3*RANDBETWEEN(85,115)/100))))</f>
        <v>1.9392</v>
      </c>
    </row>
    <row r="1211" ht="15.0" customHeight="1">
      <c r="A1211" s="45">
        <v>45661.5833333333</v>
      </c>
      <c r="B1211" s="35">
        <v>14.0</v>
      </c>
      <c r="C1211" s="35" t="s">
        <v>128</v>
      </c>
      <c r="D1211" s="40" t="s">
        <v>44</v>
      </c>
      <c r="E1211" s="35" t="s">
        <v>174</v>
      </c>
      <c r="F1211" s="46">
        <f>IF(Cadastro_Cargas!$E$7=0,0,IF(Perfil_Area!$Q$5=0,0,MIN(Cadastro_Cargas!$E$7,MAX(Cadastro_Cargas!$F$7,Perfil_Area!$Q$5*RANDBETWEEN(85,115)/100))))</f>
        <v>0.354</v>
      </c>
    </row>
    <row r="1212" ht="15.0" customHeight="1">
      <c r="A1212" s="45">
        <v>45661.5833333333</v>
      </c>
      <c r="B1212" s="35">
        <v>14.0</v>
      </c>
      <c r="C1212" s="35" t="s">
        <v>128</v>
      </c>
      <c r="D1212" s="41" t="s">
        <v>56</v>
      </c>
      <c r="E1212" s="35" t="s">
        <v>174</v>
      </c>
      <c r="F1212" s="46">
        <f>IF(Cadastro_Cargas!$E$8=0,0,IF(Perfil_Area!$Q$7=0,0,MIN(Cadastro_Cargas!$E$8,MAX(Cadastro_Cargas!$F$8,Perfil_Area!$Q$7*RANDBETWEEN(85,115)/100))))</f>
        <v>0</v>
      </c>
    </row>
    <row r="1213" ht="15.0" customHeight="1">
      <c r="A1213" s="45">
        <v>45661.5833333333</v>
      </c>
      <c r="B1213" s="35">
        <v>14.0</v>
      </c>
      <c r="C1213" s="35" t="s">
        <v>129</v>
      </c>
      <c r="D1213" s="36" t="s">
        <v>104</v>
      </c>
      <c r="E1213" s="35" t="s">
        <v>173</v>
      </c>
      <c r="F1213" s="46">
        <f>IF(Cadastro_Cargas!$E$9=0,0,IF(Perfil_Area!$Q$10=0,0,MIN(Cadastro_Cargas!$E$9,MAX(Cadastro_Cargas!$F$9,Perfil_Area!$Q$10*RANDBETWEEN(85,115)/100))))</f>
        <v>0</v>
      </c>
    </row>
    <row r="1214" ht="15.0" customHeight="1">
      <c r="A1214" s="45">
        <v>45661.5833333333</v>
      </c>
      <c r="B1214" s="35">
        <v>14.0</v>
      </c>
      <c r="C1214" s="35" t="s">
        <v>129</v>
      </c>
      <c r="D1214" s="36" t="s">
        <v>105</v>
      </c>
      <c r="E1214" s="35" t="s">
        <v>173</v>
      </c>
      <c r="F1214" s="46">
        <f>IF(Cadastro_Cargas!$E$10=0,0,IF(Perfil_Area!$Q$12=0,0,MIN(Cadastro_Cargas!$E$10,MAX(Cadastro_Cargas!$F$10,Perfil_Area!$Q$12*RANDBETWEEN(85,115)/100))))</f>
        <v>16.192</v>
      </c>
    </row>
    <row r="1215" ht="15.0" customHeight="1">
      <c r="A1215" s="45">
        <v>45661.5833333333</v>
      </c>
      <c r="B1215" s="35">
        <v>14.0</v>
      </c>
      <c r="C1215" s="35" t="s">
        <v>129</v>
      </c>
      <c r="D1215" s="36" t="s">
        <v>106</v>
      </c>
      <c r="E1215" s="35" t="s">
        <v>173</v>
      </c>
      <c r="F1215" s="46">
        <f>IF(Cadastro_Cargas!$E$11=0,0,IF(Perfil_Area!$Q$14=0,0,MIN(Cadastro_Cargas!$E$11,MAX(Cadastro_Cargas!$F$11,Perfil_Area!$Q$14*RANDBETWEEN(85,115)/100))))</f>
        <v>2.304</v>
      </c>
    </row>
    <row r="1216" ht="15.0" customHeight="1">
      <c r="A1216" s="45">
        <v>45661.5833333333</v>
      </c>
      <c r="B1216" s="35">
        <v>14.0</v>
      </c>
      <c r="C1216" s="35" t="s">
        <v>129</v>
      </c>
      <c r="D1216" s="36" t="s">
        <v>107</v>
      </c>
      <c r="E1216" s="35" t="s">
        <v>173</v>
      </c>
      <c r="F1216" s="46">
        <f>IF(Cadastro_Cargas!$E$12=0,0,IF(Perfil_Area!$Q$16=0,0,MIN(Cadastro_Cargas!$E$12,MAX(Cadastro_Cargas!$F$12,Perfil_Area!$Q$16*RANDBETWEEN(85,115)/100))))</f>
        <v>0.174</v>
      </c>
    </row>
    <row r="1217" ht="15.0" customHeight="1">
      <c r="A1217" s="45">
        <v>45661.5833333333</v>
      </c>
      <c r="B1217" s="35">
        <v>14.0</v>
      </c>
      <c r="C1217" s="35" t="s">
        <v>129</v>
      </c>
      <c r="D1217" s="39" t="s">
        <v>31</v>
      </c>
      <c r="E1217" s="35" t="s">
        <v>174</v>
      </c>
      <c r="F1217" s="46">
        <f>IF(Cadastro_Cargas!$E$13=0,0,IF(Perfil_Area!$Q$4=0,0,MIN(Cadastro_Cargas!$E$13,MAX(Cadastro_Cargas!$F$13,Perfil_Area!$Q$4*RANDBETWEEN(85,115)/100))))</f>
        <v>3.725</v>
      </c>
    </row>
    <row r="1218" ht="15.0" customHeight="1">
      <c r="A1218" s="45">
        <v>45661.5833333333</v>
      </c>
      <c r="B1218" s="35">
        <v>14.0</v>
      </c>
      <c r="C1218" s="35" t="s">
        <v>129</v>
      </c>
      <c r="D1218" s="40" t="s">
        <v>44</v>
      </c>
      <c r="E1218" s="35" t="s">
        <v>174</v>
      </c>
      <c r="F1218" s="46">
        <f>IF(Cadastro_Cargas!$E$14=0,0,IF(Perfil_Area!$Q$6=0,0,MIN(Cadastro_Cargas!$E$14,MAX(Cadastro_Cargas!$F$14,Perfil_Area!$Q$6*RANDBETWEEN(85,115)/100))))</f>
        <v>0.514</v>
      </c>
    </row>
    <row r="1219" ht="15.0" customHeight="1">
      <c r="A1219" s="45">
        <v>45661.5833333333</v>
      </c>
      <c r="B1219" s="35">
        <v>14.0</v>
      </c>
      <c r="C1219" s="35" t="s">
        <v>129</v>
      </c>
      <c r="D1219" s="41" t="s">
        <v>56</v>
      </c>
      <c r="E1219" s="35" t="s">
        <v>174</v>
      </c>
      <c r="F1219" s="46">
        <f>IF(Cadastro_Cargas!$E$15=0,0,IF(Perfil_Area!$Q$8=0,0,MIN(Cadastro_Cargas!$E$15,MAX(Cadastro_Cargas!$F$15,Perfil_Area!$Q$8*RANDBETWEEN(85,115)/100))))</f>
        <v>0</v>
      </c>
    </row>
    <row r="1220" ht="15.0" customHeight="1">
      <c r="A1220" s="45">
        <v>45661.625</v>
      </c>
      <c r="B1220" s="35">
        <v>15.0</v>
      </c>
      <c r="C1220" s="35" t="s">
        <v>128</v>
      </c>
      <c r="D1220" s="36" t="s">
        <v>104</v>
      </c>
      <c r="E1220" s="35" t="s">
        <v>173</v>
      </c>
      <c r="F1220" s="46">
        <f>IF(Cadastro_Cargas!$E$2=0,0,IF(Perfil_Area!$R$9=0,0,MIN(Cadastro_Cargas!$E$2,MAX(Cadastro_Cargas!$F$2,Perfil_Area!$R$9*RANDBETWEEN(85,115)/100))))</f>
        <v>0</v>
      </c>
    </row>
    <row r="1221" ht="15.0" customHeight="1">
      <c r="A1221" s="45">
        <v>45661.625</v>
      </c>
      <c r="B1221" s="35">
        <v>15.0</v>
      </c>
      <c r="C1221" s="35" t="s">
        <v>128</v>
      </c>
      <c r="D1221" s="36" t="s">
        <v>105</v>
      </c>
      <c r="E1221" s="35" t="s">
        <v>173</v>
      </c>
      <c r="F1221" s="46">
        <f>IF(Cadastro_Cargas!$E$3=0,0,IF(Perfil_Area!$R$11=0,0,MIN(Cadastro_Cargas!$E$3,MAX(Cadastro_Cargas!$F$3,Perfil_Area!$R$11*RANDBETWEEN(85,115)/100))))</f>
        <v>0</v>
      </c>
    </row>
    <row r="1222" ht="15.0" customHeight="1">
      <c r="A1222" s="45">
        <v>45661.625</v>
      </c>
      <c r="B1222" s="35">
        <v>15.0</v>
      </c>
      <c r="C1222" s="35" t="s">
        <v>128</v>
      </c>
      <c r="D1222" s="36" t="s">
        <v>106</v>
      </c>
      <c r="E1222" s="35" t="s">
        <v>173</v>
      </c>
      <c r="F1222" s="46">
        <f>IF(Cadastro_Cargas!$E$4=0,0,IF(Perfil_Area!$R$13=0,0,MIN(Cadastro_Cargas!$E$4,MAX(Cadastro_Cargas!$F$4,Perfil_Area!$R$13*RANDBETWEEN(85,115)/100))))</f>
        <v>0</v>
      </c>
    </row>
    <row r="1223" ht="15.0" customHeight="1">
      <c r="A1223" s="45">
        <v>45661.625</v>
      </c>
      <c r="B1223" s="35">
        <v>15.0</v>
      </c>
      <c r="C1223" s="35" t="s">
        <v>128</v>
      </c>
      <c r="D1223" s="36" t="s">
        <v>107</v>
      </c>
      <c r="E1223" s="35" t="s">
        <v>173</v>
      </c>
      <c r="F1223" s="46">
        <f>IF(Cadastro_Cargas!$E$5=0,0,IF(Perfil_Area!$R$15=0,0,MIN(Cadastro_Cargas!$E$5,MAX(Cadastro_Cargas!$F$5,Perfil_Area!$R$15*RANDBETWEEN(85,115)/100))))</f>
        <v>0.2</v>
      </c>
    </row>
    <row r="1224" ht="15.0" customHeight="1">
      <c r="A1224" s="45">
        <v>45661.625</v>
      </c>
      <c r="B1224" s="35">
        <v>15.0</v>
      </c>
      <c r="C1224" s="35" t="s">
        <v>128</v>
      </c>
      <c r="D1224" s="39" t="s">
        <v>31</v>
      </c>
      <c r="E1224" s="35" t="s">
        <v>174</v>
      </c>
      <c r="F1224" s="46">
        <f>IF(Cadastro_Cargas!$E$6=0,0,IF(Perfil_Area!$R$3=0,0,MIN(Cadastro_Cargas!$E$6,MAX(Cadastro_Cargas!$F$6,Perfil_Area!$R$3*RANDBETWEEN(85,115)/100))))</f>
        <v>2.02</v>
      </c>
    </row>
    <row r="1225" ht="15.0" customHeight="1">
      <c r="A1225" s="45">
        <v>45661.625</v>
      </c>
      <c r="B1225" s="35">
        <v>15.0</v>
      </c>
      <c r="C1225" s="35" t="s">
        <v>128</v>
      </c>
      <c r="D1225" s="40" t="s">
        <v>44</v>
      </c>
      <c r="E1225" s="35" t="s">
        <v>174</v>
      </c>
      <c r="F1225" s="46">
        <f>IF(Cadastro_Cargas!$E$7=0,0,IF(Perfil_Area!$R$5=0,0,MIN(Cadastro_Cargas!$E$7,MAX(Cadastro_Cargas!$F$7,Perfil_Area!$R$5*RANDBETWEEN(85,115)/100))))</f>
        <v>0.354</v>
      </c>
    </row>
    <row r="1226" ht="15.0" customHeight="1">
      <c r="A1226" s="45">
        <v>45661.625</v>
      </c>
      <c r="B1226" s="35">
        <v>15.0</v>
      </c>
      <c r="C1226" s="35" t="s">
        <v>128</v>
      </c>
      <c r="D1226" s="41" t="s">
        <v>56</v>
      </c>
      <c r="E1226" s="35" t="s">
        <v>174</v>
      </c>
      <c r="F1226" s="46">
        <f>IF(Cadastro_Cargas!$E$8=0,0,IF(Perfil_Area!$R$7=0,0,MIN(Cadastro_Cargas!$E$8,MAX(Cadastro_Cargas!$F$8,Perfil_Area!$R$7*RANDBETWEEN(85,115)/100))))</f>
        <v>0</v>
      </c>
    </row>
    <row r="1227" ht="15.0" customHeight="1">
      <c r="A1227" s="45">
        <v>45661.625</v>
      </c>
      <c r="B1227" s="35">
        <v>15.0</v>
      </c>
      <c r="C1227" s="35" t="s">
        <v>129</v>
      </c>
      <c r="D1227" s="36" t="s">
        <v>104</v>
      </c>
      <c r="E1227" s="35" t="s">
        <v>173</v>
      </c>
      <c r="F1227" s="46">
        <f>IF(Cadastro_Cargas!$E$9=0,0,IF(Perfil_Area!$R$10=0,0,MIN(Cadastro_Cargas!$E$9,MAX(Cadastro_Cargas!$F$9,Perfil_Area!$R$10*RANDBETWEEN(85,115)/100))))</f>
        <v>0</v>
      </c>
    </row>
    <row r="1228" ht="15.0" customHeight="1">
      <c r="A1228" s="45">
        <v>45661.625</v>
      </c>
      <c r="B1228" s="35">
        <v>15.0</v>
      </c>
      <c r="C1228" s="35" t="s">
        <v>129</v>
      </c>
      <c r="D1228" s="36" t="s">
        <v>105</v>
      </c>
      <c r="E1228" s="35" t="s">
        <v>173</v>
      </c>
      <c r="F1228" s="46">
        <f>IF(Cadastro_Cargas!$E$10=0,0,IF(Perfil_Area!$R$12=0,0,MIN(Cadastro_Cargas!$E$10,MAX(Cadastro_Cargas!$F$10,Perfil_Area!$R$12*RANDBETWEEN(85,115)/100))))</f>
        <v>17.6</v>
      </c>
    </row>
    <row r="1229" ht="15.0" customHeight="1">
      <c r="A1229" s="45">
        <v>45661.625</v>
      </c>
      <c r="B1229" s="35">
        <v>15.0</v>
      </c>
      <c r="C1229" s="35" t="s">
        <v>129</v>
      </c>
      <c r="D1229" s="36" t="s">
        <v>106</v>
      </c>
      <c r="E1229" s="35" t="s">
        <v>173</v>
      </c>
      <c r="F1229" s="46">
        <f>IF(Cadastro_Cargas!$E$11=0,0,IF(Perfil_Area!$R$14=0,0,MIN(Cadastro_Cargas!$E$11,MAX(Cadastro_Cargas!$F$11,Perfil_Area!$R$14*RANDBETWEEN(85,115)/100))))</f>
        <v>2.367013373</v>
      </c>
    </row>
    <row r="1230" ht="15.0" customHeight="1">
      <c r="A1230" s="45">
        <v>45661.625</v>
      </c>
      <c r="B1230" s="35">
        <v>15.0</v>
      </c>
      <c r="C1230" s="35" t="s">
        <v>129</v>
      </c>
      <c r="D1230" s="36" t="s">
        <v>107</v>
      </c>
      <c r="E1230" s="35" t="s">
        <v>173</v>
      </c>
      <c r="F1230" s="46">
        <f>IF(Cadastro_Cargas!$E$12=0,0,IF(Perfil_Area!$R$16=0,0,MIN(Cadastro_Cargas!$E$12,MAX(Cadastro_Cargas!$F$12,Perfil_Area!$R$16*RANDBETWEEN(85,115)/100))))</f>
        <v>0.2</v>
      </c>
    </row>
    <row r="1231" ht="15.0" customHeight="1">
      <c r="A1231" s="45">
        <v>45661.625</v>
      </c>
      <c r="B1231" s="35">
        <v>15.0</v>
      </c>
      <c r="C1231" s="35" t="s">
        <v>129</v>
      </c>
      <c r="D1231" s="39" t="s">
        <v>31</v>
      </c>
      <c r="E1231" s="35" t="s">
        <v>174</v>
      </c>
      <c r="F1231" s="46">
        <f>IF(Cadastro_Cargas!$E$13=0,0,IF(Perfil_Area!$R$4=0,0,MIN(Cadastro_Cargas!$E$13,MAX(Cadastro_Cargas!$F$13,Perfil_Area!$R$4*RANDBETWEEN(85,115)/100))))</f>
        <v>3.5015</v>
      </c>
    </row>
    <row r="1232" ht="15.0" customHeight="1">
      <c r="A1232" s="45">
        <v>45661.625</v>
      </c>
      <c r="B1232" s="35">
        <v>15.0</v>
      </c>
      <c r="C1232" s="35" t="s">
        <v>129</v>
      </c>
      <c r="D1232" s="40" t="s">
        <v>44</v>
      </c>
      <c r="E1232" s="35" t="s">
        <v>174</v>
      </c>
      <c r="F1232" s="46">
        <f>IF(Cadastro_Cargas!$E$14=0,0,IF(Perfil_Area!$R$6=0,0,MIN(Cadastro_Cargas!$E$14,MAX(Cadastro_Cargas!$F$14,Perfil_Area!$R$6*RANDBETWEEN(85,115)/100))))</f>
        <v>0.514</v>
      </c>
    </row>
    <row r="1233" ht="15.0" customHeight="1">
      <c r="A1233" s="45">
        <v>45661.625</v>
      </c>
      <c r="B1233" s="35">
        <v>15.0</v>
      </c>
      <c r="C1233" s="35" t="s">
        <v>129</v>
      </c>
      <c r="D1233" s="41" t="s">
        <v>56</v>
      </c>
      <c r="E1233" s="35" t="s">
        <v>174</v>
      </c>
      <c r="F1233" s="46">
        <f>IF(Cadastro_Cargas!$E$15=0,0,IF(Perfil_Area!$R$8=0,0,MIN(Cadastro_Cargas!$E$15,MAX(Cadastro_Cargas!$F$15,Perfil_Area!$R$8*RANDBETWEEN(85,115)/100))))</f>
        <v>0</v>
      </c>
    </row>
    <row r="1234" ht="15.0" customHeight="1">
      <c r="A1234" s="45">
        <v>45661.6666666667</v>
      </c>
      <c r="B1234" s="35">
        <v>16.0</v>
      </c>
      <c r="C1234" s="35" t="s">
        <v>128</v>
      </c>
      <c r="D1234" s="36" t="s">
        <v>104</v>
      </c>
      <c r="E1234" s="35" t="s">
        <v>173</v>
      </c>
      <c r="F1234" s="46">
        <f>IF(Cadastro_Cargas!$E$2=0,0,IF(Perfil_Area!$S$9=0,0,MIN(Cadastro_Cargas!$E$2,MAX(Cadastro_Cargas!$F$2,Perfil_Area!$S$9*RANDBETWEEN(85,115)/100))))</f>
        <v>0</v>
      </c>
    </row>
    <row r="1235" ht="15.0" customHeight="1">
      <c r="A1235" s="45">
        <v>45661.6666666667</v>
      </c>
      <c r="B1235" s="35">
        <v>16.0</v>
      </c>
      <c r="C1235" s="35" t="s">
        <v>128</v>
      </c>
      <c r="D1235" s="36" t="s">
        <v>105</v>
      </c>
      <c r="E1235" s="35" t="s">
        <v>173</v>
      </c>
      <c r="F1235" s="46">
        <f>IF(Cadastro_Cargas!$E$3=0,0,IF(Perfil_Area!$S$11=0,0,MIN(Cadastro_Cargas!$E$3,MAX(Cadastro_Cargas!$F$3,Perfil_Area!$S$11*RANDBETWEEN(85,115)/100))))</f>
        <v>0</v>
      </c>
    </row>
    <row r="1236" ht="15.0" customHeight="1">
      <c r="A1236" s="45">
        <v>45661.6666666667</v>
      </c>
      <c r="B1236" s="35">
        <v>16.0</v>
      </c>
      <c r="C1236" s="35" t="s">
        <v>128</v>
      </c>
      <c r="D1236" s="36" t="s">
        <v>106</v>
      </c>
      <c r="E1236" s="35" t="s">
        <v>173</v>
      </c>
      <c r="F1236" s="46">
        <f>IF(Cadastro_Cargas!$E$4=0,0,IF(Perfil_Area!$S$13=0,0,MIN(Cadastro_Cargas!$E$4,MAX(Cadastro_Cargas!$F$4,Perfil_Area!$S$13*RANDBETWEEN(85,115)/100))))</f>
        <v>0</v>
      </c>
    </row>
    <row r="1237" ht="15.0" customHeight="1">
      <c r="A1237" s="45">
        <v>45661.6666666667</v>
      </c>
      <c r="B1237" s="35">
        <v>16.0</v>
      </c>
      <c r="C1237" s="35" t="s">
        <v>128</v>
      </c>
      <c r="D1237" s="36" t="s">
        <v>107</v>
      </c>
      <c r="E1237" s="35" t="s">
        <v>173</v>
      </c>
      <c r="F1237" s="46">
        <f>IF(Cadastro_Cargas!$E$5=0,0,IF(Perfil_Area!$S$15=0,0,MIN(Cadastro_Cargas!$E$5,MAX(Cadastro_Cargas!$F$5,Perfil_Area!$S$15*RANDBETWEEN(85,115)/100))))</f>
        <v>0.198</v>
      </c>
    </row>
    <row r="1238" ht="15.0" customHeight="1">
      <c r="A1238" s="45">
        <v>45661.6666666667</v>
      </c>
      <c r="B1238" s="35">
        <v>16.0</v>
      </c>
      <c r="C1238" s="35" t="s">
        <v>128</v>
      </c>
      <c r="D1238" s="39" t="s">
        <v>31</v>
      </c>
      <c r="E1238" s="35" t="s">
        <v>174</v>
      </c>
      <c r="F1238" s="46">
        <f>IF(Cadastro_Cargas!$E$6=0,0,IF(Perfil_Area!$S$3=0,0,MIN(Cadastro_Cargas!$E$6,MAX(Cadastro_Cargas!$F$6,Perfil_Area!$S$3*RANDBETWEEN(85,115)/100))))</f>
        <v>2.02</v>
      </c>
    </row>
    <row r="1239" ht="15.0" customHeight="1">
      <c r="A1239" s="45">
        <v>45661.6666666667</v>
      </c>
      <c r="B1239" s="35">
        <v>16.0</v>
      </c>
      <c r="C1239" s="35" t="s">
        <v>128</v>
      </c>
      <c r="D1239" s="40" t="s">
        <v>44</v>
      </c>
      <c r="E1239" s="35" t="s">
        <v>174</v>
      </c>
      <c r="F1239" s="46">
        <f>IF(Cadastro_Cargas!$E$7=0,0,IF(Perfil_Area!$S$5=0,0,MIN(Cadastro_Cargas!$E$7,MAX(Cadastro_Cargas!$F$7,Perfil_Area!$S$5*RANDBETWEEN(85,115)/100))))</f>
        <v>0.3151</v>
      </c>
    </row>
    <row r="1240" ht="15.0" customHeight="1">
      <c r="A1240" s="45">
        <v>45661.6666666667</v>
      </c>
      <c r="B1240" s="35">
        <v>16.0</v>
      </c>
      <c r="C1240" s="35" t="s">
        <v>128</v>
      </c>
      <c r="D1240" s="41" t="s">
        <v>56</v>
      </c>
      <c r="E1240" s="35" t="s">
        <v>174</v>
      </c>
      <c r="F1240" s="46">
        <f>IF(Cadastro_Cargas!$E$8=0,0,IF(Perfil_Area!$S$7=0,0,MIN(Cadastro_Cargas!$E$8,MAX(Cadastro_Cargas!$F$8,Perfil_Area!$S$7*RANDBETWEEN(85,115)/100))))</f>
        <v>0</v>
      </c>
    </row>
    <row r="1241" ht="15.0" customHeight="1">
      <c r="A1241" s="45">
        <v>45661.6666666667</v>
      </c>
      <c r="B1241" s="35">
        <v>16.0</v>
      </c>
      <c r="C1241" s="35" t="s">
        <v>129</v>
      </c>
      <c r="D1241" s="36" t="s">
        <v>104</v>
      </c>
      <c r="E1241" s="35" t="s">
        <v>173</v>
      </c>
      <c r="F1241" s="46">
        <f>IF(Cadastro_Cargas!$E$9=0,0,IF(Perfil_Area!$S$10=0,0,MIN(Cadastro_Cargas!$E$9,MAX(Cadastro_Cargas!$F$9,Perfil_Area!$S$10*RANDBETWEEN(85,115)/100))))</f>
        <v>0</v>
      </c>
    </row>
    <row r="1242" ht="15.0" customHeight="1">
      <c r="A1242" s="45">
        <v>45661.6666666667</v>
      </c>
      <c r="B1242" s="35">
        <v>16.0</v>
      </c>
      <c r="C1242" s="35" t="s">
        <v>129</v>
      </c>
      <c r="D1242" s="36" t="s">
        <v>105</v>
      </c>
      <c r="E1242" s="35" t="s">
        <v>173</v>
      </c>
      <c r="F1242" s="46">
        <f>IF(Cadastro_Cargas!$E$10=0,0,IF(Perfil_Area!$S$12=0,0,MIN(Cadastro_Cargas!$E$10,MAX(Cadastro_Cargas!$F$10,Perfil_Area!$S$12*RANDBETWEEN(85,115)/100))))</f>
        <v>0</v>
      </c>
    </row>
    <row r="1243" ht="15.0" customHeight="1">
      <c r="A1243" s="45">
        <v>45661.6666666667</v>
      </c>
      <c r="B1243" s="35">
        <v>16.0</v>
      </c>
      <c r="C1243" s="35" t="s">
        <v>129</v>
      </c>
      <c r="D1243" s="36" t="s">
        <v>106</v>
      </c>
      <c r="E1243" s="35" t="s">
        <v>173</v>
      </c>
      <c r="F1243" s="46">
        <f>IF(Cadastro_Cargas!$E$11=0,0,IF(Perfil_Area!$S$14=0,0,MIN(Cadastro_Cargas!$E$11,MAX(Cadastro_Cargas!$F$11,Perfil_Area!$S$14*RANDBETWEEN(85,115)/100))))</f>
        <v>2.312683507</v>
      </c>
    </row>
    <row r="1244" ht="15.0" customHeight="1">
      <c r="A1244" s="45">
        <v>45661.6666666667</v>
      </c>
      <c r="B1244" s="35">
        <v>16.0</v>
      </c>
      <c r="C1244" s="35" t="s">
        <v>129</v>
      </c>
      <c r="D1244" s="36" t="s">
        <v>107</v>
      </c>
      <c r="E1244" s="35" t="s">
        <v>173</v>
      </c>
      <c r="F1244" s="46">
        <f>IF(Cadastro_Cargas!$E$12=0,0,IF(Perfil_Area!$S$16=0,0,MIN(Cadastro_Cargas!$E$12,MAX(Cadastro_Cargas!$F$12,Perfil_Area!$S$16*RANDBETWEEN(85,115)/100))))</f>
        <v>0.2</v>
      </c>
    </row>
    <row r="1245" ht="15.0" customHeight="1">
      <c r="A1245" s="45">
        <v>45661.6666666667</v>
      </c>
      <c r="B1245" s="35">
        <v>16.0</v>
      </c>
      <c r="C1245" s="35" t="s">
        <v>129</v>
      </c>
      <c r="D1245" s="39" t="s">
        <v>31</v>
      </c>
      <c r="E1245" s="35" t="s">
        <v>174</v>
      </c>
      <c r="F1245" s="46">
        <f>IF(Cadastro_Cargas!$E$13=0,0,IF(Perfil_Area!$S$4=0,0,MIN(Cadastro_Cargas!$E$13,MAX(Cadastro_Cargas!$F$13,Perfil_Area!$S$4*RANDBETWEEN(85,115)/100))))</f>
        <v>3.6505</v>
      </c>
    </row>
    <row r="1246" ht="15.0" customHeight="1">
      <c r="A1246" s="45">
        <v>45661.6666666667</v>
      </c>
      <c r="B1246" s="35">
        <v>16.0</v>
      </c>
      <c r="C1246" s="35" t="s">
        <v>129</v>
      </c>
      <c r="D1246" s="40" t="s">
        <v>44</v>
      </c>
      <c r="E1246" s="35" t="s">
        <v>174</v>
      </c>
      <c r="F1246" s="46">
        <f>IF(Cadastro_Cargas!$E$14=0,0,IF(Perfil_Area!$S$6=0,0,MIN(Cadastro_Cargas!$E$14,MAX(Cadastro_Cargas!$F$14,Perfil_Area!$S$6*RANDBETWEEN(85,115)/100))))</f>
        <v>0.42946</v>
      </c>
    </row>
    <row r="1247" ht="15.0" customHeight="1">
      <c r="A1247" s="45">
        <v>45661.6666666667</v>
      </c>
      <c r="B1247" s="35">
        <v>16.0</v>
      </c>
      <c r="C1247" s="35" t="s">
        <v>129</v>
      </c>
      <c r="D1247" s="41" t="s">
        <v>56</v>
      </c>
      <c r="E1247" s="35" t="s">
        <v>174</v>
      </c>
      <c r="F1247" s="46">
        <f>IF(Cadastro_Cargas!$E$15=0,0,IF(Perfil_Area!$S$8=0,0,MIN(Cadastro_Cargas!$E$15,MAX(Cadastro_Cargas!$F$15,Perfil_Area!$S$8*RANDBETWEEN(85,115)/100))))</f>
        <v>0</v>
      </c>
    </row>
    <row r="1248" ht="15.0" customHeight="1">
      <c r="A1248" s="45">
        <v>45661.7083333333</v>
      </c>
      <c r="B1248" s="35">
        <v>17.0</v>
      </c>
      <c r="C1248" s="35" t="s">
        <v>128</v>
      </c>
      <c r="D1248" s="36" t="s">
        <v>104</v>
      </c>
      <c r="E1248" s="35" t="s">
        <v>173</v>
      </c>
      <c r="F1248" s="46">
        <f>IF(Cadastro_Cargas!$E$2=0,0,IF(Perfil_Area!$T$9=0,0,MIN(Cadastro_Cargas!$E$2,MAX(Cadastro_Cargas!$F$2,Perfil_Area!$T$9*RANDBETWEEN(85,115)/100))))</f>
        <v>0</v>
      </c>
    </row>
    <row r="1249" ht="15.0" customHeight="1">
      <c r="A1249" s="45">
        <v>45661.7083333333</v>
      </c>
      <c r="B1249" s="35">
        <v>17.0</v>
      </c>
      <c r="C1249" s="35" t="s">
        <v>128</v>
      </c>
      <c r="D1249" s="36" t="s">
        <v>105</v>
      </c>
      <c r="E1249" s="35" t="s">
        <v>173</v>
      </c>
      <c r="F1249" s="46">
        <f>IF(Cadastro_Cargas!$E$3=0,0,IF(Perfil_Area!$T$11=0,0,MIN(Cadastro_Cargas!$E$3,MAX(Cadastro_Cargas!$F$3,Perfil_Area!$T$11*RANDBETWEEN(85,115)/100))))</f>
        <v>0</v>
      </c>
    </row>
    <row r="1250" ht="15.0" customHeight="1">
      <c r="A1250" s="45">
        <v>45661.7083333333</v>
      </c>
      <c r="B1250" s="35">
        <v>17.0</v>
      </c>
      <c r="C1250" s="35" t="s">
        <v>128</v>
      </c>
      <c r="D1250" s="36" t="s">
        <v>106</v>
      </c>
      <c r="E1250" s="35" t="s">
        <v>173</v>
      </c>
      <c r="F1250" s="46">
        <f>IF(Cadastro_Cargas!$E$4=0,0,IF(Perfil_Area!$T$13=0,0,MIN(Cadastro_Cargas!$E$4,MAX(Cadastro_Cargas!$F$4,Perfil_Area!$T$13*RANDBETWEEN(85,115)/100))))</f>
        <v>0</v>
      </c>
    </row>
    <row r="1251" ht="15.0" customHeight="1">
      <c r="A1251" s="45">
        <v>45661.7083333333</v>
      </c>
      <c r="B1251" s="35">
        <v>17.0</v>
      </c>
      <c r="C1251" s="35" t="s">
        <v>128</v>
      </c>
      <c r="D1251" s="36" t="s">
        <v>107</v>
      </c>
      <c r="E1251" s="35" t="s">
        <v>173</v>
      </c>
      <c r="F1251" s="46">
        <f>IF(Cadastro_Cargas!$E$5=0,0,IF(Perfil_Area!$T$15=0,0,MIN(Cadastro_Cargas!$E$5,MAX(Cadastro_Cargas!$F$5,Perfil_Area!$T$15*RANDBETWEEN(85,115)/100))))</f>
        <v>0.172</v>
      </c>
    </row>
    <row r="1252" ht="15.0" customHeight="1">
      <c r="A1252" s="45">
        <v>45661.7083333333</v>
      </c>
      <c r="B1252" s="35">
        <v>17.0</v>
      </c>
      <c r="C1252" s="35" t="s">
        <v>128</v>
      </c>
      <c r="D1252" s="39" t="s">
        <v>31</v>
      </c>
      <c r="E1252" s="35" t="s">
        <v>174</v>
      </c>
      <c r="F1252" s="46">
        <f>IF(Cadastro_Cargas!$E$6=0,0,IF(Perfil_Area!$T$3=0,0,MIN(Cadastro_Cargas!$E$6,MAX(Cadastro_Cargas!$F$6,Perfil_Area!$T$3*RANDBETWEEN(85,115)/100))))</f>
        <v>0.6758</v>
      </c>
    </row>
    <row r="1253" ht="15.0" customHeight="1">
      <c r="A1253" s="45">
        <v>45661.7083333333</v>
      </c>
      <c r="B1253" s="35">
        <v>17.0</v>
      </c>
      <c r="C1253" s="35" t="s">
        <v>128</v>
      </c>
      <c r="D1253" s="40" t="s">
        <v>44</v>
      </c>
      <c r="E1253" s="35" t="s">
        <v>174</v>
      </c>
      <c r="F1253" s="46">
        <f>IF(Cadastro_Cargas!$E$7=0,0,IF(Perfil_Area!$T$5=0,0,MIN(Cadastro_Cargas!$E$7,MAX(Cadastro_Cargas!$F$7,Perfil_Area!$T$5*RANDBETWEEN(85,115)/100))))</f>
        <v>0.354</v>
      </c>
    </row>
    <row r="1254" ht="15.0" customHeight="1">
      <c r="A1254" s="45">
        <v>45661.7083333333</v>
      </c>
      <c r="B1254" s="35">
        <v>17.0</v>
      </c>
      <c r="C1254" s="35" t="s">
        <v>128</v>
      </c>
      <c r="D1254" s="41" t="s">
        <v>56</v>
      </c>
      <c r="E1254" s="35" t="s">
        <v>174</v>
      </c>
      <c r="F1254" s="46">
        <f>IF(Cadastro_Cargas!$E$8=0,0,IF(Perfil_Area!$T$7=0,0,MIN(Cadastro_Cargas!$E$8,MAX(Cadastro_Cargas!$F$8,Perfil_Area!$T$7*RANDBETWEEN(85,115)/100))))</f>
        <v>0</v>
      </c>
    </row>
    <row r="1255" ht="15.0" customHeight="1">
      <c r="A1255" s="45">
        <v>45661.7083333333</v>
      </c>
      <c r="B1255" s="35">
        <v>17.0</v>
      </c>
      <c r="C1255" s="35" t="s">
        <v>129</v>
      </c>
      <c r="D1255" s="36" t="s">
        <v>104</v>
      </c>
      <c r="E1255" s="35" t="s">
        <v>173</v>
      </c>
      <c r="F1255" s="46">
        <f>IF(Cadastro_Cargas!$E$9=0,0,IF(Perfil_Area!$T$10=0,0,MIN(Cadastro_Cargas!$E$9,MAX(Cadastro_Cargas!$F$9,Perfil_Area!$T$10*RANDBETWEEN(85,115)/100))))</f>
        <v>0</v>
      </c>
    </row>
    <row r="1256" ht="15.0" customHeight="1">
      <c r="A1256" s="45">
        <v>45661.7083333333</v>
      </c>
      <c r="B1256" s="35">
        <v>17.0</v>
      </c>
      <c r="C1256" s="35" t="s">
        <v>129</v>
      </c>
      <c r="D1256" s="36" t="s">
        <v>105</v>
      </c>
      <c r="E1256" s="35" t="s">
        <v>173</v>
      </c>
      <c r="F1256" s="46">
        <f>IF(Cadastro_Cargas!$E$10=0,0,IF(Perfil_Area!$T$12=0,0,MIN(Cadastro_Cargas!$E$10,MAX(Cadastro_Cargas!$F$10,Perfil_Area!$T$12*RANDBETWEEN(85,115)/100))))</f>
        <v>0</v>
      </c>
    </row>
    <row r="1257" ht="15.0" customHeight="1">
      <c r="A1257" s="45">
        <v>45661.7083333333</v>
      </c>
      <c r="B1257" s="35">
        <v>17.0</v>
      </c>
      <c r="C1257" s="35" t="s">
        <v>129</v>
      </c>
      <c r="D1257" s="36" t="s">
        <v>106</v>
      </c>
      <c r="E1257" s="35" t="s">
        <v>173</v>
      </c>
      <c r="F1257" s="46">
        <f>IF(Cadastro_Cargas!$E$11=0,0,IF(Perfil_Area!$T$14=0,0,MIN(Cadastro_Cargas!$E$11,MAX(Cadastro_Cargas!$F$11,Perfil_Area!$T$14*RANDBETWEEN(85,115)/100))))</f>
        <v>2.367013373</v>
      </c>
    </row>
    <row r="1258" ht="15.0" customHeight="1">
      <c r="A1258" s="45">
        <v>45661.7083333333</v>
      </c>
      <c r="B1258" s="35">
        <v>17.0</v>
      </c>
      <c r="C1258" s="35" t="s">
        <v>129</v>
      </c>
      <c r="D1258" s="36" t="s">
        <v>107</v>
      </c>
      <c r="E1258" s="35" t="s">
        <v>173</v>
      </c>
      <c r="F1258" s="46">
        <f>IF(Cadastro_Cargas!$E$12=0,0,IF(Perfil_Area!$T$16=0,0,MIN(Cadastro_Cargas!$E$12,MAX(Cadastro_Cargas!$F$12,Perfil_Area!$T$16*RANDBETWEEN(85,115)/100))))</f>
        <v>0.2</v>
      </c>
    </row>
    <row r="1259" ht="15.0" customHeight="1">
      <c r="A1259" s="45">
        <v>45661.7083333333</v>
      </c>
      <c r="B1259" s="35">
        <v>17.0</v>
      </c>
      <c r="C1259" s="35" t="s">
        <v>129</v>
      </c>
      <c r="D1259" s="39" t="s">
        <v>31</v>
      </c>
      <c r="E1259" s="35" t="s">
        <v>174</v>
      </c>
      <c r="F1259" s="46">
        <f>IF(Cadastro_Cargas!$E$13=0,0,IF(Perfil_Area!$T$4=0,0,MIN(Cadastro_Cargas!$E$13,MAX(Cadastro_Cargas!$F$13,Perfil_Area!$T$4*RANDBETWEEN(85,115)/100))))</f>
        <v>1.144</v>
      </c>
    </row>
    <row r="1260" ht="15.0" customHeight="1">
      <c r="A1260" s="45">
        <v>45661.7083333333</v>
      </c>
      <c r="B1260" s="35">
        <v>17.0</v>
      </c>
      <c r="C1260" s="35" t="s">
        <v>129</v>
      </c>
      <c r="D1260" s="40" t="s">
        <v>44</v>
      </c>
      <c r="E1260" s="35" t="s">
        <v>174</v>
      </c>
      <c r="F1260" s="46">
        <f>IF(Cadastro_Cargas!$E$14=0,0,IF(Perfil_Area!$T$6=0,0,MIN(Cadastro_Cargas!$E$14,MAX(Cadastro_Cargas!$F$14,Perfil_Area!$T$6*RANDBETWEEN(85,115)/100))))</f>
        <v>0.514</v>
      </c>
    </row>
    <row r="1261" ht="15.0" customHeight="1">
      <c r="A1261" s="45">
        <v>45661.7083333333</v>
      </c>
      <c r="B1261" s="35">
        <v>17.0</v>
      </c>
      <c r="C1261" s="35" t="s">
        <v>129</v>
      </c>
      <c r="D1261" s="41" t="s">
        <v>56</v>
      </c>
      <c r="E1261" s="35" t="s">
        <v>174</v>
      </c>
      <c r="F1261" s="46">
        <f>IF(Cadastro_Cargas!$E$15=0,0,IF(Perfil_Area!$T$8=0,0,MIN(Cadastro_Cargas!$E$15,MAX(Cadastro_Cargas!$F$15,Perfil_Area!$T$8*RANDBETWEEN(85,115)/100))))</f>
        <v>0</v>
      </c>
    </row>
    <row r="1262" ht="15.0" customHeight="1">
      <c r="A1262" s="45">
        <v>45661.75</v>
      </c>
      <c r="B1262" s="35">
        <v>18.0</v>
      </c>
      <c r="C1262" s="35" t="s">
        <v>128</v>
      </c>
      <c r="D1262" s="36" t="s">
        <v>104</v>
      </c>
      <c r="E1262" s="35" t="s">
        <v>173</v>
      </c>
      <c r="F1262" s="46">
        <f>IF(Cadastro_Cargas!$E$2=0,0,IF(Perfil_Area!$U$9=0,0,MIN(Cadastro_Cargas!$E$2,MAX(Cadastro_Cargas!$F$2,Perfil_Area!$U$9*RANDBETWEEN(85,115)/100))))</f>
        <v>0</v>
      </c>
    </row>
    <row r="1263" ht="15.0" customHeight="1">
      <c r="A1263" s="45">
        <v>45661.75</v>
      </c>
      <c r="B1263" s="35">
        <v>18.0</v>
      </c>
      <c r="C1263" s="35" t="s">
        <v>128</v>
      </c>
      <c r="D1263" s="36" t="s">
        <v>105</v>
      </c>
      <c r="E1263" s="35" t="s">
        <v>173</v>
      </c>
      <c r="F1263" s="46">
        <f>IF(Cadastro_Cargas!$E$3=0,0,IF(Perfil_Area!$U$11=0,0,MIN(Cadastro_Cargas!$E$3,MAX(Cadastro_Cargas!$F$3,Perfil_Area!$U$11*RANDBETWEEN(85,115)/100))))</f>
        <v>0</v>
      </c>
    </row>
    <row r="1264" ht="15.0" customHeight="1">
      <c r="A1264" s="45">
        <v>45661.75</v>
      </c>
      <c r="B1264" s="35">
        <v>18.0</v>
      </c>
      <c r="C1264" s="35" t="s">
        <v>128</v>
      </c>
      <c r="D1264" s="36" t="s">
        <v>106</v>
      </c>
      <c r="E1264" s="35" t="s">
        <v>173</v>
      </c>
      <c r="F1264" s="46">
        <f>IF(Cadastro_Cargas!$E$4=0,0,IF(Perfil_Area!$U$13=0,0,MIN(Cadastro_Cargas!$E$4,MAX(Cadastro_Cargas!$F$4,Perfil_Area!$U$13*RANDBETWEEN(85,115)/100))))</f>
        <v>0</v>
      </c>
    </row>
    <row r="1265" ht="15.0" customHeight="1">
      <c r="A1265" s="45">
        <v>45661.75</v>
      </c>
      <c r="B1265" s="35">
        <v>18.0</v>
      </c>
      <c r="C1265" s="35" t="s">
        <v>128</v>
      </c>
      <c r="D1265" s="36" t="s">
        <v>107</v>
      </c>
      <c r="E1265" s="35" t="s">
        <v>173</v>
      </c>
      <c r="F1265" s="46">
        <f>IF(Cadastro_Cargas!$E$5=0,0,IF(Perfil_Area!$U$15=0,0,MIN(Cadastro_Cargas!$E$5,MAX(Cadastro_Cargas!$F$5,Perfil_Area!$U$15*RANDBETWEEN(85,115)/100))))</f>
        <v>0.174</v>
      </c>
    </row>
    <row r="1266" ht="15.0" customHeight="1">
      <c r="A1266" s="45">
        <v>45661.75</v>
      </c>
      <c r="B1266" s="35">
        <v>18.0</v>
      </c>
      <c r="C1266" s="35" t="s">
        <v>128</v>
      </c>
      <c r="D1266" s="39" t="s">
        <v>31</v>
      </c>
      <c r="E1266" s="35" t="s">
        <v>174</v>
      </c>
      <c r="F1266" s="46">
        <f>IF(Cadastro_Cargas!$E$6=0,0,IF(Perfil_Area!$U$3=0,0,MIN(Cadastro_Cargas!$E$6,MAX(Cadastro_Cargas!$F$6,Perfil_Area!$U$3*RANDBETWEEN(85,115)/100))))</f>
        <v>0.606</v>
      </c>
    </row>
    <row r="1267" ht="15.0" customHeight="1">
      <c r="A1267" s="45">
        <v>45661.75</v>
      </c>
      <c r="B1267" s="35">
        <v>18.0</v>
      </c>
      <c r="C1267" s="35" t="s">
        <v>128</v>
      </c>
      <c r="D1267" s="40" t="s">
        <v>44</v>
      </c>
      <c r="E1267" s="35" t="s">
        <v>174</v>
      </c>
      <c r="F1267" s="46">
        <f>IF(Cadastro_Cargas!$E$7=0,0,IF(Perfil_Area!$U$5=0,0,MIN(Cadastro_Cargas!$E$7,MAX(Cadastro_Cargas!$F$7,Perfil_Area!$U$5*RANDBETWEEN(85,115)/100))))</f>
        <v>0.354</v>
      </c>
    </row>
    <row r="1268" ht="15.0" customHeight="1">
      <c r="A1268" s="45">
        <v>45661.75</v>
      </c>
      <c r="B1268" s="35">
        <v>18.0</v>
      </c>
      <c r="C1268" s="35" t="s">
        <v>128</v>
      </c>
      <c r="D1268" s="41" t="s">
        <v>56</v>
      </c>
      <c r="E1268" s="35" t="s">
        <v>174</v>
      </c>
      <c r="F1268" s="46">
        <f>IF(Cadastro_Cargas!$E$8=0,0,IF(Perfil_Area!$U$7=0,0,MIN(Cadastro_Cargas!$E$8,MAX(Cadastro_Cargas!$F$8,Perfil_Area!$U$7*RANDBETWEEN(85,115)/100))))</f>
        <v>0.176</v>
      </c>
    </row>
    <row r="1269" ht="15.0" customHeight="1">
      <c r="A1269" s="45">
        <v>45661.75</v>
      </c>
      <c r="B1269" s="35">
        <v>18.0</v>
      </c>
      <c r="C1269" s="35" t="s">
        <v>129</v>
      </c>
      <c r="D1269" s="36" t="s">
        <v>104</v>
      </c>
      <c r="E1269" s="35" t="s">
        <v>173</v>
      </c>
      <c r="F1269" s="46">
        <f>IF(Cadastro_Cargas!$E$9=0,0,IF(Perfil_Area!$U$10=0,0,MIN(Cadastro_Cargas!$E$9,MAX(Cadastro_Cargas!$F$9,Perfil_Area!$U$10*RANDBETWEEN(85,115)/100))))</f>
        <v>0</v>
      </c>
    </row>
    <row r="1270" ht="15.0" customHeight="1">
      <c r="A1270" s="45">
        <v>45661.75</v>
      </c>
      <c r="B1270" s="35">
        <v>18.0</v>
      </c>
      <c r="C1270" s="35" t="s">
        <v>129</v>
      </c>
      <c r="D1270" s="36" t="s">
        <v>105</v>
      </c>
      <c r="E1270" s="35" t="s">
        <v>173</v>
      </c>
      <c r="F1270" s="46">
        <f>IF(Cadastro_Cargas!$E$10=0,0,IF(Perfil_Area!$U$12=0,0,MIN(Cadastro_Cargas!$E$10,MAX(Cadastro_Cargas!$F$10,Perfil_Area!$U$12*RANDBETWEEN(85,115)/100))))</f>
        <v>0</v>
      </c>
    </row>
    <row r="1271" ht="15.0" customHeight="1">
      <c r="A1271" s="45">
        <v>45661.75</v>
      </c>
      <c r="B1271" s="35">
        <v>18.0</v>
      </c>
      <c r="C1271" s="35" t="s">
        <v>129</v>
      </c>
      <c r="D1271" s="36" t="s">
        <v>106</v>
      </c>
      <c r="E1271" s="35" t="s">
        <v>173</v>
      </c>
      <c r="F1271" s="46">
        <f>IF(Cadastro_Cargas!$E$11=0,0,IF(Perfil_Area!$U$14=0,0,MIN(Cadastro_Cargas!$E$11,MAX(Cadastro_Cargas!$F$11,Perfil_Area!$U$14*RANDBETWEEN(85,115)/100))))</f>
        <v>2.367013373</v>
      </c>
    </row>
    <row r="1272" ht="15.0" customHeight="1">
      <c r="A1272" s="45">
        <v>45661.75</v>
      </c>
      <c r="B1272" s="35">
        <v>18.0</v>
      </c>
      <c r="C1272" s="35" t="s">
        <v>129</v>
      </c>
      <c r="D1272" s="36" t="s">
        <v>107</v>
      </c>
      <c r="E1272" s="35" t="s">
        <v>173</v>
      </c>
      <c r="F1272" s="46">
        <f>IF(Cadastro_Cargas!$E$12=0,0,IF(Perfil_Area!$U$16=0,0,MIN(Cadastro_Cargas!$E$12,MAX(Cadastro_Cargas!$F$12,Perfil_Area!$U$16*RANDBETWEEN(85,115)/100))))</f>
        <v>0.2</v>
      </c>
    </row>
    <row r="1273" ht="15.0" customHeight="1">
      <c r="A1273" s="45">
        <v>45661.75</v>
      </c>
      <c r="B1273" s="35">
        <v>18.0</v>
      </c>
      <c r="C1273" s="35" t="s">
        <v>129</v>
      </c>
      <c r="D1273" s="39" t="s">
        <v>31</v>
      </c>
      <c r="E1273" s="35" t="s">
        <v>174</v>
      </c>
      <c r="F1273" s="46">
        <f>IF(Cadastro_Cargas!$E$13=0,0,IF(Perfil_Area!$U$4=0,0,MIN(Cadastro_Cargas!$E$13,MAX(Cadastro_Cargas!$F$13,Perfil_Area!$U$4*RANDBETWEEN(85,115)/100))))</f>
        <v>1.1175</v>
      </c>
    </row>
    <row r="1274" ht="15.0" customHeight="1">
      <c r="A1274" s="45">
        <v>45661.75</v>
      </c>
      <c r="B1274" s="35">
        <v>18.0</v>
      </c>
      <c r="C1274" s="35" t="s">
        <v>129</v>
      </c>
      <c r="D1274" s="40" t="s">
        <v>44</v>
      </c>
      <c r="E1274" s="35" t="s">
        <v>174</v>
      </c>
      <c r="F1274" s="46">
        <f>IF(Cadastro_Cargas!$E$14=0,0,IF(Perfil_Area!$U$6=0,0,MIN(Cadastro_Cargas!$E$14,MAX(Cadastro_Cargas!$F$14,Perfil_Area!$U$6*RANDBETWEEN(85,115)/100))))</f>
        <v>0.514</v>
      </c>
    </row>
    <row r="1275" ht="15.0" customHeight="1">
      <c r="A1275" s="45">
        <v>45661.75</v>
      </c>
      <c r="B1275" s="35">
        <v>18.0</v>
      </c>
      <c r="C1275" s="35" t="s">
        <v>129</v>
      </c>
      <c r="D1275" s="41" t="s">
        <v>56</v>
      </c>
      <c r="E1275" s="35" t="s">
        <v>174</v>
      </c>
      <c r="F1275" s="46">
        <f>IF(Cadastro_Cargas!$E$15=0,0,IF(Perfil_Area!$U$8=0,0,MIN(Cadastro_Cargas!$E$15,MAX(Cadastro_Cargas!$F$15,Perfil_Area!$U$8*RANDBETWEEN(85,115)/100))))</f>
        <v>0.336</v>
      </c>
    </row>
    <row r="1276" ht="15.0" customHeight="1">
      <c r="A1276" s="45">
        <v>45661.7916666667</v>
      </c>
      <c r="B1276" s="35">
        <v>19.0</v>
      </c>
      <c r="C1276" s="35" t="s">
        <v>128</v>
      </c>
      <c r="D1276" s="36" t="s">
        <v>104</v>
      </c>
      <c r="E1276" s="35" t="s">
        <v>173</v>
      </c>
      <c r="F1276" s="46">
        <f>IF(Cadastro_Cargas!$E$2=0,0,IF(Perfil_Area!$V$9=0,0,MIN(Cadastro_Cargas!$E$2,MAX(Cadastro_Cargas!$F$2,Perfil_Area!$V$9*RANDBETWEEN(85,115)/100))))</f>
        <v>0</v>
      </c>
    </row>
    <row r="1277" ht="15.0" customHeight="1">
      <c r="A1277" s="45">
        <v>45661.7916666667</v>
      </c>
      <c r="B1277" s="35">
        <v>19.0</v>
      </c>
      <c r="C1277" s="35" t="s">
        <v>128</v>
      </c>
      <c r="D1277" s="36" t="s">
        <v>105</v>
      </c>
      <c r="E1277" s="35" t="s">
        <v>173</v>
      </c>
      <c r="F1277" s="46">
        <f>IF(Cadastro_Cargas!$E$3=0,0,IF(Perfil_Area!$V$11=0,0,MIN(Cadastro_Cargas!$E$3,MAX(Cadastro_Cargas!$F$3,Perfil_Area!$V$11*RANDBETWEEN(85,115)/100))))</f>
        <v>0</v>
      </c>
    </row>
    <row r="1278" ht="15.0" customHeight="1">
      <c r="A1278" s="45">
        <v>45661.7916666667</v>
      </c>
      <c r="B1278" s="35">
        <v>19.0</v>
      </c>
      <c r="C1278" s="35" t="s">
        <v>128</v>
      </c>
      <c r="D1278" s="36" t="s">
        <v>106</v>
      </c>
      <c r="E1278" s="35" t="s">
        <v>173</v>
      </c>
      <c r="F1278" s="46">
        <f>IF(Cadastro_Cargas!$E$4=0,0,IF(Perfil_Area!$V$13=0,0,MIN(Cadastro_Cargas!$E$4,MAX(Cadastro_Cargas!$F$4,Perfil_Area!$V$13*RANDBETWEEN(85,115)/100))))</f>
        <v>0</v>
      </c>
    </row>
    <row r="1279" ht="15.0" customHeight="1">
      <c r="A1279" s="45">
        <v>45661.7916666667</v>
      </c>
      <c r="B1279" s="35">
        <v>19.0</v>
      </c>
      <c r="C1279" s="35" t="s">
        <v>128</v>
      </c>
      <c r="D1279" s="36" t="s">
        <v>107</v>
      </c>
      <c r="E1279" s="35" t="s">
        <v>173</v>
      </c>
      <c r="F1279" s="46">
        <f>IF(Cadastro_Cargas!$E$5=0,0,IF(Perfil_Area!$V$15=0,0,MIN(Cadastro_Cargas!$E$5,MAX(Cadastro_Cargas!$F$5,Perfil_Area!$V$15*RANDBETWEEN(85,115)/100))))</f>
        <v>0.2</v>
      </c>
    </row>
    <row r="1280" ht="15.0" customHeight="1">
      <c r="A1280" s="45">
        <v>45661.7916666667</v>
      </c>
      <c r="B1280" s="35">
        <v>19.0</v>
      </c>
      <c r="C1280" s="35" t="s">
        <v>128</v>
      </c>
      <c r="D1280" s="39" t="s">
        <v>31</v>
      </c>
      <c r="E1280" s="35" t="s">
        <v>174</v>
      </c>
      <c r="F1280" s="46">
        <f>IF(Cadastro_Cargas!$E$6=0,0,IF(Perfil_Area!$V$3=0,0,MIN(Cadastro_Cargas!$E$6,MAX(Cadastro_Cargas!$F$6,Perfil_Area!$V$3*RANDBETWEEN(85,115)/100))))</f>
        <v>0.606</v>
      </c>
    </row>
    <row r="1281" ht="15.0" customHeight="1">
      <c r="A1281" s="45">
        <v>45661.7916666667</v>
      </c>
      <c r="B1281" s="35">
        <v>19.0</v>
      </c>
      <c r="C1281" s="35" t="s">
        <v>128</v>
      </c>
      <c r="D1281" s="40" t="s">
        <v>44</v>
      </c>
      <c r="E1281" s="35" t="s">
        <v>174</v>
      </c>
      <c r="F1281" s="46">
        <f>IF(Cadastro_Cargas!$E$7=0,0,IF(Perfil_Area!$V$5=0,0,MIN(Cadastro_Cargas!$E$7,MAX(Cadastro_Cargas!$F$7,Perfil_Area!$V$5*RANDBETWEEN(85,115)/100))))</f>
        <v>0.354</v>
      </c>
    </row>
    <row r="1282" ht="15.0" customHeight="1">
      <c r="A1282" s="45">
        <v>45661.7916666667</v>
      </c>
      <c r="B1282" s="35">
        <v>19.0</v>
      </c>
      <c r="C1282" s="35" t="s">
        <v>128</v>
      </c>
      <c r="D1282" s="41" t="s">
        <v>56</v>
      </c>
      <c r="E1282" s="35" t="s">
        <v>174</v>
      </c>
      <c r="F1282" s="46">
        <f>IF(Cadastro_Cargas!$E$8=0,0,IF(Perfil_Area!$V$7=0,0,MIN(Cadastro_Cargas!$E$8,MAX(Cadastro_Cargas!$F$8,Perfil_Area!$V$7*RANDBETWEEN(85,115)/100))))</f>
        <v>0.176</v>
      </c>
    </row>
    <row r="1283" ht="15.0" customHeight="1">
      <c r="A1283" s="45">
        <v>45661.7916666667</v>
      </c>
      <c r="B1283" s="35">
        <v>19.0</v>
      </c>
      <c r="C1283" s="35" t="s">
        <v>129</v>
      </c>
      <c r="D1283" s="36" t="s">
        <v>104</v>
      </c>
      <c r="E1283" s="35" t="s">
        <v>173</v>
      </c>
      <c r="F1283" s="46">
        <f>IF(Cadastro_Cargas!$E$9=0,0,IF(Perfil_Area!$V$10=0,0,MIN(Cadastro_Cargas!$E$9,MAX(Cadastro_Cargas!$F$9,Perfil_Area!$V$10*RANDBETWEEN(85,115)/100))))</f>
        <v>0</v>
      </c>
    </row>
    <row r="1284" ht="15.0" customHeight="1">
      <c r="A1284" s="45">
        <v>45661.7916666667</v>
      </c>
      <c r="B1284" s="35">
        <v>19.0</v>
      </c>
      <c r="C1284" s="35" t="s">
        <v>129</v>
      </c>
      <c r="D1284" s="36" t="s">
        <v>105</v>
      </c>
      <c r="E1284" s="35" t="s">
        <v>173</v>
      </c>
      <c r="F1284" s="46">
        <f>IF(Cadastro_Cargas!$E$10=0,0,IF(Perfil_Area!$V$12=0,0,MIN(Cadastro_Cargas!$E$10,MAX(Cadastro_Cargas!$F$10,Perfil_Area!$V$12*RANDBETWEEN(85,115)/100))))</f>
        <v>0</v>
      </c>
    </row>
    <row r="1285" ht="15.0" customHeight="1">
      <c r="A1285" s="45">
        <v>45661.7916666667</v>
      </c>
      <c r="B1285" s="35">
        <v>19.0</v>
      </c>
      <c r="C1285" s="35" t="s">
        <v>129</v>
      </c>
      <c r="D1285" s="36" t="s">
        <v>106</v>
      </c>
      <c r="E1285" s="35" t="s">
        <v>173</v>
      </c>
      <c r="F1285" s="46">
        <f>IF(Cadastro_Cargas!$E$11=0,0,IF(Perfil_Area!$V$14=0,0,MIN(Cadastro_Cargas!$E$11,MAX(Cadastro_Cargas!$F$11,Perfil_Area!$V$14*RANDBETWEEN(85,115)/100))))</f>
        <v>2.367013373</v>
      </c>
    </row>
    <row r="1286" ht="15.0" customHeight="1">
      <c r="A1286" s="45">
        <v>45661.7916666667</v>
      </c>
      <c r="B1286" s="35">
        <v>19.0</v>
      </c>
      <c r="C1286" s="35" t="s">
        <v>129</v>
      </c>
      <c r="D1286" s="36" t="s">
        <v>107</v>
      </c>
      <c r="E1286" s="35" t="s">
        <v>173</v>
      </c>
      <c r="F1286" s="46">
        <f>IF(Cadastro_Cargas!$E$12=0,0,IF(Perfil_Area!$V$16=0,0,MIN(Cadastro_Cargas!$E$12,MAX(Cadastro_Cargas!$F$12,Perfil_Area!$V$16*RANDBETWEEN(85,115)/100))))</f>
        <v>0.2</v>
      </c>
    </row>
    <row r="1287" ht="15.0" customHeight="1">
      <c r="A1287" s="45">
        <v>45661.7916666667</v>
      </c>
      <c r="B1287" s="35">
        <v>19.0</v>
      </c>
      <c r="C1287" s="35" t="s">
        <v>129</v>
      </c>
      <c r="D1287" s="39" t="s">
        <v>31</v>
      </c>
      <c r="E1287" s="35" t="s">
        <v>174</v>
      </c>
      <c r="F1287" s="46">
        <f>IF(Cadastro_Cargas!$E$13=0,0,IF(Perfil_Area!$V$4=0,0,MIN(Cadastro_Cargas!$E$13,MAX(Cadastro_Cargas!$F$13,Perfil_Area!$V$4*RANDBETWEEN(85,115)/100))))</f>
        <v>1.1175</v>
      </c>
    </row>
    <row r="1288" ht="15.0" customHeight="1">
      <c r="A1288" s="45">
        <v>45661.7916666667</v>
      </c>
      <c r="B1288" s="35">
        <v>19.0</v>
      </c>
      <c r="C1288" s="35" t="s">
        <v>129</v>
      </c>
      <c r="D1288" s="40" t="s">
        <v>44</v>
      </c>
      <c r="E1288" s="35" t="s">
        <v>174</v>
      </c>
      <c r="F1288" s="46">
        <f>IF(Cadastro_Cargas!$E$14=0,0,IF(Perfil_Area!$V$6=0,0,MIN(Cadastro_Cargas!$E$14,MAX(Cadastro_Cargas!$F$14,Perfil_Area!$V$6*RANDBETWEEN(85,115)/100))))</f>
        <v>0.514</v>
      </c>
    </row>
    <row r="1289" ht="15.0" customHeight="1">
      <c r="A1289" s="45">
        <v>45661.7916666667</v>
      </c>
      <c r="B1289" s="35">
        <v>19.0</v>
      </c>
      <c r="C1289" s="35" t="s">
        <v>129</v>
      </c>
      <c r="D1289" s="41" t="s">
        <v>56</v>
      </c>
      <c r="E1289" s="35" t="s">
        <v>174</v>
      </c>
      <c r="F1289" s="46">
        <f>IF(Cadastro_Cargas!$E$15=0,0,IF(Perfil_Area!$V$8=0,0,MIN(Cadastro_Cargas!$E$15,MAX(Cadastro_Cargas!$F$15,Perfil_Area!$V$8*RANDBETWEEN(85,115)/100))))</f>
        <v>0.336</v>
      </c>
    </row>
    <row r="1290" ht="15.0" customHeight="1">
      <c r="A1290" s="45">
        <v>45661.8333333333</v>
      </c>
      <c r="B1290" s="35">
        <v>20.0</v>
      </c>
      <c r="C1290" s="35" t="s">
        <v>128</v>
      </c>
      <c r="D1290" s="36" t="s">
        <v>104</v>
      </c>
      <c r="E1290" s="35" t="s">
        <v>173</v>
      </c>
      <c r="F1290" s="46">
        <f>IF(Cadastro_Cargas!$E$2=0,0,IF(Perfil_Area!$W$9=0,0,MIN(Cadastro_Cargas!$E$2,MAX(Cadastro_Cargas!$F$2,Perfil_Area!$W$9*RANDBETWEEN(85,115)/100))))</f>
        <v>3.44</v>
      </c>
    </row>
    <row r="1291" ht="15.0" customHeight="1">
      <c r="A1291" s="45">
        <v>45661.8333333333</v>
      </c>
      <c r="B1291" s="35">
        <v>20.0</v>
      </c>
      <c r="C1291" s="35" t="s">
        <v>128</v>
      </c>
      <c r="D1291" s="36" t="s">
        <v>105</v>
      </c>
      <c r="E1291" s="35" t="s">
        <v>173</v>
      </c>
      <c r="F1291" s="46">
        <f>IF(Cadastro_Cargas!$E$3=0,0,IF(Perfil_Area!$W$11=0,0,MIN(Cadastro_Cargas!$E$3,MAX(Cadastro_Cargas!$F$3,Perfil_Area!$W$11*RANDBETWEEN(85,115)/100))))</f>
        <v>0</v>
      </c>
    </row>
    <row r="1292" ht="15.0" customHeight="1">
      <c r="A1292" s="45">
        <v>45661.8333333333</v>
      </c>
      <c r="B1292" s="35">
        <v>20.0</v>
      </c>
      <c r="C1292" s="35" t="s">
        <v>128</v>
      </c>
      <c r="D1292" s="36" t="s">
        <v>106</v>
      </c>
      <c r="E1292" s="35" t="s">
        <v>173</v>
      </c>
      <c r="F1292" s="46">
        <f>IF(Cadastro_Cargas!$E$4=0,0,IF(Perfil_Area!$W$13=0,0,MIN(Cadastro_Cargas!$E$4,MAX(Cadastro_Cargas!$F$4,Perfil_Area!$W$13*RANDBETWEEN(85,115)/100))))</f>
        <v>0</v>
      </c>
    </row>
    <row r="1293" ht="15.0" customHeight="1">
      <c r="A1293" s="45">
        <v>45661.8333333333</v>
      </c>
      <c r="B1293" s="35">
        <v>20.0</v>
      </c>
      <c r="C1293" s="35" t="s">
        <v>128</v>
      </c>
      <c r="D1293" s="36" t="s">
        <v>107</v>
      </c>
      <c r="E1293" s="35" t="s">
        <v>173</v>
      </c>
      <c r="F1293" s="46">
        <f>IF(Cadastro_Cargas!$E$5=0,0,IF(Perfil_Area!$W$15=0,0,MIN(Cadastro_Cargas!$E$5,MAX(Cadastro_Cargas!$F$5,Perfil_Area!$W$15*RANDBETWEEN(85,115)/100))))</f>
        <v>0.2</v>
      </c>
    </row>
    <row r="1294" ht="15.0" customHeight="1">
      <c r="A1294" s="45">
        <v>45661.8333333333</v>
      </c>
      <c r="B1294" s="35">
        <v>20.0</v>
      </c>
      <c r="C1294" s="35" t="s">
        <v>128</v>
      </c>
      <c r="D1294" s="39" t="s">
        <v>31</v>
      </c>
      <c r="E1294" s="35" t="s">
        <v>174</v>
      </c>
      <c r="F1294" s="46">
        <f>IF(Cadastro_Cargas!$E$6=0,0,IF(Perfil_Area!$W$3=0,0,MIN(Cadastro_Cargas!$E$6,MAX(Cadastro_Cargas!$F$6,Perfil_Area!$W$3*RANDBETWEEN(85,115)/100))))</f>
        <v>0.606</v>
      </c>
    </row>
    <row r="1295" ht="15.0" customHeight="1">
      <c r="A1295" s="45">
        <v>45661.8333333333</v>
      </c>
      <c r="B1295" s="35">
        <v>20.0</v>
      </c>
      <c r="C1295" s="35" t="s">
        <v>128</v>
      </c>
      <c r="D1295" s="40" t="s">
        <v>44</v>
      </c>
      <c r="E1295" s="35" t="s">
        <v>174</v>
      </c>
      <c r="F1295" s="46">
        <f>IF(Cadastro_Cargas!$E$7=0,0,IF(Perfil_Area!$W$5=0,0,MIN(Cadastro_Cargas!$E$7,MAX(Cadastro_Cargas!$F$7,Perfil_Area!$W$5*RANDBETWEEN(85,115)/100))))</f>
        <v>0.314</v>
      </c>
    </row>
    <row r="1296" ht="15.0" customHeight="1">
      <c r="A1296" s="45">
        <v>45661.8333333333</v>
      </c>
      <c r="B1296" s="35">
        <v>20.0</v>
      </c>
      <c r="C1296" s="35" t="s">
        <v>128</v>
      </c>
      <c r="D1296" s="41" t="s">
        <v>56</v>
      </c>
      <c r="E1296" s="35" t="s">
        <v>174</v>
      </c>
      <c r="F1296" s="46">
        <f>IF(Cadastro_Cargas!$E$8=0,0,IF(Perfil_Area!$W$7=0,0,MIN(Cadastro_Cargas!$E$8,MAX(Cadastro_Cargas!$F$8,Perfil_Area!$W$7*RANDBETWEEN(85,115)/100))))</f>
        <v>0.176</v>
      </c>
    </row>
    <row r="1297" ht="15.0" customHeight="1">
      <c r="A1297" s="45">
        <v>45661.8333333333</v>
      </c>
      <c r="B1297" s="35">
        <v>20.0</v>
      </c>
      <c r="C1297" s="35" t="s">
        <v>129</v>
      </c>
      <c r="D1297" s="36" t="s">
        <v>104</v>
      </c>
      <c r="E1297" s="35" t="s">
        <v>173</v>
      </c>
      <c r="F1297" s="46">
        <f>IF(Cadastro_Cargas!$E$9=0,0,IF(Perfil_Area!$W$10=0,0,MIN(Cadastro_Cargas!$E$9,MAX(Cadastro_Cargas!$F$9,Perfil_Area!$W$10*RANDBETWEEN(85,115)/100))))</f>
        <v>8</v>
      </c>
    </row>
    <row r="1298" ht="15.0" customHeight="1">
      <c r="A1298" s="45">
        <v>45661.8333333333</v>
      </c>
      <c r="B1298" s="35">
        <v>20.0</v>
      </c>
      <c r="C1298" s="35" t="s">
        <v>129</v>
      </c>
      <c r="D1298" s="36" t="s">
        <v>105</v>
      </c>
      <c r="E1298" s="35" t="s">
        <v>173</v>
      </c>
      <c r="F1298" s="46">
        <f>IF(Cadastro_Cargas!$E$10=0,0,IF(Perfil_Area!$W$12=0,0,MIN(Cadastro_Cargas!$E$10,MAX(Cadastro_Cargas!$F$10,Perfil_Area!$W$12*RANDBETWEEN(85,115)/100))))</f>
        <v>17.6</v>
      </c>
    </row>
    <row r="1299" ht="15.0" customHeight="1">
      <c r="A1299" s="45">
        <v>45661.8333333333</v>
      </c>
      <c r="B1299" s="35">
        <v>20.0</v>
      </c>
      <c r="C1299" s="35" t="s">
        <v>129</v>
      </c>
      <c r="D1299" s="36" t="s">
        <v>106</v>
      </c>
      <c r="E1299" s="35" t="s">
        <v>173</v>
      </c>
      <c r="F1299" s="46">
        <f>IF(Cadastro_Cargas!$E$11=0,0,IF(Perfil_Area!$W$14=0,0,MIN(Cadastro_Cargas!$E$11,MAX(Cadastro_Cargas!$F$11,Perfil_Area!$W$14*RANDBETWEEN(85,115)/100))))</f>
        <v>2.084576523</v>
      </c>
    </row>
    <row r="1300" ht="15.0" customHeight="1">
      <c r="A1300" s="45">
        <v>45661.8333333333</v>
      </c>
      <c r="B1300" s="35">
        <v>20.0</v>
      </c>
      <c r="C1300" s="35" t="s">
        <v>129</v>
      </c>
      <c r="D1300" s="36" t="s">
        <v>107</v>
      </c>
      <c r="E1300" s="35" t="s">
        <v>173</v>
      </c>
      <c r="F1300" s="46">
        <f>IF(Cadastro_Cargas!$E$12=0,0,IF(Perfil_Area!$W$16=0,0,MIN(Cadastro_Cargas!$E$12,MAX(Cadastro_Cargas!$F$12,Perfil_Area!$W$16*RANDBETWEEN(85,115)/100))))</f>
        <v>0.2</v>
      </c>
    </row>
    <row r="1301" ht="15.0" customHeight="1">
      <c r="A1301" s="45">
        <v>45661.8333333333</v>
      </c>
      <c r="B1301" s="35">
        <v>20.0</v>
      </c>
      <c r="C1301" s="35" t="s">
        <v>129</v>
      </c>
      <c r="D1301" s="39" t="s">
        <v>31</v>
      </c>
      <c r="E1301" s="35" t="s">
        <v>174</v>
      </c>
      <c r="F1301" s="46">
        <f>IF(Cadastro_Cargas!$E$13=0,0,IF(Perfil_Area!$W$4=0,0,MIN(Cadastro_Cargas!$E$13,MAX(Cadastro_Cargas!$F$13,Perfil_Area!$W$4*RANDBETWEEN(85,115)/100))))</f>
        <v>1.1175</v>
      </c>
    </row>
    <row r="1302" ht="15.0" customHeight="1">
      <c r="A1302" s="45">
        <v>45661.8333333333</v>
      </c>
      <c r="B1302" s="35">
        <v>20.0</v>
      </c>
      <c r="C1302" s="35" t="s">
        <v>129</v>
      </c>
      <c r="D1302" s="40" t="s">
        <v>44</v>
      </c>
      <c r="E1302" s="35" t="s">
        <v>174</v>
      </c>
      <c r="F1302" s="46">
        <f>IF(Cadastro_Cargas!$E$14=0,0,IF(Perfil_Area!$W$6=0,0,MIN(Cadastro_Cargas!$E$14,MAX(Cadastro_Cargas!$F$14,Perfil_Area!$W$6*RANDBETWEEN(85,115)/100))))</f>
        <v>0.4086</v>
      </c>
    </row>
    <row r="1303" ht="15.0" customHeight="1">
      <c r="A1303" s="45">
        <v>45661.8333333333</v>
      </c>
      <c r="B1303" s="35">
        <v>20.0</v>
      </c>
      <c r="C1303" s="35" t="s">
        <v>129</v>
      </c>
      <c r="D1303" s="41" t="s">
        <v>56</v>
      </c>
      <c r="E1303" s="35" t="s">
        <v>174</v>
      </c>
      <c r="F1303" s="46">
        <f>IF(Cadastro_Cargas!$E$15=0,0,IF(Perfil_Area!$W$8=0,0,MIN(Cadastro_Cargas!$E$15,MAX(Cadastro_Cargas!$F$15,Perfil_Area!$W$8*RANDBETWEEN(85,115)/100))))</f>
        <v>0.336</v>
      </c>
    </row>
    <row r="1304" ht="15.0" customHeight="1">
      <c r="A1304" s="45">
        <v>45661.875</v>
      </c>
      <c r="B1304" s="35">
        <v>21.0</v>
      </c>
      <c r="C1304" s="35" t="s">
        <v>128</v>
      </c>
      <c r="D1304" s="36" t="s">
        <v>104</v>
      </c>
      <c r="E1304" s="35" t="s">
        <v>173</v>
      </c>
      <c r="F1304" s="46">
        <f>IF(Cadastro_Cargas!$E$2=0,0,IF(Perfil_Area!$X$9=0,0,MIN(Cadastro_Cargas!$E$2,MAX(Cadastro_Cargas!$F$2,Perfil_Area!$X$9*RANDBETWEEN(85,115)/100))))</f>
        <v>4</v>
      </c>
    </row>
    <row r="1305" ht="15.0" customHeight="1">
      <c r="A1305" s="45">
        <v>45661.875</v>
      </c>
      <c r="B1305" s="35">
        <v>21.0</v>
      </c>
      <c r="C1305" s="35" t="s">
        <v>128</v>
      </c>
      <c r="D1305" s="36" t="s">
        <v>105</v>
      </c>
      <c r="E1305" s="35" t="s">
        <v>173</v>
      </c>
      <c r="F1305" s="46">
        <f>IF(Cadastro_Cargas!$E$3=0,0,IF(Perfil_Area!$X$11=0,0,MIN(Cadastro_Cargas!$E$3,MAX(Cadastro_Cargas!$F$3,Perfil_Area!$X$11*RANDBETWEEN(85,115)/100))))</f>
        <v>0</v>
      </c>
    </row>
    <row r="1306" ht="15.0" customHeight="1">
      <c r="A1306" s="45">
        <v>45661.875</v>
      </c>
      <c r="B1306" s="35">
        <v>21.0</v>
      </c>
      <c r="C1306" s="35" t="s">
        <v>128</v>
      </c>
      <c r="D1306" s="36" t="s">
        <v>106</v>
      </c>
      <c r="E1306" s="35" t="s">
        <v>173</v>
      </c>
      <c r="F1306" s="46">
        <f>IF(Cadastro_Cargas!$E$4=0,0,IF(Perfil_Area!$X$13=0,0,MIN(Cadastro_Cargas!$E$4,MAX(Cadastro_Cargas!$F$4,Perfil_Area!$X$13*RANDBETWEEN(85,115)/100))))</f>
        <v>0</v>
      </c>
    </row>
    <row r="1307" ht="15.0" customHeight="1">
      <c r="A1307" s="45">
        <v>45661.875</v>
      </c>
      <c r="B1307" s="35">
        <v>21.0</v>
      </c>
      <c r="C1307" s="35" t="s">
        <v>128</v>
      </c>
      <c r="D1307" s="36" t="s">
        <v>107</v>
      </c>
      <c r="E1307" s="35" t="s">
        <v>173</v>
      </c>
      <c r="F1307" s="46">
        <f>IF(Cadastro_Cargas!$E$5=0,0,IF(Perfil_Area!$X$15=0,0,MIN(Cadastro_Cargas!$E$5,MAX(Cadastro_Cargas!$F$5,Perfil_Area!$X$15*RANDBETWEEN(85,115)/100))))</f>
        <v>0.19</v>
      </c>
    </row>
    <row r="1308" ht="15.0" customHeight="1">
      <c r="A1308" s="45">
        <v>45661.875</v>
      </c>
      <c r="B1308" s="35">
        <v>21.0</v>
      </c>
      <c r="C1308" s="35" t="s">
        <v>128</v>
      </c>
      <c r="D1308" s="39" t="s">
        <v>31</v>
      </c>
      <c r="E1308" s="35" t="s">
        <v>174</v>
      </c>
      <c r="F1308" s="46">
        <f>IF(Cadastro_Cargas!$E$6=0,0,IF(Perfil_Area!$X$3=0,0,MIN(Cadastro_Cargas!$E$6,MAX(Cadastro_Cargas!$F$6,Perfil_Area!$X$3*RANDBETWEEN(85,115)/100))))</f>
        <v>0.606</v>
      </c>
    </row>
    <row r="1309" ht="15.0" customHeight="1">
      <c r="A1309" s="45">
        <v>45661.875</v>
      </c>
      <c r="B1309" s="35">
        <v>21.0</v>
      </c>
      <c r="C1309" s="35" t="s">
        <v>128</v>
      </c>
      <c r="D1309" s="40" t="s">
        <v>44</v>
      </c>
      <c r="E1309" s="35" t="s">
        <v>174</v>
      </c>
      <c r="F1309" s="46">
        <f>IF(Cadastro_Cargas!$E$7=0,0,IF(Perfil_Area!$X$5=0,0,MIN(Cadastro_Cargas!$E$7,MAX(Cadastro_Cargas!$F$7,Perfil_Area!$X$5*RANDBETWEEN(85,115)/100))))</f>
        <v>0.25482</v>
      </c>
    </row>
    <row r="1310" ht="15.0" customHeight="1">
      <c r="A1310" s="45">
        <v>45661.875</v>
      </c>
      <c r="B1310" s="35">
        <v>21.0</v>
      </c>
      <c r="C1310" s="35" t="s">
        <v>128</v>
      </c>
      <c r="D1310" s="41" t="s">
        <v>56</v>
      </c>
      <c r="E1310" s="35" t="s">
        <v>174</v>
      </c>
      <c r="F1310" s="46">
        <f>IF(Cadastro_Cargas!$E$8=0,0,IF(Perfil_Area!$X$7=0,0,MIN(Cadastro_Cargas!$E$8,MAX(Cadastro_Cargas!$F$8,Perfil_Area!$X$7*RANDBETWEEN(85,115)/100))))</f>
        <v>0.176</v>
      </c>
    </row>
    <row r="1311" ht="15.0" customHeight="1">
      <c r="A1311" s="45">
        <v>45661.875</v>
      </c>
      <c r="B1311" s="35">
        <v>21.0</v>
      </c>
      <c r="C1311" s="35" t="s">
        <v>129</v>
      </c>
      <c r="D1311" s="36" t="s">
        <v>104</v>
      </c>
      <c r="E1311" s="35" t="s">
        <v>173</v>
      </c>
      <c r="F1311" s="46">
        <f>IF(Cadastro_Cargas!$E$9=0,0,IF(Perfil_Area!$X$10=0,0,MIN(Cadastro_Cargas!$E$9,MAX(Cadastro_Cargas!$F$9,Perfil_Area!$X$10*RANDBETWEEN(85,115)/100))))</f>
        <v>7.36</v>
      </c>
    </row>
    <row r="1312" ht="15.0" customHeight="1">
      <c r="A1312" s="45">
        <v>45661.875</v>
      </c>
      <c r="B1312" s="35">
        <v>21.0</v>
      </c>
      <c r="C1312" s="35" t="s">
        <v>129</v>
      </c>
      <c r="D1312" s="36" t="s">
        <v>105</v>
      </c>
      <c r="E1312" s="35" t="s">
        <v>173</v>
      </c>
      <c r="F1312" s="46">
        <f>IF(Cadastro_Cargas!$E$10=0,0,IF(Perfil_Area!$X$12=0,0,MIN(Cadastro_Cargas!$E$10,MAX(Cadastro_Cargas!$F$10,Perfil_Area!$X$12*RANDBETWEEN(85,115)/100))))</f>
        <v>17.6</v>
      </c>
    </row>
    <row r="1313" ht="15.0" customHeight="1">
      <c r="A1313" s="45">
        <v>45661.875</v>
      </c>
      <c r="B1313" s="35">
        <v>21.0</v>
      </c>
      <c r="C1313" s="35" t="s">
        <v>129</v>
      </c>
      <c r="D1313" s="36" t="s">
        <v>106</v>
      </c>
      <c r="E1313" s="35" t="s">
        <v>173</v>
      </c>
      <c r="F1313" s="46">
        <f>IF(Cadastro_Cargas!$E$11=0,0,IF(Perfil_Area!$X$14=0,0,MIN(Cadastro_Cargas!$E$11,MAX(Cadastro_Cargas!$F$11,Perfil_Area!$X$14*RANDBETWEEN(85,115)/100))))</f>
        <v>2.367013373</v>
      </c>
    </row>
    <row r="1314" ht="15.0" customHeight="1">
      <c r="A1314" s="45">
        <v>45661.875</v>
      </c>
      <c r="B1314" s="35">
        <v>21.0</v>
      </c>
      <c r="C1314" s="35" t="s">
        <v>129</v>
      </c>
      <c r="D1314" s="36" t="s">
        <v>107</v>
      </c>
      <c r="E1314" s="35" t="s">
        <v>173</v>
      </c>
      <c r="F1314" s="46">
        <f>IF(Cadastro_Cargas!$E$12=0,0,IF(Perfil_Area!$X$16=0,0,MIN(Cadastro_Cargas!$E$12,MAX(Cadastro_Cargas!$F$12,Perfil_Area!$X$16*RANDBETWEEN(85,115)/100))))</f>
        <v>0.182</v>
      </c>
    </row>
    <row r="1315" ht="15.0" customHeight="1">
      <c r="A1315" s="45">
        <v>45661.875</v>
      </c>
      <c r="B1315" s="35">
        <v>21.0</v>
      </c>
      <c r="C1315" s="35" t="s">
        <v>129</v>
      </c>
      <c r="D1315" s="39" t="s">
        <v>31</v>
      </c>
      <c r="E1315" s="35" t="s">
        <v>174</v>
      </c>
      <c r="F1315" s="46">
        <f>IF(Cadastro_Cargas!$E$13=0,0,IF(Perfil_Area!$X$4=0,0,MIN(Cadastro_Cargas!$E$13,MAX(Cadastro_Cargas!$F$13,Perfil_Area!$X$4*RANDBETWEEN(85,115)/100))))</f>
        <v>1.1175</v>
      </c>
    </row>
    <row r="1316" ht="15.0" customHeight="1">
      <c r="A1316" s="45">
        <v>45661.875</v>
      </c>
      <c r="B1316" s="35">
        <v>21.0</v>
      </c>
      <c r="C1316" s="35" t="s">
        <v>129</v>
      </c>
      <c r="D1316" s="40" t="s">
        <v>44</v>
      </c>
      <c r="E1316" s="35" t="s">
        <v>174</v>
      </c>
      <c r="F1316" s="46">
        <f>IF(Cadastro_Cargas!$E$14=0,0,IF(Perfil_Area!$X$6=0,0,MIN(Cadastro_Cargas!$E$14,MAX(Cadastro_Cargas!$F$14,Perfil_Area!$X$6*RANDBETWEEN(85,115)/100))))</f>
        <v>0.42158</v>
      </c>
    </row>
    <row r="1317" ht="15.0" customHeight="1">
      <c r="A1317" s="45">
        <v>45661.875</v>
      </c>
      <c r="B1317" s="35">
        <v>21.0</v>
      </c>
      <c r="C1317" s="35" t="s">
        <v>129</v>
      </c>
      <c r="D1317" s="41" t="s">
        <v>56</v>
      </c>
      <c r="E1317" s="35" t="s">
        <v>174</v>
      </c>
      <c r="F1317" s="46">
        <f>IF(Cadastro_Cargas!$E$15=0,0,IF(Perfil_Area!$X$8=0,0,MIN(Cadastro_Cargas!$E$15,MAX(Cadastro_Cargas!$F$15,Perfil_Area!$X$8*RANDBETWEEN(85,115)/100))))</f>
        <v>0.336</v>
      </c>
    </row>
    <row r="1318" ht="15.0" customHeight="1">
      <c r="A1318" s="45">
        <v>45661.9166666667</v>
      </c>
      <c r="B1318" s="35">
        <v>22.0</v>
      </c>
      <c r="C1318" s="35" t="s">
        <v>128</v>
      </c>
      <c r="D1318" s="36" t="s">
        <v>104</v>
      </c>
      <c r="E1318" s="35" t="s">
        <v>173</v>
      </c>
      <c r="F1318" s="46">
        <f>IF(Cadastro_Cargas!$E$2=0,0,IF(Perfil_Area!$Y$9=0,0,MIN(Cadastro_Cargas!$E$2,MAX(Cadastro_Cargas!$F$2,Perfil_Area!$Y$9*RANDBETWEEN(85,115)/100))))</f>
        <v>4</v>
      </c>
    </row>
    <row r="1319" ht="15.0" customHeight="1">
      <c r="A1319" s="45">
        <v>45661.9166666667</v>
      </c>
      <c r="B1319" s="35">
        <v>22.0</v>
      </c>
      <c r="C1319" s="35" t="s">
        <v>128</v>
      </c>
      <c r="D1319" s="36" t="s">
        <v>105</v>
      </c>
      <c r="E1319" s="35" t="s">
        <v>173</v>
      </c>
      <c r="F1319" s="46">
        <f>IF(Cadastro_Cargas!$E$3=0,0,IF(Perfil_Area!$Y$11=0,0,MIN(Cadastro_Cargas!$E$3,MAX(Cadastro_Cargas!$F$3,Perfil_Area!$Y$11*RANDBETWEEN(85,115)/100))))</f>
        <v>0</v>
      </c>
    </row>
    <row r="1320" ht="15.0" customHeight="1">
      <c r="A1320" s="45">
        <v>45661.9166666667</v>
      </c>
      <c r="B1320" s="35">
        <v>22.0</v>
      </c>
      <c r="C1320" s="35" t="s">
        <v>128</v>
      </c>
      <c r="D1320" s="36" t="s">
        <v>106</v>
      </c>
      <c r="E1320" s="35" t="s">
        <v>173</v>
      </c>
      <c r="F1320" s="46">
        <f>IF(Cadastro_Cargas!$E$4=0,0,IF(Perfil_Area!$Y$13=0,0,MIN(Cadastro_Cargas!$E$4,MAX(Cadastro_Cargas!$F$4,Perfil_Area!$Y$13*RANDBETWEEN(85,115)/100))))</f>
        <v>0</v>
      </c>
    </row>
    <row r="1321" ht="15.0" customHeight="1">
      <c r="A1321" s="45">
        <v>45661.9166666667</v>
      </c>
      <c r="B1321" s="35">
        <v>22.0</v>
      </c>
      <c r="C1321" s="35" t="s">
        <v>128</v>
      </c>
      <c r="D1321" s="36" t="s">
        <v>107</v>
      </c>
      <c r="E1321" s="35" t="s">
        <v>173</v>
      </c>
      <c r="F1321" s="46">
        <f>IF(Cadastro_Cargas!$E$5=0,0,IF(Perfil_Area!$Y$15=0,0,MIN(Cadastro_Cargas!$E$5,MAX(Cadastro_Cargas!$F$5,Perfil_Area!$Y$15*RANDBETWEEN(85,115)/100))))</f>
        <v>0.2</v>
      </c>
    </row>
    <row r="1322" ht="15.0" customHeight="1">
      <c r="A1322" s="45">
        <v>45661.9166666667</v>
      </c>
      <c r="B1322" s="35">
        <v>22.0</v>
      </c>
      <c r="C1322" s="35" t="s">
        <v>128</v>
      </c>
      <c r="D1322" s="39" t="s">
        <v>31</v>
      </c>
      <c r="E1322" s="35" t="s">
        <v>174</v>
      </c>
      <c r="F1322" s="46">
        <f>IF(Cadastro_Cargas!$E$6=0,0,IF(Perfil_Area!$Y$3=0,0,MIN(Cadastro_Cargas!$E$6,MAX(Cadastro_Cargas!$F$6,Perfil_Area!$Y$3*RANDBETWEEN(85,115)/100))))</f>
        <v>0.606</v>
      </c>
    </row>
    <row r="1323" ht="15.0" customHeight="1">
      <c r="A1323" s="45">
        <v>45661.9166666667</v>
      </c>
      <c r="B1323" s="35">
        <v>22.0</v>
      </c>
      <c r="C1323" s="35" t="s">
        <v>128</v>
      </c>
      <c r="D1323" s="40" t="s">
        <v>44</v>
      </c>
      <c r="E1323" s="35" t="s">
        <v>174</v>
      </c>
      <c r="F1323" s="46">
        <f>IF(Cadastro_Cargas!$E$7=0,0,IF(Perfil_Area!$Y$5=0,0,MIN(Cadastro_Cargas!$E$7,MAX(Cadastro_Cargas!$F$7,Perfil_Area!$Y$5*RANDBETWEEN(85,115)/100))))</f>
        <v>0.2329</v>
      </c>
    </row>
    <row r="1324" ht="15.0" customHeight="1">
      <c r="A1324" s="45">
        <v>45661.9166666667</v>
      </c>
      <c r="B1324" s="35">
        <v>22.0</v>
      </c>
      <c r="C1324" s="35" t="s">
        <v>128</v>
      </c>
      <c r="D1324" s="41" t="s">
        <v>56</v>
      </c>
      <c r="E1324" s="35" t="s">
        <v>174</v>
      </c>
      <c r="F1324" s="46">
        <f>IF(Cadastro_Cargas!$E$8=0,0,IF(Perfil_Area!$Y$7=0,0,MIN(Cadastro_Cargas!$E$8,MAX(Cadastro_Cargas!$F$8,Perfil_Area!$Y$7*RANDBETWEEN(85,115)/100))))</f>
        <v>0.176</v>
      </c>
    </row>
    <row r="1325" ht="15.0" customHeight="1">
      <c r="A1325" s="45">
        <v>45661.9166666667</v>
      </c>
      <c r="B1325" s="35">
        <v>22.0</v>
      </c>
      <c r="C1325" s="35" t="s">
        <v>129</v>
      </c>
      <c r="D1325" s="36" t="s">
        <v>104</v>
      </c>
      <c r="E1325" s="35" t="s">
        <v>173</v>
      </c>
      <c r="F1325" s="46">
        <f>IF(Cadastro_Cargas!$E$9=0,0,IF(Perfil_Area!$Y$10=0,0,MIN(Cadastro_Cargas!$E$9,MAX(Cadastro_Cargas!$F$9,Perfil_Area!$Y$10*RANDBETWEEN(85,115)/100))))</f>
        <v>7.68</v>
      </c>
    </row>
    <row r="1326" ht="15.0" customHeight="1">
      <c r="A1326" s="45">
        <v>45661.9166666667</v>
      </c>
      <c r="B1326" s="35">
        <v>22.0</v>
      </c>
      <c r="C1326" s="35" t="s">
        <v>129</v>
      </c>
      <c r="D1326" s="36" t="s">
        <v>105</v>
      </c>
      <c r="E1326" s="35" t="s">
        <v>173</v>
      </c>
      <c r="F1326" s="46">
        <f>IF(Cadastro_Cargas!$E$10=0,0,IF(Perfil_Area!$Y$12=0,0,MIN(Cadastro_Cargas!$E$10,MAX(Cadastro_Cargas!$F$10,Perfil_Area!$Y$12*RANDBETWEEN(85,115)/100))))</f>
        <v>0</v>
      </c>
    </row>
    <row r="1327" ht="15.0" customHeight="1">
      <c r="A1327" s="45">
        <v>45661.9166666667</v>
      </c>
      <c r="B1327" s="35">
        <v>22.0</v>
      </c>
      <c r="C1327" s="35" t="s">
        <v>129</v>
      </c>
      <c r="D1327" s="36" t="s">
        <v>106</v>
      </c>
      <c r="E1327" s="35" t="s">
        <v>173</v>
      </c>
      <c r="F1327" s="46">
        <f>IF(Cadastro_Cargas!$E$11=0,0,IF(Perfil_Area!$Y$14=0,0,MIN(Cadastro_Cargas!$E$11,MAX(Cadastro_Cargas!$F$11,Perfil_Area!$Y$14*RANDBETWEEN(85,115)/100))))</f>
        <v>2.216246657</v>
      </c>
    </row>
    <row r="1328" ht="15.0" customHeight="1">
      <c r="A1328" s="45">
        <v>45661.9166666667</v>
      </c>
      <c r="B1328" s="35">
        <v>22.0</v>
      </c>
      <c r="C1328" s="35" t="s">
        <v>129</v>
      </c>
      <c r="D1328" s="36" t="s">
        <v>107</v>
      </c>
      <c r="E1328" s="35" t="s">
        <v>173</v>
      </c>
      <c r="F1328" s="46">
        <f>IF(Cadastro_Cargas!$E$12=0,0,IF(Perfil_Area!$Y$16=0,0,MIN(Cadastro_Cargas!$E$12,MAX(Cadastro_Cargas!$F$12,Perfil_Area!$Y$16*RANDBETWEEN(85,115)/100))))</f>
        <v>0.2</v>
      </c>
    </row>
    <row r="1329" ht="15.0" customHeight="1">
      <c r="A1329" s="45">
        <v>45661.9166666667</v>
      </c>
      <c r="B1329" s="35">
        <v>22.0</v>
      </c>
      <c r="C1329" s="35" t="s">
        <v>129</v>
      </c>
      <c r="D1329" s="39" t="s">
        <v>31</v>
      </c>
      <c r="E1329" s="35" t="s">
        <v>174</v>
      </c>
      <c r="F1329" s="46">
        <f>IF(Cadastro_Cargas!$E$13=0,0,IF(Perfil_Area!$Y$4=0,0,MIN(Cadastro_Cargas!$E$13,MAX(Cadastro_Cargas!$F$13,Perfil_Area!$Y$4*RANDBETWEEN(85,115)/100))))</f>
        <v>1.1175</v>
      </c>
    </row>
    <row r="1330" ht="15.0" customHeight="1">
      <c r="A1330" s="45">
        <v>45661.9166666667</v>
      </c>
      <c r="B1330" s="35">
        <v>22.0</v>
      </c>
      <c r="C1330" s="35" t="s">
        <v>129</v>
      </c>
      <c r="D1330" s="40" t="s">
        <v>44</v>
      </c>
      <c r="E1330" s="35" t="s">
        <v>174</v>
      </c>
      <c r="F1330" s="46">
        <f>IF(Cadastro_Cargas!$E$14=0,0,IF(Perfil_Area!$Y$6=0,0,MIN(Cadastro_Cargas!$E$14,MAX(Cadastro_Cargas!$F$14,Perfil_Area!$Y$6*RANDBETWEEN(85,115)/100))))</f>
        <v>0.34278</v>
      </c>
    </row>
    <row r="1331" ht="15.0" customHeight="1">
      <c r="A1331" s="45">
        <v>45661.9166666667</v>
      </c>
      <c r="B1331" s="35">
        <v>22.0</v>
      </c>
      <c r="C1331" s="35" t="s">
        <v>129</v>
      </c>
      <c r="D1331" s="41" t="s">
        <v>56</v>
      </c>
      <c r="E1331" s="35" t="s">
        <v>174</v>
      </c>
      <c r="F1331" s="46">
        <f>IF(Cadastro_Cargas!$E$15=0,0,IF(Perfil_Area!$Y$8=0,0,MIN(Cadastro_Cargas!$E$15,MAX(Cadastro_Cargas!$F$15,Perfil_Area!$Y$8*RANDBETWEEN(85,115)/100))))</f>
        <v>0.336</v>
      </c>
    </row>
    <row r="1332" ht="15.0" customHeight="1">
      <c r="A1332" s="45">
        <v>45661.9583333333</v>
      </c>
      <c r="B1332" s="35">
        <v>23.0</v>
      </c>
      <c r="C1332" s="35" t="s">
        <v>128</v>
      </c>
      <c r="D1332" s="36" t="s">
        <v>104</v>
      </c>
      <c r="E1332" s="35" t="s">
        <v>173</v>
      </c>
      <c r="F1332" s="46">
        <f>IF(Cadastro_Cargas!$E$2=0,0,IF(Perfil_Area!$Z$9=0,0,MIN(Cadastro_Cargas!$E$2,MAX(Cadastro_Cargas!$F$2,Perfil_Area!$Z$9*RANDBETWEEN(85,115)/100))))</f>
        <v>3.8</v>
      </c>
    </row>
    <row r="1333" ht="15.0" customHeight="1">
      <c r="A1333" s="45">
        <v>45661.9583333333</v>
      </c>
      <c r="B1333" s="35">
        <v>23.0</v>
      </c>
      <c r="C1333" s="35" t="s">
        <v>128</v>
      </c>
      <c r="D1333" s="36" t="s">
        <v>105</v>
      </c>
      <c r="E1333" s="35" t="s">
        <v>173</v>
      </c>
      <c r="F1333" s="46">
        <f>IF(Cadastro_Cargas!$E$3=0,0,IF(Perfil_Area!$Z$11=0,0,MIN(Cadastro_Cargas!$E$3,MAX(Cadastro_Cargas!$F$3,Perfil_Area!$Z$11*RANDBETWEEN(85,115)/100))))</f>
        <v>0</v>
      </c>
    </row>
    <row r="1334" ht="15.0" customHeight="1">
      <c r="A1334" s="45">
        <v>45661.9583333333</v>
      </c>
      <c r="B1334" s="35">
        <v>23.0</v>
      </c>
      <c r="C1334" s="35" t="s">
        <v>128</v>
      </c>
      <c r="D1334" s="36" t="s">
        <v>106</v>
      </c>
      <c r="E1334" s="35" t="s">
        <v>173</v>
      </c>
      <c r="F1334" s="46">
        <f>IF(Cadastro_Cargas!$E$4=0,0,IF(Perfil_Area!$Z$13=0,0,MIN(Cadastro_Cargas!$E$4,MAX(Cadastro_Cargas!$F$4,Perfil_Area!$Z$13*RANDBETWEEN(85,115)/100))))</f>
        <v>0</v>
      </c>
    </row>
    <row r="1335" ht="15.0" customHeight="1">
      <c r="A1335" s="45">
        <v>45661.9583333333</v>
      </c>
      <c r="B1335" s="35">
        <v>23.0</v>
      </c>
      <c r="C1335" s="35" t="s">
        <v>128</v>
      </c>
      <c r="D1335" s="36" t="s">
        <v>107</v>
      </c>
      <c r="E1335" s="35" t="s">
        <v>173</v>
      </c>
      <c r="F1335" s="46">
        <f>IF(Cadastro_Cargas!$E$5=0,0,IF(Perfil_Area!$Z$15=0,0,MIN(Cadastro_Cargas!$E$5,MAX(Cadastro_Cargas!$F$5,Perfil_Area!$Z$15*RANDBETWEEN(85,115)/100))))</f>
        <v>0.2</v>
      </c>
    </row>
    <row r="1336" ht="15.0" customHeight="1">
      <c r="A1336" s="45">
        <v>45661.9583333333</v>
      </c>
      <c r="B1336" s="35">
        <v>23.0</v>
      </c>
      <c r="C1336" s="35" t="s">
        <v>128</v>
      </c>
      <c r="D1336" s="39" t="s">
        <v>31</v>
      </c>
      <c r="E1336" s="35" t="s">
        <v>174</v>
      </c>
      <c r="F1336" s="46">
        <f>IF(Cadastro_Cargas!$E$6=0,0,IF(Perfil_Area!$Z$3=0,0,MIN(Cadastro_Cargas!$E$6,MAX(Cadastro_Cargas!$F$6,Perfil_Area!$Z$3*RANDBETWEEN(85,115)/100))))</f>
        <v>0.606</v>
      </c>
    </row>
    <row r="1337" ht="15.0" customHeight="1">
      <c r="A1337" s="45">
        <v>45661.9583333333</v>
      </c>
      <c r="B1337" s="35">
        <v>23.0</v>
      </c>
      <c r="C1337" s="35" t="s">
        <v>128</v>
      </c>
      <c r="D1337" s="40" t="s">
        <v>44</v>
      </c>
      <c r="E1337" s="35" t="s">
        <v>174</v>
      </c>
      <c r="F1337" s="46">
        <f>IF(Cadastro_Cargas!$E$7=0,0,IF(Perfil_Area!$Z$5=0,0,MIN(Cadastro_Cargas!$E$7,MAX(Cadastro_Cargas!$F$7,Perfil_Area!$Z$5*RANDBETWEEN(85,115)/100))))</f>
        <v>0.2877</v>
      </c>
    </row>
    <row r="1338" ht="15.0" customHeight="1">
      <c r="A1338" s="45">
        <v>45661.9583333333</v>
      </c>
      <c r="B1338" s="35">
        <v>23.0</v>
      </c>
      <c r="C1338" s="35" t="s">
        <v>128</v>
      </c>
      <c r="D1338" s="41" t="s">
        <v>56</v>
      </c>
      <c r="E1338" s="35" t="s">
        <v>174</v>
      </c>
      <c r="F1338" s="46">
        <f>IF(Cadastro_Cargas!$E$8=0,0,IF(Perfil_Area!$Z$7=0,0,MIN(Cadastro_Cargas!$E$8,MAX(Cadastro_Cargas!$F$8,Perfil_Area!$Z$7*RANDBETWEEN(85,115)/100))))</f>
        <v>0.176</v>
      </c>
    </row>
    <row r="1339" ht="15.0" customHeight="1">
      <c r="A1339" s="45">
        <v>45661.9583333333</v>
      </c>
      <c r="B1339" s="35">
        <v>23.0</v>
      </c>
      <c r="C1339" s="35" t="s">
        <v>129</v>
      </c>
      <c r="D1339" s="36" t="s">
        <v>104</v>
      </c>
      <c r="E1339" s="35" t="s">
        <v>173</v>
      </c>
      <c r="F1339" s="46">
        <f>IF(Cadastro_Cargas!$E$9=0,0,IF(Perfil_Area!$Z$10=0,0,MIN(Cadastro_Cargas!$E$9,MAX(Cadastro_Cargas!$F$9,Perfil_Area!$Z$10*RANDBETWEEN(85,115)/100))))</f>
        <v>7.44</v>
      </c>
    </row>
    <row r="1340" ht="15.0" customHeight="1">
      <c r="A1340" s="45">
        <v>45661.9583333333</v>
      </c>
      <c r="B1340" s="35">
        <v>23.0</v>
      </c>
      <c r="C1340" s="35" t="s">
        <v>129</v>
      </c>
      <c r="D1340" s="36" t="s">
        <v>105</v>
      </c>
      <c r="E1340" s="35" t="s">
        <v>173</v>
      </c>
      <c r="F1340" s="46">
        <f>IF(Cadastro_Cargas!$E$10=0,0,IF(Perfil_Area!$Z$12=0,0,MIN(Cadastro_Cargas!$E$10,MAX(Cadastro_Cargas!$F$10,Perfil_Area!$Z$12*RANDBETWEEN(85,115)/100))))</f>
        <v>0</v>
      </c>
    </row>
    <row r="1341" ht="15.0" customHeight="1">
      <c r="A1341" s="45">
        <v>45661.9583333333</v>
      </c>
      <c r="B1341" s="35">
        <v>23.0</v>
      </c>
      <c r="C1341" s="35" t="s">
        <v>129</v>
      </c>
      <c r="D1341" s="36" t="s">
        <v>106</v>
      </c>
      <c r="E1341" s="35" t="s">
        <v>173</v>
      </c>
      <c r="F1341" s="46">
        <f>IF(Cadastro_Cargas!$E$11=0,0,IF(Perfil_Area!$Z$14=0,0,MIN(Cadastro_Cargas!$E$11,MAX(Cadastro_Cargas!$F$11,Perfil_Area!$Z$14*RANDBETWEEN(85,115)/100))))</f>
        <v>2.367013373</v>
      </c>
    </row>
    <row r="1342" ht="15.0" customHeight="1">
      <c r="A1342" s="45">
        <v>45661.9583333333</v>
      </c>
      <c r="B1342" s="35">
        <v>23.0</v>
      </c>
      <c r="C1342" s="35" t="s">
        <v>129</v>
      </c>
      <c r="D1342" s="36" t="s">
        <v>107</v>
      </c>
      <c r="E1342" s="35" t="s">
        <v>173</v>
      </c>
      <c r="F1342" s="46">
        <f>IF(Cadastro_Cargas!$E$12=0,0,IF(Perfil_Area!$Z$16=0,0,MIN(Cadastro_Cargas!$E$12,MAX(Cadastro_Cargas!$F$12,Perfil_Area!$Z$16*RANDBETWEEN(85,115)/100))))</f>
        <v>0.2</v>
      </c>
    </row>
    <row r="1343" ht="15.0" customHeight="1">
      <c r="A1343" s="45">
        <v>45661.9583333333</v>
      </c>
      <c r="B1343" s="35">
        <v>23.0</v>
      </c>
      <c r="C1343" s="35" t="s">
        <v>129</v>
      </c>
      <c r="D1343" s="39" t="s">
        <v>31</v>
      </c>
      <c r="E1343" s="35" t="s">
        <v>174</v>
      </c>
      <c r="F1343" s="46">
        <f>IF(Cadastro_Cargas!$E$13=0,0,IF(Perfil_Area!$Z$4=0,0,MIN(Cadastro_Cargas!$E$13,MAX(Cadastro_Cargas!$F$13,Perfil_Area!$Z$4*RANDBETWEEN(85,115)/100))))</f>
        <v>1.1175</v>
      </c>
    </row>
    <row r="1344" ht="15.0" customHeight="1">
      <c r="A1344" s="45">
        <v>45661.9583333333</v>
      </c>
      <c r="B1344" s="35">
        <v>23.0</v>
      </c>
      <c r="C1344" s="35" t="s">
        <v>129</v>
      </c>
      <c r="D1344" s="40" t="s">
        <v>44</v>
      </c>
      <c r="E1344" s="35" t="s">
        <v>174</v>
      </c>
      <c r="F1344" s="46">
        <f>IF(Cadastro_Cargas!$E$14=0,0,IF(Perfil_Area!$Z$6=0,0,MIN(Cadastro_Cargas!$E$14,MAX(Cadastro_Cargas!$F$14,Perfil_Area!$Z$6*RANDBETWEEN(85,115)/100))))</f>
        <v>0.39006</v>
      </c>
    </row>
    <row r="1345" ht="15.0" customHeight="1">
      <c r="A1345" s="45">
        <v>45661.9583333333</v>
      </c>
      <c r="B1345" s="35">
        <v>23.0</v>
      </c>
      <c r="C1345" s="35" t="s">
        <v>129</v>
      </c>
      <c r="D1345" s="41" t="s">
        <v>56</v>
      </c>
      <c r="E1345" s="35" t="s">
        <v>174</v>
      </c>
      <c r="F1345" s="46">
        <f>IF(Cadastro_Cargas!$E$15=0,0,IF(Perfil_Area!$Z$8=0,0,MIN(Cadastro_Cargas!$E$15,MAX(Cadastro_Cargas!$F$15,Perfil_Area!$Z$8*RANDBETWEEN(85,115)/100))))</f>
        <v>0.336</v>
      </c>
    </row>
    <row r="1346" ht="15.0" customHeight="1">
      <c r="A1346" s="45">
        <v>45662.0</v>
      </c>
      <c r="B1346" s="35">
        <v>0.0</v>
      </c>
      <c r="C1346" s="35" t="s">
        <v>128</v>
      </c>
      <c r="D1346" s="36" t="s">
        <v>104</v>
      </c>
      <c r="E1346" s="35" t="s">
        <v>173</v>
      </c>
      <c r="F1346" s="46">
        <f>IF(Cadastro_Cargas!$E$2=0,0,IF(Perfil_Area!$C$9=0,0,MIN(Cadastro_Cargas!$E$2,MAX(Cadastro_Cargas!$F$2,Perfil_Area!$C$9*RANDBETWEEN(85,115)/100))))</f>
        <v>3.96</v>
      </c>
    </row>
    <row r="1347" ht="15.0" customHeight="1">
      <c r="A1347" s="45">
        <v>45662.0</v>
      </c>
      <c r="B1347" s="35">
        <v>0.0</v>
      </c>
      <c r="C1347" s="35" t="s">
        <v>128</v>
      </c>
      <c r="D1347" s="36" t="s">
        <v>105</v>
      </c>
      <c r="E1347" s="35" t="s">
        <v>173</v>
      </c>
      <c r="F1347" s="46">
        <f>IF(Cadastro_Cargas!$E$3=0,0,IF(Perfil_Area!$C$11=0,0,MIN(Cadastro_Cargas!$E$3,MAX(Cadastro_Cargas!$F$3,Perfil_Area!$C$11*RANDBETWEEN(85,115)/100))))</f>
        <v>0</v>
      </c>
    </row>
    <row r="1348" ht="15.0" customHeight="1">
      <c r="A1348" s="45">
        <v>45662.0</v>
      </c>
      <c r="B1348" s="35">
        <v>0.0</v>
      </c>
      <c r="C1348" s="35" t="s">
        <v>128</v>
      </c>
      <c r="D1348" s="36" t="s">
        <v>106</v>
      </c>
      <c r="E1348" s="35" t="s">
        <v>173</v>
      </c>
      <c r="F1348" s="46">
        <f>IF(Cadastro_Cargas!$E$4=0,0,IF(Perfil_Area!$C$13=0,0,MIN(Cadastro_Cargas!$E$4,MAX(Cadastro_Cargas!$F$4,Perfil_Area!$C$13*RANDBETWEEN(85,115)/100))))</f>
        <v>0</v>
      </c>
    </row>
    <row r="1349" ht="15.0" customHeight="1">
      <c r="A1349" s="45">
        <v>45662.0</v>
      </c>
      <c r="B1349" s="35">
        <v>0.0</v>
      </c>
      <c r="C1349" s="35" t="s">
        <v>128</v>
      </c>
      <c r="D1349" s="36" t="s">
        <v>107</v>
      </c>
      <c r="E1349" s="35" t="s">
        <v>173</v>
      </c>
      <c r="F1349" s="46">
        <f>IF(Cadastro_Cargas!$E$5=0,0,IF(Perfil_Area!$C$15=0,0,MIN(Cadastro_Cargas!$E$5,MAX(Cadastro_Cargas!$F$5,Perfil_Area!$C$15*RANDBETWEEN(85,115)/100))))</f>
        <v>0.2</v>
      </c>
    </row>
    <row r="1350" ht="15.0" customHeight="1">
      <c r="A1350" s="45">
        <v>45662.0</v>
      </c>
      <c r="B1350" s="35">
        <v>0.0</v>
      </c>
      <c r="C1350" s="35" t="s">
        <v>128</v>
      </c>
      <c r="D1350" s="39" t="s">
        <v>31</v>
      </c>
      <c r="E1350" s="35" t="s">
        <v>174</v>
      </c>
      <c r="F1350" s="46">
        <f>IF(Cadastro_Cargas!$E$6=0,0,IF(Perfil_Area!$C$3=0,0,MIN(Cadastro_Cargas!$E$6,MAX(Cadastro_Cargas!$F$6,Perfil_Area!$C$3*RANDBETWEEN(85,115)/100))))</f>
        <v>0.606</v>
      </c>
    </row>
    <row r="1351" ht="15.0" customHeight="1">
      <c r="A1351" s="45">
        <v>45662.0</v>
      </c>
      <c r="B1351" s="35">
        <v>0.0</v>
      </c>
      <c r="C1351" s="35" t="s">
        <v>128</v>
      </c>
      <c r="D1351" s="40" t="s">
        <v>44</v>
      </c>
      <c r="E1351" s="35" t="s">
        <v>174</v>
      </c>
      <c r="F1351" s="46">
        <f>IF(Cadastro_Cargas!$E$7=0,0,IF(Perfil_Area!$C$5=0,0,MIN(Cadastro_Cargas!$E$7,MAX(Cadastro_Cargas!$F$7,Perfil_Area!$C$5*RANDBETWEEN(85,115)/100))))</f>
        <v>0.27126</v>
      </c>
    </row>
    <row r="1352" ht="15.0" customHeight="1">
      <c r="A1352" s="45">
        <v>45662.0</v>
      </c>
      <c r="B1352" s="35">
        <v>0.0</v>
      </c>
      <c r="C1352" s="35" t="s">
        <v>128</v>
      </c>
      <c r="D1352" s="41" t="s">
        <v>56</v>
      </c>
      <c r="E1352" s="35" t="s">
        <v>174</v>
      </c>
      <c r="F1352" s="46">
        <f>IF(Cadastro_Cargas!$E$8=0,0,IF(Perfil_Area!$C$7=0,0,MIN(Cadastro_Cargas!$E$8,MAX(Cadastro_Cargas!$F$8,Perfil_Area!$C$7*RANDBETWEEN(85,115)/100))))</f>
        <v>0.1584</v>
      </c>
    </row>
    <row r="1353" ht="15.0" customHeight="1">
      <c r="A1353" s="45">
        <v>45662.0</v>
      </c>
      <c r="B1353" s="35">
        <v>0.0</v>
      </c>
      <c r="C1353" s="35" t="s">
        <v>129</v>
      </c>
      <c r="D1353" s="36" t="s">
        <v>104</v>
      </c>
      <c r="E1353" s="35" t="s">
        <v>173</v>
      </c>
      <c r="F1353" s="46">
        <f>IF(Cadastro_Cargas!$E$9=0,0,IF(Perfil_Area!$C$10=0,0,MIN(Cadastro_Cargas!$E$9,MAX(Cadastro_Cargas!$F$9,Perfil_Area!$C$10*RANDBETWEEN(85,115)/100))))</f>
        <v>8</v>
      </c>
    </row>
    <row r="1354" ht="15.0" customHeight="1">
      <c r="A1354" s="45">
        <v>45662.0</v>
      </c>
      <c r="B1354" s="35">
        <v>0.0</v>
      </c>
      <c r="C1354" s="35" t="s">
        <v>129</v>
      </c>
      <c r="D1354" s="36" t="s">
        <v>105</v>
      </c>
      <c r="E1354" s="35" t="s">
        <v>173</v>
      </c>
      <c r="F1354" s="46">
        <f>IF(Cadastro_Cargas!$E$10=0,0,IF(Perfil_Area!$C$12=0,0,MIN(Cadastro_Cargas!$E$10,MAX(Cadastro_Cargas!$F$10,Perfil_Area!$C$12*RANDBETWEEN(85,115)/100))))</f>
        <v>17.072</v>
      </c>
    </row>
    <row r="1355" ht="15.0" customHeight="1">
      <c r="A1355" s="45">
        <v>45662.0</v>
      </c>
      <c r="B1355" s="35">
        <v>0.0</v>
      </c>
      <c r="C1355" s="35" t="s">
        <v>129</v>
      </c>
      <c r="D1355" s="36" t="s">
        <v>106</v>
      </c>
      <c r="E1355" s="35" t="s">
        <v>173</v>
      </c>
      <c r="F1355" s="46">
        <f>IF(Cadastro_Cargas!$E$11=0,0,IF(Perfil_Area!$C$14=0,0,MIN(Cadastro_Cargas!$E$11,MAX(Cadastro_Cargas!$F$11,Perfil_Area!$C$14*RANDBETWEEN(85,115)/100))))</f>
        <v>2.367013373</v>
      </c>
    </row>
    <row r="1356" ht="15.0" customHeight="1">
      <c r="A1356" s="45">
        <v>45662.0</v>
      </c>
      <c r="B1356" s="35">
        <v>0.0</v>
      </c>
      <c r="C1356" s="35" t="s">
        <v>129</v>
      </c>
      <c r="D1356" s="36" t="s">
        <v>107</v>
      </c>
      <c r="E1356" s="35" t="s">
        <v>173</v>
      </c>
      <c r="F1356" s="46">
        <f>IF(Cadastro_Cargas!$E$12=0,0,IF(Perfil_Area!$C$16=0,0,MIN(Cadastro_Cargas!$E$12,MAX(Cadastro_Cargas!$F$12,Perfil_Area!$C$16*RANDBETWEEN(85,115)/100))))</f>
        <v>0.2</v>
      </c>
    </row>
    <row r="1357" ht="15.0" customHeight="1">
      <c r="A1357" s="45">
        <v>45662.0</v>
      </c>
      <c r="B1357" s="35">
        <v>0.0</v>
      </c>
      <c r="C1357" s="35" t="s">
        <v>129</v>
      </c>
      <c r="D1357" s="39" t="s">
        <v>31</v>
      </c>
      <c r="E1357" s="35" t="s">
        <v>174</v>
      </c>
      <c r="F1357" s="46">
        <f>IF(Cadastro_Cargas!$E$13=0,0,IF(Perfil_Area!$C$4=0,0,MIN(Cadastro_Cargas!$E$13,MAX(Cadastro_Cargas!$F$13,Perfil_Area!$C$4*RANDBETWEEN(85,115)/100))))</f>
        <v>1.1175</v>
      </c>
    </row>
    <row r="1358" ht="15.0" customHeight="1">
      <c r="A1358" s="45">
        <v>45662.0</v>
      </c>
      <c r="B1358" s="35">
        <v>0.0</v>
      </c>
      <c r="C1358" s="35" t="s">
        <v>129</v>
      </c>
      <c r="D1358" s="40" t="s">
        <v>44</v>
      </c>
      <c r="E1358" s="35" t="s">
        <v>174</v>
      </c>
      <c r="F1358" s="46">
        <f>IF(Cadastro_Cargas!$E$14=0,0,IF(Perfil_Area!$C$6=0,0,MIN(Cadastro_Cargas!$E$14,MAX(Cadastro_Cargas!$F$14,Perfil_Area!$C$6*RANDBETWEEN(85,115)/100))))</f>
        <v>0.39006</v>
      </c>
    </row>
    <row r="1359" ht="15.0" customHeight="1">
      <c r="A1359" s="45">
        <v>45662.0</v>
      </c>
      <c r="B1359" s="35">
        <v>0.0</v>
      </c>
      <c r="C1359" s="35" t="s">
        <v>129</v>
      </c>
      <c r="D1359" s="41" t="s">
        <v>56</v>
      </c>
      <c r="E1359" s="35" t="s">
        <v>174</v>
      </c>
      <c r="F1359" s="46">
        <f>IF(Cadastro_Cargas!$E$15=0,0,IF(Perfil_Area!$C$8=0,0,MIN(Cadastro_Cargas!$E$15,MAX(Cadastro_Cargas!$F$15,Perfil_Area!$C$8*RANDBETWEEN(85,115)/100))))</f>
        <v>0.32256</v>
      </c>
    </row>
    <row r="1360" ht="15.0" customHeight="1">
      <c r="A1360" s="45">
        <v>45662.0416666667</v>
      </c>
      <c r="B1360" s="35">
        <v>1.0</v>
      </c>
      <c r="C1360" s="35" t="s">
        <v>128</v>
      </c>
      <c r="D1360" s="36" t="s">
        <v>104</v>
      </c>
      <c r="E1360" s="35" t="s">
        <v>173</v>
      </c>
      <c r="F1360" s="46">
        <f>IF(Cadastro_Cargas!$E$2=0,0,IF(Perfil_Area!$D$9=0,0,MIN(Cadastro_Cargas!$E$2,MAX(Cadastro_Cargas!$F$2,Perfil_Area!$D$9*RANDBETWEEN(85,115)/100))))</f>
        <v>4</v>
      </c>
    </row>
    <row r="1361" ht="15.0" customHeight="1">
      <c r="A1361" s="45">
        <v>45662.0416666667</v>
      </c>
      <c r="B1361" s="35">
        <v>1.0</v>
      </c>
      <c r="C1361" s="35" t="s">
        <v>128</v>
      </c>
      <c r="D1361" s="36" t="s">
        <v>105</v>
      </c>
      <c r="E1361" s="35" t="s">
        <v>173</v>
      </c>
      <c r="F1361" s="46">
        <f>IF(Cadastro_Cargas!$E$3=0,0,IF(Perfil_Area!$D$11=0,0,MIN(Cadastro_Cargas!$E$3,MAX(Cadastro_Cargas!$F$3,Perfil_Area!$D$11*RANDBETWEEN(85,115)/100))))</f>
        <v>0</v>
      </c>
    </row>
    <row r="1362" ht="15.0" customHeight="1">
      <c r="A1362" s="45">
        <v>45662.0416666667</v>
      </c>
      <c r="B1362" s="35">
        <v>1.0</v>
      </c>
      <c r="C1362" s="35" t="s">
        <v>128</v>
      </c>
      <c r="D1362" s="36" t="s">
        <v>106</v>
      </c>
      <c r="E1362" s="35" t="s">
        <v>173</v>
      </c>
      <c r="F1362" s="46">
        <f>IF(Cadastro_Cargas!$E$4=0,0,IF(Perfil_Area!$D$13=0,0,MIN(Cadastro_Cargas!$E$4,MAX(Cadastro_Cargas!$F$4,Perfil_Area!$D$13*RANDBETWEEN(85,115)/100))))</f>
        <v>0</v>
      </c>
    </row>
    <row r="1363" ht="15.0" customHeight="1">
      <c r="A1363" s="45">
        <v>45662.0416666667</v>
      </c>
      <c r="B1363" s="35">
        <v>1.0</v>
      </c>
      <c r="C1363" s="35" t="s">
        <v>128</v>
      </c>
      <c r="D1363" s="36" t="s">
        <v>107</v>
      </c>
      <c r="E1363" s="35" t="s">
        <v>173</v>
      </c>
      <c r="F1363" s="46">
        <f>IF(Cadastro_Cargas!$E$5=0,0,IF(Perfil_Area!$D$15=0,0,MIN(Cadastro_Cargas!$E$5,MAX(Cadastro_Cargas!$F$5,Perfil_Area!$D$15*RANDBETWEEN(85,115)/100))))</f>
        <v>0.2</v>
      </c>
    </row>
    <row r="1364" ht="15.0" customHeight="1">
      <c r="A1364" s="45">
        <v>45662.0416666667</v>
      </c>
      <c r="B1364" s="35">
        <v>1.0</v>
      </c>
      <c r="C1364" s="35" t="s">
        <v>128</v>
      </c>
      <c r="D1364" s="39" t="s">
        <v>31</v>
      </c>
      <c r="E1364" s="35" t="s">
        <v>174</v>
      </c>
      <c r="F1364" s="46">
        <f>IF(Cadastro_Cargas!$E$6=0,0,IF(Perfil_Area!$D$3=0,0,MIN(Cadastro_Cargas!$E$6,MAX(Cadastro_Cargas!$F$6,Perfil_Area!$D$3*RANDBETWEEN(85,115)/100))))</f>
        <v>0.606</v>
      </c>
    </row>
    <row r="1365" ht="15.0" customHeight="1">
      <c r="A1365" s="45">
        <v>45662.0416666667</v>
      </c>
      <c r="B1365" s="35">
        <v>1.0</v>
      </c>
      <c r="C1365" s="35" t="s">
        <v>128</v>
      </c>
      <c r="D1365" s="40" t="s">
        <v>44</v>
      </c>
      <c r="E1365" s="35" t="s">
        <v>174</v>
      </c>
      <c r="F1365" s="46">
        <f>IF(Cadastro_Cargas!$E$7=0,0,IF(Perfil_Area!$D$5=0,0,MIN(Cadastro_Cargas!$E$7,MAX(Cadastro_Cargas!$F$7,Perfil_Area!$D$5*RANDBETWEEN(85,115)/100))))</f>
        <v>0.23564</v>
      </c>
    </row>
    <row r="1366" ht="15.0" customHeight="1">
      <c r="A1366" s="45">
        <v>45662.0416666667</v>
      </c>
      <c r="B1366" s="35">
        <v>1.0</v>
      </c>
      <c r="C1366" s="35" t="s">
        <v>128</v>
      </c>
      <c r="D1366" s="41" t="s">
        <v>56</v>
      </c>
      <c r="E1366" s="35" t="s">
        <v>174</v>
      </c>
      <c r="F1366" s="46">
        <f>IF(Cadastro_Cargas!$E$8=0,0,IF(Perfil_Area!$D$7=0,0,MIN(Cadastro_Cargas!$E$8,MAX(Cadastro_Cargas!$F$8,Perfil_Area!$D$7*RANDBETWEEN(85,115)/100))))</f>
        <v>0.176</v>
      </c>
    </row>
    <row r="1367" ht="15.0" customHeight="1">
      <c r="A1367" s="45">
        <v>45662.0416666667</v>
      </c>
      <c r="B1367" s="35">
        <v>1.0</v>
      </c>
      <c r="C1367" s="35" t="s">
        <v>129</v>
      </c>
      <c r="D1367" s="36" t="s">
        <v>104</v>
      </c>
      <c r="E1367" s="35" t="s">
        <v>173</v>
      </c>
      <c r="F1367" s="46">
        <f>IF(Cadastro_Cargas!$E$9=0,0,IF(Perfil_Area!$D$10=0,0,MIN(Cadastro_Cargas!$E$9,MAX(Cadastro_Cargas!$F$9,Perfil_Area!$D$10*RANDBETWEEN(85,115)/100))))</f>
        <v>8</v>
      </c>
    </row>
    <row r="1368" ht="15.0" customHeight="1">
      <c r="A1368" s="45">
        <v>45662.0416666667</v>
      </c>
      <c r="B1368" s="35">
        <v>1.0</v>
      </c>
      <c r="C1368" s="35" t="s">
        <v>129</v>
      </c>
      <c r="D1368" s="36" t="s">
        <v>105</v>
      </c>
      <c r="E1368" s="35" t="s">
        <v>173</v>
      </c>
      <c r="F1368" s="46">
        <f>IF(Cadastro_Cargas!$E$10=0,0,IF(Perfil_Area!$D$12=0,0,MIN(Cadastro_Cargas!$E$10,MAX(Cadastro_Cargas!$F$10,Perfil_Area!$D$12*RANDBETWEEN(85,115)/100))))</f>
        <v>17.6</v>
      </c>
    </row>
    <row r="1369" ht="15.0" customHeight="1">
      <c r="A1369" s="45">
        <v>45662.0416666667</v>
      </c>
      <c r="B1369" s="35">
        <v>1.0</v>
      </c>
      <c r="C1369" s="35" t="s">
        <v>129</v>
      </c>
      <c r="D1369" s="36" t="s">
        <v>106</v>
      </c>
      <c r="E1369" s="35" t="s">
        <v>173</v>
      </c>
      <c r="F1369" s="46">
        <f>IF(Cadastro_Cargas!$E$11=0,0,IF(Perfil_Area!$D$14=0,0,MIN(Cadastro_Cargas!$E$11,MAX(Cadastro_Cargas!$F$11,Perfil_Area!$D$14*RANDBETWEEN(85,115)/100))))</f>
        <v>2.122288261</v>
      </c>
    </row>
    <row r="1370" ht="15.0" customHeight="1">
      <c r="A1370" s="45">
        <v>45662.0416666667</v>
      </c>
      <c r="B1370" s="35">
        <v>1.0</v>
      </c>
      <c r="C1370" s="35" t="s">
        <v>129</v>
      </c>
      <c r="D1370" s="36" t="s">
        <v>107</v>
      </c>
      <c r="E1370" s="35" t="s">
        <v>173</v>
      </c>
      <c r="F1370" s="46">
        <f>IF(Cadastro_Cargas!$E$12=0,0,IF(Perfil_Area!$D$16=0,0,MIN(Cadastro_Cargas!$E$12,MAX(Cadastro_Cargas!$F$12,Perfil_Area!$D$16*RANDBETWEEN(85,115)/100))))</f>
        <v>0.184</v>
      </c>
    </row>
    <row r="1371" ht="15.0" customHeight="1">
      <c r="A1371" s="45">
        <v>45662.0416666667</v>
      </c>
      <c r="B1371" s="35">
        <v>1.0</v>
      </c>
      <c r="C1371" s="35" t="s">
        <v>129</v>
      </c>
      <c r="D1371" s="39" t="s">
        <v>31</v>
      </c>
      <c r="E1371" s="35" t="s">
        <v>174</v>
      </c>
      <c r="F1371" s="46">
        <f>IF(Cadastro_Cargas!$E$13=0,0,IF(Perfil_Area!$D$4=0,0,MIN(Cadastro_Cargas!$E$13,MAX(Cadastro_Cargas!$F$13,Perfil_Area!$D$4*RANDBETWEEN(85,115)/100))))</f>
        <v>1.1175</v>
      </c>
    </row>
    <row r="1372" ht="15.0" customHeight="1">
      <c r="A1372" s="45">
        <v>45662.0416666667</v>
      </c>
      <c r="B1372" s="35">
        <v>1.0</v>
      </c>
      <c r="C1372" s="35" t="s">
        <v>129</v>
      </c>
      <c r="D1372" s="40" t="s">
        <v>44</v>
      </c>
      <c r="E1372" s="35" t="s">
        <v>174</v>
      </c>
      <c r="F1372" s="46">
        <f>IF(Cadastro_Cargas!$E$14=0,0,IF(Perfil_Area!$D$6=0,0,MIN(Cadastro_Cargas!$E$14,MAX(Cadastro_Cargas!$F$14,Perfil_Area!$D$6*RANDBETWEEN(85,115)/100))))</f>
        <v>0.38218</v>
      </c>
    </row>
    <row r="1373" ht="15.0" customHeight="1">
      <c r="A1373" s="45">
        <v>45662.0416666667</v>
      </c>
      <c r="B1373" s="35">
        <v>1.0</v>
      </c>
      <c r="C1373" s="35" t="s">
        <v>129</v>
      </c>
      <c r="D1373" s="41" t="s">
        <v>56</v>
      </c>
      <c r="E1373" s="35" t="s">
        <v>174</v>
      </c>
      <c r="F1373" s="46">
        <f>IF(Cadastro_Cargas!$E$15=0,0,IF(Perfil_Area!$D$8=0,0,MIN(Cadastro_Cargas!$E$15,MAX(Cadastro_Cargas!$F$15,Perfil_Area!$D$8*RANDBETWEEN(85,115)/100))))</f>
        <v>0.28896</v>
      </c>
    </row>
    <row r="1374" ht="15.0" customHeight="1">
      <c r="A1374" s="45">
        <v>45662.0833333333</v>
      </c>
      <c r="B1374" s="35">
        <v>2.0</v>
      </c>
      <c r="C1374" s="35" t="s">
        <v>128</v>
      </c>
      <c r="D1374" s="36" t="s">
        <v>104</v>
      </c>
      <c r="E1374" s="35" t="s">
        <v>173</v>
      </c>
      <c r="F1374" s="46">
        <f>IF(Cadastro_Cargas!$E$2=0,0,IF(Perfil_Area!$E$9=0,0,MIN(Cadastro_Cargas!$E$2,MAX(Cadastro_Cargas!$F$2,Perfil_Area!$E$9*RANDBETWEEN(85,115)/100))))</f>
        <v>3.8</v>
      </c>
    </row>
    <row r="1375" ht="15.0" customHeight="1">
      <c r="A1375" s="45">
        <v>45662.0833333333</v>
      </c>
      <c r="B1375" s="35">
        <v>2.0</v>
      </c>
      <c r="C1375" s="35" t="s">
        <v>128</v>
      </c>
      <c r="D1375" s="36" t="s">
        <v>105</v>
      </c>
      <c r="E1375" s="35" t="s">
        <v>173</v>
      </c>
      <c r="F1375" s="46">
        <f>IF(Cadastro_Cargas!$E$3=0,0,IF(Perfil_Area!$E$11=0,0,MIN(Cadastro_Cargas!$E$3,MAX(Cadastro_Cargas!$F$3,Perfil_Area!$E$11*RANDBETWEEN(85,115)/100))))</f>
        <v>0</v>
      </c>
    </row>
    <row r="1376" ht="15.0" customHeight="1">
      <c r="A1376" s="45">
        <v>45662.0833333333</v>
      </c>
      <c r="B1376" s="35">
        <v>2.0</v>
      </c>
      <c r="C1376" s="35" t="s">
        <v>128</v>
      </c>
      <c r="D1376" s="36" t="s">
        <v>106</v>
      </c>
      <c r="E1376" s="35" t="s">
        <v>173</v>
      </c>
      <c r="F1376" s="46">
        <f>IF(Cadastro_Cargas!$E$4=0,0,IF(Perfil_Area!$E$13=0,0,MIN(Cadastro_Cargas!$E$4,MAX(Cadastro_Cargas!$F$4,Perfil_Area!$E$13*RANDBETWEEN(85,115)/100))))</f>
        <v>0</v>
      </c>
    </row>
    <row r="1377" ht="15.0" customHeight="1">
      <c r="A1377" s="45">
        <v>45662.0833333333</v>
      </c>
      <c r="B1377" s="35">
        <v>2.0</v>
      </c>
      <c r="C1377" s="35" t="s">
        <v>128</v>
      </c>
      <c r="D1377" s="36" t="s">
        <v>107</v>
      </c>
      <c r="E1377" s="35" t="s">
        <v>173</v>
      </c>
      <c r="F1377" s="46">
        <f>IF(Cadastro_Cargas!$E$5=0,0,IF(Perfil_Area!$E$15=0,0,MIN(Cadastro_Cargas!$E$5,MAX(Cadastro_Cargas!$F$5,Perfil_Area!$E$15*RANDBETWEEN(85,115)/100))))</f>
        <v>0.2</v>
      </c>
    </row>
    <row r="1378" ht="15.0" customHeight="1">
      <c r="A1378" s="45">
        <v>45662.0833333333</v>
      </c>
      <c r="B1378" s="35">
        <v>2.0</v>
      </c>
      <c r="C1378" s="35" t="s">
        <v>128</v>
      </c>
      <c r="D1378" s="39" t="s">
        <v>31</v>
      </c>
      <c r="E1378" s="35" t="s">
        <v>174</v>
      </c>
      <c r="F1378" s="46">
        <f>IF(Cadastro_Cargas!$E$6=0,0,IF(Perfil_Area!$E$3=0,0,MIN(Cadastro_Cargas!$E$6,MAX(Cadastro_Cargas!$F$6,Perfil_Area!$E$3*RANDBETWEEN(85,115)/100))))</f>
        <v>0.606</v>
      </c>
    </row>
    <row r="1379" ht="15.0" customHeight="1">
      <c r="A1379" s="45">
        <v>45662.0833333333</v>
      </c>
      <c r="B1379" s="35">
        <v>2.0</v>
      </c>
      <c r="C1379" s="35" t="s">
        <v>128</v>
      </c>
      <c r="D1379" s="40" t="s">
        <v>44</v>
      </c>
      <c r="E1379" s="35" t="s">
        <v>174</v>
      </c>
      <c r="F1379" s="46">
        <f>IF(Cadastro_Cargas!$E$7=0,0,IF(Perfil_Area!$E$5=0,0,MIN(Cadastro_Cargas!$E$7,MAX(Cadastro_Cargas!$F$7,Perfil_Area!$E$5*RANDBETWEEN(85,115)/100))))</f>
        <v>0.274</v>
      </c>
    </row>
    <row r="1380" ht="15.0" customHeight="1">
      <c r="A1380" s="45">
        <v>45662.0833333333</v>
      </c>
      <c r="B1380" s="35">
        <v>2.0</v>
      </c>
      <c r="C1380" s="35" t="s">
        <v>128</v>
      </c>
      <c r="D1380" s="41" t="s">
        <v>56</v>
      </c>
      <c r="E1380" s="35" t="s">
        <v>174</v>
      </c>
      <c r="F1380" s="46">
        <f>IF(Cadastro_Cargas!$E$8=0,0,IF(Perfil_Area!$E$7=0,0,MIN(Cadastro_Cargas!$E$8,MAX(Cadastro_Cargas!$F$8,Perfil_Area!$E$7*RANDBETWEEN(85,115)/100))))</f>
        <v>0.176</v>
      </c>
    </row>
    <row r="1381" ht="15.0" customHeight="1">
      <c r="A1381" s="45">
        <v>45662.0833333333</v>
      </c>
      <c r="B1381" s="35">
        <v>2.0</v>
      </c>
      <c r="C1381" s="35" t="s">
        <v>129</v>
      </c>
      <c r="D1381" s="36" t="s">
        <v>104</v>
      </c>
      <c r="E1381" s="35" t="s">
        <v>173</v>
      </c>
      <c r="F1381" s="46">
        <f>IF(Cadastro_Cargas!$E$9=0,0,IF(Perfil_Area!$E$10=0,0,MIN(Cadastro_Cargas!$E$9,MAX(Cadastro_Cargas!$F$9,Perfil_Area!$E$10*RANDBETWEEN(85,115)/100))))</f>
        <v>6.8</v>
      </c>
    </row>
    <row r="1382" ht="15.0" customHeight="1">
      <c r="A1382" s="45">
        <v>45662.0833333333</v>
      </c>
      <c r="B1382" s="35">
        <v>2.0</v>
      </c>
      <c r="C1382" s="35" t="s">
        <v>129</v>
      </c>
      <c r="D1382" s="36" t="s">
        <v>105</v>
      </c>
      <c r="E1382" s="35" t="s">
        <v>173</v>
      </c>
      <c r="F1382" s="46">
        <f>IF(Cadastro_Cargas!$E$10=0,0,IF(Perfil_Area!$E$12=0,0,MIN(Cadastro_Cargas!$E$10,MAX(Cadastro_Cargas!$F$10,Perfil_Area!$E$12*RANDBETWEEN(85,115)/100))))</f>
        <v>0</v>
      </c>
    </row>
    <row r="1383" ht="15.0" customHeight="1">
      <c r="A1383" s="45">
        <v>45662.0833333333</v>
      </c>
      <c r="B1383" s="35">
        <v>2.0</v>
      </c>
      <c r="C1383" s="35" t="s">
        <v>129</v>
      </c>
      <c r="D1383" s="36" t="s">
        <v>106</v>
      </c>
      <c r="E1383" s="35" t="s">
        <v>173</v>
      </c>
      <c r="F1383" s="46">
        <f>IF(Cadastro_Cargas!$E$11=0,0,IF(Perfil_Area!$E$14=0,0,MIN(Cadastro_Cargas!$E$11,MAX(Cadastro_Cargas!$F$11,Perfil_Area!$E$14*RANDBETWEEN(85,115)/100))))</f>
        <v>1.9551263</v>
      </c>
    </row>
    <row r="1384" ht="15.0" customHeight="1">
      <c r="A1384" s="45">
        <v>45662.0833333333</v>
      </c>
      <c r="B1384" s="35">
        <v>2.0</v>
      </c>
      <c r="C1384" s="35" t="s">
        <v>129</v>
      </c>
      <c r="D1384" s="36" t="s">
        <v>107</v>
      </c>
      <c r="E1384" s="35" t="s">
        <v>173</v>
      </c>
      <c r="F1384" s="46">
        <f>IF(Cadastro_Cargas!$E$12=0,0,IF(Perfil_Area!$E$16=0,0,MIN(Cadastro_Cargas!$E$12,MAX(Cadastro_Cargas!$F$12,Perfil_Area!$E$16*RANDBETWEEN(85,115)/100))))</f>
        <v>0.2</v>
      </c>
    </row>
    <row r="1385" ht="15.0" customHeight="1">
      <c r="A1385" s="45">
        <v>45662.0833333333</v>
      </c>
      <c r="B1385" s="35">
        <v>2.0</v>
      </c>
      <c r="C1385" s="35" t="s">
        <v>129</v>
      </c>
      <c r="D1385" s="39" t="s">
        <v>31</v>
      </c>
      <c r="E1385" s="35" t="s">
        <v>174</v>
      </c>
      <c r="F1385" s="46">
        <f>IF(Cadastro_Cargas!$E$13=0,0,IF(Perfil_Area!$E$4=0,0,MIN(Cadastro_Cargas!$E$13,MAX(Cadastro_Cargas!$F$13,Perfil_Area!$E$4*RANDBETWEEN(85,115)/100))))</f>
        <v>1.1175</v>
      </c>
    </row>
    <row r="1386" ht="15.0" customHeight="1">
      <c r="A1386" s="45">
        <v>45662.0833333333</v>
      </c>
      <c r="B1386" s="35">
        <v>2.0</v>
      </c>
      <c r="C1386" s="35" t="s">
        <v>129</v>
      </c>
      <c r="D1386" s="40" t="s">
        <v>44</v>
      </c>
      <c r="E1386" s="35" t="s">
        <v>174</v>
      </c>
      <c r="F1386" s="46">
        <f>IF(Cadastro_Cargas!$E$14=0,0,IF(Perfil_Area!$E$6=0,0,MIN(Cadastro_Cargas!$E$14,MAX(Cadastro_Cargas!$F$14,Perfil_Area!$E$6*RANDBETWEEN(85,115)/100))))</f>
        <v>0.34672</v>
      </c>
    </row>
    <row r="1387" ht="15.0" customHeight="1">
      <c r="A1387" s="45">
        <v>45662.0833333333</v>
      </c>
      <c r="B1387" s="35">
        <v>2.0</v>
      </c>
      <c r="C1387" s="35" t="s">
        <v>129</v>
      </c>
      <c r="D1387" s="41" t="s">
        <v>56</v>
      </c>
      <c r="E1387" s="35" t="s">
        <v>174</v>
      </c>
      <c r="F1387" s="46">
        <f>IF(Cadastro_Cargas!$E$15=0,0,IF(Perfil_Area!$E$8=0,0,MIN(Cadastro_Cargas!$E$15,MAX(Cadastro_Cargas!$F$15,Perfil_Area!$E$8*RANDBETWEEN(85,115)/100))))</f>
        <v>0.2856</v>
      </c>
    </row>
    <row r="1388" ht="15.0" customHeight="1">
      <c r="A1388" s="45">
        <v>45662.125</v>
      </c>
      <c r="B1388" s="35">
        <v>3.0</v>
      </c>
      <c r="C1388" s="35" t="s">
        <v>128</v>
      </c>
      <c r="D1388" s="36" t="s">
        <v>104</v>
      </c>
      <c r="E1388" s="35" t="s">
        <v>173</v>
      </c>
      <c r="F1388" s="46">
        <f>IF(Cadastro_Cargas!$E$2=0,0,IF(Perfil_Area!$F$9=0,0,MIN(Cadastro_Cargas!$E$2,MAX(Cadastro_Cargas!$F$2,Perfil_Area!$F$9*RANDBETWEEN(85,115)/100))))</f>
        <v>3.76</v>
      </c>
    </row>
    <row r="1389" ht="15.0" customHeight="1">
      <c r="A1389" s="45">
        <v>45662.125</v>
      </c>
      <c r="B1389" s="35">
        <v>3.0</v>
      </c>
      <c r="C1389" s="35" t="s">
        <v>128</v>
      </c>
      <c r="D1389" s="36" t="s">
        <v>105</v>
      </c>
      <c r="E1389" s="35" t="s">
        <v>173</v>
      </c>
      <c r="F1389" s="46">
        <f>IF(Cadastro_Cargas!$E$3=0,0,IF(Perfil_Area!$F$11=0,0,MIN(Cadastro_Cargas!$E$3,MAX(Cadastro_Cargas!$F$3,Perfil_Area!$F$11*RANDBETWEEN(85,115)/100))))</f>
        <v>0</v>
      </c>
    </row>
    <row r="1390" ht="15.0" customHeight="1">
      <c r="A1390" s="45">
        <v>45662.125</v>
      </c>
      <c r="B1390" s="35">
        <v>3.0</v>
      </c>
      <c r="C1390" s="35" t="s">
        <v>128</v>
      </c>
      <c r="D1390" s="36" t="s">
        <v>106</v>
      </c>
      <c r="E1390" s="35" t="s">
        <v>173</v>
      </c>
      <c r="F1390" s="46">
        <f>IF(Cadastro_Cargas!$E$4=0,0,IF(Perfil_Area!$F$13=0,0,MIN(Cadastro_Cargas!$E$4,MAX(Cadastro_Cargas!$F$4,Perfil_Area!$F$13*RANDBETWEEN(85,115)/100))))</f>
        <v>0</v>
      </c>
    </row>
    <row r="1391" ht="15.0" customHeight="1">
      <c r="A1391" s="45">
        <v>45662.125</v>
      </c>
      <c r="B1391" s="35">
        <v>3.0</v>
      </c>
      <c r="C1391" s="35" t="s">
        <v>128</v>
      </c>
      <c r="D1391" s="36" t="s">
        <v>107</v>
      </c>
      <c r="E1391" s="35" t="s">
        <v>173</v>
      </c>
      <c r="F1391" s="46">
        <f>IF(Cadastro_Cargas!$E$5=0,0,IF(Perfil_Area!$F$15=0,0,MIN(Cadastro_Cargas!$E$5,MAX(Cadastro_Cargas!$F$5,Perfil_Area!$F$15*RANDBETWEEN(85,115)/100))))</f>
        <v>0.176</v>
      </c>
    </row>
    <row r="1392" ht="15.0" customHeight="1">
      <c r="A1392" s="45">
        <v>45662.125</v>
      </c>
      <c r="B1392" s="35">
        <v>3.0</v>
      </c>
      <c r="C1392" s="35" t="s">
        <v>128</v>
      </c>
      <c r="D1392" s="39" t="s">
        <v>31</v>
      </c>
      <c r="E1392" s="35" t="s">
        <v>174</v>
      </c>
      <c r="F1392" s="46">
        <f>IF(Cadastro_Cargas!$E$6=0,0,IF(Perfil_Area!$F$3=0,0,MIN(Cadastro_Cargas!$E$6,MAX(Cadastro_Cargas!$F$6,Perfil_Area!$F$3*RANDBETWEEN(85,115)/100))))</f>
        <v>0.606</v>
      </c>
    </row>
    <row r="1393" ht="15.0" customHeight="1">
      <c r="A1393" s="45">
        <v>45662.125</v>
      </c>
      <c r="B1393" s="35">
        <v>3.0</v>
      </c>
      <c r="C1393" s="35" t="s">
        <v>128</v>
      </c>
      <c r="D1393" s="40" t="s">
        <v>44</v>
      </c>
      <c r="E1393" s="35" t="s">
        <v>174</v>
      </c>
      <c r="F1393" s="46">
        <f>IF(Cadastro_Cargas!$E$7=0,0,IF(Perfil_Area!$F$5=0,0,MIN(Cadastro_Cargas!$E$7,MAX(Cadastro_Cargas!$F$7,Perfil_Area!$F$5*RANDBETWEEN(85,115)/100))))</f>
        <v>0.29592</v>
      </c>
    </row>
    <row r="1394" ht="15.0" customHeight="1">
      <c r="A1394" s="45">
        <v>45662.125</v>
      </c>
      <c r="B1394" s="35">
        <v>3.0</v>
      </c>
      <c r="C1394" s="35" t="s">
        <v>128</v>
      </c>
      <c r="D1394" s="41" t="s">
        <v>56</v>
      </c>
      <c r="E1394" s="35" t="s">
        <v>174</v>
      </c>
      <c r="F1394" s="46">
        <f>IF(Cadastro_Cargas!$E$8=0,0,IF(Perfil_Area!$F$7=0,0,MIN(Cadastro_Cargas!$E$8,MAX(Cadastro_Cargas!$F$8,Perfil_Area!$F$7*RANDBETWEEN(85,115)/100))))</f>
        <v>0.15136</v>
      </c>
    </row>
    <row r="1395" ht="15.0" customHeight="1">
      <c r="A1395" s="45">
        <v>45662.125</v>
      </c>
      <c r="B1395" s="35">
        <v>3.0</v>
      </c>
      <c r="C1395" s="35" t="s">
        <v>129</v>
      </c>
      <c r="D1395" s="36" t="s">
        <v>104</v>
      </c>
      <c r="E1395" s="35" t="s">
        <v>173</v>
      </c>
      <c r="F1395" s="46">
        <f>IF(Cadastro_Cargas!$E$9=0,0,IF(Perfil_Area!$F$10=0,0,MIN(Cadastro_Cargas!$E$9,MAX(Cadastro_Cargas!$F$9,Perfil_Area!$F$10*RANDBETWEEN(85,115)/100))))</f>
        <v>8</v>
      </c>
    </row>
    <row r="1396" ht="15.0" customHeight="1">
      <c r="A1396" s="45">
        <v>45662.125</v>
      </c>
      <c r="B1396" s="35">
        <v>3.0</v>
      </c>
      <c r="C1396" s="35" t="s">
        <v>129</v>
      </c>
      <c r="D1396" s="36" t="s">
        <v>105</v>
      </c>
      <c r="E1396" s="35" t="s">
        <v>173</v>
      </c>
      <c r="F1396" s="46">
        <f>IF(Cadastro_Cargas!$E$10=0,0,IF(Perfil_Area!$F$12=0,0,MIN(Cadastro_Cargas!$E$10,MAX(Cadastro_Cargas!$F$10,Perfil_Area!$F$12*RANDBETWEEN(85,115)/100))))</f>
        <v>0</v>
      </c>
    </row>
    <row r="1397" ht="15.0" customHeight="1">
      <c r="A1397" s="45">
        <v>45662.125</v>
      </c>
      <c r="B1397" s="35">
        <v>3.0</v>
      </c>
      <c r="C1397" s="35" t="s">
        <v>129</v>
      </c>
      <c r="D1397" s="36" t="s">
        <v>106</v>
      </c>
      <c r="E1397" s="35" t="s">
        <v>173</v>
      </c>
      <c r="F1397" s="46">
        <f>IF(Cadastro_Cargas!$E$11=0,0,IF(Perfil_Area!$F$14=0,0,MIN(Cadastro_Cargas!$E$11,MAX(Cadastro_Cargas!$F$11,Perfil_Area!$F$14*RANDBETWEEN(85,115)/100))))</f>
        <v>2.367013373</v>
      </c>
    </row>
    <row r="1398" ht="15.0" customHeight="1">
      <c r="A1398" s="45">
        <v>45662.125</v>
      </c>
      <c r="B1398" s="35">
        <v>3.0</v>
      </c>
      <c r="C1398" s="35" t="s">
        <v>129</v>
      </c>
      <c r="D1398" s="36" t="s">
        <v>107</v>
      </c>
      <c r="E1398" s="35" t="s">
        <v>173</v>
      </c>
      <c r="F1398" s="46">
        <f>IF(Cadastro_Cargas!$E$12=0,0,IF(Perfil_Area!$F$16=0,0,MIN(Cadastro_Cargas!$E$12,MAX(Cadastro_Cargas!$F$12,Perfil_Area!$F$16*RANDBETWEEN(85,115)/100))))</f>
        <v>0.2</v>
      </c>
    </row>
    <row r="1399" ht="15.0" customHeight="1">
      <c r="A1399" s="45">
        <v>45662.125</v>
      </c>
      <c r="B1399" s="35">
        <v>3.0</v>
      </c>
      <c r="C1399" s="35" t="s">
        <v>129</v>
      </c>
      <c r="D1399" s="39" t="s">
        <v>31</v>
      </c>
      <c r="E1399" s="35" t="s">
        <v>174</v>
      </c>
      <c r="F1399" s="46">
        <f>IF(Cadastro_Cargas!$E$13=0,0,IF(Perfil_Area!$F$4=0,0,MIN(Cadastro_Cargas!$E$13,MAX(Cadastro_Cargas!$F$13,Perfil_Area!$F$4*RANDBETWEEN(85,115)/100))))</f>
        <v>1.1175</v>
      </c>
    </row>
    <row r="1400" ht="15.0" customHeight="1">
      <c r="A1400" s="45">
        <v>45662.125</v>
      </c>
      <c r="B1400" s="35">
        <v>3.0</v>
      </c>
      <c r="C1400" s="35" t="s">
        <v>129</v>
      </c>
      <c r="D1400" s="40" t="s">
        <v>44</v>
      </c>
      <c r="E1400" s="35" t="s">
        <v>174</v>
      </c>
      <c r="F1400" s="46">
        <f>IF(Cadastro_Cargas!$E$14=0,0,IF(Perfil_Area!$F$6=0,0,MIN(Cadastro_Cargas!$E$14,MAX(Cadastro_Cargas!$F$14,Perfil_Area!$F$6*RANDBETWEEN(85,115)/100))))</f>
        <v>0.394</v>
      </c>
    </row>
    <row r="1401" ht="15.0" customHeight="1">
      <c r="A1401" s="45">
        <v>45662.125</v>
      </c>
      <c r="B1401" s="35">
        <v>3.0</v>
      </c>
      <c r="C1401" s="35" t="s">
        <v>129</v>
      </c>
      <c r="D1401" s="41" t="s">
        <v>56</v>
      </c>
      <c r="E1401" s="35" t="s">
        <v>174</v>
      </c>
      <c r="F1401" s="46">
        <f>IF(Cadastro_Cargas!$E$15=0,0,IF(Perfil_Area!$F$8=0,0,MIN(Cadastro_Cargas!$E$15,MAX(Cadastro_Cargas!$F$15,Perfil_Area!$F$8*RANDBETWEEN(85,115)/100))))</f>
        <v>0.336</v>
      </c>
    </row>
    <row r="1402" ht="15.0" customHeight="1">
      <c r="A1402" s="45">
        <v>45662.1666666667</v>
      </c>
      <c r="B1402" s="35">
        <v>4.0</v>
      </c>
      <c r="C1402" s="35" t="s">
        <v>128</v>
      </c>
      <c r="D1402" s="36" t="s">
        <v>104</v>
      </c>
      <c r="E1402" s="35" t="s">
        <v>173</v>
      </c>
      <c r="F1402" s="46">
        <f>IF(Cadastro_Cargas!$E$2=0,0,IF(Perfil_Area!$G$9=0,0,MIN(Cadastro_Cargas!$E$2,MAX(Cadastro_Cargas!$F$2,Perfil_Area!$G$9*RANDBETWEEN(85,115)/100))))</f>
        <v>3.68</v>
      </c>
    </row>
    <row r="1403" ht="15.0" customHeight="1">
      <c r="A1403" s="45">
        <v>45662.1666666667</v>
      </c>
      <c r="B1403" s="35">
        <v>4.0</v>
      </c>
      <c r="C1403" s="35" t="s">
        <v>128</v>
      </c>
      <c r="D1403" s="36" t="s">
        <v>105</v>
      </c>
      <c r="E1403" s="35" t="s">
        <v>173</v>
      </c>
      <c r="F1403" s="46">
        <f>IF(Cadastro_Cargas!$E$3=0,0,IF(Perfil_Area!$G$11=0,0,MIN(Cadastro_Cargas!$E$3,MAX(Cadastro_Cargas!$F$3,Perfil_Area!$G$11*RANDBETWEEN(85,115)/100))))</f>
        <v>0</v>
      </c>
    </row>
    <row r="1404" ht="15.0" customHeight="1">
      <c r="A1404" s="45">
        <v>45662.1666666667</v>
      </c>
      <c r="B1404" s="35">
        <v>4.0</v>
      </c>
      <c r="C1404" s="35" t="s">
        <v>128</v>
      </c>
      <c r="D1404" s="36" t="s">
        <v>106</v>
      </c>
      <c r="E1404" s="35" t="s">
        <v>173</v>
      </c>
      <c r="F1404" s="46">
        <f>IF(Cadastro_Cargas!$E$4=0,0,IF(Perfil_Area!$G$13=0,0,MIN(Cadastro_Cargas!$E$4,MAX(Cadastro_Cargas!$F$4,Perfil_Area!$G$13*RANDBETWEEN(85,115)/100))))</f>
        <v>0</v>
      </c>
    </row>
    <row r="1405" ht="15.0" customHeight="1">
      <c r="A1405" s="45">
        <v>45662.1666666667</v>
      </c>
      <c r="B1405" s="35">
        <v>4.0</v>
      </c>
      <c r="C1405" s="35" t="s">
        <v>128</v>
      </c>
      <c r="D1405" s="36" t="s">
        <v>107</v>
      </c>
      <c r="E1405" s="35" t="s">
        <v>173</v>
      </c>
      <c r="F1405" s="46">
        <f>IF(Cadastro_Cargas!$E$5=0,0,IF(Perfil_Area!$G$15=0,0,MIN(Cadastro_Cargas!$E$5,MAX(Cadastro_Cargas!$F$5,Perfil_Area!$G$15*RANDBETWEEN(85,115)/100))))</f>
        <v>0.2</v>
      </c>
    </row>
    <row r="1406" ht="15.0" customHeight="1">
      <c r="A1406" s="45">
        <v>45662.1666666667</v>
      </c>
      <c r="B1406" s="35">
        <v>4.0</v>
      </c>
      <c r="C1406" s="35" t="s">
        <v>128</v>
      </c>
      <c r="D1406" s="39" t="s">
        <v>31</v>
      </c>
      <c r="E1406" s="35" t="s">
        <v>174</v>
      </c>
      <c r="F1406" s="46">
        <f>IF(Cadastro_Cargas!$E$6=0,0,IF(Perfil_Area!$G$3=0,0,MIN(Cadastro_Cargas!$E$6,MAX(Cadastro_Cargas!$F$6,Perfil_Area!$G$3*RANDBETWEEN(85,115)/100))))</f>
        <v>0.606</v>
      </c>
    </row>
    <row r="1407" ht="15.0" customHeight="1">
      <c r="A1407" s="45">
        <v>45662.1666666667</v>
      </c>
      <c r="B1407" s="35">
        <v>4.0</v>
      </c>
      <c r="C1407" s="35" t="s">
        <v>128</v>
      </c>
      <c r="D1407" s="40" t="s">
        <v>44</v>
      </c>
      <c r="E1407" s="35" t="s">
        <v>174</v>
      </c>
      <c r="F1407" s="46">
        <f>IF(Cadastro_Cargas!$E$7=0,0,IF(Perfil_Area!$G$5=0,0,MIN(Cadastro_Cargas!$E$7,MAX(Cadastro_Cargas!$F$7,Perfil_Area!$G$5*RANDBETWEEN(85,115)/100))))</f>
        <v>0.2603</v>
      </c>
    </row>
    <row r="1408" ht="15.0" customHeight="1">
      <c r="A1408" s="45">
        <v>45662.1666666667</v>
      </c>
      <c r="B1408" s="35">
        <v>4.0</v>
      </c>
      <c r="C1408" s="35" t="s">
        <v>128</v>
      </c>
      <c r="D1408" s="41" t="s">
        <v>56</v>
      </c>
      <c r="E1408" s="35" t="s">
        <v>174</v>
      </c>
      <c r="F1408" s="46">
        <f>IF(Cadastro_Cargas!$E$8=0,0,IF(Perfil_Area!$G$7=0,0,MIN(Cadastro_Cargas!$E$8,MAX(Cadastro_Cargas!$F$8,Perfil_Area!$G$7*RANDBETWEEN(85,115)/100))))</f>
        <v>0.17538</v>
      </c>
    </row>
    <row r="1409" ht="15.0" customHeight="1">
      <c r="A1409" s="45">
        <v>45662.1666666667</v>
      </c>
      <c r="B1409" s="35">
        <v>4.0</v>
      </c>
      <c r="C1409" s="35" t="s">
        <v>129</v>
      </c>
      <c r="D1409" s="36" t="s">
        <v>104</v>
      </c>
      <c r="E1409" s="35" t="s">
        <v>173</v>
      </c>
      <c r="F1409" s="46">
        <f>IF(Cadastro_Cargas!$E$9=0,0,IF(Perfil_Area!$G$10=0,0,MIN(Cadastro_Cargas!$E$9,MAX(Cadastro_Cargas!$F$9,Perfil_Area!$G$10*RANDBETWEEN(85,115)/100))))</f>
        <v>8</v>
      </c>
    </row>
    <row r="1410" ht="15.0" customHeight="1">
      <c r="A1410" s="45">
        <v>45662.1666666667</v>
      </c>
      <c r="B1410" s="35">
        <v>4.0</v>
      </c>
      <c r="C1410" s="35" t="s">
        <v>129</v>
      </c>
      <c r="D1410" s="36" t="s">
        <v>105</v>
      </c>
      <c r="E1410" s="35" t="s">
        <v>173</v>
      </c>
      <c r="F1410" s="46">
        <f>IF(Cadastro_Cargas!$E$10=0,0,IF(Perfil_Area!$G$12=0,0,MIN(Cadastro_Cargas!$E$10,MAX(Cadastro_Cargas!$F$10,Perfil_Area!$G$12*RANDBETWEEN(85,115)/100))))</f>
        <v>0</v>
      </c>
    </row>
    <row r="1411" ht="15.0" customHeight="1">
      <c r="A1411" s="45">
        <v>45662.1666666667</v>
      </c>
      <c r="B1411" s="35">
        <v>4.0</v>
      </c>
      <c r="C1411" s="35" t="s">
        <v>129</v>
      </c>
      <c r="D1411" s="36" t="s">
        <v>106</v>
      </c>
      <c r="E1411" s="35" t="s">
        <v>173</v>
      </c>
      <c r="F1411" s="46">
        <f>IF(Cadastro_Cargas!$E$11=0,0,IF(Perfil_Area!$G$14=0,0,MIN(Cadastro_Cargas!$E$11,MAX(Cadastro_Cargas!$F$11,Perfil_Area!$G$14*RANDBETWEEN(85,115)/100))))</f>
        <v>1.944517088</v>
      </c>
    </row>
    <row r="1412" ht="15.0" customHeight="1">
      <c r="A1412" s="45">
        <v>45662.1666666667</v>
      </c>
      <c r="B1412" s="35">
        <v>4.0</v>
      </c>
      <c r="C1412" s="35" t="s">
        <v>129</v>
      </c>
      <c r="D1412" s="36" t="s">
        <v>107</v>
      </c>
      <c r="E1412" s="35" t="s">
        <v>173</v>
      </c>
      <c r="F1412" s="46">
        <f>IF(Cadastro_Cargas!$E$12=0,0,IF(Perfil_Area!$G$16=0,0,MIN(Cadastro_Cargas!$E$12,MAX(Cadastro_Cargas!$F$12,Perfil_Area!$G$16*RANDBETWEEN(85,115)/100))))</f>
        <v>0.17</v>
      </c>
    </row>
    <row r="1413" ht="15.0" customHeight="1">
      <c r="A1413" s="45">
        <v>45662.1666666667</v>
      </c>
      <c r="B1413" s="35">
        <v>4.0</v>
      </c>
      <c r="C1413" s="35" t="s">
        <v>129</v>
      </c>
      <c r="D1413" s="39" t="s">
        <v>31</v>
      </c>
      <c r="E1413" s="35" t="s">
        <v>174</v>
      </c>
      <c r="F1413" s="46">
        <f>IF(Cadastro_Cargas!$E$13=0,0,IF(Perfil_Area!$G$4=0,0,MIN(Cadastro_Cargas!$E$13,MAX(Cadastro_Cargas!$F$13,Perfil_Area!$G$4*RANDBETWEEN(85,115)/100))))</f>
        <v>1.1175</v>
      </c>
    </row>
    <row r="1414" ht="15.0" customHeight="1">
      <c r="A1414" s="45">
        <v>45662.1666666667</v>
      </c>
      <c r="B1414" s="35">
        <v>4.0</v>
      </c>
      <c r="C1414" s="35" t="s">
        <v>129</v>
      </c>
      <c r="D1414" s="40" t="s">
        <v>44</v>
      </c>
      <c r="E1414" s="35" t="s">
        <v>174</v>
      </c>
      <c r="F1414" s="46">
        <f>IF(Cadastro_Cargas!$E$14=0,0,IF(Perfil_Area!$G$6=0,0,MIN(Cadastro_Cargas!$E$14,MAX(Cadastro_Cargas!$F$14,Perfil_Area!$G$6*RANDBETWEEN(85,115)/100))))</f>
        <v>0.40976</v>
      </c>
    </row>
    <row r="1415" ht="15.0" customHeight="1">
      <c r="A1415" s="45">
        <v>45662.1666666667</v>
      </c>
      <c r="B1415" s="35">
        <v>4.0</v>
      </c>
      <c r="C1415" s="35" t="s">
        <v>129</v>
      </c>
      <c r="D1415" s="41" t="s">
        <v>56</v>
      </c>
      <c r="E1415" s="35" t="s">
        <v>174</v>
      </c>
      <c r="F1415" s="46">
        <f>IF(Cadastro_Cargas!$E$15=0,0,IF(Perfil_Area!$G$8=0,0,MIN(Cadastro_Cargas!$E$15,MAX(Cadastro_Cargas!$F$15,Perfil_Area!$G$8*RANDBETWEEN(85,115)/100))))</f>
        <v>0.31824</v>
      </c>
    </row>
    <row r="1416" ht="15.0" customHeight="1">
      <c r="A1416" s="45">
        <v>45662.2083333333</v>
      </c>
      <c r="B1416" s="35">
        <v>5.0</v>
      </c>
      <c r="C1416" s="35" t="s">
        <v>128</v>
      </c>
      <c r="D1416" s="36" t="s">
        <v>104</v>
      </c>
      <c r="E1416" s="35" t="s">
        <v>173</v>
      </c>
      <c r="F1416" s="46">
        <f>IF(Cadastro_Cargas!$E$2=0,0,IF(Perfil_Area!$H$9=0,0,MIN(Cadastro_Cargas!$E$2,MAX(Cadastro_Cargas!$F$2,Perfil_Area!$H$9*RANDBETWEEN(85,115)/100))))</f>
        <v>0</v>
      </c>
    </row>
    <row r="1417" ht="15.0" customHeight="1">
      <c r="A1417" s="45">
        <v>45662.2083333333</v>
      </c>
      <c r="B1417" s="35">
        <v>5.0</v>
      </c>
      <c r="C1417" s="35" t="s">
        <v>128</v>
      </c>
      <c r="D1417" s="36" t="s">
        <v>105</v>
      </c>
      <c r="E1417" s="35" t="s">
        <v>173</v>
      </c>
      <c r="F1417" s="46">
        <f>IF(Cadastro_Cargas!$E$3=0,0,IF(Perfil_Area!$H$11=0,0,MIN(Cadastro_Cargas!$E$3,MAX(Cadastro_Cargas!$F$3,Perfil_Area!$H$11*RANDBETWEEN(85,115)/100))))</f>
        <v>0</v>
      </c>
    </row>
    <row r="1418" ht="15.0" customHeight="1">
      <c r="A1418" s="45">
        <v>45662.2083333333</v>
      </c>
      <c r="B1418" s="35">
        <v>5.0</v>
      </c>
      <c r="C1418" s="35" t="s">
        <v>128</v>
      </c>
      <c r="D1418" s="36" t="s">
        <v>106</v>
      </c>
      <c r="E1418" s="35" t="s">
        <v>173</v>
      </c>
      <c r="F1418" s="46">
        <f>IF(Cadastro_Cargas!$E$4=0,0,IF(Perfil_Area!$H$13=0,0,MIN(Cadastro_Cargas!$E$4,MAX(Cadastro_Cargas!$F$4,Perfil_Area!$H$13*RANDBETWEEN(85,115)/100))))</f>
        <v>0</v>
      </c>
    </row>
    <row r="1419" ht="15.0" customHeight="1">
      <c r="A1419" s="45">
        <v>45662.2083333333</v>
      </c>
      <c r="B1419" s="35">
        <v>5.0</v>
      </c>
      <c r="C1419" s="35" t="s">
        <v>128</v>
      </c>
      <c r="D1419" s="36" t="s">
        <v>107</v>
      </c>
      <c r="E1419" s="35" t="s">
        <v>173</v>
      </c>
      <c r="F1419" s="46">
        <f>IF(Cadastro_Cargas!$E$5=0,0,IF(Perfil_Area!$H$15=0,0,MIN(Cadastro_Cargas!$E$5,MAX(Cadastro_Cargas!$F$5,Perfil_Area!$H$15*RANDBETWEEN(85,115)/100))))</f>
        <v>0.2</v>
      </c>
    </row>
    <row r="1420" ht="15.0" customHeight="1">
      <c r="A1420" s="45">
        <v>45662.2083333333</v>
      </c>
      <c r="B1420" s="35">
        <v>5.0</v>
      </c>
      <c r="C1420" s="35" t="s">
        <v>128</v>
      </c>
      <c r="D1420" s="39" t="s">
        <v>31</v>
      </c>
      <c r="E1420" s="35" t="s">
        <v>174</v>
      </c>
      <c r="F1420" s="46">
        <f>IF(Cadastro_Cargas!$E$6=0,0,IF(Perfil_Area!$H$3=0,0,MIN(Cadastro_Cargas!$E$6,MAX(Cadastro_Cargas!$F$6,Perfil_Area!$H$3*RANDBETWEEN(85,115)/100))))</f>
        <v>0.606</v>
      </c>
    </row>
    <row r="1421" ht="15.0" customHeight="1">
      <c r="A1421" s="45">
        <v>45662.2083333333</v>
      </c>
      <c r="B1421" s="35">
        <v>5.0</v>
      </c>
      <c r="C1421" s="35" t="s">
        <v>128</v>
      </c>
      <c r="D1421" s="40" t="s">
        <v>44</v>
      </c>
      <c r="E1421" s="35" t="s">
        <v>174</v>
      </c>
      <c r="F1421" s="46">
        <f>IF(Cadastro_Cargas!$E$7=0,0,IF(Perfil_Area!$H$5=0,0,MIN(Cadastro_Cargas!$E$7,MAX(Cadastro_Cargas!$F$7,Perfil_Area!$H$5*RANDBETWEEN(85,115)/100))))</f>
        <v>0.354</v>
      </c>
    </row>
    <row r="1422" ht="15.0" customHeight="1">
      <c r="A1422" s="45">
        <v>45662.2083333333</v>
      </c>
      <c r="B1422" s="35">
        <v>5.0</v>
      </c>
      <c r="C1422" s="35" t="s">
        <v>128</v>
      </c>
      <c r="D1422" s="41" t="s">
        <v>56</v>
      </c>
      <c r="E1422" s="35" t="s">
        <v>174</v>
      </c>
      <c r="F1422" s="46">
        <f>IF(Cadastro_Cargas!$E$8=0,0,IF(Perfil_Area!$H$7=0,0,MIN(Cadastro_Cargas!$E$8,MAX(Cadastro_Cargas!$F$8,Perfil_Area!$H$7*RANDBETWEEN(85,115)/100))))</f>
        <v>0.11058</v>
      </c>
    </row>
    <row r="1423" ht="15.0" customHeight="1">
      <c r="A1423" s="45">
        <v>45662.2083333333</v>
      </c>
      <c r="B1423" s="35">
        <v>5.0</v>
      </c>
      <c r="C1423" s="35" t="s">
        <v>129</v>
      </c>
      <c r="D1423" s="36" t="s">
        <v>104</v>
      </c>
      <c r="E1423" s="35" t="s">
        <v>173</v>
      </c>
      <c r="F1423" s="46">
        <f>IF(Cadastro_Cargas!$E$9=0,0,IF(Perfil_Area!$H$10=0,0,MIN(Cadastro_Cargas!$E$9,MAX(Cadastro_Cargas!$F$9,Perfil_Area!$H$10*RANDBETWEEN(85,115)/100))))</f>
        <v>0</v>
      </c>
    </row>
    <row r="1424" ht="15.0" customHeight="1">
      <c r="A1424" s="45">
        <v>45662.2083333333</v>
      </c>
      <c r="B1424" s="35">
        <v>5.0</v>
      </c>
      <c r="C1424" s="35" t="s">
        <v>129</v>
      </c>
      <c r="D1424" s="36" t="s">
        <v>105</v>
      </c>
      <c r="E1424" s="35" t="s">
        <v>173</v>
      </c>
      <c r="F1424" s="46">
        <f>IF(Cadastro_Cargas!$E$10=0,0,IF(Perfil_Area!$H$12=0,0,MIN(Cadastro_Cargas!$E$10,MAX(Cadastro_Cargas!$F$10,Perfil_Area!$H$12*RANDBETWEEN(85,115)/100))))</f>
        <v>0</v>
      </c>
    </row>
    <row r="1425" ht="15.0" customHeight="1">
      <c r="A1425" s="45">
        <v>45662.2083333333</v>
      </c>
      <c r="B1425" s="35">
        <v>5.0</v>
      </c>
      <c r="C1425" s="35" t="s">
        <v>129</v>
      </c>
      <c r="D1425" s="36" t="s">
        <v>106</v>
      </c>
      <c r="E1425" s="35" t="s">
        <v>173</v>
      </c>
      <c r="F1425" s="46">
        <f>IF(Cadastro_Cargas!$E$11=0,0,IF(Perfil_Area!$H$14=0,0,MIN(Cadastro_Cargas!$E$11,MAX(Cadastro_Cargas!$F$11,Perfil_Area!$H$14*RANDBETWEEN(85,115)/100))))</f>
        <v>2.093955423</v>
      </c>
    </row>
    <row r="1426" ht="15.0" customHeight="1">
      <c r="A1426" s="45">
        <v>45662.2083333333</v>
      </c>
      <c r="B1426" s="35">
        <v>5.0</v>
      </c>
      <c r="C1426" s="35" t="s">
        <v>129</v>
      </c>
      <c r="D1426" s="36" t="s">
        <v>107</v>
      </c>
      <c r="E1426" s="35" t="s">
        <v>173</v>
      </c>
      <c r="F1426" s="46">
        <f>IF(Cadastro_Cargas!$E$12=0,0,IF(Perfil_Area!$H$16=0,0,MIN(Cadastro_Cargas!$E$12,MAX(Cadastro_Cargas!$F$12,Perfil_Area!$H$16*RANDBETWEEN(85,115)/100))))</f>
        <v>0.2</v>
      </c>
    </row>
    <row r="1427" ht="15.0" customHeight="1">
      <c r="A1427" s="45">
        <v>45662.2083333333</v>
      </c>
      <c r="B1427" s="35">
        <v>5.0</v>
      </c>
      <c r="C1427" s="35" t="s">
        <v>129</v>
      </c>
      <c r="D1427" s="39" t="s">
        <v>31</v>
      </c>
      <c r="E1427" s="35" t="s">
        <v>174</v>
      </c>
      <c r="F1427" s="46">
        <f>IF(Cadastro_Cargas!$E$13=0,0,IF(Perfil_Area!$H$4=0,0,MIN(Cadastro_Cargas!$E$13,MAX(Cadastro_Cargas!$F$13,Perfil_Area!$H$4*RANDBETWEEN(85,115)/100))))</f>
        <v>1.1175</v>
      </c>
    </row>
    <row r="1428" ht="15.0" customHeight="1">
      <c r="A1428" s="45">
        <v>45662.2083333333</v>
      </c>
      <c r="B1428" s="35">
        <v>5.0</v>
      </c>
      <c r="C1428" s="35" t="s">
        <v>129</v>
      </c>
      <c r="D1428" s="40" t="s">
        <v>44</v>
      </c>
      <c r="E1428" s="35" t="s">
        <v>174</v>
      </c>
      <c r="F1428" s="46">
        <f>IF(Cadastro_Cargas!$E$14=0,0,IF(Perfil_Area!$H$6=0,0,MIN(Cadastro_Cargas!$E$14,MAX(Cadastro_Cargas!$F$14,Perfil_Area!$H$6*RANDBETWEEN(85,115)/100))))</f>
        <v>0.514</v>
      </c>
    </row>
    <row r="1429" ht="15.0" customHeight="1">
      <c r="A1429" s="45">
        <v>45662.2083333333</v>
      </c>
      <c r="B1429" s="35">
        <v>5.0</v>
      </c>
      <c r="C1429" s="35" t="s">
        <v>129</v>
      </c>
      <c r="D1429" s="41" t="s">
        <v>56</v>
      </c>
      <c r="E1429" s="35" t="s">
        <v>174</v>
      </c>
      <c r="F1429" s="46">
        <f>IF(Cadastro_Cargas!$E$15=0,0,IF(Perfil_Area!$H$8=0,0,MIN(Cadastro_Cargas!$E$15,MAX(Cadastro_Cargas!$F$15,Perfil_Area!$H$8*RANDBETWEEN(85,115)/100))))</f>
        <v>0.2553</v>
      </c>
    </row>
    <row r="1430" ht="15.0" customHeight="1">
      <c r="A1430" s="45">
        <v>45662.25</v>
      </c>
      <c r="B1430" s="35">
        <v>6.0</v>
      </c>
      <c r="C1430" s="35" t="s">
        <v>128</v>
      </c>
      <c r="D1430" s="36" t="s">
        <v>104</v>
      </c>
      <c r="E1430" s="35" t="s">
        <v>173</v>
      </c>
      <c r="F1430" s="46">
        <f>IF(Cadastro_Cargas!$E$2=0,0,IF(Perfil_Area!$I$9=0,0,MIN(Cadastro_Cargas!$E$2,MAX(Cadastro_Cargas!$F$2,Perfil_Area!$I$9*RANDBETWEEN(85,115)/100))))</f>
        <v>0</v>
      </c>
    </row>
    <row r="1431" ht="15.0" customHeight="1">
      <c r="A1431" s="45">
        <v>45662.25</v>
      </c>
      <c r="B1431" s="35">
        <v>6.0</v>
      </c>
      <c r="C1431" s="35" t="s">
        <v>128</v>
      </c>
      <c r="D1431" s="36" t="s">
        <v>105</v>
      </c>
      <c r="E1431" s="35" t="s">
        <v>173</v>
      </c>
      <c r="F1431" s="46">
        <f>IF(Cadastro_Cargas!$E$3=0,0,IF(Perfil_Area!$I$11=0,0,MIN(Cadastro_Cargas!$E$3,MAX(Cadastro_Cargas!$F$3,Perfil_Area!$I$11*RANDBETWEEN(85,115)/100))))</f>
        <v>0</v>
      </c>
    </row>
    <row r="1432" ht="15.0" customHeight="1">
      <c r="A1432" s="45">
        <v>45662.25</v>
      </c>
      <c r="B1432" s="35">
        <v>6.0</v>
      </c>
      <c r="C1432" s="35" t="s">
        <v>128</v>
      </c>
      <c r="D1432" s="36" t="s">
        <v>106</v>
      </c>
      <c r="E1432" s="35" t="s">
        <v>173</v>
      </c>
      <c r="F1432" s="46">
        <f>IF(Cadastro_Cargas!$E$4=0,0,IF(Perfil_Area!$I$13=0,0,MIN(Cadastro_Cargas!$E$4,MAX(Cadastro_Cargas!$F$4,Perfil_Area!$I$13*RANDBETWEEN(85,115)/100))))</f>
        <v>0</v>
      </c>
    </row>
    <row r="1433" ht="15.0" customHeight="1">
      <c r="A1433" s="45">
        <v>45662.25</v>
      </c>
      <c r="B1433" s="35">
        <v>6.0</v>
      </c>
      <c r="C1433" s="35" t="s">
        <v>128</v>
      </c>
      <c r="D1433" s="36" t="s">
        <v>107</v>
      </c>
      <c r="E1433" s="35" t="s">
        <v>173</v>
      </c>
      <c r="F1433" s="46">
        <f>IF(Cadastro_Cargas!$E$5=0,0,IF(Perfil_Area!$I$15=0,0,MIN(Cadastro_Cargas!$E$5,MAX(Cadastro_Cargas!$F$5,Perfil_Area!$I$15*RANDBETWEEN(85,115)/100))))</f>
        <v>0.2</v>
      </c>
    </row>
    <row r="1434" ht="15.0" customHeight="1">
      <c r="A1434" s="45">
        <v>45662.25</v>
      </c>
      <c r="B1434" s="35">
        <v>6.0</v>
      </c>
      <c r="C1434" s="35" t="s">
        <v>128</v>
      </c>
      <c r="D1434" s="39" t="s">
        <v>31</v>
      </c>
      <c r="E1434" s="35" t="s">
        <v>174</v>
      </c>
      <c r="F1434" s="46">
        <f>IF(Cadastro_Cargas!$E$6=0,0,IF(Perfil_Area!$I$3=0,0,MIN(Cadastro_Cargas!$E$6,MAX(Cadastro_Cargas!$F$6,Perfil_Area!$I$3*RANDBETWEEN(85,115)/100))))</f>
        <v>0.606</v>
      </c>
    </row>
    <row r="1435" ht="15.0" customHeight="1">
      <c r="A1435" s="45">
        <v>45662.25</v>
      </c>
      <c r="B1435" s="35">
        <v>6.0</v>
      </c>
      <c r="C1435" s="35" t="s">
        <v>128</v>
      </c>
      <c r="D1435" s="40" t="s">
        <v>44</v>
      </c>
      <c r="E1435" s="35" t="s">
        <v>174</v>
      </c>
      <c r="F1435" s="46">
        <f>IF(Cadastro_Cargas!$E$7=0,0,IF(Perfil_Area!$I$5=0,0,MIN(Cadastro_Cargas!$E$7,MAX(Cadastro_Cargas!$F$7,Perfil_Area!$I$5*RANDBETWEEN(85,115)/100))))</f>
        <v>0.354</v>
      </c>
    </row>
    <row r="1436" ht="15.0" customHeight="1">
      <c r="A1436" s="45">
        <v>45662.25</v>
      </c>
      <c r="B1436" s="35">
        <v>6.0</v>
      </c>
      <c r="C1436" s="35" t="s">
        <v>128</v>
      </c>
      <c r="D1436" s="41" t="s">
        <v>56</v>
      </c>
      <c r="E1436" s="35" t="s">
        <v>174</v>
      </c>
      <c r="F1436" s="46">
        <f>IF(Cadastro_Cargas!$E$8=0,0,IF(Perfil_Area!$I$7=0,0,MIN(Cadastro_Cargas!$E$8,MAX(Cadastro_Cargas!$F$8,Perfil_Area!$I$7*RANDBETWEEN(85,115)/100))))</f>
        <v>0.0528</v>
      </c>
    </row>
    <row r="1437" ht="15.0" customHeight="1">
      <c r="A1437" s="45">
        <v>45662.25</v>
      </c>
      <c r="B1437" s="35">
        <v>6.0</v>
      </c>
      <c r="C1437" s="35" t="s">
        <v>129</v>
      </c>
      <c r="D1437" s="36" t="s">
        <v>104</v>
      </c>
      <c r="E1437" s="35" t="s">
        <v>173</v>
      </c>
      <c r="F1437" s="46">
        <f>IF(Cadastro_Cargas!$E$9=0,0,IF(Perfil_Area!$I$10=0,0,MIN(Cadastro_Cargas!$E$9,MAX(Cadastro_Cargas!$F$9,Perfil_Area!$I$10*RANDBETWEEN(85,115)/100))))</f>
        <v>0</v>
      </c>
    </row>
    <row r="1438" ht="15.0" customHeight="1">
      <c r="A1438" s="45">
        <v>45662.25</v>
      </c>
      <c r="B1438" s="35">
        <v>6.0</v>
      </c>
      <c r="C1438" s="35" t="s">
        <v>129</v>
      </c>
      <c r="D1438" s="36" t="s">
        <v>105</v>
      </c>
      <c r="E1438" s="35" t="s">
        <v>173</v>
      </c>
      <c r="F1438" s="46">
        <f>IF(Cadastro_Cargas!$E$10=0,0,IF(Perfil_Area!$I$12=0,0,MIN(Cadastro_Cargas!$E$10,MAX(Cadastro_Cargas!$F$10,Perfil_Area!$I$12*RANDBETWEEN(85,115)/100))))</f>
        <v>0</v>
      </c>
    </row>
    <row r="1439" ht="15.0" customHeight="1">
      <c r="A1439" s="45">
        <v>45662.25</v>
      </c>
      <c r="B1439" s="35">
        <v>6.0</v>
      </c>
      <c r="C1439" s="35" t="s">
        <v>129</v>
      </c>
      <c r="D1439" s="36" t="s">
        <v>106</v>
      </c>
      <c r="E1439" s="35" t="s">
        <v>173</v>
      </c>
      <c r="F1439" s="46">
        <f>IF(Cadastro_Cargas!$E$11=0,0,IF(Perfil_Area!$I$14=0,0,MIN(Cadastro_Cargas!$E$11,MAX(Cadastro_Cargas!$F$11,Perfil_Area!$I$14*RANDBETWEEN(85,115)/100))))</f>
        <v>2.367013373</v>
      </c>
    </row>
    <row r="1440" ht="15.0" customHeight="1">
      <c r="A1440" s="45">
        <v>45662.25</v>
      </c>
      <c r="B1440" s="35">
        <v>6.0</v>
      </c>
      <c r="C1440" s="35" t="s">
        <v>129</v>
      </c>
      <c r="D1440" s="36" t="s">
        <v>107</v>
      </c>
      <c r="E1440" s="35" t="s">
        <v>173</v>
      </c>
      <c r="F1440" s="46">
        <f>IF(Cadastro_Cargas!$E$12=0,0,IF(Perfil_Area!$I$16=0,0,MIN(Cadastro_Cargas!$E$12,MAX(Cadastro_Cargas!$F$12,Perfil_Area!$I$16*RANDBETWEEN(85,115)/100))))</f>
        <v>0.184</v>
      </c>
    </row>
    <row r="1441" ht="15.0" customHeight="1">
      <c r="A1441" s="45">
        <v>45662.25</v>
      </c>
      <c r="B1441" s="35">
        <v>6.0</v>
      </c>
      <c r="C1441" s="35" t="s">
        <v>129</v>
      </c>
      <c r="D1441" s="39" t="s">
        <v>31</v>
      </c>
      <c r="E1441" s="35" t="s">
        <v>174</v>
      </c>
      <c r="F1441" s="46">
        <f>IF(Cadastro_Cargas!$E$13=0,0,IF(Perfil_Area!$I$4=0,0,MIN(Cadastro_Cargas!$E$13,MAX(Cadastro_Cargas!$F$13,Perfil_Area!$I$4*RANDBETWEEN(85,115)/100))))</f>
        <v>1.1175</v>
      </c>
    </row>
    <row r="1442" ht="15.0" customHeight="1">
      <c r="A1442" s="45">
        <v>45662.25</v>
      </c>
      <c r="B1442" s="35">
        <v>6.0</v>
      </c>
      <c r="C1442" s="35" t="s">
        <v>129</v>
      </c>
      <c r="D1442" s="40" t="s">
        <v>44</v>
      </c>
      <c r="E1442" s="35" t="s">
        <v>174</v>
      </c>
      <c r="F1442" s="46">
        <f>IF(Cadastro_Cargas!$E$14=0,0,IF(Perfil_Area!$I$6=0,0,MIN(Cadastro_Cargas!$E$14,MAX(Cadastro_Cargas!$F$14,Perfil_Area!$I$6*RANDBETWEEN(85,115)/100))))</f>
        <v>0.514</v>
      </c>
    </row>
    <row r="1443" ht="15.0" customHeight="1">
      <c r="A1443" s="45">
        <v>45662.25</v>
      </c>
      <c r="B1443" s="35">
        <v>6.0</v>
      </c>
      <c r="C1443" s="35" t="s">
        <v>129</v>
      </c>
      <c r="D1443" s="41" t="s">
        <v>56</v>
      </c>
      <c r="E1443" s="35" t="s">
        <v>174</v>
      </c>
      <c r="F1443" s="46">
        <f>IF(Cadastro_Cargas!$E$15=0,0,IF(Perfil_Area!$I$8=0,0,MIN(Cadastro_Cargas!$E$15,MAX(Cadastro_Cargas!$F$15,Perfil_Area!$I$8*RANDBETWEEN(85,115)/100))))</f>
        <v>0.1008</v>
      </c>
    </row>
    <row r="1444" ht="15.0" customHeight="1">
      <c r="A1444" s="45">
        <v>45662.2916666667</v>
      </c>
      <c r="B1444" s="35">
        <v>7.0</v>
      </c>
      <c r="C1444" s="35" t="s">
        <v>128</v>
      </c>
      <c r="D1444" s="36" t="s">
        <v>104</v>
      </c>
      <c r="E1444" s="35" t="s">
        <v>173</v>
      </c>
      <c r="F1444" s="46">
        <f>IF(Cadastro_Cargas!$E$2=0,0,IF(Perfil_Area!$J$9=0,0,MIN(Cadastro_Cargas!$E$2,MAX(Cadastro_Cargas!$F$2,Perfil_Area!$J$9*RANDBETWEEN(85,115)/100))))</f>
        <v>0</v>
      </c>
    </row>
    <row r="1445" ht="15.0" customHeight="1">
      <c r="A1445" s="45">
        <v>45662.2916666667</v>
      </c>
      <c r="B1445" s="35">
        <v>7.0</v>
      </c>
      <c r="C1445" s="35" t="s">
        <v>128</v>
      </c>
      <c r="D1445" s="36" t="s">
        <v>105</v>
      </c>
      <c r="E1445" s="35" t="s">
        <v>173</v>
      </c>
      <c r="F1445" s="46">
        <f>IF(Cadastro_Cargas!$E$3=0,0,IF(Perfil_Area!$J$11=0,0,MIN(Cadastro_Cargas!$E$3,MAX(Cadastro_Cargas!$F$3,Perfil_Area!$J$11*RANDBETWEEN(85,115)/100))))</f>
        <v>0</v>
      </c>
    </row>
    <row r="1446" ht="15.0" customHeight="1">
      <c r="A1446" s="45">
        <v>45662.2916666667</v>
      </c>
      <c r="B1446" s="35">
        <v>7.0</v>
      </c>
      <c r="C1446" s="35" t="s">
        <v>128</v>
      </c>
      <c r="D1446" s="36" t="s">
        <v>106</v>
      </c>
      <c r="E1446" s="35" t="s">
        <v>173</v>
      </c>
      <c r="F1446" s="46">
        <f>IF(Cadastro_Cargas!$E$4=0,0,IF(Perfil_Area!$J$13=0,0,MIN(Cadastro_Cargas!$E$4,MAX(Cadastro_Cargas!$F$4,Perfil_Area!$J$13*RANDBETWEEN(85,115)/100))))</f>
        <v>0</v>
      </c>
    </row>
    <row r="1447" ht="15.0" customHeight="1">
      <c r="A1447" s="45">
        <v>45662.2916666667</v>
      </c>
      <c r="B1447" s="35">
        <v>7.0</v>
      </c>
      <c r="C1447" s="35" t="s">
        <v>128</v>
      </c>
      <c r="D1447" s="36" t="s">
        <v>107</v>
      </c>
      <c r="E1447" s="35" t="s">
        <v>173</v>
      </c>
      <c r="F1447" s="46">
        <f>IF(Cadastro_Cargas!$E$5=0,0,IF(Perfil_Area!$J$15=0,0,MIN(Cadastro_Cargas!$E$5,MAX(Cadastro_Cargas!$F$5,Perfil_Area!$J$15*RANDBETWEEN(85,115)/100))))</f>
        <v>0.178</v>
      </c>
    </row>
    <row r="1448" ht="15.0" customHeight="1">
      <c r="A1448" s="45">
        <v>45662.2916666667</v>
      </c>
      <c r="B1448" s="35">
        <v>7.0</v>
      </c>
      <c r="C1448" s="35" t="s">
        <v>128</v>
      </c>
      <c r="D1448" s="39" t="s">
        <v>31</v>
      </c>
      <c r="E1448" s="35" t="s">
        <v>174</v>
      </c>
      <c r="F1448" s="46">
        <f>IF(Cadastro_Cargas!$E$6=0,0,IF(Perfil_Area!$J$3=0,0,MIN(Cadastro_Cargas!$E$6,MAX(Cadastro_Cargas!$F$6,Perfil_Area!$J$3*RANDBETWEEN(85,115)/100))))</f>
        <v>0.606</v>
      </c>
    </row>
    <row r="1449" ht="15.0" customHeight="1">
      <c r="A1449" s="45">
        <v>45662.2916666667</v>
      </c>
      <c r="B1449" s="35">
        <v>7.0</v>
      </c>
      <c r="C1449" s="35" t="s">
        <v>128</v>
      </c>
      <c r="D1449" s="40" t="s">
        <v>44</v>
      </c>
      <c r="E1449" s="35" t="s">
        <v>174</v>
      </c>
      <c r="F1449" s="46">
        <f>IF(Cadastro_Cargas!$E$7=0,0,IF(Perfil_Area!$J$5=0,0,MIN(Cadastro_Cargas!$E$7,MAX(Cadastro_Cargas!$F$7,Perfil_Area!$J$5*RANDBETWEEN(85,115)/100))))</f>
        <v>0.354</v>
      </c>
    </row>
    <row r="1450" ht="15.0" customHeight="1">
      <c r="A1450" s="45">
        <v>45662.2916666667</v>
      </c>
      <c r="B1450" s="35">
        <v>7.0</v>
      </c>
      <c r="C1450" s="35" t="s">
        <v>128</v>
      </c>
      <c r="D1450" s="41" t="s">
        <v>56</v>
      </c>
      <c r="E1450" s="35" t="s">
        <v>174</v>
      </c>
      <c r="F1450" s="46">
        <f>IF(Cadastro_Cargas!$E$8=0,0,IF(Perfil_Area!$J$7=0,0,MIN(Cadastro_Cargas!$E$8,MAX(Cadastro_Cargas!$F$8,Perfil_Area!$J$7*RANDBETWEEN(85,115)/100))))</f>
        <v>0</v>
      </c>
    </row>
    <row r="1451" ht="15.0" customHeight="1">
      <c r="A1451" s="45">
        <v>45662.2916666667</v>
      </c>
      <c r="B1451" s="35">
        <v>7.0</v>
      </c>
      <c r="C1451" s="35" t="s">
        <v>129</v>
      </c>
      <c r="D1451" s="36" t="s">
        <v>104</v>
      </c>
      <c r="E1451" s="35" t="s">
        <v>173</v>
      </c>
      <c r="F1451" s="46">
        <f>IF(Cadastro_Cargas!$E$9=0,0,IF(Perfil_Area!$J$10=0,0,MIN(Cadastro_Cargas!$E$9,MAX(Cadastro_Cargas!$F$9,Perfil_Area!$J$10*RANDBETWEEN(85,115)/100))))</f>
        <v>0</v>
      </c>
    </row>
    <row r="1452" ht="15.0" customHeight="1">
      <c r="A1452" s="45">
        <v>45662.2916666667</v>
      </c>
      <c r="B1452" s="35">
        <v>7.0</v>
      </c>
      <c r="C1452" s="35" t="s">
        <v>129</v>
      </c>
      <c r="D1452" s="36" t="s">
        <v>105</v>
      </c>
      <c r="E1452" s="35" t="s">
        <v>173</v>
      </c>
      <c r="F1452" s="46">
        <f>IF(Cadastro_Cargas!$E$10=0,0,IF(Perfil_Area!$J$12=0,0,MIN(Cadastro_Cargas!$E$10,MAX(Cadastro_Cargas!$F$10,Perfil_Area!$J$12*RANDBETWEEN(85,115)/100))))</f>
        <v>15.312</v>
      </c>
    </row>
    <row r="1453" ht="15.0" customHeight="1">
      <c r="A1453" s="45">
        <v>45662.2916666667</v>
      </c>
      <c r="B1453" s="35">
        <v>7.0</v>
      </c>
      <c r="C1453" s="35" t="s">
        <v>129</v>
      </c>
      <c r="D1453" s="36" t="s">
        <v>106</v>
      </c>
      <c r="E1453" s="35" t="s">
        <v>173</v>
      </c>
      <c r="F1453" s="46">
        <f>IF(Cadastro_Cargas!$E$11=0,0,IF(Perfil_Area!$J$14=0,0,MIN(Cadastro_Cargas!$E$11,MAX(Cadastro_Cargas!$F$11,Perfil_Area!$J$14*RANDBETWEEN(85,115)/100))))</f>
        <v>2.367013373</v>
      </c>
    </row>
    <row r="1454" ht="15.0" customHeight="1">
      <c r="A1454" s="45">
        <v>45662.2916666667</v>
      </c>
      <c r="B1454" s="35">
        <v>7.0</v>
      </c>
      <c r="C1454" s="35" t="s">
        <v>129</v>
      </c>
      <c r="D1454" s="36" t="s">
        <v>107</v>
      </c>
      <c r="E1454" s="35" t="s">
        <v>173</v>
      </c>
      <c r="F1454" s="46">
        <f>IF(Cadastro_Cargas!$E$12=0,0,IF(Perfil_Area!$J$16=0,0,MIN(Cadastro_Cargas!$E$12,MAX(Cadastro_Cargas!$F$12,Perfil_Area!$J$16*RANDBETWEEN(85,115)/100))))</f>
        <v>0.2</v>
      </c>
    </row>
    <row r="1455" ht="15.0" customHeight="1">
      <c r="A1455" s="45">
        <v>45662.2916666667</v>
      </c>
      <c r="B1455" s="35">
        <v>7.0</v>
      </c>
      <c r="C1455" s="35" t="s">
        <v>129</v>
      </c>
      <c r="D1455" s="39" t="s">
        <v>31</v>
      </c>
      <c r="E1455" s="35" t="s">
        <v>174</v>
      </c>
      <c r="F1455" s="46">
        <f>IF(Cadastro_Cargas!$E$13=0,0,IF(Perfil_Area!$J$4=0,0,MIN(Cadastro_Cargas!$E$13,MAX(Cadastro_Cargas!$F$13,Perfil_Area!$J$4*RANDBETWEEN(85,115)/100))))</f>
        <v>1.144</v>
      </c>
    </row>
    <row r="1456" ht="15.0" customHeight="1">
      <c r="A1456" s="45">
        <v>45662.2916666667</v>
      </c>
      <c r="B1456" s="35">
        <v>7.0</v>
      </c>
      <c r="C1456" s="35" t="s">
        <v>129</v>
      </c>
      <c r="D1456" s="40" t="s">
        <v>44</v>
      </c>
      <c r="E1456" s="35" t="s">
        <v>174</v>
      </c>
      <c r="F1456" s="46">
        <f>IF(Cadastro_Cargas!$E$14=0,0,IF(Perfil_Area!$J$6=0,0,MIN(Cadastro_Cargas!$E$14,MAX(Cadastro_Cargas!$F$14,Perfil_Area!$J$6*RANDBETWEEN(85,115)/100))))</f>
        <v>0.514</v>
      </c>
    </row>
    <row r="1457" ht="15.0" customHeight="1">
      <c r="A1457" s="45">
        <v>45662.2916666667</v>
      </c>
      <c r="B1457" s="35">
        <v>7.0</v>
      </c>
      <c r="C1457" s="35" t="s">
        <v>129</v>
      </c>
      <c r="D1457" s="41" t="s">
        <v>56</v>
      </c>
      <c r="E1457" s="35" t="s">
        <v>174</v>
      </c>
      <c r="F1457" s="46">
        <f>IF(Cadastro_Cargas!$E$15=0,0,IF(Perfil_Area!$J$8=0,0,MIN(Cadastro_Cargas!$E$15,MAX(Cadastro_Cargas!$F$15,Perfil_Area!$J$8*RANDBETWEEN(85,115)/100))))</f>
        <v>0</v>
      </c>
    </row>
    <row r="1458" ht="15.0" customHeight="1">
      <c r="A1458" s="45">
        <v>45662.3333333333</v>
      </c>
      <c r="B1458" s="35">
        <v>8.0</v>
      </c>
      <c r="C1458" s="35" t="s">
        <v>128</v>
      </c>
      <c r="D1458" s="36" t="s">
        <v>104</v>
      </c>
      <c r="E1458" s="35" t="s">
        <v>173</v>
      </c>
      <c r="F1458" s="46">
        <f>IF(Cadastro_Cargas!$E$2=0,0,IF(Perfil_Area!$K$9=0,0,MIN(Cadastro_Cargas!$E$2,MAX(Cadastro_Cargas!$F$2,Perfil_Area!$K$9*RANDBETWEEN(85,115)/100))))</f>
        <v>0</v>
      </c>
    </row>
    <row r="1459" ht="15.0" customHeight="1">
      <c r="A1459" s="45">
        <v>45662.3333333333</v>
      </c>
      <c r="B1459" s="35">
        <v>8.0</v>
      </c>
      <c r="C1459" s="35" t="s">
        <v>128</v>
      </c>
      <c r="D1459" s="36" t="s">
        <v>105</v>
      </c>
      <c r="E1459" s="35" t="s">
        <v>173</v>
      </c>
      <c r="F1459" s="46">
        <f>IF(Cadastro_Cargas!$E$3=0,0,IF(Perfil_Area!$K$11=0,0,MIN(Cadastro_Cargas!$E$3,MAX(Cadastro_Cargas!$F$3,Perfil_Area!$K$11*RANDBETWEEN(85,115)/100))))</f>
        <v>0</v>
      </c>
    </row>
    <row r="1460" ht="15.0" customHeight="1">
      <c r="A1460" s="45">
        <v>45662.3333333333</v>
      </c>
      <c r="B1460" s="35">
        <v>8.0</v>
      </c>
      <c r="C1460" s="35" t="s">
        <v>128</v>
      </c>
      <c r="D1460" s="36" t="s">
        <v>106</v>
      </c>
      <c r="E1460" s="35" t="s">
        <v>173</v>
      </c>
      <c r="F1460" s="46">
        <f>IF(Cadastro_Cargas!$E$4=0,0,IF(Perfil_Area!$K$13=0,0,MIN(Cadastro_Cargas!$E$4,MAX(Cadastro_Cargas!$F$4,Perfil_Area!$K$13*RANDBETWEEN(85,115)/100))))</f>
        <v>0</v>
      </c>
    </row>
    <row r="1461" ht="15.0" customHeight="1">
      <c r="A1461" s="45">
        <v>45662.3333333333</v>
      </c>
      <c r="B1461" s="35">
        <v>8.0</v>
      </c>
      <c r="C1461" s="35" t="s">
        <v>128</v>
      </c>
      <c r="D1461" s="36" t="s">
        <v>107</v>
      </c>
      <c r="E1461" s="35" t="s">
        <v>173</v>
      </c>
      <c r="F1461" s="46">
        <f>IF(Cadastro_Cargas!$E$5=0,0,IF(Perfil_Area!$K$15=0,0,MIN(Cadastro_Cargas!$E$5,MAX(Cadastro_Cargas!$F$5,Perfil_Area!$K$15*RANDBETWEEN(85,115)/100))))</f>
        <v>0.172</v>
      </c>
    </row>
    <row r="1462" ht="15.0" customHeight="1">
      <c r="A1462" s="45">
        <v>45662.3333333333</v>
      </c>
      <c r="B1462" s="35">
        <v>8.0</v>
      </c>
      <c r="C1462" s="35" t="s">
        <v>128</v>
      </c>
      <c r="D1462" s="39" t="s">
        <v>31</v>
      </c>
      <c r="E1462" s="35" t="s">
        <v>174</v>
      </c>
      <c r="F1462" s="46">
        <f>IF(Cadastro_Cargas!$E$6=0,0,IF(Perfil_Area!$K$3=0,0,MIN(Cadastro_Cargas!$E$6,MAX(Cadastro_Cargas!$F$6,Perfil_Area!$K$3*RANDBETWEEN(85,115)/100))))</f>
        <v>1.166</v>
      </c>
    </row>
    <row r="1463" ht="15.0" customHeight="1">
      <c r="A1463" s="45">
        <v>45662.3333333333</v>
      </c>
      <c r="B1463" s="35">
        <v>8.0</v>
      </c>
      <c r="C1463" s="35" t="s">
        <v>128</v>
      </c>
      <c r="D1463" s="40" t="s">
        <v>44</v>
      </c>
      <c r="E1463" s="35" t="s">
        <v>174</v>
      </c>
      <c r="F1463" s="46">
        <f>IF(Cadastro_Cargas!$E$7=0,0,IF(Perfil_Area!$K$5=0,0,MIN(Cadastro_Cargas!$E$7,MAX(Cadastro_Cargas!$F$7,Perfil_Area!$K$5*RANDBETWEEN(85,115)/100))))</f>
        <v>0.354</v>
      </c>
    </row>
    <row r="1464" ht="15.0" customHeight="1">
      <c r="A1464" s="45">
        <v>45662.3333333333</v>
      </c>
      <c r="B1464" s="35">
        <v>8.0</v>
      </c>
      <c r="C1464" s="35" t="s">
        <v>128</v>
      </c>
      <c r="D1464" s="41" t="s">
        <v>56</v>
      </c>
      <c r="E1464" s="35" t="s">
        <v>174</v>
      </c>
      <c r="F1464" s="46">
        <f>IF(Cadastro_Cargas!$E$8=0,0,IF(Perfil_Area!$K$7=0,0,MIN(Cadastro_Cargas!$E$8,MAX(Cadastro_Cargas!$F$8,Perfil_Area!$K$7*RANDBETWEEN(85,115)/100))))</f>
        <v>0</v>
      </c>
    </row>
    <row r="1465" ht="15.0" customHeight="1">
      <c r="A1465" s="45">
        <v>45662.3333333333</v>
      </c>
      <c r="B1465" s="35">
        <v>8.0</v>
      </c>
      <c r="C1465" s="35" t="s">
        <v>129</v>
      </c>
      <c r="D1465" s="36" t="s">
        <v>104</v>
      </c>
      <c r="E1465" s="35" t="s">
        <v>173</v>
      </c>
      <c r="F1465" s="46">
        <f>IF(Cadastro_Cargas!$E$9=0,0,IF(Perfil_Area!$K$10=0,0,MIN(Cadastro_Cargas!$E$9,MAX(Cadastro_Cargas!$F$9,Perfil_Area!$K$10*RANDBETWEEN(85,115)/100))))</f>
        <v>0</v>
      </c>
    </row>
    <row r="1466" ht="15.0" customHeight="1">
      <c r="A1466" s="45">
        <v>45662.3333333333</v>
      </c>
      <c r="B1466" s="35">
        <v>8.0</v>
      </c>
      <c r="C1466" s="35" t="s">
        <v>129</v>
      </c>
      <c r="D1466" s="36" t="s">
        <v>105</v>
      </c>
      <c r="E1466" s="35" t="s">
        <v>173</v>
      </c>
      <c r="F1466" s="46">
        <f>IF(Cadastro_Cargas!$E$10=0,0,IF(Perfil_Area!$K$12=0,0,MIN(Cadastro_Cargas!$E$10,MAX(Cadastro_Cargas!$F$10,Perfil_Area!$K$12*RANDBETWEEN(85,115)/100))))</f>
        <v>16.896</v>
      </c>
    </row>
    <row r="1467" ht="15.0" customHeight="1">
      <c r="A1467" s="45">
        <v>45662.3333333333</v>
      </c>
      <c r="B1467" s="35">
        <v>8.0</v>
      </c>
      <c r="C1467" s="35" t="s">
        <v>129</v>
      </c>
      <c r="D1467" s="36" t="s">
        <v>106</v>
      </c>
      <c r="E1467" s="35" t="s">
        <v>173</v>
      </c>
      <c r="F1467" s="46">
        <f>IF(Cadastro_Cargas!$E$11=0,0,IF(Perfil_Area!$K$14=0,0,MIN(Cadastro_Cargas!$E$11,MAX(Cadastro_Cargas!$F$11,Perfil_Area!$K$14*RANDBETWEEN(85,115)/100))))</f>
        <v>2.014992571</v>
      </c>
    </row>
    <row r="1468" ht="15.0" customHeight="1">
      <c r="A1468" s="45">
        <v>45662.3333333333</v>
      </c>
      <c r="B1468" s="35">
        <v>8.0</v>
      </c>
      <c r="C1468" s="35" t="s">
        <v>129</v>
      </c>
      <c r="D1468" s="36" t="s">
        <v>107</v>
      </c>
      <c r="E1468" s="35" t="s">
        <v>173</v>
      </c>
      <c r="F1468" s="46">
        <f>IF(Cadastro_Cargas!$E$12=0,0,IF(Perfil_Area!$K$16=0,0,MIN(Cadastro_Cargas!$E$12,MAX(Cadastro_Cargas!$F$12,Perfil_Area!$K$16*RANDBETWEEN(85,115)/100))))</f>
        <v>0.2</v>
      </c>
    </row>
    <row r="1469" ht="15.0" customHeight="1">
      <c r="A1469" s="45">
        <v>45662.3333333333</v>
      </c>
      <c r="B1469" s="35">
        <v>8.0</v>
      </c>
      <c r="C1469" s="35" t="s">
        <v>129</v>
      </c>
      <c r="D1469" s="39" t="s">
        <v>31</v>
      </c>
      <c r="E1469" s="35" t="s">
        <v>174</v>
      </c>
      <c r="F1469" s="46">
        <f>IF(Cadastro_Cargas!$E$13=0,0,IF(Perfil_Area!$K$4=0,0,MIN(Cadastro_Cargas!$E$13,MAX(Cadastro_Cargas!$F$13,Perfil_Area!$K$4*RANDBETWEEN(85,115)/100))))</f>
        <v>2.0216</v>
      </c>
    </row>
    <row r="1470" ht="15.0" customHeight="1">
      <c r="A1470" s="45">
        <v>45662.3333333333</v>
      </c>
      <c r="B1470" s="35">
        <v>8.0</v>
      </c>
      <c r="C1470" s="35" t="s">
        <v>129</v>
      </c>
      <c r="D1470" s="40" t="s">
        <v>44</v>
      </c>
      <c r="E1470" s="35" t="s">
        <v>174</v>
      </c>
      <c r="F1470" s="46">
        <f>IF(Cadastro_Cargas!$E$14=0,0,IF(Perfil_Area!$K$6=0,0,MIN(Cadastro_Cargas!$E$14,MAX(Cadastro_Cargas!$F$14,Perfil_Area!$K$6*RANDBETWEEN(85,115)/100))))</f>
        <v>0.514</v>
      </c>
    </row>
    <row r="1471" ht="15.0" customHeight="1">
      <c r="A1471" s="45">
        <v>45662.3333333333</v>
      </c>
      <c r="B1471" s="35">
        <v>8.0</v>
      </c>
      <c r="C1471" s="35" t="s">
        <v>129</v>
      </c>
      <c r="D1471" s="41" t="s">
        <v>56</v>
      </c>
      <c r="E1471" s="35" t="s">
        <v>174</v>
      </c>
      <c r="F1471" s="46">
        <f>IF(Cadastro_Cargas!$E$15=0,0,IF(Perfil_Area!$K$8=0,0,MIN(Cadastro_Cargas!$E$15,MAX(Cadastro_Cargas!$F$15,Perfil_Area!$K$8*RANDBETWEEN(85,115)/100))))</f>
        <v>0</v>
      </c>
    </row>
    <row r="1472" ht="15.0" customHeight="1">
      <c r="A1472" s="45">
        <v>45662.375</v>
      </c>
      <c r="B1472" s="35">
        <v>9.0</v>
      </c>
      <c r="C1472" s="35" t="s">
        <v>128</v>
      </c>
      <c r="D1472" s="36" t="s">
        <v>104</v>
      </c>
      <c r="E1472" s="35" t="s">
        <v>173</v>
      </c>
      <c r="F1472" s="46">
        <f>IF(Cadastro_Cargas!$E$2=0,0,IF(Perfil_Area!$L$9=0,0,MIN(Cadastro_Cargas!$E$2,MAX(Cadastro_Cargas!$F$2,Perfil_Area!$L$9*RANDBETWEEN(85,115)/100))))</f>
        <v>0</v>
      </c>
    </row>
    <row r="1473" ht="15.0" customHeight="1">
      <c r="A1473" s="45">
        <v>45662.375</v>
      </c>
      <c r="B1473" s="35">
        <v>9.0</v>
      </c>
      <c r="C1473" s="35" t="s">
        <v>128</v>
      </c>
      <c r="D1473" s="36" t="s">
        <v>105</v>
      </c>
      <c r="E1473" s="35" t="s">
        <v>173</v>
      </c>
      <c r="F1473" s="46">
        <f>IF(Cadastro_Cargas!$E$3=0,0,IF(Perfil_Area!$L$11=0,0,MIN(Cadastro_Cargas!$E$3,MAX(Cadastro_Cargas!$F$3,Perfil_Area!$L$11*RANDBETWEEN(85,115)/100))))</f>
        <v>0</v>
      </c>
    </row>
    <row r="1474" ht="15.0" customHeight="1">
      <c r="A1474" s="45">
        <v>45662.375</v>
      </c>
      <c r="B1474" s="35">
        <v>9.0</v>
      </c>
      <c r="C1474" s="35" t="s">
        <v>128</v>
      </c>
      <c r="D1474" s="36" t="s">
        <v>106</v>
      </c>
      <c r="E1474" s="35" t="s">
        <v>173</v>
      </c>
      <c r="F1474" s="46">
        <f>IF(Cadastro_Cargas!$E$4=0,0,IF(Perfil_Area!$L$13=0,0,MIN(Cadastro_Cargas!$E$4,MAX(Cadastro_Cargas!$F$4,Perfil_Area!$L$13*RANDBETWEEN(85,115)/100))))</f>
        <v>0</v>
      </c>
    </row>
    <row r="1475" ht="15.0" customHeight="1">
      <c r="A1475" s="45">
        <v>45662.375</v>
      </c>
      <c r="B1475" s="35">
        <v>9.0</v>
      </c>
      <c r="C1475" s="35" t="s">
        <v>128</v>
      </c>
      <c r="D1475" s="36" t="s">
        <v>107</v>
      </c>
      <c r="E1475" s="35" t="s">
        <v>173</v>
      </c>
      <c r="F1475" s="46">
        <f>IF(Cadastro_Cargas!$E$5=0,0,IF(Perfil_Area!$L$15=0,0,MIN(Cadastro_Cargas!$E$5,MAX(Cadastro_Cargas!$F$5,Perfil_Area!$L$15*RANDBETWEEN(85,115)/100))))</f>
        <v>0.2</v>
      </c>
    </row>
    <row r="1476" ht="15.0" customHeight="1">
      <c r="A1476" s="45">
        <v>45662.375</v>
      </c>
      <c r="B1476" s="35">
        <v>9.0</v>
      </c>
      <c r="C1476" s="35" t="s">
        <v>128</v>
      </c>
      <c r="D1476" s="39" t="s">
        <v>31</v>
      </c>
      <c r="E1476" s="35" t="s">
        <v>174</v>
      </c>
      <c r="F1476" s="46">
        <f>IF(Cadastro_Cargas!$E$6=0,0,IF(Perfil_Area!$L$3=0,0,MIN(Cadastro_Cargas!$E$6,MAX(Cadastro_Cargas!$F$6,Perfil_Area!$L$3*RANDBETWEEN(85,115)/100))))</f>
        <v>1.7574</v>
      </c>
    </row>
    <row r="1477" ht="15.0" customHeight="1">
      <c r="A1477" s="45">
        <v>45662.375</v>
      </c>
      <c r="B1477" s="35">
        <v>9.0</v>
      </c>
      <c r="C1477" s="35" t="s">
        <v>128</v>
      </c>
      <c r="D1477" s="40" t="s">
        <v>44</v>
      </c>
      <c r="E1477" s="35" t="s">
        <v>174</v>
      </c>
      <c r="F1477" s="46">
        <f>IF(Cadastro_Cargas!$E$7=0,0,IF(Perfil_Area!$L$5=0,0,MIN(Cadastro_Cargas!$E$7,MAX(Cadastro_Cargas!$F$7,Perfil_Area!$L$5*RANDBETWEEN(85,115)/100))))</f>
        <v>0.3014</v>
      </c>
    </row>
    <row r="1478" ht="15.0" customHeight="1">
      <c r="A1478" s="45">
        <v>45662.375</v>
      </c>
      <c r="B1478" s="35">
        <v>9.0</v>
      </c>
      <c r="C1478" s="35" t="s">
        <v>128</v>
      </c>
      <c r="D1478" s="41" t="s">
        <v>56</v>
      </c>
      <c r="E1478" s="35" t="s">
        <v>174</v>
      </c>
      <c r="F1478" s="46">
        <f>IF(Cadastro_Cargas!$E$8=0,0,IF(Perfil_Area!$L$7=0,0,MIN(Cadastro_Cargas!$E$8,MAX(Cadastro_Cargas!$F$8,Perfil_Area!$L$7*RANDBETWEEN(85,115)/100))))</f>
        <v>0</v>
      </c>
    </row>
    <row r="1479" ht="15.0" customHeight="1">
      <c r="A1479" s="45">
        <v>45662.375</v>
      </c>
      <c r="B1479" s="35">
        <v>9.0</v>
      </c>
      <c r="C1479" s="35" t="s">
        <v>129</v>
      </c>
      <c r="D1479" s="36" t="s">
        <v>104</v>
      </c>
      <c r="E1479" s="35" t="s">
        <v>173</v>
      </c>
      <c r="F1479" s="46">
        <f>IF(Cadastro_Cargas!$E$9=0,0,IF(Perfil_Area!$L$10=0,0,MIN(Cadastro_Cargas!$E$9,MAX(Cadastro_Cargas!$F$9,Perfil_Area!$L$10*RANDBETWEEN(85,115)/100))))</f>
        <v>0</v>
      </c>
    </row>
    <row r="1480" ht="15.0" customHeight="1">
      <c r="A1480" s="45">
        <v>45662.375</v>
      </c>
      <c r="B1480" s="35">
        <v>9.0</v>
      </c>
      <c r="C1480" s="35" t="s">
        <v>129</v>
      </c>
      <c r="D1480" s="36" t="s">
        <v>105</v>
      </c>
      <c r="E1480" s="35" t="s">
        <v>173</v>
      </c>
      <c r="F1480" s="46">
        <f>IF(Cadastro_Cargas!$E$10=0,0,IF(Perfil_Area!$L$12=0,0,MIN(Cadastro_Cargas!$E$10,MAX(Cadastro_Cargas!$F$10,Perfil_Area!$L$12*RANDBETWEEN(85,115)/100))))</f>
        <v>0</v>
      </c>
    </row>
    <row r="1481" ht="15.0" customHeight="1">
      <c r="A1481" s="45">
        <v>45662.375</v>
      </c>
      <c r="B1481" s="35">
        <v>9.0</v>
      </c>
      <c r="C1481" s="35" t="s">
        <v>129</v>
      </c>
      <c r="D1481" s="36" t="s">
        <v>106</v>
      </c>
      <c r="E1481" s="35" t="s">
        <v>173</v>
      </c>
      <c r="F1481" s="46">
        <f>IF(Cadastro_Cargas!$E$11=0,0,IF(Perfil_Area!$L$14=0,0,MIN(Cadastro_Cargas!$E$11,MAX(Cadastro_Cargas!$F$11,Perfil_Area!$L$14*RANDBETWEEN(85,115)/100))))</f>
        <v>2.367013373</v>
      </c>
    </row>
    <row r="1482" ht="15.0" customHeight="1">
      <c r="A1482" s="45">
        <v>45662.375</v>
      </c>
      <c r="B1482" s="35">
        <v>9.0</v>
      </c>
      <c r="C1482" s="35" t="s">
        <v>129</v>
      </c>
      <c r="D1482" s="36" t="s">
        <v>107</v>
      </c>
      <c r="E1482" s="35" t="s">
        <v>173</v>
      </c>
      <c r="F1482" s="46">
        <f>IF(Cadastro_Cargas!$E$12=0,0,IF(Perfil_Area!$L$16=0,0,MIN(Cadastro_Cargas!$E$12,MAX(Cadastro_Cargas!$F$12,Perfil_Area!$L$16*RANDBETWEEN(85,115)/100))))</f>
        <v>0.174</v>
      </c>
    </row>
    <row r="1483" ht="15.0" customHeight="1">
      <c r="A1483" s="45">
        <v>45662.375</v>
      </c>
      <c r="B1483" s="35">
        <v>9.0</v>
      </c>
      <c r="C1483" s="35" t="s">
        <v>129</v>
      </c>
      <c r="D1483" s="39" t="s">
        <v>31</v>
      </c>
      <c r="E1483" s="35" t="s">
        <v>174</v>
      </c>
      <c r="F1483" s="46">
        <f>IF(Cadastro_Cargas!$E$13=0,0,IF(Perfil_Area!$L$4=0,0,MIN(Cadastro_Cargas!$E$13,MAX(Cadastro_Cargas!$F$13,Perfil_Area!$L$4*RANDBETWEEN(85,115)/100))))</f>
        <v>3.427</v>
      </c>
    </row>
    <row r="1484" ht="15.0" customHeight="1">
      <c r="A1484" s="45">
        <v>45662.375</v>
      </c>
      <c r="B1484" s="35">
        <v>9.0</v>
      </c>
      <c r="C1484" s="35" t="s">
        <v>129</v>
      </c>
      <c r="D1484" s="40" t="s">
        <v>44</v>
      </c>
      <c r="E1484" s="35" t="s">
        <v>174</v>
      </c>
      <c r="F1484" s="46">
        <f>IF(Cadastro_Cargas!$E$14=0,0,IF(Perfil_Area!$L$6=0,0,MIN(Cadastro_Cargas!$E$14,MAX(Cadastro_Cargas!$F$14,Perfil_Area!$L$6*RANDBETWEEN(85,115)/100))))</f>
        <v>0.38218</v>
      </c>
    </row>
    <row r="1485" ht="15.0" customHeight="1">
      <c r="A1485" s="45">
        <v>45662.375</v>
      </c>
      <c r="B1485" s="35">
        <v>9.0</v>
      </c>
      <c r="C1485" s="35" t="s">
        <v>129</v>
      </c>
      <c r="D1485" s="41" t="s">
        <v>56</v>
      </c>
      <c r="E1485" s="35" t="s">
        <v>174</v>
      </c>
      <c r="F1485" s="46">
        <f>IF(Cadastro_Cargas!$E$15=0,0,IF(Perfil_Area!$L$8=0,0,MIN(Cadastro_Cargas!$E$15,MAX(Cadastro_Cargas!$F$15,Perfil_Area!$L$8*RANDBETWEEN(85,115)/100))))</f>
        <v>0</v>
      </c>
    </row>
    <row r="1486" ht="15.0" customHeight="1">
      <c r="A1486" s="45">
        <v>45662.4166666667</v>
      </c>
      <c r="B1486" s="35">
        <v>10.0</v>
      </c>
      <c r="C1486" s="35" t="s">
        <v>128</v>
      </c>
      <c r="D1486" s="36" t="s">
        <v>104</v>
      </c>
      <c r="E1486" s="35" t="s">
        <v>173</v>
      </c>
      <c r="F1486" s="46">
        <f>IF(Cadastro_Cargas!$E$2=0,0,IF(Perfil_Area!$M$9=0,0,MIN(Cadastro_Cargas!$E$2,MAX(Cadastro_Cargas!$F$2,Perfil_Area!$M$9*RANDBETWEEN(85,115)/100))))</f>
        <v>0</v>
      </c>
    </row>
    <row r="1487" ht="15.0" customHeight="1">
      <c r="A1487" s="45">
        <v>45662.4166666667</v>
      </c>
      <c r="B1487" s="35">
        <v>10.0</v>
      </c>
      <c r="C1487" s="35" t="s">
        <v>128</v>
      </c>
      <c r="D1487" s="36" t="s">
        <v>105</v>
      </c>
      <c r="E1487" s="35" t="s">
        <v>173</v>
      </c>
      <c r="F1487" s="46">
        <f>IF(Cadastro_Cargas!$E$3=0,0,IF(Perfil_Area!$M$11=0,0,MIN(Cadastro_Cargas!$E$3,MAX(Cadastro_Cargas!$F$3,Perfil_Area!$M$11*RANDBETWEEN(85,115)/100))))</f>
        <v>0</v>
      </c>
    </row>
    <row r="1488" ht="15.0" customHeight="1">
      <c r="A1488" s="45">
        <v>45662.4166666667</v>
      </c>
      <c r="B1488" s="35">
        <v>10.0</v>
      </c>
      <c r="C1488" s="35" t="s">
        <v>128</v>
      </c>
      <c r="D1488" s="36" t="s">
        <v>106</v>
      </c>
      <c r="E1488" s="35" t="s">
        <v>173</v>
      </c>
      <c r="F1488" s="46">
        <f>IF(Cadastro_Cargas!$E$4=0,0,IF(Perfil_Area!$M$13=0,0,MIN(Cadastro_Cargas!$E$4,MAX(Cadastro_Cargas!$F$4,Perfil_Area!$M$13*RANDBETWEEN(85,115)/100))))</f>
        <v>0</v>
      </c>
    </row>
    <row r="1489" ht="15.0" customHeight="1">
      <c r="A1489" s="45">
        <v>45662.4166666667</v>
      </c>
      <c r="B1489" s="35">
        <v>10.0</v>
      </c>
      <c r="C1489" s="35" t="s">
        <v>128</v>
      </c>
      <c r="D1489" s="36" t="s">
        <v>107</v>
      </c>
      <c r="E1489" s="35" t="s">
        <v>173</v>
      </c>
      <c r="F1489" s="46">
        <f>IF(Cadastro_Cargas!$E$5=0,0,IF(Perfil_Area!$M$15=0,0,MIN(Cadastro_Cargas!$E$5,MAX(Cadastro_Cargas!$F$5,Perfil_Area!$M$15*RANDBETWEEN(85,115)/100))))</f>
        <v>0.172</v>
      </c>
    </row>
    <row r="1490" ht="15.0" customHeight="1">
      <c r="A1490" s="45">
        <v>45662.4166666667</v>
      </c>
      <c r="B1490" s="35">
        <v>10.0</v>
      </c>
      <c r="C1490" s="35" t="s">
        <v>128</v>
      </c>
      <c r="D1490" s="39" t="s">
        <v>31</v>
      </c>
      <c r="E1490" s="35" t="s">
        <v>174</v>
      </c>
      <c r="F1490" s="46">
        <f>IF(Cadastro_Cargas!$E$6=0,0,IF(Perfil_Area!$M$3=0,0,MIN(Cadastro_Cargas!$E$6,MAX(Cadastro_Cargas!$F$6,Perfil_Area!$M$3*RANDBETWEEN(85,115)/100))))</f>
        <v>2.02</v>
      </c>
    </row>
    <row r="1491" ht="15.0" customHeight="1">
      <c r="A1491" s="45">
        <v>45662.4166666667</v>
      </c>
      <c r="B1491" s="35">
        <v>10.0</v>
      </c>
      <c r="C1491" s="35" t="s">
        <v>128</v>
      </c>
      <c r="D1491" s="40" t="s">
        <v>44</v>
      </c>
      <c r="E1491" s="35" t="s">
        <v>174</v>
      </c>
      <c r="F1491" s="46">
        <f>IF(Cadastro_Cargas!$E$7=0,0,IF(Perfil_Area!$M$5=0,0,MIN(Cadastro_Cargas!$E$7,MAX(Cadastro_Cargas!$F$7,Perfil_Area!$M$5*RANDBETWEEN(85,115)/100))))</f>
        <v>0.30962</v>
      </c>
    </row>
    <row r="1492" ht="15.0" customHeight="1">
      <c r="A1492" s="45">
        <v>45662.4166666667</v>
      </c>
      <c r="B1492" s="35">
        <v>10.0</v>
      </c>
      <c r="C1492" s="35" t="s">
        <v>128</v>
      </c>
      <c r="D1492" s="41" t="s">
        <v>56</v>
      </c>
      <c r="E1492" s="35" t="s">
        <v>174</v>
      </c>
      <c r="F1492" s="46">
        <f>IF(Cadastro_Cargas!$E$8=0,0,IF(Perfil_Area!$M$7=0,0,MIN(Cadastro_Cargas!$E$8,MAX(Cadastro_Cargas!$F$8,Perfil_Area!$M$7*RANDBETWEEN(85,115)/100))))</f>
        <v>0</v>
      </c>
    </row>
    <row r="1493" ht="15.0" customHeight="1">
      <c r="A1493" s="45">
        <v>45662.4166666667</v>
      </c>
      <c r="B1493" s="35">
        <v>10.0</v>
      </c>
      <c r="C1493" s="35" t="s">
        <v>129</v>
      </c>
      <c r="D1493" s="36" t="s">
        <v>104</v>
      </c>
      <c r="E1493" s="35" t="s">
        <v>173</v>
      </c>
      <c r="F1493" s="46">
        <f>IF(Cadastro_Cargas!$E$9=0,0,IF(Perfil_Area!$M$10=0,0,MIN(Cadastro_Cargas!$E$9,MAX(Cadastro_Cargas!$F$9,Perfil_Area!$M$10*RANDBETWEEN(85,115)/100))))</f>
        <v>0</v>
      </c>
    </row>
    <row r="1494" ht="15.0" customHeight="1">
      <c r="A1494" s="45">
        <v>45662.4166666667</v>
      </c>
      <c r="B1494" s="35">
        <v>10.0</v>
      </c>
      <c r="C1494" s="35" t="s">
        <v>129</v>
      </c>
      <c r="D1494" s="36" t="s">
        <v>105</v>
      </c>
      <c r="E1494" s="35" t="s">
        <v>173</v>
      </c>
      <c r="F1494" s="46">
        <f>IF(Cadastro_Cargas!$E$10=0,0,IF(Perfil_Area!$M$12=0,0,MIN(Cadastro_Cargas!$E$10,MAX(Cadastro_Cargas!$F$10,Perfil_Area!$M$12*RANDBETWEEN(85,115)/100))))</f>
        <v>0</v>
      </c>
    </row>
    <row r="1495" ht="15.0" customHeight="1">
      <c r="A1495" s="45">
        <v>45662.4166666667</v>
      </c>
      <c r="B1495" s="35">
        <v>10.0</v>
      </c>
      <c r="C1495" s="35" t="s">
        <v>129</v>
      </c>
      <c r="D1495" s="36" t="s">
        <v>106</v>
      </c>
      <c r="E1495" s="35" t="s">
        <v>173</v>
      </c>
      <c r="F1495" s="46">
        <f>IF(Cadastro_Cargas!$E$11=0,0,IF(Perfil_Area!$M$14=0,0,MIN(Cadastro_Cargas!$E$11,MAX(Cadastro_Cargas!$F$11,Perfil_Area!$M$14*RANDBETWEEN(85,115)/100))))</f>
        <v>2.301325409</v>
      </c>
    </row>
    <row r="1496" ht="15.0" customHeight="1">
      <c r="A1496" s="45">
        <v>45662.4166666667</v>
      </c>
      <c r="B1496" s="35">
        <v>10.0</v>
      </c>
      <c r="C1496" s="35" t="s">
        <v>129</v>
      </c>
      <c r="D1496" s="36" t="s">
        <v>107</v>
      </c>
      <c r="E1496" s="35" t="s">
        <v>173</v>
      </c>
      <c r="F1496" s="46">
        <f>IF(Cadastro_Cargas!$E$12=0,0,IF(Perfil_Area!$M$16=0,0,MIN(Cadastro_Cargas!$E$12,MAX(Cadastro_Cargas!$F$12,Perfil_Area!$M$16*RANDBETWEEN(85,115)/100))))</f>
        <v>0.2</v>
      </c>
    </row>
    <row r="1497" ht="15.0" customHeight="1">
      <c r="A1497" s="45">
        <v>45662.4166666667</v>
      </c>
      <c r="B1497" s="35">
        <v>10.0</v>
      </c>
      <c r="C1497" s="35" t="s">
        <v>129</v>
      </c>
      <c r="D1497" s="39" t="s">
        <v>31</v>
      </c>
      <c r="E1497" s="35" t="s">
        <v>174</v>
      </c>
      <c r="F1497" s="46">
        <f>IF(Cadastro_Cargas!$E$13=0,0,IF(Perfil_Area!$M$4=0,0,MIN(Cadastro_Cargas!$E$13,MAX(Cadastro_Cargas!$F$13,Perfil_Area!$M$4*RANDBETWEEN(85,115)/100))))</f>
        <v>3.725</v>
      </c>
    </row>
    <row r="1498" ht="15.0" customHeight="1">
      <c r="A1498" s="45">
        <v>45662.4166666667</v>
      </c>
      <c r="B1498" s="35">
        <v>10.0</v>
      </c>
      <c r="C1498" s="35" t="s">
        <v>129</v>
      </c>
      <c r="D1498" s="40" t="s">
        <v>44</v>
      </c>
      <c r="E1498" s="35" t="s">
        <v>174</v>
      </c>
      <c r="F1498" s="46">
        <f>IF(Cadastro_Cargas!$E$14=0,0,IF(Perfil_Area!$M$6=0,0,MIN(Cadastro_Cargas!$E$14,MAX(Cadastro_Cargas!$F$14,Perfil_Area!$M$6*RANDBETWEEN(85,115)/100))))</f>
        <v>0.37824</v>
      </c>
    </row>
    <row r="1499" ht="15.0" customHeight="1">
      <c r="A1499" s="45">
        <v>45662.4166666667</v>
      </c>
      <c r="B1499" s="35">
        <v>10.0</v>
      </c>
      <c r="C1499" s="35" t="s">
        <v>129</v>
      </c>
      <c r="D1499" s="41" t="s">
        <v>56</v>
      </c>
      <c r="E1499" s="35" t="s">
        <v>174</v>
      </c>
      <c r="F1499" s="46">
        <f>IF(Cadastro_Cargas!$E$15=0,0,IF(Perfil_Area!$M$8=0,0,MIN(Cadastro_Cargas!$E$15,MAX(Cadastro_Cargas!$F$15,Perfil_Area!$M$8*RANDBETWEEN(85,115)/100))))</f>
        <v>0</v>
      </c>
    </row>
    <row r="1500" ht="15.0" customHeight="1">
      <c r="A1500" s="45">
        <v>45662.4583333333</v>
      </c>
      <c r="B1500" s="35">
        <v>11.0</v>
      </c>
      <c r="C1500" s="35" t="s">
        <v>128</v>
      </c>
      <c r="D1500" s="36" t="s">
        <v>104</v>
      </c>
      <c r="E1500" s="35" t="s">
        <v>173</v>
      </c>
      <c r="F1500" s="46">
        <f>IF(Cadastro_Cargas!$E$2=0,0,IF(Perfil_Area!$N$9=0,0,MIN(Cadastro_Cargas!$E$2,MAX(Cadastro_Cargas!$F$2,Perfil_Area!$N$9*RANDBETWEEN(85,115)/100))))</f>
        <v>0</v>
      </c>
    </row>
    <row r="1501" ht="15.0" customHeight="1">
      <c r="A1501" s="45">
        <v>45662.4583333333</v>
      </c>
      <c r="B1501" s="35">
        <v>11.0</v>
      </c>
      <c r="C1501" s="35" t="s">
        <v>128</v>
      </c>
      <c r="D1501" s="36" t="s">
        <v>105</v>
      </c>
      <c r="E1501" s="35" t="s">
        <v>173</v>
      </c>
      <c r="F1501" s="46">
        <f>IF(Cadastro_Cargas!$E$3=0,0,IF(Perfil_Area!$N$11=0,0,MIN(Cadastro_Cargas!$E$3,MAX(Cadastro_Cargas!$F$3,Perfil_Area!$N$11*RANDBETWEEN(85,115)/100))))</f>
        <v>0</v>
      </c>
    </row>
    <row r="1502" ht="15.0" customHeight="1">
      <c r="A1502" s="45">
        <v>45662.4583333333</v>
      </c>
      <c r="B1502" s="35">
        <v>11.0</v>
      </c>
      <c r="C1502" s="35" t="s">
        <v>128</v>
      </c>
      <c r="D1502" s="36" t="s">
        <v>106</v>
      </c>
      <c r="E1502" s="35" t="s">
        <v>173</v>
      </c>
      <c r="F1502" s="46">
        <f>IF(Cadastro_Cargas!$E$4=0,0,IF(Perfil_Area!$N$13=0,0,MIN(Cadastro_Cargas!$E$4,MAX(Cadastro_Cargas!$F$4,Perfil_Area!$N$13*RANDBETWEEN(85,115)/100))))</f>
        <v>0</v>
      </c>
    </row>
    <row r="1503" ht="15.0" customHeight="1">
      <c r="A1503" s="45">
        <v>45662.4583333333</v>
      </c>
      <c r="B1503" s="35">
        <v>11.0</v>
      </c>
      <c r="C1503" s="35" t="s">
        <v>128</v>
      </c>
      <c r="D1503" s="36" t="s">
        <v>107</v>
      </c>
      <c r="E1503" s="35" t="s">
        <v>173</v>
      </c>
      <c r="F1503" s="46">
        <f>IF(Cadastro_Cargas!$E$5=0,0,IF(Perfil_Area!$N$15=0,0,MIN(Cadastro_Cargas!$E$5,MAX(Cadastro_Cargas!$F$5,Perfil_Area!$N$15*RANDBETWEEN(85,115)/100))))</f>
        <v>0.182</v>
      </c>
    </row>
    <row r="1504" ht="15.0" customHeight="1">
      <c r="A1504" s="45">
        <v>45662.4583333333</v>
      </c>
      <c r="B1504" s="35">
        <v>11.0</v>
      </c>
      <c r="C1504" s="35" t="s">
        <v>128</v>
      </c>
      <c r="D1504" s="39" t="s">
        <v>31</v>
      </c>
      <c r="E1504" s="35" t="s">
        <v>174</v>
      </c>
      <c r="F1504" s="46">
        <f>IF(Cadastro_Cargas!$E$6=0,0,IF(Perfil_Area!$N$3=0,0,MIN(Cadastro_Cargas!$E$6,MAX(Cadastro_Cargas!$F$6,Perfil_Area!$N$3*RANDBETWEEN(85,115)/100))))</f>
        <v>1.8786</v>
      </c>
    </row>
    <row r="1505" ht="15.0" customHeight="1">
      <c r="A1505" s="45">
        <v>45662.4583333333</v>
      </c>
      <c r="B1505" s="35">
        <v>11.0</v>
      </c>
      <c r="C1505" s="35" t="s">
        <v>128</v>
      </c>
      <c r="D1505" s="40" t="s">
        <v>44</v>
      </c>
      <c r="E1505" s="35" t="s">
        <v>174</v>
      </c>
      <c r="F1505" s="46">
        <f>IF(Cadastro_Cargas!$E$7=0,0,IF(Perfil_Area!$N$5=0,0,MIN(Cadastro_Cargas!$E$7,MAX(Cadastro_Cargas!$F$7,Perfil_Area!$N$5*RANDBETWEEN(85,115)/100))))</f>
        <v>0.32568</v>
      </c>
    </row>
    <row r="1506" ht="15.0" customHeight="1">
      <c r="A1506" s="45">
        <v>45662.4583333333</v>
      </c>
      <c r="B1506" s="35">
        <v>11.0</v>
      </c>
      <c r="C1506" s="35" t="s">
        <v>128</v>
      </c>
      <c r="D1506" s="41" t="s">
        <v>56</v>
      </c>
      <c r="E1506" s="35" t="s">
        <v>174</v>
      </c>
      <c r="F1506" s="46">
        <f>IF(Cadastro_Cargas!$E$8=0,0,IF(Perfil_Area!$N$7=0,0,MIN(Cadastro_Cargas!$E$8,MAX(Cadastro_Cargas!$F$8,Perfil_Area!$N$7*RANDBETWEEN(85,115)/100))))</f>
        <v>0</v>
      </c>
    </row>
    <row r="1507" ht="15.0" customHeight="1">
      <c r="A1507" s="45">
        <v>45662.4583333333</v>
      </c>
      <c r="B1507" s="35">
        <v>11.0</v>
      </c>
      <c r="C1507" s="35" t="s">
        <v>129</v>
      </c>
      <c r="D1507" s="36" t="s">
        <v>104</v>
      </c>
      <c r="E1507" s="35" t="s">
        <v>173</v>
      </c>
      <c r="F1507" s="46">
        <f>IF(Cadastro_Cargas!$E$9=0,0,IF(Perfil_Area!$N$10=0,0,MIN(Cadastro_Cargas!$E$9,MAX(Cadastro_Cargas!$F$9,Perfil_Area!$N$10*RANDBETWEEN(85,115)/100))))</f>
        <v>0</v>
      </c>
    </row>
    <row r="1508" ht="15.0" customHeight="1">
      <c r="A1508" s="45">
        <v>45662.4583333333</v>
      </c>
      <c r="B1508" s="35">
        <v>11.0</v>
      </c>
      <c r="C1508" s="35" t="s">
        <v>129</v>
      </c>
      <c r="D1508" s="36" t="s">
        <v>105</v>
      </c>
      <c r="E1508" s="35" t="s">
        <v>173</v>
      </c>
      <c r="F1508" s="46">
        <f>IF(Cadastro_Cargas!$E$10=0,0,IF(Perfil_Area!$N$12=0,0,MIN(Cadastro_Cargas!$E$10,MAX(Cadastro_Cargas!$F$10,Perfil_Area!$N$12*RANDBETWEEN(85,115)/100))))</f>
        <v>0</v>
      </c>
    </row>
    <row r="1509" ht="15.0" customHeight="1">
      <c r="A1509" s="45">
        <v>45662.4583333333</v>
      </c>
      <c r="B1509" s="35">
        <v>11.0</v>
      </c>
      <c r="C1509" s="35" t="s">
        <v>129</v>
      </c>
      <c r="D1509" s="36" t="s">
        <v>106</v>
      </c>
      <c r="E1509" s="35" t="s">
        <v>173</v>
      </c>
      <c r="F1509" s="46">
        <f>IF(Cadastro_Cargas!$E$11=0,0,IF(Perfil_Area!$N$14=0,0,MIN(Cadastro_Cargas!$E$11,MAX(Cadastro_Cargas!$F$11,Perfil_Area!$N$14*RANDBETWEEN(85,115)/100))))</f>
        <v>2.317979198</v>
      </c>
    </row>
    <row r="1510" ht="15.0" customHeight="1">
      <c r="A1510" s="45">
        <v>45662.4583333333</v>
      </c>
      <c r="B1510" s="35">
        <v>11.0</v>
      </c>
      <c r="C1510" s="35" t="s">
        <v>129</v>
      </c>
      <c r="D1510" s="36" t="s">
        <v>107</v>
      </c>
      <c r="E1510" s="35" t="s">
        <v>173</v>
      </c>
      <c r="F1510" s="46">
        <f>IF(Cadastro_Cargas!$E$12=0,0,IF(Perfil_Area!$N$16=0,0,MIN(Cadastro_Cargas!$E$12,MAX(Cadastro_Cargas!$F$12,Perfil_Area!$N$16*RANDBETWEEN(85,115)/100))))</f>
        <v>0.184</v>
      </c>
    </row>
    <row r="1511" ht="15.0" customHeight="1">
      <c r="A1511" s="45">
        <v>45662.4583333333</v>
      </c>
      <c r="B1511" s="35">
        <v>11.0</v>
      </c>
      <c r="C1511" s="35" t="s">
        <v>129</v>
      </c>
      <c r="D1511" s="39" t="s">
        <v>31</v>
      </c>
      <c r="E1511" s="35" t="s">
        <v>174</v>
      </c>
      <c r="F1511" s="46">
        <f>IF(Cadastro_Cargas!$E$13=0,0,IF(Perfil_Area!$N$4=0,0,MIN(Cadastro_Cargas!$E$13,MAX(Cadastro_Cargas!$F$13,Perfil_Area!$N$4*RANDBETWEEN(85,115)/100))))</f>
        <v>3.68775</v>
      </c>
    </row>
    <row r="1512" ht="15.0" customHeight="1">
      <c r="A1512" s="45">
        <v>45662.4583333333</v>
      </c>
      <c r="B1512" s="35">
        <v>11.0</v>
      </c>
      <c r="C1512" s="35" t="s">
        <v>129</v>
      </c>
      <c r="D1512" s="40" t="s">
        <v>44</v>
      </c>
      <c r="E1512" s="35" t="s">
        <v>174</v>
      </c>
      <c r="F1512" s="46">
        <f>IF(Cadastro_Cargas!$E$14=0,0,IF(Perfil_Area!$N$6=0,0,MIN(Cadastro_Cargas!$E$14,MAX(Cadastro_Cargas!$F$14,Perfil_Area!$N$6*RANDBETWEEN(85,115)/100))))</f>
        <v>0.514</v>
      </c>
    </row>
    <row r="1513" ht="15.0" customHeight="1">
      <c r="A1513" s="45">
        <v>45662.4583333333</v>
      </c>
      <c r="B1513" s="35">
        <v>11.0</v>
      </c>
      <c r="C1513" s="35" t="s">
        <v>129</v>
      </c>
      <c r="D1513" s="41" t="s">
        <v>56</v>
      </c>
      <c r="E1513" s="35" t="s">
        <v>174</v>
      </c>
      <c r="F1513" s="46">
        <f>IF(Cadastro_Cargas!$E$15=0,0,IF(Perfil_Area!$N$8=0,0,MIN(Cadastro_Cargas!$E$15,MAX(Cadastro_Cargas!$F$15,Perfil_Area!$N$8*RANDBETWEEN(85,115)/100))))</f>
        <v>0</v>
      </c>
    </row>
    <row r="1514" ht="15.0" customHeight="1">
      <c r="A1514" s="45">
        <v>45662.5</v>
      </c>
      <c r="B1514" s="35">
        <v>12.0</v>
      </c>
      <c r="C1514" s="35" t="s">
        <v>128</v>
      </c>
      <c r="D1514" s="36" t="s">
        <v>104</v>
      </c>
      <c r="E1514" s="35" t="s">
        <v>173</v>
      </c>
      <c r="F1514" s="46">
        <f>IF(Cadastro_Cargas!$E$2=0,0,IF(Perfil_Area!$O$9=0,0,MIN(Cadastro_Cargas!$E$2,MAX(Cadastro_Cargas!$F$2,Perfil_Area!$O$9*RANDBETWEEN(85,115)/100))))</f>
        <v>0</v>
      </c>
    </row>
    <row r="1515" ht="15.0" customHeight="1">
      <c r="A1515" s="45">
        <v>45662.5</v>
      </c>
      <c r="B1515" s="35">
        <v>12.0</v>
      </c>
      <c r="C1515" s="35" t="s">
        <v>128</v>
      </c>
      <c r="D1515" s="36" t="s">
        <v>105</v>
      </c>
      <c r="E1515" s="35" t="s">
        <v>173</v>
      </c>
      <c r="F1515" s="46">
        <f>IF(Cadastro_Cargas!$E$3=0,0,IF(Perfil_Area!$O$11=0,0,MIN(Cadastro_Cargas!$E$3,MAX(Cadastro_Cargas!$F$3,Perfil_Area!$O$11*RANDBETWEEN(85,115)/100))))</f>
        <v>0</v>
      </c>
    </row>
    <row r="1516" ht="15.0" customHeight="1">
      <c r="A1516" s="45">
        <v>45662.5</v>
      </c>
      <c r="B1516" s="35">
        <v>12.0</v>
      </c>
      <c r="C1516" s="35" t="s">
        <v>128</v>
      </c>
      <c r="D1516" s="36" t="s">
        <v>106</v>
      </c>
      <c r="E1516" s="35" t="s">
        <v>173</v>
      </c>
      <c r="F1516" s="46">
        <f>IF(Cadastro_Cargas!$E$4=0,0,IF(Perfil_Area!$O$13=0,0,MIN(Cadastro_Cargas!$E$4,MAX(Cadastro_Cargas!$F$4,Perfil_Area!$O$13*RANDBETWEEN(85,115)/100))))</f>
        <v>0</v>
      </c>
    </row>
    <row r="1517" ht="15.0" customHeight="1">
      <c r="A1517" s="45">
        <v>45662.5</v>
      </c>
      <c r="B1517" s="35">
        <v>12.0</v>
      </c>
      <c r="C1517" s="35" t="s">
        <v>128</v>
      </c>
      <c r="D1517" s="36" t="s">
        <v>107</v>
      </c>
      <c r="E1517" s="35" t="s">
        <v>173</v>
      </c>
      <c r="F1517" s="46">
        <f>IF(Cadastro_Cargas!$E$5=0,0,IF(Perfil_Area!$O$15=0,0,MIN(Cadastro_Cargas!$E$5,MAX(Cadastro_Cargas!$F$5,Perfil_Area!$O$15*RANDBETWEEN(85,115)/100))))</f>
        <v>0.2</v>
      </c>
    </row>
    <row r="1518" ht="15.0" customHeight="1">
      <c r="A1518" s="45">
        <v>45662.5</v>
      </c>
      <c r="B1518" s="35">
        <v>12.0</v>
      </c>
      <c r="C1518" s="35" t="s">
        <v>128</v>
      </c>
      <c r="D1518" s="39" t="s">
        <v>31</v>
      </c>
      <c r="E1518" s="35" t="s">
        <v>174</v>
      </c>
      <c r="F1518" s="46">
        <f>IF(Cadastro_Cargas!$E$6=0,0,IF(Perfil_Area!$O$3=0,0,MIN(Cadastro_Cargas!$E$6,MAX(Cadastro_Cargas!$F$6,Perfil_Area!$O$3*RANDBETWEEN(85,115)/100))))</f>
        <v>1.8584</v>
      </c>
    </row>
    <row r="1519" ht="15.0" customHeight="1">
      <c r="A1519" s="45">
        <v>45662.5</v>
      </c>
      <c r="B1519" s="35">
        <v>12.0</v>
      </c>
      <c r="C1519" s="35" t="s">
        <v>128</v>
      </c>
      <c r="D1519" s="40" t="s">
        <v>44</v>
      </c>
      <c r="E1519" s="35" t="s">
        <v>174</v>
      </c>
      <c r="F1519" s="46">
        <f>IF(Cadastro_Cargas!$E$7=0,0,IF(Perfil_Area!$O$5=0,0,MIN(Cadastro_Cargas!$E$7,MAX(Cadastro_Cargas!$F$7,Perfil_Area!$O$5*RANDBETWEEN(85,115)/100))))</f>
        <v>0.354</v>
      </c>
    </row>
    <row r="1520" ht="15.0" customHeight="1">
      <c r="A1520" s="45">
        <v>45662.5</v>
      </c>
      <c r="B1520" s="35">
        <v>12.0</v>
      </c>
      <c r="C1520" s="35" t="s">
        <v>128</v>
      </c>
      <c r="D1520" s="41" t="s">
        <v>56</v>
      </c>
      <c r="E1520" s="35" t="s">
        <v>174</v>
      </c>
      <c r="F1520" s="46">
        <f>IF(Cadastro_Cargas!$E$8=0,0,IF(Perfil_Area!$O$7=0,0,MIN(Cadastro_Cargas!$E$8,MAX(Cadastro_Cargas!$F$8,Perfil_Area!$O$7*RANDBETWEEN(85,115)/100))))</f>
        <v>0</v>
      </c>
    </row>
    <row r="1521" ht="15.0" customHeight="1">
      <c r="A1521" s="45">
        <v>45662.5</v>
      </c>
      <c r="B1521" s="35">
        <v>12.0</v>
      </c>
      <c r="C1521" s="35" t="s">
        <v>129</v>
      </c>
      <c r="D1521" s="36" t="s">
        <v>104</v>
      </c>
      <c r="E1521" s="35" t="s">
        <v>173</v>
      </c>
      <c r="F1521" s="46">
        <f>IF(Cadastro_Cargas!$E$9=0,0,IF(Perfil_Area!$O$10=0,0,MIN(Cadastro_Cargas!$E$9,MAX(Cadastro_Cargas!$F$9,Perfil_Area!$O$10*RANDBETWEEN(85,115)/100))))</f>
        <v>0</v>
      </c>
    </row>
    <row r="1522" ht="15.0" customHeight="1">
      <c r="A1522" s="45">
        <v>45662.5</v>
      </c>
      <c r="B1522" s="35">
        <v>12.0</v>
      </c>
      <c r="C1522" s="35" t="s">
        <v>129</v>
      </c>
      <c r="D1522" s="36" t="s">
        <v>105</v>
      </c>
      <c r="E1522" s="35" t="s">
        <v>173</v>
      </c>
      <c r="F1522" s="46">
        <f>IF(Cadastro_Cargas!$E$10=0,0,IF(Perfil_Area!$O$12=0,0,MIN(Cadastro_Cargas!$E$10,MAX(Cadastro_Cargas!$F$10,Perfil_Area!$O$12*RANDBETWEEN(85,115)/100))))</f>
        <v>0</v>
      </c>
    </row>
    <row r="1523" ht="15.0" customHeight="1">
      <c r="A1523" s="45">
        <v>45662.5</v>
      </c>
      <c r="B1523" s="35">
        <v>12.0</v>
      </c>
      <c r="C1523" s="35" t="s">
        <v>129</v>
      </c>
      <c r="D1523" s="36" t="s">
        <v>106</v>
      </c>
      <c r="E1523" s="35" t="s">
        <v>173</v>
      </c>
      <c r="F1523" s="46">
        <f>IF(Cadastro_Cargas!$E$11=0,0,IF(Perfil_Area!$O$14=0,0,MIN(Cadastro_Cargas!$E$11,MAX(Cadastro_Cargas!$F$11,Perfil_Area!$O$14*RANDBETWEEN(85,115)/100))))</f>
        <v>2.367013373</v>
      </c>
    </row>
    <row r="1524" ht="15.0" customHeight="1">
      <c r="A1524" s="45">
        <v>45662.5</v>
      </c>
      <c r="B1524" s="35">
        <v>12.0</v>
      </c>
      <c r="C1524" s="35" t="s">
        <v>129</v>
      </c>
      <c r="D1524" s="36" t="s">
        <v>107</v>
      </c>
      <c r="E1524" s="35" t="s">
        <v>173</v>
      </c>
      <c r="F1524" s="46">
        <f>IF(Cadastro_Cargas!$E$12=0,0,IF(Perfil_Area!$O$16=0,0,MIN(Cadastro_Cargas!$E$12,MAX(Cadastro_Cargas!$F$12,Perfil_Area!$O$16*RANDBETWEEN(85,115)/100))))</f>
        <v>0.194</v>
      </c>
    </row>
    <row r="1525" ht="15.0" customHeight="1">
      <c r="A1525" s="45">
        <v>45662.5</v>
      </c>
      <c r="B1525" s="35">
        <v>12.0</v>
      </c>
      <c r="C1525" s="35" t="s">
        <v>129</v>
      </c>
      <c r="D1525" s="39" t="s">
        <v>31</v>
      </c>
      <c r="E1525" s="35" t="s">
        <v>174</v>
      </c>
      <c r="F1525" s="46">
        <f>IF(Cadastro_Cargas!$E$13=0,0,IF(Perfil_Area!$O$4=0,0,MIN(Cadastro_Cargas!$E$13,MAX(Cadastro_Cargas!$F$13,Perfil_Area!$O$4*RANDBETWEEN(85,115)/100))))</f>
        <v>3.725</v>
      </c>
    </row>
    <row r="1526" ht="15.0" customHeight="1">
      <c r="A1526" s="45">
        <v>45662.5</v>
      </c>
      <c r="B1526" s="35">
        <v>12.0</v>
      </c>
      <c r="C1526" s="35" t="s">
        <v>129</v>
      </c>
      <c r="D1526" s="40" t="s">
        <v>44</v>
      </c>
      <c r="E1526" s="35" t="s">
        <v>174</v>
      </c>
      <c r="F1526" s="46">
        <f>IF(Cadastro_Cargas!$E$14=0,0,IF(Perfil_Area!$O$6=0,0,MIN(Cadastro_Cargas!$E$14,MAX(Cadastro_Cargas!$F$14,Perfil_Area!$O$6*RANDBETWEEN(85,115)/100))))</f>
        <v>0.514</v>
      </c>
    </row>
    <row r="1527" ht="15.0" customHeight="1">
      <c r="A1527" s="45">
        <v>45662.5</v>
      </c>
      <c r="B1527" s="35">
        <v>12.0</v>
      </c>
      <c r="C1527" s="35" t="s">
        <v>129</v>
      </c>
      <c r="D1527" s="41" t="s">
        <v>56</v>
      </c>
      <c r="E1527" s="35" t="s">
        <v>174</v>
      </c>
      <c r="F1527" s="46">
        <f>IF(Cadastro_Cargas!$E$15=0,0,IF(Perfil_Area!$O$8=0,0,MIN(Cadastro_Cargas!$E$15,MAX(Cadastro_Cargas!$F$15,Perfil_Area!$O$8*RANDBETWEEN(85,115)/100))))</f>
        <v>0</v>
      </c>
    </row>
    <row r="1528" ht="15.0" customHeight="1">
      <c r="A1528" s="45">
        <v>45662.5416666667</v>
      </c>
      <c r="B1528" s="35">
        <v>13.0</v>
      </c>
      <c r="C1528" s="35" t="s">
        <v>128</v>
      </c>
      <c r="D1528" s="36" t="s">
        <v>104</v>
      </c>
      <c r="E1528" s="35" t="s">
        <v>173</v>
      </c>
      <c r="F1528" s="46">
        <f>IF(Cadastro_Cargas!$E$2=0,0,IF(Perfil_Area!$P$9=0,0,MIN(Cadastro_Cargas!$E$2,MAX(Cadastro_Cargas!$F$2,Perfil_Area!$P$9*RANDBETWEEN(85,115)/100))))</f>
        <v>0</v>
      </c>
    </row>
    <row r="1529" ht="15.0" customHeight="1">
      <c r="A1529" s="45">
        <v>45662.5416666667</v>
      </c>
      <c r="B1529" s="35">
        <v>13.0</v>
      </c>
      <c r="C1529" s="35" t="s">
        <v>128</v>
      </c>
      <c r="D1529" s="36" t="s">
        <v>105</v>
      </c>
      <c r="E1529" s="35" t="s">
        <v>173</v>
      </c>
      <c r="F1529" s="46">
        <f>IF(Cadastro_Cargas!$E$3=0,0,IF(Perfil_Area!$P$11=0,0,MIN(Cadastro_Cargas!$E$3,MAX(Cadastro_Cargas!$F$3,Perfil_Area!$P$11*RANDBETWEEN(85,115)/100))))</f>
        <v>0</v>
      </c>
    </row>
    <row r="1530" ht="15.0" customHeight="1">
      <c r="A1530" s="45">
        <v>45662.5416666667</v>
      </c>
      <c r="B1530" s="35">
        <v>13.0</v>
      </c>
      <c r="C1530" s="35" t="s">
        <v>128</v>
      </c>
      <c r="D1530" s="36" t="s">
        <v>106</v>
      </c>
      <c r="E1530" s="35" t="s">
        <v>173</v>
      </c>
      <c r="F1530" s="46">
        <f>IF(Cadastro_Cargas!$E$4=0,0,IF(Perfil_Area!$P$13=0,0,MIN(Cadastro_Cargas!$E$4,MAX(Cadastro_Cargas!$F$4,Perfil_Area!$P$13*RANDBETWEEN(85,115)/100))))</f>
        <v>0</v>
      </c>
    </row>
    <row r="1531" ht="15.0" customHeight="1">
      <c r="A1531" s="45">
        <v>45662.5416666667</v>
      </c>
      <c r="B1531" s="35">
        <v>13.0</v>
      </c>
      <c r="C1531" s="35" t="s">
        <v>128</v>
      </c>
      <c r="D1531" s="36" t="s">
        <v>107</v>
      </c>
      <c r="E1531" s="35" t="s">
        <v>173</v>
      </c>
      <c r="F1531" s="46">
        <f>IF(Cadastro_Cargas!$E$5=0,0,IF(Perfil_Area!$P$15=0,0,MIN(Cadastro_Cargas!$E$5,MAX(Cadastro_Cargas!$F$5,Perfil_Area!$P$15*RANDBETWEEN(85,115)/100))))</f>
        <v>0.2</v>
      </c>
    </row>
    <row r="1532" ht="15.0" customHeight="1">
      <c r="A1532" s="45">
        <v>45662.5416666667</v>
      </c>
      <c r="B1532" s="35">
        <v>13.0</v>
      </c>
      <c r="C1532" s="35" t="s">
        <v>128</v>
      </c>
      <c r="D1532" s="39" t="s">
        <v>31</v>
      </c>
      <c r="E1532" s="35" t="s">
        <v>174</v>
      </c>
      <c r="F1532" s="46">
        <f>IF(Cadastro_Cargas!$E$6=0,0,IF(Perfil_Area!$P$3=0,0,MIN(Cadastro_Cargas!$E$6,MAX(Cadastro_Cargas!$F$6,Perfil_Area!$P$3*RANDBETWEEN(85,115)/100))))</f>
        <v>2.02</v>
      </c>
    </row>
    <row r="1533" ht="15.0" customHeight="1">
      <c r="A1533" s="45">
        <v>45662.5416666667</v>
      </c>
      <c r="B1533" s="35">
        <v>13.0</v>
      </c>
      <c r="C1533" s="35" t="s">
        <v>128</v>
      </c>
      <c r="D1533" s="40" t="s">
        <v>44</v>
      </c>
      <c r="E1533" s="35" t="s">
        <v>174</v>
      </c>
      <c r="F1533" s="46">
        <f>IF(Cadastro_Cargas!$E$7=0,0,IF(Perfil_Area!$P$5=0,0,MIN(Cadastro_Cargas!$E$7,MAX(Cadastro_Cargas!$F$7,Perfil_Area!$P$5*RANDBETWEEN(85,115)/100))))</f>
        <v>0.354</v>
      </c>
    </row>
    <row r="1534" ht="15.0" customHeight="1">
      <c r="A1534" s="45">
        <v>45662.5416666667</v>
      </c>
      <c r="B1534" s="35">
        <v>13.0</v>
      </c>
      <c r="C1534" s="35" t="s">
        <v>128</v>
      </c>
      <c r="D1534" s="41" t="s">
        <v>56</v>
      </c>
      <c r="E1534" s="35" t="s">
        <v>174</v>
      </c>
      <c r="F1534" s="46">
        <f>IF(Cadastro_Cargas!$E$8=0,0,IF(Perfil_Area!$P$7=0,0,MIN(Cadastro_Cargas!$E$8,MAX(Cadastro_Cargas!$F$8,Perfil_Area!$P$7*RANDBETWEEN(85,115)/100))))</f>
        <v>0</v>
      </c>
    </row>
    <row r="1535" ht="15.0" customHeight="1">
      <c r="A1535" s="45">
        <v>45662.5416666667</v>
      </c>
      <c r="B1535" s="35">
        <v>13.0</v>
      </c>
      <c r="C1535" s="35" t="s">
        <v>129</v>
      </c>
      <c r="D1535" s="36" t="s">
        <v>104</v>
      </c>
      <c r="E1535" s="35" t="s">
        <v>173</v>
      </c>
      <c r="F1535" s="46">
        <f>IF(Cadastro_Cargas!$E$9=0,0,IF(Perfil_Area!$P$10=0,0,MIN(Cadastro_Cargas!$E$9,MAX(Cadastro_Cargas!$F$9,Perfil_Area!$P$10*RANDBETWEEN(85,115)/100))))</f>
        <v>0</v>
      </c>
    </row>
    <row r="1536" ht="15.0" customHeight="1">
      <c r="A1536" s="45">
        <v>45662.5416666667</v>
      </c>
      <c r="B1536" s="35">
        <v>13.0</v>
      </c>
      <c r="C1536" s="35" t="s">
        <v>129</v>
      </c>
      <c r="D1536" s="36" t="s">
        <v>105</v>
      </c>
      <c r="E1536" s="35" t="s">
        <v>173</v>
      </c>
      <c r="F1536" s="46">
        <f>IF(Cadastro_Cargas!$E$10=0,0,IF(Perfil_Area!$P$12=0,0,MIN(Cadastro_Cargas!$E$10,MAX(Cadastro_Cargas!$F$10,Perfil_Area!$P$12*RANDBETWEEN(85,115)/100))))</f>
        <v>0</v>
      </c>
    </row>
    <row r="1537" ht="15.0" customHeight="1">
      <c r="A1537" s="45">
        <v>45662.5416666667</v>
      </c>
      <c r="B1537" s="35">
        <v>13.0</v>
      </c>
      <c r="C1537" s="35" t="s">
        <v>129</v>
      </c>
      <c r="D1537" s="36" t="s">
        <v>106</v>
      </c>
      <c r="E1537" s="35" t="s">
        <v>173</v>
      </c>
      <c r="F1537" s="46">
        <f>IF(Cadastro_Cargas!$E$11=0,0,IF(Perfil_Area!$P$14=0,0,MIN(Cadastro_Cargas!$E$11,MAX(Cadastro_Cargas!$F$11,Perfil_Area!$P$14*RANDBETWEEN(85,115)/100))))</f>
        <v>2.163717682</v>
      </c>
    </row>
    <row r="1538" ht="15.0" customHeight="1">
      <c r="A1538" s="45">
        <v>45662.5416666667</v>
      </c>
      <c r="B1538" s="35">
        <v>13.0</v>
      </c>
      <c r="C1538" s="35" t="s">
        <v>129</v>
      </c>
      <c r="D1538" s="36" t="s">
        <v>107</v>
      </c>
      <c r="E1538" s="35" t="s">
        <v>173</v>
      </c>
      <c r="F1538" s="46">
        <f>IF(Cadastro_Cargas!$E$12=0,0,IF(Perfil_Area!$P$16=0,0,MIN(Cadastro_Cargas!$E$12,MAX(Cadastro_Cargas!$F$12,Perfil_Area!$P$16*RANDBETWEEN(85,115)/100))))</f>
        <v>0.178</v>
      </c>
    </row>
    <row r="1539" ht="15.0" customHeight="1">
      <c r="A1539" s="45">
        <v>45662.5416666667</v>
      </c>
      <c r="B1539" s="35">
        <v>13.0</v>
      </c>
      <c r="C1539" s="35" t="s">
        <v>129</v>
      </c>
      <c r="D1539" s="39" t="s">
        <v>31</v>
      </c>
      <c r="E1539" s="35" t="s">
        <v>174</v>
      </c>
      <c r="F1539" s="46">
        <f>IF(Cadastro_Cargas!$E$13=0,0,IF(Perfil_Area!$P$4=0,0,MIN(Cadastro_Cargas!$E$13,MAX(Cadastro_Cargas!$F$13,Perfil_Area!$P$4*RANDBETWEEN(85,115)/100))))</f>
        <v>3.46425</v>
      </c>
    </row>
    <row r="1540" ht="15.0" customHeight="1">
      <c r="A1540" s="45">
        <v>45662.5416666667</v>
      </c>
      <c r="B1540" s="35">
        <v>13.0</v>
      </c>
      <c r="C1540" s="35" t="s">
        <v>129</v>
      </c>
      <c r="D1540" s="40" t="s">
        <v>44</v>
      </c>
      <c r="E1540" s="35" t="s">
        <v>174</v>
      </c>
      <c r="F1540" s="46">
        <f>IF(Cadastro_Cargas!$E$14=0,0,IF(Perfil_Area!$P$6=0,0,MIN(Cadastro_Cargas!$E$14,MAX(Cadastro_Cargas!$F$14,Perfil_Area!$P$6*RANDBETWEEN(85,115)/100))))</f>
        <v>0.514</v>
      </c>
    </row>
    <row r="1541" ht="15.0" customHeight="1">
      <c r="A1541" s="45">
        <v>45662.5416666667</v>
      </c>
      <c r="B1541" s="35">
        <v>13.0</v>
      </c>
      <c r="C1541" s="35" t="s">
        <v>129</v>
      </c>
      <c r="D1541" s="41" t="s">
        <v>56</v>
      </c>
      <c r="E1541" s="35" t="s">
        <v>174</v>
      </c>
      <c r="F1541" s="46">
        <f>IF(Cadastro_Cargas!$E$15=0,0,IF(Perfil_Area!$P$8=0,0,MIN(Cadastro_Cargas!$E$15,MAX(Cadastro_Cargas!$F$15,Perfil_Area!$P$8*RANDBETWEEN(85,115)/100))))</f>
        <v>0</v>
      </c>
    </row>
    <row r="1542" ht="15.0" customHeight="1">
      <c r="A1542" s="45">
        <v>45662.5833333333</v>
      </c>
      <c r="B1542" s="35">
        <v>14.0</v>
      </c>
      <c r="C1542" s="35" t="s">
        <v>128</v>
      </c>
      <c r="D1542" s="36" t="s">
        <v>104</v>
      </c>
      <c r="E1542" s="35" t="s">
        <v>173</v>
      </c>
      <c r="F1542" s="46">
        <f>IF(Cadastro_Cargas!$E$2=0,0,IF(Perfil_Area!$Q$9=0,0,MIN(Cadastro_Cargas!$E$2,MAX(Cadastro_Cargas!$F$2,Perfil_Area!$Q$9*RANDBETWEEN(85,115)/100))))</f>
        <v>0</v>
      </c>
    </row>
    <row r="1543" ht="15.0" customHeight="1">
      <c r="A1543" s="45">
        <v>45662.5833333333</v>
      </c>
      <c r="B1543" s="35">
        <v>14.0</v>
      </c>
      <c r="C1543" s="35" t="s">
        <v>128</v>
      </c>
      <c r="D1543" s="36" t="s">
        <v>105</v>
      </c>
      <c r="E1543" s="35" t="s">
        <v>173</v>
      </c>
      <c r="F1543" s="46">
        <f>IF(Cadastro_Cargas!$E$3=0,0,IF(Perfil_Area!$Q$11=0,0,MIN(Cadastro_Cargas!$E$3,MAX(Cadastro_Cargas!$F$3,Perfil_Area!$Q$11*RANDBETWEEN(85,115)/100))))</f>
        <v>0</v>
      </c>
    </row>
    <row r="1544" ht="15.0" customHeight="1">
      <c r="A1544" s="45">
        <v>45662.5833333333</v>
      </c>
      <c r="B1544" s="35">
        <v>14.0</v>
      </c>
      <c r="C1544" s="35" t="s">
        <v>128</v>
      </c>
      <c r="D1544" s="36" t="s">
        <v>106</v>
      </c>
      <c r="E1544" s="35" t="s">
        <v>173</v>
      </c>
      <c r="F1544" s="46">
        <f>IF(Cadastro_Cargas!$E$4=0,0,IF(Perfil_Area!$Q$13=0,0,MIN(Cadastro_Cargas!$E$4,MAX(Cadastro_Cargas!$F$4,Perfil_Area!$Q$13*RANDBETWEEN(85,115)/100))))</f>
        <v>0</v>
      </c>
    </row>
    <row r="1545" ht="15.0" customHeight="1">
      <c r="A1545" s="45">
        <v>45662.5833333333</v>
      </c>
      <c r="B1545" s="35">
        <v>14.0</v>
      </c>
      <c r="C1545" s="35" t="s">
        <v>128</v>
      </c>
      <c r="D1545" s="36" t="s">
        <v>107</v>
      </c>
      <c r="E1545" s="35" t="s">
        <v>173</v>
      </c>
      <c r="F1545" s="46">
        <f>IF(Cadastro_Cargas!$E$5=0,0,IF(Perfil_Area!$Q$15=0,0,MIN(Cadastro_Cargas!$E$5,MAX(Cadastro_Cargas!$F$5,Perfil_Area!$Q$15*RANDBETWEEN(85,115)/100))))</f>
        <v>0.174</v>
      </c>
    </row>
    <row r="1546" ht="15.0" customHeight="1">
      <c r="A1546" s="45">
        <v>45662.5833333333</v>
      </c>
      <c r="B1546" s="35">
        <v>14.0</v>
      </c>
      <c r="C1546" s="35" t="s">
        <v>128</v>
      </c>
      <c r="D1546" s="39" t="s">
        <v>31</v>
      </c>
      <c r="E1546" s="35" t="s">
        <v>174</v>
      </c>
      <c r="F1546" s="46">
        <f>IF(Cadastro_Cargas!$E$6=0,0,IF(Perfil_Area!$Q$3=0,0,MIN(Cadastro_Cargas!$E$6,MAX(Cadastro_Cargas!$F$6,Perfil_Area!$Q$3*RANDBETWEEN(85,115)/100))))</f>
        <v>1.8988</v>
      </c>
    </row>
    <row r="1547" ht="15.0" customHeight="1">
      <c r="A1547" s="45">
        <v>45662.5833333333</v>
      </c>
      <c r="B1547" s="35">
        <v>14.0</v>
      </c>
      <c r="C1547" s="35" t="s">
        <v>128</v>
      </c>
      <c r="D1547" s="40" t="s">
        <v>44</v>
      </c>
      <c r="E1547" s="35" t="s">
        <v>174</v>
      </c>
      <c r="F1547" s="46">
        <f>IF(Cadastro_Cargas!$E$7=0,0,IF(Perfil_Area!$Q$5=0,0,MIN(Cadastro_Cargas!$E$7,MAX(Cadastro_Cargas!$F$7,Perfil_Area!$Q$5*RANDBETWEEN(85,115)/100))))</f>
        <v>0.354</v>
      </c>
    </row>
    <row r="1548" ht="15.0" customHeight="1">
      <c r="A1548" s="45">
        <v>45662.5833333333</v>
      </c>
      <c r="B1548" s="35">
        <v>14.0</v>
      </c>
      <c r="C1548" s="35" t="s">
        <v>128</v>
      </c>
      <c r="D1548" s="41" t="s">
        <v>56</v>
      </c>
      <c r="E1548" s="35" t="s">
        <v>174</v>
      </c>
      <c r="F1548" s="46">
        <f>IF(Cadastro_Cargas!$E$8=0,0,IF(Perfil_Area!$Q$7=0,0,MIN(Cadastro_Cargas!$E$8,MAX(Cadastro_Cargas!$F$8,Perfil_Area!$Q$7*RANDBETWEEN(85,115)/100))))</f>
        <v>0</v>
      </c>
    </row>
    <row r="1549" ht="15.0" customHeight="1">
      <c r="A1549" s="45">
        <v>45662.5833333333</v>
      </c>
      <c r="B1549" s="35">
        <v>14.0</v>
      </c>
      <c r="C1549" s="35" t="s">
        <v>129</v>
      </c>
      <c r="D1549" s="36" t="s">
        <v>104</v>
      </c>
      <c r="E1549" s="35" t="s">
        <v>173</v>
      </c>
      <c r="F1549" s="46">
        <f>IF(Cadastro_Cargas!$E$9=0,0,IF(Perfil_Area!$Q$10=0,0,MIN(Cadastro_Cargas!$E$9,MAX(Cadastro_Cargas!$F$9,Perfil_Area!$Q$10*RANDBETWEEN(85,115)/100))))</f>
        <v>0</v>
      </c>
    </row>
    <row r="1550" ht="15.0" customHeight="1">
      <c r="A1550" s="45">
        <v>45662.5833333333</v>
      </c>
      <c r="B1550" s="35">
        <v>14.0</v>
      </c>
      <c r="C1550" s="35" t="s">
        <v>129</v>
      </c>
      <c r="D1550" s="36" t="s">
        <v>105</v>
      </c>
      <c r="E1550" s="35" t="s">
        <v>173</v>
      </c>
      <c r="F1550" s="46">
        <f>IF(Cadastro_Cargas!$E$10=0,0,IF(Perfil_Area!$Q$12=0,0,MIN(Cadastro_Cargas!$E$10,MAX(Cadastro_Cargas!$F$10,Perfil_Area!$Q$12*RANDBETWEEN(85,115)/100))))</f>
        <v>15.312</v>
      </c>
    </row>
    <row r="1551" ht="15.0" customHeight="1">
      <c r="A1551" s="45">
        <v>45662.5833333333</v>
      </c>
      <c r="B1551" s="35">
        <v>14.0</v>
      </c>
      <c r="C1551" s="35" t="s">
        <v>129</v>
      </c>
      <c r="D1551" s="36" t="s">
        <v>106</v>
      </c>
      <c r="E1551" s="35" t="s">
        <v>173</v>
      </c>
      <c r="F1551" s="46">
        <f>IF(Cadastro_Cargas!$E$11=0,0,IF(Perfil_Area!$Q$14=0,0,MIN(Cadastro_Cargas!$E$11,MAX(Cadastro_Cargas!$F$11,Perfil_Area!$Q$14*RANDBETWEEN(85,115)/100))))</f>
        <v>2.367013373</v>
      </c>
    </row>
    <row r="1552" ht="15.0" customHeight="1">
      <c r="A1552" s="45">
        <v>45662.5833333333</v>
      </c>
      <c r="B1552" s="35">
        <v>14.0</v>
      </c>
      <c r="C1552" s="35" t="s">
        <v>129</v>
      </c>
      <c r="D1552" s="36" t="s">
        <v>107</v>
      </c>
      <c r="E1552" s="35" t="s">
        <v>173</v>
      </c>
      <c r="F1552" s="46">
        <f>IF(Cadastro_Cargas!$E$12=0,0,IF(Perfil_Area!$Q$16=0,0,MIN(Cadastro_Cargas!$E$12,MAX(Cadastro_Cargas!$F$12,Perfil_Area!$Q$16*RANDBETWEEN(85,115)/100))))</f>
        <v>0.2</v>
      </c>
    </row>
    <row r="1553" ht="15.0" customHeight="1">
      <c r="A1553" s="45">
        <v>45662.5833333333</v>
      </c>
      <c r="B1553" s="35">
        <v>14.0</v>
      </c>
      <c r="C1553" s="35" t="s">
        <v>129</v>
      </c>
      <c r="D1553" s="39" t="s">
        <v>31</v>
      </c>
      <c r="E1553" s="35" t="s">
        <v>174</v>
      </c>
      <c r="F1553" s="46">
        <f>IF(Cadastro_Cargas!$E$13=0,0,IF(Perfil_Area!$Q$4=0,0,MIN(Cadastro_Cargas!$E$13,MAX(Cadastro_Cargas!$F$13,Perfil_Area!$Q$4*RANDBETWEEN(85,115)/100))))</f>
        <v>3.6505</v>
      </c>
    </row>
    <row r="1554" ht="15.0" customHeight="1">
      <c r="A1554" s="45">
        <v>45662.5833333333</v>
      </c>
      <c r="B1554" s="35">
        <v>14.0</v>
      </c>
      <c r="C1554" s="35" t="s">
        <v>129</v>
      </c>
      <c r="D1554" s="40" t="s">
        <v>44</v>
      </c>
      <c r="E1554" s="35" t="s">
        <v>174</v>
      </c>
      <c r="F1554" s="46">
        <f>IF(Cadastro_Cargas!$E$14=0,0,IF(Perfil_Area!$Q$6=0,0,MIN(Cadastro_Cargas!$E$14,MAX(Cadastro_Cargas!$F$14,Perfil_Area!$Q$6*RANDBETWEEN(85,115)/100))))</f>
        <v>0.514</v>
      </c>
    </row>
    <row r="1555" ht="15.0" customHeight="1">
      <c r="A1555" s="45">
        <v>45662.5833333333</v>
      </c>
      <c r="B1555" s="35">
        <v>14.0</v>
      </c>
      <c r="C1555" s="35" t="s">
        <v>129</v>
      </c>
      <c r="D1555" s="41" t="s">
        <v>56</v>
      </c>
      <c r="E1555" s="35" t="s">
        <v>174</v>
      </c>
      <c r="F1555" s="46">
        <f>IF(Cadastro_Cargas!$E$15=0,0,IF(Perfil_Area!$Q$8=0,0,MIN(Cadastro_Cargas!$E$15,MAX(Cadastro_Cargas!$F$15,Perfil_Area!$Q$8*RANDBETWEEN(85,115)/100))))</f>
        <v>0</v>
      </c>
    </row>
    <row r="1556" ht="15.0" customHeight="1">
      <c r="A1556" s="45">
        <v>45662.625</v>
      </c>
      <c r="B1556" s="35">
        <v>15.0</v>
      </c>
      <c r="C1556" s="35" t="s">
        <v>128</v>
      </c>
      <c r="D1556" s="36" t="s">
        <v>104</v>
      </c>
      <c r="E1556" s="35" t="s">
        <v>173</v>
      </c>
      <c r="F1556" s="46">
        <f>IF(Cadastro_Cargas!$E$2=0,0,IF(Perfil_Area!$R$9=0,0,MIN(Cadastro_Cargas!$E$2,MAX(Cadastro_Cargas!$F$2,Perfil_Area!$R$9*RANDBETWEEN(85,115)/100))))</f>
        <v>0</v>
      </c>
    </row>
    <row r="1557" ht="15.0" customHeight="1">
      <c r="A1557" s="45">
        <v>45662.625</v>
      </c>
      <c r="B1557" s="35">
        <v>15.0</v>
      </c>
      <c r="C1557" s="35" t="s">
        <v>128</v>
      </c>
      <c r="D1557" s="36" t="s">
        <v>105</v>
      </c>
      <c r="E1557" s="35" t="s">
        <v>173</v>
      </c>
      <c r="F1557" s="46">
        <f>IF(Cadastro_Cargas!$E$3=0,0,IF(Perfil_Area!$R$11=0,0,MIN(Cadastro_Cargas!$E$3,MAX(Cadastro_Cargas!$F$3,Perfil_Area!$R$11*RANDBETWEEN(85,115)/100))))</f>
        <v>0</v>
      </c>
    </row>
    <row r="1558" ht="15.0" customHeight="1">
      <c r="A1558" s="45">
        <v>45662.625</v>
      </c>
      <c r="B1558" s="35">
        <v>15.0</v>
      </c>
      <c r="C1558" s="35" t="s">
        <v>128</v>
      </c>
      <c r="D1558" s="36" t="s">
        <v>106</v>
      </c>
      <c r="E1558" s="35" t="s">
        <v>173</v>
      </c>
      <c r="F1558" s="46">
        <f>IF(Cadastro_Cargas!$E$4=0,0,IF(Perfil_Area!$R$13=0,0,MIN(Cadastro_Cargas!$E$4,MAX(Cadastro_Cargas!$F$4,Perfil_Area!$R$13*RANDBETWEEN(85,115)/100))))</f>
        <v>0</v>
      </c>
    </row>
    <row r="1559" ht="15.0" customHeight="1">
      <c r="A1559" s="45">
        <v>45662.625</v>
      </c>
      <c r="B1559" s="35">
        <v>15.0</v>
      </c>
      <c r="C1559" s="35" t="s">
        <v>128</v>
      </c>
      <c r="D1559" s="36" t="s">
        <v>107</v>
      </c>
      <c r="E1559" s="35" t="s">
        <v>173</v>
      </c>
      <c r="F1559" s="46">
        <f>IF(Cadastro_Cargas!$E$5=0,0,IF(Perfil_Area!$R$15=0,0,MIN(Cadastro_Cargas!$E$5,MAX(Cadastro_Cargas!$F$5,Perfil_Area!$R$15*RANDBETWEEN(85,115)/100))))</f>
        <v>0.19</v>
      </c>
    </row>
    <row r="1560" ht="15.0" customHeight="1">
      <c r="A1560" s="45">
        <v>45662.625</v>
      </c>
      <c r="B1560" s="35">
        <v>15.0</v>
      </c>
      <c r="C1560" s="35" t="s">
        <v>128</v>
      </c>
      <c r="D1560" s="39" t="s">
        <v>31</v>
      </c>
      <c r="E1560" s="35" t="s">
        <v>174</v>
      </c>
      <c r="F1560" s="46">
        <f>IF(Cadastro_Cargas!$E$6=0,0,IF(Perfil_Area!$R$3=0,0,MIN(Cadastro_Cargas!$E$6,MAX(Cadastro_Cargas!$F$6,Perfil_Area!$R$3*RANDBETWEEN(85,115)/100))))</f>
        <v>1.8786</v>
      </c>
    </row>
    <row r="1561" ht="15.0" customHeight="1">
      <c r="A1561" s="45">
        <v>45662.625</v>
      </c>
      <c r="B1561" s="35">
        <v>15.0</v>
      </c>
      <c r="C1561" s="35" t="s">
        <v>128</v>
      </c>
      <c r="D1561" s="40" t="s">
        <v>44</v>
      </c>
      <c r="E1561" s="35" t="s">
        <v>174</v>
      </c>
      <c r="F1561" s="46">
        <f>IF(Cadastro_Cargas!$E$7=0,0,IF(Perfil_Area!$R$5=0,0,MIN(Cadastro_Cargas!$E$7,MAX(Cadastro_Cargas!$F$7,Perfil_Area!$R$5*RANDBETWEEN(85,115)/100))))</f>
        <v>0.354</v>
      </c>
    </row>
    <row r="1562" ht="15.0" customHeight="1">
      <c r="A1562" s="45">
        <v>45662.625</v>
      </c>
      <c r="B1562" s="35">
        <v>15.0</v>
      </c>
      <c r="C1562" s="35" t="s">
        <v>128</v>
      </c>
      <c r="D1562" s="41" t="s">
        <v>56</v>
      </c>
      <c r="E1562" s="35" t="s">
        <v>174</v>
      </c>
      <c r="F1562" s="46">
        <f>IF(Cadastro_Cargas!$E$8=0,0,IF(Perfil_Area!$R$7=0,0,MIN(Cadastro_Cargas!$E$8,MAX(Cadastro_Cargas!$F$8,Perfil_Area!$R$7*RANDBETWEEN(85,115)/100))))</f>
        <v>0</v>
      </c>
    </row>
    <row r="1563" ht="15.0" customHeight="1">
      <c r="A1563" s="45">
        <v>45662.625</v>
      </c>
      <c r="B1563" s="35">
        <v>15.0</v>
      </c>
      <c r="C1563" s="35" t="s">
        <v>129</v>
      </c>
      <c r="D1563" s="36" t="s">
        <v>104</v>
      </c>
      <c r="E1563" s="35" t="s">
        <v>173</v>
      </c>
      <c r="F1563" s="46">
        <f>IF(Cadastro_Cargas!$E$9=0,0,IF(Perfil_Area!$R$10=0,0,MIN(Cadastro_Cargas!$E$9,MAX(Cadastro_Cargas!$F$9,Perfil_Area!$R$10*RANDBETWEEN(85,115)/100))))</f>
        <v>0</v>
      </c>
    </row>
    <row r="1564" ht="15.0" customHeight="1">
      <c r="A1564" s="45">
        <v>45662.625</v>
      </c>
      <c r="B1564" s="35">
        <v>15.0</v>
      </c>
      <c r="C1564" s="35" t="s">
        <v>129</v>
      </c>
      <c r="D1564" s="36" t="s">
        <v>105</v>
      </c>
      <c r="E1564" s="35" t="s">
        <v>173</v>
      </c>
      <c r="F1564" s="46">
        <f>IF(Cadastro_Cargas!$E$10=0,0,IF(Perfil_Area!$R$12=0,0,MIN(Cadastro_Cargas!$E$10,MAX(Cadastro_Cargas!$F$10,Perfil_Area!$R$12*RANDBETWEEN(85,115)/100))))</f>
        <v>17.6</v>
      </c>
    </row>
    <row r="1565" ht="15.0" customHeight="1">
      <c r="A1565" s="45">
        <v>45662.625</v>
      </c>
      <c r="B1565" s="35">
        <v>15.0</v>
      </c>
      <c r="C1565" s="35" t="s">
        <v>129</v>
      </c>
      <c r="D1565" s="36" t="s">
        <v>106</v>
      </c>
      <c r="E1565" s="35" t="s">
        <v>173</v>
      </c>
      <c r="F1565" s="46">
        <f>IF(Cadastro_Cargas!$E$11=0,0,IF(Perfil_Area!$R$14=0,0,MIN(Cadastro_Cargas!$E$11,MAX(Cadastro_Cargas!$F$11,Perfil_Area!$R$14*RANDBETWEEN(85,115)/100))))</f>
        <v>2.367013373</v>
      </c>
    </row>
    <row r="1566" ht="15.0" customHeight="1">
      <c r="A1566" s="45">
        <v>45662.625</v>
      </c>
      <c r="B1566" s="35">
        <v>15.0</v>
      </c>
      <c r="C1566" s="35" t="s">
        <v>129</v>
      </c>
      <c r="D1566" s="36" t="s">
        <v>107</v>
      </c>
      <c r="E1566" s="35" t="s">
        <v>173</v>
      </c>
      <c r="F1566" s="46">
        <f>IF(Cadastro_Cargas!$E$12=0,0,IF(Perfil_Area!$R$16=0,0,MIN(Cadastro_Cargas!$E$12,MAX(Cadastro_Cargas!$F$12,Perfil_Area!$R$16*RANDBETWEEN(85,115)/100))))</f>
        <v>0.172</v>
      </c>
    </row>
    <row r="1567" ht="15.0" customHeight="1">
      <c r="A1567" s="45">
        <v>45662.625</v>
      </c>
      <c r="B1567" s="35">
        <v>15.0</v>
      </c>
      <c r="C1567" s="35" t="s">
        <v>129</v>
      </c>
      <c r="D1567" s="39" t="s">
        <v>31</v>
      </c>
      <c r="E1567" s="35" t="s">
        <v>174</v>
      </c>
      <c r="F1567" s="46">
        <f>IF(Cadastro_Cargas!$E$13=0,0,IF(Perfil_Area!$R$4=0,0,MIN(Cadastro_Cargas!$E$13,MAX(Cadastro_Cargas!$F$13,Perfil_Area!$R$4*RANDBETWEEN(85,115)/100))))</f>
        <v>3.5015</v>
      </c>
    </row>
    <row r="1568" ht="15.0" customHeight="1">
      <c r="A1568" s="45">
        <v>45662.625</v>
      </c>
      <c r="B1568" s="35">
        <v>15.0</v>
      </c>
      <c r="C1568" s="35" t="s">
        <v>129</v>
      </c>
      <c r="D1568" s="40" t="s">
        <v>44</v>
      </c>
      <c r="E1568" s="35" t="s">
        <v>174</v>
      </c>
      <c r="F1568" s="46">
        <f>IF(Cadastro_Cargas!$E$14=0,0,IF(Perfil_Area!$R$6=0,0,MIN(Cadastro_Cargas!$E$14,MAX(Cadastro_Cargas!$F$14,Perfil_Area!$R$6*RANDBETWEEN(85,115)/100))))</f>
        <v>0.514</v>
      </c>
    </row>
    <row r="1569" ht="15.0" customHeight="1">
      <c r="A1569" s="45">
        <v>45662.625</v>
      </c>
      <c r="B1569" s="35">
        <v>15.0</v>
      </c>
      <c r="C1569" s="35" t="s">
        <v>129</v>
      </c>
      <c r="D1569" s="41" t="s">
        <v>56</v>
      </c>
      <c r="E1569" s="35" t="s">
        <v>174</v>
      </c>
      <c r="F1569" s="46">
        <f>IF(Cadastro_Cargas!$E$15=0,0,IF(Perfil_Area!$R$8=0,0,MIN(Cadastro_Cargas!$E$15,MAX(Cadastro_Cargas!$F$15,Perfil_Area!$R$8*RANDBETWEEN(85,115)/100))))</f>
        <v>0</v>
      </c>
    </row>
    <row r="1570" ht="15.0" customHeight="1">
      <c r="A1570" s="45">
        <v>45662.6666666667</v>
      </c>
      <c r="B1570" s="35">
        <v>16.0</v>
      </c>
      <c r="C1570" s="35" t="s">
        <v>128</v>
      </c>
      <c r="D1570" s="36" t="s">
        <v>104</v>
      </c>
      <c r="E1570" s="35" t="s">
        <v>173</v>
      </c>
      <c r="F1570" s="46">
        <f>IF(Cadastro_Cargas!$E$2=0,0,IF(Perfil_Area!$S$9=0,0,MIN(Cadastro_Cargas!$E$2,MAX(Cadastro_Cargas!$F$2,Perfil_Area!$S$9*RANDBETWEEN(85,115)/100))))</f>
        <v>0</v>
      </c>
    </row>
    <row r="1571" ht="15.0" customHeight="1">
      <c r="A1571" s="45">
        <v>45662.6666666667</v>
      </c>
      <c r="B1571" s="35">
        <v>16.0</v>
      </c>
      <c r="C1571" s="35" t="s">
        <v>128</v>
      </c>
      <c r="D1571" s="36" t="s">
        <v>105</v>
      </c>
      <c r="E1571" s="35" t="s">
        <v>173</v>
      </c>
      <c r="F1571" s="46">
        <f>IF(Cadastro_Cargas!$E$3=0,0,IF(Perfil_Area!$S$11=0,0,MIN(Cadastro_Cargas!$E$3,MAX(Cadastro_Cargas!$F$3,Perfil_Area!$S$11*RANDBETWEEN(85,115)/100))))</f>
        <v>0</v>
      </c>
    </row>
    <row r="1572" ht="15.0" customHeight="1">
      <c r="A1572" s="45">
        <v>45662.6666666667</v>
      </c>
      <c r="B1572" s="35">
        <v>16.0</v>
      </c>
      <c r="C1572" s="35" t="s">
        <v>128</v>
      </c>
      <c r="D1572" s="36" t="s">
        <v>106</v>
      </c>
      <c r="E1572" s="35" t="s">
        <v>173</v>
      </c>
      <c r="F1572" s="46">
        <f>IF(Cadastro_Cargas!$E$4=0,0,IF(Perfil_Area!$S$13=0,0,MIN(Cadastro_Cargas!$E$4,MAX(Cadastro_Cargas!$F$4,Perfil_Area!$S$13*RANDBETWEEN(85,115)/100))))</f>
        <v>0</v>
      </c>
    </row>
    <row r="1573" ht="15.0" customHeight="1">
      <c r="A1573" s="45">
        <v>45662.6666666667</v>
      </c>
      <c r="B1573" s="35">
        <v>16.0</v>
      </c>
      <c r="C1573" s="35" t="s">
        <v>128</v>
      </c>
      <c r="D1573" s="36" t="s">
        <v>107</v>
      </c>
      <c r="E1573" s="35" t="s">
        <v>173</v>
      </c>
      <c r="F1573" s="46">
        <f>IF(Cadastro_Cargas!$E$5=0,0,IF(Perfil_Area!$S$15=0,0,MIN(Cadastro_Cargas!$E$5,MAX(Cadastro_Cargas!$F$5,Perfil_Area!$S$15*RANDBETWEEN(85,115)/100))))</f>
        <v>0.2</v>
      </c>
    </row>
    <row r="1574" ht="15.0" customHeight="1">
      <c r="A1574" s="45">
        <v>45662.6666666667</v>
      </c>
      <c r="B1574" s="35">
        <v>16.0</v>
      </c>
      <c r="C1574" s="35" t="s">
        <v>128</v>
      </c>
      <c r="D1574" s="39" t="s">
        <v>31</v>
      </c>
      <c r="E1574" s="35" t="s">
        <v>174</v>
      </c>
      <c r="F1574" s="46">
        <f>IF(Cadastro_Cargas!$E$6=0,0,IF(Perfil_Area!$S$3=0,0,MIN(Cadastro_Cargas!$E$6,MAX(Cadastro_Cargas!$F$6,Perfil_Area!$S$3*RANDBETWEEN(85,115)/100))))</f>
        <v>2.02</v>
      </c>
    </row>
    <row r="1575" ht="15.0" customHeight="1">
      <c r="A1575" s="45">
        <v>45662.6666666667</v>
      </c>
      <c r="B1575" s="35">
        <v>16.0</v>
      </c>
      <c r="C1575" s="35" t="s">
        <v>128</v>
      </c>
      <c r="D1575" s="40" t="s">
        <v>44</v>
      </c>
      <c r="E1575" s="35" t="s">
        <v>174</v>
      </c>
      <c r="F1575" s="46">
        <f>IF(Cadastro_Cargas!$E$7=0,0,IF(Perfil_Area!$S$5=0,0,MIN(Cadastro_Cargas!$E$7,MAX(Cadastro_Cargas!$F$7,Perfil_Area!$S$5*RANDBETWEEN(85,115)/100))))</f>
        <v>0.3151</v>
      </c>
    </row>
    <row r="1576" ht="15.0" customHeight="1">
      <c r="A1576" s="45">
        <v>45662.6666666667</v>
      </c>
      <c r="B1576" s="35">
        <v>16.0</v>
      </c>
      <c r="C1576" s="35" t="s">
        <v>128</v>
      </c>
      <c r="D1576" s="41" t="s">
        <v>56</v>
      </c>
      <c r="E1576" s="35" t="s">
        <v>174</v>
      </c>
      <c r="F1576" s="46">
        <f>IF(Cadastro_Cargas!$E$8=0,0,IF(Perfil_Area!$S$7=0,0,MIN(Cadastro_Cargas!$E$8,MAX(Cadastro_Cargas!$F$8,Perfil_Area!$S$7*RANDBETWEEN(85,115)/100))))</f>
        <v>0</v>
      </c>
    </row>
    <row r="1577" ht="15.0" customHeight="1">
      <c r="A1577" s="45">
        <v>45662.6666666667</v>
      </c>
      <c r="B1577" s="35">
        <v>16.0</v>
      </c>
      <c r="C1577" s="35" t="s">
        <v>129</v>
      </c>
      <c r="D1577" s="36" t="s">
        <v>104</v>
      </c>
      <c r="E1577" s="35" t="s">
        <v>173</v>
      </c>
      <c r="F1577" s="46">
        <f>IF(Cadastro_Cargas!$E$9=0,0,IF(Perfil_Area!$S$10=0,0,MIN(Cadastro_Cargas!$E$9,MAX(Cadastro_Cargas!$F$9,Perfil_Area!$S$10*RANDBETWEEN(85,115)/100))))</f>
        <v>0</v>
      </c>
    </row>
    <row r="1578" ht="15.0" customHeight="1">
      <c r="A1578" s="45">
        <v>45662.6666666667</v>
      </c>
      <c r="B1578" s="35">
        <v>16.0</v>
      </c>
      <c r="C1578" s="35" t="s">
        <v>129</v>
      </c>
      <c r="D1578" s="36" t="s">
        <v>105</v>
      </c>
      <c r="E1578" s="35" t="s">
        <v>173</v>
      </c>
      <c r="F1578" s="46">
        <f>IF(Cadastro_Cargas!$E$10=0,0,IF(Perfil_Area!$S$12=0,0,MIN(Cadastro_Cargas!$E$10,MAX(Cadastro_Cargas!$F$10,Perfil_Area!$S$12*RANDBETWEEN(85,115)/100))))</f>
        <v>0</v>
      </c>
    </row>
    <row r="1579" ht="15.0" customHeight="1">
      <c r="A1579" s="45">
        <v>45662.6666666667</v>
      </c>
      <c r="B1579" s="35">
        <v>16.0</v>
      </c>
      <c r="C1579" s="35" t="s">
        <v>129</v>
      </c>
      <c r="D1579" s="36" t="s">
        <v>106</v>
      </c>
      <c r="E1579" s="35" t="s">
        <v>173</v>
      </c>
      <c r="F1579" s="46">
        <f>IF(Cadastro_Cargas!$E$11=0,0,IF(Perfil_Area!$S$14=0,0,MIN(Cadastro_Cargas!$E$11,MAX(Cadastro_Cargas!$F$11,Perfil_Area!$S$14*RANDBETWEEN(85,115)/100))))</f>
        <v>2.029497771</v>
      </c>
    </row>
    <row r="1580" ht="15.0" customHeight="1">
      <c r="A1580" s="45">
        <v>45662.6666666667</v>
      </c>
      <c r="B1580" s="35">
        <v>16.0</v>
      </c>
      <c r="C1580" s="35" t="s">
        <v>129</v>
      </c>
      <c r="D1580" s="36" t="s">
        <v>107</v>
      </c>
      <c r="E1580" s="35" t="s">
        <v>173</v>
      </c>
      <c r="F1580" s="46">
        <f>IF(Cadastro_Cargas!$E$12=0,0,IF(Perfil_Area!$S$16=0,0,MIN(Cadastro_Cargas!$E$12,MAX(Cadastro_Cargas!$F$12,Perfil_Area!$S$16*RANDBETWEEN(85,115)/100))))</f>
        <v>0.2</v>
      </c>
    </row>
    <row r="1581" ht="15.0" customHeight="1">
      <c r="A1581" s="45">
        <v>45662.6666666667</v>
      </c>
      <c r="B1581" s="35">
        <v>16.0</v>
      </c>
      <c r="C1581" s="35" t="s">
        <v>129</v>
      </c>
      <c r="D1581" s="39" t="s">
        <v>31</v>
      </c>
      <c r="E1581" s="35" t="s">
        <v>174</v>
      </c>
      <c r="F1581" s="46">
        <f>IF(Cadastro_Cargas!$E$13=0,0,IF(Perfil_Area!$S$4=0,0,MIN(Cadastro_Cargas!$E$13,MAX(Cadastro_Cargas!$F$13,Perfil_Area!$S$4*RANDBETWEEN(85,115)/100))))</f>
        <v>3.5015</v>
      </c>
    </row>
    <row r="1582" ht="15.0" customHeight="1">
      <c r="A1582" s="45">
        <v>45662.6666666667</v>
      </c>
      <c r="B1582" s="35">
        <v>16.0</v>
      </c>
      <c r="C1582" s="35" t="s">
        <v>129</v>
      </c>
      <c r="D1582" s="40" t="s">
        <v>44</v>
      </c>
      <c r="E1582" s="35" t="s">
        <v>174</v>
      </c>
      <c r="F1582" s="46">
        <f>IF(Cadastro_Cargas!$E$14=0,0,IF(Perfil_Area!$S$6=0,0,MIN(Cadastro_Cargas!$E$14,MAX(Cadastro_Cargas!$F$14,Perfil_Area!$S$6*RANDBETWEEN(85,115)/100))))</f>
        <v>0.40188</v>
      </c>
    </row>
    <row r="1583" ht="15.0" customHeight="1">
      <c r="A1583" s="45">
        <v>45662.6666666667</v>
      </c>
      <c r="B1583" s="35">
        <v>16.0</v>
      </c>
      <c r="C1583" s="35" t="s">
        <v>129</v>
      </c>
      <c r="D1583" s="41" t="s">
        <v>56</v>
      </c>
      <c r="E1583" s="35" t="s">
        <v>174</v>
      </c>
      <c r="F1583" s="46">
        <f>IF(Cadastro_Cargas!$E$15=0,0,IF(Perfil_Area!$S$8=0,0,MIN(Cadastro_Cargas!$E$15,MAX(Cadastro_Cargas!$F$15,Perfil_Area!$S$8*RANDBETWEEN(85,115)/100))))</f>
        <v>0</v>
      </c>
    </row>
    <row r="1584" ht="15.0" customHeight="1">
      <c r="A1584" s="45">
        <v>45662.7083333333</v>
      </c>
      <c r="B1584" s="35">
        <v>17.0</v>
      </c>
      <c r="C1584" s="35" t="s">
        <v>128</v>
      </c>
      <c r="D1584" s="36" t="s">
        <v>104</v>
      </c>
      <c r="E1584" s="35" t="s">
        <v>173</v>
      </c>
      <c r="F1584" s="46">
        <f>IF(Cadastro_Cargas!$E$2=0,0,IF(Perfil_Area!$T$9=0,0,MIN(Cadastro_Cargas!$E$2,MAX(Cadastro_Cargas!$F$2,Perfil_Area!$T$9*RANDBETWEEN(85,115)/100))))</f>
        <v>0</v>
      </c>
    </row>
    <row r="1585" ht="15.0" customHeight="1">
      <c r="A1585" s="45">
        <v>45662.7083333333</v>
      </c>
      <c r="B1585" s="35">
        <v>17.0</v>
      </c>
      <c r="C1585" s="35" t="s">
        <v>128</v>
      </c>
      <c r="D1585" s="36" t="s">
        <v>105</v>
      </c>
      <c r="E1585" s="35" t="s">
        <v>173</v>
      </c>
      <c r="F1585" s="46">
        <f>IF(Cadastro_Cargas!$E$3=0,0,IF(Perfil_Area!$T$11=0,0,MIN(Cadastro_Cargas!$E$3,MAX(Cadastro_Cargas!$F$3,Perfil_Area!$T$11*RANDBETWEEN(85,115)/100))))</f>
        <v>0</v>
      </c>
    </row>
    <row r="1586" ht="15.0" customHeight="1">
      <c r="A1586" s="45">
        <v>45662.7083333333</v>
      </c>
      <c r="B1586" s="35">
        <v>17.0</v>
      </c>
      <c r="C1586" s="35" t="s">
        <v>128</v>
      </c>
      <c r="D1586" s="36" t="s">
        <v>106</v>
      </c>
      <c r="E1586" s="35" t="s">
        <v>173</v>
      </c>
      <c r="F1586" s="46">
        <f>IF(Cadastro_Cargas!$E$4=0,0,IF(Perfil_Area!$T$13=0,0,MIN(Cadastro_Cargas!$E$4,MAX(Cadastro_Cargas!$F$4,Perfil_Area!$T$13*RANDBETWEEN(85,115)/100))))</f>
        <v>0</v>
      </c>
    </row>
    <row r="1587" ht="15.0" customHeight="1">
      <c r="A1587" s="45">
        <v>45662.7083333333</v>
      </c>
      <c r="B1587" s="35">
        <v>17.0</v>
      </c>
      <c r="C1587" s="35" t="s">
        <v>128</v>
      </c>
      <c r="D1587" s="36" t="s">
        <v>107</v>
      </c>
      <c r="E1587" s="35" t="s">
        <v>173</v>
      </c>
      <c r="F1587" s="46">
        <f>IF(Cadastro_Cargas!$E$5=0,0,IF(Perfil_Area!$T$15=0,0,MIN(Cadastro_Cargas!$E$5,MAX(Cadastro_Cargas!$F$5,Perfil_Area!$T$15*RANDBETWEEN(85,115)/100))))</f>
        <v>0.192</v>
      </c>
    </row>
    <row r="1588" ht="15.0" customHeight="1">
      <c r="A1588" s="45">
        <v>45662.7083333333</v>
      </c>
      <c r="B1588" s="35">
        <v>17.0</v>
      </c>
      <c r="C1588" s="35" t="s">
        <v>128</v>
      </c>
      <c r="D1588" s="39" t="s">
        <v>31</v>
      </c>
      <c r="E1588" s="35" t="s">
        <v>174</v>
      </c>
      <c r="F1588" s="46">
        <f>IF(Cadastro_Cargas!$E$6=0,0,IF(Perfil_Area!$T$3=0,0,MIN(Cadastro_Cargas!$E$6,MAX(Cadastro_Cargas!$F$6,Perfil_Area!$T$3*RANDBETWEEN(85,115)/100))))</f>
        <v>0.606</v>
      </c>
    </row>
    <row r="1589" ht="15.0" customHeight="1">
      <c r="A1589" s="45">
        <v>45662.7083333333</v>
      </c>
      <c r="B1589" s="35">
        <v>17.0</v>
      </c>
      <c r="C1589" s="35" t="s">
        <v>128</v>
      </c>
      <c r="D1589" s="40" t="s">
        <v>44</v>
      </c>
      <c r="E1589" s="35" t="s">
        <v>174</v>
      </c>
      <c r="F1589" s="46">
        <f>IF(Cadastro_Cargas!$E$7=0,0,IF(Perfil_Area!$T$5=0,0,MIN(Cadastro_Cargas!$E$7,MAX(Cadastro_Cargas!$F$7,Perfil_Area!$T$5*RANDBETWEEN(85,115)/100))))</f>
        <v>0.354</v>
      </c>
    </row>
    <row r="1590" ht="15.0" customHeight="1">
      <c r="A1590" s="45">
        <v>45662.7083333333</v>
      </c>
      <c r="B1590" s="35">
        <v>17.0</v>
      </c>
      <c r="C1590" s="35" t="s">
        <v>128</v>
      </c>
      <c r="D1590" s="41" t="s">
        <v>56</v>
      </c>
      <c r="E1590" s="35" t="s">
        <v>174</v>
      </c>
      <c r="F1590" s="46">
        <f>IF(Cadastro_Cargas!$E$8=0,0,IF(Perfil_Area!$T$7=0,0,MIN(Cadastro_Cargas!$E$8,MAX(Cadastro_Cargas!$F$8,Perfil_Area!$T$7*RANDBETWEEN(85,115)/100))))</f>
        <v>0</v>
      </c>
    </row>
    <row r="1591" ht="15.0" customHeight="1">
      <c r="A1591" s="45">
        <v>45662.7083333333</v>
      </c>
      <c r="B1591" s="35">
        <v>17.0</v>
      </c>
      <c r="C1591" s="35" t="s">
        <v>129</v>
      </c>
      <c r="D1591" s="36" t="s">
        <v>104</v>
      </c>
      <c r="E1591" s="35" t="s">
        <v>173</v>
      </c>
      <c r="F1591" s="46">
        <f>IF(Cadastro_Cargas!$E$9=0,0,IF(Perfil_Area!$T$10=0,0,MIN(Cadastro_Cargas!$E$9,MAX(Cadastro_Cargas!$F$9,Perfil_Area!$T$10*RANDBETWEEN(85,115)/100))))</f>
        <v>0</v>
      </c>
    </row>
    <row r="1592" ht="15.0" customHeight="1">
      <c r="A1592" s="45">
        <v>45662.7083333333</v>
      </c>
      <c r="B1592" s="35">
        <v>17.0</v>
      </c>
      <c r="C1592" s="35" t="s">
        <v>129</v>
      </c>
      <c r="D1592" s="36" t="s">
        <v>105</v>
      </c>
      <c r="E1592" s="35" t="s">
        <v>173</v>
      </c>
      <c r="F1592" s="46">
        <f>IF(Cadastro_Cargas!$E$10=0,0,IF(Perfil_Area!$T$12=0,0,MIN(Cadastro_Cargas!$E$10,MAX(Cadastro_Cargas!$F$10,Perfil_Area!$T$12*RANDBETWEEN(85,115)/100))))</f>
        <v>0</v>
      </c>
    </row>
    <row r="1593" ht="15.0" customHeight="1">
      <c r="A1593" s="45">
        <v>45662.7083333333</v>
      </c>
      <c r="B1593" s="35">
        <v>17.0</v>
      </c>
      <c r="C1593" s="35" t="s">
        <v>129</v>
      </c>
      <c r="D1593" s="36" t="s">
        <v>106</v>
      </c>
      <c r="E1593" s="35" t="s">
        <v>173</v>
      </c>
      <c r="F1593" s="46">
        <f>IF(Cadastro_Cargas!$E$11=0,0,IF(Perfil_Area!$T$14=0,0,MIN(Cadastro_Cargas!$E$11,MAX(Cadastro_Cargas!$F$11,Perfil_Area!$T$14*RANDBETWEEN(85,115)/100))))</f>
        <v>2.017997028</v>
      </c>
    </row>
    <row r="1594" ht="15.0" customHeight="1">
      <c r="A1594" s="45">
        <v>45662.7083333333</v>
      </c>
      <c r="B1594" s="35">
        <v>17.0</v>
      </c>
      <c r="C1594" s="35" t="s">
        <v>129</v>
      </c>
      <c r="D1594" s="36" t="s">
        <v>107</v>
      </c>
      <c r="E1594" s="35" t="s">
        <v>173</v>
      </c>
      <c r="F1594" s="46">
        <f>IF(Cadastro_Cargas!$E$12=0,0,IF(Perfil_Area!$T$16=0,0,MIN(Cadastro_Cargas!$E$12,MAX(Cadastro_Cargas!$F$12,Perfil_Area!$T$16*RANDBETWEEN(85,115)/100))))</f>
        <v>0.174</v>
      </c>
    </row>
    <row r="1595" ht="15.0" customHeight="1">
      <c r="A1595" s="45">
        <v>45662.7083333333</v>
      </c>
      <c r="B1595" s="35">
        <v>17.0</v>
      </c>
      <c r="C1595" s="35" t="s">
        <v>129</v>
      </c>
      <c r="D1595" s="39" t="s">
        <v>31</v>
      </c>
      <c r="E1595" s="35" t="s">
        <v>174</v>
      </c>
      <c r="F1595" s="46">
        <f>IF(Cadastro_Cargas!$E$13=0,0,IF(Perfil_Area!$T$4=0,0,MIN(Cadastro_Cargas!$E$13,MAX(Cadastro_Cargas!$F$13,Perfil_Area!$T$4*RANDBETWEEN(85,115)/100))))</f>
        <v>1.1175</v>
      </c>
    </row>
    <row r="1596" ht="15.0" customHeight="1">
      <c r="A1596" s="45">
        <v>45662.7083333333</v>
      </c>
      <c r="B1596" s="35">
        <v>17.0</v>
      </c>
      <c r="C1596" s="35" t="s">
        <v>129</v>
      </c>
      <c r="D1596" s="40" t="s">
        <v>44</v>
      </c>
      <c r="E1596" s="35" t="s">
        <v>174</v>
      </c>
      <c r="F1596" s="46">
        <f>IF(Cadastro_Cargas!$E$14=0,0,IF(Perfil_Area!$T$6=0,0,MIN(Cadastro_Cargas!$E$14,MAX(Cadastro_Cargas!$F$14,Perfil_Area!$T$6*RANDBETWEEN(85,115)/100))))</f>
        <v>0.514</v>
      </c>
    </row>
    <row r="1597" ht="15.0" customHeight="1">
      <c r="A1597" s="45">
        <v>45662.7083333333</v>
      </c>
      <c r="B1597" s="35">
        <v>17.0</v>
      </c>
      <c r="C1597" s="35" t="s">
        <v>129</v>
      </c>
      <c r="D1597" s="41" t="s">
        <v>56</v>
      </c>
      <c r="E1597" s="35" t="s">
        <v>174</v>
      </c>
      <c r="F1597" s="46">
        <f>IF(Cadastro_Cargas!$E$15=0,0,IF(Perfil_Area!$T$8=0,0,MIN(Cadastro_Cargas!$E$15,MAX(Cadastro_Cargas!$F$15,Perfil_Area!$T$8*RANDBETWEEN(85,115)/100))))</f>
        <v>0</v>
      </c>
    </row>
    <row r="1598" ht="15.0" customHeight="1">
      <c r="A1598" s="45">
        <v>45662.75</v>
      </c>
      <c r="B1598" s="35">
        <v>18.0</v>
      </c>
      <c r="C1598" s="35" t="s">
        <v>128</v>
      </c>
      <c r="D1598" s="36" t="s">
        <v>104</v>
      </c>
      <c r="E1598" s="35" t="s">
        <v>173</v>
      </c>
      <c r="F1598" s="46">
        <f>IF(Cadastro_Cargas!$E$2=0,0,IF(Perfil_Area!$U$9=0,0,MIN(Cadastro_Cargas!$E$2,MAX(Cadastro_Cargas!$F$2,Perfil_Area!$U$9*RANDBETWEEN(85,115)/100))))</f>
        <v>0</v>
      </c>
    </row>
    <row r="1599" ht="15.0" customHeight="1">
      <c r="A1599" s="45">
        <v>45662.75</v>
      </c>
      <c r="B1599" s="35">
        <v>18.0</v>
      </c>
      <c r="C1599" s="35" t="s">
        <v>128</v>
      </c>
      <c r="D1599" s="36" t="s">
        <v>105</v>
      </c>
      <c r="E1599" s="35" t="s">
        <v>173</v>
      </c>
      <c r="F1599" s="46">
        <f>IF(Cadastro_Cargas!$E$3=0,0,IF(Perfil_Area!$U$11=0,0,MIN(Cadastro_Cargas!$E$3,MAX(Cadastro_Cargas!$F$3,Perfil_Area!$U$11*RANDBETWEEN(85,115)/100))))</f>
        <v>0</v>
      </c>
    </row>
    <row r="1600" ht="15.0" customHeight="1">
      <c r="A1600" s="45">
        <v>45662.75</v>
      </c>
      <c r="B1600" s="35">
        <v>18.0</v>
      </c>
      <c r="C1600" s="35" t="s">
        <v>128</v>
      </c>
      <c r="D1600" s="36" t="s">
        <v>106</v>
      </c>
      <c r="E1600" s="35" t="s">
        <v>173</v>
      </c>
      <c r="F1600" s="46">
        <f>IF(Cadastro_Cargas!$E$4=0,0,IF(Perfil_Area!$U$13=0,0,MIN(Cadastro_Cargas!$E$4,MAX(Cadastro_Cargas!$F$4,Perfil_Area!$U$13*RANDBETWEEN(85,115)/100))))</f>
        <v>0</v>
      </c>
    </row>
    <row r="1601" ht="15.0" customHeight="1">
      <c r="A1601" s="45">
        <v>45662.75</v>
      </c>
      <c r="B1601" s="35">
        <v>18.0</v>
      </c>
      <c r="C1601" s="35" t="s">
        <v>128</v>
      </c>
      <c r="D1601" s="36" t="s">
        <v>107</v>
      </c>
      <c r="E1601" s="35" t="s">
        <v>173</v>
      </c>
      <c r="F1601" s="46">
        <f>IF(Cadastro_Cargas!$E$5=0,0,IF(Perfil_Area!$U$15=0,0,MIN(Cadastro_Cargas!$E$5,MAX(Cadastro_Cargas!$F$5,Perfil_Area!$U$15*RANDBETWEEN(85,115)/100))))</f>
        <v>0.2</v>
      </c>
    </row>
    <row r="1602" ht="15.0" customHeight="1">
      <c r="A1602" s="45">
        <v>45662.75</v>
      </c>
      <c r="B1602" s="35">
        <v>18.0</v>
      </c>
      <c r="C1602" s="35" t="s">
        <v>128</v>
      </c>
      <c r="D1602" s="39" t="s">
        <v>31</v>
      </c>
      <c r="E1602" s="35" t="s">
        <v>174</v>
      </c>
      <c r="F1602" s="46">
        <f>IF(Cadastro_Cargas!$E$6=0,0,IF(Perfil_Area!$U$3=0,0,MIN(Cadastro_Cargas!$E$6,MAX(Cadastro_Cargas!$F$6,Perfil_Area!$U$3*RANDBETWEEN(85,115)/100))))</f>
        <v>0.606</v>
      </c>
    </row>
    <row r="1603" ht="15.0" customHeight="1">
      <c r="A1603" s="45">
        <v>45662.75</v>
      </c>
      <c r="B1603" s="35">
        <v>18.0</v>
      </c>
      <c r="C1603" s="35" t="s">
        <v>128</v>
      </c>
      <c r="D1603" s="40" t="s">
        <v>44</v>
      </c>
      <c r="E1603" s="35" t="s">
        <v>174</v>
      </c>
      <c r="F1603" s="46">
        <f>IF(Cadastro_Cargas!$E$7=0,0,IF(Perfil_Area!$U$5=0,0,MIN(Cadastro_Cargas!$E$7,MAX(Cadastro_Cargas!$F$7,Perfil_Area!$U$5*RANDBETWEEN(85,115)/100))))</f>
        <v>0.354</v>
      </c>
    </row>
    <row r="1604" ht="15.0" customHeight="1">
      <c r="A1604" s="45">
        <v>45662.75</v>
      </c>
      <c r="B1604" s="35">
        <v>18.0</v>
      </c>
      <c r="C1604" s="35" t="s">
        <v>128</v>
      </c>
      <c r="D1604" s="41" t="s">
        <v>56</v>
      </c>
      <c r="E1604" s="35" t="s">
        <v>174</v>
      </c>
      <c r="F1604" s="46">
        <f>IF(Cadastro_Cargas!$E$8=0,0,IF(Perfil_Area!$U$7=0,0,MIN(Cadastro_Cargas!$E$8,MAX(Cadastro_Cargas!$F$8,Perfil_Area!$U$7*RANDBETWEEN(85,115)/100))))</f>
        <v>0.176</v>
      </c>
    </row>
    <row r="1605" ht="15.0" customHeight="1">
      <c r="A1605" s="45">
        <v>45662.75</v>
      </c>
      <c r="B1605" s="35">
        <v>18.0</v>
      </c>
      <c r="C1605" s="35" t="s">
        <v>129</v>
      </c>
      <c r="D1605" s="36" t="s">
        <v>104</v>
      </c>
      <c r="E1605" s="35" t="s">
        <v>173</v>
      </c>
      <c r="F1605" s="46">
        <f>IF(Cadastro_Cargas!$E$9=0,0,IF(Perfil_Area!$U$10=0,0,MIN(Cadastro_Cargas!$E$9,MAX(Cadastro_Cargas!$F$9,Perfil_Area!$U$10*RANDBETWEEN(85,115)/100))))</f>
        <v>0</v>
      </c>
    </row>
    <row r="1606" ht="15.0" customHeight="1">
      <c r="A1606" s="45">
        <v>45662.75</v>
      </c>
      <c r="B1606" s="35">
        <v>18.0</v>
      </c>
      <c r="C1606" s="35" t="s">
        <v>129</v>
      </c>
      <c r="D1606" s="36" t="s">
        <v>105</v>
      </c>
      <c r="E1606" s="35" t="s">
        <v>173</v>
      </c>
      <c r="F1606" s="46">
        <f>IF(Cadastro_Cargas!$E$10=0,0,IF(Perfil_Area!$U$12=0,0,MIN(Cadastro_Cargas!$E$10,MAX(Cadastro_Cargas!$F$10,Perfil_Area!$U$12*RANDBETWEEN(85,115)/100))))</f>
        <v>0</v>
      </c>
    </row>
    <row r="1607" ht="15.0" customHeight="1">
      <c r="A1607" s="45">
        <v>45662.75</v>
      </c>
      <c r="B1607" s="35">
        <v>18.0</v>
      </c>
      <c r="C1607" s="35" t="s">
        <v>129</v>
      </c>
      <c r="D1607" s="36" t="s">
        <v>106</v>
      </c>
      <c r="E1607" s="35" t="s">
        <v>173</v>
      </c>
      <c r="F1607" s="46">
        <f>IF(Cadastro_Cargas!$E$11=0,0,IF(Perfil_Area!$U$14=0,0,MIN(Cadastro_Cargas!$E$11,MAX(Cadastro_Cargas!$F$11,Perfil_Area!$U$14*RANDBETWEEN(85,115)/100))))</f>
        <v>2.283459138</v>
      </c>
    </row>
    <row r="1608" ht="15.0" customHeight="1">
      <c r="A1608" s="45">
        <v>45662.75</v>
      </c>
      <c r="B1608" s="35">
        <v>18.0</v>
      </c>
      <c r="C1608" s="35" t="s">
        <v>129</v>
      </c>
      <c r="D1608" s="36" t="s">
        <v>107</v>
      </c>
      <c r="E1608" s="35" t="s">
        <v>173</v>
      </c>
      <c r="F1608" s="46">
        <f>IF(Cadastro_Cargas!$E$12=0,0,IF(Perfil_Area!$U$16=0,0,MIN(Cadastro_Cargas!$E$12,MAX(Cadastro_Cargas!$F$12,Perfil_Area!$U$16*RANDBETWEEN(85,115)/100))))</f>
        <v>0.172</v>
      </c>
    </row>
    <row r="1609" ht="15.0" customHeight="1">
      <c r="A1609" s="45">
        <v>45662.75</v>
      </c>
      <c r="B1609" s="35">
        <v>18.0</v>
      </c>
      <c r="C1609" s="35" t="s">
        <v>129</v>
      </c>
      <c r="D1609" s="39" t="s">
        <v>31</v>
      </c>
      <c r="E1609" s="35" t="s">
        <v>174</v>
      </c>
      <c r="F1609" s="46">
        <f>IF(Cadastro_Cargas!$E$13=0,0,IF(Perfil_Area!$U$4=0,0,MIN(Cadastro_Cargas!$E$13,MAX(Cadastro_Cargas!$F$13,Perfil_Area!$U$4*RANDBETWEEN(85,115)/100))))</f>
        <v>1.1175</v>
      </c>
    </row>
    <row r="1610" ht="15.0" customHeight="1">
      <c r="A1610" s="45">
        <v>45662.75</v>
      </c>
      <c r="B1610" s="35">
        <v>18.0</v>
      </c>
      <c r="C1610" s="35" t="s">
        <v>129</v>
      </c>
      <c r="D1610" s="40" t="s">
        <v>44</v>
      </c>
      <c r="E1610" s="35" t="s">
        <v>174</v>
      </c>
      <c r="F1610" s="46">
        <f>IF(Cadastro_Cargas!$E$14=0,0,IF(Perfil_Area!$U$6=0,0,MIN(Cadastro_Cargas!$E$14,MAX(Cadastro_Cargas!$F$14,Perfil_Area!$U$6*RANDBETWEEN(85,115)/100))))</f>
        <v>0.514</v>
      </c>
    </row>
    <row r="1611" ht="15.0" customHeight="1">
      <c r="A1611" s="45">
        <v>45662.75</v>
      </c>
      <c r="B1611" s="35">
        <v>18.0</v>
      </c>
      <c r="C1611" s="35" t="s">
        <v>129</v>
      </c>
      <c r="D1611" s="41" t="s">
        <v>56</v>
      </c>
      <c r="E1611" s="35" t="s">
        <v>174</v>
      </c>
      <c r="F1611" s="46">
        <f>IF(Cadastro_Cargas!$E$15=0,0,IF(Perfil_Area!$U$8=0,0,MIN(Cadastro_Cargas!$E$15,MAX(Cadastro_Cargas!$F$15,Perfil_Area!$U$8*RANDBETWEEN(85,115)/100))))</f>
        <v>0.336</v>
      </c>
    </row>
    <row r="1612" ht="15.0" customHeight="1">
      <c r="A1612" s="45">
        <v>45662.7916666667</v>
      </c>
      <c r="B1612" s="35">
        <v>19.0</v>
      </c>
      <c r="C1612" s="35" t="s">
        <v>128</v>
      </c>
      <c r="D1612" s="36" t="s">
        <v>104</v>
      </c>
      <c r="E1612" s="35" t="s">
        <v>173</v>
      </c>
      <c r="F1612" s="46">
        <f>IF(Cadastro_Cargas!$E$2=0,0,IF(Perfil_Area!$V$9=0,0,MIN(Cadastro_Cargas!$E$2,MAX(Cadastro_Cargas!$F$2,Perfil_Area!$V$9*RANDBETWEEN(85,115)/100))))</f>
        <v>0</v>
      </c>
    </row>
    <row r="1613" ht="15.0" customHeight="1">
      <c r="A1613" s="45">
        <v>45662.7916666667</v>
      </c>
      <c r="B1613" s="35">
        <v>19.0</v>
      </c>
      <c r="C1613" s="35" t="s">
        <v>128</v>
      </c>
      <c r="D1613" s="36" t="s">
        <v>105</v>
      </c>
      <c r="E1613" s="35" t="s">
        <v>173</v>
      </c>
      <c r="F1613" s="46">
        <f>IF(Cadastro_Cargas!$E$3=0,0,IF(Perfil_Area!$V$11=0,0,MIN(Cadastro_Cargas!$E$3,MAX(Cadastro_Cargas!$F$3,Perfil_Area!$V$11*RANDBETWEEN(85,115)/100))))</f>
        <v>0</v>
      </c>
    </row>
    <row r="1614" ht="15.0" customHeight="1">
      <c r="A1614" s="45">
        <v>45662.7916666667</v>
      </c>
      <c r="B1614" s="35">
        <v>19.0</v>
      </c>
      <c r="C1614" s="35" t="s">
        <v>128</v>
      </c>
      <c r="D1614" s="36" t="s">
        <v>106</v>
      </c>
      <c r="E1614" s="35" t="s">
        <v>173</v>
      </c>
      <c r="F1614" s="46">
        <f>IF(Cadastro_Cargas!$E$4=0,0,IF(Perfil_Area!$V$13=0,0,MIN(Cadastro_Cargas!$E$4,MAX(Cadastro_Cargas!$F$4,Perfil_Area!$V$13*RANDBETWEEN(85,115)/100))))</f>
        <v>0</v>
      </c>
    </row>
    <row r="1615" ht="15.0" customHeight="1">
      <c r="A1615" s="45">
        <v>45662.7916666667</v>
      </c>
      <c r="B1615" s="35">
        <v>19.0</v>
      </c>
      <c r="C1615" s="35" t="s">
        <v>128</v>
      </c>
      <c r="D1615" s="36" t="s">
        <v>107</v>
      </c>
      <c r="E1615" s="35" t="s">
        <v>173</v>
      </c>
      <c r="F1615" s="46">
        <f>IF(Cadastro_Cargas!$E$5=0,0,IF(Perfil_Area!$V$15=0,0,MIN(Cadastro_Cargas!$E$5,MAX(Cadastro_Cargas!$F$5,Perfil_Area!$V$15*RANDBETWEEN(85,115)/100))))</f>
        <v>0.18</v>
      </c>
    </row>
    <row r="1616" ht="15.0" customHeight="1">
      <c r="A1616" s="45">
        <v>45662.7916666667</v>
      </c>
      <c r="B1616" s="35">
        <v>19.0</v>
      </c>
      <c r="C1616" s="35" t="s">
        <v>128</v>
      </c>
      <c r="D1616" s="39" t="s">
        <v>31</v>
      </c>
      <c r="E1616" s="35" t="s">
        <v>174</v>
      </c>
      <c r="F1616" s="46">
        <f>IF(Cadastro_Cargas!$E$6=0,0,IF(Perfil_Area!$V$3=0,0,MIN(Cadastro_Cargas!$E$6,MAX(Cadastro_Cargas!$F$6,Perfil_Area!$V$3*RANDBETWEEN(85,115)/100))))</f>
        <v>0.606</v>
      </c>
    </row>
    <row r="1617" ht="15.0" customHeight="1">
      <c r="A1617" s="45">
        <v>45662.7916666667</v>
      </c>
      <c r="B1617" s="35">
        <v>19.0</v>
      </c>
      <c r="C1617" s="35" t="s">
        <v>128</v>
      </c>
      <c r="D1617" s="40" t="s">
        <v>44</v>
      </c>
      <c r="E1617" s="35" t="s">
        <v>174</v>
      </c>
      <c r="F1617" s="46">
        <f>IF(Cadastro_Cargas!$E$7=0,0,IF(Perfil_Area!$V$5=0,0,MIN(Cadastro_Cargas!$E$7,MAX(Cadastro_Cargas!$F$7,Perfil_Area!$V$5*RANDBETWEEN(85,115)/100))))</f>
        <v>0.354</v>
      </c>
    </row>
    <row r="1618" ht="15.0" customHeight="1">
      <c r="A1618" s="45">
        <v>45662.7916666667</v>
      </c>
      <c r="B1618" s="35">
        <v>19.0</v>
      </c>
      <c r="C1618" s="35" t="s">
        <v>128</v>
      </c>
      <c r="D1618" s="41" t="s">
        <v>56</v>
      </c>
      <c r="E1618" s="35" t="s">
        <v>174</v>
      </c>
      <c r="F1618" s="46">
        <f>IF(Cadastro_Cargas!$E$8=0,0,IF(Perfil_Area!$V$7=0,0,MIN(Cadastro_Cargas!$E$8,MAX(Cadastro_Cargas!$F$8,Perfil_Area!$V$7*RANDBETWEEN(85,115)/100))))</f>
        <v>0.176</v>
      </c>
    </row>
    <row r="1619" ht="15.0" customHeight="1">
      <c r="A1619" s="45">
        <v>45662.7916666667</v>
      </c>
      <c r="B1619" s="35">
        <v>19.0</v>
      </c>
      <c r="C1619" s="35" t="s">
        <v>129</v>
      </c>
      <c r="D1619" s="36" t="s">
        <v>104</v>
      </c>
      <c r="E1619" s="35" t="s">
        <v>173</v>
      </c>
      <c r="F1619" s="46">
        <f>IF(Cadastro_Cargas!$E$9=0,0,IF(Perfil_Area!$V$10=0,0,MIN(Cadastro_Cargas!$E$9,MAX(Cadastro_Cargas!$F$9,Perfil_Area!$V$10*RANDBETWEEN(85,115)/100))))</f>
        <v>0</v>
      </c>
    </row>
    <row r="1620" ht="15.0" customHeight="1">
      <c r="A1620" s="45">
        <v>45662.7916666667</v>
      </c>
      <c r="B1620" s="35">
        <v>19.0</v>
      </c>
      <c r="C1620" s="35" t="s">
        <v>129</v>
      </c>
      <c r="D1620" s="36" t="s">
        <v>105</v>
      </c>
      <c r="E1620" s="35" t="s">
        <v>173</v>
      </c>
      <c r="F1620" s="46">
        <f>IF(Cadastro_Cargas!$E$10=0,0,IF(Perfil_Area!$V$12=0,0,MIN(Cadastro_Cargas!$E$10,MAX(Cadastro_Cargas!$F$10,Perfil_Area!$V$12*RANDBETWEEN(85,115)/100))))</f>
        <v>0</v>
      </c>
    </row>
    <row r="1621" ht="15.0" customHeight="1">
      <c r="A1621" s="45">
        <v>45662.7916666667</v>
      </c>
      <c r="B1621" s="35">
        <v>19.0</v>
      </c>
      <c r="C1621" s="35" t="s">
        <v>129</v>
      </c>
      <c r="D1621" s="36" t="s">
        <v>106</v>
      </c>
      <c r="E1621" s="35" t="s">
        <v>173</v>
      </c>
      <c r="F1621" s="46">
        <f>IF(Cadastro_Cargas!$E$11=0,0,IF(Perfil_Area!$V$14=0,0,MIN(Cadastro_Cargas!$E$11,MAX(Cadastro_Cargas!$F$11,Perfil_Area!$V$14*RANDBETWEEN(85,115)/100))))</f>
        <v>2.367013373</v>
      </c>
    </row>
    <row r="1622" ht="15.0" customHeight="1">
      <c r="A1622" s="45">
        <v>45662.7916666667</v>
      </c>
      <c r="B1622" s="35">
        <v>19.0</v>
      </c>
      <c r="C1622" s="35" t="s">
        <v>129</v>
      </c>
      <c r="D1622" s="36" t="s">
        <v>107</v>
      </c>
      <c r="E1622" s="35" t="s">
        <v>173</v>
      </c>
      <c r="F1622" s="46">
        <f>IF(Cadastro_Cargas!$E$12=0,0,IF(Perfil_Area!$V$16=0,0,MIN(Cadastro_Cargas!$E$12,MAX(Cadastro_Cargas!$F$12,Perfil_Area!$V$16*RANDBETWEEN(85,115)/100))))</f>
        <v>0.2</v>
      </c>
    </row>
    <row r="1623" ht="15.0" customHeight="1">
      <c r="A1623" s="45">
        <v>45662.7916666667</v>
      </c>
      <c r="B1623" s="35">
        <v>19.0</v>
      </c>
      <c r="C1623" s="35" t="s">
        <v>129</v>
      </c>
      <c r="D1623" s="39" t="s">
        <v>31</v>
      </c>
      <c r="E1623" s="35" t="s">
        <v>174</v>
      </c>
      <c r="F1623" s="46">
        <f>IF(Cadastro_Cargas!$E$13=0,0,IF(Perfil_Area!$V$4=0,0,MIN(Cadastro_Cargas!$E$13,MAX(Cadastro_Cargas!$F$13,Perfil_Area!$V$4*RANDBETWEEN(85,115)/100))))</f>
        <v>1.1175</v>
      </c>
    </row>
    <row r="1624" ht="15.0" customHeight="1">
      <c r="A1624" s="45">
        <v>45662.7916666667</v>
      </c>
      <c r="B1624" s="35">
        <v>19.0</v>
      </c>
      <c r="C1624" s="35" t="s">
        <v>129</v>
      </c>
      <c r="D1624" s="40" t="s">
        <v>44</v>
      </c>
      <c r="E1624" s="35" t="s">
        <v>174</v>
      </c>
      <c r="F1624" s="46">
        <f>IF(Cadastro_Cargas!$E$14=0,0,IF(Perfil_Area!$V$6=0,0,MIN(Cadastro_Cargas!$E$14,MAX(Cadastro_Cargas!$F$14,Perfil_Area!$V$6*RANDBETWEEN(85,115)/100))))</f>
        <v>0.514</v>
      </c>
    </row>
    <row r="1625" ht="15.0" customHeight="1">
      <c r="A1625" s="45">
        <v>45662.7916666667</v>
      </c>
      <c r="B1625" s="35">
        <v>19.0</v>
      </c>
      <c r="C1625" s="35" t="s">
        <v>129</v>
      </c>
      <c r="D1625" s="41" t="s">
        <v>56</v>
      </c>
      <c r="E1625" s="35" t="s">
        <v>174</v>
      </c>
      <c r="F1625" s="46">
        <f>IF(Cadastro_Cargas!$E$15=0,0,IF(Perfil_Area!$V$8=0,0,MIN(Cadastro_Cargas!$E$15,MAX(Cadastro_Cargas!$F$15,Perfil_Area!$V$8*RANDBETWEEN(85,115)/100))))</f>
        <v>0.336</v>
      </c>
    </row>
    <row r="1626" ht="15.0" customHeight="1">
      <c r="A1626" s="45">
        <v>45662.8333333333</v>
      </c>
      <c r="B1626" s="35">
        <v>20.0</v>
      </c>
      <c r="C1626" s="35" t="s">
        <v>128</v>
      </c>
      <c r="D1626" s="36" t="s">
        <v>104</v>
      </c>
      <c r="E1626" s="35" t="s">
        <v>173</v>
      </c>
      <c r="F1626" s="46">
        <f>IF(Cadastro_Cargas!$E$2=0,0,IF(Perfil_Area!$W$9=0,0,MIN(Cadastro_Cargas!$E$2,MAX(Cadastro_Cargas!$F$2,Perfil_Area!$W$9*RANDBETWEEN(85,115)/100))))</f>
        <v>4</v>
      </c>
    </row>
    <row r="1627" ht="15.0" customHeight="1">
      <c r="A1627" s="45">
        <v>45662.8333333333</v>
      </c>
      <c r="B1627" s="35">
        <v>20.0</v>
      </c>
      <c r="C1627" s="35" t="s">
        <v>128</v>
      </c>
      <c r="D1627" s="36" t="s">
        <v>105</v>
      </c>
      <c r="E1627" s="35" t="s">
        <v>173</v>
      </c>
      <c r="F1627" s="46">
        <f>IF(Cadastro_Cargas!$E$3=0,0,IF(Perfil_Area!$W$11=0,0,MIN(Cadastro_Cargas!$E$3,MAX(Cadastro_Cargas!$F$3,Perfil_Area!$W$11*RANDBETWEEN(85,115)/100))))</f>
        <v>0</v>
      </c>
    </row>
    <row r="1628" ht="15.0" customHeight="1">
      <c r="A1628" s="45">
        <v>45662.8333333333</v>
      </c>
      <c r="B1628" s="35">
        <v>20.0</v>
      </c>
      <c r="C1628" s="35" t="s">
        <v>128</v>
      </c>
      <c r="D1628" s="36" t="s">
        <v>106</v>
      </c>
      <c r="E1628" s="35" t="s">
        <v>173</v>
      </c>
      <c r="F1628" s="46">
        <f>IF(Cadastro_Cargas!$E$4=0,0,IF(Perfil_Area!$W$13=0,0,MIN(Cadastro_Cargas!$E$4,MAX(Cadastro_Cargas!$F$4,Perfil_Area!$W$13*RANDBETWEEN(85,115)/100))))</f>
        <v>0</v>
      </c>
    </row>
    <row r="1629" ht="15.0" customHeight="1">
      <c r="A1629" s="45">
        <v>45662.8333333333</v>
      </c>
      <c r="B1629" s="35">
        <v>20.0</v>
      </c>
      <c r="C1629" s="35" t="s">
        <v>128</v>
      </c>
      <c r="D1629" s="36" t="s">
        <v>107</v>
      </c>
      <c r="E1629" s="35" t="s">
        <v>173</v>
      </c>
      <c r="F1629" s="46">
        <f>IF(Cadastro_Cargas!$E$5=0,0,IF(Perfil_Area!$W$15=0,0,MIN(Cadastro_Cargas!$E$5,MAX(Cadastro_Cargas!$F$5,Perfil_Area!$W$15*RANDBETWEEN(85,115)/100))))</f>
        <v>0.2</v>
      </c>
    </row>
    <row r="1630" ht="15.0" customHeight="1">
      <c r="A1630" s="45">
        <v>45662.8333333333</v>
      </c>
      <c r="B1630" s="35">
        <v>20.0</v>
      </c>
      <c r="C1630" s="35" t="s">
        <v>128</v>
      </c>
      <c r="D1630" s="39" t="s">
        <v>31</v>
      </c>
      <c r="E1630" s="35" t="s">
        <v>174</v>
      </c>
      <c r="F1630" s="46">
        <f>IF(Cadastro_Cargas!$E$6=0,0,IF(Perfil_Area!$W$3=0,0,MIN(Cadastro_Cargas!$E$6,MAX(Cadastro_Cargas!$F$6,Perfil_Area!$W$3*RANDBETWEEN(85,115)/100))))</f>
        <v>0.606</v>
      </c>
    </row>
    <row r="1631" ht="15.0" customHeight="1">
      <c r="A1631" s="45">
        <v>45662.8333333333</v>
      </c>
      <c r="B1631" s="35">
        <v>20.0</v>
      </c>
      <c r="C1631" s="35" t="s">
        <v>128</v>
      </c>
      <c r="D1631" s="40" t="s">
        <v>44</v>
      </c>
      <c r="E1631" s="35" t="s">
        <v>174</v>
      </c>
      <c r="F1631" s="46">
        <f>IF(Cadastro_Cargas!$E$7=0,0,IF(Perfil_Area!$W$5=0,0,MIN(Cadastro_Cargas!$E$7,MAX(Cadastro_Cargas!$F$7,Perfil_Area!$W$5*RANDBETWEEN(85,115)/100))))</f>
        <v>0.30458</v>
      </c>
    </row>
    <row r="1632" ht="15.0" customHeight="1">
      <c r="A1632" s="45">
        <v>45662.8333333333</v>
      </c>
      <c r="B1632" s="35">
        <v>20.0</v>
      </c>
      <c r="C1632" s="35" t="s">
        <v>128</v>
      </c>
      <c r="D1632" s="41" t="s">
        <v>56</v>
      </c>
      <c r="E1632" s="35" t="s">
        <v>174</v>
      </c>
      <c r="F1632" s="46">
        <f>IF(Cadastro_Cargas!$E$8=0,0,IF(Perfil_Area!$W$7=0,0,MIN(Cadastro_Cargas!$E$8,MAX(Cadastro_Cargas!$F$8,Perfil_Area!$W$7*RANDBETWEEN(85,115)/100))))</f>
        <v>0.176</v>
      </c>
    </row>
    <row r="1633" ht="15.0" customHeight="1">
      <c r="A1633" s="45">
        <v>45662.8333333333</v>
      </c>
      <c r="B1633" s="35">
        <v>20.0</v>
      </c>
      <c r="C1633" s="35" t="s">
        <v>129</v>
      </c>
      <c r="D1633" s="36" t="s">
        <v>104</v>
      </c>
      <c r="E1633" s="35" t="s">
        <v>173</v>
      </c>
      <c r="F1633" s="46">
        <f>IF(Cadastro_Cargas!$E$9=0,0,IF(Perfil_Area!$W$10=0,0,MIN(Cadastro_Cargas!$E$9,MAX(Cadastro_Cargas!$F$9,Perfil_Area!$W$10*RANDBETWEEN(85,115)/100))))</f>
        <v>8</v>
      </c>
    </row>
    <row r="1634" ht="15.0" customHeight="1">
      <c r="A1634" s="45">
        <v>45662.8333333333</v>
      </c>
      <c r="B1634" s="35">
        <v>20.0</v>
      </c>
      <c r="C1634" s="35" t="s">
        <v>129</v>
      </c>
      <c r="D1634" s="36" t="s">
        <v>105</v>
      </c>
      <c r="E1634" s="35" t="s">
        <v>173</v>
      </c>
      <c r="F1634" s="46">
        <f>IF(Cadastro_Cargas!$E$10=0,0,IF(Perfil_Area!$W$12=0,0,MIN(Cadastro_Cargas!$E$10,MAX(Cadastro_Cargas!$F$10,Perfil_Area!$W$12*RANDBETWEEN(85,115)/100))))</f>
        <v>15.488</v>
      </c>
    </row>
    <row r="1635" ht="15.0" customHeight="1">
      <c r="A1635" s="45">
        <v>45662.8333333333</v>
      </c>
      <c r="B1635" s="35">
        <v>20.0</v>
      </c>
      <c r="C1635" s="35" t="s">
        <v>129</v>
      </c>
      <c r="D1635" s="36" t="s">
        <v>106</v>
      </c>
      <c r="E1635" s="35" t="s">
        <v>173</v>
      </c>
      <c r="F1635" s="46">
        <f>IF(Cadastro_Cargas!$E$11=0,0,IF(Perfil_Area!$W$14=0,0,MIN(Cadastro_Cargas!$E$11,MAX(Cadastro_Cargas!$F$11,Perfil_Area!$W$14*RANDBETWEEN(85,115)/100))))</f>
        <v>2.367013373</v>
      </c>
    </row>
    <row r="1636" ht="15.0" customHeight="1">
      <c r="A1636" s="45">
        <v>45662.8333333333</v>
      </c>
      <c r="B1636" s="35">
        <v>20.0</v>
      </c>
      <c r="C1636" s="35" t="s">
        <v>129</v>
      </c>
      <c r="D1636" s="36" t="s">
        <v>107</v>
      </c>
      <c r="E1636" s="35" t="s">
        <v>173</v>
      </c>
      <c r="F1636" s="46">
        <f>IF(Cadastro_Cargas!$E$12=0,0,IF(Perfil_Area!$W$16=0,0,MIN(Cadastro_Cargas!$E$12,MAX(Cadastro_Cargas!$F$12,Perfil_Area!$W$16*RANDBETWEEN(85,115)/100))))</f>
        <v>0.17</v>
      </c>
    </row>
    <row r="1637" ht="15.0" customHeight="1">
      <c r="A1637" s="45">
        <v>45662.8333333333</v>
      </c>
      <c r="B1637" s="35">
        <v>20.0</v>
      </c>
      <c r="C1637" s="35" t="s">
        <v>129</v>
      </c>
      <c r="D1637" s="39" t="s">
        <v>31</v>
      </c>
      <c r="E1637" s="35" t="s">
        <v>174</v>
      </c>
      <c r="F1637" s="46">
        <f>IF(Cadastro_Cargas!$E$13=0,0,IF(Perfil_Area!$W$4=0,0,MIN(Cadastro_Cargas!$E$13,MAX(Cadastro_Cargas!$F$13,Perfil_Area!$W$4*RANDBETWEEN(85,115)/100))))</f>
        <v>1.1175</v>
      </c>
    </row>
    <row r="1638" ht="15.0" customHeight="1">
      <c r="A1638" s="45">
        <v>45662.8333333333</v>
      </c>
      <c r="B1638" s="35">
        <v>20.0</v>
      </c>
      <c r="C1638" s="35" t="s">
        <v>129</v>
      </c>
      <c r="D1638" s="40" t="s">
        <v>44</v>
      </c>
      <c r="E1638" s="35" t="s">
        <v>174</v>
      </c>
      <c r="F1638" s="46">
        <f>IF(Cadastro_Cargas!$E$14=0,0,IF(Perfil_Area!$W$6=0,0,MIN(Cadastro_Cargas!$E$14,MAX(Cadastro_Cargas!$F$14,Perfil_Area!$W$6*RANDBETWEEN(85,115)/100))))</f>
        <v>0.45854</v>
      </c>
    </row>
    <row r="1639" ht="15.0" customHeight="1">
      <c r="A1639" s="45">
        <v>45662.8333333333</v>
      </c>
      <c r="B1639" s="35">
        <v>20.0</v>
      </c>
      <c r="C1639" s="35" t="s">
        <v>129</v>
      </c>
      <c r="D1639" s="41" t="s">
        <v>56</v>
      </c>
      <c r="E1639" s="35" t="s">
        <v>174</v>
      </c>
      <c r="F1639" s="46">
        <f>IF(Cadastro_Cargas!$E$15=0,0,IF(Perfil_Area!$W$8=0,0,MIN(Cadastro_Cargas!$E$15,MAX(Cadastro_Cargas!$F$15,Perfil_Area!$W$8*RANDBETWEEN(85,115)/100))))</f>
        <v>0.336</v>
      </c>
    </row>
    <row r="1640" ht="15.0" customHeight="1">
      <c r="A1640" s="45">
        <v>45662.875</v>
      </c>
      <c r="B1640" s="35">
        <v>21.0</v>
      </c>
      <c r="C1640" s="35" t="s">
        <v>128</v>
      </c>
      <c r="D1640" s="36" t="s">
        <v>104</v>
      </c>
      <c r="E1640" s="35" t="s">
        <v>173</v>
      </c>
      <c r="F1640" s="46">
        <f>IF(Cadastro_Cargas!$E$2=0,0,IF(Perfil_Area!$X$9=0,0,MIN(Cadastro_Cargas!$E$2,MAX(Cadastro_Cargas!$F$2,Perfil_Area!$X$9*RANDBETWEEN(85,115)/100))))</f>
        <v>4</v>
      </c>
    </row>
    <row r="1641" ht="15.0" customHeight="1">
      <c r="A1641" s="45">
        <v>45662.875</v>
      </c>
      <c r="B1641" s="35">
        <v>21.0</v>
      </c>
      <c r="C1641" s="35" t="s">
        <v>128</v>
      </c>
      <c r="D1641" s="36" t="s">
        <v>105</v>
      </c>
      <c r="E1641" s="35" t="s">
        <v>173</v>
      </c>
      <c r="F1641" s="46">
        <f>IF(Cadastro_Cargas!$E$3=0,0,IF(Perfil_Area!$X$11=0,0,MIN(Cadastro_Cargas!$E$3,MAX(Cadastro_Cargas!$F$3,Perfil_Area!$X$11*RANDBETWEEN(85,115)/100))))</f>
        <v>0</v>
      </c>
    </row>
    <row r="1642" ht="15.0" customHeight="1">
      <c r="A1642" s="45">
        <v>45662.875</v>
      </c>
      <c r="B1642" s="35">
        <v>21.0</v>
      </c>
      <c r="C1642" s="35" t="s">
        <v>128</v>
      </c>
      <c r="D1642" s="36" t="s">
        <v>106</v>
      </c>
      <c r="E1642" s="35" t="s">
        <v>173</v>
      </c>
      <c r="F1642" s="46">
        <f>IF(Cadastro_Cargas!$E$4=0,0,IF(Perfil_Area!$X$13=0,0,MIN(Cadastro_Cargas!$E$4,MAX(Cadastro_Cargas!$F$4,Perfil_Area!$X$13*RANDBETWEEN(85,115)/100))))</f>
        <v>0</v>
      </c>
    </row>
    <row r="1643" ht="15.0" customHeight="1">
      <c r="A1643" s="45">
        <v>45662.875</v>
      </c>
      <c r="B1643" s="35">
        <v>21.0</v>
      </c>
      <c r="C1643" s="35" t="s">
        <v>128</v>
      </c>
      <c r="D1643" s="36" t="s">
        <v>107</v>
      </c>
      <c r="E1643" s="35" t="s">
        <v>173</v>
      </c>
      <c r="F1643" s="46">
        <f>IF(Cadastro_Cargas!$E$5=0,0,IF(Perfil_Area!$X$15=0,0,MIN(Cadastro_Cargas!$E$5,MAX(Cadastro_Cargas!$F$5,Perfil_Area!$X$15*RANDBETWEEN(85,115)/100))))</f>
        <v>0.2</v>
      </c>
    </row>
    <row r="1644" ht="15.0" customHeight="1">
      <c r="A1644" s="45">
        <v>45662.875</v>
      </c>
      <c r="B1644" s="35">
        <v>21.0</v>
      </c>
      <c r="C1644" s="35" t="s">
        <v>128</v>
      </c>
      <c r="D1644" s="39" t="s">
        <v>31</v>
      </c>
      <c r="E1644" s="35" t="s">
        <v>174</v>
      </c>
      <c r="F1644" s="46">
        <f>IF(Cadastro_Cargas!$E$6=0,0,IF(Perfil_Area!$X$3=0,0,MIN(Cadastro_Cargas!$E$6,MAX(Cadastro_Cargas!$F$6,Perfil_Area!$X$3*RANDBETWEEN(85,115)/100))))</f>
        <v>0.606</v>
      </c>
    </row>
    <row r="1645" ht="15.0" customHeight="1">
      <c r="A1645" s="45">
        <v>45662.875</v>
      </c>
      <c r="B1645" s="35">
        <v>21.0</v>
      </c>
      <c r="C1645" s="35" t="s">
        <v>128</v>
      </c>
      <c r="D1645" s="40" t="s">
        <v>44</v>
      </c>
      <c r="E1645" s="35" t="s">
        <v>174</v>
      </c>
      <c r="F1645" s="46">
        <f>IF(Cadastro_Cargas!$E$7=0,0,IF(Perfil_Area!$X$5=0,0,MIN(Cadastro_Cargas!$E$7,MAX(Cadastro_Cargas!$F$7,Perfil_Area!$X$5*RANDBETWEEN(85,115)/100))))</f>
        <v>0.2466</v>
      </c>
    </row>
    <row r="1646" ht="15.0" customHeight="1">
      <c r="A1646" s="45">
        <v>45662.875</v>
      </c>
      <c r="B1646" s="35">
        <v>21.0</v>
      </c>
      <c r="C1646" s="35" t="s">
        <v>128</v>
      </c>
      <c r="D1646" s="41" t="s">
        <v>56</v>
      </c>
      <c r="E1646" s="35" t="s">
        <v>174</v>
      </c>
      <c r="F1646" s="46">
        <f>IF(Cadastro_Cargas!$E$8=0,0,IF(Perfil_Area!$X$7=0,0,MIN(Cadastro_Cargas!$E$8,MAX(Cadastro_Cargas!$F$8,Perfil_Area!$X$7*RANDBETWEEN(85,115)/100))))</f>
        <v>0.176</v>
      </c>
    </row>
    <row r="1647" ht="15.0" customHeight="1">
      <c r="A1647" s="45">
        <v>45662.875</v>
      </c>
      <c r="B1647" s="35">
        <v>21.0</v>
      </c>
      <c r="C1647" s="35" t="s">
        <v>129</v>
      </c>
      <c r="D1647" s="36" t="s">
        <v>104</v>
      </c>
      <c r="E1647" s="35" t="s">
        <v>173</v>
      </c>
      <c r="F1647" s="46">
        <f>IF(Cadastro_Cargas!$E$9=0,0,IF(Perfil_Area!$X$10=0,0,MIN(Cadastro_Cargas!$E$9,MAX(Cadastro_Cargas!$F$9,Perfil_Area!$X$10*RANDBETWEEN(85,115)/100))))</f>
        <v>7.92</v>
      </c>
    </row>
    <row r="1648" ht="15.0" customHeight="1">
      <c r="A1648" s="45">
        <v>45662.875</v>
      </c>
      <c r="B1648" s="35">
        <v>21.0</v>
      </c>
      <c r="C1648" s="35" t="s">
        <v>129</v>
      </c>
      <c r="D1648" s="36" t="s">
        <v>105</v>
      </c>
      <c r="E1648" s="35" t="s">
        <v>173</v>
      </c>
      <c r="F1648" s="46">
        <f>IF(Cadastro_Cargas!$E$10=0,0,IF(Perfil_Area!$X$12=0,0,MIN(Cadastro_Cargas!$E$10,MAX(Cadastro_Cargas!$F$10,Perfil_Area!$X$12*RANDBETWEEN(85,115)/100))))</f>
        <v>17.6</v>
      </c>
    </row>
    <row r="1649" ht="15.0" customHeight="1">
      <c r="A1649" s="45">
        <v>45662.875</v>
      </c>
      <c r="B1649" s="35">
        <v>21.0</v>
      </c>
      <c r="C1649" s="35" t="s">
        <v>129</v>
      </c>
      <c r="D1649" s="36" t="s">
        <v>106</v>
      </c>
      <c r="E1649" s="35" t="s">
        <v>173</v>
      </c>
      <c r="F1649" s="46">
        <f>IF(Cadastro_Cargas!$E$11=0,0,IF(Perfil_Area!$X$14=0,0,MIN(Cadastro_Cargas!$E$11,MAX(Cadastro_Cargas!$F$11,Perfil_Area!$X$14*RANDBETWEEN(85,115)/100))))</f>
        <v>2.103833581</v>
      </c>
    </row>
    <row r="1650" ht="15.0" customHeight="1">
      <c r="A1650" s="45">
        <v>45662.875</v>
      </c>
      <c r="B1650" s="35">
        <v>21.0</v>
      </c>
      <c r="C1650" s="35" t="s">
        <v>129</v>
      </c>
      <c r="D1650" s="36" t="s">
        <v>107</v>
      </c>
      <c r="E1650" s="35" t="s">
        <v>173</v>
      </c>
      <c r="F1650" s="46">
        <f>IF(Cadastro_Cargas!$E$12=0,0,IF(Perfil_Area!$X$16=0,0,MIN(Cadastro_Cargas!$E$12,MAX(Cadastro_Cargas!$F$12,Perfil_Area!$X$16*RANDBETWEEN(85,115)/100))))</f>
        <v>0.182</v>
      </c>
    </row>
    <row r="1651" ht="15.0" customHeight="1">
      <c r="A1651" s="45">
        <v>45662.875</v>
      </c>
      <c r="B1651" s="35">
        <v>21.0</v>
      </c>
      <c r="C1651" s="35" t="s">
        <v>129</v>
      </c>
      <c r="D1651" s="39" t="s">
        <v>31</v>
      </c>
      <c r="E1651" s="35" t="s">
        <v>174</v>
      </c>
      <c r="F1651" s="46">
        <f>IF(Cadastro_Cargas!$E$13=0,0,IF(Perfil_Area!$X$4=0,0,MIN(Cadastro_Cargas!$E$13,MAX(Cadastro_Cargas!$F$13,Perfil_Area!$X$4*RANDBETWEEN(85,115)/100))))</f>
        <v>1.1175</v>
      </c>
    </row>
    <row r="1652" ht="15.0" customHeight="1">
      <c r="A1652" s="45">
        <v>45662.875</v>
      </c>
      <c r="B1652" s="35">
        <v>21.0</v>
      </c>
      <c r="C1652" s="35" t="s">
        <v>129</v>
      </c>
      <c r="D1652" s="40" t="s">
        <v>44</v>
      </c>
      <c r="E1652" s="35" t="s">
        <v>174</v>
      </c>
      <c r="F1652" s="46">
        <f>IF(Cadastro_Cargas!$E$14=0,0,IF(Perfil_Area!$X$6=0,0,MIN(Cadastro_Cargas!$E$14,MAX(Cadastro_Cargas!$F$14,Perfil_Area!$X$6*RANDBETWEEN(85,115)/100))))</f>
        <v>0.40976</v>
      </c>
    </row>
    <row r="1653" ht="15.0" customHeight="1">
      <c r="A1653" s="45">
        <v>45662.875</v>
      </c>
      <c r="B1653" s="35">
        <v>21.0</v>
      </c>
      <c r="C1653" s="35" t="s">
        <v>129</v>
      </c>
      <c r="D1653" s="41" t="s">
        <v>56</v>
      </c>
      <c r="E1653" s="35" t="s">
        <v>174</v>
      </c>
      <c r="F1653" s="46">
        <f>IF(Cadastro_Cargas!$E$15=0,0,IF(Perfil_Area!$X$8=0,0,MIN(Cadastro_Cargas!$E$15,MAX(Cadastro_Cargas!$F$15,Perfil_Area!$X$8*RANDBETWEEN(85,115)/100))))</f>
        <v>0.336</v>
      </c>
    </row>
    <row r="1654" ht="15.0" customHeight="1">
      <c r="A1654" s="45">
        <v>45662.9166666667</v>
      </c>
      <c r="B1654" s="35">
        <v>22.0</v>
      </c>
      <c r="C1654" s="35" t="s">
        <v>128</v>
      </c>
      <c r="D1654" s="36" t="s">
        <v>104</v>
      </c>
      <c r="E1654" s="35" t="s">
        <v>173</v>
      </c>
      <c r="F1654" s="46">
        <f>IF(Cadastro_Cargas!$E$2=0,0,IF(Perfil_Area!$Y$9=0,0,MIN(Cadastro_Cargas!$E$2,MAX(Cadastro_Cargas!$F$2,Perfil_Area!$Y$9*RANDBETWEEN(85,115)/100))))</f>
        <v>3.4</v>
      </c>
    </row>
    <row r="1655" ht="15.0" customHeight="1">
      <c r="A1655" s="45">
        <v>45662.9166666667</v>
      </c>
      <c r="B1655" s="35">
        <v>22.0</v>
      </c>
      <c r="C1655" s="35" t="s">
        <v>128</v>
      </c>
      <c r="D1655" s="36" t="s">
        <v>105</v>
      </c>
      <c r="E1655" s="35" t="s">
        <v>173</v>
      </c>
      <c r="F1655" s="46">
        <f>IF(Cadastro_Cargas!$E$3=0,0,IF(Perfil_Area!$Y$11=0,0,MIN(Cadastro_Cargas!$E$3,MAX(Cadastro_Cargas!$F$3,Perfil_Area!$Y$11*RANDBETWEEN(85,115)/100))))</f>
        <v>0</v>
      </c>
    </row>
    <row r="1656" ht="15.0" customHeight="1">
      <c r="A1656" s="45">
        <v>45662.9166666667</v>
      </c>
      <c r="B1656" s="35">
        <v>22.0</v>
      </c>
      <c r="C1656" s="35" t="s">
        <v>128</v>
      </c>
      <c r="D1656" s="36" t="s">
        <v>106</v>
      </c>
      <c r="E1656" s="35" t="s">
        <v>173</v>
      </c>
      <c r="F1656" s="46">
        <f>IF(Cadastro_Cargas!$E$4=0,0,IF(Perfil_Area!$Y$13=0,0,MIN(Cadastro_Cargas!$E$4,MAX(Cadastro_Cargas!$F$4,Perfil_Area!$Y$13*RANDBETWEEN(85,115)/100))))</f>
        <v>0</v>
      </c>
    </row>
    <row r="1657" ht="15.0" customHeight="1">
      <c r="A1657" s="45">
        <v>45662.9166666667</v>
      </c>
      <c r="B1657" s="35">
        <v>22.0</v>
      </c>
      <c r="C1657" s="35" t="s">
        <v>128</v>
      </c>
      <c r="D1657" s="36" t="s">
        <v>107</v>
      </c>
      <c r="E1657" s="35" t="s">
        <v>173</v>
      </c>
      <c r="F1657" s="46">
        <f>IF(Cadastro_Cargas!$E$5=0,0,IF(Perfil_Area!$Y$15=0,0,MIN(Cadastro_Cargas!$E$5,MAX(Cadastro_Cargas!$F$5,Perfil_Area!$Y$15*RANDBETWEEN(85,115)/100))))</f>
        <v>0.184</v>
      </c>
    </row>
    <row r="1658" ht="15.0" customHeight="1">
      <c r="A1658" s="45">
        <v>45662.9166666667</v>
      </c>
      <c r="B1658" s="35">
        <v>22.0</v>
      </c>
      <c r="C1658" s="35" t="s">
        <v>128</v>
      </c>
      <c r="D1658" s="39" t="s">
        <v>31</v>
      </c>
      <c r="E1658" s="35" t="s">
        <v>174</v>
      </c>
      <c r="F1658" s="46">
        <f>IF(Cadastro_Cargas!$E$6=0,0,IF(Perfil_Area!$Y$3=0,0,MIN(Cadastro_Cargas!$E$6,MAX(Cadastro_Cargas!$F$6,Perfil_Area!$Y$3*RANDBETWEEN(85,115)/100))))</f>
        <v>0.606</v>
      </c>
    </row>
    <row r="1659" ht="15.0" customHeight="1">
      <c r="A1659" s="45">
        <v>45662.9166666667</v>
      </c>
      <c r="B1659" s="35">
        <v>22.0</v>
      </c>
      <c r="C1659" s="35" t="s">
        <v>128</v>
      </c>
      <c r="D1659" s="40" t="s">
        <v>44</v>
      </c>
      <c r="E1659" s="35" t="s">
        <v>174</v>
      </c>
      <c r="F1659" s="46">
        <f>IF(Cadastro_Cargas!$E$7=0,0,IF(Perfil_Area!$Y$5=0,0,MIN(Cadastro_Cargas!$E$7,MAX(Cadastro_Cargas!$F$7,Perfil_Area!$Y$5*RANDBETWEEN(85,115)/100))))</f>
        <v>0.31236</v>
      </c>
    </row>
    <row r="1660" ht="15.0" customHeight="1">
      <c r="A1660" s="45">
        <v>45662.9166666667</v>
      </c>
      <c r="B1660" s="35">
        <v>22.0</v>
      </c>
      <c r="C1660" s="35" t="s">
        <v>128</v>
      </c>
      <c r="D1660" s="41" t="s">
        <v>56</v>
      </c>
      <c r="E1660" s="35" t="s">
        <v>174</v>
      </c>
      <c r="F1660" s="46">
        <f>IF(Cadastro_Cargas!$E$8=0,0,IF(Perfil_Area!$Y$7=0,0,MIN(Cadastro_Cargas!$E$8,MAX(Cadastro_Cargas!$F$8,Perfil_Area!$Y$7*RANDBETWEEN(85,115)/100))))</f>
        <v>0.176</v>
      </c>
    </row>
    <row r="1661" ht="15.0" customHeight="1">
      <c r="A1661" s="45">
        <v>45662.9166666667</v>
      </c>
      <c r="B1661" s="35">
        <v>22.0</v>
      </c>
      <c r="C1661" s="35" t="s">
        <v>129</v>
      </c>
      <c r="D1661" s="36" t="s">
        <v>104</v>
      </c>
      <c r="E1661" s="35" t="s">
        <v>173</v>
      </c>
      <c r="F1661" s="46">
        <f>IF(Cadastro_Cargas!$E$9=0,0,IF(Perfil_Area!$Y$10=0,0,MIN(Cadastro_Cargas!$E$9,MAX(Cadastro_Cargas!$F$9,Perfil_Area!$Y$10*RANDBETWEEN(85,115)/100))))</f>
        <v>8</v>
      </c>
    </row>
    <row r="1662" ht="15.0" customHeight="1">
      <c r="A1662" s="45">
        <v>45662.9166666667</v>
      </c>
      <c r="B1662" s="35">
        <v>22.0</v>
      </c>
      <c r="C1662" s="35" t="s">
        <v>129</v>
      </c>
      <c r="D1662" s="36" t="s">
        <v>105</v>
      </c>
      <c r="E1662" s="35" t="s">
        <v>173</v>
      </c>
      <c r="F1662" s="46">
        <f>IF(Cadastro_Cargas!$E$10=0,0,IF(Perfil_Area!$Y$12=0,0,MIN(Cadastro_Cargas!$E$10,MAX(Cadastro_Cargas!$F$10,Perfil_Area!$Y$12*RANDBETWEEN(85,115)/100))))</f>
        <v>0</v>
      </c>
    </row>
    <row r="1663" ht="15.0" customHeight="1">
      <c r="A1663" s="45">
        <v>45662.9166666667</v>
      </c>
      <c r="B1663" s="35">
        <v>22.0</v>
      </c>
      <c r="C1663" s="35" t="s">
        <v>129</v>
      </c>
      <c r="D1663" s="36" t="s">
        <v>106</v>
      </c>
      <c r="E1663" s="35" t="s">
        <v>173</v>
      </c>
      <c r="F1663" s="46">
        <f>IF(Cadastro_Cargas!$E$11=0,0,IF(Perfil_Area!$Y$14=0,0,MIN(Cadastro_Cargas!$E$11,MAX(Cadastro_Cargas!$F$11,Perfil_Area!$Y$14*RANDBETWEEN(85,115)/100))))</f>
        <v>2.025601783</v>
      </c>
    </row>
    <row r="1664" ht="15.0" customHeight="1">
      <c r="A1664" s="45">
        <v>45662.9166666667</v>
      </c>
      <c r="B1664" s="35">
        <v>22.0</v>
      </c>
      <c r="C1664" s="35" t="s">
        <v>129</v>
      </c>
      <c r="D1664" s="36" t="s">
        <v>107</v>
      </c>
      <c r="E1664" s="35" t="s">
        <v>173</v>
      </c>
      <c r="F1664" s="46">
        <f>IF(Cadastro_Cargas!$E$12=0,0,IF(Perfil_Area!$Y$16=0,0,MIN(Cadastro_Cargas!$E$12,MAX(Cadastro_Cargas!$F$12,Perfil_Area!$Y$16*RANDBETWEEN(85,115)/100))))</f>
        <v>0.188</v>
      </c>
    </row>
    <row r="1665" ht="15.0" customHeight="1">
      <c r="A1665" s="45">
        <v>45662.9166666667</v>
      </c>
      <c r="B1665" s="35">
        <v>22.0</v>
      </c>
      <c r="C1665" s="35" t="s">
        <v>129</v>
      </c>
      <c r="D1665" s="39" t="s">
        <v>31</v>
      </c>
      <c r="E1665" s="35" t="s">
        <v>174</v>
      </c>
      <c r="F1665" s="46">
        <f>IF(Cadastro_Cargas!$E$13=0,0,IF(Perfil_Area!$Y$4=0,0,MIN(Cadastro_Cargas!$E$13,MAX(Cadastro_Cargas!$F$13,Perfil_Area!$Y$4*RANDBETWEEN(85,115)/100))))</f>
        <v>1.1175</v>
      </c>
    </row>
    <row r="1666" ht="15.0" customHeight="1">
      <c r="A1666" s="45">
        <v>45662.9166666667</v>
      </c>
      <c r="B1666" s="35">
        <v>22.0</v>
      </c>
      <c r="C1666" s="35" t="s">
        <v>129</v>
      </c>
      <c r="D1666" s="40" t="s">
        <v>44</v>
      </c>
      <c r="E1666" s="35" t="s">
        <v>174</v>
      </c>
      <c r="F1666" s="46">
        <f>IF(Cadastro_Cargas!$E$14=0,0,IF(Perfil_Area!$Y$6=0,0,MIN(Cadastro_Cargas!$E$14,MAX(Cadastro_Cargas!$F$14,Perfil_Area!$Y$6*RANDBETWEEN(85,115)/100))))</f>
        <v>0.35854</v>
      </c>
    </row>
    <row r="1667" ht="15.0" customHeight="1">
      <c r="A1667" s="45">
        <v>45662.9166666667</v>
      </c>
      <c r="B1667" s="35">
        <v>22.0</v>
      </c>
      <c r="C1667" s="35" t="s">
        <v>129</v>
      </c>
      <c r="D1667" s="41" t="s">
        <v>56</v>
      </c>
      <c r="E1667" s="35" t="s">
        <v>174</v>
      </c>
      <c r="F1667" s="46">
        <f>IF(Cadastro_Cargas!$E$15=0,0,IF(Perfil_Area!$Y$8=0,0,MIN(Cadastro_Cargas!$E$15,MAX(Cadastro_Cargas!$F$15,Perfil_Area!$Y$8*RANDBETWEEN(85,115)/100))))</f>
        <v>0.336</v>
      </c>
    </row>
    <row r="1668" ht="15.0" customHeight="1">
      <c r="A1668" s="45">
        <v>45662.9583333333</v>
      </c>
      <c r="B1668" s="35">
        <v>23.0</v>
      </c>
      <c r="C1668" s="35" t="s">
        <v>128</v>
      </c>
      <c r="D1668" s="36" t="s">
        <v>104</v>
      </c>
      <c r="E1668" s="35" t="s">
        <v>173</v>
      </c>
      <c r="F1668" s="46">
        <f>IF(Cadastro_Cargas!$E$2=0,0,IF(Perfil_Area!$Z$9=0,0,MIN(Cadastro_Cargas!$E$2,MAX(Cadastro_Cargas!$F$2,Perfil_Area!$Z$9*RANDBETWEEN(85,115)/100))))</f>
        <v>3.44</v>
      </c>
    </row>
    <row r="1669" ht="15.0" customHeight="1">
      <c r="A1669" s="45">
        <v>45662.9583333333</v>
      </c>
      <c r="B1669" s="35">
        <v>23.0</v>
      </c>
      <c r="C1669" s="35" t="s">
        <v>128</v>
      </c>
      <c r="D1669" s="36" t="s">
        <v>105</v>
      </c>
      <c r="E1669" s="35" t="s">
        <v>173</v>
      </c>
      <c r="F1669" s="46">
        <f>IF(Cadastro_Cargas!$E$3=0,0,IF(Perfil_Area!$Z$11=0,0,MIN(Cadastro_Cargas!$E$3,MAX(Cadastro_Cargas!$F$3,Perfil_Area!$Z$11*RANDBETWEEN(85,115)/100))))</f>
        <v>0</v>
      </c>
    </row>
    <row r="1670" ht="15.0" customHeight="1">
      <c r="A1670" s="45">
        <v>45662.9583333333</v>
      </c>
      <c r="B1670" s="35">
        <v>23.0</v>
      </c>
      <c r="C1670" s="35" t="s">
        <v>128</v>
      </c>
      <c r="D1670" s="36" t="s">
        <v>106</v>
      </c>
      <c r="E1670" s="35" t="s">
        <v>173</v>
      </c>
      <c r="F1670" s="46">
        <f>IF(Cadastro_Cargas!$E$4=0,0,IF(Perfil_Area!$Z$13=0,0,MIN(Cadastro_Cargas!$E$4,MAX(Cadastro_Cargas!$F$4,Perfil_Area!$Z$13*RANDBETWEEN(85,115)/100))))</f>
        <v>0</v>
      </c>
    </row>
    <row r="1671" ht="15.0" customHeight="1">
      <c r="A1671" s="45">
        <v>45662.9583333333</v>
      </c>
      <c r="B1671" s="35">
        <v>23.0</v>
      </c>
      <c r="C1671" s="35" t="s">
        <v>128</v>
      </c>
      <c r="D1671" s="36" t="s">
        <v>107</v>
      </c>
      <c r="E1671" s="35" t="s">
        <v>173</v>
      </c>
      <c r="F1671" s="46">
        <f>IF(Cadastro_Cargas!$E$5=0,0,IF(Perfil_Area!$Z$15=0,0,MIN(Cadastro_Cargas!$E$5,MAX(Cadastro_Cargas!$F$5,Perfil_Area!$Z$15*RANDBETWEEN(85,115)/100))))</f>
        <v>0.196</v>
      </c>
    </row>
    <row r="1672" ht="15.0" customHeight="1">
      <c r="A1672" s="45">
        <v>45662.9583333333</v>
      </c>
      <c r="B1672" s="35">
        <v>23.0</v>
      </c>
      <c r="C1672" s="35" t="s">
        <v>128</v>
      </c>
      <c r="D1672" s="39" t="s">
        <v>31</v>
      </c>
      <c r="E1672" s="35" t="s">
        <v>174</v>
      </c>
      <c r="F1672" s="46">
        <f>IF(Cadastro_Cargas!$E$6=0,0,IF(Perfil_Area!$Z$3=0,0,MIN(Cadastro_Cargas!$E$6,MAX(Cadastro_Cargas!$F$6,Perfil_Area!$Z$3*RANDBETWEEN(85,115)/100))))</f>
        <v>0.606</v>
      </c>
    </row>
    <row r="1673" ht="15.0" customHeight="1">
      <c r="A1673" s="45">
        <v>45662.9583333333</v>
      </c>
      <c r="B1673" s="35">
        <v>23.0</v>
      </c>
      <c r="C1673" s="35" t="s">
        <v>128</v>
      </c>
      <c r="D1673" s="40" t="s">
        <v>44</v>
      </c>
      <c r="E1673" s="35" t="s">
        <v>174</v>
      </c>
      <c r="F1673" s="46">
        <f>IF(Cadastro_Cargas!$E$7=0,0,IF(Perfil_Area!$Z$5=0,0,MIN(Cadastro_Cargas!$E$7,MAX(Cadastro_Cargas!$F$7,Perfil_Area!$Z$5*RANDBETWEEN(85,115)/100))))</f>
        <v>0.26578</v>
      </c>
    </row>
    <row r="1674" ht="15.0" customHeight="1">
      <c r="A1674" s="45">
        <v>45662.9583333333</v>
      </c>
      <c r="B1674" s="35">
        <v>23.0</v>
      </c>
      <c r="C1674" s="35" t="s">
        <v>128</v>
      </c>
      <c r="D1674" s="41" t="s">
        <v>56</v>
      </c>
      <c r="E1674" s="35" t="s">
        <v>174</v>
      </c>
      <c r="F1674" s="46">
        <f>IF(Cadastro_Cargas!$E$8=0,0,IF(Perfil_Area!$Z$7=0,0,MIN(Cadastro_Cargas!$E$8,MAX(Cadastro_Cargas!$F$8,Perfil_Area!$Z$7*RANDBETWEEN(85,115)/100))))</f>
        <v>0.176</v>
      </c>
    </row>
    <row r="1675" ht="15.0" customHeight="1">
      <c r="A1675" s="45">
        <v>45662.9583333333</v>
      </c>
      <c r="B1675" s="35">
        <v>23.0</v>
      </c>
      <c r="C1675" s="35" t="s">
        <v>129</v>
      </c>
      <c r="D1675" s="36" t="s">
        <v>104</v>
      </c>
      <c r="E1675" s="35" t="s">
        <v>173</v>
      </c>
      <c r="F1675" s="46">
        <f>IF(Cadastro_Cargas!$E$9=0,0,IF(Perfil_Area!$Z$10=0,0,MIN(Cadastro_Cargas!$E$9,MAX(Cadastro_Cargas!$F$9,Perfil_Area!$Z$10*RANDBETWEEN(85,115)/100))))</f>
        <v>7.68</v>
      </c>
    </row>
    <row r="1676" ht="15.0" customHeight="1">
      <c r="A1676" s="45">
        <v>45662.9583333333</v>
      </c>
      <c r="B1676" s="35">
        <v>23.0</v>
      </c>
      <c r="C1676" s="35" t="s">
        <v>129</v>
      </c>
      <c r="D1676" s="36" t="s">
        <v>105</v>
      </c>
      <c r="E1676" s="35" t="s">
        <v>173</v>
      </c>
      <c r="F1676" s="46">
        <f>IF(Cadastro_Cargas!$E$10=0,0,IF(Perfil_Area!$Z$12=0,0,MIN(Cadastro_Cargas!$E$10,MAX(Cadastro_Cargas!$F$10,Perfil_Area!$Z$12*RANDBETWEEN(85,115)/100))))</f>
        <v>0</v>
      </c>
    </row>
    <row r="1677" ht="15.0" customHeight="1">
      <c r="A1677" s="45">
        <v>45662.9583333333</v>
      </c>
      <c r="B1677" s="35">
        <v>23.0</v>
      </c>
      <c r="C1677" s="35" t="s">
        <v>129</v>
      </c>
      <c r="D1677" s="36" t="s">
        <v>106</v>
      </c>
      <c r="E1677" s="35" t="s">
        <v>173</v>
      </c>
      <c r="F1677" s="46">
        <f>IF(Cadastro_Cargas!$E$11=0,0,IF(Perfil_Area!$Z$14=0,0,MIN(Cadastro_Cargas!$E$11,MAX(Cadastro_Cargas!$F$11,Perfil_Area!$Z$14*RANDBETWEEN(85,115)/100))))</f>
        <v>2.155506687</v>
      </c>
    </row>
    <row r="1678" ht="15.0" customHeight="1">
      <c r="A1678" s="45">
        <v>45662.9583333333</v>
      </c>
      <c r="B1678" s="35">
        <v>23.0</v>
      </c>
      <c r="C1678" s="35" t="s">
        <v>129</v>
      </c>
      <c r="D1678" s="36" t="s">
        <v>107</v>
      </c>
      <c r="E1678" s="35" t="s">
        <v>173</v>
      </c>
      <c r="F1678" s="46">
        <f>IF(Cadastro_Cargas!$E$12=0,0,IF(Perfil_Area!$Z$16=0,0,MIN(Cadastro_Cargas!$E$12,MAX(Cadastro_Cargas!$F$12,Perfil_Area!$Z$16*RANDBETWEEN(85,115)/100))))</f>
        <v>0.2</v>
      </c>
    </row>
    <row r="1679" ht="15.0" customHeight="1">
      <c r="A1679" s="45">
        <v>45662.9583333333</v>
      </c>
      <c r="B1679" s="35">
        <v>23.0</v>
      </c>
      <c r="C1679" s="35" t="s">
        <v>129</v>
      </c>
      <c r="D1679" s="39" t="s">
        <v>31</v>
      </c>
      <c r="E1679" s="35" t="s">
        <v>174</v>
      </c>
      <c r="F1679" s="46">
        <f>IF(Cadastro_Cargas!$E$13=0,0,IF(Perfil_Area!$Z$4=0,0,MIN(Cadastro_Cargas!$E$13,MAX(Cadastro_Cargas!$F$13,Perfil_Area!$Z$4*RANDBETWEEN(85,115)/100))))</f>
        <v>1.1175</v>
      </c>
    </row>
    <row r="1680" ht="15.0" customHeight="1">
      <c r="A1680" s="45">
        <v>45662.9583333333</v>
      </c>
      <c r="B1680" s="35">
        <v>23.0</v>
      </c>
      <c r="C1680" s="35" t="s">
        <v>129</v>
      </c>
      <c r="D1680" s="40" t="s">
        <v>44</v>
      </c>
      <c r="E1680" s="35" t="s">
        <v>174</v>
      </c>
      <c r="F1680" s="46">
        <f>IF(Cadastro_Cargas!$E$14=0,0,IF(Perfil_Area!$Z$6=0,0,MIN(Cadastro_Cargas!$E$14,MAX(Cadastro_Cargas!$F$14,Perfil_Area!$Z$6*RANDBETWEEN(85,115)/100))))</f>
        <v>0.42552</v>
      </c>
    </row>
    <row r="1681" ht="15.0" customHeight="1">
      <c r="A1681" s="45">
        <v>45662.9583333333</v>
      </c>
      <c r="B1681" s="35">
        <v>23.0</v>
      </c>
      <c r="C1681" s="35" t="s">
        <v>129</v>
      </c>
      <c r="D1681" s="41" t="s">
        <v>56</v>
      </c>
      <c r="E1681" s="35" t="s">
        <v>174</v>
      </c>
      <c r="F1681" s="46">
        <f>IF(Cadastro_Cargas!$E$15=0,0,IF(Perfil_Area!$Z$8=0,0,MIN(Cadastro_Cargas!$E$15,MAX(Cadastro_Cargas!$F$15,Perfil_Area!$Z$8*RANDBETWEEN(85,115)/100))))</f>
        <v>0.336</v>
      </c>
    </row>
    <row r="1682" ht="15.0" customHeight="1">
      <c r="A1682" s="45">
        <v>45663.0</v>
      </c>
      <c r="B1682" s="35">
        <v>0.0</v>
      </c>
      <c r="C1682" s="35" t="s">
        <v>128</v>
      </c>
      <c r="D1682" s="36" t="s">
        <v>104</v>
      </c>
      <c r="E1682" s="35" t="s">
        <v>173</v>
      </c>
      <c r="F1682" s="46">
        <f>IF(Cadastro_Cargas!$E$2=0,0,IF(Perfil_Area!$C$9=0,0,MIN(Cadastro_Cargas!$E$2,MAX(Cadastro_Cargas!$F$2,Perfil_Area!$C$9*RANDBETWEEN(85,115)/100))))</f>
        <v>4</v>
      </c>
    </row>
    <row r="1683" ht="15.0" customHeight="1">
      <c r="A1683" s="45">
        <v>45663.0</v>
      </c>
      <c r="B1683" s="35">
        <v>0.0</v>
      </c>
      <c r="C1683" s="35" t="s">
        <v>128</v>
      </c>
      <c r="D1683" s="36" t="s">
        <v>105</v>
      </c>
      <c r="E1683" s="35" t="s">
        <v>173</v>
      </c>
      <c r="F1683" s="46">
        <f>IF(Cadastro_Cargas!$E$3=0,0,IF(Perfil_Area!$C$11=0,0,MIN(Cadastro_Cargas!$E$3,MAX(Cadastro_Cargas!$F$3,Perfil_Area!$C$11*RANDBETWEEN(85,115)/100))))</f>
        <v>0</v>
      </c>
    </row>
    <row r="1684" ht="15.0" customHeight="1">
      <c r="A1684" s="45">
        <v>45663.0</v>
      </c>
      <c r="B1684" s="35">
        <v>0.0</v>
      </c>
      <c r="C1684" s="35" t="s">
        <v>128</v>
      </c>
      <c r="D1684" s="36" t="s">
        <v>106</v>
      </c>
      <c r="E1684" s="35" t="s">
        <v>173</v>
      </c>
      <c r="F1684" s="46">
        <f>IF(Cadastro_Cargas!$E$4=0,0,IF(Perfil_Area!$C$13=0,0,MIN(Cadastro_Cargas!$E$4,MAX(Cadastro_Cargas!$F$4,Perfil_Area!$C$13*RANDBETWEEN(85,115)/100))))</f>
        <v>0</v>
      </c>
    </row>
    <row r="1685" ht="15.0" customHeight="1">
      <c r="A1685" s="45">
        <v>45663.0</v>
      </c>
      <c r="B1685" s="35">
        <v>0.0</v>
      </c>
      <c r="C1685" s="35" t="s">
        <v>128</v>
      </c>
      <c r="D1685" s="36" t="s">
        <v>107</v>
      </c>
      <c r="E1685" s="35" t="s">
        <v>173</v>
      </c>
      <c r="F1685" s="46">
        <f>IF(Cadastro_Cargas!$E$5=0,0,IF(Perfil_Area!$C$15=0,0,MIN(Cadastro_Cargas!$E$5,MAX(Cadastro_Cargas!$F$5,Perfil_Area!$C$15*RANDBETWEEN(85,115)/100))))</f>
        <v>0.2</v>
      </c>
    </row>
    <row r="1686" ht="15.0" customHeight="1">
      <c r="A1686" s="45">
        <v>45663.0</v>
      </c>
      <c r="B1686" s="35">
        <v>0.0</v>
      </c>
      <c r="C1686" s="35" t="s">
        <v>128</v>
      </c>
      <c r="D1686" s="39" t="s">
        <v>31</v>
      </c>
      <c r="E1686" s="35" t="s">
        <v>174</v>
      </c>
      <c r="F1686" s="46">
        <f>IF(Cadastro_Cargas!$E$6=0,0,IF(Perfil_Area!$C$3=0,0,MIN(Cadastro_Cargas!$E$6,MAX(Cadastro_Cargas!$F$6,Perfil_Area!$C$3*RANDBETWEEN(85,115)/100))))</f>
        <v>0.606</v>
      </c>
    </row>
    <row r="1687" ht="15.0" customHeight="1">
      <c r="A1687" s="45">
        <v>45663.0</v>
      </c>
      <c r="B1687" s="35">
        <v>0.0</v>
      </c>
      <c r="C1687" s="35" t="s">
        <v>128</v>
      </c>
      <c r="D1687" s="40" t="s">
        <v>44</v>
      </c>
      <c r="E1687" s="35" t="s">
        <v>174</v>
      </c>
      <c r="F1687" s="46">
        <f>IF(Cadastro_Cargas!$E$7=0,0,IF(Perfil_Area!$C$5=0,0,MIN(Cadastro_Cargas!$E$7,MAX(Cadastro_Cargas!$F$7,Perfil_Area!$C$5*RANDBETWEEN(85,115)/100))))</f>
        <v>0.30962</v>
      </c>
    </row>
    <row r="1688" ht="15.0" customHeight="1">
      <c r="A1688" s="45">
        <v>45663.0</v>
      </c>
      <c r="B1688" s="35">
        <v>0.0</v>
      </c>
      <c r="C1688" s="35" t="s">
        <v>128</v>
      </c>
      <c r="D1688" s="41" t="s">
        <v>56</v>
      </c>
      <c r="E1688" s="35" t="s">
        <v>174</v>
      </c>
      <c r="F1688" s="46">
        <f>IF(Cadastro_Cargas!$E$8=0,0,IF(Perfil_Area!$C$7=0,0,MIN(Cadastro_Cargas!$E$8,MAX(Cadastro_Cargas!$F$8,Perfil_Area!$C$7*RANDBETWEEN(85,115)/100))))</f>
        <v>0.176</v>
      </c>
    </row>
    <row r="1689" ht="15.0" customHeight="1">
      <c r="A1689" s="45">
        <v>45663.0</v>
      </c>
      <c r="B1689" s="35">
        <v>0.0</v>
      </c>
      <c r="C1689" s="35" t="s">
        <v>129</v>
      </c>
      <c r="D1689" s="36" t="s">
        <v>104</v>
      </c>
      <c r="E1689" s="35" t="s">
        <v>173</v>
      </c>
      <c r="F1689" s="46">
        <f>IF(Cadastro_Cargas!$E$9=0,0,IF(Perfil_Area!$C$10=0,0,MIN(Cadastro_Cargas!$E$9,MAX(Cadastro_Cargas!$F$9,Perfil_Area!$C$10*RANDBETWEEN(85,115)/100))))</f>
        <v>8</v>
      </c>
    </row>
    <row r="1690" ht="15.0" customHeight="1">
      <c r="A1690" s="45">
        <v>45663.0</v>
      </c>
      <c r="B1690" s="35">
        <v>0.0</v>
      </c>
      <c r="C1690" s="35" t="s">
        <v>129</v>
      </c>
      <c r="D1690" s="36" t="s">
        <v>105</v>
      </c>
      <c r="E1690" s="35" t="s">
        <v>173</v>
      </c>
      <c r="F1690" s="46">
        <f>IF(Cadastro_Cargas!$E$10=0,0,IF(Perfil_Area!$C$12=0,0,MIN(Cadastro_Cargas!$E$10,MAX(Cadastro_Cargas!$F$10,Perfil_Area!$C$12*RANDBETWEEN(85,115)/100))))</f>
        <v>17.6</v>
      </c>
    </row>
    <row r="1691" ht="15.0" customHeight="1">
      <c r="A1691" s="45">
        <v>45663.0</v>
      </c>
      <c r="B1691" s="35">
        <v>0.0</v>
      </c>
      <c r="C1691" s="35" t="s">
        <v>129</v>
      </c>
      <c r="D1691" s="36" t="s">
        <v>106</v>
      </c>
      <c r="E1691" s="35" t="s">
        <v>173</v>
      </c>
      <c r="F1691" s="46">
        <f>IF(Cadastro_Cargas!$E$11=0,0,IF(Perfil_Area!$C$14=0,0,MIN(Cadastro_Cargas!$E$11,MAX(Cadastro_Cargas!$F$11,Perfil_Area!$C$14*RANDBETWEEN(85,115)/100))))</f>
        <v>2.367013373</v>
      </c>
    </row>
    <row r="1692" ht="15.0" customHeight="1">
      <c r="A1692" s="45">
        <v>45663.0</v>
      </c>
      <c r="B1692" s="35">
        <v>0.0</v>
      </c>
      <c r="C1692" s="35" t="s">
        <v>129</v>
      </c>
      <c r="D1692" s="36" t="s">
        <v>107</v>
      </c>
      <c r="E1692" s="35" t="s">
        <v>173</v>
      </c>
      <c r="F1692" s="46">
        <f>IF(Cadastro_Cargas!$E$12=0,0,IF(Perfil_Area!$C$16=0,0,MIN(Cadastro_Cargas!$E$12,MAX(Cadastro_Cargas!$F$12,Perfil_Area!$C$16*RANDBETWEEN(85,115)/100))))</f>
        <v>0.2</v>
      </c>
    </row>
    <row r="1693" ht="15.0" customHeight="1">
      <c r="A1693" s="45">
        <v>45663.0</v>
      </c>
      <c r="B1693" s="35">
        <v>0.0</v>
      </c>
      <c r="C1693" s="35" t="s">
        <v>129</v>
      </c>
      <c r="D1693" s="39" t="s">
        <v>31</v>
      </c>
      <c r="E1693" s="35" t="s">
        <v>174</v>
      </c>
      <c r="F1693" s="46">
        <f>IF(Cadastro_Cargas!$E$13=0,0,IF(Perfil_Area!$C$4=0,0,MIN(Cadastro_Cargas!$E$13,MAX(Cadastro_Cargas!$F$13,Perfil_Area!$C$4*RANDBETWEEN(85,115)/100))))</f>
        <v>1.1175</v>
      </c>
    </row>
    <row r="1694" ht="15.0" customHeight="1">
      <c r="A1694" s="45">
        <v>45663.0</v>
      </c>
      <c r="B1694" s="35">
        <v>0.0</v>
      </c>
      <c r="C1694" s="35" t="s">
        <v>129</v>
      </c>
      <c r="D1694" s="40" t="s">
        <v>44</v>
      </c>
      <c r="E1694" s="35" t="s">
        <v>174</v>
      </c>
      <c r="F1694" s="46">
        <f>IF(Cadastro_Cargas!$E$14=0,0,IF(Perfil_Area!$C$6=0,0,MIN(Cadastro_Cargas!$E$14,MAX(Cadastro_Cargas!$F$14,Perfil_Area!$C$6*RANDBETWEEN(85,115)/100))))</f>
        <v>0.42552</v>
      </c>
    </row>
    <row r="1695" ht="15.0" customHeight="1">
      <c r="A1695" s="45">
        <v>45663.0</v>
      </c>
      <c r="B1695" s="35">
        <v>0.0</v>
      </c>
      <c r="C1695" s="35" t="s">
        <v>129</v>
      </c>
      <c r="D1695" s="41" t="s">
        <v>56</v>
      </c>
      <c r="E1695" s="35" t="s">
        <v>174</v>
      </c>
      <c r="F1695" s="46">
        <f>IF(Cadastro_Cargas!$E$15=0,0,IF(Perfil_Area!$C$8=0,0,MIN(Cadastro_Cargas!$E$15,MAX(Cadastro_Cargas!$F$15,Perfil_Area!$C$8*RANDBETWEEN(85,115)/100))))</f>
        <v>0.336</v>
      </c>
    </row>
    <row r="1696" ht="15.0" customHeight="1">
      <c r="A1696" s="45">
        <v>45663.0416666667</v>
      </c>
      <c r="B1696" s="35">
        <v>1.0</v>
      </c>
      <c r="C1696" s="35" t="s">
        <v>128</v>
      </c>
      <c r="D1696" s="36" t="s">
        <v>104</v>
      </c>
      <c r="E1696" s="35" t="s">
        <v>173</v>
      </c>
      <c r="F1696" s="46">
        <f>IF(Cadastro_Cargas!$E$2=0,0,IF(Perfil_Area!$D$9=0,0,MIN(Cadastro_Cargas!$E$2,MAX(Cadastro_Cargas!$F$2,Perfil_Area!$D$9*RANDBETWEEN(85,115)/100))))</f>
        <v>4</v>
      </c>
    </row>
    <row r="1697" ht="15.0" customHeight="1">
      <c r="A1697" s="45">
        <v>45663.0416666667</v>
      </c>
      <c r="B1697" s="35">
        <v>1.0</v>
      </c>
      <c r="C1697" s="35" t="s">
        <v>128</v>
      </c>
      <c r="D1697" s="36" t="s">
        <v>105</v>
      </c>
      <c r="E1697" s="35" t="s">
        <v>173</v>
      </c>
      <c r="F1697" s="46">
        <f>IF(Cadastro_Cargas!$E$3=0,0,IF(Perfil_Area!$D$11=0,0,MIN(Cadastro_Cargas!$E$3,MAX(Cadastro_Cargas!$F$3,Perfil_Area!$D$11*RANDBETWEEN(85,115)/100))))</f>
        <v>0</v>
      </c>
    </row>
    <row r="1698" ht="15.0" customHeight="1">
      <c r="A1698" s="45">
        <v>45663.0416666667</v>
      </c>
      <c r="B1698" s="35">
        <v>1.0</v>
      </c>
      <c r="C1698" s="35" t="s">
        <v>128</v>
      </c>
      <c r="D1698" s="36" t="s">
        <v>106</v>
      </c>
      <c r="E1698" s="35" t="s">
        <v>173</v>
      </c>
      <c r="F1698" s="46">
        <f>IF(Cadastro_Cargas!$E$4=0,0,IF(Perfil_Area!$D$13=0,0,MIN(Cadastro_Cargas!$E$4,MAX(Cadastro_Cargas!$F$4,Perfil_Area!$D$13*RANDBETWEEN(85,115)/100))))</f>
        <v>0</v>
      </c>
    </row>
    <row r="1699" ht="15.0" customHeight="1">
      <c r="A1699" s="45">
        <v>45663.0416666667</v>
      </c>
      <c r="B1699" s="35">
        <v>1.0</v>
      </c>
      <c r="C1699" s="35" t="s">
        <v>128</v>
      </c>
      <c r="D1699" s="36" t="s">
        <v>107</v>
      </c>
      <c r="E1699" s="35" t="s">
        <v>173</v>
      </c>
      <c r="F1699" s="46">
        <f>IF(Cadastro_Cargas!$E$5=0,0,IF(Perfil_Area!$D$15=0,0,MIN(Cadastro_Cargas!$E$5,MAX(Cadastro_Cargas!$F$5,Perfil_Area!$D$15*RANDBETWEEN(85,115)/100))))</f>
        <v>0.178</v>
      </c>
    </row>
    <row r="1700" ht="15.0" customHeight="1">
      <c r="A1700" s="45">
        <v>45663.0416666667</v>
      </c>
      <c r="B1700" s="35">
        <v>1.0</v>
      </c>
      <c r="C1700" s="35" t="s">
        <v>128</v>
      </c>
      <c r="D1700" s="39" t="s">
        <v>31</v>
      </c>
      <c r="E1700" s="35" t="s">
        <v>174</v>
      </c>
      <c r="F1700" s="46">
        <f>IF(Cadastro_Cargas!$E$6=0,0,IF(Perfil_Area!$D$3=0,0,MIN(Cadastro_Cargas!$E$6,MAX(Cadastro_Cargas!$F$6,Perfil_Area!$D$3*RANDBETWEEN(85,115)/100))))</f>
        <v>0.606</v>
      </c>
    </row>
    <row r="1701" ht="15.0" customHeight="1">
      <c r="A1701" s="45">
        <v>45663.0416666667</v>
      </c>
      <c r="B1701" s="35">
        <v>1.0</v>
      </c>
      <c r="C1701" s="35" t="s">
        <v>128</v>
      </c>
      <c r="D1701" s="40" t="s">
        <v>44</v>
      </c>
      <c r="E1701" s="35" t="s">
        <v>174</v>
      </c>
      <c r="F1701" s="46">
        <f>IF(Cadastro_Cargas!$E$7=0,0,IF(Perfil_Area!$D$5=0,0,MIN(Cadastro_Cargas!$E$7,MAX(Cadastro_Cargas!$F$7,Perfil_Area!$D$5*RANDBETWEEN(85,115)/100))))</f>
        <v>0.26578</v>
      </c>
    </row>
    <row r="1702" ht="15.0" customHeight="1">
      <c r="A1702" s="45">
        <v>45663.0416666667</v>
      </c>
      <c r="B1702" s="35">
        <v>1.0</v>
      </c>
      <c r="C1702" s="35" t="s">
        <v>128</v>
      </c>
      <c r="D1702" s="41" t="s">
        <v>56</v>
      </c>
      <c r="E1702" s="35" t="s">
        <v>174</v>
      </c>
      <c r="F1702" s="46">
        <f>IF(Cadastro_Cargas!$E$8=0,0,IF(Perfil_Area!$D$7=0,0,MIN(Cadastro_Cargas!$E$8,MAX(Cadastro_Cargas!$F$8,Perfil_Area!$D$7*RANDBETWEEN(85,115)/100))))</f>
        <v>0.176</v>
      </c>
    </row>
    <row r="1703" ht="15.0" customHeight="1">
      <c r="A1703" s="45">
        <v>45663.0416666667</v>
      </c>
      <c r="B1703" s="35">
        <v>1.0</v>
      </c>
      <c r="C1703" s="35" t="s">
        <v>129</v>
      </c>
      <c r="D1703" s="36" t="s">
        <v>104</v>
      </c>
      <c r="E1703" s="35" t="s">
        <v>173</v>
      </c>
      <c r="F1703" s="46">
        <f>IF(Cadastro_Cargas!$E$9=0,0,IF(Perfil_Area!$D$10=0,0,MIN(Cadastro_Cargas!$E$9,MAX(Cadastro_Cargas!$F$9,Perfil_Area!$D$10*RANDBETWEEN(85,115)/100))))</f>
        <v>8</v>
      </c>
    </row>
    <row r="1704" ht="15.0" customHeight="1">
      <c r="A1704" s="45">
        <v>45663.0416666667</v>
      </c>
      <c r="B1704" s="35">
        <v>1.0</v>
      </c>
      <c r="C1704" s="35" t="s">
        <v>129</v>
      </c>
      <c r="D1704" s="36" t="s">
        <v>105</v>
      </c>
      <c r="E1704" s="35" t="s">
        <v>173</v>
      </c>
      <c r="F1704" s="46">
        <f>IF(Cadastro_Cargas!$E$10=0,0,IF(Perfil_Area!$D$12=0,0,MIN(Cadastro_Cargas!$E$10,MAX(Cadastro_Cargas!$F$10,Perfil_Area!$D$12*RANDBETWEEN(85,115)/100))))</f>
        <v>17.072</v>
      </c>
    </row>
    <row r="1705" ht="15.0" customHeight="1">
      <c r="A1705" s="45">
        <v>45663.0416666667</v>
      </c>
      <c r="B1705" s="35">
        <v>1.0</v>
      </c>
      <c r="C1705" s="35" t="s">
        <v>129</v>
      </c>
      <c r="D1705" s="36" t="s">
        <v>106</v>
      </c>
      <c r="E1705" s="35" t="s">
        <v>173</v>
      </c>
      <c r="F1705" s="46">
        <f>IF(Cadastro_Cargas!$E$11=0,0,IF(Perfil_Area!$D$14=0,0,MIN(Cadastro_Cargas!$E$11,MAX(Cadastro_Cargas!$F$11,Perfil_Area!$D$14*RANDBETWEEN(85,115)/100))))</f>
        <v>2.367013373</v>
      </c>
    </row>
    <row r="1706" ht="15.0" customHeight="1">
      <c r="A1706" s="45">
        <v>45663.0416666667</v>
      </c>
      <c r="B1706" s="35">
        <v>1.0</v>
      </c>
      <c r="C1706" s="35" t="s">
        <v>129</v>
      </c>
      <c r="D1706" s="36" t="s">
        <v>107</v>
      </c>
      <c r="E1706" s="35" t="s">
        <v>173</v>
      </c>
      <c r="F1706" s="46">
        <f>IF(Cadastro_Cargas!$E$12=0,0,IF(Perfil_Area!$D$16=0,0,MIN(Cadastro_Cargas!$E$12,MAX(Cadastro_Cargas!$F$12,Perfil_Area!$D$16*RANDBETWEEN(85,115)/100))))</f>
        <v>0.192</v>
      </c>
    </row>
    <row r="1707" ht="15.0" customHeight="1">
      <c r="A1707" s="45">
        <v>45663.0416666667</v>
      </c>
      <c r="B1707" s="35">
        <v>1.0</v>
      </c>
      <c r="C1707" s="35" t="s">
        <v>129</v>
      </c>
      <c r="D1707" s="39" t="s">
        <v>31</v>
      </c>
      <c r="E1707" s="35" t="s">
        <v>174</v>
      </c>
      <c r="F1707" s="46">
        <f>IF(Cadastro_Cargas!$E$13=0,0,IF(Perfil_Area!$D$4=0,0,MIN(Cadastro_Cargas!$E$13,MAX(Cadastro_Cargas!$F$13,Perfil_Area!$D$4*RANDBETWEEN(85,115)/100))))</f>
        <v>1.1175</v>
      </c>
    </row>
    <row r="1708" ht="15.0" customHeight="1">
      <c r="A1708" s="45">
        <v>45663.0416666667</v>
      </c>
      <c r="B1708" s="35">
        <v>1.0</v>
      </c>
      <c r="C1708" s="35" t="s">
        <v>129</v>
      </c>
      <c r="D1708" s="40" t="s">
        <v>44</v>
      </c>
      <c r="E1708" s="35" t="s">
        <v>174</v>
      </c>
      <c r="F1708" s="46">
        <f>IF(Cadastro_Cargas!$E$14=0,0,IF(Perfil_Area!$D$6=0,0,MIN(Cadastro_Cargas!$E$14,MAX(Cadastro_Cargas!$F$14,Perfil_Area!$D$6*RANDBETWEEN(85,115)/100))))</f>
        <v>0.394</v>
      </c>
    </row>
    <row r="1709" ht="15.0" customHeight="1">
      <c r="A1709" s="45">
        <v>45663.0416666667</v>
      </c>
      <c r="B1709" s="35">
        <v>1.0</v>
      </c>
      <c r="C1709" s="35" t="s">
        <v>129</v>
      </c>
      <c r="D1709" s="41" t="s">
        <v>56</v>
      </c>
      <c r="E1709" s="35" t="s">
        <v>174</v>
      </c>
      <c r="F1709" s="46">
        <f>IF(Cadastro_Cargas!$E$15=0,0,IF(Perfil_Area!$D$8=0,0,MIN(Cadastro_Cargas!$E$15,MAX(Cadastro_Cargas!$F$15,Perfil_Area!$D$8*RANDBETWEEN(85,115)/100))))</f>
        <v>0.336</v>
      </c>
    </row>
    <row r="1710" ht="15.0" customHeight="1">
      <c r="A1710" s="45">
        <v>45663.0833333333</v>
      </c>
      <c r="B1710" s="35">
        <v>2.0</v>
      </c>
      <c r="C1710" s="35" t="s">
        <v>128</v>
      </c>
      <c r="D1710" s="36" t="s">
        <v>104</v>
      </c>
      <c r="E1710" s="35" t="s">
        <v>173</v>
      </c>
      <c r="F1710" s="46">
        <f>IF(Cadastro_Cargas!$E$2=0,0,IF(Perfil_Area!$E$9=0,0,MIN(Cadastro_Cargas!$E$2,MAX(Cadastro_Cargas!$F$2,Perfil_Area!$E$9*RANDBETWEEN(85,115)/100))))</f>
        <v>4</v>
      </c>
    </row>
    <row r="1711" ht="15.0" customHeight="1">
      <c r="A1711" s="45">
        <v>45663.0833333333</v>
      </c>
      <c r="B1711" s="35">
        <v>2.0</v>
      </c>
      <c r="C1711" s="35" t="s">
        <v>128</v>
      </c>
      <c r="D1711" s="36" t="s">
        <v>105</v>
      </c>
      <c r="E1711" s="35" t="s">
        <v>173</v>
      </c>
      <c r="F1711" s="46">
        <f>IF(Cadastro_Cargas!$E$3=0,0,IF(Perfil_Area!$E$11=0,0,MIN(Cadastro_Cargas!$E$3,MAX(Cadastro_Cargas!$F$3,Perfil_Area!$E$11*RANDBETWEEN(85,115)/100))))</f>
        <v>0</v>
      </c>
    </row>
    <row r="1712" ht="15.0" customHeight="1">
      <c r="A1712" s="45">
        <v>45663.0833333333</v>
      </c>
      <c r="B1712" s="35">
        <v>2.0</v>
      </c>
      <c r="C1712" s="35" t="s">
        <v>128</v>
      </c>
      <c r="D1712" s="36" t="s">
        <v>106</v>
      </c>
      <c r="E1712" s="35" t="s">
        <v>173</v>
      </c>
      <c r="F1712" s="46">
        <f>IF(Cadastro_Cargas!$E$4=0,0,IF(Perfil_Area!$E$13=0,0,MIN(Cadastro_Cargas!$E$4,MAX(Cadastro_Cargas!$F$4,Perfil_Area!$E$13*RANDBETWEEN(85,115)/100))))</f>
        <v>0</v>
      </c>
    </row>
    <row r="1713" ht="15.0" customHeight="1">
      <c r="A1713" s="45">
        <v>45663.0833333333</v>
      </c>
      <c r="B1713" s="35">
        <v>2.0</v>
      </c>
      <c r="C1713" s="35" t="s">
        <v>128</v>
      </c>
      <c r="D1713" s="36" t="s">
        <v>107</v>
      </c>
      <c r="E1713" s="35" t="s">
        <v>173</v>
      </c>
      <c r="F1713" s="46">
        <f>IF(Cadastro_Cargas!$E$5=0,0,IF(Perfil_Area!$E$15=0,0,MIN(Cadastro_Cargas!$E$5,MAX(Cadastro_Cargas!$F$5,Perfil_Area!$E$15*RANDBETWEEN(85,115)/100))))</f>
        <v>0.172</v>
      </c>
    </row>
    <row r="1714" ht="15.0" customHeight="1">
      <c r="A1714" s="45">
        <v>45663.0833333333</v>
      </c>
      <c r="B1714" s="35">
        <v>2.0</v>
      </c>
      <c r="C1714" s="35" t="s">
        <v>128</v>
      </c>
      <c r="D1714" s="39" t="s">
        <v>31</v>
      </c>
      <c r="E1714" s="35" t="s">
        <v>174</v>
      </c>
      <c r="F1714" s="46">
        <f>IF(Cadastro_Cargas!$E$6=0,0,IF(Perfil_Area!$E$3=0,0,MIN(Cadastro_Cargas!$E$6,MAX(Cadastro_Cargas!$F$6,Perfil_Area!$E$3*RANDBETWEEN(85,115)/100))))</f>
        <v>0.606</v>
      </c>
    </row>
    <row r="1715" ht="15.0" customHeight="1">
      <c r="A1715" s="45">
        <v>45663.0833333333</v>
      </c>
      <c r="B1715" s="35">
        <v>2.0</v>
      </c>
      <c r="C1715" s="35" t="s">
        <v>128</v>
      </c>
      <c r="D1715" s="40" t="s">
        <v>44</v>
      </c>
      <c r="E1715" s="35" t="s">
        <v>174</v>
      </c>
      <c r="F1715" s="46">
        <f>IF(Cadastro_Cargas!$E$7=0,0,IF(Perfil_Area!$E$5=0,0,MIN(Cadastro_Cargas!$E$7,MAX(Cadastro_Cargas!$F$7,Perfil_Area!$E$5*RANDBETWEEN(85,115)/100))))</f>
        <v>0.24934</v>
      </c>
    </row>
    <row r="1716" ht="15.0" customHeight="1">
      <c r="A1716" s="45">
        <v>45663.0833333333</v>
      </c>
      <c r="B1716" s="35">
        <v>2.0</v>
      </c>
      <c r="C1716" s="35" t="s">
        <v>128</v>
      </c>
      <c r="D1716" s="41" t="s">
        <v>56</v>
      </c>
      <c r="E1716" s="35" t="s">
        <v>174</v>
      </c>
      <c r="F1716" s="46">
        <f>IF(Cadastro_Cargas!$E$8=0,0,IF(Perfil_Area!$E$7=0,0,MIN(Cadastro_Cargas!$E$8,MAX(Cadastro_Cargas!$F$8,Perfil_Area!$E$7*RANDBETWEEN(85,115)/100))))</f>
        <v>0.176</v>
      </c>
    </row>
    <row r="1717" ht="15.0" customHeight="1">
      <c r="A1717" s="45">
        <v>45663.0833333333</v>
      </c>
      <c r="B1717" s="35">
        <v>2.0</v>
      </c>
      <c r="C1717" s="35" t="s">
        <v>129</v>
      </c>
      <c r="D1717" s="36" t="s">
        <v>104</v>
      </c>
      <c r="E1717" s="35" t="s">
        <v>173</v>
      </c>
      <c r="F1717" s="46">
        <f>IF(Cadastro_Cargas!$E$9=0,0,IF(Perfil_Area!$E$10=0,0,MIN(Cadastro_Cargas!$E$9,MAX(Cadastro_Cargas!$F$9,Perfil_Area!$E$10*RANDBETWEEN(85,115)/100))))</f>
        <v>7.44</v>
      </c>
    </row>
    <row r="1718" ht="15.0" customHeight="1">
      <c r="A1718" s="45">
        <v>45663.0833333333</v>
      </c>
      <c r="B1718" s="35">
        <v>2.0</v>
      </c>
      <c r="C1718" s="35" t="s">
        <v>129</v>
      </c>
      <c r="D1718" s="36" t="s">
        <v>105</v>
      </c>
      <c r="E1718" s="35" t="s">
        <v>173</v>
      </c>
      <c r="F1718" s="46">
        <f>IF(Cadastro_Cargas!$E$10=0,0,IF(Perfil_Area!$E$12=0,0,MIN(Cadastro_Cargas!$E$10,MAX(Cadastro_Cargas!$F$10,Perfil_Area!$E$12*RANDBETWEEN(85,115)/100))))</f>
        <v>0</v>
      </c>
    </row>
    <row r="1719" ht="15.0" customHeight="1">
      <c r="A1719" s="45">
        <v>45663.0833333333</v>
      </c>
      <c r="B1719" s="35">
        <v>2.0</v>
      </c>
      <c r="C1719" s="35" t="s">
        <v>129</v>
      </c>
      <c r="D1719" s="36" t="s">
        <v>106</v>
      </c>
      <c r="E1719" s="35" t="s">
        <v>173</v>
      </c>
      <c r="F1719" s="46">
        <f>IF(Cadastro_Cargas!$E$11=0,0,IF(Perfil_Area!$E$14=0,0,MIN(Cadastro_Cargas!$E$11,MAX(Cadastro_Cargas!$F$11,Perfil_Area!$E$14*RANDBETWEEN(85,115)/100))))</f>
        <v>2.367013373</v>
      </c>
    </row>
    <row r="1720" ht="15.0" customHeight="1">
      <c r="A1720" s="45">
        <v>45663.0833333333</v>
      </c>
      <c r="B1720" s="35">
        <v>2.0</v>
      </c>
      <c r="C1720" s="35" t="s">
        <v>129</v>
      </c>
      <c r="D1720" s="36" t="s">
        <v>107</v>
      </c>
      <c r="E1720" s="35" t="s">
        <v>173</v>
      </c>
      <c r="F1720" s="46">
        <f>IF(Cadastro_Cargas!$E$12=0,0,IF(Perfil_Area!$E$16=0,0,MIN(Cadastro_Cargas!$E$12,MAX(Cadastro_Cargas!$F$12,Perfil_Area!$E$16*RANDBETWEEN(85,115)/100))))</f>
        <v>0.2</v>
      </c>
    </row>
    <row r="1721" ht="15.0" customHeight="1">
      <c r="A1721" s="45">
        <v>45663.0833333333</v>
      </c>
      <c r="B1721" s="35">
        <v>2.0</v>
      </c>
      <c r="C1721" s="35" t="s">
        <v>129</v>
      </c>
      <c r="D1721" s="39" t="s">
        <v>31</v>
      </c>
      <c r="E1721" s="35" t="s">
        <v>174</v>
      </c>
      <c r="F1721" s="46">
        <f>IF(Cadastro_Cargas!$E$13=0,0,IF(Perfil_Area!$E$4=0,0,MIN(Cadastro_Cargas!$E$13,MAX(Cadastro_Cargas!$F$13,Perfil_Area!$E$4*RANDBETWEEN(85,115)/100))))</f>
        <v>1.1175</v>
      </c>
    </row>
    <row r="1722" ht="15.0" customHeight="1">
      <c r="A1722" s="45">
        <v>45663.0833333333</v>
      </c>
      <c r="B1722" s="35">
        <v>2.0</v>
      </c>
      <c r="C1722" s="35" t="s">
        <v>129</v>
      </c>
      <c r="D1722" s="40" t="s">
        <v>44</v>
      </c>
      <c r="E1722" s="35" t="s">
        <v>174</v>
      </c>
      <c r="F1722" s="46">
        <f>IF(Cadastro_Cargas!$E$14=0,0,IF(Perfil_Area!$E$6=0,0,MIN(Cadastro_Cargas!$E$14,MAX(Cadastro_Cargas!$F$14,Perfil_Area!$E$6*RANDBETWEEN(85,115)/100))))</f>
        <v>0.36642</v>
      </c>
    </row>
    <row r="1723" ht="15.0" customHeight="1">
      <c r="A1723" s="45">
        <v>45663.0833333333</v>
      </c>
      <c r="B1723" s="35">
        <v>2.0</v>
      </c>
      <c r="C1723" s="35" t="s">
        <v>129</v>
      </c>
      <c r="D1723" s="41" t="s">
        <v>56</v>
      </c>
      <c r="E1723" s="35" t="s">
        <v>174</v>
      </c>
      <c r="F1723" s="46">
        <f>IF(Cadastro_Cargas!$E$15=0,0,IF(Perfil_Area!$E$8=0,0,MIN(Cadastro_Cargas!$E$15,MAX(Cadastro_Cargas!$F$15,Perfil_Area!$E$8*RANDBETWEEN(85,115)/100))))</f>
        <v>0.336</v>
      </c>
    </row>
    <row r="1724" ht="15.0" customHeight="1">
      <c r="A1724" s="45">
        <v>45663.125</v>
      </c>
      <c r="B1724" s="35">
        <v>3.0</v>
      </c>
      <c r="C1724" s="35" t="s">
        <v>128</v>
      </c>
      <c r="D1724" s="36" t="s">
        <v>104</v>
      </c>
      <c r="E1724" s="35" t="s">
        <v>173</v>
      </c>
      <c r="F1724" s="46">
        <f>IF(Cadastro_Cargas!$E$2=0,0,IF(Perfil_Area!$F$9=0,0,MIN(Cadastro_Cargas!$E$2,MAX(Cadastro_Cargas!$F$2,Perfil_Area!$F$9*RANDBETWEEN(85,115)/100))))</f>
        <v>4</v>
      </c>
    </row>
    <row r="1725" ht="15.0" customHeight="1">
      <c r="A1725" s="45">
        <v>45663.125</v>
      </c>
      <c r="B1725" s="35">
        <v>3.0</v>
      </c>
      <c r="C1725" s="35" t="s">
        <v>128</v>
      </c>
      <c r="D1725" s="36" t="s">
        <v>105</v>
      </c>
      <c r="E1725" s="35" t="s">
        <v>173</v>
      </c>
      <c r="F1725" s="46">
        <f>IF(Cadastro_Cargas!$E$3=0,0,IF(Perfil_Area!$F$11=0,0,MIN(Cadastro_Cargas!$E$3,MAX(Cadastro_Cargas!$F$3,Perfil_Area!$F$11*RANDBETWEEN(85,115)/100))))</f>
        <v>0</v>
      </c>
    </row>
    <row r="1726" ht="15.0" customHeight="1">
      <c r="A1726" s="45">
        <v>45663.125</v>
      </c>
      <c r="B1726" s="35">
        <v>3.0</v>
      </c>
      <c r="C1726" s="35" t="s">
        <v>128</v>
      </c>
      <c r="D1726" s="36" t="s">
        <v>106</v>
      </c>
      <c r="E1726" s="35" t="s">
        <v>173</v>
      </c>
      <c r="F1726" s="46">
        <f>IF(Cadastro_Cargas!$E$4=0,0,IF(Perfil_Area!$F$13=0,0,MIN(Cadastro_Cargas!$E$4,MAX(Cadastro_Cargas!$F$4,Perfil_Area!$F$13*RANDBETWEEN(85,115)/100))))</f>
        <v>0</v>
      </c>
    </row>
    <row r="1727" ht="15.0" customHeight="1">
      <c r="A1727" s="45">
        <v>45663.125</v>
      </c>
      <c r="B1727" s="35">
        <v>3.0</v>
      </c>
      <c r="C1727" s="35" t="s">
        <v>128</v>
      </c>
      <c r="D1727" s="36" t="s">
        <v>107</v>
      </c>
      <c r="E1727" s="35" t="s">
        <v>173</v>
      </c>
      <c r="F1727" s="46">
        <f>IF(Cadastro_Cargas!$E$5=0,0,IF(Perfil_Area!$F$15=0,0,MIN(Cadastro_Cargas!$E$5,MAX(Cadastro_Cargas!$F$5,Perfil_Area!$F$15*RANDBETWEEN(85,115)/100))))</f>
        <v>0.174</v>
      </c>
    </row>
    <row r="1728" ht="15.0" customHeight="1">
      <c r="A1728" s="45">
        <v>45663.125</v>
      </c>
      <c r="B1728" s="35">
        <v>3.0</v>
      </c>
      <c r="C1728" s="35" t="s">
        <v>128</v>
      </c>
      <c r="D1728" s="39" t="s">
        <v>31</v>
      </c>
      <c r="E1728" s="35" t="s">
        <v>174</v>
      </c>
      <c r="F1728" s="46">
        <f>IF(Cadastro_Cargas!$E$6=0,0,IF(Perfil_Area!$F$3=0,0,MIN(Cadastro_Cargas!$E$6,MAX(Cadastro_Cargas!$F$6,Perfil_Area!$F$3*RANDBETWEEN(85,115)/100))))</f>
        <v>0.606</v>
      </c>
    </row>
    <row r="1729" ht="15.0" customHeight="1">
      <c r="A1729" s="45">
        <v>45663.125</v>
      </c>
      <c r="B1729" s="35">
        <v>3.0</v>
      </c>
      <c r="C1729" s="35" t="s">
        <v>128</v>
      </c>
      <c r="D1729" s="40" t="s">
        <v>44</v>
      </c>
      <c r="E1729" s="35" t="s">
        <v>174</v>
      </c>
      <c r="F1729" s="46">
        <f>IF(Cadastro_Cargas!$E$7=0,0,IF(Perfil_Area!$F$5=0,0,MIN(Cadastro_Cargas!$E$7,MAX(Cadastro_Cargas!$F$7,Perfil_Area!$F$5*RANDBETWEEN(85,115)/100))))</f>
        <v>0.24386</v>
      </c>
    </row>
    <row r="1730" ht="15.0" customHeight="1">
      <c r="A1730" s="45">
        <v>45663.125</v>
      </c>
      <c r="B1730" s="35">
        <v>3.0</v>
      </c>
      <c r="C1730" s="35" t="s">
        <v>128</v>
      </c>
      <c r="D1730" s="41" t="s">
        <v>56</v>
      </c>
      <c r="E1730" s="35" t="s">
        <v>174</v>
      </c>
      <c r="F1730" s="46">
        <f>IF(Cadastro_Cargas!$E$8=0,0,IF(Perfil_Area!$F$7=0,0,MIN(Cadastro_Cargas!$E$8,MAX(Cadastro_Cargas!$F$8,Perfil_Area!$F$7*RANDBETWEEN(85,115)/100))))</f>
        <v>0.176</v>
      </c>
    </row>
    <row r="1731" ht="15.0" customHeight="1">
      <c r="A1731" s="45">
        <v>45663.125</v>
      </c>
      <c r="B1731" s="35">
        <v>3.0</v>
      </c>
      <c r="C1731" s="35" t="s">
        <v>129</v>
      </c>
      <c r="D1731" s="36" t="s">
        <v>104</v>
      </c>
      <c r="E1731" s="35" t="s">
        <v>173</v>
      </c>
      <c r="F1731" s="46">
        <f>IF(Cadastro_Cargas!$E$9=0,0,IF(Perfil_Area!$F$10=0,0,MIN(Cadastro_Cargas!$E$9,MAX(Cadastro_Cargas!$F$9,Perfil_Area!$F$10*RANDBETWEEN(85,115)/100))))</f>
        <v>7.44</v>
      </c>
    </row>
    <row r="1732" ht="15.0" customHeight="1">
      <c r="A1732" s="45">
        <v>45663.125</v>
      </c>
      <c r="B1732" s="35">
        <v>3.0</v>
      </c>
      <c r="C1732" s="35" t="s">
        <v>129</v>
      </c>
      <c r="D1732" s="36" t="s">
        <v>105</v>
      </c>
      <c r="E1732" s="35" t="s">
        <v>173</v>
      </c>
      <c r="F1732" s="46">
        <f>IF(Cadastro_Cargas!$E$10=0,0,IF(Perfil_Area!$F$12=0,0,MIN(Cadastro_Cargas!$E$10,MAX(Cadastro_Cargas!$F$10,Perfil_Area!$F$12*RANDBETWEEN(85,115)/100))))</f>
        <v>0</v>
      </c>
    </row>
    <row r="1733" ht="15.0" customHeight="1">
      <c r="A1733" s="45">
        <v>45663.125</v>
      </c>
      <c r="B1733" s="35">
        <v>3.0</v>
      </c>
      <c r="C1733" s="35" t="s">
        <v>129</v>
      </c>
      <c r="D1733" s="36" t="s">
        <v>106</v>
      </c>
      <c r="E1733" s="35" t="s">
        <v>173</v>
      </c>
      <c r="F1733" s="46">
        <f>IF(Cadastro_Cargas!$E$11=0,0,IF(Perfil_Area!$F$14=0,0,MIN(Cadastro_Cargas!$E$11,MAX(Cadastro_Cargas!$F$11,Perfil_Area!$F$14*RANDBETWEEN(85,115)/100))))</f>
        <v>2.19966419</v>
      </c>
    </row>
    <row r="1734" ht="15.0" customHeight="1">
      <c r="A1734" s="45">
        <v>45663.125</v>
      </c>
      <c r="B1734" s="35">
        <v>3.0</v>
      </c>
      <c r="C1734" s="35" t="s">
        <v>129</v>
      </c>
      <c r="D1734" s="36" t="s">
        <v>107</v>
      </c>
      <c r="E1734" s="35" t="s">
        <v>173</v>
      </c>
      <c r="F1734" s="46">
        <f>IF(Cadastro_Cargas!$E$12=0,0,IF(Perfil_Area!$F$16=0,0,MIN(Cadastro_Cargas!$E$12,MAX(Cadastro_Cargas!$F$12,Perfil_Area!$F$16*RANDBETWEEN(85,115)/100))))</f>
        <v>0.17</v>
      </c>
    </row>
    <row r="1735" ht="15.0" customHeight="1">
      <c r="A1735" s="45">
        <v>45663.125</v>
      </c>
      <c r="B1735" s="35">
        <v>3.0</v>
      </c>
      <c r="C1735" s="35" t="s">
        <v>129</v>
      </c>
      <c r="D1735" s="39" t="s">
        <v>31</v>
      </c>
      <c r="E1735" s="35" t="s">
        <v>174</v>
      </c>
      <c r="F1735" s="46">
        <f>IF(Cadastro_Cargas!$E$13=0,0,IF(Perfil_Area!$F$4=0,0,MIN(Cadastro_Cargas!$E$13,MAX(Cadastro_Cargas!$F$13,Perfil_Area!$F$4*RANDBETWEEN(85,115)/100))))</f>
        <v>1.1175</v>
      </c>
    </row>
    <row r="1736" ht="15.0" customHeight="1">
      <c r="A1736" s="45">
        <v>45663.125</v>
      </c>
      <c r="B1736" s="35">
        <v>3.0</v>
      </c>
      <c r="C1736" s="35" t="s">
        <v>129</v>
      </c>
      <c r="D1736" s="40" t="s">
        <v>44</v>
      </c>
      <c r="E1736" s="35" t="s">
        <v>174</v>
      </c>
      <c r="F1736" s="46">
        <f>IF(Cadastro_Cargas!$E$14=0,0,IF(Perfil_Area!$F$6=0,0,MIN(Cadastro_Cargas!$E$14,MAX(Cadastro_Cargas!$F$14,Perfil_Area!$F$6*RANDBETWEEN(85,115)/100))))</f>
        <v>0.35854</v>
      </c>
    </row>
    <row r="1737" ht="15.0" customHeight="1">
      <c r="A1737" s="45">
        <v>45663.125</v>
      </c>
      <c r="B1737" s="35">
        <v>3.0</v>
      </c>
      <c r="C1737" s="35" t="s">
        <v>129</v>
      </c>
      <c r="D1737" s="41" t="s">
        <v>56</v>
      </c>
      <c r="E1737" s="35" t="s">
        <v>174</v>
      </c>
      <c r="F1737" s="46">
        <f>IF(Cadastro_Cargas!$E$15=0,0,IF(Perfil_Area!$F$8=0,0,MIN(Cadastro_Cargas!$E$15,MAX(Cadastro_Cargas!$F$15,Perfil_Area!$F$8*RANDBETWEEN(85,115)/100))))</f>
        <v>0.336</v>
      </c>
    </row>
    <row r="1738" ht="15.0" customHeight="1">
      <c r="A1738" s="45">
        <v>45663.1666666667</v>
      </c>
      <c r="B1738" s="35">
        <v>4.0</v>
      </c>
      <c r="C1738" s="35" t="s">
        <v>128</v>
      </c>
      <c r="D1738" s="36" t="s">
        <v>104</v>
      </c>
      <c r="E1738" s="35" t="s">
        <v>173</v>
      </c>
      <c r="F1738" s="46">
        <f>IF(Cadastro_Cargas!$E$2=0,0,IF(Perfil_Area!$G$9=0,0,MIN(Cadastro_Cargas!$E$2,MAX(Cadastro_Cargas!$F$2,Perfil_Area!$G$9*RANDBETWEEN(85,115)/100))))</f>
        <v>4</v>
      </c>
    </row>
    <row r="1739" ht="15.0" customHeight="1">
      <c r="A1739" s="45">
        <v>45663.1666666667</v>
      </c>
      <c r="B1739" s="35">
        <v>4.0</v>
      </c>
      <c r="C1739" s="35" t="s">
        <v>128</v>
      </c>
      <c r="D1739" s="36" t="s">
        <v>105</v>
      </c>
      <c r="E1739" s="35" t="s">
        <v>173</v>
      </c>
      <c r="F1739" s="46">
        <f>IF(Cadastro_Cargas!$E$3=0,0,IF(Perfil_Area!$G$11=0,0,MIN(Cadastro_Cargas!$E$3,MAX(Cadastro_Cargas!$F$3,Perfil_Area!$G$11*RANDBETWEEN(85,115)/100))))</f>
        <v>0</v>
      </c>
    </row>
    <row r="1740" ht="15.0" customHeight="1">
      <c r="A1740" s="45">
        <v>45663.1666666667</v>
      </c>
      <c r="B1740" s="35">
        <v>4.0</v>
      </c>
      <c r="C1740" s="35" t="s">
        <v>128</v>
      </c>
      <c r="D1740" s="36" t="s">
        <v>106</v>
      </c>
      <c r="E1740" s="35" t="s">
        <v>173</v>
      </c>
      <c r="F1740" s="46">
        <f>IF(Cadastro_Cargas!$E$4=0,0,IF(Perfil_Area!$G$13=0,0,MIN(Cadastro_Cargas!$E$4,MAX(Cadastro_Cargas!$F$4,Perfil_Area!$G$13*RANDBETWEEN(85,115)/100))))</f>
        <v>0</v>
      </c>
    </row>
    <row r="1741" ht="15.0" customHeight="1">
      <c r="A1741" s="45">
        <v>45663.1666666667</v>
      </c>
      <c r="B1741" s="35">
        <v>4.0</v>
      </c>
      <c r="C1741" s="35" t="s">
        <v>128</v>
      </c>
      <c r="D1741" s="36" t="s">
        <v>107</v>
      </c>
      <c r="E1741" s="35" t="s">
        <v>173</v>
      </c>
      <c r="F1741" s="46">
        <f>IF(Cadastro_Cargas!$E$5=0,0,IF(Perfil_Area!$G$15=0,0,MIN(Cadastro_Cargas!$E$5,MAX(Cadastro_Cargas!$F$5,Perfil_Area!$G$15*RANDBETWEEN(85,115)/100))))</f>
        <v>0.18</v>
      </c>
    </row>
    <row r="1742" ht="15.0" customHeight="1">
      <c r="A1742" s="45">
        <v>45663.1666666667</v>
      </c>
      <c r="B1742" s="35">
        <v>4.0</v>
      </c>
      <c r="C1742" s="35" t="s">
        <v>128</v>
      </c>
      <c r="D1742" s="39" t="s">
        <v>31</v>
      </c>
      <c r="E1742" s="35" t="s">
        <v>174</v>
      </c>
      <c r="F1742" s="46">
        <f>IF(Cadastro_Cargas!$E$6=0,0,IF(Perfil_Area!$G$3=0,0,MIN(Cadastro_Cargas!$E$6,MAX(Cadastro_Cargas!$F$6,Perfil_Area!$G$3*RANDBETWEEN(85,115)/100))))</f>
        <v>0.606</v>
      </c>
    </row>
    <row r="1743" ht="15.0" customHeight="1">
      <c r="A1743" s="45">
        <v>45663.1666666667</v>
      </c>
      <c r="B1743" s="35">
        <v>4.0</v>
      </c>
      <c r="C1743" s="35" t="s">
        <v>128</v>
      </c>
      <c r="D1743" s="40" t="s">
        <v>44</v>
      </c>
      <c r="E1743" s="35" t="s">
        <v>174</v>
      </c>
      <c r="F1743" s="46">
        <f>IF(Cadastro_Cargas!$E$7=0,0,IF(Perfil_Area!$G$5=0,0,MIN(Cadastro_Cargas!$E$7,MAX(Cadastro_Cargas!$F$7,Perfil_Area!$G$5*RANDBETWEEN(85,115)/100))))</f>
        <v>0.25756</v>
      </c>
    </row>
    <row r="1744" ht="15.0" customHeight="1">
      <c r="A1744" s="45">
        <v>45663.1666666667</v>
      </c>
      <c r="B1744" s="35">
        <v>4.0</v>
      </c>
      <c r="C1744" s="35" t="s">
        <v>128</v>
      </c>
      <c r="D1744" s="41" t="s">
        <v>56</v>
      </c>
      <c r="E1744" s="35" t="s">
        <v>174</v>
      </c>
      <c r="F1744" s="46">
        <f>IF(Cadastro_Cargas!$E$8=0,0,IF(Perfil_Area!$G$7=0,0,MIN(Cadastro_Cargas!$E$8,MAX(Cadastro_Cargas!$F$8,Perfil_Area!$G$7*RANDBETWEEN(85,115)/100))))</f>
        <v>0.176</v>
      </c>
    </row>
    <row r="1745" ht="15.0" customHeight="1">
      <c r="A1745" s="45">
        <v>45663.1666666667</v>
      </c>
      <c r="B1745" s="35">
        <v>4.0</v>
      </c>
      <c r="C1745" s="35" t="s">
        <v>129</v>
      </c>
      <c r="D1745" s="36" t="s">
        <v>104</v>
      </c>
      <c r="E1745" s="35" t="s">
        <v>173</v>
      </c>
      <c r="F1745" s="46">
        <f>IF(Cadastro_Cargas!$E$9=0,0,IF(Perfil_Area!$G$10=0,0,MIN(Cadastro_Cargas!$E$9,MAX(Cadastro_Cargas!$F$9,Perfil_Area!$G$10*RANDBETWEEN(85,115)/100))))</f>
        <v>8</v>
      </c>
    </row>
    <row r="1746" ht="15.0" customHeight="1">
      <c r="A1746" s="45">
        <v>45663.1666666667</v>
      </c>
      <c r="B1746" s="35">
        <v>4.0</v>
      </c>
      <c r="C1746" s="35" t="s">
        <v>129</v>
      </c>
      <c r="D1746" s="36" t="s">
        <v>105</v>
      </c>
      <c r="E1746" s="35" t="s">
        <v>173</v>
      </c>
      <c r="F1746" s="46">
        <f>IF(Cadastro_Cargas!$E$10=0,0,IF(Perfil_Area!$G$12=0,0,MIN(Cadastro_Cargas!$E$10,MAX(Cadastro_Cargas!$F$10,Perfil_Area!$G$12*RANDBETWEEN(85,115)/100))))</f>
        <v>0</v>
      </c>
    </row>
    <row r="1747" ht="15.0" customHeight="1">
      <c r="A1747" s="45">
        <v>45663.1666666667</v>
      </c>
      <c r="B1747" s="35">
        <v>4.0</v>
      </c>
      <c r="C1747" s="35" t="s">
        <v>129</v>
      </c>
      <c r="D1747" s="36" t="s">
        <v>106</v>
      </c>
      <c r="E1747" s="35" t="s">
        <v>173</v>
      </c>
      <c r="F1747" s="46">
        <f>IF(Cadastro_Cargas!$E$11=0,0,IF(Perfil_Area!$G$14=0,0,MIN(Cadastro_Cargas!$E$11,MAX(Cadastro_Cargas!$F$11,Perfil_Area!$G$14*RANDBETWEEN(85,115)/100))))</f>
        <v>2.367013373</v>
      </c>
    </row>
    <row r="1748" ht="15.0" customHeight="1">
      <c r="A1748" s="45">
        <v>45663.1666666667</v>
      </c>
      <c r="B1748" s="35">
        <v>4.0</v>
      </c>
      <c r="C1748" s="35" t="s">
        <v>129</v>
      </c>
      <c r="D1748" s="36" t="s">
        <v>107</v>
      </c>
      <c r="E1748" s="35" t="s">
        <v>173</v>
      </c>
      <c r="F1748" s="46">
        <f>IF(Cadastro_Cargas!$E$12=0,0,IF(Perfil_Area!$G$16=0,0,MIN(Cadastro_Cargas!$E$12,MAX(Cadastro_Cargas!$F$12,Perfil_Area!$G$16*RANDBETWEEN(85,115)/100))))</f>
        <v>0.2</v>
      </c>
    </row>
    <row r="1749" ht="15.0" customHeight="1">
      <c r="A1749" s="45">
        <v>45663.1666666667</v>
      </c>
      <c r="B1749" s="35">
        <v>4.0</v>
      </c>
      <c r="C1749" s="35" t="s">
        <v>129</v>
      </c>
      <c r="D1749" s="39" t="s">
        <v>31</v>
      </c>
      <c r="E1749" s="35" t="s">
        <v>174</v>
      </c>
      <c r="F1749" s="46">
        <f>IF(Cadastro_Cargas!$E$13=0,0,IF(Perfil_Area!$G$4=0,0,MIN(Cadastro_Cargas!$E$13,MAX(Cadastro_Cargas!$F$13,Perfil_Area!$G$4*RANDBETWEEN(85,115)/100))))</f>
        <v>1.1175</v>
      </c>
    </row>
    <row r="1750" ht="15.0" customHeight="1">
      <c r="A1750" s="45">
        <v>45663.1666666667</v>
      </c>
      <c r="B1750" s="35">
        <v>4.0</v>
      </c>
      <c r="C1750" s="35" t="s">
        <v>129</v>
      </c>
      <c r="D1750" s="40" t="s">
        <v>44</v>
      </c>
      <c r="E1750" s="35" t="s">
        <v>174</v>
      </c>
      <c r="F1750" s="46">
        <f>IF(Cadastro_Cargas!$E$14=0,0,IF(Perfil_Area!$G$6=0,0,MIN(Cadastro_Cargas!$E$14,MAX(Cadastro_Cargas!$F$14,Perfil_Area!$G$6*RANDBETWEEN(85,115)/100))))</f>
        <v>0.44522</v>
      </c>
    </row>
    <row r="1751" ht="15.0" customHeight="1">
      <c r="A1751" s="45">
        <v>45663.1666666667</v>
      </c>
      <c r="B1751" s="35">
        <v>4.0</v>
      </c>
      <c r="C1751" s="35" t="s">
        <v>129</v>
      </c>
      <c r="D1751" s="41" t="s">
        <v>56</v>
      </c>
      <c r="E1751" s="35" t="s">
        <v>174</v>
      </c>
      <c r="F1751" s="46">
        <f>IF(Cadastro_Cargas!$E$15=0,0,IF(Perfil_Area!$G$8=0,0,MIN(Cadastro_Cargas!$E$15,MAX(Cadastro_Cargas!$F$15,Perfil_Area!$G$8*RANDBETWEEN(85,115)/100))))</f>
        <v>0.30294</v>
      </c>
    </row>
    <row r="1752" ht="15.0" customHeight="1">
      <c r="A1752" s="45">
        <v>45663.2083333333</v>
      </c>
      <c r="B1752" s="35">
        <v>5.0</v>
      </c>
      <c r="C1752" s="35" t="s">
        <v>128</v>
      </c>
      <c r="D1752" s="36" t="s">
        <v>104</v>
      </c>
      <c r="E1752" s="35" t="s">
        <v>173</v>
      </c>
      <c r="F1752" s="46">
        <f>IF(Cadastro_Cargas!$E$2=0,0,IF(Perfil_Area!$H$9=0,0,MIN(Cadastro_Cargas!$E$2,MAX(Cadastro_Cargas!$F$2,Perfil_Area!$H$9*RANDBETWEEN(85,115)/100))))</f>
        <v>0</v>
      </c>
    </row>
    <row r="1753" ht="15.0" customHeight="1">
      <c r="A1753" s="45">
        <v>45663.2083333333</v>
      </c>
      <c r="B1753" s="35">
        <v>5.0</v>
      </c>
      <c r="C1753" s="35" t="s">
        <v>128</v>
      </c>
      <c r="D1753" s="36" t="s">
        <v>105</v>
      </c>
      <c r="E1753" s="35" t="s">
        <v>173</v>
      </c>
      <c r="F1753" s="46">
        <f>IF(Cadastro_Cargas!$E$3=0,0,IF(Perfil_Area!$H$11=0,0,MIN(Cadastro_Cargas!$E$3,MAX(Cadastro_Cargas!$F$3,Perfil_Area!$H$11*RANDBETWEEN(85,115)/100))))</f>
        <v>0</v>
      </c>
    </row>
    <row r="1754" ht="15.0" customHeight="1">
      <c r="A1754" s="45">
        <v>45663.2083333333</v>
      </c>
      <c r="B1754" s="35">
        <v>5.0</v>
      </c>
      <c r="C1754" s="35" t="s">
        <v>128</v>
      </c>
      <c r="D1754" s="36" t="s">
        <v>106</v>
      </c>
      <c r="E1754" s="35" t="s">
        <v>173</v>
      </c>
      <c r="F1754" s="46">
        <f>IF(Cadastro_Cargas!$E$4=0,0,IF(Perfil_Area!$H$13=0,0,MIN(Cadastro_Cargas!$E$4,MAX(Cadastro_Cargas!$F$4,Perfil_Area!$H$13*RANDBETWEEN(85,115)/100))))</f>
        <v>0</v>
      </c>
    </row>
    <row r="1755" ht="15.0" customHeight="1">
      <c r="A1755" s="45">
        <v>45663.2083333333</v>
      </c>
      <c r="B1755" s="35">
        <v>5.0</v>
      </c>
      <c r="C1755" s="35" t="s">
        <v>128</v>
      </c>
      <c r="D1755" s="36" t="s">
        <v>107</v>
      </c>
      <c r="E1755" s="35" t="s">
        <v>173</v>
      </c>
      <c r="F1755" s="46">
        <f>IF(Cadastro_Cargas!$E$5=0,0,IF(Perfil_Area!$H$15=0,0,MIN(Cadastro_Cargas!$E$5,MAX(Cadastro_Cargas!$F$5,Perfil_Area!$H$15*RANDBETWEEN(85,115)/100))))</f>
        <v>0.194</v>
      </c>
    </row>
    <row r="1756" ht="15.0" customHeight="1">
      <c r="A1756" s="45">
        <v>45663.2083333333</v>
      </c>
      <c r="B1756" s="35">
        <v>5.0</v>
      </c>
      <c r="C1756" s="35" t="s">
        <v>128</v>
      </c>
      <c r="D1756" s="39" t="s">
        <v>31</v>
      </c>
      <c r="E1756" s="35" t="s">
        <v>174</v>
      </c>
      <c r="F1756" s="46">
        <f>IF(Cadastro_Cargas!$E$6=0,0,IF(Perfil_Area!$H$3=0,0,MIN(Cadastro_Cargas!$E$6,MAX(Cadastro_Cargas!$F$6,Perfil_Area!$H$3*RANDBETWEEN(85,115)/100))))</f>
        <v>0.606</v>
      </c>
    </row>
    <row r="1757" ht="15.0" customHeight="1">
      <c r="A1757" s="45">
        <v>45663.2083333333</v>
      </c>
      <c r="B1757" s="35">
        <v>5.0</v>
      </c>
      <c r="C1757" s="35" t="s">
        <v>128</v>
      </c>
      <c r="D1757" s="40" t="s">
        <v>44</v>
      </c>
      <c r="E1757" s="35" t="s">
        <v>174</v>
      </c>
      <c r="F1757" s="46">
        <f>IF(Cadastro_Cargas!$E$7=0,0,IF(Perfil_Area!$H$5=0,0,MIN(Cadastro_Cargas!$E$7,MAX(Cadastro_Cargas!$F$7,Perfil_Area!$H$5*RANDBETWEEN(85,115)/100))))</f>
        <v>0.354</v>
      </c>
    </row>
    <row r="1758" ht="15.0" customHeight="1">
      <c r="A1758" s="45">
        <v>45663.2083333333</v>
      </c>
      <c r="B1758" s="35">
        <v>5.0</v>
      </c>
      <c r="C1758" s="35" t="s">
        <v>128</v>
      </c>
      <c r="D1758" s="41" t="s">
        <v>56</v>
      </c>
      <c r="E1758" s="35" t="s">
        <v>174</v>
      </c>
      <c r="F1758" s="46">
        <f>IF(Cadastro_Cargas!$E$8=0,0,IF(Perfil_Area!$H$7=0,0,MIN(Cadastro_Cargas!$E$8,MAX(Cadastro_Cargas!$F$8,Perfil_Area!$H$7*RANDBETWEEN(85,115)/100))))</f>
        <v>0.10146</v>
      </c>
    </row>
    <row r="1759" ht="15.0" customHeight="1">
      <c r="A1759" s="45">
        <v>45663.2083333333</v>
      </c>
      <c r="B1759" s="35">
        <v>5.0</v>
      </c>
      <c r="C1759" s="35" t="s">
        <v>129</v>
      </c>
      <c r="D1759" s="36" t="s">
        <v>104</v>
      </c>
      <c r="E1759" s="35" t="s">
        <v>173</v>
      </c>
      <c r="F1759" s="46">
        <f>IF(Cadastro_Cargas!$E$9=0,0,IF(Perfil_Area!$H$10=0,0,MIN(Cadastro_Cargas!$E$9,MAX(Cadastro_Cargas!$F$9,Perfil_Area!$H$10*RANDBETWEEN(85,115)/100))))</f>
        <v>0</v>
      </c>
    </row>
    <row r="1760" ht="15.0" customHeight="1">
      <c r="A1760" s="45">
        <v>45663.2083333333</v>
      </c>
      <c r="B1760" s="35">
        <v>5.0</v>
      </c>
      <c r="C1760" s="35" t="s">
        <v>129</v>
      </c>
      <c r="D1760" s="36" t="s">
        <v>105</v>
      </c>
      <c r="E1760" s="35" t="s">
        <v>173</v>
      </c>
      <c r="F1760" s="46">
        <f>IF(Cadastro_Cargas!$E$10=0,0,IF(Perfil_Area!$H$12=0,0,MIN(Cadastro_Cargas!$E$10,MAX(Cadastro_Cargas!$F$10,Perfil_Area!$H$12*RANDBETWEEN(85,115)/100))))</f>
        <v>0</v>
      </c>
    </row>
    <row r="1761" ht="15.0" customHeight="1">
      <c r="A1761" s="45">
        <v>45663.2083333333</v>
      </c>
      <c r="B1761" s="35">
        <v>5.0</v>
      </c>
      <c r="C1761" s="35" t="s">
        <v>129</v>
      </c>
      <c r="D1761" s="36" t="s">
        <v>106</v>
      </c>
      <c r="E1761" s="35" t="s">
        <v>173</v>
      </c>
      <c r="F1761" s="46">
        <f>IF(Cadastro_Cargas!$E$11=0,0,IF(Perfil_Area!$H$14=0,0,MIN(Cadastro_Cargas!$E$11,MAX(Cadastro_Cargas!$F$11,Perfil_Area!$H$14*RANDBETWEEN(85,115)/100))))</f>
        <v>2.070160475</v>
      </c>
    </row>
    <row r="1762" ht="15.0" customHeight="1">
      <c r="A1762" s="45">
        <v>45663.2083333333</v>
      </c>
      <c r="B1762" s="35">
        <v>5.0</v>
      </c>
      <c r="C1762" s="35" t="s">
        <v>129</v>
      </c>
      <c r="D1762" s="36" t="s">
        <v>107</v>
      </c>
      <c r="E1762" s="35" t="s">
        <v>173</v>
      </c>
      <c r="F1762" s="46">
        <f>IF(Cadastro_Cargas!$E$12=0,0,IF(Perfil_Area!$H$16=0,0,MIN(Cadastro_Cargas!$E$12,MAX(Cadastro_Cargas!$F$12,Perfil_Area!$H$16*RANDBETWEEN(85,115)/100))))</f>
        <v>0.192</v>
      </c>
    </row>
    <row r="1763" ht="15.0" customHeight="1">
      <c r="A1763" s="45">
        <v>45663.2083333333</v>
      </c>
      <c r="B1763" s="35">
        <v>5.0</v>
      </c>
      <c r="C1763" s="35" t="s">
        <v>129</v>
      </c>
      <c r="D1763" s="39" t="s">
        <v>31</v>
      </c>
      <c r="E1763" s="35" t="s">
        <v>174</v>
      </c>
      <c r="F1763" s="46">
        <f>IF(Cadastro_Cargas!$E$13=0,0,IF(Perfil_Area!$H$4=0,0,MIN(Cadastro_Cargas!$E$13,MAX(Cadastro_Cargas!$F$13,Perfil_Area!$H$4*RANDBETWEEN(85,115)/100))))</f>
        <v>1.1175</v>
      </c>
    </row>
    <row r="1764" ht="15.0" customHeight="1">
      <c r="A1764" s="45">
        <v>45663.2083333333</v>
      </c>
      <c r="B1764" s="35">
        <v>5.0</v>
      </c>
      <c r="C1764" s="35" t="s">
        <v>129</v>
      </c>
      <c r="D1764" s="40" t="s">
        <v>44</v>
      </c>
      <c r="E1764" s="35" t="s">
        <v>174</v>
      </c>
      <c r="F1764" s="46">
        <f>IF(Cadastro_Cargas!$E$14=0,0,IF(Perfil_Area!$H$6=0,0,MIN(Cadastro_Cargas!$E$14,MAX(Cadastro_Cargas!$F$14,Perfil_Area!$H$6*RANDBETWEEN(85,115)/100))))</f>
        <v>0.514</v>
      </c>
    </row>
    <row r="1765" ht="15.0" customHeight="1">
      <c r="A1765" s="45">
        <v>45663.2083333333</v>
      </c>
      <c r="B1765" s="35">
        <v>5.0</v>
      </c>
      <c r="C1765" s="35" t="s">
        <v>129</v>
      </c>
      <c r="D1765" s="41" t="s">
        <v>56</v>
      </c>
      <c r="E1765" s="35" t="s">
        <v>174</v>
      </c>
      <c r="F1765" s="46">
        <f>IF(Cadastro_Cargas!$E$15=0,0,IF(Perfil_Area!$H$8=0,0,MIN(Cadastro_Cargas!$E$15,MAX(Cadastro_Cargas!$F$15,Perfil_Area!$H$8*RANDBETWEEN(85,115)/100))))</f>
        <v>0.25308</v>
      </c>
    </row>
    <row r="1766" ht="15.0" customHeight="1">
      <c r="A1766" s="45">
        <v>45663.25</v>
      </c>
      <c r="B1766" s="35">
        <v>6.0</v>
      </c>
      <c r="C1766" s="35" t="s">
        <v>128</v>
      </c>
      <c r="D1766" s="36" t="s">
        <v>104</v>
      </c>
      <c r="E1766" s="35" t="s">
        <v>173</v>
      </c>
      <c r="F1766" s="46">
        <f>IF(Cadastro_Cargas!$E$2=0,0,IF(Perfil_Area!$I$9=0,0,MIN(Cadastro_Cargas!$E$2,MAX(Cadastro_Cargas!$F$2,Perfil_Area!$I$9*RANDBETWEEN(85,115)/100))))</f>
        <v>0</v>
      </c>
    </row>
    <row r="1767" ht="15.0" customHeight="1">
      <c r="A1767" s="45">
        <v>45663.25</v>
      </c>
      <c r="B1767" s="35">
        <v>6.0</v>
      </c>
      <c r="C1767" s="35" t="s">
        <v>128</v>
      </c>
      <c r="D1767" s="36" t="s">
        <v>105</v>
      </c>
      <c r="E1767" s="35" t="s">
        <v>173</v>
      </c>
      <c r="F1767" s="46">
        <f>IF(Cadastro_Cargas!$E$3=0,0,IF(Perfil_Area!$I$11=0,0,MIN(Cadastro_Cargas!$E$3,MAX(Cadastro_Cargas!$F$3,Perfil_Area!$I$11*RANDBETWEEN(85,115)/100))))</f>
        <v>0</v>
      </c>
    </row>
    <row r="1768" ht="15.0" customHeight="1">
      <c r="A1768" s="45">
        <v>45663.25</v>
      </c>
      <c r="B1768" s="35">
        <v>6.0</v>
      </c>
      <c r="C1768" s="35" t="s">
        <v>128</v>
      </c>
      <c r="D1768" s="36" t="s">
        <v>106</v>
      </c>
      <c r="E1768" s="35" t="s">
        <v>173</v>
      </c>
      <c r="F1768" s="46">
        <f>IF(Cadastro_Cargas!$E$4=0,0,IF(Perfil_Area!$I$13=0,0,MIN(Cadastro_Cargas!$E$4,MAX(Cadastro_Cargas!$F$4,Perfil_Area!$I$13*RANDBETWEEN(85,115)/100))))</f>
        <v>0</v>
      </c>
    </row>
    <row r="1769" ht="15.0" customHeight="1">
      <c r="A1769" s="45">
        <v>45663.25</v>
      </c>
      <c r="B1769" s="35">
        <v>6.0</v>
      </c>
      <c r="C1769" s="35" t="s">
        <v>128</v>
      </c>
      <c r="D1769" s="36" t="s">
        <v>107</v>
      </c>
      <c r="E1769" s="35" t="s">
        <v>173</v>
      </c>
      <c r="F1769" s="46">
        <f>IF(Cadastro_Cargas!$E$5=0,0,IF(Perfil_Area!$I$15=0,0,MIN(Cadastro_Cargas!$E$5,MAX(Cadastro_Cargas!$F$5,Perfil_Area!$I$15*RANDBETWEEN(85,115)/100))))</f>
        <v>0.2</v>
      </c>
    </row>
    <row r="1770" ht="15.0" customHeight="1">
      <c r="A1770" s="45">
        <v>45663.25</v>
      </c>
      <c r="B1770" s="35">
        <v>6.0</v>
      </c>
      <c r="C1770" s="35" t="s">
        <v>128</v>
      </c>
      <c r="D1770" s="39" t="s">
        <v>31</v>
      </c>
      <c r="E1770" s="35" t="s">
        <v>174</v>
      </c>
      <c r="F1770" s="46">
        <f>IF(Cadastro_Cargas!$E$6=0,0,IF(Perfil_Area!$I$3=0,0,MIN(Cadastro_Cargas!$E$6,MAX(Cadastro_Cargas!$F$6,Perfil_Area!$I$3*RANDBETWEEN(85,115)/100))))</f>
        <v>0.606</v>
      </c>
    </row>
    <row r="1771" ht="15.0" customHeight="1">
      <c r="A1771" s="45">
        <v>45663.25</v>
      </c>
      <c r="B1771" s="35">
        <v>6.0</v>
      </c>
      <c r="C1771" s="35" t="s">
        <v>128</v>
      </c>
      <c r="D1771" s="40" t="s">
        <v>44</v>
      </c>
      <c r="E1771" s="35" t="s">
        <v>174</v>
      </c>
      <c r="F1771" s="46">
        <f>IF(Cadastro_Cargas!$E$7=0,0,IF(Perfil_Area!$I$5=0,0,MIN(Cadastro_Cargas!$E$7,MAX(Cadastro_Cargas!$F$7,Perfil_Area!$I$5*RANDBETWEEN(85,115)/100))))</f>
        <v>0.354</v>
      </c>
    </row>
    <row r="1772" ht="15.0" customHeight="1">
      <c r="A1772" s="45">
        <v>45663.25</v>
      </c>
      <c r="B1772" s="35">
        <v>6.0</v>
      </c>
      <c r="C1772" s="35" t="s">
        <v>128</v>
      </c>
      <c r="D1772" s="41" t="s">
        <v>56</v>
      </c>
      <c r="E1772" s="35" t="s">
        <v>174</v>
      </c>
      <c r="F1772" s="46">
        <f>IF(Cadastro_Cargas!$E$8=0,0,IF(Perfil_Area!$I$7=0,0,MIN(Cadastro_Cargas!$E$8,MAX(Cadastro_Cargas!$F$8,Perfil_Area!$I$7*RANDBETWEEN(85,115)/100))))</f>
        <v>0.0528</v>
      </c>
    </row>
    <row r="1773" ht="15.0" customHeight="1">
      <c r="A1773" s="45">
        <v>45663.25</v>
      </c>
      <c r="B1773" s="35">
        <v>6.0</v>
      </c>
      <c r="C1773" s="35" t="s">
        <v>129</v>
      </c>
      <c r="D1773" s="36" t="s">
        <v>104</v>
      </c>
      <c r="E1773" s="35" t="s">
        <v>173</v>
      </c>
      <c r="F1773" s="46">
        <f>IF(Cadastro_Cargas!$E$9=0,0,IF(Perfil_Area!$I$10=0,0,MIN(Cadastro_Cargas!$E$9,MAX(Cadastro_Cargas!$F$9,Perfil_Area!$I$10*RANDBETWEEN(85,115)/100))))</f>
        <v>0</v>
      </c>
    </row>
    <row r="1774" ht="15.0" customHeight="1">
      <c r="A1774" s="45">
        <v>45663.25</v>
      </c>
      <c r="B1774" s="35">
        <v>6.0</v>
      </c>
      <c r="C1774" s="35" t="s">
        <v>129</v>
      </c>
      <c r="D1774" s="36" t="s">
        <v>105</v>
      </c>
      <c r="E1774" s="35" t="s">
        <v>173</v>
      </c>
      <c r="F1774" s="46">
        <f>IF(Cadastro_Cargas!$E$10=0,0,IF(Perfil_Area!$I$12=0,0,MIN(Cadastro_Cargas!$E$10,MAX(Cadastro_Cargas!$F$10,Perfil_Area!$I$12*RANDBETWEEN(85,115)/100))))</f>
        <v>0</v>
      </c>
    </row>
    <row r="1775" ht="15.0" customHeight="1">
      <c r="A1775" s="45">
        <v>45663.25</v>
      </c>
      <c r="B1775" s="35">
        <v>6.0</v>
      </c>
      <c r="C1775" s="35" t="s">
        <v>129</v>
      </c>
      <c r="D1775" s="36" t="s">
        <v>106</v>
      </c>
      <c r="E1775" s="35" t="s">
        <v>173</v>
      </c>
      <c r="F1775" s="46">
        <f>IF(Cadastro_Cargas!$E$11=0,0,IF(Perfil_Area!$I$14=0,0,MIN(Cadastro_Cargas!$E$11,MAX(Cadastro_Cargas!$F$11,Perfil_Area!$I$14*RANDBETWEEN(85,115)/100))))</f>
        <v>2.092359584</v>
      </c>
    </row>
    <row r="1776" ht="15.0" customHeight="1">
      <c r="A1776" s="45">
        <v>45663.25</v>
      </c>
      <c r="B1776" s="35">
        <v>6.0</v>
      </c>
      <c r="C1776" s="35" t="s">
        <v>129</v>
      </c>
      <c r="D1776" s="36" t="s">
        <v>107</v>
      </c>
      <c r="E1776" s="35" t="s">
        <v>173</v>
      </c>
      <c r="F1776" s="46">
        <f>IF(Cadastro_Cargas!$E$12=0,0,IF(Perfil_Area!$I$16=0,0,MIN(Cadastro_Cargas!$E$12,MAX(Cadastro_Cargas!$F$12,Perfil_Area!$I$16*RANDBETWEEN(85,115)/100))))</f>
        <v>0.182</v>
      </c>
    </row>
    <row r="1777" ht="15.0" customHeight="1">
      <c r="A1777" s="45">
        <v>45663.25</v>
      </c>
      <c r="B1777" s="35">
        <v>6.0</v>
      </c>
      <c r="C1777" s="35" t="s">
        <v>129</v>
      </c>
      <c r="D1777" s="39" t="s">
        <v>31</v>
      </c>
      <c r="E1777" s="35" t="s">
        <v>174</v>
      </c>
      <c r="F1777" s="46">
        <f>IF(Cadastro_Cargas!$E$13=0,0,IF(Perfil_Area!$I$4=0,0,MIN(Cadastro_Cargas!$E$13,MAX(Cadastro_Cargas!$F$13,Perfil_Area!$I$4*RANDBETWEEN(85,115)/100))))</f>
        <v>1.1175</v>
      </c>
    </row>
    <row r="1778" ht="15.0" customHeight="1">
      <c r="A1778" s="45">
        <v>45663.25</v>
      </c>
      <c r="B1778" s="35">
        <v>6.0</v>
      </c>
      <c r="C1778" s="35" t="s">
        <v>129</v>
      </c>
      <c r="D1778" s="40" t="s">
        <v>44</v>
      </c>
      <c r="E1778" s="35" t="s">
        <v>174</v>
      </c>
      <c r="F1778" s="46">
        <f>IF(Cadastro_Cargas!$E$14=0,0,IF(Perfil_Area!$I$6=0,0,MIN(Cadastro_Cargas!$E$14,MAX(Cadastro_Cargas!$F$14,Perfil_Area!$I$6*RANDBETWEEN(85,115)/100))))</f>
        <v>0.514</v>
      </c>
    </row>
    <row r="1779" ht="15.0" customHeight="1">
      <c r="A1779" s="45">
        <v>45663.25</v>
      </c>
      <c r="B1779" s="35">
        <v>6.0</v>
      </c>
      <c r="C1779" s="35" t="s">
        <v>129</v>
      </c>
      <c r="D1779" s="41" t="s">
        <v>56</v>
      </c>
      <c r="E1779" s="35" t="s">
        <v>174</v>
      </c>
      <c r="F1779" s="46">
        <f>IF(Cadastro_Cargas!$E$15=0,0,IF(Perfil_Area!$I$8=0,0,MIN(Cadastro_Cargas!$E$15,MAX(Cadastro_Cargas!$F$15,Perfil_Area!$I$8*RANDBETWEEN(85,115)/100))))</f>
        <v>0.1008</v>
      </c>
    </row>
    <row r="1780" ht="15.0" customHeight="1">
      <c r="A1780" s="45">
        <v>45663.2916666667</v>
      </c>
      <c r="B1780" s="35">
        <v>7.0</v>
      </c>
      <c r="C1780" s="35" t="s">
        <v>128</v>
      </c>
      <c r="D1780" s="36" t="s">
        <v>104</v>
      </c>
      <c r="E1780" s="35" t="s">
        <v>173</v>
      </c>
      <c r="F1780" s="46">
        <f>IF(Cadastro_Cargas!$E$2=0,0,IF(Perfil_Area!$J$9=0,0,MIN(Cadastro_Cargas!$E$2,MAX(Cadastro_Cargas!$F$2,Perfil_Area!$J$9*RANDBETWEEN(85,115)/100))))</f>
        <v>0</v>
      </c>
    </row>
    <row r="1781" ht="15.0" customHeight="1">
      <c r="A1781" s="45">
        <v>45663.2916666667</v>
      </c>
      <c r="B1781" s="35">
        <v>7.0</v>
      </c>
      <c r="C1781" s="35" t="s">
        <v>128</v>
      </c>
      <c r="D1781" s="36" t="s">
        <v>105</v>
      </c>
      <c r="E1781" s="35" t="s">
        <v>173</v>
      </c>
      <c r="F1781" s="46">
        <f>IF(Cadastro_Cargas!$E$3=0,0,IF(Perfil_Area!$J$11=0,0,MIN(Cadastro_Cargas!$E$3,MAX(Cadastro_Cargas!$F$3,Perfil_Area!$J$11*RANDBETWEEN(85,115)/100))))</f>
        <v>0</v>
      </c>
    </row>
    <row r="1782" ht="15.0" customHeight="1">
      <c r="A1782" s="45">
        <v>45663.2916666667</v>
      </c>
      <c r="B1782" s="35">
        <v>7.0</v>
      </c>
      <c r="C1782" s="35" t="s">
        <v>128</v>
      </c>
      <c r="D1782" s="36" t="s">
        <v>106</v>
      </c>
      <c r="E1782" s="35" t="s">
        <v>173</v>
      </c>
      <c r="F1782" s="46">
        <f>IF(Cadastro_Cargas!$E$4=0,0,IF(Perfil_Area!$J$13=0,0,MIN(Cadastro_Cargas!$E$4,MAX(Cadastro_Cargas!$F$4,Perfil_Area!$J$13*RANDBETWEEN(85,115)/100))))</f>
        <v>0</v>
      </c>
    </row>
    <row r="1783" ht="15.0" customHeight="1">
      <c r="A1783" s="45">
        <v>45663.2916666667</v>
      </c>
      <c r="B1783" s="35">
        <v>7.0</v>
      </c>
      <c r="C1783" s="35" t="s">
        <v>128</v>
      </c>
      <c r="D1783" s="36" t="s">
        <v>107</v>
      </c>
      <c r="E1783" s="35" t="s">
        <v>173</v>
      </c>
      <c r="F1783" s="46">
        <f>IF(Cadastro_Cargas!$E$5=0,0,IF(Perfil_Area!$J$15=0,0,MIN(Cadastro_Cargas!$E$5,MAX(Cadastro_Cargas!$F$5,Perfil_Area!$J$15*RANDBETWEEN(85,115)/100))))</f>
        <v>0.2</v>
      </c>
    </row>
    <row r="1784" ht="15.0" customHeight="1">
      <c r="A1784" s="45">
        <v>45663.2916666667</v>
      </c>
      <c r="B1784" s="35">
        <v>7.0</v>
      </c>
      <c r="C1784" s="35" t="s">
        <v>128</v>
      </c>
      <c r="D1784" s="39" t="s">
        <v>31</v>
      </c>
      <c r="E1784" s="35" t="s">
        <v>174</v>
      </c>
      <c r="F1784" s="46">
        <f>IF(Cadastro_Cargas!$E$6=0,0,IF(Perfil_Area!$J$3=0,0,MIN(Cadastro_Cargas!$E$6,MAX(Cadastro_Cargas!$F$6,Perfil_Area!$J$3*RANDBETWEEN(85,115)/100))))</f>
        <v>0.62</v>
      </c>
    </row>
    <row r="1785" ht="15.0" customHeight="1">
      <c r="A1785" s="45">
        <v>45663.2916666667</v>
      </c>
      <c r="B1785" s="35">
        <v>7.0</v>
      </c>
      <c r="C1785" s="35" t="s">
        <v>128</v>
      </c>
      <c r="D1785" s="40" t="s">
        <v>44</v>
      </c>
      <c r="E1785" s="35" t="s">
        <v>174</v>
      </c>
      <c r="F1785" s="46">
        <f>IF(Cadastro_Cargas!$E$7=0,0,IF(Perfil_Area!$J$5=0,0,MIN(Cadastro_Cargas!$E$7,MAX(Cadastro_Cargas!$F$7,Perfil_Area!$J$5*RANDBETWEEN(85,115)/100))))</f>
        <v>0.354</v>
      </c>
    </row>
    <row r="1786" ht="15.0" customHeight="1">
      <c r="A1786" s="45">
        <v>45663.2916666667</v>
      </c>
      <c r="B1786" s="35">
        <v>7.0</v>
      </c>
      <c r="C1786" s="35" t="s">
        <v>128</v>
      </c>
      <c r="D1786" s="41" t="s">
        <v>56</v>
      </c>
      <c r="E1786" s="35" t="s">
        <v>174</v>
      </c>
      <c r="F1786" s="46">
        <f>IF(Cadastro_Cargas!$E$8=0,0,IF(Perfil_Area!$J$7=0,0,MIN(Cadastro_Cargas!$E$8,MAX(Cadastro_Cargas!$F$8,Perfil_Area!$J$7*RANDBETWEEN(85,115)/100))))</f>
        <v>0</v>
      </c>
    </row>
    <row r="1787" ht="15.0" customHeight="1">
      <c r="A1787" s="45">
        <v>45663.2916666667</v>
      </c>
      <c r="B1787" s="35">
        <v>7.0</v>
      </c>
      <c r="C1787" s="35" t="s">
        <v>129</v>
      </c>
      <c r="D1787" s="36" t="s">
        <v>104</v>
      </c>
      <c r="E1787" s="35" t="s">
        <v>173</v>
      </c>
      <c r="F1787" s="46">
        <f>IF(Cadastro_Cargas!$E$9=0,0,IF(Perfil_Area!$J$10=0,0,MIN(Cadastro_Cargas!$E$9,MAX(Cadastro_Cargas!$F$9,Perfil_Area!$J$10*RANDBETWEEN(85,115)/100))))</f>
        <v>0</v>
      </c>
    </row>
    <row r="1788" ht="15.0" customHeight="1">
      <c r="A1788" s="45">
        <v>45663.2916666667</v>
      </c>
      <c r="B1788" s="35">
        <v>7.0</v>
      </c>
      <c r="C1788" s="35" t="s">
        <v>129</v>
      </c>
      <c r="D1788" s="36" t="s">
        <v>105</v>
      </c>
      <c r="E1788" s="35" t="s">
        <v>173</v>
      </c>
      <c r="F1788" s="46">
        <f>IF(Cadastro_Cargas!$E$10=0,0,IF(Perfil_Area!$J$12=0,0,MIN(Cadastro_Cargas!$E$10,MAX(Cadastro_Cargas!$F$10,Perfil_Area!$J$12*RANDBETWEEN(85,115)/100))))</f>
        <v>17.6</v>
      </c>
    </row>
    <row r="1789" ht="15.0" customHeight="1">
      <c r="A1789" s="45">
        <v>45663.2916666667</v>
      </c>
      <c r="B1789" s="35">
        <v>7.0</v>
      </c>
      <c r="C1789" s="35" t="s">
        <v>129</v>
      </c>
      <c r="D1789" s="36" t="s">
        <v>106</v>
      </c>
      <c r="E1789" s="35" t="s">
        <v>173</v>
      </c>
      <c r="F1789" s="46">
        <f>IF(Cadastro_Cargas!$E$11=0,0,IF(Perfil_Area!$J$14=0,0,MIN(Cadastro_Cargas!$E$11,MAX(Cadastro_Cargas!$F$11,Perfil_Area!$J$14*RANDBETWEEN(85,115)/100))))</f>
        <v>2.14991679</v>
      </c>
    </row>
    <row r="1790" ht="15.0" customHeight="1">
      <c r="A1790" s="45">
        <v>45663.2916666667</v>
      </c>
      <c r="B1790" s="35">
        <v>7.0</v>
      </c>
      <c r="C1790" s="35" t="s">
        <v>129</v>
      </c>
      <c r="D1790" s="36" t="s">
        <v>107</v>
      </c>
      <c r="E1790" s="35" t="s">
        <v>173</v>
      </c>
      <c r="F1790" s="46">
        <f>IF(Cadastro_Cargas!$E$12=0,0,IF(Perfil_Area!$J$16=0,0,MIN(Cadastro_Cargas!$E$12,MAX(Cadastro_Cargas!$F$12,Perfil_Area!$J$16*RANDBETWEEN(85,115)/100))))</f>
        <v>0.17</v>
      </c>
    </row>
    <row r="1791" ht="15.0" customHeight="1">
      <c r="A1791" s="45">
        <v>45663.2916666667</v>
      </c>
      <c r="B1791" s="35">
        <v>7.0</v>
      </c>
      <c r="C1791" s="35" t="s">
        <v>129</v>
      </c>
      <c r="D1791" s="39" t="s">
        <v>31</v>
      </c>
      <c r="E1791" s="35" t="s">
        <v>174</v>
      </c>
      <c r="F1791" s="46">
        <f>IF(Cadastro_Cargas!$E$13=0,0,IF(Perfil_Area!$J$4=0,0,MIN(Cadastro_Cargas!$E$13,MAX(Cadastro_Cargas!$F$13,Perfil_Area!$J$4*RANDBETWEEN(85,115)/100))))</f>
        <v>1.1175</v>
      </c>
    </row>
    <row r="1792" ht="15.0" customHeight="1">
      <c r="A1792" s="45">
        <v>45663.2916666667</v>
      </c>
      <c r="B1792" s="35">
        <v>7.0</v>
      </c>
      <c r="C1792" s="35" t="s">
        <v>129</v>
      </c>
      <c r="D1792" s="40" t="s">
        <v>44</v>
      </c>
      <c r="E1792" s="35" t="s">
        <v>174</v>
      </c>
      <c r="F1792" s="46">
        <f>IF(Cadastro_Cargas!$E$14=0,0,IF(Perfil_Area!$J$6=0,0,MIN(Cadastro_Cargas!$E$14,MAX(Cadastro_Cargas!$F$14,Perfil_Area!$J$6*RANDBETWEEN(85,115)/100))))</f>
        <v>0.514</v>
      </c>
    </row>
    <row r="1793" ht="15.0" customHeight="1">
      <c r="A1793" s="45">
        <v>45663.2916666667</v>
      </c>
      <c r="B1793" s="35">
        <v>7.0</v>
      </c>
      <c r="C1793" s="35" t="s">
        <v>129</v>
      </c>
      <c r="D1793" s="41" t="s">
        <v>56</v>
      </c>
      <c r="E1793" s="35" t="s">
        <v>174</v>
      </c>
      <c r="F1793" s="46">
        <f>IF(Cadastro_Cargas!$E$15=0,0,IF(Perfil_Area!$J$8=0,0,MIN(Cadastro_Cargas!$E$15,MAX(Cadastro_Cargas!$F$15,Perfil_Area!$J$8*RANDBETWEEN(85,115)/100))))</f>
        <v>0</v>
      </c>
    </row>
    <row r="1794" ht="15.0" customHeight="1">
      <c r="A1794" s="45">
        <v>45663.3333333333</v>
      </c>
      <c r="B1794" s="35">
        <v>8.0</v>
      </c>
      <c r="C1794" s="35" t="s">
        <v>128</v>
      </c>
      <c r="D1794" s="36" t="s">
        <v>104</v>
      </c>
      <c r="E1794" s="35" t="s">
        <v>173</v>
      </c>
      <c r="F1794" s="46">
        <f>IF(Cadastro_Cargas!$E$2=0,0,IF(Perfil_Area!$K$9=0,0,MIN(Cadastro_Cargas!$E$2,MAX(Cadastro_Cargas!$F$2,Perfil_Area!$K$9*RANDBETWEEN(85,115)/100))))</f>
        <v>0</v>
      </c>
    </row>
    <row r="1795" ht="15.0" customHeight="1">
      <c r="A1795" s="45">
        <v>45663.3333333333</v>
      </c>
      <c r="B1795" s="35">
        <v>8.0</v>
      </c>
      <c r="C1795" s="35" t="s">
        <v>128</v>
      </c>
      <c r="D1795" s="36" t="s">
        <v>105</v>
      </c>
      <c r="E1795" s="35" t="s">
        <v>173</v>
      </c>
      <c r="F1795" s="46">
        <f>IF(Cadastro_Cargas!$E$3=0,0,IF(Perfil_Area!$K$11=0,0,MIN(Cadastro_Cargas!$E$3,MAX(Cadastro_Cargas!$F$3,Perfil_Area!$K$11*RANDBETWEEN(85,115)/100))))</f>
        <v>0</v>
      </c>
    </row>
    <row r="1796" ht="15.0" customHeight="1">
      <c r="A1796" s="45">
        <v>45663.3333333333</v>
      </c>
      <c r="B1796" s="35">
        <v>8.0</v>
      </c>
      <c r="C1796" s="35" t="s">
        <v>128</v>
      </c>
      <c r="D1796" s="36" t="s">
        <v>106</v>
      </c>
      <c r="E1796" s="35" t="s">
        <v>173</v>
      </c>
      <c r="F1796" s="46">
        <f>IF(Cadastro_Cargas!$E$4=0,0,IF(Perfil_Area!$K$13=0,0,MIN(Cadastro_Cargas!$E$4,MAX(Cadastro_Cargas!$F$4,Perfil_Area!$K$13*RANDBETWEEN(85,115)/100))))</f>
        <v>0</v>
      </c>
    </row>
    <row r="1797" ht="15.0" customHeight="1">
      <c r="A1797" s="45">
        <v>45663.3333333333</v>
      </c>
      <c r="B1797" s="35">
        <v>8.0</v>
      </c>
      <c r="C1797" s="35" t="s">
        <v>128</v>
      </c>
      <c r="D1797" s="36" t="s">
        <v>107</v>
      </c>
      <c r="E1797" s="35" t="s">
        <v>173</v>
      </c>
      <c r="F1797" s="46">
        <f>IF(Cadastro_Cargas!$E$5=0,0,IF(Perfil_Area!$K$15=0,0,MIN(Cadastro_Cargas!$E$5,MAX(Cadastro_Cargas!$F$5,Perfil_Area!$K$15*RANDBETWEEN(85,115)/100))))</f>
        <v>0.19</v>
      </c>
    </row>
    <row r="1798" ht="15.0" customHeight="1">
      <c r="A1798" s="45">
        <v>45663.3333333333</v>
      </c>
      <c r="B1798" s="35">
        <v>8.0</v>
      </c>
      <c r="C1798" s="35" t="s">
        <v>128</v>
      </c>
      <c r="D1798" s="39" t="s">
        <v>31</v>
      </c>
      <c r="E1798" s="35" t="s">
        <v>174</v>
      </c>
      <c r="F1798" s="46">
        <f>IF(Cadastro_Cargas!$E$6=0,0,IF(Perfil_Area!$K$3=0,0,MIN(Cadastro_Cargas!$E$6,MAX(Cadastro_Cargas!$F$6,Perfil_Area!$K$3*RANDBETWEEN(85,115)/100))))</f>
        <v>0.9858</v>
      </c>
    </row>
    <row r="1799" ht="15.0" customHeight="1">
      <c r="A1799" s="45">
        <v>45663.3333333333</v>
      </c>
      <c r="B1799" s="35">
        <v>8.0</v>
      </c>
      <c r="C1799" s="35" t="s">
        <v>128</v>
      </c>
      <c r="D1799" s="40" t="s">
        <v>44</v>
      </c>
      <c r="E1799" s="35" t="s">
        <v>174</v>
      </c>
      <c r="F1799" s="46">
        <f>IF(Cadastro_Cargas!$E$7=0,0,IF(Perfil_Area!$K$5=0,0,MIN(Cadastro_Cargas!$E$7,MAX(Cadastro_Cargas!$F$7,Perfil_Area!$K$5*RANDBETWEEN(85,115)/100))))</f>
        <v>0.354</v>
      </c>
    </row>
    <row r="1800" ht="15.0" customHeight="1">
      <c r="A1800" s="45">
        <v>45663.3333333333</v>
      </c>
      <c r="B1800" s="35">
        <v>8.0</v>
      </c>
      <c r="C1800" s="35" t="s">
        <v>128</v>
      </c>
      <c r="D1800" s="41" t="s">
        <v>56</v>
      </c>
      <c r="E1800" s="35" t="s">
        <v>174</v>
      </c>
      <c r="F1800" s="46">
        <f>IF(Cadastro_Cargas!$E$8=0,0,IF(Perfil_Area!$K$7=0,0,MIN(Cadastro_Cargas!$E$8,MAX(Cadastro_Cargas!$F$8,Perfil_Area!$K$7*RANDBETWEEN(85,115)/100))))</f>
        <v>0</v>
      </c>
    </row>
    <row r="1801" ht="15.0" customHeight="1">
      <c r="A1801" s="45">
        <v>45663.3333333333</v>
      </c>
      <c r="B1801" s="35">
        <v>8.0</v>
      </c>
      <c r="C1801" s="35" t="s">
        <v>129</v>
      </c>
      <c r="D1801" s="36" t="s">
        <v>104</v>
      </c>
      <c r="E1801" s="35" t="s">
        <v>173</v>
      </c>
      <c r="F1801" s="46">
        <f>IF(Cadastro_Cargas!$E$9=0,0,IF(Perfil_Area!$K$10=0,0,MIN(Cadastro_Cargas!$E$9,MAX(Cadastro_Cargas!$F$9,Perfil_Area!$K$10*RANDBETWEEN(85,115)/100))))</f>
        <v>0</v>
      </c>
    </row>
    <row r="1802" ht="15.0" customHeight="1">
      <c r="A1802" s="45">
        <v>45663.3333333333</v>
      </c>
      <c r="B1802" s="35">
        <v>8.0</v>
      </c>
      <c r="C1802" s="35" t="s">
        <v>129</v>
      </c>
      <c r="D1802" s="36" t="s">
        <v>105</v>
      </c>
      <c r="E1802" s="35" t="s">
        <v>173</v>
      </c>
      <c r="F1802" s="46">
        <f>IF(Cadastro_Cargas!$E$10=0,0,IF(Perfil_Area!$K$12=0,0,MIN(Cadastro_Cargas!$E$10,MAX(Cadastro_Cargas!$F$10,Perfil_Area!$K$12*RANDBETWEEN(85,115)/100))))</f>
        <v>15.312</v>
      </c>
    </row>
    <row r="1803" ht="15.0" customHeight="1">
      <c r="A1803" s="45">
        <v>45663.3333333333</v>
      </c>
      <c r="B1803" s="35">
        <v>8.0</v>
      </c>
      <c r="C1803" s="35" t="s">
        <v>129</v>
      </c>
      <c r="D1803" s="36" t="s">
        <v>106</v>
      </c>
      <c r="E1803" s="35" t="s">
        <v>173</v>
      </c>
      <c r="F1803" s="46">
        <f>IF(Cadastro_Cargas!$E$11=0,0,IF(Perfil_Area!$K$14=0,0,MIN(Cadastro_Cargas!$E$11,MAX(Cadastro_Cargas!$F$11,Perfil_Area!$K$14*RANDBETWEEN(85,115)/100))))</f>
        <v>2.367013373</v>
      </c>
    </row>
    <row r="1804" ht="15.0" customHeight="1">
      <c r="A1804" s="45">
        <v>45663.3333333333</v>
      </c>
      <c r="B1804" s="35">
        <v>8.0</v>
      </c>
      <c r="C1804" s="35" t="s">
        <v>129</v>
      </c>
      <c r="D1804" s="36" t="s">
        <v>107</v>
      </c>
      <c r="E1804" s="35" t="s">
        <v>173</v>
      </c>
      <c r="F1804" s="46">
        <f>IF(Cadastro_Cargas!$E$12=0,0,IF(Perfil_Area!$K$16=0,0,MIN(Cadastro_Cargas!$E$12,MAX(Cadastro_Cargas!$F$12,Perfil_Area!$K$16*RANDBETWEEN(85,115)/100))))</f>
        <v>0.2</v>
      </c>
    </row>
    <row r="1805" ht="15.0" customHeight="1">
      <c r="A1805" s="45">
        <v>45663.3333333333</v>
      </c>
      <c r="B1805" s="35">
        <v>8.0</v>
      </c>
      <c r="C1805" s="35" t="s">
        <v>129</v>
      </c>
      <c r="D1805" s="39" t="s">
        <v>31</v>
      </c>
      <c r="E1805" s="35" t="s">
        <v>174</v>
      </c>
      <c r="F1805" s="46">
        <f>IF(Cadastro_Cargas!$E$13=0,0,IF(Perfil_Area!$K$4=0,0,MIN(Cadastro_Cargas!$E$13,MAX(Cadastro_Cargas!$F$13,Perfil_Area!$K$4*RANDBETWEEN(85,115)/100))))</f>
        <v>1.60645</v>
      </c>
    </row>
    <row r="1806" ht="15.0" customHeight="1">
      <c r="A1806" s="45">
        <v>45663.3333333333</v>
      </c>
      <c r="B1806" s="35">
        <v>8.0</v>
      </c>
      <c r="C1806" s="35" t="s">
        <v>129</v>
      </c>
      <c r="D1806" s="40" t="s">
        <v>44</v>
      </c>
      <c r="E1806" s="35" t="s">
        <v>174</v>
      </c>
      <c r="F1806" s="46">
        <f>IF(Cadastro_Cargas!$E$14=0,0,IF(Perfil_Area!$K$6=0,0,MIN(Cadastro_Cargas!$E$14,MAX(Cadastro_Cargas!$F$14,Perfil_Area!$K$6*RANDBETWEEN(85,115)/100))))</f>
        <v>0.514</v>
      </c>
    </row>
    <row r="1807" ht="15.0" customHeight="1">
      <c r="A1807" s="45">
        <v>45663.3333333333</v>
      </c>
      <c r="B1807" s="35">
        <v>8.0</v>
      </c>
      <c r="C1807" s="35" t="s">
        <v>129</v>
      </c>
      <c r="D1807" s="41" t="s">
        <v>56</v>
      </c>
      <c r="E1807" s="35" t="s">
        <v>174</v>
      </c>
      <c r="F1807" s="46">
        <f>IF(Cadastro_Cargas!$E$15=0,0,IF(Perfil_Area!$K$8=0,0,MIN(Cadastro_Cargas!$E$15,MAX(Cadastro_Cargas!$F$15,Perfil_Area!$K$8*RANDBETWEEN(85,115)/100))))</f>
        <v>0</v>
      </c>
    </row>
    <row r="1808" ht="15.0" customHeight="1">
      <c r="A1808" s="45">
        <v>45663.375</v>
      </c>
      <c r="B1808" s="35">
        <v>9.0</v>
      </c>
      <c r="C1808" s="35" t="s">
        <v>128</v>
      </c>
      <c r="D1808" s="36" t="s">
        <v>104</v>
      </c>
      <c r="E1808" s="35" t="s">
        <v>173</v>
      </c>
      <c r="F1808" s="46">
        <f>IF(Cadastro_Cargas!$E$2=0,0,IF(Perfil_Area!$L$9=0,0,MIN(Cadastro_Cargas!$E$2,MAX(Cadastro_Cargas!$F$2,Perfil_Area!$L$9*RANDBETWEEN(85,115)/100))))</f>
        <v>0</v>
      </c>
    </row>
    <row r="1809" ht="15.0" customHeight="1">
      <c r="A1809" s="45">
        <v>45663.375</v>
      </c>
      <c r="B1809" s="35">
        <v>9.0</v>
      </c>
      <c r="C1809" s="35" t="s">
        <v>128</v>
      </c>
      <c r="D1809" s="36" t="s">
        <v>105</v>
      </c>
      <c r="E1809" s="35" t="s">
        <v>173</v>
      </c>
      <c r="F1809" s="46">
        <f>IF(Cadastro_Cargas!$E$3=0,0,IF(Perfil_Area!$L$11=0,0,MIN(Cadastro_Cargas!$E$3,MAX(Cadastro_Cargas!$F$3,Perfil_Area!$L$11*RANDBETWEEN(85,115)/100))))</f>
        <v>0</v>
      </c>
    </row>
    <row r="1810" ht="15.0" customHeight="1">
      <c r="A1810" s="45">
        <v>45663.375</v>
      </c>
      <c r="B1810" s="35">
        <v>9.0</v>
      </c>
      <c r="C1810" s="35" t="s">
        <v>128</v>
      </c>
      <c r="D1810" s="36" t="s">
        <v>106</v>
      </c>
      <c r="E1810" s="35" t="s">
        <v>173</v>
      </c>
      <c r="F1810" s="46">
        <f>IF(Cadastro_Cargas!$E$4=0,0,IF(Perfil_Area!$L$13=0,0,MIN(Cadastro_Cargas!$E$4,MAX(Cadastro_Cargas!$F$4,Perfil_Area!$L$13*RANDBETWEEN(85,115)/100))))</f>
        <v>0</v>
      </c>
    </row>
    <row r="1811" ht="15.0" customHeight="1">
      <c r="A1811" s="45">
        <v>45663.375</v>
      </c>
      <c r="B1811" s="35">
        <v>9.0</v>
      </c>
      <c r="C1811" s="35" t="s">
        <v>128</v>
      </c>
      <c r="D1811" s="36" t="s">
        <v>107</v>
      </c>
      <c r="E1811" s="35" t="s">
        <v>173</v>
      </c>
      <c r="F1811" s="46">
        <f>IF(Cadastro_Cargas!$E$5=0,0,IF(Perfil_Area!$L$15=0,0,MIN(Cadastro_Cargas!$E$5,MAX(Cadastro_Cargas!$F$5,Perfil_Area!$L$15*RANDBETWEEN(85,115)/100))))</f>
        <v>0.194</v>
      </c>
    </row>
    <row r="1812" ht="15.0" customHeight="1">
      <c r="A1812" s="45">
        <v>45663.375</v>
      </c>
      <c r="B1812" s="35">
        <v>9.0</v>
      </c>
      <c r="C1812" s="35" t="s">
        <v>128</v>
      </c>
      <c r="D1812" s="39" t="s">
        <v>31</v>
      </c>
      <c r="E1812" s="35" t="s">
        <v>174</v>
      </c>
      <c r="F1812" s="46">
        <f>IF(Cadastro_Cargas!$E$6=0,0,IF(Perfil_Area!$L$3=0,0,MIN(Cadastro_Cargas!$E$6,MAX(Cadastro_Cargas!$F$6,Perfil_Area!$L$3*RANDBETWEEN(85,115)/100))))</f>
        <v>1.8988</v>
      </c>
    </row>
    <row r="1813" ht="15.0" customHeight="1">
      <c r="A1813" s="45">
        <v>45663.375</v>
      </c>
      <c r="B1813" s="35">
        <v>9.0</v>
      </c>
      <c r="C1813" s="35" t="s">
        <v>128</v>
      </c>
      <c r="D1813" s="40" t="s">
        <v>44</v>
      </c>
      <c r="E1813" s="35" t="s">
        <v>174</v>
      </c>
      <c r="F1813" s="46">
        <f>IF(Cadastro_Cargas!$E$7=0,0,IF(Perfil_Area!$L$5=0,0,MIN(Cadastro_Cargas!$E$7,MAX(Cadastro_Cargas!$F$7,Perfil_Area!$L$5*RANDBETWEEN(85,115)/100))))</f>
        <v>0.24386</v>
      </c>
    </row>
    <row r="1814" ht="15.0" customHeight="1">
      <c r="A1814" s="45">
        <v>45663.375</v>
      </c>
      <c r="B1814" s="35">
        <v>9.0</v>
      </c>
      <c r="C1814" s="35" t="s">
        <v>128</v>
      </c>
      <c r="D1814" s="41" t="s">
        <v>56</v>
      </c>
      <c r="E1814" s="35" t="s">
        <v>174</v>
      </c>
      <c r="F1814" s="46">
        <f>IF(Cadastro_Cargas!$E$8=0,0,IF(Perfil_Area!$L$7=0,0,MIN(Cadastro_Cargas!$E$8,MAX(Cadastro_Cargas!$F$8,Perfil_Area!$L$7*RANDBETWEEN(85,115)/100))))</f>
        <v>0</v>
      </c>
    </row>
    <row r="1815" ht="15.0" customHeight="1">
      <c r="A1815" s="45">
        <v>45663.375</v>
      </c>
      <c r="B1815" s="35">
        <v>9.0</v>
      </c>
      <c r="C1815" s="35" t="s">
        <v>129</v>
      </c>
      <c r="D1815" s="36" t="s">
        <v>104</v>
      </c>
      <c r="E1815" s="35" t="s">
        <v>173</v>
      </c>
      <c r="F1815" s="46">
        <f>IF(Cadastro_Cargas!$E$9=0,0,IF(Perfil_Area!$L$10=0,0,MIN(Cadastro_Cargas!$E$9,MAX(Cadastro_Cargas!$F$9,Perfil_Area!$L$10*RANDBETWEEN(85,115)/100))))</f>
        <v>0</v>
      </c>
    </row>
    <row r="1816" ht="15.0" customHeight="1">
      <c r="A1816" s="45">
        <v>45663.375</v>
      </c>
      <c r="B1816" s="35">
        <v>9.0</v>
      </c>
      <c r="C1816" s="35" t="s">
        <v>129</v>
      </c>
      <c r="D1816" s="36" t="s">
        <v>105</v>
      </c>
      <c r="E1816" s="35" t="s">
        <v>173</v>
      </c>
      <c r="F1816" s="46">
        <f>IF(Cadastro_Cargas!$E$10=0,0,IF(Perfil_Area!$L$12=0,0,MIN(Cadastro_Cargas!$E$10,MAX(Cadastro_Cargas!$F$10,Perfil_Area!$L$12*RANDBETWEEN(85,115)/100))))</f>
        <v>0</v>
      </c>
    </row>
    <row r="1817" ht="15.0" customHeight="1">
      <c r="A1817" s="45">
        <v>45663.375</v>
      </c>
      <c r="B1817" s="35">
        <v>9.0</v>
      </c>
      <c r="C1817" s="35" t="s">
        <v>129</v>
      </c>
      <c r="D1817" s="36" t="s">
        <v>106</v>
      </c>
      <c r="E1817" s="35" t="s">
        <v>173</v>
      </c>
      <c r="F1817" s="46">
        <f>IF(Cadastro_Cargas!$E$11=0,0,IF(Perfil_Area!$L$14=0,0,MIN(Cadastro_Cargas!$E$11,MAX(Cadastro_Cargas!$F$11,Perfil_Area!$L$14*RANDBETWEEN(85,115)/100))))</f>
        <v>2.367013373</v>
      </c>
    </row>
    <row r="1818" ht="15.0" customHeight="1">
      <c r="A1818" s="45">
        <v>45663.375</v>
      </c>
      <c r="B1818" s="35">
        <v>9.0</v>
      </c>
      <c r="C1818" s="35" t="s">
        <v>129</v>
      </c>
      <c r="D1818" s="36" t="s">
        <v>107</v>
      </c>
      <c r="E1818" s="35" t="s">
        <v>173</v>
      </c>
      <c r="F1818" s="46">
        <f>IF(Cadastro_Cargas!$E$12=0,0,IF(Perfil_Area!$L$16=0,0,MIN(Cadastro_Cargas!$E$12,MAX(Cadastro_Cargas!$F$12,Perfil_Area!$L$16*RANDBETWEEN(85,115)/100))))</f>
        <v>0.2</v>
      </c>
    </row>
    <row r="1819" ht="15.0" customHeight="1">
      <c r="A1819" s="45">
        <v>45663.375</v>
      </c>
      <c r="B1819" s="35">
        <v>9.0</v>
      </c>
      <c r="C1819" s="35" t="s">
        <v>129</v>
      </c>
      <c r="D1819" s="39" t="s">
        <v>31</v>
      </c>
      <c r="E1819" s="35" t="s">
        <v>174</v>
      </c>
      <c r="F1819" s="46">
        <f>IF(Cadastro_Cargas!$E$13=0,0,IF(Perfil_Area!$L$4=0,0,MIN(Cadastro_Cargas!$E$13,MAX(Cadastro_Cargas!$F$13,Perfil_Area!$L$4*RANDBETWEEN(85,115)/100))))</f>
        <v>3.725</v>
      </c>
    </row>
    <row r="1820" ht="15.0" customHeight="1">
      <c r="A1820" s="45">
        <v>45663.375</v>
      </c>
      <c r="B1820" s="35">
        <v>9.0</v>
      </c>
      <c r="C1820" s="35" t="s">
        <v>129</v>
      </c>
      <c r="D1820" s="40" t="s">
        <v>44</v>
      </c>
      <c r="E1820" s="35" t="s">
        <v>174</v>
      </c>
      <c r="F1820" s="46">
        <f>IF(Cadastro_Cargas!$E$14=0,0,IF(Perfil_Area!$L$6=0,0,MIN(Cadastro_Cargas!$E$14,MAX(Cadastro_Cargas!$F$14,Perfil_Area!$L$6*RANDBETWEEN(85,115)/100))))</f>
        <v>0.35066</v>
      </c>
    </row>
    <row r="1821" ht="15.0" customHeight="1">
      <c r="A1821" s="45">
        <v>45663.375</v>
      </c>
      <c r="B1821" s="35">
        <v>9.0</v>
      </c>
      <c r="C1821" s="35" t="s">
        <v>129</v>
      </c>
      <c r="D1821" s="41" t="s">
        <v>56</v>
      </c>
      <c r="E1821" s="35" t="s">
        <v>174</v>
      </c>
      <c r="F1821" s="46">
        <f>IF(Cadastro_Cargas!$E$15=0,0,IF(Perfil_Area!$L$8=0,0,MIN(Cadastro_Cargas!$E$15,MAX(Cadastro_Cargas!$F$15,Perfil_Area!$L$8*RANDBETWEEN(85,115)/100))))</f>
        <v>0</v>
      </c>
    </row>
    <row r="1822" ht="15.0" customHeight="1">
      <c r="A1822" s="45">
        <v>45663.4166666667</v>
      </c>
      <c r="B1822" s="35">
        <v>10.0</v>
      </c>
      <c r="C1822" s="35" t="s">
        <v>128</v>
      </c>
      <c r="D1822" s="36" t="s">
        <v>104</v>
      </c>
      <c r="E1822" s="35" t="s">
        <v>173</v>
      </c>
      <c r="F1822" s="46">
        <f>IF(Cadastro_Cargas!$E$2=0,0,IF(Perfil_Area!$M$9=0,0,MIN(Cadastro_Cargas!$E$2,MAX(Cadastro_Cargas!$F$2,Perfil_Area!$M$9*RANDBETWEEN(85,115)/100))))</f>
        <v>0</v>
      </c>
    </row>
    <row r="1823" ht="15.0" customHeight="1">
      <c r="A1823" s="45">
        <v>45663.4166666667</v>
      </c>
      <c r="B1823" s="35">
        <v>10.0</v>
      </c>
      <c r="C1823" s="35" t="s">
        <v>128</v>
      </c>
      <c r="D1823" s="36" t="s">
        <v>105</v>
      </c>
      <c r="E1823" s="35" t="s">
        <v>173</v>
      </c>
      <c r="F1823" s="46">
        <f>IF(Cadastro_Cargas!$E$3=0,0,IF(Perfil_Area!$M$11=0,0,MIN(Cadastro_Cargas!$E$3,MAX(Cadastro_Cargas!$F$3,Perfil_Area!$M$11*RANDBETWEEN(85,115)/100))))</f>
        <v>0</v>
      </c>
    </row>
    <row r="1824" ht="15.0" customHeight="1">
      <c r="A1824" s="45">
        <v>45663.4166666667</v>
      </c>
      <c r="B1824" s="35">
        <v>10.0</v>
      </c>
      <c r="C1824" s="35" t="s">
        <v>128</v>
      </c>
      <c r="D1824" s="36" t="s">
        <v>106</v>
      </c>
      <c r="E1824" s="35" t="s">
        <v>173</v>
      </c>
      <c r="F1824" s="46">
        <f>IF(Cadastro_Cargas!$E$4=0,0,IF(Perfil_Area!$M$13=0,0,MIN(Cadastro_Cargas!$E$4,MAX(Cadastro_Cargas!$F$4,Perfil_Area!$M$13*RANDBETWEEN(85,115)/100))))</f>
        <v>0</v>
      </c>
    </row>
    <row r="1825" ht="15.0" customHeight="1">
      <c r="A1825" s="45">
        <v>45663.4166666667</v>
      </c>
      <c r="B1825" s="35">
        <v>10.0</v>
      </c>
      <c r="C1825" s="35" t="s">
        <v>128</v>
      </c>
      <c r="D1825" s="36" t="s">
        <v>107</v>
      </c>
      <c r="E1825" s="35" t="s">
        <v>173</v>
      </c>
      <c r="F1825" s="46">
        <f>IF(Cadastro_Cargas!$E$5=0,0,IF(Perfil_Area!$M$15=0,0,MIN(Cadastro_Cargas!$E$5,MAX(Cadastro_Cargas!$F$5,Perfil_Area!$M$15*RANDBETWEEN(85,115)/100))))</f>
        <v>0.2</v>
      </c>
    </row>
    <row r="1826" ht="15.0" customHeight="1">
      <c r="A1826" s="45">
        <v>45663.4166666667</v>
      </c>
      <c r="B1826" s="35">
        <v>10.0</v>
      </c>
      <c r="C1826" s="35" t="s">
        <v>128</v>
      </c>
      <c r="D1826" s="39" t="s">
        <v>31</v>
      </c>
      <c r="E1826" s="35" t="s">
        <v>174</v>
      </c>
      <c r="F1826" s="46">
        <f>IF(Cadastro_Cargas!$E$6=0,0,IF(Perfil_Area!$M$3=0,0,MIN(Cadastro_Cargas!$E$6,MAX(Cadastro_Cargas!$F$6,Perfil_Area!$M$3*RANDBETWEEN(85,115)/100))))</f>
        <v>2.02</v>
      </c>
    </row>
    <row r="1827" ht="15.0" customHeight="1">
      <c r="A1827" s="45">
        <v>45663.4166666667</v>
      </c>
      <c r="B1827" s="35">
        <v>10.0</v>
      </c>
      <c r="C1827" s="35" t="s">
        <v>128</v>
      </c>
      <c r="D1827" s="40" t="s">
        <v>44</v>
      </c>
      <c r="E1827" s="35" t="s">
        <v>174</v>
      </c>
      <c r="F1827" s="46">
        <f>IF(Cadastro_Cargas!$E$7=0,0,IF(Perfil_Area!$M$5=0,0,MIN(Cadastro_Cargas!$E$7,MAX(Cadastro_Cargas!$F$7,Perfil_Area!$M$5*RANDBETWEEN(85,115)/100))))</f>
        <v>0.24112</v>
      </c>
    </row>
    <row r="1828" ht="15.0" customHeight="1">
      <c r="A1828" s="45">
        <v>45663.4166666667</v>
      </c>
      <c r="B1828" s="35">
        <v>10.0</v>
      </c>
      <c r="C1828" s="35" t="s">
        <v>128</v>
      </c>
      <c r="D1828" s="41" t="s">
        <v>56</v>
      </c>
      <c r="E1828" s="35" t="s">
        <v>174</v>
      </c>
      <c r="F1828" s="46">
        <f>IF(Cadastro_Cargas!$E$8=0,0,IF(Perfil_Area!$M$7=0,0,MIN(Cadastro_Cargas!$E$8,MAX(Cadastro_Cargas!$F$8,Perfil_Area!$M$7*RANDBETWEEN(85,115)/100))))</f>
        <v>0</v>
      </c>
    </row>
    <row r="1829" ht="15.0" customHeight="1">
      <c r="A1829" s="45">
        <v>45663.4166666667</v>
      </c>
      <c r="B1829" s="35">
        <v>10.0</v>
      </c>
      <c r="C1829" s="35" t="s">
        <v>129</v>
      </c>
      <c r="D1829" s="36" t="s">
        <v>104</v>
      </c>
      <c r="E1829" s="35" t="s">
        <v>173</v>
      </c>
      <c r="F1829" s="46">
        <f>IF(Cadastro_Cargas!$E$9=0,0,IF(Perfil_Area!$M$10=0,0,MIN(Cadastro_Cargas!$E$9,MAX(Cadastro_Cargas!$F$9,Perfil_Area!$M$10*RANDBETWEEN(85,115)/100))))</f>
        <v>0</v>
      </c>
    </row>
    <row r="1830" ht="15.0" customHeight="1">
      <c r="A1830" s="45">
        <v>45663.4166666667</v>
      </c>
      <c r="B1830" s="35">
        <v>10.0</v>
      </c>
      <c r="C1830" s="35" t="s">
        <v>129</v>
      </c>
      <c r="D1830" s="36" t="s">
        <v>105</v>
      </c>
      <c r="E1830" s="35" t="s">
        <v>173</v>
      </c>
      <c r="F1830" s="46">
        <f>IF(Cadastro_Cargas!$E$10=0,0,IF(Perfil_Area!$M$12=0,0,MIN(Cadastro_Cargas!$E$10,MAX(Cadastro_Cargas!$F$10,Perfil_Area!$M$12*RANDBETWEEN(85,115)/100))))</f>
        <v>0</v>
      </c>
    </row>
    <row r="1831" ht="15.0" customHeight="1">
      <c r="A1831" s="45">
        <v>45663.4166666667</v>
      </c>
      <c r="B1831" s="35">
        <v>10.0</v>
      </c>
      <c r="C1831" s="35" t="s">
        <v>129</v>
      </c>
      <c r="D1831" s="36" t="s">
        <v>106</v>
      </c>
      <c r="E1831" s="35" t="s">
        <v>173</v>
      </c>
      <c r="F1831" s="46">
        <f>IF(Cadastro_Cargas!$E$11=0,0,IF(Perfil_Area!$M$14=0,0,MIN(Cadastro_Cargas!$E$11,MAX(Cadastro_Cargas!$F$11,Perfil_Area!$M$14*RANDBETWEEN(85,115)/100))))</f>
        <v>2.11346211</v>
      </c>
    </row>
    <row r="1832" ht="15.0" customHeight="1">
      <c r="A1832" s="45">
        <v>45663.4166666667</v>
      </c>
      <c r="B1832" s="35">
        <v>10.0</v>
      </c>
      <c r="C1832" s="35" t="s">
        <v>129</v>
      </c>
      <c r="D1832" s="36" t="s">
        <v>107</v>
      </c>
      <c r="E1832" s="35" t="s">
        <v>173</v>
      </c>
      <c r="F1832" s="46">
        <f>IF(Cadastro_Cargas!$E$12=0,0,IF(Perfil_Area!$M$16=0,0,MIN(Cadastro_Cargas!$E$12,MAX(Cadastro_Cargas!$F$12,Perfil_Area!$M$16*RANDBETWEEN(85,115)/100))))</f>
        <v>0.2</v>
      </c>
    </row>
    <row r="1833" ht="15.0" customHeight="1">
      <c r="A1833" s="45">
        <v>45663.4166666667</v>
      </c>
      <c r="B1833" s="35">
        <v>10.0</v>
      </c>
      <c r="C1833" s="35" t="s">
        <v>129</v>
      </c>
      <c r="D1833" s="39" t="s">
        <v>31</v>
      </c>
      <c r="E1833" s="35" t="s">
        <v>174</v>
      </c>
      <c r="F1833" s="46">
        <f>IF(Cadastro_Cargas!$E$13=0,0,IF(Perfil_Area!$M$4=0,0,MIN(Cadastro_Cargas!$E$13,MAX(Cadastro_Cargas!$F$13,Perfil_Area!$M$4*RANDBETWEEN(85,115)/100))))</f>
        <v>3.6505</v>
      </c>
    </row>
    <row r="1834" ht="15.0" customHeight="1">
      <c r="A1834" s="45">
        <v>45663.4166666667</v>
      </c>
      <c r="B1834" s="35">
        <v>10.0</v>
      </c>
      <c r="C1834" s="35" t="s">
        <v>129</v>
      </c>
      <c r="D1834" s="40" t="s">
        <v>44</v>
      </c>
      <c r="E1834" s="35" t="s">
        <v>174</v>
      </c>
      <c r="F1834" s="46">
        <f>IF(Cadastro_Cargas!$E$14=0,0,IF(Perfil_Area!$M$6=0,0,MIN(Cadastro_Cargas!$E$14,MAX(Cadastro_Cargas!$F$14,Perfil_Area!$M$6*RANDBETWEEN(85,115)/100))))</f>
        <v>0.36248</v>
      </c>
    </row>
    <row r="1835" ht="15.0" customHeight="1">
      <c r="A1835" s="45">
        <v>45663.4166666667</v>
      </c>
      <c r="B1835" s="35">
        <v>10.0</v>
      </c>
      <c r="C1835" s="35" t="s">
        <v>129</v>
      </c>
      <c r="D1835" s="41" t="s">
        <v>56</v>
      </c>
      <c r="E1835" s="35" t="s">
        <v>174</v>
      </c>
      <c r="F1835" s="46">
        <f>IF(Cadastro_Cargas!$E$15=0,0,IF(Perfil_Area!$M$8=0,0,MIN(Cadastro_Cargas!$E$15,MAX(Cadastro_Cargas!$F$15,Perfil_Area!$M$8*RANDBETWEEN(85,115)/100))))</f>
        <v>0</v>
      </c>
    </row>
    <row r="1836" ht="15.0" customHeight="1">
      <c r="A1836" s="45">
        <v>45663.4583333333</v>
      </c>
      <c r="B1836" s="35">
        <v>11.0</v>
      </c>
      <c r="C1836" s="35" t="s">
        <v>128</v>
      </c>
      <c r="D1836" s="36" t="s">
        <v>104</v>
      </c>
      <c r="E1836" s="35" t="s">
        <v>173</v>
      </c>
      <c r="F1836" s="46">
        <f>IF(Cadastro_Cargas!$E$2=0,0,IF(Perfil_Area!$N$9=0,0,MIN(Cadastro_Cargas!$E$2,MAX(Cadastro_Cargas!$F$2,Perfil_Area!$N$9*RANDBETWEEN(85,115)/100))))</f>
        <v>0</v>
      </c>
    </row>
    <row r="1837" ht="15.0" customHeight="1">
      <c r="A1837" s="45">
        <v>45663.4583333333</v>
      </c>
      <c r="B1837" s="35">
        <v>11.0</v>
      </c>
      <c r="C1837" s="35" t="s">
        <v>128</v>
      </c>
      <c r="D1837" s="36" t="s">
        <v>105</v>
      </c>
      <c r="E1837" s="35" t="s">
        <v>173</v>
      </c>
      <c r="F1837" s="46">
        <f>IF(Cadastro_Cargas!$E$3=0,0,IF(Perfil_Area!$N$11=0,0,MIN(Cadastro_Cargas!$E$3,MAX(Cadastro_Cargas!$F$3,Perfil_Area!$N$11*RANDBETWEEN(85,115)/100))))</f>
        <v>0</v>
      </c>
    </row>
    <row r="1838" ht="15.0" customHeight="1">
      <c r="A1838" s="45">
        <v>45663.4583333333</v>
      </c>
      <c r="B1838" s="35">
        <v>11.0</v>
      </c>
      <c r="C1838" s="35" t="s">
        <v>128</v>
      </c>
      <c r="D1838" s="36" t="s">
        <v>106</v>
      </c>
      <c r="E1838" s="35" t="s">
        <v>173</v>
      </c>
      <c r="F1838" s="46">
        <f>IF(Cadastro_Cargas!$E$4=0,0,IF(Perfil_Area!$N$13=0,0,MIN(Cadastro_Cargas!$E$4,MAX(Cadastro_Cargas!$F$4,Perfil_Area!$N$13*RANDBETWEEN(85,115)/100))))</f>
        <v>0</v>
      </c>
    </row>
    <row r="1839" ht="15.0" customHeight="1">
      <c r="A1839" s="45">
        <v>45663.4583333333</v>
      </c>
      <c r="B1839" s="35">
        <v>11.0</v>
      </c>
      <c r="C1839" s="35" t="s">
        <v>128</v>
      </c>
      <c r="D1839" s="36" t="s">
        <v>107</v>
      </c>
      <c r="E1839" s="35" t="s">
        <v>173</v>
      </c>
      <c r="F1839" s="46">
        <f>IF(Cadastro_Cargas!$E$5=0,0,IF(Perfil_Area!$N$15=0,0,MIN(Cadastro_Cargas!$E$5,MAX(Cadastro_Cargas!$F$5,Perfil_Area!$N$15*RANDBETWEEN(85,115)/100))))</f>
        <v>0.2</v>
      </c>
    </row>
    <row r="1840" ht="15.0" customHeight="1">
      <c r="A1840" s="45">
        <v>45663.4583333333</v>
      </c>
      <c r="B1840" s="35">
        <v>11.0</v>
      </c>
      <c r="C1840" s="35" t="s">
        <v>128</v>
      </c>
      <c r="D1840" s="39" t="s">
        <v>31</v>
      </c>
      <c r="E1840" s="35" t="s">
        <v>174</v>
      </c>
      <c r="F1840" s="46">
        <f>IF(Cadastro_Cargas!$E$6=0,0,IF(Perfil_Area!$N$3=0,0,MIN(Cadastro_Cargas!$E$6,MAX(Cadastro_Cargas!$F$6,Perfil_Area!$N$3*RANDBETWEEN(85,115)/100))))</f>
        <v>2.02</v>
      </c>
    </row>
    <row r="1841" ht="15.0" customHeight="1">
      <c r="A1841" s="45">
        <v>45663.4583333333</v>
      </c>
      <c r="B1841" s="35">
        <v>11.0</v>
      </c>
      <c r="C1841" s="35" t="s">
        <v>128</v>
      </c>
      <c r="D1841" s="40" t="s">
        <v>44</v>
      </c>
      <c r="E1841" s="35" t="s">
        <v>174</v>
      </c>
      <c r="F1841" s="46">
        <f>IF(Cadastro_Cargas!$E$7=0,0,IF(Perfil_Area!$N$5=0,0,MIN(Cadastro_Cargas!$E$7,MAX(Cadastro_Cargas!$F$7,Perfil_Area!$N$5*RANDBETWEEN(85,115)/100))))</f>
        <v>0.3009</v>
      </c>
    </row>
    <row r="1842" ht="15.0" customHeight="1">
      <c r="A1842" s="45">
        <v>45663.4583333333</v>
      </c>
      <c r="B1842" s="35">
        <v>11.0</v>
      </c>
      <c r="C1842" s="35" t="s">
        <v>128</v>
      </c>
      <c r="D1842" s="41" t="s">
        <v>56</v>
      </c>
      <c r="E1842" s="35" t="s">
        <v>174</v>
      </c>
      <c r="F1842" s="46">
        <f>IF(Cadastro_Cargas!$E$8=0,0,IF(Perfil_Area!$N$7=0,0,MIN(Cadastro_Cargas!$E$8,MAX(Cadastro_Cargas!$F$8,Perfil_Area!$N$7*RANDBETWEEN(85,115)/100))))</f>
        <v>0</v>
      </c>
    </row>
    <row r="1843" ht="15.0" customHeight="1">
      <c r="A1843" s="45">
        <v>45663.4583333333</v>
      </c>
      <c r="B1843" s="35">
        <v>11.0</v>
      </c>
      <c r="C1843" s="35" t="s">
        <v>129</v>
      </c>
      <c r="D1843" s="36" t="s">
        <v>104</v>
      </c>
      <c r="E1843" s="35" t="s">
        <v>173</v>
      </c>
      <c r="F1843" s="46">
        <f>IF(Cadastro_Cargas!$E$9=0,0,IF(Perfil_Area!$N$10=0,0,MIN(Cadastro_Cargas!$E$9,MAX(Cadastro_Cargas!$F$9,Perfil_Area!$N$10*RANDBETWEEN(85,115)/100))))</f>
        <v>0</v>
      </c>
    </row>
    <row r="1844" ht="15.0" customHeight="1">
      <c r="A1844" s="45">
        <v>45663.4583333333</v>
      </c>
      <c r="B1844" s="35">
        <v>11.0</v>
      </c>
      <c r="C1844" s="35" t="s">
        <v>129</v>
      </c>
      <c r="D1844" s="36" t="s">
        <v>105</v>
      </c>
      <c r="E1844" s="35" t="s">
        <v>173</v>
      </c>
      <c r="F1844" s="46">
        <f>IF(Cadastro_Cargas!$E$10=0,0,IF(Perfil_Area!$N$12=0,0,MIN(Cadastro_Cargas!$E$10,MAX(Cadastro_Cargas!$F$10,Perfil_Area!$N$12*RANDBETWEEN(85,115)/100))))</f>
        <v>0</v>
      </c>
    </row>
    <row r="1845" ht="15.0" customHeight="1">
      <c r="A1845" s="45">
        <v>45663.4583333333</v>
      </c>
      <c r="B1845" s="35">
        <v>11.0</v>
      </c>
      <c r="C1845" s="35" t="s">
        <v>129</v>
      </c>
      <c r="D1845" s="36" t="s">
        <v>106</v>
      </c>
      <c r="E1845" s="35" t="s">
        <v>173</v>
      </c>
      <c r="F1845" s="46">
        <f>IF(Cadastro_Cargas!$E$11=0,0,IF(Perfil_Area!$N$14=0,0,MIN(Cadastro_Cargas!$E$11,MAX(Cadastro_Cargas!$F$11,Perfil_Area!$N$14*RANDBETWEEN(85,115)/100))))</f>
        <v>2.367013373</v>
      </c>
    </row>
    <row r="1846" ht="15.0" customHeight="1">
      <c r="A1846" s="45">
        <v>45663.4583333333</v>
      </c>
      <c r="B1846" s="35">
        <v>11.0</v>
      </c>
      <c r="C1846" s="35" t="s">
        <v>129</v>
      </c>
      <c r="D1846" s="36" t="s">
        <v>107</v>
      </c>
      <c r="E1846" s="35" t="s">
        <v>173</v>
      </c>
      <c r="F1846" s="46">
        <f>IF(Cadastro_Cargas!$E$12=0,0,IF(Perfil_Area!$N$16=0,0,MIN(Cadastro_Cargas!$E$12,MAX(Cadastro_Cargas!$F$12,Perfil_Area!$N$16*RANDBETWEEN(85,115)/100))))</f>
        <v>0.184</v>
      </c>
    </row>
    <row r="1847" ht="15.0" customHeight="1">
      <c r="A1847" s="45">
        <v>45663.4583333333</v>
      </c>
      <c r="B1847" s="35">
        <v>11.0</v>
      </c>
      <c r="C1847" s="35" t="s">
        <v>129</v>
      </c>
      <c r="D1847" s="39" t="s">
        <v>31</v>
      </c>
      <c r="E1847" s="35" t="s">
        <v>174</v>
      </c>
      <c r="F1847" s="46">
        <f>IF(Cadastro_Cargas!$E$13=0,0,IF(Perfil_Area!$N$4=0,0,MIN(Cadastro_Cargas!$E$13,MAX(Cadastro_Cargas!$F$13,Perfil_Area!$N$4*RANDBETWEEN(85,115)/100))))</f>
        <v>3.725</v>
      </c>
    </row>
    <row r="1848" ht="15.0" customHeight="1">
      <c r="A1848" s="45">
        <v>45663.4583333333</v>
      </c>
      <c r="B1848" s="35">
        <v>11.0</v>
      </c>
      <c r="C1848" s="35" t="s">
        <v>129</v>
      </c>
      <c r="D1848" s="40" t="s">
        <v>44</v>
      </c>
      <c r="E1848" s="35" t="s">
        <v>174</v>
      </c>
      <c r="F1848" s="46">
        <f>IF(Cadastro_Cargas!$E$14=0,0,IF(Perfil_Area!$N$6=0,0,MIN(Cadastro_Cargas!$E$14,MAX(Cadastro_Cargas!$F$14,Perfil_Area!$N$6*RANDBETWEEN(85,115)/100))))</f>
        <v>0.4626</v>
      </c>
    </row>
    <row r="1849" ht="15.0" customHeight="1">
      <c r="A1849" s="45">
        <v>45663.4583333333</v>
      </c>
      <c r="B1849" s="35">
        <v>11.0</v>
      </c>
      <c r="C1849" s="35" t="s">
        <v>129</v>
      </c>
      <c r="D1849" s="41" t="s">
        <v>56</v>
      </c>
      <c r="E1849" s="35" t="s">
        <v>174</v>
      </c>
      <c r="F1849" s="46">
        <f>IF(Cadastro_Cargas!$E$15=0,0,IF(Perfil_Area!$N$8=0,0,MIN(Cadastro_Cargas!$E$15,MAX(Cadastro_Cargas!$F$15,Perfil_Area!$N$8*RANDBETWEEN(85,115)/100))))</f>
        <v>0</v>
      </c>
    </row>
    <row r="1850" ht="15.0" customHeight="1">
      <c r="A1850" s="45">
        <v>45663.5</v>
      </c>
      <c r="B1850" s="35">
        <v>12.0</v>
      </c>
      <c r="C1850" s="35" t="s">
        <v>128</v>
      </c>
      <c r="D1850" s="36" t="s">
        <v>104</v>
      </c>
      <c r="E1850" s="35" t="s">
        <v>173</v>
      </c>
      <c r="F1850" s="46">
        <f>IF(Cadastro_Cargas!$E$2=0,0,IF(Perfil_Area!$O$9=0,0,MIN(Cadastro_Cargas!$E$2,MAX(Cadastro_Cargas!$F$2,Perfil_Area!$O$9*RANDBETWEEN(85,115)/100))))</f>
        <v>0</v>
      </c>
    </row>
    <row r="1851" ht="15.0" customHeight="1">
      <c r="A1851" s="45">
        <v>45663.5</v>
      </c>
      <c r="B1851" s="35">
        <v>12.0</v>
      </c>
      <c r="C1851" s="35" t="s">
        <v>128</v>
      </c>
      <c r="D1851" s="36" t="s">
        <v>105</v>
      </c>
      <c r="E1851" s="35" t="s">
        <v>173</v>
      </c>
      <c r="F1851" s="46">
        <f>IF(Cadastro_Cargas!$E$3=0,0,IF(Perfil_Area!$O$11=0,0,MIN(Cadastro_Cargas!$E$3,MAX(Cadastro_Cargas!$F$3,Perfil_Area!$O$11*RANDBETWEEN(85,115)/100))))</f>
        <v>0</v>
      </c>
    </row>
    <row r="1852" ht="15.0" customHeight="1">
      <c r="A1852" s="45">
        <v>45663.5</v>
      </c>
      <c r="B1852" s="35">
        <v>12.0</v>
      </c>
      <c r="C1852" s="35" t="s">
        <v>128</v>
      </c>
      <c r="D1852" s="36" t="s">
        <v>106</v>
      </c>
      <c r="E1852" s="35" t="s">
        <v>173</v>
      </c>
      <c r="F1852" s="46">
        <f>IF(Cadastro_Cargas!$E$4=0,0,IF(Perfil_Area!$O$13=0,0,MIN(Cadastro_Cargas!$E$4,MAX(Cadastro_Cargas!$F$4,Perfil_Area!$O$13*RANDBETWEEN(85,115)/100))))</f>
        <v>0</v>
      </c>
    </row>
    <row r="1853" ht="15.0" customHeight="1">
      <c r="A1853" s="45">
        <v>45663.5</v>
      </c>
      <c r="B1853" s="35">
        <v>12.0</v>
      </c>
      <c r="C1853" s="35" t="s">
        <v>128</v>
      </c>
      <c r="D1853" s="36" t="s">
        <v>107</v>
      </c>
      <c r="E1853" s="35" t="s">
        <v>173</v>
      </c>
      <c r="F1853" s="46">
        <f>IF(Cadastro_Cargas!$E$5=0,0,IF(Perfil_Area!$O$15=0,0,MIN(Cadastro_Cargas!$E$5,MAX(Cadastro_Cargas!$F$5,Perfil_Area!$O$15*RANDBETWEEN(85,115)/100))))</f>
        <v>0.2</v>
      </c>
    </row>
    <row r="1854" ht="15.0" customHeight="1">
      <c r="A1854" s="45">
        <v>45663.5</v>
      </c>
      <c r="B1854" s="35">
        <v>12.0</v>
      </c>
      <c r="C1854" s="35" t="s">
        <v>128</v>
      </c>
      <c r="D1854" s="39" t="s">
        <v>31</v>
      </c>
      <c r="E1854" s="35" t="s">
        <v>174</v>
      </c>
      <c r="F1854" s="46">
        <f>IF(Cadastro_Cargas!$E$6=0,0,IF(Perfil_Area!$O$3=0,0,MIN(Cadastro_Cargas!$E$6,MAX(Cadastro_Cargas!$F$6,Perfil_Area!$O$3*RANDBETWEEN(85,115)/100))))</f>
        <v>1.818</v>
      </c>
    </row>
    <row r="1855" ht="15.0" customHeight="1">
      <c r="A1855" s="45">
        <v>45663.5</v>
      </c>
      <c r="B1855" s="35">
        <v>12.0</v>
      </c>
      <c r="C1855" s="35" t="s">
        <v>128</v>
      </c>
      <c r="D1855" s="40" t="s">
        <v>44</v>
      </c>
      <c r="E1855" s="35" t="s">
        <v>174</v>
      </c>
      <c r="F1855" s="46">
        <f>IF(Cadastro_Cargas!$E$7=0,0,IF(Perfil_Area!$O$5=0,0,MIN(Cadastro_Cargas!$E$7,MAX(Cadastro_Cargas!$F$7,Perfil_Area!$O$5*RANDBETWEEN(85,115)/100))))</f>
        <v>0.354</v>
      </c>
    </row>
    <row r="1856" ht="15.0" customHeight="1">
      <c r="A1856" s="45">
        <v>45663.5</v>
      </c>
      <c r="B1856" s="35">
        <v>12.0</v>
      </c>
      <c r="C1856" s="35" t="s">
        <v>128</v>
      </c>
      <c r="D1856" s="41" t="s">
        <v>56</v>
      </c>
      <c r="E1856" s="35" t="s">
        <v>174</v>
      </c>
      <c r="F1856" s="46">
        <f>IF(Cadastro_Cargas!$E$8=0,0,IF(Perfil_Area!$O$7=0,0,MIN(Cadastro_Cargas!$E$8,MAX(Cadastro_Cargas!$F$8,Perfil_Area!$O$7*RANDBETWEEN(85,115)/100))))</f>
        <v>0</v>
      </c>
    </row>
    <row r="1857" ht="15.0" customHeight="1">
      <c r="A1857" s="45">
        <v>45663.5</v>
      </c>
      <c r="B1857" s="35">
        <v>12.0</v>
      </c>
      <c r="C1857" s="35" t="s">
        <v>129</v>
      </c>
      <c r="D1857" s="36" t="s">
        <v>104</v>
      </c>
      <c r="E1857" s="35" t="s">
        <v>173</v>
      </c>
      <c r="F1857" s="46">
        <f>IF(Cadastro_Cargas!$E$9=0,0,IF(Perfil_Area!$O$10=0,0,MIN(Cadastro_Cargas!$E$9,MAX(Cadastro_Cargas!$F$9,Perfil_Area!$O$10*RANDBETWEEN(85,115)/100))))</f>
        <v>0</v>
      </c>
    </row>
    <row r="1858" ht="15.0" customHeight="1">
      <c r="A1858" s="45">
        <v>45663.5</v>
      </c>
      <c r="B1858" s="35">
        <v>12.0</v>
      </c>
      <c r="C1858" s="35" t="s">
        <v>129</v>
      </c>
      <c r="D1858" s="36" t="s">
        <v>105</v>
      </c>
      <c r="E1858" s="35" t="s">
        <v>173</v>
      </c>
      <c r="F1858" s="46">
        <f>IF(Cadastro_Cargas!$E$10=0,0,IF(Perfil_Area!$O$12=0,0,MIN(Cadastro_Cargas!$E$10,MAX(Cadastro_Cargas!$F$10,Perfil_Area!$O$12*RANDBETWEEN(85,115)/100))))</f>
        <v>0</v>
      </c>
    </row>
    <row r="1859" ht="15.0" customHeight="1">
      <c r="A1859" s="45">
        <v>45663.5</v>
      </c>
      <c r="B1859" s="35">
        <v>12.0</v>
      </c>
      <c r="C1859" s="35" t="s">
        <v>129</v>
      </c>
      <c r="D1859" s="36" t="s">
        <v>106</v>
      </c>
      <c r="E1859" s="35" t="s">
        <v>173</v>
      </c>
      <c r="F1859" s="46">
        <f>IF(Cadastro_Cargas!$E$11=0,0,IF(Perfil_Area!$O$14=0,0,MIN(Cadastro_Cargas!$E$11,MAX(Cadastro_Cargas!$F$11,Perfil_Area!$O$14*RANDBETWEEN(85,115)/100))))</f>
        <v>2.367013373</v>
      </c>
    </row>
    <row r="1860" ht="15.0" customHeight="1">
      <c r="A1860" s="45">
        <v>45663.5</v>
      </c>
      <c r="B1860" s="35">
        <v>12.0</v>
      </c>
      <c r="C1860" s="35" t="s">
        <v>129</v>
      </c>
      <c r="D1860" s="36" t="s">
        <v>107</v>
      </c>
      <c r="E1860" s="35" t="s">
        <v>173</v>
      </c>
      <c r="F1860" s="46">
        <f>IF(Cadastro_Cargas!$E$12=0,0,IF(Perfil_Area!$O$16=0,0,MIN(Cadastro_Cargas!$E$12,MAX(Cadastro_Cargas!$F$12,Perfil_Area!$O$16*RANDBETWEEN(85,115)/100))))</f>
        <v>0.2</v>
      </c>
    </row>
    <row r="1861" ht="15.0" customHeight="1">
      <c r="A1861" s="45">
        <v>45663.5</v>
      </c>
      <c r="B1861" s="35">
        <v>12.0</v>
      </c>
      <c r="C1861" s="35" t="s">
        <v>129</v>
      </c>
      <c r="D1861" s="39" t="s">
        <v>31</v>
      </c>
      <c r="E1861" s="35" t="s">
        <v>174</v>
      </c>
      <c r="F1861" s="46">
        <f>IF(Cadastro_Cargas!$E$13=0,0,IF(Perfil_Area!$O$4=0,0,MIN(Cadastro_Cargas!$E$13,MAX(Cadastro_Cargas!$F$13,Perfil_Area!$O$4*RANDBETWEEN(85,115)/100))))</f>
        <v>3.725</v>
      </c>
    </row>
    <row r="1862" ht="15.0" customHeight="1">
      <c r="A1862" s="45">
        <v>45663.5</v>
      </c>
      <c r="B1862" s="35">
        <v>12.0</v>
      </c>
      <c r="C1862" s="35" t="s">
        <v>129</v>
      </c>
      <c r="D1862" s="40" t="s">
        <v>44</v>
      </c>
      <c r="E1862" s="35" t="s">
        <v>174</v>
      </c>
      <c r="F1862" s="46">
        <f>IF(Cadastro_Cargas!$E$14=0,0,IF(Perfil_Area!$O$6=0,0,MIN(Cadastro_Cargas!$E$14,MAX(Cadastro_Cargas!$F$14,Perfil_Area!$O$6*RANDBETWEEN(85,115)/100))))</f>
        <v>0.514</v>
      </c>
    </row>
    <row r="1863" ht="15.0" customHeight="1">
      <c r="A1863" s="45">
        <v>45663.5</v>
      </c>
      <c r="B1863" s="35">
        <v>12.0</v>
      </c>
      <c r="C1863" s="35" t="s">
        <v>129</v>
      </c>
      <c r="D1863" s="41" t="s">
        <v>56</v>
      </c>
      <c r="E1863" s="35" t="s">
        <v>174</v>
      </c>
      <c r="F1863" s="46">
        <f>IF(Cadastro_Cargas!$E$15=0,0,IF(Perfil_Area!$O$8=0,0,MIN(Cadastro_Cargas!$E$15,MAX(Cadastro_Cargas!$F$15,Perfil_Area!$O$8*RANDBETWEEN(85,115)/100))))</f>
        <v>0</v>
      </c>
    </row>
    <row r="1864" ht="15.0" customHeight="1">
      <c r="A1864" s="45">
        <v>45663.5416666667</v>
      </c>
      <c r="B1864" s="35">
        <v>13.0</v>
      </c>
      <c r="C1864" s="35" t="s">
        <v>128</v>
      </c>
      <c r="D1864" s="36" t="s">
        <v>104</v>
      </c>
      <c r="E1864" s="35" t="s">
        <v>173</v>
      </c>
      <c r="F1864" s="46">
        <f>IF(Cadastro_Cargas!$E$2=0,0,IF(Perfil_Area!$P$9=0,0,MIN(Cadastro_Cargas!$E$2,MAX(Cadastro_Cargas!$F$2,Perfil_Area!$P$9*RANDBETWEEN(85,115)/100))))</f>
        <v>0</v>
      </c>
    </row>
    <row r="1865" ht="15.0" customHeight="1">
      <c r="A1865" s="45">
        <v>45663.5416666667</v>
      </c>
      <c r="B1865" s="35">
        <v>13.0</v>
      </c>
      <c r="C1865" s="35" t="s">
        <v>128</v>
      </c>
      <c r="D1865" s="36" t="s">
        <v>105</v>
      </c>
      <c r="E1865" s="35" t="s">
        <v>173</v>
      </c>
      <c r="F1865" s="46">
        <f>IF(Cadastro_Cargas!$E$3=0,0,IF(Perfil_Area!$P$11=0,0,MIN(Cadastro_Cargas!$E$3,MAX(Cadastro_Cargas!$F$3,Perfil_Area!$P$11*RANDBETWEEN(85,115)/100))))</f>
        <v>0</v>
      </c>
    </row>
    <row r="1866" ht="15.0" customHeight="1">
      <c r="A1866" s="45">
        <v>45663.5416666667</v>
      </c>
      <c r="B1866" s="35">
        <v>13.0</v>
      </c>
      <c r="C1866" s="35" t="s">
        <v>128</v>
      </c>
      <c r="D1866" s="36" t="s">
        <v>106</v>
      </c>
      <c r="E1866" s="35" t="s">
        <v>173</v>
      </c>
      <c r="F1866" s="46">
        <f>IF(Cadastro_Cargas!$E$4=0,0,IF(Perfil_Area!$P$13=0,0,MIN(Cadastro_Cargas!$E$4,MAX(Cadastro_Cargas!$F$4,Perfil_Area!$P$13*RANDBETWEEN(85,115)/100))))</f>
        <v>0</v>
      </c>
    </row>
    <row r="1867" ht="15.0" customHeight="1">
      <c r="A1867" s="45">
        <v>45663.5416666667</v>
      </c>
      <c r="B1867" s="35">
        <v>13.0</v>
      </c>
      <c r="C1867" s="35" t="s">
        <v>128</v>
      </c>
      <c r="D1867" s="36" t="s">
        <v>107</v>
      </c>
      <c r="E1867" s="35" t="s">
        <v>173</v>
      </c>
      <c r="F1867" s="46">
        <f>IF(Cadastro_Cargas!$E$5=0,0,IF(Perfil_Area!$P$15=0,0,MIN(Cadastro_Cargas!$E$5,MAX(Cadastro_Cargas!$F$5,Perfil_Area!$P$15*RANDBETWEEN(85,115)/100))))</f>
        <v>0.176</v>
      </c>
    </row>
    <row r="1868" ht="15.0" customHeight="1">
      <c r="A1868" s="45">
        <v>45663.5416666667</v>
      </c>
      <c r="B1868" s="35">
        <v>13.0</v>
      </c>
      <c r="C1868" s="35" t="s">
        <v>128</v>
      </c>
      <c r="D1868" s="39" t="s">
        <v>31</v>
      </c>
      <c r="E1868" s="35" t="s">
        <v>174</v>
      </c>
      <c r="F1868" s="46">
        <f>IF(Cadastro_Cargas!$E$6=0,0,IF(Perfil_Area!$P$3=0,0,MIN(Cadastro_Cargas!$E$6,MAX(Cadastro_Cargas!$F$6,Perfil_Area!$P$3*RANDBETWEEN(85,115)/100))))</f>
        <v>1.8786</v>
      </c>
    </row>
    <row r="1869" ht="15.0" customHeight="1">
      <c r="A1869" s="45">
        <v>45663.5416666667</v>
      </c>
      <c r="B1869" s="35">
        <v>13.0</v>
      </c>
      <c r="C1869" s="35" t="s">
        <v>128</v>
      </c>
      <c r="D1869" s="40" t="s">
        <v>44</v>
      </c>
      <c r="E1869" s="35" t="s">
        <v>174</v>
      </c>
      <c r="F1869" s="46">
        <f>IF(Cadastro_Cargas!$E$7=0,0,IF(Perfil_Area!$P$5=0,0,MIN(Cadastro_Cargas!$E$7,MAX(Cadastro_Cargas!$F$7,Perfil_Area!$P$5*RANDBETWEEN(85,115)/100))))</f>
        <v>0.354</v>
      </c>
    </row>
    <row r="1870" ht="15.0" customHeight="1">
      <c r="A1870" s="45">
        <v>45663.5416666667</v>
      </c>
      <c r="B1870" s="35">
        <v>13.0</v>
      </c>
      <c r="C1870" s="35" t="s">
        <v>128</v>
      </c>
      <c r="D1870" s="41" t="s">
        <v>56</v>
      </c>
      <c r="E1870" s="35" t="s">
        <v>174</v>
      </c>
      <c r="F1870" s="46">
        <f>IF(Cadastro_Cargas!$E$8=0,0,IF(Perfil_Area!$P$7=0,0,MIN(Cadastro_Cargas!$E$8,MAX(Cadastro_Cargas!$F$8,Perfil_Area!$P$7*RANDBETWEEN(85,115)/100))))</f>
        <v>0</v>
      </c>
    </row>
    <row r="1871" ht="15.0" customHeight="1">
      <c r="A1871" s="45">
        <v>45663.5416666667</v>
      </c>
      <c r="B1871" s="35">
        <v>13.0</v>
      </c>
      <c r="C1871" s="35" t="s">
        <v>129</v>
      </c>
      <c r="D1871" s="36" t="s">
        <v>104</v>
      </c>
      <c r="E1871" s="35" t="s">
        <v>173</v>
      </c>
      <c r="F1871" s="46">
        <f>IF(Cadastro_Cargas!$E$9=0,0,IF(Perfil_Area!$P$10=0,0,MIN(Cadastro_Cargas!$E$9,MAX(Cadastro_Cargas!$F$9,Perfil_Area!$P$10*RANDBETWEEN(85,115)/100))))</f>
        <v>0</v>
      </c>
    </row>
    <row r="1872" ht="15.0" customHeight="1">
      <c r="A1872" s="45">
        <v>45663.5416666667</v>
      </c>
      <c r="B1872" s="35">
        <v>13.0</v>
      </c>
      <c r="C1872" s="35" t="s">
        <v>129</v>
      </c>
      <c r="D1872" s="36" t="s">
        <v>105</v>
      </c>
      <c r="E1872" s="35" t="s">
        <v>173</v>
      </c>
      <c r="F1872" s="46">
        <f>IF(Cadastro_Cargas!$E$10=0,0,IF(Perfil_Area!$P$12=0,0,MIN(Cadastro_Cargas!$E$10,MAX(Cadastro_Cargas!$F$10,Perfil_Area!$P$12*RANDBETWEEN(85,115)/100))))</f>
        <v>0</v>
      </c>
    </row>
    <row r="1873" ht="15.0" customHeight="1">
      <c r="A1873" s="45">
        <v>45663.5416666667</v>
      </c>
      <c r="B1873" s="35">
        <v>13.0</v>
      </c>
      <c r="C1873" s="35" t="s">
        <v>129</v>
      </c>
      <c r="D1873" s="36" t="s">
        <v>106</v>
      </c>
      <c r="E1873" s="35" t="s">
        <v>173</v>
      </c>
      <c r="F1873" s="46">
        <f>IF(Cadastro_Cargas!$E$11=0,0,IF(Perfil_Area!$P$14=0,0,MIN(Cadastro_Cargas!$E$11,MAX(Cadastro_Cargas!$F$11,Perfil_Area!$P$14*RANDBETWEEN(85,115)/100))))</f>
        <v>2.367013373</v>
      </c>
    </row>
    <row r="1874" ht="15.0" customHeight="1">
      <c r="A1874" s="45">
        <v>45663.5416666667</v>
      </c>
      <c r="B1874" s="35">
        <v>13.0</v>
      </c>
      <c r="C1874" s="35" t="s">
        <v>129</v>
      </c>
      <c r="D1874" s="36" t="s">
        <v>107</v>
      </c>
      <c r="E1874" s="35" t="s">
        <v>173</v>
      </c>
      <c r="F1874" s="46">
        <f>IF(Cadastro_Cargas!$E$12=0,0,IF(Perfil_Area!$P$16=0,0,MIN(Cadastro_Cargas!$E$12,MAX(Cadastro_Cargas!$F$12,Perfil_Area!$P$16*RANDBETWEEN(85,115)/100))))</f>
        <v>0.196</v>
      </c>
    </row>
    <row r="1875" ht="15.0" customHeight="1">
      <c r="A1875" s="45">
        <v>45663.5416666667</v>
      </c>
      <c r="B1875" s="35">
        <v>13.0</v>
      </c>
      <c r="C1875" s="35" t="s">
        <v>129</v>
      </c>
      <c r="D1875" s="39" t="s">
        <v>31</v>
      </c>
      <c r="E1875" s="35" t="s">
        <v>174</v>
      </c>
      <c r="F1875" s="46">
        <f>IF(Cadastro_Cargas!$E$13=0,0,IF(Perfil_Area!$P$4=0,0,MIN(Cadastro_Cargas!$E$13,MAX(Cadastro_Cargas!$F$13,Perfil_Area!$P$4*RANDBETWEEN(85,115)/100))))</f>
        <v>3.725</v>
      </c>
    </row>
    <row r="1876" ht="15.0" customHeight="1">
      <c r="A1876" s="45">
        <v>45663.5416666667</v>
      </c>
      <c r="B1876" s="35">
        <v>13.0</v>
      </c>
      <c r="C1876" s="35" t="s">
        <v>129</v>
      </c>
      <c r="D1876" s="40" t="s">
        <v>44</v>
      </c>
      <c r="E1876" s="35" t="s">
        <v>174</v>
      </c>
      <c r="F1876" s="46">
        <f>IF(Cadastro_Cargas!$E$14=0,0,IF(Perfil_Area!$P$6=0,0,MIN(Cadastro_Cargas!$E$14,MAX(Cadastro_Cargas!$F$14,Perfil_Area!$P$6*RANDBETWEEN(85,115)/100))))</f>
        <v>0.514</v>
      </c>
    </row>
    <row r="1877" ht="15.0" customHeight="1">
      <c r="A1877" s="45">
        <v>45663.5416666667</v>
      </c>
      <c r="B1877" s="35">
        <v>13.0</v>
      </c>
      <c r="C1877" s="35" t="s">
        <v>129</v>
      </c>
      <c r="D1877" s="41" t="s">
        <v>56</v>
      </c>
      <c r="E1877" s="35" t="s">
        <v>174</v>
      </c>
      <c r="F1877" s="46">
        <f>IF(Cadastro_Cargas!$E$15=0,0,IF(Perfil_Area!$P$8=0,0,MIN(Cadastro_Cargas!$E$15,MAX(Cadastro_Cargas!$F$15,Perfil_Area!$P$8*RANDBETWEEN(85,115)/100))))</f>
        <v>0</v>
      </c>
    </row>
    <row r="1878" ht="15.0" customHeight="1">
      <c r="A1878" s="45">
        <v>45663.5833333333</v>
      </c>
      <c r="B1878" s="35">
        <v>14.0</v>
      </c>
      <c r="C1878" s="35" t="s">
        <v>128</v>
      </c>
      <c r="D1878" s="36" t="s">
        <v>104</v>
      </c>
      <c r="E1878" s="35" t="s">
        <v>173</v>
      </c>
      <c r="F1878" s="46">
        <f>IF(Cadastro_Cargas!$E$2=0,0,IF(Perfil_Area!$Q$9=0,0,MIN(Cadastro_Cargas!$E$2,MAX(Cadastro_Cargas!$F$2,Perfil_Area!$Q$9*RANDBETWEEN(85,115)/100))))</f>
        <v>0</v>
      </c>
    </row>
    <row r="1879" ht="15.0" customHeight="1">
      <c r="A1879" s="45">
        <v>45663.5833333333</v>
      </c>
      <c r="B1879" s="35">
        <v>14.0</v>
      </c>
      <c r="C1879" s="35" t="s">
        <v>128</v>
      </c>
      <c r="D1879" s="36" t="s">
        <v>105</v>
      </c>
      <c r="E1879" s="35" t="s">
        <v>173</v>
      </c>
      <c r="F1879" s="46">
        <f>IF(Cadastro_Cargas!$E$3=0,0,IF(Perfil_Area!$Q$11=0,0,MIN(Cadastro_Cargas!$E$3,MAX(Cadastro_Cargas!$F$3,Perfil_Area!$Q$11*RANDBETWEEN(85,115)/100))))</f>
        <v>0</v>
      </c>
    </row>
    <row r="1880" ht="15.0" customHeight="1">
      <c r="A1880" s="45">
        <v>45663.5833333333</v>
      </c>
      <c r="B1880" s="35">
        <v>14.0</v>
      </c>
      <c r="C1880" s="35" t="s">
        <v>128</v>
      </c>
      <c r="D1880" s="36" t="s">
        <v>106</v>
      </c>
      <c r="E1880" s="35" t="s">
        <v>173</v>
      </c>
      <c r="F1880" s="46">
        <f>IF(Cadastro_Cargas!$E$4=0,0,IF(Perfil_Area!$Q$13=0,0,MIN(Cadastro_Cargas!$E$4,MAX(Cadastro_Cargas!$F$4,Perfil_Area!$Q$13*RANDBETWEEN(85,115)/100))))</f>
        <v>0</v>
      </c>
    </row>
    <row r="1881" ht="15.0" customHeight="1">
      <c r="A1881" s="45">
        <v>45663.5833333333</v>
      </c>
      <c r="B1881" s="35">
        <v>14.0</v>
      </c>
      <c r="C1881" s="35" t="s">
        <v>128</v>
      </c>
      <c r="D1881" s="36" t="s">
        <v>107</v>
      </c>
      <c r="E1881" s="35" t="s">
        <v>173</v>
      </c>
      <c r="F1881" s="46">
        <f>IF(Cadastro_Cargas!$E$5=0,0,IF(Perfil_Area!$Q$15=0,0,MIN(Cadastro_Cargas!$E$5,MAX(Cadastro_Cargas!$F$5,Perfil_Area!$Q$15*RANDBETWEEN(85,115)/100))))</f>
        <v>0.2</v>
      </c>
    </row>
    <row r="1882" ht="15.0" customHeight="1">
      <c r="A1882" s="45">
        <v>45663.5833333333</v>
      </c>
      <c r="B1882" s="35">
        <v>14.0</v>
      </c>
      <c r="C1882" s="35" t="s">
        <v>128</v>
      </c>
      <c r="D1882" s="39" t="s">
        <v>31</v>
      </c>
      <c r="E1882" s="35" t="s">
        <v>174</v>
      </c>
      <c r="F1882" s="46">
        <f>IF(Cadastro_Cargas!$E$6=0,0,IF(Perfil_Area!$Q$3=0,0,MIN(Cadastro_Cargas!$E$6,MAX(Cadastro_Cargas!$F$6,Perfil_Area!$Q$3*RANDBETWEEN(85,115)/100))))</f>
        <v>1.9796</v>
      </c>
    </row>
    <row r="1883" ht="15.0" customHeight="1">
      <c r="A1883" s="45">
        <v>45663.5833333333</v>
      </c>
      <c r="B1883" s="35">
        <v>14.0</v>
      </c>
      <c r="C1883" s="35" t="s">
        <v>128</v>
      </c>
      <c r="D1883" s="40" t="s">
        <v>44</v>
      </c>
      <c r="E1883" s="35" t="s">
        <v>174</v>
      </c>
      <c r="F1883" s="46">
        <f>IF(Cadastro_Cargas!$E$7=0,0,IF(Perfil_Area!$Q$5=0,0,MIN(Cadastro_Cargas!$E$7,MAX(Cadastro_Cargas!$F$7,Perfil_Area!$Q$5*RANDBETWEEN(85,115)/100))))</f>
        <v>0.354</v>
      </c>
    </row>
    <row r="1884" ht="15.0" customHeight="1">
      <c r="A1884" s="45">
        <v>45663.5833333333</v>
      </c>
      <c r="B1884" s="35">
        <v>14.0</v>
      </c>
      <c r="C1884" s="35" t="s">
        <v>128</v>
      </c>
      <c r="D1884" s="41" t="s">
        <v>56</v>
      </c>
      <c r="E1884" s="35" t="s">
        <v>174</v>
      </c>
      <c r="F1884" s="46">
        <f>IF(Cadastro_Cargas!$E$8=0,0,IF(Perfil_Area!$Q$7=0,0,MIN(Cadastro_Cargas!$E$8,MAX(Cadastro_Cargas!$F$8,Perfil_Area!$Q$7*RANDBETWEEN(85,115)/100))))</f>
        <v>0</v>
      </c>
    </row>
    <row r="1885" ht="15.0" customHeight="1">
      <c r="A1885" s="45">
        <v>45663.5833333333</v>
      </c>
      <c r="B1885" s="35">
        <v>14.0</v>
      </c>
      <c r="C1885" s="35" t="s">
        <v>129</v>
      </c>
      <c r="D1885" s="36" t="s">
        <v>104</v>
      </c>
      <c r="E1885" s="35" t="s">
        <v>173</v>
      </c>
      <c r="F1885" s="46">
        <f>IF(Cadastro_Cargas!$E$9=0,0,IF(Perfil_Area!$Q$10=0,0,MIN(Cadastro_Cargas!$E$9,MAX(Cadastro_Cargas!$F$9,Perfil_Area!$Q$10*RANDBETWEEN(85,115)/100))))</f>
        <v>0</v>
      </c>
    </row>
    <row r="1886" ht="15.0" customHeight="1">
      <c r="A1886" s="45">
        <v>45663.5833333333</v>
      </c>
      <c r="B1886" s="35">
        <v>14.0</v>
      </c>
      <c r="C1886" s="35" t="s">
        <v>129</v>
      </c>
      <c r="D1886" s="36" t="s">
        <v>105</v>
      </c>
      <c r="E1886" s="35" t="s">
        <v>173</v>
      </c>
      <c r="F1886" s="46">
        <f>IF(Cadastro_Cargas!$E$10=0,0,IF(Perfil_Area!$Q$12=0,0,MIN(Cadastro_Cargas!$E$10,MAX(Cadastro_Cargas!$F$10,Perfil_Area!$Q$12*RANDBETWEEN(85,115)/100))))</f>
        <v>17.6</v>
      </c>
    </row>
    <row r="1887" ht="15.0" customHeight="1">
      <c r="A1887" s="45">
        <v>45663.5833333333</v>
      </c>
      <c r="B1887" s="35">
        <v>14.0</v>
      </c>
      <c r="C1887" s="35" t="s">
        <v>129</v>
      </c>
      <c r="D1887" s="36" t="s">
        <v>106</v>
      </c>
      <c r="E1887" s="35" t="s">
        <v>173</v>
      </c>
      <c r="F1887" s="46">
        <f>IF(Cadastro_Cargas!$E$11=0,0,IF(Perfil_Area!$Q$14=0,0,MIN(Cadastro_Cargas!$E$11,MAX(Cadastro_Cargas!$F$11,Perfil_Area!$Q$14*RANDBETWEEN(85,115)/100))))</f>
        <v>2.367013373</v>
      </c>
    </row>
    <row r="1888" ht="15.0" customHeight="1">
      <c r="A1888" s="45">
        <v>45663.5833333333</v>
      </c>
      <c r="B1888" s="35">
        <v>14.0</v>
      </c>
      <c r="C1888" s="35" t="s">
        <v>129</v>
      </c>
      <c r="D1888" s="36" t="s">
        <v>107</v>
      </c>
      <c r="E1888" s="35" t="s">
        <v>173</v>
      </c>
      <c r="F1888" s="46">
        <f>IF(Cadastro_Cargas!$E$12=0,0,IF(Perfil_Area!$Q$16=0,0,MIN(Cadastro_Cargas!$E$12,MAX(Cadastro_Cargas!$F$12,Perfil_Area!$Q$16*RANDBETWEEN(85,115)/100))))</f>
        <v>0.182</v>
      </c>
    </row>
    <row r="1889" ht="15.0" customHeight="1">
      <c r="A1889" s="45">
        <v>45663.5833333333</v>
      </c>
      <c r="B1889" s="35">
        <v>14.0</v>
      </c>
      <c r="C1889" s="35" t="s">
        <v>129</v>
      </c>
      <c r="D1889" s="39" t="s">
        <v>31</v>
      </c>
      <c r="E1889" s="35" t="s">
        <v>174</v>
      </c>
      <c r="F1889" s="46">
        <f>IF(Cadastro_Cargas!$E$13=0,0,IF(Perfil_Area!$Q$4=0,0,MIN(Cadastro_Cargas!$E$13,MAX(Cadastro_Cargas!$F$13,Perfil_Area!$Q$4*RANDBETWEEN(85,115)/100))))</f>
        <v>3.725</v>
      </c>
    </row>
    <row r="1890" ht="15.0" customHeight="1">
      <c r="A1890" s="45">
        <v>45663.5833333333</v>
      </c>
      <c r="B1890" s="35">
        <v>14.0</v>
      </c>
      <c r="C1890" s="35" t="s">
        <v>129</v>
      </c>
      <c r="D1890" s="40" t="s">
        <v>44</v>
      </c>
      <c r="E1890" s="35" t="s">
        <v>174</v>
      </c>
      <c r="F1890" s="46">
        <f>IF(Cadastro_Cargas!$E$14=0,0,IF(Perfil_Area!$Q$6=0,0,MIN(Cadastro_Cargas!$E$14,MAX(Cadastro_Cargas!$F$14,Perfil_Area!$Q$6*RANDBETWEEN(85,115)/100))))</f>
        <v>0.514</v>
      </c>
    </row>
    <row r="1891" ht="15.0" customHeight="1">
      <c r="A1891" s="45">
        <v>45663.5833333333</v>
      </c>
      <c r="B1891" s="35">
        <v>14.0</v>
      </c>
      <c r="C1891" s="35" t="s">
        <v>129</v>
      </c>
      <c r="D1891" s="41" t="s">
        <v>56</v>
      </c>
      <c r="E1891" s="35" t="s">
        <v>174</v>
      </c>
      <c r="F1891" s="46">
        <f>IF(Cadastro_Cargas!$E$15=0,0,IF(Perfil_Area!$Q$8=0,0,MIN(Cadastro_Cargas!$E$15,MAX(Cadastro_Cargas!$F$15,Perfil_Area!$Q$8*RANDBETWEEN(85,115)/100))))</f>
        <v>0</v>
      </c>
    </row>
    <row r="1892" ht="15.0" customHeight="1">
      <c r="A1892" s="45">
        <v>45663.625</v>
      </c>
      <c r="B1892" s="35">
        <v>15.0</v>
      </c>
      <c r="C1892" s="35" t="s">
        <v>128</v>
      </c>
      <c r="D1892" s="36" t="s">
        <v>104</v>
      </c>
      <c r="E1892" s="35" t="s">
        <v>173</v>
      </c>
      <c r="F1892" s="46">
        <f>IF(Cadastro_Cargas!$E$2=0,0,IF(Perfil_Area!$R$9=0,0,MIN(Cadastro_Cargas!$E$2,MAX(Cadastro_Cargas!$F$2,Perfil_Area!$R$9*RANDBETWEEN(85,115)/100))))</f>
        <v>0</v>
      </c>
    </row>
    <row r="1893" ht="15.0" customHeight="1">
      <c r="A1893" s="45">
        <v>45663.625</v>
      </c>
      <c r="B1893" s="35">
        <v>15.0</v>
      </c>
      <c r="C1893" s="35" t="s">
        <v>128</v>
      </c>
      <c r="D1893" s="36" t="s">
        <v>105</v>
      </c>
      <c r="E1893" s="35" t="s">
        <v>173</v>
      </c>
      <c r="F1893" s="46">
        <f>IF(Cadastro_Cargas!$E$3=0,0,IF(Perfil_Area!$R$11=0,0,MIN(Cadastro_Cargas!$E$3,MAX(Cadastro_Cargas!$F$3,Perfil_Area!$R$11*RANDBETWEEN(85,115)/100))))</f>
        <v>0</v>
      </c>
    </row>
    <row r="1894" ht="15.0" customHeight="1">
      <c r="A1894" s="45">
        <v>45663.625</v>
      </c>
      <c r="B1894" s="35">
        <v>15.0</v>
      </c>
      <c r="C1894" s="35" t="s">
        <v>128</v>
      </c>
      <c r="D1894" s="36" t="s">
        <v>106</v>
      </c>
      <c r="E1894" s="35" t="s">
        <v>173</v>
      </c>
      <c r="F1894" s="46">
        <f>IF(Cadastro_Cargas!$E$4=0,0,IF(Perfil_Area!$R$13=0,0,MIN(Cadastro_Cargas!$E$4,MAX(Cadastro_Cargas!$F$4,Perfil_Area!$R$13*RANDBETWEEN(85,115)/100))))</f>
        <v>0</v>
      </c>
    </row>
    <row r="1895" ht="15.0" customHeight="1">
      <c r="A1895" s="45">
        <v>45663.625</v>
      </c>
      <c r="B1895" s="35">
        <v>15.0</v>
      </c>
      <c r="C1895" s="35" t="s">
        <v>128</v>
      </c>
      <c r="D1895" s="36" t="s">
        <v>107</v>
      </c>
      <c r="E1895" s="35" t="s">
        <v>173</v>
      </c>
      <c r="F1895" s="46">
        <f>IF(Cadastro_Cargas!$E$5=0,0,IF(Perfil_Area!$R$15=0,0,MIN(Cadastro_Cargas!$E$5,MAX(Cadastro_Cargas!$F$5,Perfil_Area!$R$15*RANDBETWEEN(85,115)/100))))</f>
        <v>0.176</v>
      </c>
    </row>
    <row r="1896" ht="15.0" customHeight="1">
      <c r="A1896" s="45">
        <v>45663.625</v>
      </c>
      <c r="B1896" s="35">
        <v>15.0</v>
      </c>
      <c r="C1896" s="35" t="s">
        <v>128</v>
      </c>
      <c r="D1896" s="39" t="s">
        <v>31</v>
      </c>
      <c r="E1896" s="35" t="s">
        <v>174</v>
      </c>
      <c r="F1896" s="46">
        <f>IF(Cadastro_Cargas!$E$6=0,0,IF(Perfil_Area!$R$3=0,0,MIN(Cadastro_Cargas!$E$6,MAX(Cadastro_Cargas!$F$6,Perfil_Area!$R$3*RANDBETWEEN(85,115)/100))))</f>
        <v>1.8382</v>
      </c>
    </row>
    <row r="1897" ht="15.0" customHeight="1">
      <c r="A1897" s="45">
        <v>45663.625</v>
      </c>
      <c r="B1897" s="35">
        <v>15.0</v>
      </c>
      <c r="C1897" s="35" t="s">
        <v>128</v>
      </c>
      <c r="D1897" s="40" t="s">
        <v>44</v>
      </c>
      <c r="E1897" s="35" t="s">
        <v>174</v>
      </c>
      <c r="F1897" s="46">
        <f>IF(Cadastro_Cargas!$E$7=0,0,IF(Perfil_Area!$R$5=0,0,MIN(Cadastro_Cargas!$E$7,MAX(Cadastro_Cargas!$F$7,Perfil_Area!$R$5*RANDBETWEEN(85,115)/100))))</f>
        <v>0.354</v>
      </c>
    </row>
    <row r="1898" ht="15.0" customHeight="1">
      <c r="A1898" s="45">
        <v>45663.625</v>
      </c>
      <c r="B1898" s="35">
        <v>15.0</v>
      </c>
      <c r="C1898" s="35" t="s">
        <v>128</v>
      </c>
      <c r="D1898" s="41" t="s">
        <v>56</v>
      </c>
      <c r="E1898" s="35" t="s">
        <v>174</v>
      </c>
      <c r="F1898" s="46">
        <f>IF(Cadastro_Cargas!$E$8=0,0,IF(Perfil_Area!$R$7=0,0,MIN(Cadastro_Cargas!$E$8,MAX(Cadastro_Cargas!$F$8,Perfil_Area!$R$7*RANDBETWEEN(85,115)/100))))</f>
        <v>0</v>
      </c>
    </row>
    <row r="1899" ht="15.0" customHeight="1">
      <c r="A1899" s="45">
        <v>45663.625</v>
      </c>
      <c r="B1899" s="35">
        <v>15.0</v>
      </c>
      <c r="C1899" s="35" t="s">
        <v>129</v>
      </c>
      <c r="D1899" s="36" t="s">
        <v>104</v>
      </c>
      <c r="E1899" s="35" t="s">
        <v>173</v>
      </c>
      <c r="F1899" s="46">
        <f>IF(Cadastro_Cargas!$E$9=0,0,IF(Perfil_Area!$R$10=0,0,MIN(Cadastro_Cargas!$E$9,MAX(Cadastro_Cargas!$F$9,Perfil_Area!$R$10*RANDBETWEEN(85,115)/100))))</f>
        <v>0</v>
      </c>
    </row>
    <row r="1900" ht="15.0" customHeight="1">
      <c r="A1900" s="45">
        <v>45663.625</v>
      </c>
      <c r="B1900" s="35">
        <v>15.0</v>
      </c>
      <c r="C1900" s="35" t="s">
        <v>129</v>
      </c>
      <c r="D1900" s="36" t="s">
        <v>105</v>
      </c>
      <c r="E1900" s="35" t="s">
        <v>173</v>
      </c>
      <c r="F1900" s="46">
        <f>IF(Cadastro_Cargas!$E$10=0,0,IF(Perfil_Area!$R$12=0,0,MIN(Cadastro_Cargas!$E$10,MAX(Cadastro_Cargas!$F$10,Perfil_Area!$R$12*RANDBETWEEN(85,115)/100))))</f>
        <v>16.72</v>
      </c>
    </row>
    <row r="1901" ht="15.0" customHeight="1">
      <c r="A1901" s="45">
        <v>45663.625</v>
      </c>
      <c r="B1901" s="35">
        <v>15.0</v>
      </c>
      <c r="C1901" s="35" t="s">
        <v>129</v>
      </c>
      <c r="D1901" s="36" t="s">
        <v>106</v>
      </c>
      <c r="E1901" s="35" t="s">
        <v>173</v>
      </c>
      <c r="F1901" s="46">
        <f>IF(Cadastro_Cargas!$E$11=0,0,IF(Perfil_Area!$R$14=0,0,MIN(Cadastro_Cargas!$E$11,MAX(Cadastro_Cargas!$F$11,Perfil_Area!$R$14*RANDBETWEEN(85,115)/100))))</f>
        <v>2.367013373</v>
      </c>
    </row>
    <row r="1902" ht="15.0" customHeight="1">
      <c r="A1902" s="45">
        <v>45663.625</v>
      </c>
      <c r="B1902" s="35">
        <v>15.0</v>
      </c>
      <c r="C1902" s="35" t="s">
        <v>129</v>
      </c>
      <c r="D1902" s="36" t="s">
        <v>107</v>
      </c>
      <c r="E1902" s="35" t="s">
        <v>173</v>
      </c>
      <c r="F1902" s="46">
        <f>IF(Cadastro_Cargas!$E$12=0,0,IF(Perfil_Area!$R$16=0,0,MIN(Cadastro_Cargas!$E$12,MAX(Cadastro_Cargas!$F$12,Perfil_Area!$R$16*RANDBETWEEN(85,115)/100))))</f>
        <v>0.174</v>
      </c>
    </row>
    <row r="1903" ht="15.0" customHeight="1">
      <c r="A1903" s="45">
        <v>45663.625</v>
      </c>
      <c r="B1903" s="35">
        <v>15.0</v>
      </c>
      <c r="C1903" s="35" t="s">
        <v>129</v>
      </c>
      <c r="D1903" s="39" t="s">
        <v>31</v>
      </c>
      <c r="E1903" s="35" t="s">
        <v>174</v>
      </c>
      <c r="F1903" s="46">
        <f>IF(Cadastro_Cargas!$E$13=0,0,IF(Perfil_Area!$R$4=0,0,MIN(Cadastro_Cargas!$E$13,MAX(Cadastro_Cargas!$F$13,Perfil_Area!$R$4*RANDBETWEEN(85,115)/100))))</f>
        <v>3.725</v>
      </c>
    </row>
    <row r="1904" ht="15.0" customHeight="1">
      <c r="A1904" s="45">
        <v>45663.625</v>
      </c>
      <c r="B1904" s="35">
        <v>15.0</v>
      </c>
      <c r="C1904" s="35" t="s">
        <v>129</v>
      </c>
      <c r="D1904" s="40" t="s">
        <v>44</v>
      </c>
      <c r="E1904" s="35" t="s">
        <v>174</v>
      </c>
      <c r="F1904" s="46">
        <f>IF(Cadastro_Cargas!$E$14=0,0,IF(Perfil_Area!$R$6=0,0,MIN(Cadastro_Cargas!$E$14,MAX(Cadastro_Cargas!$F$14,Perfil_Area!$R$6*RANDBETWEEN(85,115)/100))))</f>
        <v>0.514</v>
      </c>
    </row>
    <row r="1905" ht="15.0" customHeight="1">
      <c r="A1905" s="45">
        <v>45663.625</v>
      </c>
      <c r="B1905" s="35">
        <v>15.0</v>
      </c>
      <c r="C1905" s="35" t="s">
        <v>129</v>
      </c>
      <c r="D1905" s="41" t="s">
        <v>56</v>
      </c>
      <c r="E1905" s="35" t="s">
        <v>174</v>
      </c>
      <c r="F1905" s="46">
        <f>IF(Cadastro_Cargas!$E$15=0,0,IF(Perfil_Area!$R$8=0,0,MIN(Cadastro_Cargas!$E$15,MAX(Cadastro_Cargas!$F$15,Perfil_Area!$R$8*RANDBETWEEN(85,115)/100))))</f>
        <v>0</v>
      </c>
    </row>
    <row r="1906" ht="15.0" customHeight="1">
      <c r="A1906" s="45">
        <v>45663.6666666667</v>
      </c>
      <c r="B1906" s="35">
        <v>16.0</v>
      </c>
      <c r="C1906" s="35" t="s">
        <v>128</v>
      </c>
      <c r="D1906" s="36" t="s">
        <v>104</v>
      </c>
      <c r="E1906" s="35" t="s">
        <v>173</v>
      </c>
      <c r="F1906" s="46">
        <f>IF(Cadastro_Cargas!$E$2=0,0,IF(Perfil_Area!$S$9=0,0,MIN(Cadastro_Cargas!$E$2,MAX(Cadastro_Cargas!$F$2,Perfil_Area!$S$9*RANDBETWEEN(85,115)/100))))</f>
        <v>0</v>
      </c>
    </row>
    <row r="1907" ht="15.0" customHeight="1">
      <c r="A1907" s="45">
        <v>45663.6666666667</v>
      </c>
      <c r="B1907" s="35">
        <v>16.0</v>
      </c>
      <c r="C1907" s="35" t="s">
        <v>128</v>
      </c>
      <c r="D1907" s="36" t="s">
        <v>105</v>
      </c>
      <c r="E1907" s="35" t="s">
        <v>173</v>
      </c>
      <c r="F1907" s="46">
        <f>IF(Cadastro_Cargas!$E$3=0,0,IF(Perfil_Area!$S$11=0,0,MIN(Cadastro_Cargas!$E$3,MAX(Cadastro_Cargas!$F$3,Perfil_Area!$S$11*RANDBETWEEN(85,115)/100))))</f>
        <v>0</v>
      </c>
    </row>
    <row r="1908" ht="15.0" customHeight="1">
      <c r="A1908" s="45">
        <v>45663.6666666667</v>
      </c>
      <c r="B1908" s="35">
        <v>16.0</v>
      </c>
      <c r="C1908" s="35" t="s">
        <v>128</v>
      </c>
      <c r="D1908" s="36" t="s">
        <v>106</v>
      </c>
      <c r="E1908" s="35" t="s">
        <v>173</v>
      </c>
      <c r="F1908" s="46">
        <f>IF(Cadastro_Cargas!$E$4=0,0,IF(Perfil_Area!$S$13=0,0,MIN(Cadastro_Cargas!$E$4,MAX(Cadastro_Cargas!$F$4,Perfil_Area!$S$13*RANDBETWEEN(85,115)/100))))</f>
        <v>0</v>
      </c>
    </row>
    <row r="1909" ht="15.0" customHeight="1">
      <c r="A1909" s="45">
        <v>45663.6666666667</v>
      </c>
      <c r="B1909" s="35">
        <v>16.0</v>
      </c>
      <c r="C1909" s="35" t="s">
        <v>128</v>
      </c>
      <c r="D1909" s="36" t="s">
        <v>107</v>
      </c>
      <c r="E1909" s="35" t="s">
        <v>173</v>
      </c>
      <c r="F1909" s="46">
        <f>IF(Cadastro_Cargas!$E$5=0,0,IF(Perfil_Area!$S$15=0,0,MIN(Cadastro_Cargas!$E$5,MAX(Cadastro_Cargas!$F$5,Perfil_Area!$S$15*RANDBETWEEN(85,115)/100))))</f>
        <v>0.192</v>
      </c>
    </row>
    <row r="1910" ht="15.0" customHeight="1">
      <c r="A1910" s="45">
        <v>45663.6666666667</v>
      </c>
      <c r="B1910" s="35">
        <v>16.0</v>
      </c>
      <c r="C1910" s="35" t="s">
        <v>128</v>
      </c>
      <c r="D1910" s="39" t="s">
        <v>31</v>
      </c>
      <c r="E1910" s="35" t="s">
        <v>174</v>
      </c>
      <c r="F1910" s="46">
        <f>IF(Cadastro_Cargas!$E$6=0,0,IF(Perfil_Area!$S$3=0,0,MIN(Cadastro_Cargas!$E$6,MAX(Cadastro_Cargas!$F$6,Perfil_Area!$S$3*RANDBETWEEN(85,115)/100))))</f>
        <v>2.02</v>
      </c>
    </row>
    <row r="1911" ht="15.0" customHeight="1">
      <c r="A1911" s="45">
        <v>45663.6666666667</v>
      </c>
      <c r="B1911" s="35">
        <v>16.0</v>
      </c>
      <c r="C1911" s="35" t="s">
        <v>128</v>
      </c>
      <c r="D1911" s="40" t="s">
        <v>44</v>
      </c>
      <c r="E1911" s="35" t="s">
        <v>174</v>
      </c>
      <c r="F1911" s="46">
        <f>IF(Cadastro_Cargas!$E$7=0,0,IF(Perfil_Area!$S$5=0,0,MIN(Cadastro_Cargas!$E$7,MAX(Cadastro_Cargas!$F$7,Perfil_Area!$S$5*RANDBETWEEN(85,115)/100))))</f>
        <v>0.24386</v>
      </c>
    </row>
    <row r="1912" ht="15.0" customHeight="1">
      <c r="A1912" s="45">
        <v>45663.6666666667</v>
      </c>
      <c r="B1912" s="35">
        <v>16.0</v>
      </c>
      <c r="C1912" s="35" t="s">
        <v>128</v>
      </c>
      <c r="D1912" s="41" t="s">
        <v>56</v>
      </c>
      <c r="E1912" s="35" t="s">
        <v>174</v>
      </c>
      <c r="F1912" s="46">
        <f>IF(Cadastro_Cargas!$E$8=0,0,IF(Perfil_Area!$S$7=0,0,MIN(Cadastro_Cargas!$E$8,MAX(Cadastro_Cargas!$F$8,Perfil_Area!$S$7*RANDBETWEEN(85,115)/100))))</f>
        <v>0</v>
      </c>
    </row>
    <row r="1913" ht="15.0" customHeight="1">
      <c r="A1913" s="45">
        <v>45663.6666666667</v>
      </c>
      <c r="B1913" s="35">
        <v>16.0</v>
      </c>
      <c r="C1913" s="35" t="s">
        <v>129</v>
      </c>
      <c r="D1913" s="36" t="s">
        <v>104</v>
      </c>
      <c r="E1913" s="35" t="s">
        <v>173</v>
      </c>
      <c r="F1913" s="46">
        <f>IF(Cadastro_Cargas!$E$9=0,0,IF(Perfil_Area!$S$10=0,0,MIN(Cadastro_Cargas!$E$9,MAX(Cadastro_Cargas!$F$9,Perfil_Area!$S$10*RANDBETWEEN(85,115)/100))))</f>
        <v>0</v>
      </c>
    </row>
    <row r="1914" ht="15.0" customHeight="1">
      <c r="A1914" s="45">
        <v>45663.6666666667</v>
      </c>
      <c r="B1914" s="35">
        <v>16.0</v>
      </c>
      <c r="C1914" s="35" t="s">
        <v>129</v>
      </c>
      <c r="D1914" s="36" t="s">
        <v>105</v>
      </c>
      <c r="E1914" s="35" t="s">
        <v>173</v>
      </c>
      <c r="F1914" s="46">
        <f>IF(Cadastro_Cargas!$E$10=0,0,IF(Perfil_Area!$S$12=0,0,MIN(Cadastro_Cargas!$E$10,MAX(Cadastro_Cargas!$F$10,Perfil_Area!$S$12*RANDBETWEEN(85,115)/100))))</f>
        <v>0</v>
      </c>
    </row>
    <row r="1915" ht="15.0" customHeight="1">
      <c r="A1915" s="45">
        <v>45663.6666666667</v>
      </c>
      <c r="B1915" s="35">
        <v>16.0</v>
      </c>
      <c r="C1915" s="35" t="s">
        <v>129</v>
      </c>
      <c r="D1915" s="36" t="s">
        <v>106</v>
      </c>
      <c r="E1915" s="35" t="s">
        <v>173</v>
      </c>
      <c r="F1915" s="46">
        <f>IF(Cadastro_Cargas!$E$11=0,0,IF(Perfil_Area!$S$14=0,0,MIN(Cadastro_Cargas!$E$11,MAX(Cadastro_Cargas!$F$11,Perfil_Area!$S$14*RANDBETWEEN(85,115)/100))))</f>
        <v>2.367013373</v>
      </c>
    </row>
    <row r="1916" ht="15.0" customHeight="1">
      <c r="A1916" s="45">
        <v>45663.6666666667</v>
      </c>
      <c r="B1916" s="35">
        <v>16.0</v>
      </c>
      <c r="C1916" s="35" t="s">
        <v>129</v>
      </c>
      <c r="D1916" s="36" t="s">
        <v>107</v>
      </c>
      <c r="E1916" s="35" t="s">
        <v>173</v>
      </c>
      <c r="F1916" s="46">
        <f>IF(Cadastro_Cargas!$E$12=0,0,IF(Perfil_Area!$S$16=0,0,MIN(Cadastro_Cargas!$E$12,MAX(Cadastro_Cargas!$F$12,Perfil_Area!$S$16*RANDBETWEEN(85,115)/100))))</f>
        <v>0.2</v>
      </c>
    </row>
    <row r="1917" ht="15.0" customHeight="1">
      <c r="A1917" s="45">
        <v>45663.6666666667</v>
      </c>
      <c r="B1917" s="35">
        <v>16.0</v>
      </c>
      <c r="C1917" s="35" t="s">
        <v>129</v>
      </c>
      <c r="D1917" s="39" t="s">
        <v>31</v>
      </c>
      <c r="E1917" s="35" t="s">
        <v>174</v>
      </c>
      <c r="F1917" s="46">
        <f>IF(Cadastro_Cargas!$E$13=0,0,IF(Perfil_Area!$S$4=0,0,MIN(Cadastro_Cargas!$E$13,MAX(Cadastro_Cargas!$F$13,Perfil_Area!$S$4*RANDBETWEEN(85,115)/100))))</f>
        <v>3.38975</v>
      </c>
    </row>
    <row r="1918" ht="15.0" customHeight="1">
      <c r="A1918" s="45">
        <v>45663.6666666667</v>
      </c>
      <c r="B1918" s="35">
        <v>16.0</v>
      </c>
      <c r="C1918" s="35" t="s">
        <v>129</v>
      </c>
      <c r="D1918" s="40" t="s">
        <v>44</v>
      </c>
      <c r="E1918" s="35" t="s">
        <v>174</v>
      </c>
      <c r="F1918" s="46">
        <f>IF(Cadastro_Cargas!$E$14=0,0,IF(Perfil_Area!$S$6=0,0,MIN(Cadastro_Cargas!$E$14,MAX(Cadastro_Cargas!$F$14,Perfil_Area!$S$6*RANDBETWEEN(85,115)/100))))</f>
        <v>0.36642</v>
      </c>
    </row>
    <row r="1919" ht="15.0" customHeight="1">
      <c r="A1919" s="45">
        <v>45663.6666666667</v>
      </c>
      <c r="B1919" s="35">
        <v>16.0</v>
      </c>
      <c r="C1919" s="35" t="s">
        <v>129</v>
      </c>
      <c r="D1919" s="41" t="s">
        <v>56</v>
      </c>
      <c r="E1919" s="35" t="s">
        <v>174</v>
      </c>
      <c r="F1919" s="46">
        <f>IF(Cadastro_Cargas!$E$15=0,0,IF(Perfil_Area!$S$8=0,0,MIN(Cadastro_Cargas!$E$15,MAX(Cadastro_Cargas!$F$15,Perfil_Area!$S$8*RANDBETWEEN(85,115)/100))))</f>
        <v>0</v>
      </c>
    </row>
    <row r="1920" ht="15.0" customHeight="1">
      <c r="A1920" s="45">
        <v>45663.7083333333</v>
      </c>
      <c r="B1920" s="35">
        <v>17.0</v>
      </c>
      <c r="C1920" s="35" t="s">
        <v>128</v>
      </c>
      <c r="D1920" s="36" t="s">
        <v>104</v>
      </c>
      <c r="E1920" s="35" t="s">
        <v>173</v>
      </c>
      <c r="F1920" s="46">
        <f>IF(Cadastro_Cargas!$E$2=0,0,IF(Perfil_Area!$T$9=0,0,MIN(Cadastro_Cargas!$E$2,MAX(Cadastro_Cargas!$F$2,Perfil_Area!$T$9*RANDBETWEEN(85,115)/100))))</f>
        <v>0</v>
      </c>
    </row>
    <row r="1921" ht="15.0" customHeight="1">
      <c r="A1921" s="45">
        <v>45663.7083333333</v>
      </c>
      <c r="B1921" s="35">
        <v>17.0</v>
      </c>
      <c r="C1921" s="35" t="s">
        <v>128</v>
      </c>
      <c r="D1921" s="36" t="s">
        <v>105</v>
      </c>
      <c r="E1921" s="35" t="s">
        <v>173</v>
      </c>
      <c r="F1921" s="46">
        <f>IF(Cadastro_Cargas!$E$3=0,0,IF(Perfil_Area!$T$11=0,0,MIN(Cadastro_Cargas!$E$3,MAX(Cadastro_Cargas!$F$3,Perfil_Area!$T$11*RANDBETWEEN(85,115)/100))))</f>
        <v>0</v>
      </c>
    </row>
    <row r="1922" ht="15.0" customHeight="1">
      <c r="A1922" s="45">
        <v>45663.7083333333</v>
      </c>
      <c r="B1922" s="35">
        <v>17.0</v>
      </c>
      <c r="C1922" s="35" t="s">
        <v>128</v>
      </c>
      <c r="D1922" s="36" t="s">
        <v>106</v>
      </c>
      <c r="E1922" s="35" t="s">
        <v>173</v>
      </c>
      <c r="F1922" s="46">
        <f>IF(Cadastro_Cargas!$E$4=0,0,IF(Perfil_Area!$T$13=0,0,MIN(Cadastro_Cargas!$E$4,MAX(Cadastro_Cargas!$F$4,Perfil_Area!$T$13*RANDBETWEEN(85,115)/100))))</f>
        <v>0</v>
      </c>
    </row>
    <row r="1923" ht="15.0" customHeight="1">
      <c r="A1923" s="45">
        <v>45663.7083333333</v>
      </c>
      <c r="B1923" s="35">
        <v>17.0</v>
      </c>
      <c r="C1923" s="35" t="s">
        <v>128</v>
      </c>
      <c r="D1923" s="36" t="s">
        <v>107</v>
      </c>
      <c r="E1923" s="35" t="s">
        <v>173</v>
      </c>
      <c r="F1923" s="46">
        <f>IF(Cadastro_Cargas!$E$5=0,0,IF(Perfil_Area!$T$15=0,0,MIN(Cadastro_Cargas!$E$5,MAX(Cadastro_Cargas!$F$5,Perfil_Area!$T$15*RANDBETWEEN(85,115)/100))))</f>
        <v>0.2</v>
      </c>
    </row>
    <row r="1924" ht="15.0" customHeight="1">
      <c r="A1924" s="45">
        <v>45663.7083333333</v>
      </c>
      <c r="B1924" s="35">
        <v>17.0</v>
      </c>
      <c r="C1924" s="35" t="s">
        <v>128</v>
      </c>
      <c r="D1924" s="39" t="s">
        <v>31</v>
      </c>
      <c r="E1924" s="35" t="s">
        <v>174</v>
      </c>
      <c r="F1924" s="46">
        <f>IF(Cadastro_Cargas!$E$6=0,0,IF(Perfil_Area!$T$3=0,0,MIN(Cadastro_Cargas!$E$6,MAX(Cadastro_Cargas!$F$6,Perfil_Area!$T$3*RANDBETWEEN(85,115)/100))))</f>
        <v>0.606</v>
      </c>
    </row>
    <row r="1925" ht="15.0" customHeight="1">
      <c r="A1925" s="45">
        <v>45663.7083333333</v>
      </c>
      <c r="B1925" s="35">
        <v>17.0</v>
      </c>
      <c r="C1925" s="35" t="s">
        <v>128</v>
      </c>
      <c r="D1925" s="40" t="s">
        <v>44</v>
      </c>
      <c r="E1925" s="35" t="s">
        <v>174</v>
      </c>
      <c r="F1925" s="46">
        <f>IF(Cadastro_Cargas!$E$7=0,0,IF(Perfil_Area!$T$5=0,0,MIN(Cadastro_Cargas!$E$7,MAX(Cadastro_Cargas!$F$7,Perfil_Area!$T$5*RANDBETWEEN(85,115)/100))))</f>
        <v>0.354</v>
      </c>
    </row>
    <row r="1926" ht="15.0" customHeight="1">
      <c r="A1926" s="45">
        <v>45663.7083333333</v>
      </c>
      <c r="B1926" s="35">
        <v>17.0</v>
      </c>
      <c r="C1926" s="35" t="s">
        <v>128</v>
      </c>
      <c r="D1926" s="41" t="s">
        <v>56</v>
      </c>
      <c r="E1926" s="35" t="s">
        <v>174</v>
      </c>
      <c r="F1926" s="46">
        <f>IF(Cadastro_Cargas!$E$8=0,0,IF(Perfil_Area!$T$7=0,0,MIN(Cadastro_Cargas!$E$8,MAX(Cadastro_Cargas!$F$8,Perfil_Area!$T$7*RANDBETWEEN(85,115)/100))))</f>
        <v>0</v>
      </c>
    </row>
    <row r="1927" ht="15.0" customHeight="1">
      <c r="A1927" s="45">
        <v>45663.7083333333</v>
      </c>
      <c r="B1927" s="35">
        <v>17.0</v>
      </c>
      <c r="C1927" s="35" t="s">
        <v>129</v>
      </c>
      <c r="D1927" s="36" t="s">
        <v>104</v>
      </c>
      <c r="E1927" s="35" t="s">
        <v>173</v>
      </c>
      <c r="F1927" s="46">
        <f>IF(Cadastro_Cargas!$E$9=0,0,IF(Perfil_Area!$T$10=0,0,MIN(Cadastro_Cargas!$E$9,MAX(Cadastro_Cargas!$F$9,Perfil_Area!$T$10*RANDBETWEEN(85,115)/100))))</f>
        <v>0</v>
      </c>
    </row>
    <row r="1928" ht="15.0" customHeight="1">
      <c r="A1928" s="45">
        <v>45663.7083333333</v>
      </c>
      <c r="B1928" s="35">
        <v>17.0</v>
      </c>
      <c r="C1928" s="35" t="s">
        <v>129</v>
      </c>
      <c r="D1928" s="36" t="s">
        <v>105</v>
      </c>
      <c r="E1928" s="35" t="s">
        <v>173</v>
      </c>
      <c r="F1928" s="46">
        <f>IF(Cadastro_Cargas!$E$10=0,0,IF(Perfil_Area!$T$12=0,0,MIN(Cadastro_Cargas!$E$10,MAX(Cadastro_Cargas!$F$10,Perfil_Area!$T$12*RANDBETWEEN(85,115)/100))))</f>
        <v>0</v>
      </c>
    </row>
    <row r="1929" ht="15.0" customHeight="1">
      <c r="A1929" s="45">
        <v>45663.7083333333</v>
      </c>
      <c r="B1929" s="35">
        <v>17.0</v>
      </c>
      <c r="C1929" s="35" t="s">
        <v>129</v>
      </c>
      <c r="D1929" s="36" t="s">
        <v>106</v>
      </c>
      <c r="E1929" s="35" t="s">
        <v>173</v>
      </c>
      <c r="F1929" s="46">
        <f>IF(Cadastro_Cargas!$E$11=0,0,IF(Perfil_Area!$T$14=0,0,MIN(Cadastro_Cargas!$E$11,MAX(Cadastro_Cargas!$F$11,Perfil_Area!$T$14*RANDBETWEEN(85,115)/100))))</f>
        <v>2.367013373</v>
      </c>
    </row>
    <row r="1930" ht="15.0" customHeight="1">
      <c r="A1930" s="45">
        <v>45663.7083333333</v>
      </c>
      <c r="B1930" s="35">
        <v>17.0</v>
      </c>
      <c r="C1930" s="35" t="s">
        <v>129</v>
      </c>
      <c r="D1930" s="36" t="s">
        <v>107</v>
      </c>
      <c r="E1930" s="35" t="s">
        <v>173</v>
      </c>
      <c r="F1930" s="46">
        <f>IF(Cadastro_Cargas!$E$12=0,0,IF(Perfil_Area!$T$16=0,0,MIN(Cadastro_Cargas!$E$12,MAX(Cadastro_Cargas!$F$12,Perfil_Area!$T$16*RANDBETWEEN(85,115)/100))))</f>
        <v>0.2</v>
      </c>
    </row>
    <row r="1931" ht="15.0" customHeight="1">
      <c r="A1931" s="45">
        <v>45663.7083333333</v>
      </c>
      <c r="B1931" s="35">
        <v>17.0</v>
      </c>
      <c r="C1931" s="35" t="s">
        <v>129</v>
      </c>
      <c r="D1931" s="39" t="s">
        <v>31</v>
      </c>
      <c r="E1931" s="35" t="s">
        <v>174</v>
      </c>
      <c r="F1931" s="46">
        <f>IF(Cadastro_Cargas!$E$13=0,0,IF(Perfil_Area!$T$4=0,0,MIN(Cadastro_Cargas!$E$13,MAX(Cadastro_Cargas!$F$13,Perfil_Area!$T$4*RANDBETWEEN(85,115)/100))))</f>
        <v>1.1175</v>
      </c>
    </row>
    <row r="1932" ht="15.0" customHeight="1">
      <c r="A1932" s="45">
        <v>45663.7083333333</v>
      </c>
      <c r="B1932" s="35">
        <v>17.0</v>
      </c>
      <c r="C1932" s="35" t="s">
        <v>129</v>
      </c>
      <c r="D1932" s="40" t="s">
        <v>44</v>
      </c>
      <c r="E1932" s="35" t="s">
        <v>174</v>
      </c>
      <c r="F1932" s="46">
        <f>IF(Cadastro_Cargas!$E$14=0,0,IF(Perfil_Area!$T$6=0,0,MIN(Cadastro_Cargas!$E$14,MAX(Cadastro_Cargas!$F$14,Perfil_Area!$T$6*RANDBETWEEN(85,115)/100))))</f>
        <v>0.514</v>
      </c>
    </row>
    <row r="1933" ht="15.0" customHeight="1">
      <c r="A1933" s="45">
        <v>45663.7083333333</v>
      </c>
      <c r="B1933" s="35">
        <v>17.0</v>
      </c>
      <c r="C1933" s="35" t="s">
        <v>129</v>
      </c>
      <c r="D1933" s="41" t="s">
        <v>56</v>
      </c>
      <c r="E1933" s="35" t="s">
        <v>174</v>
      </c>
      <c r="F1933" s="46">
        <f>IF(Cadastro_Cargas!$E$15=0,0,IF(Perfil_Area!$T$8=0,0,MIN(Cadastro_Cargas!$E$15,MAX(Cadastro_Cargas!$F$15,Perfil_Area!$T$8*RANDBETWEEN(85,115)/100))))</f>
        <v>0</v>
      </c>
    </row>
    <row r="1934" ht="15.0" customHeight="1">
      <c r="A1934" s="45">
        <v>45663.75</v>
      </c>
      <c r="B1934" s="35">
        <v>18.0</v>
      </c>
      <c r="C1934" s="35" t="s">
        <v>128</v>
      </c>
      <c r="D1934" s="36" t="s">
        <v>104</v>
      </c>
      <c r="E1934" s="35" t="s">
        <v>173</v>
      </c>
      <c r="F1934" s="46">
        <f>IF(Cadastro_Cargas!$E$2=0,0,IF(Perfil_Area!$U$9=0,0,MIN(Cadastro_Cargas!$E$2,MAX(Cadastro_Cargas!$F$2,Perfil_Area!$U$9*RANDBETWEEN(85,115)/100))))</f>
        <v>0</v>
      </c>
    </row>
    <row r="1935" ht="15.0" customHeight="1">
      <c r="A1935" s="45">
        <v>45663.75</v>
      </c>
      <c r="B1935" s="35">
        <v>18.0</v>
      </c>
      <c r="C1935" s="35" t="s">
        <v>128</v>
      </c>
      <c r="D1935" s="36" t="s">
        <v>105</v>
      </c>
      <c r="E1935" s="35" t="s">
        <v>173</v>
      </c>
      <c r="F1935" s="46">
        <f>IF(Cadastro_Cargas!$E$3=0,0,IF(Perfil_Area!$U$11=0,0,MIN(Cadastro_Cargas!$E$3,MAX(Cadastro_Cargas!$F$3,Perfil_Area!$U$11*RANDBETWEEN(85,115)/100))))</f>
        <v>0</v>
      </c>
    </row>
    <row r="1936" ht="15.0" customHeight="1">
      <c r="A1936" s="45">
        <v>45663.75</v>
      </c>
      <c r="B1936" s="35">
        <v>18.0</v>
      </c>
      <c r="C1936" s="35" t="s">
        <v>128</v>
      </c>
      <c r="D1936" s="36" t="s">
        <v>106</v>
      </c>
      <c r="E1936" s="35" t="s">
        <v>173</v>
      </c>
      <c r="F1936" s="46">
        <f>IF(Cadastro_Cargas!$E$4=0,0,IF(Perfil_Area!$U$13=0,0,MIN(Cadastro_Cargas!$E$4,MAX(Cadastro_Cargas!$F$4,Perfil_Area!$U$13*RANDBETWEEN(85,115)/100))))</f>
        <v>0</v>
      </c>
    </row>
    <row r="1937" ht="15.0" customHeight="1">
      <c r="A1937" s="45">
        <v>45663.75</v>
      </c>
      <c r="B1937" s="35">
        <v>18.0</v>
      </c>
      <c r="C1937" s="35" t="s">
        <v>128</v>
      </c>
      <c r="D1937" s="36" t="s">
        <v>107</v>
      </c>
      <c r="E1937" s="35" t="s">
        <v>173</v>
      </c>
      <c r="F1937" s="46">
        <f>IF(Cadastro_Cargas!$E$5=0,0,IF(Perfil_Area!$U$15=0,0,MIN(Cadastro_Cargas!$E$5,MAX(Cadastro_Cargas!$F$5,Perfil_Area!$U$15*RANDBETWEEN(85,115)/100))))</f>
        <v>0.2</v>
      </c>
    </row>
    <row r="1938" ht="15.0" customHeight="1">
      <c r="A1938" s="45">
        <v>45663.75</v>
      </c>
      <c r="B1938" s="35">
        <v>18.0</v>
      </c>
      <c r="C1938" s="35" t="s">
        <v>128</v>
      </c>
      <c r="D1938" s="39" t="s">
        <v>31</v>
      </c>
      <c r="E1938" s="35" t="s">
        <v>174</v>
      </c>
      <c r="F1938" s="46">
        <f>IF(Cadastro_Cargas!$E$6=0,0,IF(Perfil_Area!$U$3=0,0,MIN(Cadastro_Cargas!$E$6,MAX(Cadastro_Cargas!$F$6,Perfil_Area!$U$3*RANDBETWEEN(85,115)/100))))</f>
        <v>0.606</v>
      </c>
    </row>
    <row r="1939" ht="15.0" customHeight="1">
      <c r="A1939" s="45">
        <v>45663.75</v>
      </c>
      <c r="B1939" s="35">
        <v>18.0</v>
      </c>
      <c r="C1939" s="35" t="s">
        <v>128</v>
      </c>
      <c r="D1939" s="40" t="s">
        <v>44</v>
      </c>
      <c r="E1939" s="35" t="s">
        <v>174</v>
      </c>
      <c r="F1939" s="46">
        <f>IF(Cadastro_Cargas!$E$7=0,0,IF(Perfil_Area!$U$5=0,0,MIN(Cadastro_Cargas!$E$7,MAX(Cadastro_Cargas!$F$7,Perfil_Area!$U$5*RANDBETWEEN(85,115)/100))))</f>
        <v>0.354</v>
      </c>
    </row>
    <row r="1940" ht="15.0" customHeight="1">
      <c r="A1940" s="45">
        <v>45663.75</v>
      </c>
      <c r="B1940" s="35">
        <v>18.0</v>
      </c>
      <c r="C1940" s="35" t="s">
        <v>128</v>
      </c>
      <c r="D1940" s="41" t="s">
        <v>56</v>
      </c>
      <c r="E1940" s="35" t="s">
        <v>174</v>
      </c>
      <c r="F1940" s="46">
        <f>IF(Cadastro_Cargas!$E$8=0,0,IF(Perfil_Area!$U$7=0,0,MIN(Cadastro_Cargas!$E$8,MAX(Cadastro_Cargas!$F$8,Perfil_Area!$U$7*RANDBETWEEN(85,115)/100))))</f>
        <v>0.176</v>
      </c>
    </row>
    <row r="1941" ht="15.0" customHeight="1">
      <c r="A1941" s="45">
        <v>45663.75</v>
      </c>
      <c r="B1941" s="35">
        <v>18.0</v>
      </c>
      <c r="C1941" s="35" t="s">
        <v>129</v>
      </c>
      <c r="D1941" s="36" t="s">
        <v>104</v>
      </c>
      <c r="E1941" s="35" t="s">
        <v>173</v>
      </c>
      <c r="F1941" s="46">
        <f>IF(Cadastro_Cargas!$E$9=0,0,IF(Perfil_Area!$U$10=0,0,MIN(Cadastro_Cargas!$E$9,MAX(Cadastro_Cargas!$F$9,Perfil_Area!$U$10*RANDBETWEEN(85,115)/100))))</f>
        <v>0</v>
      </c>
    </row>
    <row r="1942" ht="15.0" customHeight="1">
      <c r="A1942" s="45">
        <v>45663.75</v>
      </c>
      <c r="B1942" s="35">
        <v>18.0</v>
      </c>
      <c r="C1942" s="35" t="s">
        <v>129</v>
      </c>
      <c r="D1942" s="36" t="s">
        <v>105</v>
      </c>
      <c r="E1942" s="35" t="s">
        <v>173</v>
      </c>
      <c r="F1942" s="46">
        <f>IF(Cadastro_Cargas!$E$10=0,0,IF(Perfil_Area!$U$12=0,0,MIN(Cadastro_Cargas!$E$10,MAX(Cadastro_Cargas!$F$10,Perfil_Area!$U$12*RANDBETWEEN(85,115)/100))))</f>
        <v>0</v>
      </c>
    </row>
    <row r="1943" ht="15.0" customHeight="1">
      <c r="A1943" s="45">
        <v>45663.75</v>
      </c>
      <c r="B1943" s="35">
        <v>18.0</v>
      </c>
      <c r="C1943" s="35" t="s">
        <v>129</v>
      </c>
      <c r="D1943" s="36" t="s">
        <v>106</v>
      </c>
      <c r="E1943" s="35" t="s">
        <v>173</v>
      </c>
      <c r="F1943" s="46">
        <f>IF(Cadastro_Cargas!$E$11=0,0,IF(Perfil_Area!$U$14=0,0,MIN(Cadastro_Cargas!$E$11,MAX(Cadastro_Cargas!$F$11,Perfil_Area!$U$14*RANDBETWEEN(85,115)/100))))</f>
        <v>2.367013373</v>
      </c>
    </row>
    <row r="1944" ht="15.0" customHeight="1">
      <c r="A1944" s="45">
        <v>45663.75</v>
      </c>
      <c r="B1944" s="35">
        <v>18.0</v>
      </c>
      <c r="C1944" s="35" t="s">
        <v>129</v>
      </c>
      <c r="D1944" s="36" t="s">
        <v>107</v>
      </c>
      <c r="E1944" s="35" t="s">
        <v>173</v>
      </c>
      <c r="F1944" s="46">
        <f>IF(Cadastro_Cargas!$E$12=0,0,IF(Perfil_Area!$U$16=0,0,MIN(Cadastro_Cargas!$E$12,MAX(Cadastro_Cargas!$F$12,Perfil_Area!$U$16*RANDBETWEEN(85,115)/100))))</f>
        <v>0.2</v>
      </c>
    </row>
    <row r="1945" ht="15.0" customHeight="1">
      <c r="A1945" s="45">
        <v>45663.75</v>
      </c>
      <c r="B1945" s="35">
        <v>18.0</v>
      </c>
      <c r="C1945" s="35" t="s">
        <v>129</v>
      </c>
      <c r="D1945" s="39" t="s">
        <v>31</v>
      </c>
      <c r="E1945" s="35" t="s">
        <v>174</v>
      </c>
      <c r="F1945" s="46">
        <f>IF(Cadastro_Cargas!$E$13=0,0,IF(Perfil_Area!$U$4=0,0,MIN(Cadastro_Cargas!$E$13,MAX(Cadastro_Cargas!$F$13,Perfil_Area!$U$4*RANDBETWEEN(85,115)/100))))</f>
        <v>1.1175</v>
      </c>
    </row>
    <row r="1946" ht="15.0" customHeight="1">
      <c r="A1946" s="45">
        <v>45663.75</v>
      </c>
      <c r="B1946" s="35">
        <v>18.0</v>
      </c>
      <c r="C1946" s="35" t="s">
        <v>129</v>
      </c>
      <c r="D1946" s="40" t="s">
        <v>44</v>
      </c>
      <c r="E1946" s="35" t="s">
        <v>174</v>
      </c>
      <c r="F1946" s="46">
        <f>IF(Cadastro_Cargas!$E$14=0,0,IF(Perfil_Area!$U$6=0,0,MIN(Cadastro_Cargas!$E$14,MAX(Cadastro_Cargas!$F$14,Perfil_Area!$U$6*RANDBETWEEN(85,115)/100))))</f>
        <v>0.514</v>
      </c>
    </row>
    <row r="1947" ht="15.0" customHeight="1">
      <c r="A1947" s="45">
        <v>45663.75</v>
      </c>
      <c r="B1947" s="35">
        <v>18.0</v>
      </c>
      <c r="C1947" s="35" t="s">
        <v>129</v>
      </c>
      <c r="D1947" s="41" t="s">
        <v>56</v>
      </c>
      <c r="E1947" s="35" t="s">
        <v>174</v>
      </c>
      <c r="F1947" s="46">
        <f>IF(Cadastro_Cargas!$E$15=0,0,IF(Perfil_Area!$U$8=0,0,MIN(Cadastro_Cargas!$E$15,MAX(Cadastro_Cargas!$F$15,Perfil_Area!$U$8*RANDBETWEEN(85,115)/100))))</f>
        <v>0.336</v>
      </c>
    </row>
    <row r="1948" ht="15.0" customHeight="1">
      <c r="A1948" s="45">
        <v>45663.7916666667</v>
      </c>
      <c r="B1948" s="35">
        <v>19.0</v>
      </c>
      <c r="C1948" s="35" t="s">
        <v>128</v>
      </c>
      <c r="D1948" s="36" t="s">
        <v>104</v>
      </c>
      <c r="E1948" s="35" t="s">
        <v>173</v>
      </c>
      <c r="F1948" s="46">
        <f>IF(Cadastro_Cargas!$E$2=0,0,IF(Perfil_Area!$V$9=0,0,MIN(Cadastro_Cargas!$E$2,MAX(Cadastro_Cargas!$F$2,Perfil_Area!$V$9*RANDBETWEEN(85,115)/100))))</f>
        <v>0</v>
      </c>
    </row>
    <row r="1949" ht="15.0" customHeight="1">
      <c r="A1949" s="45">
        <v>45663.7916666667</v>
      </c>
      <c r="B1949" s="35">
        <v>19.0</v>
      </c>
      <c r="C1949" s="35" t="s">
        <v>128</v>
      </c>
      <c r="D1949" s="36" t="s">
        <v>105</v>
      </c>
      <c r="E1949" s="35" t="s">
        <v>173</v>
      </c>
      <c r="F1949" s="46">
        <f>IF(Cadastro_Cargas!$E$3=0,0,IF(Perfil_Area!$V$11=0,0,MIN(Cadastro_Cargas!$E$3,MAX(Cadastro_Cargas!$F$3,Perfil_Area!$V$11*RANDBETWEEN(85,115)/100))))</f>
        <v>0</v>
      </c>
    </row>
    <row r="1950" ht="15.0" customHeight="1">
      <c r="A1950" s="45">
        <v>45663.7916666667</v>
      </c>
      <c r="B1950" s="35">
        <v>19.0</v>
      </c>
      <c r="C1950" s="35" t="s">
        <v>128</v>
      </c>
      <c r="D1950" s="36" t="s">
        <v>106</v>
      </c>
      <c r="E1950" s="35" t="s">
        <v>173</v>
      </c>
      <c r="F1950" s="46">
        <f>IF(Cadastro_Cargas!$E$4=0,0,IF(Perfil_Area!$V$13=0,0,MIN(Cadastro_Cargas!$E$4,MAX(Cadastro_Cargas!$F$4,Perfil_Area!$V$13*RANDBETWEEN(85,115)/100))))</f>
        <v>0</v>
      </c>
    </row>
    <row r="1951" ht="15.0" customHeight="1">
      <c r="A1951" s="45">
        <v>45663.7916666667</v>
      </c>
      <c r="B1951" s="35">
        <v>19.0</v>
      </c>
      <c r="C1951" s="35" t="s">
        <v>128</v>
      </c>
      <c r="D1951" s="36" t="s">
        <v>107</v>
      </c>
      <c r="E1951" s="35" t="s">
        <v>173</v>
      </c>
      <c r="F1951" s="46">
        <f>IF(Cadastro_Cargas!$E$5=0,0,IF(Perfil_Area!$V$15=0,0,MIN(Cadastro_Cargas!$E$5,MAX(Cadastro_Cargas!$F$5,Perfil_Area!$V$15*RANDBETWEEN(85,115)/100))))</f>
        <v>0.2</v>
      </c>
    </row>
    <row r="1952" ht="15.0" customHeight="1">
      <c r="A1952" s="45">
        <v>45663.7916666667</v>
      </c>
      <c r="B1952" s="35">
        <v>19.0</v>
      </c>
      <c r="C1952" s="35" t="s">
        <v>128</v>
      </c>
      <c r="D1952" s="39" t="s">
        <v>31</v>
      </c>
      <c r="E1952" s="35" t="s">
        <v>174</v>
      </c>
      <c r="F1952" s="46">
        <f>IF(Cadastro_Cargas!$E$6=0,0,IF(Perfil_Area!$V$3=0,0,MIN(Cadastro_Cargas!$E$6,MAX(Cadastro_Cargas!$F$6,Perfil_Area!$V$3*RANDBETWEEN(85,115)/100))))</f>
        <v>0.606</v>
      </c>
    </row>
    <row r="1953" ht="15.0" customHeight="1">
      <c r="A1953" s="45">
        <v>45663.7916666667</v>
      </c>
      <c r="B1953" s="35">
        <v>19.0</v>
      </c>
      <c r="C1953" s="35" t="s">
        <v>128</v>
      </c>
      <c r="D1953" s="40" t="s">
        <v>44</v>
      </c>
      <c r="E1953" s="35" t="s">
        <v>174</v>
      </c>
      <c r="F1953" s="46">
        <f>IF(Cadastro_Cargas!$E$7=0,0,IF(Perfil_Area!$V$5=0,0,MIN(Cadastro_Cargas!$E$7,MAX(Cadastro_Cargas!$F$7,Perfil_Area!$V$5*RANDBETWEEN(85,115)/100))))</f>
        <v>0.354</v>
      </c>
    </row>
    <row r="1954" ht="15.0" customHeight="1">
      <c r="A1954" s="45">
        <v>45663.7916666667</v>
      </c>
      <c r="B1954" s="35">
        <v>19.0</v>
      </c>
      <c r="C1954" s="35" t="s">
        <v>128</v>
      </c>
      <c r="D1954" s="41" t="s">
        <v>56</v>
      </c>
      <c r="E1954" s="35" t="s">
        <v>174</v>
      </c>
      <c r="F1954" s="46">
        <f>IF(Cadastro_Cargas!$E$8=0,0,IF(Perfil_Area!$V$7=0,0,MIN(Cadastro_Cargas!$E$8,MAX(Cadastro_Cargas!$F$8,Perfil_Area!$V$7*RANDBETWEEN(85,115)/100))))</f>
        <v>0.176</v>
      </c>
    </row>
    <row r="1955" ht="15.0" customHeight="1">
      <c r="A1955" s="45">
        <v>45663.7916666667</v>
      </c>
      <c r="B1955" s="35">
        <v>19.0</v>
      </c>
      <c r="C1955" s="35" t="s">
        <v>129</v>
      </c>
      <c r="D1955" s="36" t="s">
        <v>104</v>
      </c>
      <c r="E1955" s="35" t="s">
        <v>173</v>
      </c>
      <c r="F1955" s="46">
        <f>IF(Cadastro_Cargas!$E$9=0,0,IF(Perfil_Area!$V$10=0,0,MIN(Cadastro_Cargas!$E$9,MAX(Cadastro_Cargas!$F$9,Perfil_Area!$V$10*RANDBETWEEN(85,115)/100))))</f>
        <v>0</v>
      </c>
    </row>
    <row r="1956" ht="15.0" customHeight="1">
      <c r="A1956" s="45">
        <v>45663.7916666667</v>
      </c>
      <c r="B1956" s="35">
        <v>19.0</v>
      </c>
      <c r="C1956" s="35" t="s">
        <v>129</v>
      </c>
      <c r="D1956" s="36" t="s">
        <v>105</v>
      </c>
      <c r="E1956" s="35" t="s">
        <v>173</v>
      </c>
      <c r="F1956" s="46">
        <f>IF(Cadastro_Cargas!$E$10=0,0,IF(Perfil_Area!$V$12=0,0,MIN(Cadastro_Cargas!$E$10,MAX(Cadastro_Cargas!$F$10,Perfil_Area!$V$12*RANDBETWEEN(85,115)/100))))</f>
        <v>0</v>
      </c>
    </row>
    <row r="1957" ht="15.0" customHeight="1">
      <c r="A1957" s="45">
        <v>45663.7916666667</v>
      </c>
      <c r="B1957" s="35">
        <v>19.0</v>
      </c>
      <c r="C1957" s="35" t="s">
        <v>129</v>
      </c>
      <c r="D1957" s="36" t="s">
        <v>106</v>
      </c>
      <c r="E1957" s="35" t="s">
        <v>173</v>
      </c>
      <c r="F1957" s="46">
        <f>IF(Cadastro_Cargas!$E$11=0,0,IF(Perfil_Area!$V$14=0,0,MIN(Cadastro_Cargas!$E$11,MAX(Cadastro_Cargas!$F$11,Perfil_Area!$V$14*RANDBETWEEN(85,115)/100))))</f>
        <v>2.326662704</v>
      </c>
    </row>
    <row r="1958" ht="15.0" customHeight="1">
      <c r="A1958" s="45">
        <v>45663.7916666667</v>
      </c>
      <c r="B1958" s="35">
        <v>19.0</v>
      </c>
      <c r="C1958" s="35" t="s">
        <v>129</v>
      </c>
      <c r="D1958" s="36" t="s">
        <v>107</v>
      </c>
      <c r="E1958" s="35" t="s">
        <v>173</v>
      </c>
      <c r="F1958" s="46">
        <f>IF(Cadastro_Cargas!$E$12=0,0,IF(Perfil_Area!$V$16=0,0,MIN(Cadastro_Cargas!$E$12,MAX(Cadastro_Cargas!$F$12,Perfil_Area!$V$16*RANDBETWEEN(85,115)/100))))</f>
        <v>0.2</v>
      </c>
    </row>
    <row r="1959" ht="15.0" customHeight="1">
      <c r="A1959" s="45">
        <v>45663.7916666667</v>
      </c>
      <c r="B1959" s="35">
        <v>19.0</v>
      </c>
      <c r="C1959" s="35" t="s">
        <v>129</v>
      </c>
      <c r="D1959" s="39" t="s">
        <v>31</v>
      </c>
      <c r="E1959" s="35" t="s">
        <v>174</v>
      </c>
      <c r="F1959" s="46">
        <f>IF(Cadastro_Cargas!$E$13=0,0,IF(Perfil_Area!$V$4=0,0,MIN(Cadastro_Cargas!$E$13,MAX(Cadastro_Cargas!$F$13,Perfil_Area!$V$4*RANDBETWEEN(85,115)/100))))</f>
        <v>1.1175</v>
      </c>
    </row>
    <row r="1960" ht="15.0" customHeight="1">
      <c r="A1960" s="45">
        <v>45663.7916666667</v>
      </c>
      <c r="B1960" s="35">
        <v>19.0</v>
      </c>
      <c r="C1960" s="35" t="s">
        <v>129</v>
      </c>
      <c r="D1960" s="40" t="s">
        <v>44</v>
      </c>
      <c r="E1960" s="35" t="s">
        <v>174</v>
      </c>
      <c r="F1960" s="46">
        <f>IF(Cadastro_Cargas!$E$14=0,0,IF(Perfil_Area!$V$6=0,0,MIN(Cadastro_Cargas!$E$14,MAX(Cadastro_Cargas!$F$14,Perfil_Area!$V$6*RANDBETWEEN(85,115)/100))))</f>
        <v>0.514</v>
      </c>
    </row>
    <row r="1961" ht="15.0" customHeight="1">
      <c r="A1961" s="45">
        <v>45663.7916666667</v>
      </c>
      <c r="B1961" s="35">
        <v>19.0</v>
      </c>
      <c r="C1961" s="35" t="s">
        <v>129</v>
      </c>
      <c r="D1961" s="41" t="s">
        <v>56</v>
      </c>
      <c r="E1961" s="35" t="s">
        <v>174</v>
      </c>
      <c r="F1961" s="46">
        <f>IF(Cadastro_Cargas!$E$15=0,0,IF(Perfil_Area!$V$8=0,0,MIN(Cadastro_Cargas!$E$15,MAX(Cadastro_Cargas!$F$15,Perfil_Area!$V$8*RANDBETWEEN(85,115)/100))))</f>
        <v>0.336</v>
      </c>
    </row>
    <row r="1962" ht="15.0" customHeight="1">
      <c r="A1962" s="45">
        <v>45663.8333333333</v>
      </c>
      <c r="B1962" s="35">
        <v>20.0</v>
      </c>
      <c r="C1962" s="35" t="s">
        <v>128</v>
      </c>
      <c r="D1962" s="36" t="s">
        <v>104</v>
      </c>
      <c r="E1962" s="35" t="s">
        <v>173</v>
      </c>
      <c r="F1962" s="46">
        <f>IF(Cadastro_Cargas!$E$2=0,0,IF(Perfil_Area!$W$9=0,0,MIN(Cadastro_Cargas!$E$2,MAX(Cadastro_Cargas!$F$2,Perfil_Area!$W$9*RANDBETWEEN(85,115)/100))))</f>
        <v>3.56</v>
      </c>
    </row>
    <row r="1963" ht="15.0" customHeight="1">
      <c r="A1963" s="45">
        <v>45663.8333333333</v>
      </c>
      <c r="B1963" s="35">
        <v>20.0</v>
      </c>
      <c r="C1963" s="35" t="s">
        <v>128</v>
      </c>
      <c r="D1963" s="36" t="s">
        <v>105</v>
      </c>
      <c r="E1963" s="35" t="s">
        <v>173</v>
      </c>
      <c r="F1963" s="46">
        <f>IF(Cadastro_Cargas!$E$3=0,0,IF(Perfil_Area!$W$11=0,0,MIN(Cadastro_Cargas!$E$3,MAX(Cadastro_Cargas!$F$3,Perfil_Area!$W$11*RANDBETWEEN(85,115)/100))))</f>
        <v>0</v>
      </c>
    </row>
    <row r="1964" ht="15.0" customHeight="1">
      <c r="A1964" s="45">
        <v>45663.8333333333</v>
      </c>
      <c r="B1964" s="35">
        <v>20.0</v>
      </c>
      <c r="C1964" s="35" t="s">
        <v>128</v>
      </c>
      <c r="D1964" s="36" t="s">
        <v>106</v>
      </c>
      <c r="E1964" s="35" t="s">
        <v>173</v>
      </c>
      <c r="F1964" s="46">
        <f>IF(Cadastro_Cargas!$E$4=0,0,IF(Perfil_Area!$W$13=0,0,MIN(Cadastro_Cargas!$E$4,MAX(Cadastro_Cargas!$F$4,Perfil_Area!$W$13*RANDBETWEEN(85,115)/100))))</f>
        <v>0</v>
      </c>
    </row>
    <row r="1965" ht="15.0" customHeight="1">
      <c r="A1965" s="45">
        <v>45663.8333333333</v>
      </c>
      <c r="B1965" s="35">
        <v>20.0</v>
      </c>
      <c r="C1965" s="35" t="s">
        <v>128</v>
      </c>
      <c r="D1965" s="36" t="s">
        <v>107</v>
      </c>
      <c r="E1965" s="35" t="s">
        <v>173</v>
      </c>
      <c r="F1965" s="46">
        <f>IF(Cadastro_Cargas!$E$5=0,0,IF(Perfil_Area!$W$15=0,0,MIN(Cadastro_Cargas!$E$5,MAX(Cadastro_Cargas!$F$5,Perfil_Area!$W$15*RANDBETWEEN(85,115)/100))))</f>
        <v>0.2</v>
      </c>
    </row>
    <row r="1966" ht="15.0" customHeight="1">
      <c r="A1966" s="45">
        <v>45663.8333333333</v>
      </c>
      <c r="B1966" s="35">
        <v>20.0</v>
      </c>
      <c r="C1966" s="35" t="s">
        <v>128</v>
      </c>
      <c r="D1966" s="39" t="s">
        <v>31</v>
      </c>
      <c r="E1966" s="35" t="s">
        <v>174</v>
      </c>
      <c r="F1966" s="46">
        <f>IF(Cadastro_Cargas!$E$6=0,0,IF(Perfil_Area!$W$3=0,0,MIN(Cadastro_Cargas!$E$6,MAX(Cadastro_Cargas!$F$6,Perfil_Area!$W$3*RANDBETWEEN(85,115)/100))))</f>
        <v>0.606</v>
      </c>
    </row>
    <row r="1967" ht="15.0" customHeight="1">
      <c r="A1967" s="45">
        <v>45663.8333333333</v>
      </c>
      <c r="B1967" s="35">
        <v>20.0</v>
      </c>
      <c r="C1967" s="35" t="s">
        <v>128</v>
      </c>
      <c r="D1967" s="40" t="s">
        <v>44</v>
      </c>
      <c r="E1967" s="35" t="s">
        <v>174</v>
      </c>
      <c r="F1967" s="46">
        <f>IF(Cadastro_Cargas!$E$7=0,0,IF(Perfil_Area!$W$5=0,0,MIN(Cadastro_Cargas!$E$7,MAX(Cadastro_Cargas!$F$7,Perfil_Area!$W$5*RANDBETWEEN(85,115)/100))))</f>
        <v>0.2669</v>
      </c>
    </row>
    <row r="1968" ht="15.0" customHeight="1">
      <c r="A1968" s="45">
        <v>45663.8333333333</v>
      </c>
      <c r="B1968" s="35">
        <v>20.0</v>
      </c>
      <c r="C1968" s="35" t="s">
        <v>128</v>
      </c>
      <c r="D1968" s="41" t="s">
        <v>56</v>
      </c>
      <c r="E1968" s="35" t="s">
        <v>174</v>
      </c>
      <c r="F1968" s="46">
        <f>IF(Cadastro_Cargas!$E$8=0,0,IF(Perfil_Area!$W$7=0,0,MIN(Cadastro_Cargas!$E$8,MAX(Cadastro_Cargas!$F$8,Perfil_Area!$W$7*RANDBETWEEN(85,115)/100))))</f>
        <v>0.176</v>
      </c>
    </row>
    <row r="1969" ht="15.0" customHeight="1">
      <c r="A1969" s="45">
        <v>45663.8333333333</v>
      </c>
      <c r="B1969" s="35">
        <v>20.0</v>
      </c>
      <c r="C1969" s="35" t="s">
        <v>129</v>
      </c>
      <c r="D1969" s="36" t="s">
        <v>104</v>
      </c>
      <c r="E1969" s="35" t="s">
        <v>173</v>
      </c>
      <c r="F1969" s="46">
        <f>IF(Cadastro_Cargas!$E$9=0,0,IF(Perfil_Area!$W$10=0,0,MIN(Cadastro_Cargas!$E$9,MAX(Cadastro_Cargas!$F$9,Perfil_Area!$W$10*RANDBETWEEN(85,115)/100))))</f>
        <v>7.84</v>
      </c>
    </row>
    <row r="1970" ht="15.0" customHeight="1">
      <c r="A1970" s="45">
        <v>45663.8333333333</v>
      </c>
      <c r="B1970" s="35">
        <v>20.0</v>
      </c>
      <c r="C1970" s="35" t="s">
        <v>129</v>
      </c>
      <c r="D1970" s="36" t="s">
        <v>105</v>
      </c>
      <c r="E1970" s="35" t="s">
        <v>173</v>
      </c>
      <c r="F1970" s="46">
        <f>IF(Cadastro_Cargas!$E$10=0,0,IF(Perfil_Area!$W$12=0,0,MIN(Cadastro_Cargas!$E$10,MAX(Cadastro_Cargas!$F$10,Perfil_Area!$W$12*RANDBETWEEN(85,115)/100))))</f>
        <v>15.312</v>
      </c>
    </row>
    <row r="1971" ht="15.0" customHeight="1">
      <c r="A1971" s="45">
        <v>45663.8333333333</v>
      </c>
      <c r="B1971" s="35">
        <v>20.0</v>
      </c>
      <c r="C1971" s="35" t="s">
        <v>129</v>
      </c>
      <c r="D1971" s="36" t="s">
        <v>106</v>
      </c>
      <c r="E1971" s="35" t="s">
        <v>173</v>
      </c>
      <c r="F1971" s="46">
        <f>IF(Cadastro_Cargas!$E$11=0,0,IF(Perfil_Area!$W$14=0,0,MIN(Cadastro_Cargas!$E$11,MAX(Cadastro_Cargas!$F$11,Perfil_Area!$W$14*RANDBETWEEN(85,115)/100))))</f>
        <v>2.107738484</v>
      </c>
    </row>
    <row r="1972" ht="15.0" customHeight="1">
      <c r="A1972" s="45">
        <v>45663.8333333333</v>
      </c>
      <c r="B1972" s="35">
        <v>20.0</v>
      </c>
      <c r="C1972" s="35" t="s">
        <v>129</v>
      </c>
      <c r="D1972" s="36" t="s">
        <v>107</v>
      </c>
      <c r="E1972" s="35" t="s">
        <v>173</v>
      </c>
      <c r="F1972" s="46">
        <f>IF(Cadastro_Cargas!$E$12=0,0,IF(Perfil_Area!$W$16=0,0,MIN(Cadastro_Cargas!$E$12,MAX(Cadastro_Cargas!$F$12,Perfil_Area!$W$16*RANDBETWEEN(85,115)/100))))</f>
        <v>0.178</v>
      </c>
    </row>
    <row r="1973" ht="15.0" customHeight="1">
      <c r="A1973" s="45">
        <v>45663.8333333333</v>
      </c>
      <c r="B1973" s="35">
        <v>20.0</v>
      </c>
      <c r="C1973" s="35" t="s">
        <v>129</v>
      </c>
      <c r="D1973" s="39" t="s">
        <v>31</v>
      </c>
      <c r="E1973" s="35" t="s">
        <v>174</v>
      </c>
      <c r="F1973" s="46">
        <f>IF(Cadastro_Cargas!$E$13=0,0,IF(Perfil_Area!$W$4=0,0,MIN(Cadastro_Cargas!$E$13,MAX(Cadastro_Cargas!$F$13,Perfil_Area!$W$4*RANDBETWEEN(85,115)/100))))</f>
        <v>1.1175</v>
      </c>
    </row>
    <row r="1974" ht="15.0" customHeight="1">
      <c r="A1974" s="45">
        <v>45663.8333333333</v>
      </c>
      <c r="B1974" s="35">
        <v>20.0</v>
      </c>
      <c r="C1974" s="35" t="s">
        <v>129</v>
      </c>
      <c r="D1974" s="40" t="s">
        <v>44</v>
      </c>
      <c r="E1974" s="35" t="s">
        <v>174</v>
      </c>
      <c r="F1974" s="46">
        <f>IF(Cadastro_Cargas!$E$14=0,0,IF(Perfil_Area!$W$6=0,0,MIN(Cadastro_Cargas!$E$14,MAX(Cadastro_Cargas!$F$14,Perfil_Area!$W$6*RANDBETWEEN(85,115)/100))))</f>
        <v>0.39952</v>
      </c>
    </row>
    <row r="1975" ht="15.0" customHeight="1">
      <c r="A1975" s="45">
        <v>45663.8333333333</v>
      </c>
      <c r="B1975" s="35">
        <v>20.0</v>
      </c>
      <c r="C1975" s="35" t="s">
        <v>129</v>
      </c>
      <c r="D1975" s="41" t="s">
        <v>56</v>
      </c>
      <c r="E1975" s="35" t="s">
        <v>174</v>
      </c>
      <c r="F1975" s="46">
        <f>IF(Cadastro_Cargas!$E$15=0,0,IF(Perfil_Area!$W$8=0,0,MIN(Cadastro_Cargas!$E$15,MAX(Cadastro_Cargas!$F$15,Perfil_Area!$W$8*RANDBETWEEN(85,115)/100))))</f>
        <v>0.336</v>
      </c>
    </row>
    <row r="1976" ht="15.0" customHeight="1">
      <c r="A1976" s="45">
        <v>45663.875</v>
      </c>
      <c r="B1976" s="35">
        <v>21.0</v>
      </c>
      <c r="C1976" s="35" t="s">
        <v>128</v>
      </c>
      <c r="D1976" s="36" t="s">
        <v>104</v>
      </c>
      <c r="E1976" s="35" t="s">
        <v>173</v>
      </c>
      <c r="F1976" s="46">
        <f>IF(Cadastro_Cargas!$E$2=0,0,IF(Perfil_Area!$X$9=0,0,MIN(Cadastro_Cargas!$E$2,MAX(Cadastro_Cargas!$F$2,Perfil_Area!$X$9*RANDBETWEEN(85,115)/100))))</f>
        <v>3.44</v>
      </c>
    </row>
    <row r="1977" ht="15.0" customHeight="1">
      <c r="A1977" s="45">
        <v>45663.875</v>
      </c>
      <c r="B1977" s="35">
        <v>21.0</v>
      </c>
      <c r="C1977" s="35" t="s">
        <v>128</v>
      </c>
      <c r="D1977" s="36" t="s">
        <v>105</v>
      </c>
      <c r="E1977" s="35" t="s">
        <v>173</v>
      </c>
      <c r="F1977" s="46">
        <f>IF(Cadastro_Cargas!$E$3=0,0,IF(Perfil_Area!$X$11=0,0,MIN(Cadastro_Cargas!$E$3,MAX(Cadastro_Cargas!$F$3,Perfil_Area!$X$11*RANDBETWEEN(85,115)/100))))</f>
        <v>0</v>
      </c>
    </row>
    <row r="1978" ht="15.0" customHeight="1">
      <c r="A1978" s="45">
        <v>45663.875</v>
      </c>
      <c r="B1978" s="35">
        <v>21.0</v>
      </c>
      <c r="C1978" s="35" t="s">
        <v>128</v>
      </c>
      <c r="D1978" s="36" t="s">
        <v>106</v>
      </c>
      <c r="E1978" s="35" t="s">
        <v>173</v>
      </c>
      <c r="F1978" s="46">
        <f>IF(Cadastro_Cargas!$E$4=0,0,IF(Perfil_Area!$X$13=0,0,MIN(Cadastro_Cargas!$E$4,MAX(Cadastro_Cargas!$F$4,Perfil_Area!$X$13*RANDBETWEEN(85,115)/100))))</f>
        <v>0</v>
      </c>
    </row>
    <row r="1979" ht="15.0" customHeight="1">
      <c r="A1979" s="45">
        <v>45663.875</v>
      </c>
      <c r="B1979" s="35">
        <v>21.0</v>
      </c>
      <c r="C1979" s="35" t="s">
        <v>128</v>
      </c>
      <c r="D1979" s="36" t="s">
        <v>107</v>
      </c>
      <c r="E1979" s="35" t="s">
        <v>173</v>
      </c>
      <c r="F1979" s="46">
        <f>IF(Cadastro_Cargas!$E$5=0,0,IF(Perfil_Area!$X$15=0,0,MIN(Cadastro_Cargas!$E$5,MAX(Cadastro_Cargas!$F$5,Perfil_Area!$X$15*RANDBETWEEN(85,115)/100))))</f>
        <v>0.184</v>
      </c>
    </row>
    <row r="1980" ht="15.0" customHeight="1">
      <c r="A1980" s="45">
        <v>45663.875</v>
      </c>
      <c r="B1980" s="35">
        <v>21.0</v>
      </c>
      <c r="C1980" s="35" t="s">
        <v>128</v>
      </c>
      <c r="D1980" s="39" t="s">
        <v>31</v>
      </c>
      <c r="E1980" s="35" t="s">
        <v>174</v>
      </c>
      <c r="F1980" s="46">
        <f>IF(Cadastro_Cargas!$E$6=0,0,IF(Perfil_Area!$X$3=0,0,MIN(Cadastro_Cargas!$E$6,MAX(Cadastro_Cargas!$F$6,Perfil_Area!$X$3*RANDBETWEEN(85,115)/100))))</f>
        <v>0.606</v>
      </c>
    </row>
    <row r="1981" ht="15.0" customHeight="1">
      <c r="A1981" s="45">
        <v>45663.875</v>
      </c>
      <c r="B1981" s="35">
        <v>21.0</v>
      </c>
      <c r="C1981" s="35" t="s">
        <v>128</v>
      </c>
      <c r="D1981" s="40" t="s">
        <v>44</v>
      </c>
      <c r="E1981" s="35" t="s">
        <v>174</v>
      </c>
      <c r="F1981" s="46">
        <f>IF(Cadastro_Cargas!$E$7=0,0,IF(Perfil_Area!$X$5=0,0,MIN(Cadastro_Cargas!$E$7,MAX(Cadastro_Cargas!$F$7,Perfil_Area!$X$5*RANDBETWEEN(85,115)/100))))</f>
        <v>0.23564</v>
      </c>
    </row>
    <row r="1982" ht="15.0" customHeight="1">
      <c r="A1982" s="45">
        <v>45663.875</v>
      </c>
      <c r="B1982" s="35">
        <v>21.0</v>
      </c>
      <c r="C1982" s="35" t="s">
        <v>128</v>
      </c>
      <c r="D1982" s="41" t="s">
        <v>56</v>
      </c>
      <c r="E1982" s="35" t="s">
        <v>174</v>
      </c>
      <c r="F1982" s="46">
        <f>IF(Cadastro_Cargas!$E$8=0,0,IF(Perfil_Area!$X$7=0,0,MIN(Cadastro_Cargas!$E$8,MAX(Cadastro_Cargas!$F$8,Perfil_Area!$X$7*RANDBETWEEN(85,115)/100))))</f>
        <v>0.176</v>
      </c>
    </row>
    <row r="1983" ht="15.0" customHeight="1">
      <c r="A1983" s="45">
        <v>45663.875</v>
      </c>
      <c r="B1983" s="35">
        <v>21.0</v>
      </c>
      <c r="C1983" s="35" t="s">
        <v>129</v>
      </c>
      <c r="D1983" s="36" t="s">
        <v>104</v>
      </c>
      <c r="E1983" s="35" t="s">
        <v>173</v>
      </c>
      <c r="F1983" s="46">
        <f>IF(Cadastro_Cargas!$E$9=0,0,IF(Perfil_Area!$X$10=0,0,MIN(Cadastro_Cargas!$E$9,MAX(Cadastro_Cargas!$F$9,Perfil_Area!$X$10*RANDBETWEEN(85,115)/100))))</f>
        <v>7.52</v>
      </c>
    </row>
    <row r="1984" ht="15.0" customHeight="1">
      <c r="A1984" s="45">
        <v>45663.875</v>
      </c>
      <c r="B1984" s="35">
        <v>21.0</v>
      </c>
      <c r="C1984" s="35" t="s">
        <v>129</v>
      </c>
      <c r="D1984" s="36" t="s">
        <v>105</v>
      </c>
      <c r="E1984" s="35" t="s">
        <v>173</v>
      </c>
      <c r="F1984" s="46">
        <f>IF(Cadastro_Cargas!$E$10=0,0,IF(Perfil_Area!$X$12=0,0,MIN(Cadastro_Cargas!$E$10,MAX(Cadastro_Cargas!$F$10,Perfil_Area!$X$12*RANDBETWEEN(85,115)/100))))</f>
        <v>14.96</v>
      </c>
    </row>
    <row r="1985" ht="15.0" customHeight="1">
      <c r="A1985" s="45">
        <v>45663.875</v>
      </c>
      <c r="B1985" s="35">
        <v>21.0</v>
      </c>
      <c r="C1985" s="35" t="s">
        <v>129</v>
      </c>
      <c r="D1985" s="36" t="s">
        <v>106</v>
      </c>
      <c r="E1985" s="35" t="s">
        <v>173</v>
      </c>
      <c r="F1985" s="46">
        <f>IF(Cadastro_Cargas!$E$11=0,0,IF(Perfil_Area!$X$14=0,0,MIN(Cadastro_Cargas!$E$11,MAX(Cadastro_Cargas!$F$11,Perfil_Area!$X$14*RANDBETWEEN(85,115)/100))))</f>
        <v>2.29084101</v>
      </c>
    </row>
    <row r="1986" ht="15.0" customHeight="1">
      <c r="A1986" s="45">
        <v>45663.875</v>
      </c>
      <c r="B1986" s="35">
        <v>21.0</v>
      </c>
      <c r="C1986" s="35" t="s">
        <v>129</v>
      </c>
      <c r="D1986" s="36" t="s">
        <v>107</v>
      </c>
      <c r="E1986" s="35" t="s">
        <v>173</v>
      </c>
      <c r="F1986" s="46">
        <f>IF(Cadastro_Cargas!$E$12=0,0,IF(Perfil_Area!$X$16=0,0,MIN(Cadastro_Cargas!$E$12,MAX(Cadastro_Cargas!$F$12,Perfil_Area!$X$16*RANDBETWEEN(85,115)/100))))</f>
        <v>0.184</v>
      </c>
    </row>
    <row r="1987" ht="15.0" customHeight="1">
      <c r="A1987" s="45">
        <v>45663.875</v>
      </c>
      <c r="B1987" s="35">
        <v>21.0</v>
      </c>
      <c r="C1987" s="35" t="s">
        <v>129</v>
      </c>
      <c r="D1987" s="39" t="s">
        <v>31</v>
      </c>
      <c r="E1987" s="35" t="s">
        <v>174</v>
      </c>
      <c r="F1987" s="46">
        <f>IF(Cadastro_Cargas!$E$13=0,0,IF(Perfil_Area!$X$4=0,0,MIN(Cadastro_Cargas!$E$13,MAX(Cadastro_Cargas!$F$13,Perfil_Area!$X$4*RANDBETWEEN(85,115)/100))))</f>
        <v>1.1175</v>
      </c>
    </row>
    <row r="1988" ht="15.0" customHeight="1">
      <c r="A1988" s="45">
        <v>45663.875</v>
      </c>
      <c r="B1988" s="35">
        <v>21.0</v>
      </c>
      <c r="C1988" s="35" t="s">
        <v>129</v>
      </c>
      <c r="D1988" s="40" t="s">
        <v>44</v>
      </c>
      <c r="E1988" s="35" t="s">
        <v>174</v>
      </c>
      <c r="F1988" s="46">
        <f>IF(Cadastro_Cargas!$E$14=0,0,IF(Perfil_Area!$X$6=0,0,MIN(Cadastro_Cargas!$E$14,MAX(Cadastro_Cargas!$F$14,Perfil_Area!$X$6*RANDBETWEEN(85,115)/100))))</f>
        <v>0.40582</v>
      </c>
    </row>
    <row r="1989" ht="15.0" customHeight="1">
      <c r="A1989" s="45">
        <v>45663.875</v>
      </c>
      <c r="B1989" s="35">
        <v>21.0</v>
      </c>
      <c r="C1989" s="35" t="s">
        <v>129</v>
      </c>
      <c r="D1989" s="41" t="s">
        <v>56</v>
      </c>
      <c r="E1989" s="35" t="s">
        <v>174</v>
      </c>
      <c r="F1989" s="46">
        <f>IF(Cadastro_Cargas!$E$15=0,0,IF(Perfil_Area!$X$8=0,0,MIN(Cadastro_Cargas!$E$15,MAX(Cadastro_Cargas!$F$15,Perfil_Area!$X$8*RANDBETWEEN(85,115)/100))))</f>
        <v>0.336</v>
      </c>
    </row>
    <row r="1990" ht="15.0" customHeight="1">
      <c r="A1990" s="45">
        <v>45663.9166666667</v>
      </c>
      <c r="B1990" s="35">
        <v>22.0</v>
      </c>
      <c r="C1990" s="35" t="s">
        <v>128</v>
      </c>
      <c r="D1990" s="36" t="s">
        <v>104</v>
      </c>
      <c r="E1990" s="35" t="s">
        <v>173</v>
      </c>
      <c r="F1990" s="46">
        <f>IF(Cadastro_Cargas!$E$2=0,0,IF(Perfil_Area!$Y$9=0,0,MIN(Cadastro_Cargas!$E$2,MAX(Cadastro_Cargas!$F$2,Perfil_Area!$Y$9*RANDBETWEEN(85,115)/100))))</f>
        <v>4</v>
      </c>
    </row>
    <row r="1991" ht="15.0" customHeight="1">
      <c r="A1991" s="45">
        <v>45663.9166666667</v>
      </c>
      <c r="B1991" s="35">
        <v>22.0</v>
      </c>
      <c r="C1991" s="35" t="s">
        <v>128</v>
      </c>
      <c r="D1991" s="36" t="s">
        <v>105</v>
      </c>
      <c r="E1991" s="35" t="s">
        <v>173</v>
      </c>
      <c r="F1991" s="46">
        <f>IF(Cadastro_Cargas!$E$3=0,0,IF(Perfil_Area!$Y$11=0,0,MIN(Cadastro_Cargas!$E$3,MAX(Cadastro_Cargas!$F$3,Perfil_Area!$Y$11*RANDBETWEEN(85,115)/100))))</f>
        <v>0</v>
      </c>
    </row>
    <row r="1992" ht="15.0" customHeight="1">
      <c r="A1992" s="45">
        <v>45663.9166666667</v>
      </c>
      <c r="B1992" s="35">
        <v>22.0</v>
      </c>
      <c r="C1992" s="35" t="s">
        <v>128</v>
      </c>
      <c r="D1992" s="36" t="s">
        <v>106</v>
      </c>
      <c r="E1992" s="35" t="s">
        <v>173</v>
      </c>
      <c r="F1992" s="46">
        <f>IF(Cadastro_Cargas!$E$4=0,0,IF(Perfil_Area!$Y$13=0,0,MIN(Cadastro_Cargas!$E$4,MAX(Cadastro_Cargas!$F$4,Perfil_Area!$Y$13*RANDBETWEEN(85,115)/100))))</f>
        <v>0</v>
      </c>
    </row>
    <row r="1993" ht="15.0" customHeight="1">
      <c r="A1993" s="45">
        <v>45663.9166666667</v>
      </c>
      <c r="B1993" s="35">
        <v>22.0</v>
      </c>
      <c r="C1993" s="35" t="s">
        <v>128</v>
      </c>
      <c r="D1993" s="36" t="s">
        <v>107</v>
      </c>
      <c r="E1993" s="35" t="s">
        <v>173</v>
      </c>
      <c r="F1993" s="46">
        <f>IF(Cadastro_Cargas!$E$5=0,0,IF(Perfil_Area!$Y$15=0,0,MIN(Cadastro_Cargas!$E$5,MAX(Cadastro_Cargas!$F$5,Perfil_Area!$Y$15*RANDBETWEEN(85,115)/100))))</f>
        <v>0.2</v>
      </c>
    </row>
    <row r="1994" ht="15.0" customHeight="1">
      <c r="A1994" s="45">
        <v>45663.9166666667</v>
      </c>
      <c r="B1994" s="35">
        <v>22.0</v>
      </c>
      <c r="C1994" s="35" t="s">
        <v>128</v>
      </c>
      <c r="D1994" s="39" t="s">
        <v>31</v>
      </c>
      <c r="E1994" s="35" t="s">
        <v>174</v>
      </c>
      <c r="F1994" s="46">
        <f>IF(Cadastro_Cargas!$E$6=0,0,IF(Perfil_Area!$Y$3=0,0,MIN(Cadastro_Cargas!$E$6,MAX(Cadastro_Cargas!$F$6,Perfil_Area!$Y$3*RANDBETWEEN(85,115)/100))))</f>
        <v>0.606</v>
      </c>
    </row>
    <row r="1995" ht="15.0" customHeight="1">
      <c r="A1995" s="45">
        <v>45663.9166666667</v>
      </c>
      <c r="B1995" s="35">
        <v>22.0</v>
      </c>
      <c r="C1995" s="35" t="s">
        <v>128</v>
      </c>
      <c r="D1995" s="40" t="s">
        <v>44</v>
      </c>
      <c r="E1995" s="35" t="s">
        <v>174</v>
      </c>
      <c r="F1995" s="46">
        <f>IF(Cadastro_Cargas!$E$7=0,0,IF(Perfil_Area!$Y$5=0,0,MIN(Cadastro_Cargas!$E$7,MAX(Cadastro_Cargas!$F$7,Perfil_Area!$Y$5*RANDBETWEEN(85,115)/100))))</f>
        <v>0.24934</v>
      </c>
    </row>
    <row r="1996" ht="15.0" customHeight="1">
      <c r="A1996" s="45">
        <v>45663.9166666667</v>
      </c>
      <c r="B1996" s="35">
        <v>22.0</v>
      </c>
      <c r="C1996" s="35" t="s">
        <v>128</v>
      </c>
      <c r="D1996" s="41" t="s">
        <v>56</v>
      </c>
      <c r="E1996" s="35" t="s">
        <v>174</v>
      </c>
      <c r="F1996" s="46">
        <f>IF(Cadastro_Cargas!$E$8=0,0,IF(Perfil_Area!$Y$7=0,0,MIN(Cadastro_Cargas!$E$8,MAX(Cadastro_Cargas!$F$8,Perfil_Area!$Y$7*RANDBETWEEN(85,115)/100))))</f>
        <v>0.176</v>
      </c>
    </row>
    <row r="1997" ht="15.0" customHeight="1">
      <c r="A1997" s="45">
        <v>45663.9166666667</v>
      </c>
      <c r="B1997" s="35">
        <v>22.0</v>
      </c>
      <c r="C1997" s="35" t="s">
        <v>129</v>
      </c>
      <c r="D1997" s="36" t="s">
        <v>104</v>
      </c>
      <c r="E1997" s="35" t="s">
        <v>173</v>
      </c>
      <c r="F1997" s="46">
        <f>IF(Cadastro_Cargas!$E$9=0,0,IF(Perfil_Area!$Y$10=0,0,MIN(Cadastro_Cargas!$E$9,MAX(Cadastro_Cargas!$F$9,Perfil_Area!$Y$10*RANDBETWEEN(85,115)/100))))</f>
        <v>7.6</v>
      </c>
    </row>
    <row r="1998" ht="15.0" customHeight="1">
      <c r="A1998" s="45">
        <v>45663.9166666667</v>
      </c>
      <c r="B1998" s="35">
        <v>22.0</v>
      </c>
      <c r="C1998" s="35" t="s">
        <v>129</v>
      </c>
      <c r="D1998" s="36" t="s">
        <v>105</v>
      </c>
      <c r="E1998" s="35" t="s">
        <v>173</v>
      </c>
      <c r="F1998" s="46">
        <f>IF(Cadastro_Cargas!$E$10=0,0,IF(Perfil_Area!$Y$12=0,0,MIN(Cadastro_Cargas!$E$10,MAX(Cadastro_Cargas!$F$10,Perfil_Area!$Y$12*RANDBETWEEN(85,115)/100))))</f>
        <v>0</v>
      </c>
    </row>
    <row r="1999" ht="15.0" customHeight="1">
      <c r="A1999" s="45">
        <v>45663.9166666667</v>
      </c>
      <c r="B1999" s="35">
        <v>22.0</v>
      </c>
      <c r="C1999" s="35" t="s">
        <v>129</v>
      </c>
      <c r="D1999" s="36" t="s">
        <v>106</v>
      </c>
      <c r="E1999" s="35" t="s">
        <v>173</v>
      </c>
      <c r="F1999" s="46">
        <f>IF(Cadastro_Cargas!$E$11=0,0,IF(Perfil_Area!$Y$14=0,0,MIN(Cadastro_Cargas!$E$11,MAX(Cadastro_Cargas!$F$11,Perfil_Area!$Y$14*RANDBETWEEN(85,115)/100))))</f>
        <v>2.311569094</v>
      </c>
    </row>
    <row r="2000" ht="15.0" customHeight="1">
      <c r="A2000" s="45">
        <v>45663.9166666667</v>
      </c>
      <c r="B2000" s="35">
        <v>22.0</v>
      </c>
      <c r="C2000" s="35" t="s">
        <v>129</v>
      </c>
      <c r="D2000" s="36" t="s">
        <v>107</v>
      </c>
      <c r="E2000" s="35" t="s">
        <v>173</v>
      </c>
      <c r="F2000" s="46">
        <f>IF(Cadastro_Cargas!$E$12=0,0,IF(Perfil_Area!$Y$16=0,0,MIN(Cadastro_Cargas!$E$12,MAX(Cadastro_Cargas!$F$12,Perfil_Area!$Y$16*RANDBETWEEN(85,115)/100))))</f>
        <v>0.2</v>
      </c>
    </row>
    <row r="2001" ht="15.0" customHeight="1">
      <c r="A2001" s="45">
        <v>45663.9166666667</v>
      </c>
      <c r="B2001" s="35">
        <v>22.0</v>
      </c>
      <c r="C2001" s="35" t="s">
        <v>129</v>
      </c>
      <c r="D2001" s="39" t="s">
        <v>31</v>
      </c>
      <c r="E2001" s="35" t="s">
        <v>174</v>
      </c>
      <c r="F2001" s="46">
        <f>IF(Cadastro_Cargas!$E$13=0,0,IF(Perfil_Area!$Y$4=0,0,MIN(Cadastro_Cargas!$E$13,MAX(Cadastro_Cargas!$F$13,Perfil_Area!$Y$4*RANDBETWEEN(85,115)/100))))</f>
        <v>1.1175</v>
      </c>
    </row>
    <row r="2002" ht="15.0" customHeight="1">
      <c r="A2002" s="45">
        <v>45663.9166666667</v>
      </c>
      <c r="B2002" s="35">
        <v>22.0</v>
      </c>
      <c r="C2002" s="35" t="s">
        <v>129</v>
      </c>
      <c r="D2002" s="40" t="s">
        <v>44</v>
      </c>
      <c r="E2002" s="35" t="s">
        <v>174</v>
      </c>
      <c r="F2002" s="46">
        <f>IF(Cadastro_Cargas!$E$14=0,0,IF(Perfil_Area!$Y$6=0,0,MIN(Cadastro_Cargas!$E$14,MAX(Cadastro_Cargas!$F$14,Perfil_Area!$Y$6*RANDBETWEEN(85,115)/100))))</f>
        <v>0.34278</v>
      </c>
    </row>
    <row r="2003" ht="15.0" customHeight="1">
      <c r="A2003" s="45">
        <v>45663.9166666667</v>
      </c>
      <c r="B2003" s="35">
        <v>22.0</v>
      </c>
      <c r="C2003" s="35" t="s">
        <v>129</v>
      </c>
      <c r="D2003" s="41" t="s">
        <v>56</v>
      </c>
      <c r="E2003" s="35" t="s">
        <v>174</v>
      </c>
      <c r="F2003" s="46">
        <f>IF(Cadastro_Cargas!$E$15=0,0,IF(Perfil_Area!$Y$8=0,0,MIN(Cadastro_Cargas!$E$15,MAX(Cadastro_Cargas!$F$15,Perfil_Area!$Y$8*RANDBETWEEN(85,115)/100))))</f>
        <v>0.336</v>
      </c>
    </row>
    <row r="2004" ht="15.0" customHeight="1">
      <c r="A2004" s="45">
        <v>45663.9583333333</v>
      </c>
      <c r="B2004" s="35">
        <v>23.0</v>
      </c>
      <c r="C2004" s="35" t="s">
        <v>128</v>
      </c>
      <c r="D2004" s="36" t="s">
        <v>104</v>
      </c>
      <c r="E2004" s="35" t="s">
        <v>173</v>
      </c>
      <c r="F2004" s="46">
        <f>IF(Cadastro_Cargas!$E$2=0,0,IF(Perfil_Area!$Z$9=0,0,MIN(Cadastro_Cargas!$E$2,MAX(Cadastro_Cargas!$F$2,Perfil_Area!$Z$9*RANDBETWEEN(85,115)/100))))</f>
        <v>4</v>
      </c>
    </row>
    <row r="2005" ht="15.0" customHeight="1">
      <c r="A2005" s="45">
        <v>45663.9583333333</v>
      </c>
      <c r="B2005" s="35">
        <v>23.0</v>
      </c>
      <c r="C2005" s="35" t="s">
        <v>128</v>
      </c>
      <c r="D2005" s="36" t="s">
        <v>105</v>
      </c>
      <c r="E2005" s="35" t="s">
        <v>173</v>
      </c>
      <c r="F2005" s="46">
        <f>IF(Cadastro_Cargas!$E$3=0,0,IF(Perfil_Area!$Z$11=0,0,MIN(Cadastro_Cargas!$E$3,MAX(Cadastro_Cargas!$F$3,Perfil_Area!$Z$11*RANDBETWEEN(85,115)/100))))</f>
        <v>0</v>
      </c>
    </row>
    <row r="2006" ht="15.0" customHeight="1">
      <c r="A2006" s="45">
        <v>45663.9583333333</v>
      </c>
      <c r="B2006" s="35">
        <v>23.0</v>
      </c>
      <c r="C2006" s="35" t="s">
        <v>128</v>
      </c>
      <c r="D2006" s="36" t="s">
        <v>106</v>
      </c>
      <c r="E2006" s="35" t="s">
        <v>173</v>
      </c>
      <c r="F2006" s="46">
        <f>IF(Cadastro_Cargas!$E$4=0,0,IF(Perfil_Area!$Z$13=0,0,MIN(Cadastro_Cargas!$E$4,MAX(Cadastro_Cargas!$F$4,Perfil_Area!$Z$13*RANDBETWEEN(85,115)/100))))</f>
        <v>0</v>
      </c>
    </row>
    <row r="2007" ht="15.0" customHeight="1">
      <c r="A2007" s="45">
        <v>45663.9583333333</v>
      </c>
      <c r="B2007" s="35">
        <v>23.0</v>
      </c>
      <c r="C2007" s="35" t="s">
        <v>128</v>
      </c>
      <c r="D2007" s="36" t="s">
        <v>107</v>
      </c>
      <c r="E2007" s="35" t="s">
        <v>173</v>
      </c>
      <c r="F2007" s="46">
        <f>IF(Cadastro_Cargas!$E$5=0,0,IF(Perfil_Area!$Z$15=0,0,MIN(Cadastro_Cargas!$E$5,MAX(Cadastro_Cargas!$F$5,Perfil_Area!$Z$15*RANDBETWEEN(85,115)/100))))</f>
        <v>0.19</v>
      </c>
    </row>
    <row r="2008" ht="15.0" customHeight="1">
      <c r="A2008" s="45">
        <v>45663.9583333333</v>
      </c>
      <c r="B2008" s="35">
        <v>23.0</v>
      </c>
      <c r="C2008" s="35" t="s">
        <v>128</v>
      </c>
      <c r="D2008" s="39" t="s">
        <v>31</v>
      </c>
      <c r="E2008" s="35" t="s">
        <v>174</v>
      </c>
      <c r="F2008" s="46">
        <f>IF(Cadastro_Cargas!$E$6=0,0,IF(Perfil_Area!$Z$3=0,0,MIN(Cadastro_Cargas!$E$6,MAX(Cadastro_Cargas!$F$6,Perfil_Area!$Z$3*RANDBETWEEN(85,115)/100))))</f>
        <v>0.606</v>
      </c>
    </row>
    <row r="2009" ht="15.0" customHeight="1">
      <c r="A2009" s="45">
        <v>45663.9583333333</v>
      </c>
      <c r="B2009" s="35">
        <v>23.0</v>
      </c>
      <c r="C2009" s="35" t="s">
        <v>128</v>
      </c>
      <c r="D2009" s="40" t="s">
        <v>44</v>
      </c>
      <c r="E2009" s="35" t="s">
        <v>174</v>
      </c>
      <c r="F2009" s="46">
        <f>IF(Cadastro_Cargas!$E$7=0,0,IF(Perfil_Area!$Z$5=0,0,MIN(Cadastro_Cargas!$E$7,MAX(Cadastro_Cargas!$F$7,Perfil_Area!$Z$5*RANDBETWEEN(85,115)/100))))</f>
        <v>0.26578</v>
      </c>
    </row>
    <row r="2010" ht="15.0" customHeight="1">
      <c r="A2010" s="45">
        <v>45663.9583333333</v>
      </c>
      <c r="B2010" s="35">
        <v>23.0</v>
      </c>
      <c r="C2010" s="35" t="s">
        <v>128</v>
      </c>
      <c r="D2010" s="41" t="s">
        <v>56</v>
      </c>
      <c r="E2010" s="35" t="s">
        <v>174</v>
      </c>
      <c r="F2010" s="46">
        <f>IF(Cadastro_Cargas!$E$8=0,0,IF(Perfil_Area!$Z$7=0,0,MIN(Cadastro_Cargas!$E$8,MAX(Cadastro_Cargas!$F$8,Perfil_Area!$Z$7*RANDBETWEEN(85,115)/100))))</f>
        <v>0.176</v>
      </c>
    </row>
    <row r="2011" ht="15.0" customHeight="1">
      <c r="A2011" s="45">
        <v>45663.9583333333</v>
      </c>
      <c r="B2011" s="35">
        <v>23.0</v>
      </c>
      <c r="C2011" s="35" t="s">
        <v>129</v>
      </c>
      <c r="D2011" s="36" t="s">
        <v>104</v>
      </c>
      <c r="E2011" s="35" t="s">
        <v>173</v>
      </c>
      <c r="F2011" s="46">
        <f>IF(Cadastro_Cargas!$E$9=0,0,IF(Perfil_Area!$Z$10=0,0,MIN(Cadastro_Cargas!$E$9,MAX(Cadastro_Cargas!$F$9,Perfil_Area!$Z$10*RANDBETWEEN(85,115)/100))))</f>
        <v>7.84</v>
      </c>
    </row>
    <row r="2012" ht="15.0" customHeight="1">
      <c r="A2012" s="45">
        <v>45663.9583333333</v>
      </c>
      <c r="B2012" s="35">
        <v>23.0</v>
      </c>
      <c r="C2012" s="35" t="s">
        <v>129</v>
      </c>
      <c r="D2012" s="36" t="s">
        <v>105</v>
      </c>
      <c r="E2012" s="35" t="s">
        <v>173</v>
      </c>
      <c r="F2012" s="46">
        <f>IF(Cadastro_Cargas!$E$10=0,0,IF(Perfil_Area!$Z$12=0,0,MIN(Cadastro_Cargas!$E$10,MAX(Cadastro_Cargas!$F$10,Perfil_Area!$Z$12*RANDBETWEEN(85,115)/100))))</f>
        <v>0</v>
      </c>
    </row>
    <row r="2013" ht="15.0" customHeight="1">
      <c r="A2013" s="45">
        <v>45663.9583333333</v>
      </c>
      <c r="B2013" s="35">
        <v>23.0</v>
      </c>
      <c r="C2013" s="35" t="s">
        <v>129</v>
      </c>
      <c r="D2013" s="36" t="s">
        <v>106</v>
      </c>
      <c r="E2013" s="35" t="s">
        <v>173</v>
      </c>
      <c r="F2013" s="46">
        <f>IF(Cadastro_Cargas!$E$11=0,0,IF(Perfil_Area!$Z$14=0,0,MIN(Cadastro_Cargas!$E$11,MAX(Cadastro_Cargas!$F$11,Perfil_Area!$Z$14*RANDBETWEEN(85,115)/100))))</f>
        <v>2.249224369</v>
      </c>
    </row>
    <row r="2014" ht="15.0" customHeight="1">
      <c r="A2014" s="45">
        <v>45663.9583333333</v>
      </c>
      <c r="B2014" s="35">
        <v>23.0</v>
      </c>
      <c r="C2014" s="35" t="s">
        <v>129</v>
      </c>
      <c r="D2014" s="36" t="s">
        <v>107</v>
      </c>
      <c r="E2014" s="35" t="s">
        <v>173</v>
      </c>
      <c r="F2014" s="46">
        <f>IF(Cadastro_Cargas!$E$12=0,0,IF(Perfil_Area!$Z$16=0,0,MIN(Cadastro_Cargas!$E$12,MAX(Cadastro_Cargas!$F$12,Perfil_Area!$Z$16*RANDBETWEEN(85,115)/100))))</f>
        <v>0.176</v>
      </c>
    </row>
    <row r="2015" ht="15.0" customHeight="1">
      <c r="A2015" s="45">
        <v>45663.9583333333</v>
      </c>
      <c r="B2015" s="35">
        <v>23.0</v>
      </c>
      <c r="C2015" s="35" t="s">
        <v>129</v>
      </c>
      <c r="D2015" s="39" t="s">
        <v>31</v>
      </c>
      <c r="E2015" s="35" t="s">
        <v>174</v>
      </c>
      <c r="F2015" s="46">
        <f>IF(Cadastro_Cargas!$E$13=0,0,IF(Perfil_Area!$Z$4=0,0,MIN(Cadastro_Cargas!$E$13,MAX(Cadastro_Cargas!$F$13,Perfil_Area!$Z$4*RANDBETWEEN(85,115)/100))))</f>
        <v>1.1175</v>
      </c>
    </row>
    <row r="2016" ht="15.0" customHeight="1">
      <c r="A2016" s="45">
        <v>45663.9583333333</v>
      </c>
      <c r="B2016" s="35">
        <v>23.0</v>
      </c>
      <c r="C2016" s="35" t="s">
        <v>129</v>
      </c>
      <c r="D2016" s="40" t="s">
        <v>44</v>
      </c>
      <c r="E2016" s="35" t="s">
        <v>174</v>
      </c>
      <c r="F2016" s="46">
        <f>IF(Cadastro_Cargas!$E$14=0,0,IF(Perfil_Area!$Z$6=0,0,MIN(Cadastro_Cargas!$E$14,MAX(Cadastro_Cargas!$F$14,Perfil_Area!$Z$6*RANDBETWEEN(85,115)/100))))</f>
        <v>0.37824</v>
      </c>
    </row>
    <row r="2017" ht="15.0" customHeight="1">
      <c r="A2017" s="45">
        <v>45663.9583333333</v>
      </c>
      <c r="B2017" s="35">
        <v>23.0</v>
      </c>
      <c r="C2017" s="35" t="s">
        <v>129</v>
      </c>
      <c r="D2017" s="41" t="s">
        <v>56</v>
      </c>
      <c r="E2017" s="35" t="s">
        <v>174</v>
      </c>
      <c r="F2017" s="46">
        <f>IF(Cadastro_Cargas!$E$15=0,0,IF(Perfil_Area!$Z$8=0,0,MIN(Cadastro_Cargas!$E$15,MAX(Cadastro_Cargas!$F$15,Perfil_Area!$Z$8*RANDBETWEEN(85,115)/100))))</f>
        <v>0.336</v>
      </c>
    </row>
    <row r="2018" ht="15.0" customHeight="1">
      <c r="A2018" s="45">
        <v>45664.0</v>
      </c>
      <c r="B2018" s="35">
        <v>0.0</v>
      </c>
      <c r="C2018" s="35" t="s">
        <v>128</v>
      </c>
      <c r="D2018" s="36" t="s">
        <v>104</v>
      </c>
      <c r="E2018" s="35" t="s">
        <v>173</v>
      </c>
      <c r="F2018" s="46">
        <f>IF(Cadastro_Cargas!$E$2=0,0,IF(Perfil_Area!$C$9=0,0,MIN(Cadastro_Cargas!$E$2,MAX(Cadastro_Cargas!$F$2,Perfil_Area!$C$9*RANDBETWEEN(85,115)/100))))</f>
        <v>3.92</v>
      </c>
    </row>
    <row r="2019" ht="15.0" customHeight="1">
      <c r="A2019" s="45">
        <v>45664.0</v>
      </c>
      <c r="B2019" s="35">
        <v>0.0</v>
      </c>
      <c r="C2019" s="35" t="s">
        <v>128</v>
      </c>
      <c r="D2019" s="36" t="s">
        <v>105</v>
      </c>
      <c r="E2019" s="35" t="s">
        <v>173</v>
      </c>
      <c r="F2019" s="46">
        <f>IF(Cadastro_Cargas!$E$3=0,0,IF(Perfil_Area!$C$11=0,0,MIN(Cadastro_Cargas!$E$3,MAX(Cadastro_Cargas!$F$3,Perfil_Area!$C$11*RANDBETWEEN(85,115)/100))))</f>
        <v>0</v>
      </c>
    </row>
    <row r="2020" ht="15.0" customHeight="1">
      <c r="A2020" s="45">
        <v>45664.0</v>
      </c>
      <c r="B2020" s="35">
        <v>0.0</v>
      </c>
      <c r="C2020" s="35" t="s">
        <v>128</v>
      </c>
      <c r="D2020" s="36" t="s">
        <v>106</v>
      </c>
      <c r="E2020" s="35" t="s">
        <v>173</v>
      </c>
      <c r="F2020" s="46">
        <f>IF(Cadastro_Cargas!$E$4=0,0,IF(Perfil_Area!$C$13=0,0,MIN(Cadastro_Cargas!$E$4,MAX(Cadastro_Cargas!$F$4,Perfil_Area!$C$13*RANDBETWEEN(85,115)/100))))</f>
        <v>0</v>
      </c>
    </row>
    <row r="2021" ht="15.0" customHeight="1">
      <c r="A2021" s="45">
        <v>45664.0</v>
      </c>
      <c r="B2021" s="35">
        <v>0.0</v>
      </c>
      <c r="C2021" s="35" t="s">
        <v>128</v>
      </c>
      <c r="D2021" s="36" t="s">
        <v>107</v>
      </c>
      <c r="E2021" s="35" t="s">
        <v>173</v>
      </c>
      <c r="F2021" s="46">
        <f>IF(Cadastro_Cargas!$E$5=0,0,IF(Perfil_Area!$C$15=0,0,MIN(Cadastro_Cargas!$E$5,MAX(Cadastro_Cargas!$F$5,Perfil_Area!$C$15*RANDBETWEEN(85,115)/100))))</f>
        <v>0.192</v>
      </c>
    </row>
    <row r="2022" ht="15.0" customHeight="1">
      <c r="A2022" s="45">
        <v>45664.0</v>
      </c>
      <c r="B2022" s="35">
        <v>0.0</v>
      </c>
      <c r="C2022" s="35" t="s">
        <v>128</v>
      </c>
      <c r="D2022" s="39" t="s">
        <v>31</v>
      </c>
      <c r="E2022" s="35" t="s">
        <v>174</v>
      </c>
      <c r="F2022" s="46">
        <f>IF(Cadastro_Cargas!$E$6=0,0,IF(Perfil_Area!$C$3=0,0,MIN(Cadastro_Cargas!$E$6,MAX(Cadastro_Cargas!$F$6,Perfil_Area!$C$3*RANDBETWEEN(85,115)/100))))</f>
        <v>0.606</v>
      </c>
    </row>
    <row r="2023" ht="15.0" customHeight="1">
      <c r="A2023" s="45">
        <v>45664.0</v>
      </c>
      <c r="B2023" s="35">
        <v>0.0</v>
      </c>
      <c r="C2023" s="35" t="s">
        <v>128</v>
      </c>
      <c r="D2023" s="40" t="s">
        <v>44</v>
      </c>
      <c r="E2023" s="35" t="s">
        <v>174</v>
      </c>
      <c r="F2023" s="46">
        <f>IF(Cadastro_Cargas!$E$7=0,0,IF(Perfil_Area!$C$5=0,0,MIN(Cadastro_Cargas!$E$7,MAX(Cadastro_Cargas!$F$7,Perfil_Area!$C$5*RANDBETWEEN(85,115)/100))))</f>
        <v>0.26852</v>
      </c>
    </row>
    <row r="2024" ht="15.0" customHeight="1">
      <c r="A2024" s="45">
        <v>45664.0</v>
      </c>
      <c r="B2024" s="35">
        <v>0.0</v>
      </c>
      <c r="C2024" s="35" t="s">
        <v>128</v>
      </c>
      <c r="D2024" s="41" t="s">
        <v>56</v>
      </c>
      <c r="E2024" s="35" t="s">
        <v>174</v>
      </c>
      <c r="F2024" s="46">
        <f>IF(Cadastro_Cargas!$E$8=0,0,IF(Perfil_Area!$C$7=0,0,MIN(Cadastro_Cargas!$E$8,MAX(Cadastro_Cargas!$F$8,Perfil_Area!$C$7*RANDBETWEEN(85,115)/100))))</f>
        <v>0.1672</v>
      </c>
    </row>
    <row r="2025" ht="15.0" customHeight="1">
      <c r="A2025" s="45">
        <v>45664.0</v>
      </c>
      <c r="B2025" s="35">
        <v>0.0</v>
      </c>
      <c r="C2025" s="35" t="s">
        <v>129</v>
      </c>
      <c r="D2025" s="36" t="s">
        <v>104</v>
      </c>
      <c r="E2025" s="35" t="s">
        <v>173</v>
      </c>
      <c r="F2025" s="46">
        <f>IF(Cadastro_Cargas!$E$9=0,0,IF(Perfil_Area!$C$10=0,0,MIN(Cadastro_Cargas!$E$9,MAX(Cadastro_Cargas!$F$9,Perfil_Area!$C$10*RANDBETWEEN(85,115)/100))))</f>
        <v>8</v>
      </c>
    </row>
    <row r="2026" ht="15.0" customHeight="1">
      <c r="A2026" s="45">
        <v>45664.0</v>
      </c>
      <c r="B2026" s="35">
        <v>0.0</v>
      </c>
      <c r="C2026" s="35" t="s">
        <v>129</v>
      </c>
      <c r="D2026" s="36" t="s">
        <v>105</v>
      </c>
      <c r="E2026" s="35" t="s">
        <v>173</v>
      </c>
      <c r="F2026" s="46">
        <f>IF(Cadastro_Cargas!$E$10=0,0,IF(Perfil_Area!$C$12=0,0,MIN(Cadastro_Cargas!$E$10,MAX(Cadastro_Cargas!$F$10,Perfil_Area!$C$12*RANDBETWEEN(85,115)/100))))</f>
        <v>16.72</v>
      </c>
    </row>
    <row r="2027" ht="15.0" customHeight="1">
      <c r="A2027" s="45">
        <v>45664.0</v>
      </c>
      <c r="B2027" s="35">
        <v>0.0</v>
      </c>
      <c r="C2027" s="35" t="s">
        <v>129</v>
      </c>
      <c r="D2027" s="36" t="s">
        <v>106</v>
      </c>
      <c r="E2027" s="35" t="s">
        <v>173</v>
      </c>
      <c r="F2027" s="46">
        <f>IF(Cadastro_Cargas!$E$11=0,0,IF(Perfil_Area!$C$14=0,0,MIN(Cadastro_Cargas!$E$11,MAX(Cadastro_Cargas!$F$11,Perfil_Area!$C$14*RANDBETWEEN(85,115)/100))))</f>
        <v>2.367013373</v>
      </c>
    </row>
    <row r="2028" ht="15.0" customHeight="1">
      <c r="A2028" s="45">
        <v>45664.0</v>
      </c>
      <c r="B2028" s="35">
        <v>0.0</v>
      </c>
      <c r="C2028" s="35" t="s">
        <v>129</v>
      </c>
      <c r="D2028" s="36" t="s">
        <v>107</v>
      </c>
      <c r="E2028" s="35" t="s">
        <v>173</v>
      </c>
      <c r="F2028" s="46">
        <f>IF(Cadastro_Cargas!$E$12=0,0,IF(Perfil_Area!$C$16=0,0,MIN(Cadastro_Cargas!$E$12,MAX(Cadastro_Cargas!$F$12,Perfil_Area!$C$16*RANDBETWEEN(85,115)/100))))</f>
        <v>0.2</v>
      </c>
    </row>
    <row r="2029" ht="15.0" customHeight="1">
      <c r="A2029" s="45">
        <v>45664.0</v>
      </c>
      <c r="B2029" s="35">
        <v>0.0</v>
      </c>
      <c r="C2029" s="35" t="s">
        <v>129</v>
      </c>
      <c r="D2029" s="39" t="s">
        <v>31</v>
      </c>
      <c r="E2029" s="35" t="s">
        <v>174</v>
      </c>
      <c r="F2029" s="46">
        <f>IF(Cadastro_Cargas!$E$13=0,0,IF(Perfil_Area!$C$4=0,0,MIN(Cadastro_Cargas!$E$13,MAX(Cadastro_Cargas!$F$13,Perfil_Area!$C$4*RANDBETWEEN(85,115)/100))))</f>
        <v>1.1175</v>
      </c>
    </row>
    <row r="2030" ht="15.0" customHeight="1">
      <c r="A2030" s="45">
        <v>45664.0</v>
      </c>
      <c r="B2030" s="35">
        <v>0.0</v>
      </c>
      <c r="C2030" s="35" t="s">
        <v>129</v>
      </c>
      <c r="D2030" s="40" t="s">
        <v>44</v>
      </c>
      <c r="E2030" s="35" t="s">
        <v>174</v>
      </c>
      <c r="F2030" s="46">
        <f>IF(Cadastro_Cargas!$E$14=0,0,IF(Perfil_Area!$C$6=0,0,MIN(Cadastro_Cargas!$E$14,MAX(Cadastro_Cargas!$F$14,Perfil_Area!$C$6*RANDBETWEEN(85,115)/100))))</f>
        <v>0.35854</v>
      </c>
    </row>
    <row r="2031" ht="15.0" customHeight="1">
      <c r="A2031" s="45">
        <v>45664.0</v>
      </c>
      <c r="B2031" s="35">
        <v>0.0</v>
      </c>
      <c r="C2031" s="35" t="s">
        <v>129</v>
      </c>
      <c r="D2031" s="41" t="s">
        <v>56</v>
      </c>
      <c r="E2031" s="35" t="s">
        <v>174</v>
      </c>
      <c r="F2031" s="46">
        <f>IF(Cadastro_Cargas!$E$15=0,0,IF(Perfil_Area!$C$8=0,0,MIN(Cadastro_Cargas!$E$15,MAX(Cadastro_Cargas!$F$15,Perfil_Area!$C$8*RANDBETWEEN(85,115)/100))))</f>
        <v>0.336</v>
      </c>
    </row>
    <row r="2032" ht="15.0" customHeight="1">
      <c r="A2032" s="45">
        <v>45664.0416666667</v>
      </c>
      <c r="B2032" s="35">
        <v>1.0</v>
      </c>
      <c r="C2032" s="35" t="s">
        <v>128</v>
      </c>
      <c r="D2032" s="36" t="s">
        <v>104</v>
      </c>
      <c r="E2032" s="35" t="s">
        <v>173</v>
      </c>
      <c r="F2032" s="46">
        <f>IF(Cadastro_Cargas!$E$2=0,0,IF(Perfil_Area!$D$9=0,0,MIN(Cadastro_Cargas!$E$2,MAX(Cadastro_Cargas!$F$2,Perfil_Area!$D$9*RANDBETWEEN(85,115)/100))))</f>
        <v>3.4</v>
      </c>
    </row>
    <row r="2033" ht="15.0" customHeight="1">
      <c r="A2033" s="45">
        <v>45664.0416666667</v>
      </c>
      <c r="B2033" s="35">
        <v>1.0</v>
      </c>
      <c r="C2033" s="35" t="s">
        <v>128</v>
      </c>
      <c r="D2033" s="36" t="s">
        <v>105</v>
      </c>
      <c r="E2033" s="35" t="s">
        <v>173</v>
      </c>
      <c r="F2033" s="46">
        <f>IF(Cadastro_Cargas!$E$3=0,0,IF(Perfil_Area!$D$11=0,0,MIN(Cadastro_Cargas!$E$3,MAX(Cadastro_Cargas!$F$3,Perfil_Area!$D$11*RANDBETWEEN(85,115)/100))))</f>
        <v>0</v>
      </c>
    </row>
    <row r="2034" ht="15.0" customHeight="1">
      <c r="A2034" s="45">
        <v>45664.0416666667</v>
      </c>
      <c r="B2034" s="35">
        <v>1.0</v>
      </c>
      <c r="C2034" s="35" t="s">
        <v>128</v>
      </c>
      <c r="D2034" s="36" t="s">
        <v>106</v>
      </c>
      <c r="E2034" s="35" t="s">
        <v>173</v>
      </c>
      <c r="F2034" s="46">
        <f>IF(Cadastro_Cargas!$E$4=0,0,IF(Perfil_Area!$D$13=0,0,MIN(Cadastro_Cargas!$E$4,MAX(Cadastro_Cargas!$F$4,Perfil_Area!$D$13*RANDBETWEEN(85,115)/100))))</f>
        <v>0</v>
      </c>
    </row>
    <row r="2035" ht="15.0" customHeight="1">
      <c r="A2035" s="45">
        <v>45664.0416666667</v>
      </c>
      <c r="B2035" s="35">
        <v>1.0</v>
      </c>
      <c r="C2035" s="35" t="s">
        <v>128</v>
      </c>
      <c r="D2035" s="36" t="s">
        <v>107</v>
      </c>
      <c r="E2035" s="35" t="s">
        <v>173</v>
      </c>
      <c r="F2035" s="46">
        <f>IF(Cadastro_Cargas!$E$5=0,0,IF(Perfil_Area!$D$15=0,0,MIN(Cadastro_Cargas!$E$5,MAX(Cadastro_Cargas!$F$5,Perfil_Area!$D$15*RANDBETWEEN(85,115)/100))))</f>
        <v>0.2</v>
      </c>
    </row>
    <row r="2036" ht="15.0" customHeight="1">
      <c r="A2036" s="45">
        <v>45664.0416666667</v>
      </c>
      <c r="B2036" s="35">
        <v>1.0</v>
      </c>
      <c r="C2036" s="35" t="s">
        <v>128</v>
      </c>
      <c r="D2036" s="39" t="s">
        <v>31</v>
      </c>
      <c r="E2036" s="35" t="s">
        <v>174</v>
      </c>
      <c r="F2036" s="46">
        <f>IF(Cadastro_Cargas!$E$6=0,0,IF(Perfil_Area!$D$3=0,0,MIN(Cadastro_Cargas!$E$6,MAX(Cadastro_Cargas!$F$6,Perfil_Area!$D$3*RANDBETWEEN(85,115)/100))))</f>
        <v>0.606</v>
      </c>
    </row>
    <row r="2037" ht="15.0" customHeight="1">
      <c r="A2037" s="45">
        <v>45664.0416666667</v>
      </c>
      <c r="B2037" s="35">
        <v>1.0</v>
      </c>
      <c r="C2037" s="35" t="s">
        <v>128</v>
      </c>
      <c r="D2037" s="40" t="s">
        <v>44</v>
      </c>
      <c r="E2037" s="35" t="s">
        <v>174</v>
      </c>
      <c r="F2037" s="46">
        <f>IF(Cadastro_Cargas!$E$7=0,0,IF(Perfil_Area!$D$5=0,0,MIN(Cadastro_Cargas!$E$7,MAX(Cadastro_Cargas!$F$7,Perfil_Area!$D$5*RANDBETWEEN(85,115)/100))))</f>
        <v>0.29044</v>
      </c>
    </row>
    <row r="2038" ht="15.0" customHeight="1">
      <c r="A2038" s="45">
        <v>45664.0416666667</v>
      </c>
      <c r="B2038" s="35">
        <v>1.0</v>
      </c>
      <c r="C2038" s="35" t="s">
        <v>128</v>
      </c>
      <c r="D2038" s="41" t="s">
        <v>56</v>
      </c>
      <c r="E2038" s="35" t="s">
        <v>174</v>
      </c>
      <c r="F2038" s="46">
        <f>IF(Cadastro_Cargas!$E$8=0,0,IF(Perfil_Area!$D$7=0,0,MIN(Cadastro_Cargas!$E$8,MAX(Cadastro_Cargas!$F$8,Perfil_Area!$D$7*RANDBETWEEN(85,115)/100))))</f>
        <v>0.176</v>
      </c>
    </row>
    <row r="2039" ht="15.0" customHeight="1">
      <c r="A2039" s="45">
        <v>45664.0416666667</v>
      </c>
      <c r="B2039" s="35">
        <v>1.0</v>
      </c>
      <c r="C2039" s="35" t="s">
        <v>129</v>
      </c>
      <c r="D2039" s="36" t="s">
        <v>104</v>
      </c>
      <c r="E2039" s="35" t="s">
        <v>173</v>
      </c>
      <c r="F2039" s="46">
        <f>IF(Cadastro_Cargas!$E$9=0,0,IF(Perfil_Area!$D$10=0,0,MIN(Cadastro_Cargas!$E$9,MAX(Cadastro_Cargas!$F$9,Perfil_Area!$D$10*RANDBETWEEN(85,115)/100))))</f>
        <v>7.04</v>
      </c>
    </row>
    <row r="2040" ht="15.0" customHeight="1">
      <c r="A2040" s="45">
        <v>45664.0416666667</v>
      </c>
      <c r="B2040" s="35">
        <v>1.0</v>
      </c>
      <c r="C2040" s="35" t="s">
        <v>129</v>
      </c>
      <c r="D2040" s="36" t="s">
        <v>105</v>
      </c>
      <c r="E2040" s="35" t="s">
        <v>173</v>
      </c>
      <c r="F2040" s="46">
        <f>IF(Cadastro_Cargas!$E$10=0,0,IF(Perfil_Area!$D$12=0,0,MIN(Cadastro_Cargas!$E$10,MAX(Cadastro_Cargas!$F$10,Perfil_Area!$D$12*RANDBETWEEN(85,115)/100))))</f>
        <v>17.6</v>
      </c>
    </row>
    <row r="2041" ht="15.0" customHeight="1">
      <c r="A2041" s="45">
        <v>45664.0416666667</v>
      </c>
      <c r="B2041" s="35">
        <v>1.0</v>
      </c>
      <c r="C2041" s="35" t="s">
        <v>129</v>
      </c>
      <c r="D2041" s="36" t="s">
        <v>106</v>
      </c>
      <c r="E2041" s="35" t="s">
        <v>173</v>
      </c>
      <c r="F2041" s="46">
        <f>IF(Cadastro_Cargas!$E$11=0,0,IF(Perfil_Area!$D$14=0,0,MIN(Cadastro_Cargas!$E$11,MAX(Cadastro_Cargas!$F$11,Perfil_Area!$D$14*RANDBETWEEN(85,115)/100))))</f>
        <v>2.367013373</v>
      </c>
    </row>
    <row r="2042" ht="15.0" customHeight="1">
      <c r="A2042" s="45">
        <v>45664.0416666667</v>
      </c>
      <c r="B2042" s="35">
        <v>1.0</v>
      </c>
      <c r="C2042" s="35" t="s">
        <v>129</v>
      </c>
      <c r="D2042" s="36" t="s">
        <v>107</v>
      </c>
      <c r="E2042" s="35" t="s">
        <v>173</v>
      </c>
      <c r="F2042" s="46">
        <f>IF(Cadastro_Cargas!$E$12=0,0,IF(Perfil_Area!$D$16=0,0,MIN(Cadastro_Cargas!$E$12,MAX(Cadastro_Cargas!$F$12,Perfil_Area!$D$16*RANDBETWEEN(85,115)/100))))</f>
        <v>0.188</v>
      </c>
    </row>
    <row r="2043" ht="15.0" customHeight="1">
      <c r="A2043" s="45">
        <v>45664.0416666667</v>
      </c>
      <c r="B2043" s="35">
        <v>1.0</v>
      </c>
      <c r="C2043" s="35" t="s">
        <v>129</v>
      </c>
      <c r="D2043" s="39" t="s">
        <v>31</v>
      </c>
      <c r="E2043" s="35" t="s">
        <v>174</v>
      </c>
      <c r="F2043" s="46">
        <f>IF(Cadastro_Cargas!$E$13=0,0,IF(Perfil_Area!$D$4=0,0,MIN(Cadastro_Cargas!$E$13,MAX(Cadastro_Cargas!$F$13,Perfil_Area!$D$4*RANDBETWEEN(85,115)/100))))</f>
        <v>1.1175</v>
      </c>
    </row>
    <row r="2044" ht="15.0" customHeight="1">
      <c r="A2044" s="45">
        <v>45664.0416666667</v>
      </c>
      <c r="B2044" s="35">
        <v>1.0</v>
      </c>
      <c r="C2044" s="35" t="s">
        <v>129</v>
      </c>
      <c r="D2044" s="40" t="s">
        <v>44</v>
      </c>
      <c r="E2044" s="35" t="s">
        <v>174</v>
      </c>
      <c r="F2044" s="46">
        <f>IF(Cadastro_Cargas!$E$14=0,0,IF(Perfil_Area!$D$6=0,0,MIN(Cadastro_Cargas!$E$14,MAX(Cadastro_Cargas!$F$14,Perfil_Area!$D$6*RANDBETWEEN(85,115)/100))))</f>
        <v>0.42946</v>
      </c>
    </row>
    <row r="2045" ht="15.0" customHeight="1">
      <c r="A2045" s="45">
        <v>45664.0416666667</v>
      </c>
      <c r="B2045" s="35">
        <v>1.0</v>
      </c>
      <c r="C2045" s="35" t="s">
        <v>129</v>
      </c>
      <c r="D2045" s="41" t="s">
        <v>56</v>
      </c>
      <c r="E2045" s="35" t="s">
        <v>174</v>
      </c>
      <c r="F2045" s="46">
        <f>IF(Cadastro_Cargas!$E$15=0,0,IF(Perfil_Area!$D$8=0,0,MIN(Cadastro_Cargas!$E$15,MAX(Cadastro_Cargas!$F$15,Perfil_Area!$D$8*RANDBETWEEN(85,115)/100))))</f>
        <v>0.336</v>
      </c>
    </row>
    <row r="2046" ht="15.0" customHeight="1">
      <c r="A2046" s="45">
        <v>45664.0833333333</v>
      </c>
      <c r="B2046" s="35">
        <v>2.0</v>
      </c>
      <c r="C2046" s="35" t="s">
        <v>128</v>
      </c>
      <c r="D2046" s="36" t="s">
        <v>104</v>
      </c>
      <c r="E2046" s="35" t="s">
        <v>173</v>
      </c>
      <c r="F2046" s="46">
        <f>IF(Cadastro_Cargas!$E$2=0,0,IF(Perfil_Area!$E$9=0,0,MIN(Cadastro_Cargas!$E$2,MAX(Cadastro_Cargas!$F$2,Perfil_Area!$E$9*RANDBETWEEN(85,115)/100))))</f>
        <v>4</v>
      </c>
    </row>
    <row r="2047" ht="15.0" customHeight="1">
      <c r="A2047" s="45">
        <v>45664.0833333333</v>
      </c>
      <c r="B2047" s="35">
        <v>2.0</v>
      </c>
      <c r="C2047" s="35" t="s">
        <v>128</v>
      </c>
      <c r="D2047" s="36" t="s">
        <v>105</v>
      </c>
      <c r="E2047" s="35" t="s">
        <v>173</v>
      </c>
      <c r="F2047" s="46">
        <f>IF(Cadastro_Cargas!$E$3=0,0,IF(Perfil_Area!$E$11=0,0,MIN(Cadastro_Cargas!$E$3,MAX(Cadastro_Cargas!$F$3,Perfil_Area!$E$11*RANDBETWEEN(85,115)/100))))</f>
        <v>0</v>
      </c>
    </row>
    <row r="2048" ht="15.0" customHeight="1">
      <c r="A2048" s="45">
        <v>45664.0833333333</v>
      </c>
      <c r="B2048" s="35">
        <v>2.0</v>
      </c>
      <c r="C2048" s="35" t="s">
        <v>128</v>
      </c>
      <c r="D2048" s="36" t="s">
        <v>106</v>
      </c>
      <c r="E2048" s="35" t="s">
        <v>173</v>
      </c>
      <c r="F2048" s="46">
        <f>IF(Cadastro_Cargas!$E$4=0,0,IF(Perfil_Area!$E$13=0,0,MIN(Cadastro_Cargas!$E$4,MAX(Cadastro_Cargas!$F$4,Perfil_Area!$E$13*RANDBETWEEN(85,115)/100))))</f>
        <v>0</v>
      </c>
    </row>
    <row r="2049" ht="15.0" customHeight="1">
      <c r="A2049" s="45">
        <v>45664.0833333333</v>
      </c>
      <c r="B2049" s="35">
        <v>2.0</v>
      </c>
      <c r="C2049" s="35" t="s">
        <v>128</v>
      </c>
      <c r="D2049" s="36" t="s">
        <v>107</v>
      </c>
      <c r="E2049" s="35" t="s">
        <v>173</v>
      </c>
      <c r="F2049" s="46">
        <f>IF(Cadastro_Cargas!$E$5=0,0,IF(Perfil_Area!$E$15=0,0,MIN(Cadastro_Cargas!$E$5,MAX(Cadastro_Cargas!$F$5,Perfil_Area!$E$15*RANDBETWEEN(85,115)/100))))</f>
        <v>0.2</v>
      </c>
    </row>
    <row r="2050" ht="15.0" customHeight="1">
      <c r="A2050" s="45">
        <v>45664.0833333333</v>
      </c>
      <c r="B2050" s="35">
        <v>2.0</v>
      </c>
      <c r="C2050" s="35" t="s">
        <v>128</v>
      </c>
      <c r="D2050" s="39" t="s">
        <v>31</v>
      </c>
      <c r="E2050" s="35" t="s">
        <v>174</v>
      </c>
      <c r="F2050" s="46">
        <f>IF(Cadastro_Cargas!$E$6=0,0,IF(Perfil_Area!$E$3=0,0,MIN(Cadastro_Cargas!$E$6,MAX(Cadastro_Cargas!$F$6,Perfil_Area!$E$3*RANDBETWEEN(85,115)/100))))</f>
        <v>0.606</v>
      </c>
    </row>
    <row r="2051" ht="15.0" customHeight="1">
      <c r="A2051" s="45">
        <v>45664.0833333333</v>
      </c>
      <c r="B2051" s="35">
        <v>2.0</v>
      </c>
      <c r="C2051" s="35" t="s">
        <v>128</v>
      </c>
      <c r="D2051" s="40" t="s">
        <v>44</v>
      </c>
      <c r="E2051" s="35" t="s">
        <v>174</v>
      </c>
      <c r="F2051" s="46">
        <f>IF(Cadastro_Cargas!$E$7=0,0,IF(Perfil_Area!$E$5=0,0,MIN(Cadastro_Cargas!$E$7,MAX(Cadastro_Cargas!$F$7,Perfil_Area!$E$5*RANDBETWEEN(85,115)/100))))</f>
        <v>0.31236</v>
      </c>
    </row>
    <row r="2052" ht="15.0" customHeight="1">
      <c r="A2052" s="45">
        <v>45664.0833333333</v>
      </c>
      <c r="B2052" s="35">
        <v>2.0</v>
      </c>
      <c r="C2052" s="35" t="s">
        <v>128</v>
      </c>
      <c r="D2052" s="41" t="s">
        <v>56</v>
      </c>
      <c r="E2052" s="35" t="s">
        <v>174</v>
      </c>
      <c r="F2052" s="46">
        <f>IF(Cadastro_Cargas!$E$8=0,0,IF(Perfil_Area!$E$7=0,0,MIN(Cadastro_Cargas!$E$8,MAX(Cadastro_Cargas!$F$8,Perfil_Area!$E$7*RANDBETWEEN(85,115)/100))))</f>
        <v>0.16368</v>
      </c>
    </row>
    <row r="2053" ht="15.0" customHeight="1">
      <c r="A2053" s="45">
        <v>45664.0833333333</v>
      </c>
      <c r="B2053" s="35">
        <v>2.0</v>
      </c>
      <c r="C2053" s="35" t="s">
        <v>129</v>
      </c>
      <c r="D2053" s="36" t="s">
        <v>104</v>
      </c>
      <c r="E2053" s="35" t="s">
        <v>173</v>
      </c>
      <c r="F2053" s="46">
        <f>IF(Cadastro_Cargas!$E$9=0,0,IF(Perfil_Area!$E$10=0,0,MIN(Cadastro_Cargas!$E$9,MAX(Cadastro_Cargas!$F$9,Perfil_Area!$E$10*RANDBETWEEN(85,115)/100))))</f>
        <v>7.52</v>
      </c>
    </row>
    <row r="2054" ht="15.0" customHeight="1">
      <c r="A2054" s="45">
        <v>45664.0833333333</v>
      </c>
      <c r="B2054" s="35">
        <v>2.0</v>
      </c>
      <c r="C2054" s="35" t="s">
        <v>129</v>
      </c>
      <c r="D2054" s="36" t="s">
        <v>105</v>
      </c>
      <c r="E2054" s="35" t="s">
        <v>173</v>
      </c>
      <c r="F2054" s="46">
        <f>IF(Cadastro_Cargas!$E$10=0,0,IF(Perfil_Area!$E$12=0,0,MIN(Cadastro_Cargas!$E$10,MAX(Cadastro_Cargas!$F$10,Perfil_Area!$E$12*RANDBETWEEN(85,115)/100))))</f>
        <v>0</v>
      </c>
    </row>
    <row r="2055" ht="15.0" customHeight="1">
      <c r="A2055" s="45">
        <v>45664.0833333333</v>
      </c>
      <c r="B2055" s="35">
        <v>2.0</v>
      </c>
      <c r="C2055" s="35" t="s">
        <v>129</v>
      </c>
      <c r="D2055" s="36" t="s">
        <v>106</v>
      </c>
      <c r="E2055" s="35" t="s">
        <v>173</v>
      </c>
      <c r="F2055" s="46">
        <f>IF(Cadastro_Cargas!$E$11=0,0,IF(Perfil_Area!$E$14=0,0,MIN(Cadastro_Cargas!$E$11,MAX(Cadastro_Cargas!$F$11,Perfil_Area!$E$14*RANDBETWEEN(85,115)/100))))</f>
        <v>2.34615156</v>
      </c>
    </row>
    <row r="2056" ht="15.0" customHeight="1">
      <c r="A2056" s="45">
        <v>45664.0833333333</v>
      </c>
      <c r="B2056" s="35">
        <v>2.0</v>
      </c>
      <c r="C2056" s="35" t="s">
        <v>129</v>
      </c>
      <c r="D2056" s="36" t="s">
        <v>107</v>
      </c>
      <c r="E2056" s="35" t="s">
        <v>173</v>
      </c>
      <c r="F2056" s="46">
        <f>IF(Cadastro_Cargas!$E$12=0,0,IF(Perfil_Area!$E$16=0,0,MIN(Cadastro_Cargas!$E$12,MAX(Cadastro_Cargas!$F$12,Perfil_Area!$E$16*RANDBETWEEN(85,115)/100))))</f>
        <v>0.2</v>
      </c>
    </row>
    <row r="2057" ht="15.0" customHeight="1">
      <c r="A2057" s="45">
        <v>45664.0833333333</v>
      </c>
      <c r="B2057" s="35">
        <v>2.0</v>
      </c>
      <c r="C2057" s="35" t="s">
        <v>129</v>
      </c>
      <c r="D2057" s="39" t="s">
        <v>31</v>
      </c>
      <c r="E2057" s="35" t="s">
        <v>174</v>
      </c>
      <c r="F2057" s="46">
        <f>IF(Cadastro_Cargas!$E$13=0,0,IF(Perfil_Area!$E$4=0,0,MIN(Cadastro_Cargas!$E$13,MAX(Cadastro_Cargas!$F$13,Perfil_Area!$E$4*RANDBETWEEN(85,115)/100))))</f>
        <v>1.1175</v>
      </c>
    </row>
    <row r="2058" ht="15.0" customHeight="1">
      <c r="A2058" s="45">
        <v>45664.0833333333</v>
      </c>
      <c r="B2058" s="35">
        <v>2.0</v>
      </c>
      <c r="C2058" s="35" t="s">
        <v>129</v>
      </c>
      <c r="D2058" s="40" t="s">
        <v>44</v>
      </c>
      <c r="E2058" s="35" t="s">
        <v>174</v>
      </c>
      <c r="F2058" s="46">
        <f>IF(Cadastro_Cargas!$E$14=0,0,IF(Perfil_Area!$E$6=0,0,MIN(Cadastro_Cargas!$E$14,MAX(Cadastro_Cargas!$F$14,Perfil_Area!$E$6*RANDBETWEEN(85,115)/100))))</f>
        <v>0.44128</v>
      </c>
    </row>
    <row r="2059" ht="15.0" customHeight="1">
      <c r="A2059" s="45">
        <v>45664.0833333333</v>
      </c>
      <c r="B2059" s="35">
        <v>2.0</v>
      </c>
      <c r="C2059" s="35" t="s">
        <v>129</v>
      </c>
      <c r="D2059" s="41" t="s">
        <v>56</v>
      </c>
      <c r="E2059" s="35" t="s">
        <v>174</v>
      </c>
      <c r="F2059" s="46">
        <f>IF(Cadastro_Cargas!$E$15=0,0,IF(Perfil_Area!$E$8=0,0,MIN(Cadastro_Cargas!$E$15,MAX(Cadastro_Cargas!$F$15,Perfil_Area!$E$8*RANDBETWEEN(85,115)/100))))</f>
        <v>0.336</v>
      </c>
    </row>
    <row r="2060" ht="15.0" customHeight="1">
      <c r="A2060" s="45">
        <v>45664.125</v>
      </c>
      <c r="B2060" s="35">
        <v>3.0</v>
      </c>
      <c r="C2060" s="35" t="s">
        <v>128</v>
      </c>
      <c r="D2060" s="36" t="s">
        <v>104</v>
      </c>
      <c r="E2060" s="35" t="s">
        <v>173</v>
      </c>
      <c r="F2060" s="46">
        <f>IF(Cadastro_Cargas!$E$2=0,0,IF(Perfil_Area!$F$9=0,0,MIN(Cadastro_Cargas!$E$2,MAX(Cadastro_Cargas!$F$2,Perfil_Area!$F$9*RANDBETWEEN(85,115)/100))))</f>
        <v>3.76</v>
      </c>
    </row>
    <row r="2061" ht="15.0" customHeight="1">
      <c r="A2061" s="45">
        <v>45664.125</v>
      </c>
      <c r="B2061" s="35">
        <v>3.0</v>
      </c>
      <c r="C2061" s="35" t="s">
        <v>128</v>
      </c>
      <c r="D2061" s="36" t="s">
        <v>105</v>
      </c>
      <c r="E2061" s="35" t="s">
        <v>173</v>
      </c>
      <c r="F2061" s="46">
        <f>IF(Cadastro_Cargas!$E$3=0,0,IF(Perfil_Area!$F$11=0,0,MIN(Cadastro_Cargas!$E$3,MAX(Cadastro_Cargas!$F$3,Perfil_Area!$F$11*RANDBETWEEN(85,115)/100))))</f>
        <v>0</v>
      </c>
    </row>
    <row r="2062" ht="15.0" customHeight="1">
      <c r="A2062" s="45">
        <v>45664.125</v>
      </c>
      <c r="B2062" s="35">
        <v>3.0</v>
      </c>
      <c r="C2062" s="35" t="s">
        <v>128</v>
      </c>
      <c r="D2062" s="36" t="s">
        <v>106</v>
      </c>
      <c r="E2062" s="35" t="s">
        <v>173</v>
      </c>
      <c r="F2062" s="46">
        <f>IF(Cadastro_Cargas!$E$4=0,0,IF(Perfil_Area!$F$13=0,0,MIN(Cadastro_Cargas!$E$4,MAX(Cadastro_Cargas!$F$4,Perfil_Area!$F$13*RANDBETWEEN(85,115)/100))))</f>
        <v>0</v>
      </c>
    </row>
    <row r="2063" ht="15.0" customHeight="1">
      <c r="A2063" s="45">
        <v>45664.125</v>
      </c>
      <c r="B2063" s="35">
        <v>3.0</v>
      </c>
      <c r="C2063" s="35" t="s">
        <v>128</v>
      </c>
      <c r="D2063" s="36" t="s">
        <v>107</v>
      </c>
      <c r="E2063" s="35" t="s">
        <v>173</v>
      </c>
      <c r="F2063" s="46">
        <f>IF(Cadastro_Cargas!$E$5=0,0,IF(Perfil_Area!$F$15=0,0,MIN(Cadastro_Cargas!$E$5,MAX(Cadastro_Cargas!$F$5,Perfil_Area!$F$15*RANDBETWEEN(85,115)/100))))</f>
        <v>0.18</v>
      </c>
    </row>
    <row r="2064" ht="15.0" customHeight="1">
      <c r="A2064" s="45">
        <v>45664.125</v>
      </c>
      <c r="B2064" s="35">
        <v>3.0</v>
      </c>
      <c r="C2064" s="35" t="s">
        <v>128</v>
      </c>
      <c r="D2064" s="39" t="s">
        <v>31</v>
      </c>
      <c r="E2064" s="35" t="s">
        <v>174</v>
      </c>
      <c r="F2064" s="46">
        <f>IF(Cadastro_Cargas!$E$6=0,0,IF(Perfil_Area!$F$3=0,0,MIN(Cadastro_Cargas!$E$6,MAX(Cadastro_Cargas!$F$6,Perfil_Area!$F$3*RANDBETWEEN(85,115)/100))))</f>
        <v>0.606</v>
      </c>
    </row>
    <row r="2065" ht="15.0" customHeight="1">
      <c r="A2065" s="45">
        <v>45664.125</v>
      </c>
      <c r="B2065" s="35">
        <v>3.0</v>
      </c>
      <c r="C2065" s="35" t="s">
        <v>128</v>
      </c>
      <c r="D2065" s="40" t="s">
        <v>44</v>
      </c>
      <c r="E2065" s="35" t="s">
        <v>174</v>
      </c>
      <c r="F2065" s="46">
        <f>IF(Cadastro_Cargas!$E$7=0,0,IF(Perfil_Area!$F$5=0,0,MIN(Cadastro_Cargas!$E$7,MAX(Cadastro_Cargas!$F$7,Perfil_Area!$F$5*RANDBETWEEN(85,115)/100))))</f>
        <v>0.2466</v>
      </c>
    </row>
    <row r="2066" ht="15.0" customHeight="1">
      <c r="A2066" s="45">
        <v>45664.125</v>
      </c>
      <c r="B2066" s="35">
        <v>3.0</v>
      </c>
      <c r="C2066" s="35" t="s">
        <v>128</v>
      </c>
      <c r="D2066" s="41" t="s">
        <v>56</v>
      </c>
      <c r="E2066" s="35" t="s">
        <v>174</v>
      </c>
      <c r="F2066" s="46">
        <f>IF(Cadastro_Cargas!$E$8=0,0,IF(Perfil_Area!$F$7=0,0,MIN(Cadastro_Cargas!$E$8,MAX(Cadastro_Cargas!$F$8,Perfil_Area!$F$7*RANDBETWEEN(85,115)/100))))</f>
        <v>0.16016</v>
      </c>
    </row>
    <row r="2067" ht="15.0" customHeight="1">
      <c r="A2067" s="45">
        <v>45664.125</v>
      </c>
      <c r="B2067" s="35">
        <v>3.0</v>
      </c>
      <c r="C2067" s="35" t="s">
        <v>129</v>
      </c>
      <c r="D2067" s="36" t="s">
        <v>104</v>
      </c>
      <c r="E2067" s="35" t="s">
        <v>173</v>
      </c>
      <c r="F2067" s="46">
        <f>IF(Cadastro_Cargas!$E$9=0,0,IF(Perfil_Area!$F$10=0,0,MIN(Cadastro_Cargas!$E$9,MAX(Cadastro_Cargas!$F$9,Perfil_Area!$F$10*RANDBETWEEN(85,115)/100))))</f>
        <v>8</v>
      </c>
    </row>
    <row r="2068" ht="15.0" customHeight="1">
      <c r="A2068" s="45">
        <v>45664.125</v>
      </c>
      <c r="B2068" s="35">
        <v>3.0</v>
      </c>
      <c r="C2068" s="35" t="s">
        <v>129</v>
      </c>
      <c r="D2068" s="36" t="s">
        <v>105</v>
      </c>
      <c r="E2068" s="35" t="s">
        <v>173</v>
      </c>
      <c r="F2068" s="46">
        <f>IF(Cadastro_Cargas!$E$10=0,0,IF(Perfil_Area!$F$12=0,0,MIN(Cadastro_Cargas!$E$10,MAX(Cadastro_Cargas!$F$10,Perfil_Area!$F$12*RANDBETWEEN(85,115)/100))))</f>
        <v>0</v>
      </c>
    </row>
    <row r="2069" ht="15.0" customHeight="1">
      <c r="A2069" s="45">
        <v>45664.125</v>
      </c>
      <c r="B2069" s="35">
        <v>3.0</v>
      </c>
      <c r="C2069" s="35" t="s">
        <v>129</v>
      </c>
      <c r="D2069" s="36" t="s">
        <v>106</v>
      </c>
      <c r="E2069" s="35" t="s">
        <v>173</v>
      </c>
      <c r="F2069" s="46">
        <f>IF(Cadastro_Cargas!$E$11=0,0,IF(Perfil_Area!$F$14=0,0,MIN(Cadastro_Cargas!$E$11,MAX(Cadastro_Cargas!$F$11,Perfil_Area!$F$14*RANDBETWEEN(85,115)/100))))</f>
        <v>2.367013373</v>
      </c>
    </row>
    <row r="2070" ht="15.0" customHeight="1">
      <c r="A2070" s="45">
        <v>45664.125</v>
      </c>
      <c r="B2070" s="35">
        <v>3.0</v>
      </c>
      <c r="C2070" s="35" t="s">
        <v>129</v>
      </c>
      <c r="D2070" s="36" t="s">
        <v>107</v>
      </c>
      <c r="E2070" s="35" t="s">
        <v>173</v>
      </c>
      <c r="F2070" s="46">
        <f>IF(Cadastro_Cargas!$E$12=0,0,IF(Perfil_Area!$F$16=0,0,MIN(Cadastro_Cargas!$E$12,MAX(Cadastro_Cargas!$F$12,Perfil_Area!$F$16*RANDBETWEEN(85,115)/100))))</f>
        <v>0.2</v>
      </c>
    </row>
    <row r="2071" ht="15.0" customHeight="1">
      <c r="A2071" s="45">
        <v>45664.125</v>
      </c>
      <c r="B2071" s="35">
        <v>3.0</v>
      </c>
      <c r="C2071" s="35" t="s">
        <v>129</v>
      </c>
      <c r="D2071" s="39" t="s">
        <v>31</v>
      </c>
      <c r="E2071" s="35" t="s">
        <v>174</v>
      </c>
      <c r="F2071" s="46">
        <f>IF(Cadastro_Cargas!$E$13=0,0,IF(Perfil_Area!$F$4=0,0,MIN(Cadastro_Cargas!$E$13,MAX(Cadastro_Cargas!$F$13,Perfil_Area!$F$4*RANDBETWEEN(85,115)/100))))</f>
        <v>1.1175</v>
      </c>
    </row>
    <row r="2072" ht="15.0" customHeight="1">
      <c r="A2072" s="45">
        <v>45664.125</v>
      </c>
      <c r="B2072" s="35">
        <v>3.0</v>
      </c>
      <c r="C2072" s="35" t="s">
        <v>129</v>
      </c>
      <c r="D2072" s="40" t="s">
        <v>44</v>
      </c>
      <c r="E2072" s="35" t="s">
        <v>174</v>
      </c>
      <c r="F2072" s="46">
        <f>IF(Cadastro_Cargas!$E$14=0,0,IF(Perfil_Area!$F$6=0,0,MIN(Cadastro_Cargas!$E$14,MAX(Cadastro_Cargas!$F$14,Perfil_Area!$F$6*RANDBETWEEN(85,115)/100))))</f>
        <v>0.41764</v>
      </c>
    </row>
    <row r="2073" ht="15.0" customHeight="1">
      <c r="A2073" s="45">
        <v>45664.125</v>
      </c>
      <c r="B2073" s="35">
        <v>3.0</v>
      </c>
      <c r="C2073" s="35" t="s">
        <v>129</v>
      </c>
      <c r="D2073" s="41" t="s">
        <v>56</v>
      </c>
      <c r="E2073" s="35" t="s">
        <v>174</v>
      </c>
      <c r="F2073" s="46">
        <f>IF(Cadastro_Cargas!$E$15=0,0,IF(Perfil_Area!$F$8=0,0,MIN(Cadastro_Cargas!$E$15,MAX(Cadastro_Cargas!$F$15,Perfil_Area!$F$8*RANDBETWEEN(85,115)/100))))</f>
        <v>0.29568</v>
      </c>
    </row>
    <row r="2074" ht="15.0" customHeight="1">
      <c r="A2074" s="45">
        <v>45664.1666666667</v>
      </c>
      <c r="B2074" s="35">
        <v>4.0</v>
      </c>
      <c r="C2074" s="35" t="s">
        <v>128</v>
      </c>
      <c r="D2074" s="36" t="s">
        <v>104</v>
      </c>
      <c r="E2074" s="35" t="s">
        <v>173</v>
      </c>
      <c r="F2074" s="46">
        <f>IF(Cadastro_Cargas!$E$2=0,0,IF(Perfil_Area!$G$9=0,0,MIN(Cadastro_Cargas!$E$2,MAX(Cadastro_Cargas!$F$2,Perfil_Area!$G$9*RANDBETWEEN(85,115)/100))))</f>
        <v>4</v>
      </c>
    </row>
    <row r="2075" ht="15.0" customHeight="1">
      <c r="A2075" s="45">
        <v>45664.1666666667</v>
      </c>
      <c r="B2075" s="35">
        <v>4.0</v>
      </c>
      <c r="C2075" s="35" t="s">
        <v>128</v>
      </c>
      <c r="D2075" s="36" t="s">
        <v>105</v>
      </c>
      <c r="E2075" s="35" t="s">
        <v>173</v>
      </c>
      <c r="F2075" s="46">
        <f>IF(Cadastro_Cargas!$E$3=0,0,IF(Perfil_Area!$G$11=0,0,MIN(Cadastro_Cargas!$E$3,MAX(Cadastro_Cargas!$F$3,Perfil_Area!$G$11*RANDBETWEEN(85,115)/100))))</f>
        <v>0</v>
      </c>
    </row>
    <row r="2076" ht="15.0" customHeight="1">
      <c r="A2076" s="45">
        <v>45664.1666666667</v>
      </c>
      <c r="B2076" s="35">
        <v>4.0</v>
      </c>
      <c r="C2076" s="35" t="s">
        <v>128</v>
      </c>
      <c r="D2076" s="36" t="s">
        <v>106</v>
      </c>
      <c r="E2076" s="35" t="s">
        <v>173</v>
      </c>
      <c r="F2076" s="46">
        <f>IF(Cadastro_Cargas!$E$4=0,0,IF(Perfil_Area!$G$13=0,0,MIN(Cadastro_Cargas!$E$4,MAX(Cadastro_Cargas!$F$4,Perfil_Area!$G$13*RANDBETWEEN(85,115)/100))))</f>
        <v>0</v>
      </c>
    </row>
    <row r="2077" ht="15.0" customHeight="1">
      <c r="A2077" s="45">
        <v>45664.1666666667</v>
      </c>
      <c r="B2077" s="35">
        <v>4.0</v>
      </c>
      <c r="C2077" s="35" t="s">
        <v>128</v>
      </c>
      <c r="D2077" s="36" t="s">
        <v>107</v>
      </c>
      <c r="E2077" s="35" t="s">
        <v>173</v>
      </c>
      <c r="F2077" s="46">
        <f>IF(Cadastro_Cargas!$E$5=0,0,IF(Perfil_Area!$G$15=0,0,MIN(Cadastro_Cargas!$E$5,MAX(Cadastro_Cargas!$F$5,Perfil_Area!$G$15*RANDBETWEEN(85,115)/100))))</f>
        <v>0.174</v>
      </c>
    </row>
    <row r="2078" ht="15.0" customHeight="1">
      <c r="A2078" s="45">
        <v>45664.1666666667</v>
      </c>
      <c r="B2078" s="35">
        <v>4.0</v>
      </c>
      <c r="C2078" s="35" t="s">
        <v>128</v>
      </c>
      <c r="D2078" s="39" t="s">
        <v>31</v>
      </c>
      <c r="E2078" s="35" t="s">
        <v>174</v>
      </c>
      <c r="F2078" s="46">
        <f>IF(Cadastro_Cargas!$E$6=0,0,IF(Perfil_Area!$G$3=0,0,MIN(Cadastro_Cargas!$E$6,MAX(Cadastro_Cargas!$F$6,Perfil_Area!$G$3*RANDBETWEEN(85,115)/100))))</f>
        <v>0.606</v>
      </c>
    </row>
    <row r="2079" ht="15.0" customHeight="1">
      <c r="A2079" s="45">
        <v>45664.1666666667</v>
      </c>
      <c r="B2079" s="35">
        <v>4.0</v>
      </c>
      <c r="C2079" s="35" t="s">
        <v>128</v>
      </c>
      <c r="D2079" s="40" t="s">
        <v>44</v>
      </c>
      <c r="E2079" s="35" t="s">
        <v>174</v>
      </c>
      <c r="F2079" s="46">
        <f>IF(Cadastro_Cargas!$E$7=0,0,IF(Perfil_Area!$G$5=0,0,MIN(Cadastro_Cargas!$E$7,MAX(Cadastro_Cargas!$F$7,Perfil_Area!$G$5*RANDBETWEEN(85,115)/100))))</f>
        <v>0.26304</v>
      </c>
    </row>
    <row r="2080" ht="15.0" customHeight="1">
      <c r="A2080" s="45">
        <v>45664.1666666667</v>
      </c>
      <c r="B2080" s="35">
        <v>4.0</v>
      </c>
      <c r="C2080" s="35" t="s">
        <v>128</v>
      </c>
      <c r="D2080" s="41" t="s">
        <v>56</v>
      </c>
      <c r="E2080" s="35" t="s">
        <v>174</v>
      </c>
      <c r="F2080" s="46">
        <f>IF(Cadastro_Cargas!$E$8=0,0,IF(Perfil_Area!$G$7=0,0,MIN(Cadastro_Cargas!$E$8,MAX(Cadastro_Cargas!$F$8,Perfil_Area!$G$7*RANDBETWEEN(85,115)/100))))</f>
        <v>0.15958</v>
      </c>
    </row>
    <row r="2081" ht="15.0" customHeight="1">
      <c r="A2081" s="45">
        <v>45664.1666666667</v>
      </c>
      <c r="B2081" s="35">
        <v>4.0</v>
      </c>
      <c r="C2081" s="35" t="s">
        <v>129</v>
      </c>
      <c r="D2081" s="36" t="s">
        <v>104</v>
      </c>
      <c r="E2081" s="35" t="s">
        <v>173</v>
      </c>
      <c r="F2081" s="46">
        <f>IF(Cadastro_Cargas!$E$9=0,0,IF(Perfil_Area!$G$10=0,0,MIN(Cadastro_Cargas!$E$9,MAX(Cadastro_Cargas!$F$9,Perfil_Area!$G$10*RANDBETWEEN(85,115)/100))))</f>
        <v>7.36</v>
      </c>
    </row>
    <row r="2082" ht="15.0" customHeight="1">
      <c r="A2082" s="45">
        <v>45664.1666666667</v>
      </c>
      <c r="B2082" s="35">
        <v>4.0</v>
      </c>
      <c r="C2082" s="35" t="s">
        <v>129</v>
      </c>
      <c r="D2082" s="36" t="s">
        <v>105</v>
      </c>
      <c r="E2082" s="35" t="s">
        <v>173</v>
      </c>
      <c r="F2082" s="46">
        <f>IF(Cadastro_Cargas!$E$10=0,0,IF(Perfil_Area!$G$12=0,0,MIN(Cadastro_Cargas!$E$10,MAX(Cadastro_Cargas!$F$10,Perfil_Area!$G$12*RANDBETWEEN(85,115)/100))))</f>
        <v>0</v>
      </c>
    </row>
    <row r="2083" ht="15.0" customHeight="1">
      <c r="A2083" s="45">
        <v>45664.1666666667</v>
      </c>
      <c r="B2083" s="35">
        <v>4.0</v>
      </c>
      <c r="C2083" s="35" t="s">
        <v>129</v>
      </c>
      <c r="D2083" s="36" t="s">
        <v>106</v>
      </c>
      <c r="E2083" s="35" t="s">
        <v>173</v>
      </c>
      <c r="F2083" s="46">
        <f>IF(Cadastro_Cargas!$E$11=0,0,IF(Perfil_Area!$G$14=0,0,MIN(Cadastro_Cargas!$E$11,MAX(Cadastro_Cargas!$F$11,Perfil_Area!$G$14*RANDBETWEEN(85,115)/100))))</f>
        <v>2.333420505</v>
      </c>
    </row>
    <row r="2084" ht="15.0" customHeight="1">
      <c r="A2084" s="45">
        <v>45664.1666666667</v>
      </c>
      <c r="B2084" s="35">
        <v>4.0</v>
      </c>
      <c r="C2084" s="35" t="s">
        <v>129</v>
      </c>
      <c r="D2084" s="36" t="s">
        <v>107</v>
      </c>
      <c r="E2084" s="35" t="s">
        <v>173</v>
      </c>
      <c r="F2084" s="46">
        <f>IF(Cadastro_Cargas!$E$12=0,0,IF(Perfil_Area!$G$16=0,0,MIN(Cadastro_Cargas!$E$12,MAX(Cadastro_Cargas!$F$12,Perfil_Area!$G$16*RANDBETWEEN(85,115)/100))))</f>
        <v>0.2</v>
      </c>
    </row>
    <row r="2085" ht="15.0" customHeight="1">
      <c r="A2085" s="45">
        <v>45664.1666666667</v>
      </c>
      <c r="B2085" s="35">
        <v>4.0</v>
      </c>
      <c r="C2085" s="35" t="s">
        <v>129</v>
      </c>
      <c r="D2085" s="39" t="s">
        <v>31</v>
      </c>
      <c r="E2085" s="35" t="s">
        <v>174</v>
      </c>
      <c r="F2085" s="46">
        <f>IF(Cadastro_Cargas!$E$13=0,0,IF(Perfil_Area!$G$4=0,0,MIN(Cadastro_Cargas!$E$13,MAX(Cadastro_Cargas!$F$13,Perfil_Area!$G$4*RANDBETWEEN(85,115)/100))))</f>
        <v>1.1175</v>
      </c>
    </row>
    <row r="2086" ht="15.0" customHeight="1">
      <c r="A2086" s="45">
        <v>45664.1666666667</v>
      </c>
      <c r="B2086" s="35">
        <v>4.0</v>
      </c>
      <c r="C2086" s="35" t="s">
        <v>129</v>
      </c>
      <c r="D2086" s="40" t="s">
        <v>44</v>
      </c>
      <c r="E2086" s="35" t="s">
        <v>174</v>
      </c>
      <c r="F2086" s="46">
        <f>IF(Cadastro_Cargas!$E$14=0,0,IF(Perfil_Area!$G$6=0,0,MIN(Cadastro_Cargas!$E$14,MAX(Cadastro_Cargas!$F$14,Perfil_Area!$G$6*RANDBETWEEN(85,115)/100))))</f>
        <v>0.37036</v>
      </c>
    </row>
    <row r="2087" ht="15.0" customHeight="1">
      <c r="A2087" s="45">
        <v>45664.1666666667</v>
      </c>
      <c r="B2087" s="35">
        <v>4.0</v>
      </c>
      <c r="C2087" s="35" t="s">
        <v>129</v>
      </c>
      <c r="D2087" s="41" t="s">
        <v>56</v>
      </c>
      <c r="E2087" s="35" t="s">
        <v>174</v>
      </c>
      <c r="F2087" s="46">
        <f>IF(Cadastro_Cargas!$E$15=0,0,IF(Perfil_Area!$G$8=0,0,MIN(Cadastro_Cargas!$E$15,MAX(Cadastro_Cargas!$F$15,Perfil_Area!$G$8*RANDBETWEEN(85,115)/100))))</f>
        <v>0.29376</v>
      </c>
    </row>
    <row r="2088" ht="15.0" customHeight="1">
      <c r="A2088" s="45">
        <v>45664.2083333333</v>
      </c>
      <c r="B2088" s="35">
        <v>5.0</v>
      </c>
      <c r="C2088" s="35" t="s">
        <v>128</v>
      </c>
      <c r="D2088" s="36" t="s">
        <v>104</v>
      </c>
      <c r="E2088" s="35" t="s">
        <v>173</v>
      </c>
      <c r="F2088" s="46">
        <f>IF(Cadastro_Cargas!$E$2=0,0,IF(Perfil_Area!$H$9=0,0,MIN(Cadastro_Cargas!$E$2,MAX(Cadastro_Cargas!$F$2,Perfil_Area!$H$9*RANDBETWEEN(85,115)/100))))</f>
        <v>0</v>
      </c>
    </row>
    <row r="2089" ht="15.0" customHeight="1">
      <c r="A2089" s="45">
        <v>45664.2083333333</v>
      </c>
      <c r="B2089" s="35">
        <v>5.0</v>
      </c>
      <c r="C2089" s="35" t="s">
        <v>128</v>
      </c>
      <c r="D2089" s="36" t="s">
        <v>105</v>
      </c>
      <c r="E2089" s="35" t="s">
        <v>173</v>
      </c>
      <c r="F2089" s="46">
        <f>IF(Cadastro_Cargas!$E$3=0,0,IF(Perfil_Area!$H$11=0,0,MIN(Cadastro_Cargas!$E$3,MAX(Cadastro_Cargas!$F$3,Perfil_Area!$H$11*RANDBETWEEN(85,115)/100))))</f>
        <v>0</v>
      </c>
    </row>
    <row r="2090" ht="15.0" customHeight="1">
      <c r="A2090" s="45">
        <v>45664.2083333333</v>
      </c>
      <c r="B2090" s="35">
        <v>5.0</v>
      </c>
      <c r="C2090" s="35" t="s">
        <v>128</v>
      </c>
      <c r="D2090" s="36" t="s">
        <v>106</v>
      </c>
      <c r="E2090" s="35" t="s">
        <v>173</v>
      </c>
      <c r="F2090" s="46">
        <f>IF(Cadastro_Cargas!$E$4=0,0,IF(Perfil_Area!$H$13=0,0,MIN(Cadastro_Cargas!$E$4,MAX(Cadastro_Cargas!$F$4,Perfil_Area!$H$13*RANDBETWEEN(85,115)/100))))</f>
        <v>0</v>
      </c>
    </row>
    <row r="2091" ht="15.0" customHeight="1">
      <c r="A2091" s="45">
        <v>45664.2083333333</v>
      </c>
      <c r="B2091" s="35">
        <v>5.0</v>
      </c>
      <c r="C2091" s="35" t="s">
        <v>128</v>
      </c>
      <c r="D2091" s="36" t="s">
        <v>107</v>
      </c>
      <c r="E2091" s="35" t="s">
        <v>173</v>
      </c>
      <c r="F2091" s="46">
        <f>IF(Cadastro_Cargas!$E$5=0,0,IF(Perfil_Area!$H$15=0,0,MIN(Cadastro_Cargas!$E$5,MAX(Cadastro_Cargas!$F$5,Perfil_Area!$H$15*RANDBETWEEN(85,115)/100))))</f>
        <v>0.18</v>
      </c>
    </row>
    <row r="2092" ht="15.0" customHeight="1">
      <c r="A2092" s="45">
        <v>45664.2083333333</v>
      </c>
      <c r="B2092" s="35">
        <v>5.0</v>
      </c>
      <c r="C2092" s="35" t="s">
        <v>128</v>
      </c>
      <c r="D2092" s="39" t="s">
        <v>31</v>
      </c>
      <c r="E2092" s="35" t="s">
        <v>174</v>
      </c>
      <c r="F2092" s="46">
        <f>IF(Cadastro_Cargas!$E$6=0,0,IF(Perfil_Area!$H$3=0,0,MIN(Cadastro_Cargas!$E$6,MAX(Cadastro_Cargas!$F$6,Perfil_Area!$H$3*RANDBETWEEN(85,115)/100))))</f>
        <v>0.606</v>
      </c>
    </row>
    <row r="2093" ht="15.0" customHeight="1">
      <c r="A2093" s="45">
        <v>45664.2083333333</v>
      </c>
      <c r="B2093" s="35">
        <v>5.0</v>
      </c>
      <c r="C2093" s="35" t="s">
        <v>128</v>
      </c>
      <c r="D2093" s="40" t="s">
        <v>44</v>
      </c>
      <c r="E2093" s="35" t="s">
        <v>174</v>
      </c>
      <c r="F2093" s="46">
        <f>IF(Cadastro_Cargas!$E$7=0,0,IF(Perfil_Area!$H$5=0,0,MIN(Cadastro_Cargas!$E$7,MAX(Cadastro_Cargas!$F$7,Perfil_Area!$H$5*RANDBETWEEN(85,115)/100))))</f>
        <v>0.354</v>
      </c>
    </row>
    <row r="2094" ht="15.0" customHeight="1">
      <c r="A2094" s="45">
        <v>45664.2083333333</v>
      </c>
      <c r="B2094" s="35">
        <v>5.0</v>
      </c>
      <c r="C2094" s="35" t="s">
        <v>128</v>
      </c>
      <c r="D2094" s="41" t="s">
        <v>56</v>
      </c>
      <c r="E2094" s="35" t="s">
        <v>174</v>
      </c>
      <c r="F2094" s="46">
        <f>IF(Cadastro_Cargas!$E$8=0,0,IF(Perfil_Area!$H$7=0,0,MIN(Cadastro_Cargas!$E$8,MAX(Cadastro_Cargas!$F$8,Perfil_Area!$H$7*RANDBETWEEN(85,115)/100))))</f>
        <v>0.12654</v>
      </c>
    </row>
    <row r="2095" ht="15.0" customHeight="1">
      <c r="A2095" s="45">
        <v>45664.2083333333</v>
      </c>
      <c r="B2095" s="35">
        <v>5.0</v>
      </c>
      <c r="C2095" s="35" t="s">
        <v>129</v>
      </c>
      <c r="D2095" s="36" t="s">
        <v>104</v>
      </c>
      <c r="E2095" s="35" t="s">
        <v>173</v>
      </c>
      <c r="F2095" s="46">
        <f>IF(Cadastro_Cargas!$E$9=0,0,IF(Perfil_Area!$H$10=0,0,MIN(Cadastro_Cargas!$E$9,MAX(Cadastro_Cargas!$F$9,Perfil_Area!$H$10*RANDBETWEEN(85,115)/100))))</f>
        <v>0</v>
      </c>
    </row>
    <row r="2096" ht="15.0" customHeight="1">
      <c r="A2096" s="45">
        <v>45664.2083333333</v>
      </c>
      <c r="B2096" s="35">
        <v>5.0</v>
      </c>
      <c r="C2096" s="35" t="s">
        <v>129</v>
      </c>
      <c r="D2096" s="36" t="s">
        <v>105</v>
      </c>
      <c r="E2096" s="35" t="s">
        <v>173</v>
      </c>
      <c r="F2096" s="46">
        <f>IF(Cadastro_Cargas!$E$10=0,0,IF(Perfil_Area!$H$12=0,0,MIN(Cadastro_Cargas!$E$10,MAX(Cadastro_Cargas!$F$10,Perfil_Area!$H$12*RANDBETWEEN(85,115)/100))))</f>
        <v>0</v>
      </c>
    </row>
    <row r="2097" ht="15.0" customHeight="1">
      <c r="A2097" s="45">
        <v>45664.2083333333</v>
      </c>
      <c r="B2097" s="35">
        <v>5.0</v>
      </c>
      <c r="C2097" s="35" t="s">
        <v>129</v>
      </c>
      <c r="D2097" s="36" t="s">
        <v>106</v>
      </c>
      <c r="E2097" s="35" t="s">
        <v>173</v>
      </c>
      <c r="F2097" s="46">
        <f>IF(Cadastro_Cargas!$E$11=0,0,IF(Perfil_Area!$H$14=0,0,MIN(Cadastro_Cargas!$E$11,MAX(Cadastro_Cargas!$F$11,Perfil_Area!$H$14*RANDBETWEEN(85,115)/100))))</f>
        <v>2.284315007</v>
      </c>
    </row>
    <row r="2098" ht="15.0" customHeight="1">
      <c r="A2098" s="45">
        <v>45664.2083333333</v>
      </c>
      <c r="B2098" s="35">
        <v>5.0</v>
      </c>
      <c r="C2098" s="35" t="s">
        <v>129</v>
      </c>
      <c r="D2098" s="36" t="s">
        <v>107</v>
      </c>
      <c r="E2098" s="35" t="s">
        <v>173</v>
      </c>
      <c r="F2098" s="46">
        <f>IF(Cadastro_Cargas!$E$12=0,0,IF(Perfil_Area!$H$16=0,0,MIN(Cadastro_Cargas!$E$12,MAX(Cadastro_Cargas!$F$12,Perfil_Area!$H$16*RANDBETWEEN(85,115)/100))))</f>
        <v>0.2</v>
      </c>
    </row>
    <row r="2099" ht="15.0" customHeight="1">
      <c r="A2099" s="45">
        <v>45664.2083333333</v>
      </c>
      <c r="B2099" s="35">
        <v>5.0</v>
      </c>
      <c r="C2099" s="35" t="s">
        <v>129</v>
      </c>
      <c r="D2099" s="39" t="s">
        <v>31</v>
      </c>
      <c r="E2099" s="35" t="s">
        <v>174</v>
      </c>
      <c r="F2099" s="46">
        <f>IF(Cadastro_Cargas!$E$13=0,0,IF(Perfil_Area!$H$4=0,0,MIN(Cadastro_Cargas!$E$13,MAX(Cadastro_Cargas!$F$13,Perfil_Area!$H$4*RANDBETWEEN(85,115)/100))))</f>
        <v>1.1175</v>
      </c>
    </row>
    <row r="2100" ht="15.0" customHeight="1">
      <c r="A2100" s="45">
        <v>45664.2083333333</v>
      </c>
      <c r="B2100" s="35">
        <v>5.0</v>
      </c>
      <c r="C2100" s="35" t="s">
        <v>129</v>
      </c>
      <c r="D2100" s="40" t="s">
        <v>44</v>
      </c>
      <c r="E2100" s="35" t="s">
        <v>174</v>
      </c>
      <c r="F2100" s="46">
        <f>IF(Cadastro_Cargas!$E$14=0,0,IF(Perfil_Area!$H$6=0,0,MIN(Cadastro_Cargas!$E$14,MAX(Cadastro_Cargas!$F$14,Perfil_Area!$H$6*RANDBETWEEN(85,115)/100))))</f>
        <v>0.514</v>
      </c>
    </row>
    <row r="2101" ht="15.0" customHeight="1">
      <c r="A2101" s="45">
        <v>45664.2083333333</v>
      </c>
      <c r="B2101" s="35">
        <v>5.0</v>
      </c>
      <c r="C2101" s="35" t="s">
        <v>129</v>
      </c>
      <c r="D2101" s="41" t="s">
        <v>56</v>
      </c>
      <c r="E2101" s="35" t="s">
        <v>174</v>
      </c>
      <c r="F2101" s="46">
        <f>IF(Cadastro_Cargas!$E$15=0,0,IF(Perfil_Area!$H$8=0,0,MIN(Cadastro_Cargas!$E$15,MAX(Cadastro_Cargas!$F$15,Perfil_Area!$H$8*RANDBETWEEN(85,115)/100))))</f>
        <v>0.2331</v>
      </c>
    </row>
    <row r="2102" ht="15.0" customHeight="1">
      <c r="A2102" s="45">
        <v>45664.25</v>
      </c>
      <c r="B2102" s="35">
        <v>6.0</v>
      </c>
      <c r="C2102" s="35" t="s">
        <v>128</v>
      </c>
      <c r="D2102" s="36" t="s">
        <v>104</v>
      </c>
      <c r="E2102" s="35" t="s">
        <v>173</v>
      </c>
      <c r="F2102" s="46">
        <f>IF(Cadastro_Cargas!$E$2=0,0,IF(Perfil_Area!$I$9=0,0,MIN(Cadastro_Cargas!$E$2,MAX(Cadastro_Cargas!$F$2,Perfil_Area!$I$9*RANDBETWEEN(85,115)/100))))</f>
        <v>0</v>
      </c>
    </row>
    <row r="2103" ht="15.0" customHeight="1">
      <c r="A2103" s="45">
        <v>45664.25</v>
      </c>
      <c r="B2103" s="35">
        <v>6.0</v>
      </c>
      <c r="C2103" s="35" t="s">
        <v>128</v>
      </c>
      <c r="D2103" s="36" t="s">
        <v>105</v>
      </c>
      <c r="E2103" s="35" t="s">
        <v>173</v>
      </c>
      <c r="F2103" s="46">
        <f>IF(Cadastro_Cargas!$E$3=0,0,IF(Perfil_Area!$I$11=0,0,MIN(Cadastro_Cargas!$E$3,MAX(Cadastro_Cargas!$F$3,Perfil_Area!$I$11*RANDBETWEEN(85,115)/100))))</f>
        <v>0</v>
      </c>
    </row>
    <row r="2104" ht="15.0" customHeight="1">
      <c r="A2104" s="45">
        <v>45664.25</v>
      </c>
      <c r="B2104" s="35">
        <v>6.0</v>
      </c>
      <c r="C2104" s="35" t="s">
        <v>128</v>
      </c>
      <c r="D2104" s="36" t="s">
        <v>106</v>
      </c>
      <c r="E2104" s="35" t="s">
        <v>173</v>
      </c>
      <c r="F2104" s="46">
        <f>IF(Cadastro_Cargas!$E$4=0,0,IF(Perfil_Area!$I$13=0,0,MIN(Cadastro_Cargas!$E$4,MAX(Cadastro_Cargas!$F$4,Perfil_Area!$I$13*RANDBETWEEN(85,115)/100))))</f>
        <v>0</v>
      </c>
    </row>
    <row r="2105" ht="15.0" customHeight="1">
      <c r="A2105" s="45">
        <v>45664.25</v>
      </c>
      <c r="B2105" s="35">
        <v>6.0</v>
      </c>
      <c r="C2105" s="35" t="s">
        <v>128</v>
      </c>
      <c r="D2105" s="36" t="s">
        <v>107</v>
      </c>
      <c r="E2105" s="35" t="s">
        <v>173</v>
      </c>
      <c r="F2105" s="46">
        <f>IF(Cadastro_Cargas!$E$5=0,0,IF(Perfil_Area!$I$15=0,0,MIN(Cadastro_Cargas!$E$5,MAX(Cadastro_Cargas!$F$5,Perfil_Area!$I$15*RANDBETWEEN(85,115)/100))))</f>
        <v>0.2</v>
      </c>
    </row>
    <row r="2106" ht="15.0" customHeight="1">
      <c r="A2106" s="45">
        <v>45664.25</v>
      </c>
      <c r="B2106" s="35">
        <v>6.0</v>
      </c>
      <c r="C2106" s="35" t="s">
        <v>128</v>
      </c>
      <c r="D2106" s="39" t="s">
        <v>31</v>
      </c>
      <c r="E2106" s="35" t="s">
        <v>174</v>
      </c>
      <c r="F2106" s="46">
        <f>IF(Cadastro_Cargas!$E$6=0,0,IF(Perfil_Area!$I$3=0,0,MIN(Cadastro_Cargas!$E$6,MAX(Cadastro_Cargas!$F$6,Perfil_Area!$I$3*RANDBETWEEN(85,115)/100))))</f>
        <v>0.606</v>
      </c>
    </row>
    <row r="2107" ht="15.0" customHeight="1">
      <c r="A2107" s="45">
        <v>45664.25</v>
      </c>
      <c r="B2107" s="35">
        <v>6.0</v>
      </c>
      <c r="C2107" s="35" t="s">
        <v>128</v>
      </c>
      <c r="D2107" s="40" t="s">
        <v>44</v>
      </c>
      <c r="E2107" s="35" t="s">
        <v>174</v>
      </c>
      <c r="F2107" s="46">
        <f>IF(Cadastro_Cargas!$E$7=0,0,IF(Perfil_Area!$I$5=0,0,MIN(Cadastro_Cargas!$E$7,MAX(Cadastro_Cargas!$F$7,Perfil_Area!$I$5*RANDBETWEEN(85,115)/100))))</f>
        <v>0.354</v>
      </c>
    </row>
    <row r="2108" ht="15.0" customHeight="1">
      <c r="A2108" s="45">
        <v>45664.25</v>
      </c>
      <c r="B2108" s="35">
        <v>6.0</v>
      </c>
      <c r="C2108" s="35" t="s">
        <v>128</v>
      </c>
      <c r="D2108" s="41" t="s">
        <v>56</v>
      </c>
      <c r="E2108" s="35" t="s">
        <v>174</v>
      </c>
      <c r="F2108" s="46">
        <f>IF(Cadastro_Cargas!$E$8=0,0,IF(Perfil_Area!$I$7=0,0,MIN(Cadastro_Cargas!$E$8,MAX(Cadastro_Cargas!$F$8,Perfil_Area!$I$7*RANDBETWEEN(85,115)/100))))</f>
        <v>0.0528</v>
      </c>
    </row>
    <row r="2109" ht="15.0" customHeight="1">
      <c r="A2109" s="45">
        <v>45664.25</v>
      </c>
      <c r="B2109" s="35">
        <v>6.0</v>
      </c>
      <c r="C2109" s="35" t="s">
        <v>129</v>
      </c>
      <c r="D2109" s="36" t="s">
        <v>104</v>
      </c>
      <c r="E2109" s="35" t="s">
        <v>173</v>
      </c>
      <c r="F2109" s="46">
        <f>IF(Cadastro_Cargas!$E$9=0,0,IF(Perfil_Area!$I$10=0,0,MIN(Cadastro_Cargas!$E$9,MAX(Cadastro_Cargas!$F$9,Perfil_Area!$I$10*RANDBETWEEN(85,115)/100))))</f>
        <v>0</v>
      </c>
    </row>
    <row r="2110" ht="15.0" customHeight="1">
      <c r="A2110" s="45">
        <v>45664.25</v>
      </c>
      <c r="B2110" s="35">
        <v>6.0</v>
      </c>
      <c r="C2110" s="35" t="s">
        <v>129</v>
      </c>
      <c r="D2110" s="36" t="s">
        <v>105</v>
      </c>
      <c r="E2110" s="35" t="s">
        <v>173</v>
      </c>
      <c r="F2110" s="46">
        <f>IF(Cadastro_Cargas!$E$10=0,0,IF(Perfil_Area!$I$12=0,0,MIN(Cadastro_Cargas!$E$10,MAX(Cadastro_Cargas!$F$10,Perfil_Area!$I$12*RANDBETWEEN(85,115)/100))))</f>
        <v>0</v>
      </c>
    </row>
    <row r="2111" ht="15.0" customHeight="1">
      <c r="A2111" s="45">
        <v>45664.25</v>
      </c>
      <c r="B2111" s="35">
        <v>6.0</v>
      </c>
      <c r="C2111" s="35" t="s">
        <v>129</v>
      </c>
      <c r="D2111" s="36" t="s">
        <v>106</v>
      </c>
      <c r="E2111" s="35" t="s">
        <v>173</v>
      </c>
      <c r="F2111" s="46">
        <f>IF(Cadastro_Cargas!$E$11=0,0,IF(Perfil_Area!$I$14=0,0,MIN(Cadastro_Cargas!$E$11,MAX(Cadastro_Cargas!$F$11,Perfil_Area!$I$14*RANDBETWEEN(85,115)/100))))</f>
        <v>2.186398217</v>
      </c>
    </row>
    <row r="2112" ht="15.0" customHeight="1">
      <c r="A2112" s="45">
        <v>45664.25</v>
      </c>
      <c r="B2112" s="35">
        <v>6.0</v>
      </c>
      <c r="C2112" s="35" t="s">
        <v>129</v>
      </c>
      <c r="D2112" s="36" t="s">
        <v>107</v>
      </c>
      <c r="E2112" s="35" t="s">
        <v>173</v>
      </c>
      <c r="F2112" s="46">
        <f>IF(Cadastro_Cargas!$E$12=0,0,IF(Perfil_Area!$I$16=0,0,MIN(Cadastro_Cargas!$E$12,MAX(Cadastro_Cargas!$F$12,Perfil_Area!$I$16*RANDBETWEEN(85,115)/100))))</f>
        <v>0.2</v>
      </c>
    </row>
    <row r="2113" ht="15.0" customHeight="1">
      <c r="A2113" s="45">
        <v>45664.25</v>
      </c>
      <c r="B2113" s="35">
        <v>6.0</v>
      </c>
      <c r="C2113" s="35" t="s">
        <v>129</v>
      </c>
      <c r="D2113" s="39" t="s">
        <v>31</v>
      </c>
      <c r="E2113" s="35" t="s">
        <v>174</v>
      </c>
      <c r="F2113" s="46">
        <f>IF(Cadastro_Cargas!$E$13=0,0,IF(Perfil_Area!$I$4=0,0,MIN(Cadastro_Cargas!$E$13,MAX(Cadastro_Cargas!$F$13,Perfil_Area!$I$4*RANDBETWEEN(85,115)/100))))</f>
        <v>1.1175</v>
      </c>
    </row>
    <row r="2114" ht="15.0" customHeight="1">
      <c r="A2114" s="45">
        <v>45664.25</v>
      </c>
      <c r="B2114" s="35">
        <v>6.0</v>
      </c>
      <c r="C2114" s="35" t="s">
        <v>129</v>
      </c>
      <c r="D2114" s="40" t="s">
        <v>44</v>
      </c>
      <c r="E2114" s="35" t="s">
        <v>174</v>
      </c>
      <c r="F2114" s="46">
        <f>IF(Cadastro_Cargas!$E$14=0,0,IF(Perfil_Area!$I$6=0,0,MIN(Cadastro_Cargas!$E$14,MAX(Cadastro_Cargas!$F$14,Perfil_Area!$I$6*RANDBETWEEN(85,115)/100))))</f>
        <v>0.514</v>
      </c>
    </row>
    <row r="2115" ht="15.0" customHeight="1">
      <c r="A2115" s="45">
        <v>45664.25</v>
      </c>
      <c r="B2115" s="35">
        <v>6.0</v>
      </c>
      <c r="C2115" s="35" t="s">
        <v>129</v>
      </c>
      <c r="D2115" s="41" t="s">
        <v>56</v>
      </c>
      <c r="E2115" s="35" t="s">
        <v>174</v>
      </c>
      <c r="F2115" s="46">
        <f>IF(Cadastro_Cargas!$E$15=0,0,IF(Perfil_Area!$I$8=0,0,MIN(Cadastro_Cargas!$E$15,MAX(Cadastro_Cargas!$F$15,Perfil_Area!$I$8*RANDBETWEEN(85,115)/100))))</f>
        <v>0.1008</v>
      </c>
    </row>
    <row r="2116" ht="15.0" customHeight="1">
      <c r="A2116" s="45">
        <v>45664.2916666667</v>
      </c>
      <c r="B2116" s="35">
        <v>7.0</v>
      </c>
      <c r="C2116" s="35" t="s">
        <v>128</v>
      </c>
      <c r="D2116" s="36" t="s">
        <v>104</v>
      </c>
      <c r="E2116" s="35" t="s">
        <v>173</v>
      </c>
      <c r="F2116" s="46">
        <f>IF(Cadastro_Cargas!$E$2=0,0,IF(Perfil_Area!$J$9=0,0,MIN(Cadastro_Cargas!$E$2,MAX(Cadastro_Cargas!$F$2,Perfil_Area!$J$9*RANDBETWEEN(85,115)/100))))</f>
        <v>0</v>
      </c>
    </row>
    <row r="2117" ht="15.0" customHeight="1">
      <c r="A2117" s="45">
        <v>45664.2916666667</v>
      </c>
      <c r="B2117" s="35">
        <v>7.0</v>
      </c>
      <c r="C2117" s="35" t="s">
        <v>128</v>
      </c>
      <c r="D2117" s="36" t="s">
        <v>105</v>
      </c>
      <c r="E2117" s="35" t="s">
        <v>173</v>
      </c>
      <c r="F2117" s="46">
        <f>IF(Cadastro_Cargas!$E$3=0,0,IF(Perfil_Area!$J$11=0,0,MIN(Cadastro_Cargas!$E$3,MAX(Cadastro_Cargas!$F$3,Perfil_Area!$J$11*RANDBETWEEN(85,115)/100))))</f>
        <v>0</v>
      </c>
    </row>
    <row r="2118" ht="15.0" customHeight="1">
      <c r="A2118" s="45">
        <v>45664.2916666667</v>
      </c>
      <c r="B2118" s="35">
        <v>7.0</v>
      </c>
      <c r="C2118" s="35" t="s">
        <v>128</v>
      </c>
      <c r="D2118" s="36" t="s">
        <v>106</v>
      </c>
      <c r="E2118" s="35" t="s">
        <v>173</v>
      </c>
      <c r="F2118" s="46">
        <f>IF(Cadastro_Cargas!$E$4=0,0,IF(Perfil_Area!$J$13=0,0,MIN(Cadastro_Cargas!$E$4,MAX(Cadastro_Cargas!$F$4,Perfil_Area!$J$13*RANDBETWEEN(85,115)/100))))</f>
        <v>0</v>
      </c>
    </row>
    <row r="2119" ht="15.0" customHeight="1">
      <c r="A2119" s="45">
        <v>45664.2916666667</v>
      </c>
      <c r="B2119" s="35">
        <v>7.0</v>
      </c>
      <c r="C2119" s="35" t="s">
        <v>128</v>
      </c>
      <c r="D2119" s="36" t="s">
        <v>107</v>
      </c>
      <c r="E2119" s="35" t="s">
        <v>173</v>
      </c>
      <c r="F2119" s="46">
        <f>IF(Cadastro_Cargas!$E$5=0,0,IF(Perfil_Area!$J$15=0,0,MIN(Cadastro_Cargas!$E$5,MAX(Cadastro_Cargas!$F$5,Perfil_Area!$J$15*RANDBETWEEN(85,115)/100))))</f>
        <v>0.176</v>
      </c>
    </row>
    <row r="2120" ht="15.0" customHeight="1">
      <c r="A2120" s="45">
        <v>45664.2916666667</v>
      </c>
      <c r="B2120" s="35">
        <v>7.0</v>
      </c>
      <c r="C2120" s="35" t="s">
        <v>128</v>
      </c>
      <c r="D2120" s="39" t="s">
        <v>31</v>
      </c>
      <c r="E2120" s="35" t="s">
        <v>174</v>
      </c>
      <c r="F2120" s="46">
        <f>IF(Cadastro_Cargas!$E$6=0,0,IF(Perfil_Area!$J$3=0,0,MIN(Cadastro_Cargas!$E$6,MAX(Cadastro_Cargas!$F$6,Perfil_Area!$J$3*RANDBETWEEN(85,115)/100))))</f>
        <v>0.651</v>
      </c>
    </row>
    <row r="2121" ht="15.0" customHeight="1">
      <c r="A2121" s="45">
        <v>45664.2916666667</v>
      </c>
      <c r="B2121" s="35">
        <v>7.0</v>
      </c>
      <c r="C2121" s="35" t="s">
        <v>128</v>
      </c>
      <c r="D2121" s="40" t="s">
        <v>44</v>
      </c>
      <c r="E2121" s="35" t="s">
        <v>174</v>
      </c>
      <c r="F2121" s="46">
        <f>IF(Cadastro_Cargas!$E$7=0,0,IF(Perfil_Area!$J$5=0,0,MIN(Cadastro_Cargas!$E$7,MAX(Cadastro_Cargas!$F$7,Perfil_Area!$J$5*RANDBETWEEN(85,115)/100))))</f>
        <v>0.354</v>
      </c>
    </row>
    <row r="2122" ht="15.0" customHeight="1">
      <c r="A2122" s="45">
        <v>45664.2916666667</v>
      </c>
      <c r="B2122" s="35">
        <v>7.0</v>
      </c>
      <c r="C2122" s="35" t="s">
        <v>128</v>
      </c>
      <c r="D2122" s="41" t="s">
        <v>56</v>
      </c>
      <c r="E2122" s="35" t="s">
        <v>174</v>
      </c>
      <c r="F2122" s="46">
        <f>IF(Cadastro_Cargas!$E$8=0,0,IF(Perfil_Area!$J$7=0,0,MIN(Cadastro_Cargas!$E$8,MAX(Cadastro_Cargas!$F$8,Perfil_Area!$J$7*RANDBETWEEN(85,115)/100))))</f>
        <v>0</v>
      </c>
    </row>
    <row r="2123" ht="15.0" customHeight="1">
      <c r="A2123" s="45">
        <v>45664.2916666667</v>
      </c>
      <c r="B2123" s="35">
        <v>7.0</v>
      </c>
      <c r="C2123" s="35" t="s">
        <v>129</v>
      </c>
      <c r="D2123" s="36" t="s">
        <v>104</v>
      </c>
      <c r="E2123" s="35" t="s">
        <v>173</v>
      </c>
      <c r="F2123" s="46">
        <f>IF(Cadastro_Cargas!$E$9=0,0,IF(Perfil_Area!$J$10=0,0,MIN(Cadastro_Cargas!$E$9,MAX(Cadastro_Cargas!$F$9,Perfil_Area!$J$10*RANDBETWEEN(85,115)/100))))</f>
        <v>0</v>
      </c>
    </row>
    <row r="2124" ht="15.0" customHeight="1">
      <c r="A2124" s="45">
        <v>45664.2916666667</v>
      </c>
      <c r="B2124" s="35">
        <v>7.0</v>
      </c>
      <c r="C2124" s="35" t="s">
        <v>129</v>
      </c>
      <c r="D2124" s="36" t="s">
        <v>105</v>
      </c>
      <c r="E2124" s="35" t="s">
        <v>173</v>
      </c>
      <c r="F2124" s="46">
        <f>IF(Cadastro_Cargas!$E$10=0,0,IF(Perfil_Area!$J$12=0,0,MIN(Cadastro_Cargas!$E$10,MAX(Cadastro_Cargas!$F$10,Perfil_Area!$J$12*RANDBETWEEN(85,115)/100))))</f>
        <v>16.368</v>
      </c>
    </row>
    <row r="2125" ht="15.0" customHeight="1">
      <c r="A2125" s="45">
        <v>45664.2916666667</v>
      </c>
      <c r="B2125" s="35">
        <v>7.0</v>
      </c>
      <c r="C2125" s="35" t="s">
        <v>129</v>
      </c>
      <c r="D2125" s="36" t="s">
        <v>106</v>
      </c>
      <c r="E2125" s="35" t="s">
        <v>173</v>
      </c>
      <c r="F2125" s="46">
        <f>IF(Cadastro_Cargas!$E$11=0,0,IF(Perfil_Area!$J$14=0,0,MIN(Cadastro_Cargas!$E$11,MAX(Cadastro_Cargas!$F$11,Perfil_Area!$J$14*RANDBETWEEN(85,115)/100))))</f>
        <v>2.14991679</v>
      </c>
    </row>
    <row r="2126" ht="15.0" customHeight="1">
      <c r="A2126" s="45">
        <v>45664.2916666667</v>
      </c>
      <c r="B2126" s="35">
        <v>7.0</v>
      </c>
      <c r="C2126" s="35" t="s">
        <v>129</v>
      </c>
      <c r="D2126" s="36" t="s">
        <v>107</v>
      </c>
      <c r="E2126" s="35" t="s">
        <v>173</v>
      </c>
      <c r="F2126" s="46">
        <f>IF(Cadastro_Cargas!$E$12=0,0,IF(Perfil_Area!$J$16=0,0,MIN(Cadastro_Cargas!$E$12,MAX(Cadastro_Cargas!$F$12,Perfil_Area!$J$16*RANDBETWEEN(85,115)/100))))</f>
        <v>0.188</v>
      </c>
    </row>
    <row r="2127" ht="15.0" customHeight="1">
      <c r="A2127" s="45">
        <v>45664.2916666667</v>
      </c>
      <c r="B2127" s="35">
        <v>7.0</v>
      </c>
      <c r="C2127" s="35" t="s">
        <v>129</v>
      </c>
      <c r="D2127" s="39" t="s">
        <v>31</v>
      </c>
      <c r="E2127" s="35" t="s">
        <v>174</v>
      </c>
      <c r="F2127" s="46">
        <f>IF(Cadastro_Cargas!$E$13=0,0,IF(Perfil_Area!$J$4=0,0,MIN(Cadastro_Cargas!$E$13,MAX(Cadastro_Cargas!$F$13,Perfil_Area!$J$4*RANDBETWEEN(85,115)/100))))</f>
        <v>1.1175</v>
      </c>
    </row>
    <row r="2128" ht="15.0" customHeight="1">
      <c r="A2128" s="45">
        <v>45664.2916666667</v>
      </c>
      <c r="B2128" s="35">
        <v>7.0</v>
      </c>
      <c r="C2128" s="35" t="s">
        <v>129</v>
      </c>
      <c r="D2128" s="40" t="s">
        <v>44</v>
      </c>
      <c r="E2128" s="35" t="s">
        <v>174</v>
      </c>
      <c r="F2128" s="46">
        <f>IF(Cadastro_Cargas!$E$14=0,0,IF(Perfil_Area!$J$6=0,0,MIN(Cadastro_Cargas!$E$14,MAX(Cadastro_Cargas!$F$14,Perfil_Area!$J$6*RANDBETWEEN(85,115)/100))))</f>
        <v>0.514</v>
      </c>
    </row>
    <row r="2129" ht="15.0" customHeight="1">
      <c r="A2129" s="45">
        <v>45664.2916666667</v>
      </c>
      <c r="B2129" s="35">
        <v>7.0</v>
      </c>
      <c r="C2129" s="35" t="s">
        <v>129</v>
      </c>
      <c r="D2129" s="41" t="s">
        <v>56</v>
      </c>
      <c r="E2129" s="35" t="s">
        <v>174</v>
      </c>
      <c r="F2129" s="46">
        <f>IF(Cadastro_Cargas!$E$15=0,0,IF(Perfil_Area!$J$8=0,0,MIN(Cadastro_Cargas!$E$15,MAX(Cadastro_Cargas!$F$15,Perfil_Area!$J$8*RANDBETWEEN(85,115)/100))))</f>
        <v>0</v>
      </c>
    </row>
    <row r="2130" ht="15.0" customHeight="1">
      <c r="A2130" s="45">
        <v>45664.3333333333</v>
      </c>
      <c r="B2130" s="35">
        <v>8.0</v>
      </c>
      <c r="C2130" s="35" t="s">
        <v>128</v>
      </c>
      <c r="D2130" s="36" t="s">
        <v>104</v>
      </c>
      <c r="E2130" s="35" t="s">
        <v>173</v>
      </c>
      <c r="F2130" s="46">
        <f>IF(Cadastro_Cargas!$E$2=0,0,IF(Perfil_Area!$K$9=0,0,MIN(Cadastro_Cargas!$E$2,MAX(Cadastro_Cargas!$F$2,Perfil_Area!$K$9*RANDBETWEEN(85,115)/100))))</f>
        <v>0</v>
      </c>
    </row>
    <row r="2131" ht="15.0" customHeight="1">
      <c r="A2131" s="45">
        <v>45664.3333333333</v>
      </c>
      <c r="B2131" s="35">
        <v>8.0</v>
      </c>
      <c r="C2131" s="35" t="s">
        <v>128</v>
      </c>
      <c r="D2131" s="36" t="s">
        <v>105</v>
      </c>
      <c r="E2131" s="35" t="s">
        <v>173</v>
      </c>
      <c r="F2131" s="46">
        <f>IF(Cadastro_Cargas!$E$3=0,0,IF(Perfil_Area!$K$11=0,0,MIN(Cadastro_Cargas!$E$3,MAX(Cadastro_Cargas!$F$3,Perfil_Area!$K$11*RANDBETWEEN(85,115)/100))))</f>
        <v>0</v>
      </c>
    </row>
    <row r="2132" ht="15.0" customHeight="1">
      <c r="A2132" s="45">
        <v>45664.3333333333</v>
      </c>
      <c r="B2132" s="35">
        <v>8.0</v>
      </c>
      <c r="C2132" s="35" t="s">
        <v>128</v>
      </c>
      <c r="D2132" s="36" t="s">
        <v>106</v>
      </c>
      <c r="E2132" s="35" t="s">
        <v>173</v>
      </c>
      <c r="F2132" s="46">
        <f>IF(Cadastro_Cargas!$E$4=0,0,IF(Perfil_Area!$K$13=0,0,MIN(Cadastro_Cargas!$E$4,MAX(Cadastro_Cargas!$F$4,Perfil_Area!$K$13*RANDBETWEEN(85,115)/100))))</f>
        <v>0</v>
      </c>
    </row>
    <row r="2133" ht="15.0" customHeight="1">
      <c r="A2133" s="45">
        <v>45664.3333333333</v>
      </c>
      <c r="B2133" s="35">
        <v>8.0</v>
      </c>
      <c r="C2133" s="35" t="s">
        <v>128</v>
      </c>
      <c r="D2133" s="36" t="s">
        <v>107</v>
      </c>
      <c r="E2133" s="35" t="s">
        <v>173</v>
      </c>
      <c r="F2133" s="46">
        <f>IF(Cadastro_Cargas!$E$5=0,0,IF(Perfil_Area!$K$15=0,0,MIN(Cadastro_Cargas!$E$5,MAX(Cadastro_Cargas!$F$5,Perfil_Area!$K$15*RANDBETWEEN(85,115)/100))))</f>
        <v>0.19</v>
      </c>
    </row>
    <row r="2134" ht="15.0" customHeight="1">
      <c r="A2134" s="45">
        <v>45664.3333333333</v>
      </c>
      <c r="B2134" s="35">
        <v>8.0</v>
      </c>
      <c r="C2134" s="35" t="s">
        <v>128</v>
      </c>
      <c r="D2134" s="39" t="s">
        <v>31</v>
      </c>
      <c r="E2134" s="35" t="s">
        <v>174</v>
      </c>
      <c r="F2134" s="46">
        <f>IF(Cadastro_Cargas!$E$6=0,0,IF(Perfil_Area!$K$3=0,0,MIN(Cadastro_Cargas!$E$6,MAX(Cadastro_Cargas!$F$6,Perfil_Area!$K$3*RANDBETWEEN(85,115)/100))))</f>
        <v>0.9858</v>
      </c>
    </row>
    <row r="2135" ht="15.0" customHeight="1">
      <c r="A2135" s="45">
        <v>45664.3333333333</v>
      </c>
      <c r="B2135" s="35">
        <v>8.0</v>
      </c>
      <c r="C2135" s="35" t="s">
        <v>128</v>
      </c>
      <c r="D2135" s="40" t="s">
        <v>44</v>
      </c>
      <c r="E2135" s="35" t="s">
        <v>174</v>
      </c>
      <c r="F2135" s="46">
        <f>IF(Cadastro_Cargas!$E$7=0,0,IF(Perfil_Area!$K$5=0,0,MIN(Cadastro_Cargas!$E$7,MAX(Cadastro_Cargas!$F$7,Perfil_Area!$K$5*RANDBETWEEN(85,115)/100))))</f>
        <v>0.354</v>
      </c>
    </row>
    <row r="2136" ht="15.0" customHeight="1">
      <c r="A2136" s="45">
        <v>45664.3333333333</v>
      </c>
      <c r="B2136" s="35">
        <v>8.0</v>
      </c>
      <c r="C2136" s="35" t="s">
        <v>128</v>
      </c>
      <c r="D2136" s="41" t="s">
        <v>56</v>
      </c>
      <c r="E2136" s="35" t="s">
        <v>174</v>
      </c>
      <c r="F2136" s="46">
        <f>IF(Cadastro_Cargas!$E$8=0,0,IF(Perfil_Area!$K$7=0,0,MIN(Cadastro_Cargas!$E$8,MAX(Cadastro_Cargas!$F$8,Perfil_Area!$K$7*RANDBETWEEN(85,115)/100))))</f>
        <v>0</v>
      </c>
    </row>
    <row r="2137" ht="15.0" customHeight="1">
      <c r="A2137" s="45">
        <v>45664.3333333333</v>
      </c>
      <c r="B2137" s="35">
        <v>8.0</v>
      </c>
      <c r="C2137" s="35" t="s">
        <v>129</v>
      </c>
      <c r="D2137" s="36" t="s">
        <v>104</v>
      </c>
      <c r="E2137" s="35" t="s">
        <v>173</v>
      </c>
      <c r="F2137" s="46">
        <f>IF(Cadastro_Cargas!$E$9=0,0,IF(Perfil_Area!$K$10=0,0,MIN(Cadastro_Cargas!$E$9,MAX(Cadastro_Cargas!$F$9,Perfil_Area!$K$10*RANDBETWEEN(85,115)/100))))</f>
        <v>0</v>
      </c>
    </row>
    <row r="2138" ht="15.0" customHeight="1">
      <c r="A2138" s="45">
        <v>45664.3333333333</v>
      </c>
      <c r="B2138" s="35">
        <v>8.0</v>
      </c>
      <c r="C2138" s="35" t="s">
        <v>129</v>
      </c>
      <c r="D2138" s="36" t="s">
        <v>105</v>
      </c>
      <c r="E2138" s="35" t="s">
        <v>173</v>
      </c>
      <c r="F2138" s="46">
        <f>IF(Cadastro_Cargas!$E$10=0,0,IF(Perfil_Area!$K$12=0,0,MIN(Cadastro_Cargas!$E$10,MAX(Cadastro_Cargas!$F$10,Perfil_Area!$K$12*RANDBETWEEN(85,115)/100))))</f>
        <v>17.6</v>
      </c>
    </row>
    <row r="2139" ht="15.0" customHeight="1">
      <c r="A2139" s="45">
        <v>45664.3333333333</v>
      </c>
      <c r="B2139" s="35">
        <v>8.0</v>
      </c>
      <c r="C2139" s="35" t="s">
        <v>129</v>
      </c>
      <c r="D2139" s="36" t="s">
        <v>106</v>
      </c>
      <c r="E2139" s="35" t="s">
        <v>173</v>
      </c>
      <c r="F2139" s="46">
        <f>IF(Cadastro_Cargas!$E$11=0,0,IF(Perfil_Area!$K$14=0,0,MIN(Cadastro_Cargas!$E$11,MAX(Cadastro_Cargas!$F$11,Perfil_Area!$K$14*RANDBETWEEN(85,115)/100))))</f>
        <v>2.367013373</v>
      </c>
    </row>
    <row r="2140" ht="15.0" customHeight="1">
      <c r="A2140" s="45">
        <v>45664.3333333333</v>
      </c>
      <c r="B2140" s="35">
        <v>8.0</v>
      </c>
      <c r="C2140" s="35" t="s">
        <v>129</v>
      </c>
      <c r="D2140" s="36" t="s">
        <v>107</v>
      </c>
      <c r="E2140" s="35" t="s">
        <v>173</v>
      </c>
      <c r="F2140" s="46">
        <f>IF(Cadastro_Cargas!$E$12=0,0,IF(Perfil_Area!$K$16=0,0,MIN(Cadastro_Cargas!$E$12,MAX(Cadastro_Cargas!$F$12,Perfil_Area!$K$16*RANDBETWEEN(85,115)/100))))</f>
        <v>0.2</v>
      </c>
    </row>
    <row r="2141" ht="15.0" customHeight="1">
      <c r="A2141" s="45">
        <v>45664.3333333333</v>
      </c>
      <c r="B2141" s="35">
        <v>8.0</v>
      </c>
      <c r="C2141" s="35" t="s">
        <v>129</v>
      </c>
      <c r="D2141" s="39" t="s">
        <v>31</v>
      </c>
      <c r="E2141" s="35" t="s">
        <v>174</v>
      </c>
      <c r="F2141" s="46">
        <f>IF(Cadastro_Cargas!$E$13=0,0,IF(Perfil_Area!$K$4=0,0,MIN(Cadastro_Cargas!$E$13,MAX(Cadastro_Cargas!$F$13,Perfil_Area!$K$4*RANDBETWEEN(85,115)/100))))</f>
        <v>1.5884</v>
      </c>
    </row>
    <row r="2142" ht="15.0" customHeight="1">
      <c r="A2142" s="45">
        <v>45664.3333333333</v>
      </c>
      <c r="B2142" s="35">
        <v>8.0</v>
      </c>
      <c r="C2142" s="35" t="s">
        <v>129</v>
      </c>
      <c r="D2142" s="40" t="s">
        <v>44</v>
      </c>
      <c r="E2142" s="35" t="s">
        <v>174</v>
      </c>
      <c r="F2142" s="46">
        <f>IF(Cadastro_Cargas!$E$14=0,0,IF(Perfil_Area!$K$6=0,0,MIN(Cadastro_Cargas!$E$14,MAX(Cadastro_Cargas!$F$14,Perfil_Area!$K$6*RANDBETWEEN(85,115)/100))))</f>
        <v>0.514</v>
      </c>
    </row>
    <row r="2143" ht="15.0" customHeight="1">
      <c r="A2143" s="45">
        <v>45664.3333333333</v>
      </c>
      <c r="B2143" s="35">
        <v>8.0</v>
      </c>
      <c r="C2143" s="35" t="s">
        <v>129</v>
      </c>
      <c r="D2143" s="41" t="s">
        <v>56</v>
      </c>
      <c r="E2143" s="35" t="s">
        <v>174</v>
      </c>
      <c r="F2143" s="46">
        <f>IF(Cadastro_Cargas!$E$15=0,0,IF(Perfil_Area!$K$8=0,0,MIN(Cadastro_Cargas!$E$15,MAX(Cadastro_Cargas!$F$15,Perfil_Area!$K$8*RANDBETWEEN(85,115)/100))))</f>
        <v>0</v>
      </c>
    </row>
    <row r="2144" ht="15.0" customHeight="1">
      <c r="A2144" s="45">
        <v>45664.375</v>
      </c>
      <c r="B2144" s="35">
        <v>9.0</v>
      </c>
      <c r="C2144" s="35" t="s">
        <v>128</v>
      </c>
      <c r="D2144" s="36" t="s">
        <v>104</v>
      </c>
      <c r="E2144" s="35" t="s">
        <v>173</v>
      </c>
      <c r="F2144" s="46">
        <f>IF(Cadastro_Cargas!$E$2=0,0,IF(Perfil_Area!$L$9=0,0,MIN(Cadastro_Cargas!$E$2,MAX(Cadastro_Cargas!$F$2,Perfil_Area!$L$9*RANDBETWEEN(85,115)/100))))</f>
        <v>0</v>
      </c>
    </row>
    <row r="2145" ht="15.0" customHeight="1">
      <c r="A2145" s="45">
        <v>45664.375</v>
      </c>
      <c r="B2145" s="35">
        <v>9.0</v>
      </c>
      <c r="C2145" s="35" t="s">
        <v>128</v>
      </c>
      <c r="D2145" s="36" t="s">
        <v>105</v>
      </c>
      <c r="E2145" s="35" t="s">
        <v>173</v>
      </c>
      <c r="F2145" s="46">
        <f>IF(Cadastro_Cargas!$E$3=0,0,IF(Perfil_Area!$L$11=0,0,MIN(Cadastro_Cargas!$E$3,MAX(Cadastro_Cargas!$F$3,Perfil_Area!$L$11*RANDBETWEEN(85,115)/100))))</f>
        <v>0</v>
      </c>
    </row>
    <row r="2146" ht="15.0" customHeight="1">
      <c r="A2146" s="45">
        <v>45664.375</v>
      </c>
      <c r="B2146" s="35">
        <v>9.0</v>
      </c>
      <c r="C2146" s="35" t="s">
        <v>128</v>
      </c>
      <c r="D2146" s="36" t="s">
        <v>106</v>
      </c>
      <c r="E2146" s="35" t="s">
        <v>173</v>
      </c>
      <c r="F2146" s="46">
        <f>IF(Cadastro_Cargas!$E$4=0,0,IF(Perfil_Area!$L$13=0,0,MIN(Cadastro_Cargas!$E$4,MAX(Cadastro_Cargas!$F$4,Perfil_Area!$L$13*RANDBETWEEN(85,115)/100))))</f>
        <v>0</v>
      </c>
    </row>
    <row r="2147" ht="15.0" customHeight="1">
      <c r="A2147" s="45">
        <v>45664.375</v>
      </c>
      <c r="B2147" s="35">
        <v>9.0</v>
      </c>
      <c r="C2147" s="35" t="s">
        <v>128</v>
      </c>
      <c r="D2147" s="36" t="s">
        <v>107</v>
      </c>
      <c r="E2147" s="35" t="s">
        <v>173</v>
      </c>
      <c r="F2147" s="46">
        <f>IF(Cadastro_Cargas!$E$5=0,0,IF(Perfil_Area!$L$15=0,0,MIN(Cadastro_Cargas!$E$5,MAX(Cadastro_Cargas!$F$5,Perfil_Area!$L$15*RANDBETWEEN(85,115)/100))))</f>
        <v>0.2</v>
      </c>
    </row>
    <row r="2148" ht="15.0" customHeight="1">
      <c r="A2148" s="45">
        <v>45664.375</v>
      </c>
      <c r="B2148" s="35">
        <v>9.0</v>
      </c>
      <c r="C2148" s="35" t="s">
        <v>128</v>
      </c>
      <c r="D2148" s="39" t="s">
        <v>31</v>
      </c>
      <c r="E2148" s="35" t="s">
        <v>174</v>
      </c>
      <c r="F2148" s="46">
        <f>IF(Cadastro_Cargas!$E$6=0,0,IF(Perfil_Area!$L$3=0,0,MIN(Cadastro_Cargas!$E$6,MAX(Cadastro_Cargas!$F$6,Perfil_Area!$L$3*RANDBETWEEN(85,115)/100))))</f>
        <v>1.8584</v>
      </c>
    </row>
    <row r="2149" ht="15.0" customHeight="1">
      <c r="A2149" s="45">
        <v>45664.375</v>
      </c>
      <c r="B2149" s="35">
        <v>9.0</v>
      </c>
      <c r="C2149" s="35" t="s">
        <v>128</v>
      </c>
      <c r="D2149" s="40" t="s">
        <v>44</v>
      </c>
      <c r="E2149" s="35" t="s">
        <v>174</v>
      </c>
      <c r="F2149" s="46">
        <f>IF(Cadastro_Cargas!$E$7=0,0,IF(Perfil_Area!$L$5=0,0,MIN(Cadastro_Cargas!$E$7,MAX(Cadastro_Cargas!$F$7,Perfil_Area!$L$5*RANDBETWEEN(85,115)/100))))</f>
        <v>0.23838</v>
      </c>
    </row>
    <row r="2150" ht="15.0" customHeight="1">
      <c r="A2150" s="45">
        <v>45664.375</v>
      </c>
      <c r="B2150" s="35">
        <v>9.0</v>
      </c>
      <c r="C2150" s="35" t="s">
        <v>128</v>
      </c>
      <c r="D2150" s="41" t="s">
        <v>56</v>
      </c>
      <c r="E2150" s="35" t="s">
        <v>174</v>
      </c>
      <c r="F2150" s="46">
        <f>IF(Cadastro_Cargas!$E$8=0,0,IF(Perfil_Area!$L$7=0,0,MIN(Cadastro_Cargas!$E$8,MAX(Cadastro_Cargas!$F$8,Perfil_Area!$L$7*RANDBETWEEN(85,115)/100))))</f>
        <v>0</v>
      </c>
    </row>
    <row r="2151" ht="15.0" customHeight="1">
      <c r="A2151" s="45">
        <v>45664.375</v>
      </c>
      <c r="B2151" s="35">
        <v>9.0</v>
      </c>
      <c r="C2151" s="35" t="s">
        <v>129</v>
      </c>
      <c r="D2151" s="36" t="s">
        <v>104</v>
      </c>
      <c r="E2151" s="35" t="s">
        <v>173</v>
      </c>
      <c r="F2151" s="46">
        <f>IF(Cadastro_Cargas!$E$9=0,0,IF(Perfil_Area!$L$10=0,0,MIN(Cadastro_Cargas!$E$9,MAX(Cadastro_Cargas!$F$9,Perfil_Area!$L$10*RANDBETWEEN(85,115)/100))))</f>
        <v>0</v>
      </c>
    </row>
    <row r="2152" ht="15.0" customHeight="1">
      <c r="A2152" s="45">
        <v>45664.375</v>
      </c>
      <c r="B2152" s="35">
        <v>9.0</v>
      </c>
      <c r="C2152" s="35" t="s">
        <v>129</v>
      </c>
      <c r="D2152" s="36" t="s">
        <v>105</v>
      </c>
      <c r="E2152" s="35" t="s">
        <v>173</v>
      </c>
      <c r="F2152" s="46">
        <f>IF(Cadastro_Cargas!$E$10=0,0,IF(Perfil_Area!$L$12=0,0,MIN(Cadastro_Cargas!$E$10,MAX(Cadastro_Cargas!$F$10,Perfil_Area!$L$12*RANDBETWEEN(85,115)/100))))</f>
        <v>0</v>
      </c>
    </row>
    <row r="2153" ht="15.0" customHeight="1">
      <c r="A2153" s="45">
        <v>45664.375</v>
      </c>
      <c r="B2153" s="35">
        <v>9.0</v>
      </c>
      <c r="C2153" s="35" t="s">
        <v>129</v>
      </c>
      <c r="D2153" s="36" t="s">
        <v>106</v>
      </c>
      <c r="E2153" s="35" t="s">
        <v>173</v>
      </c>
      <c r="F2153" s="46">
        <f>IF(Cadastro_Cargas!$E$11=0,0,IF(Perfil_Area!$L$14=0,0,MIN(Cadastro_Cargas!$E$11,MAX(Cadastro_Cargas!$F$11,Perfil_Area!$L$14*RANDBETWEEN(85,115)/100))))</f>
        <v>2.296002972</v>
      </c>
    </row>
    <row r="2154" ht="15.0" customHeight="1">
      <c r="A2154" s="45">
        <v>45664.375</v>
      </c>
      <c r="B2154" s="35">
        <v>9.0</v>
      </c>
      <c r="C2154" s="35" t="s">
        <v>129</v>
      </c>
      <c r="D2154" s="36" t="s">
        <v>107</v>
      </c>
      <c r="E2154" s="35" t="s">
        <v>173</v>
      </c>
      <c r="F2154" s="46">
        <f>IF(Cadastro_Cargas!$E$12=0,0,IF(Perfil_Area!$L$16=0,0,MIN(Cadastro_Cargas!$E$12,MAX(Cadastro_Cargas!$F$12,Perfil_Area!$L$16*RANDBETWEEN(85,115)/100))))</f>
        <v>0.2</v>
      </c>
    </row>
    <row r="2155" ht="15.0" customHeight="1">
      <c r="A2155" s="45">
        <v>45664.375</v>
      </c>
      <c r="B2155" s="35">
        <v>9.0</v>
      </c>
      <c r="C2155" s="35" t="s">
        <v>129</v>
      </c>
      <c r="D2155" s="39" t="s">
        <v>31</v>
      </c>
      <c r="E2155" s="35" t="s">
        <v>174</v>
      </c>
      <c r="F2155" s="46">
        <f>IF(Cadastro_Cargas!$E$13=0,0,IF(Perfil_Area!$L$4=0,0,MIN(Cadastro_Cargas!$E$13,MAX(Cadastro_Cargas!$F$13,Perfil_Area!$L$4*RANDBETWEEN(85,115)/100))))</f>
        <v>3.61325</v>
      </c>
    </row>
    <row r="2156" ht="15.0" customHeight="1">
      <c r="A2156" s="45">
        <v>45664.375</v>
      </c>
      <c r="B2156" s="35">
        <v>9.0</v>
      </c>
      <c r="C2156" s="35" t="s">
        <v>129</v>
      </c>
      <c r="D2156" s="40" t="s">
        <v>44</v>
      </c>
      <c r="E2156" s="35" t="s">
        <v>174</v>
      </c>
      <c r="F2156" s="46">
        <f>IF(Cadastro_Cargas!$E$14=0,0,IF(Perfil_Area!$L$6=0,0,MIN(Cadastro_Cargas!$E$14,MAX(Cadastro_Cargas!$F$14,Perfil_Area!$L$6*RANDBETWEEN(85,115)/100))))</f>
        <v>0.38612</v>
      </c>
    </row>
    <row r="2157" ht="15.0" customHeight="1">
      <c r="A2157" s="45">
        <v>45664.375</v>
      </c>
      <c r="B2157" s="35">
        <v>9.0</v>
      </c>
      <c r="C2157" s="35" t="s">
        <v>129</v>
      </c>
      <c r="D2157" s="41" t="s">
        <v>56</v>
      </c>
      <c r="E2157" s="35" t="s">
        <v>174</v>
      </c>
      <c r="F2157" s="46">
        <f>IF(Cadastro_Cargas!$E$15=0,0,IF(Perfil_Area!$L$8=0,0,MIN(Cadastro_Cargas!$E$15,MAX(Cadastro_Cargas!$F$15,Perfil_Area!$L$8*RANDBETWEEN(85,115)/100))))</f>
        <v>0</v>
      </c>
    </row>
    <row r="2158" ht="15.0" customHeight="1">
      <c r="A2158" s="45">
        <v>45664.4166666667</v>
      </c>
      <c r="B2158" s="35">
        <v>10.0</v>
      </c>
      <c r="C2158" s="35" t="s">
        <v>128</v>
      </c>
      <c r="D2158" s="36" t="s">
        <v>104</v>
      </c>
      <c r="E2158" s="35" t="s">
        <v>173</v>
      </c>
      <c r="F2158" s="46">
        <f>IF(Cadastro_Cargas!$E$2=0,0,IF(Perfil_Area!$M$9=0,0,MIN(Cadastro_Cargas!$E$2,MAX(Cadastro_Cargas!$F$2,Perfil_Area!$M$9*RANDBETWEEN(85,115)/100))))</f>
        <v>0</v>
      </c>
    </row>
    <row r="2159" ht="15.0" customHeight="1">
      <c r="A2159" s="45">
        <v>45664.4166666667</v>
      </c>
      <c r="B2159" s="35">
        <v>10.0</v>
      </c>
      <c r="C2159" s="35" t="s">
        <v>128</v>
      </c>
      <c r="D2159" s="36" t="s">
        <v>105</v>
      </c>
      <c r="E2159" s="35" t="s">
        <v>173</v>
      </c>
      <c r="F2159" s="46">
        <f>IF(Cadastro_Cargas!$E$3=0,0,IF(Perfil_Area!$M$11=0,0,MIN(Cadastro_Cargas!$E$3,MAX(Cadastro_Cargas!$F$3,Perfil_Area!$M$11*RANDBETWEEN(85,115)/100))))</f>
        <v>0</v>
      </c>
    </row>
    <row r="2160" ht="15.0" customHeight="1">
      <c r="A2160" s="45">
        <v>45664.4166666667</v>
      </c>
      <c r="B2160" s="35">
        <v>10.0</v>
      </c>
      <c r="C2160" s="35" t="s">
        <v>128</v>
      </c>
      <c r="D2160" s="36" t="s">
        <v>106</v>
      </c>
      <c r="E2160" s="35" t="s">
        <v>173</v>
      </c>
      <c r="F2160" s="46">
        <f>IF(Cadastro_Cargas!$E$4=0,0,IF(Perfil_Area!$M$13=0,0,MIN(Cadastro_Cargas!$E$4,MAX(Cadastro_Cargas!$F$4,Perfil_Area!$M$13*RANDBETWEEN(85,115)/100))))</f>
        <v>0</v>
      </c>
    </row>
    <row r="2161" ht="15.0" customHeight="1">
      <c r="A2161" s="45">
        <v>45664.4166666667</v>
      </c>
      <c r="B2161" s="35">
        <v>10.0</v>
      </c>
      <c r="C2161" s="35" t="s">
        <v>128</v>
      </c>
      <c r="D2161" s="36" t="s">
        <v>107</v>
      </c>
      <c r="E2161" s="35" t="s">
        <v>173</v>
      </c>
      <c r="F2161" s="46">
        <f>IF(Cadastro_Cargas!$E$5=0,0,IF(Perfil_Area!$M$15=0,0,MIN(Cadastro_Cargas!$E$5,MAX(Cadastro_Cargas!$F$5,Perfil_Area!$M$15*RANDBETWEEN(85,115)/100))))</f>
        <v>0.2</v>
      </c>
    </row>
    <row r="2162" ht="15.0" customHeight="1">
      <c r="A2162" s="45">
        <v>45664.4166666667</v>
      </c>
      <c r="B2162" s="35">
        <v>10.0</v>
      </c>
      <c r="C2162" s="35" t="s">
        <v>128</v>
      </c>
      <c r="D2162" s="39" t="s">
        <v>31</v>
      </c>
      <c r="E2162" s="35" t="s">
        <v>174</v>
      </c>
      <c r="F2162" s="46">
        <f>IF(Cadastro_Cargas!$E$6=0,0,IF(Perfil_Area!$M$3=0,0,MIN(Cadastro_Cargas!$E$6,MAX(Cadastro_Cargas!$F$6,Perfil_Area!$M$3*RANDBETWEEN(85,115)/100))))</f>
        <v>1.9796</v>
      </c>
    </row>
    <row r="2163" ht="15.0" customHeight="1">
      <c r="A2163" s="45">
        <v>45664.4166666667</v>
      </c>
      <c r="B2163" s="35">
        <v>10.0</v>
      </c>
      <c r="C2163" s="35" t="s">
        <v>128</v>
      </c>
      <c r="D2163" s="40" t="s">
        <v>44</v>
      </c>
      <c r="E2163" s="35" t="s">
        <v>174</v>
      </c>
      <c r="F2163" s="46">
        <f>IF(Cadastro_Cargas!$E$7=0,0,IF(Perfil_Area!$M$5=0,0,MIN(Cadastro_Cargas!$E$7,MAX(Cadastro_Cargas!$F$7,Perfil_Area!$M$5*RANDBETWEEN(85,115)/100))))</f>
        <v>0.2329</v>
      </c>
    </row>
    <row r="2164" ht="15.0" customHeight="1">
      <c r="A2164" s="45">
        <v>45664.4166666667</v>
      </c>
      <c r="B2164" s="35">
        <v>10.0</v>
      </c>
      <c r="C2164" s="35" t="s">
        <v>128</v>
      </c>
      <c r="D2164" s="41" t="s">
        <v>56</v>
      </c>
      <c r="E2164" s="35" t="s">
        <v>174</v>
      </c>
      <c r="F2164" s="46">
        <f>IF(Cadastro_Cargas!$E$8=0,0,IF(Perfil_Area!$M$7=0,0,MIN(Cadastro_Cargas!$E$8,MAX(Cadastro_Cargas!$F$8,Perfil_Area!$M$7*RANDBETWEEN(85,115)/100))))</f>
        <v>0</v>
      </c>
    </row>
    <row r="2165" ht="15.0" customHeight="1">
      <c r="A2165" s="45">
        <v>45664.4166666667</v>
      </c>
      <c r="B2165" s="35">
        <v>10.0</v>
      </c>
      <c r="C2165" s="35" t="s">
        <v>129</v>
      </c>
      <c r="D2165" s="36" t="s">
        <v>104</v>
      </c>
      <c r="E2165" s="35" t="s">
        <v>173</v>
      </c>
      <c r="F2165" s="46">
        <f>IF(Cadastro_Cargas!$E$9=0,0,IF(Perfil_Area!$M$10=0,0,MIN(Cadastro_Cargas!$E$9,MAX(Cadastro_Cargas!$F$9,Perfil_Area!$M$10*RANDBETWEEN(85,115)/100))))</f>
        <v>0</v>
      </c>
    </row>
    <row r="2166" ht="15.0" customHeight="1">
      <c r="A2166" s="45">
        <v>45664.4166666667</v>
      </c>
      <c r="B2166" s="35">
        <v>10.0</v>
      </c>
      <c r="C2166" s="35" t="s">
        <v>129</v>
      </c>
      <c r="D2166" s="36" t="s">
        <v>105</v>
      </c>
      <c r="E2166" s="35" t="s">
        <v>173</v>
      </c>
      <c r="F2166" s="46">
        <f>IF(Cadastro_Cargas!$E$10=0,0,IF(Perfil_Area!$M$12=0,0,MIN(Cadastro_Cargas!$E$10,MAX(Cadastro_Cargas!$F$10,Perfil_Area!$M$12*RANDBETWEEN(85,115)/100))))</f>
        <v>0</v>
      </c>
    </row>
    <row r="2167" ht="15.0" customHeight="1">
      <c r="A2167" s="45">
        <v>45664.4166666667</v>
      </c>
      <c r="B2167" s="35">
        <v>10.0</v>
      </c>
      <c r="C2167" s="35" t="s">
        <v>129</v>
      </c>
      <c r="D2167" s="36" t="s">
        <v>106</v>
      </c>
      <c r="E2167" s="35" t="s">
        <v>173</v>
      </c>
      <c r="F2167" s="46">
        <f>IF(Cadastro_Cargas!$E$11=0,0,IF(Perfil_Area!$M$14=0,0,MIN(Cadastro_Cargas!$E$11,MAX(Cadastro_Cargas!$F$11,Perfil_Area!$M$14*RANDBETWEEN(85,115)/100))))</f>
        <v>2.367013373</v>
      </c>
    </row>
    <row r="2168" ht="15.0" customHeight="1">
      <c r="A2168" s="45">
        <v>45664.4166666667</v>
      </c>
      <c r="B2168" s="35">
        <v>10.0</v>
      </c>
      <c r="C2168" s="35" t="s">
        <v>129</v>
      </c>
      <c r="D2168" s="36" t="s">
        <v>107</v>
      </c>
      <c r="E2168" s="35" t="s">
        <v>173</v>
      </c>
      <c r="F2168" s="46">
        <f>IF(Cadastro_Cargas!$E$12=0,0,IF(Perfil_Area!$M$16=0,0,MIN(Cadastro_Cargas!$E$12,MAX(Cadastro_Cargas!$F$12,Perfil_Area!$M$16*RANDBETWEEN(85,115)/100))))</f>
        <v>0.196</v>
      </c>
    </row>
    <row r="2169" ht="15.0" customHeight="1">
      <c r="A2169" s="45">
        <v>45664.4166666667</v>
      </c>
      <c r="B2169" s="35">
        <v>10.0</v>
      </c>
      <c r="C2169" s="35" t="s">
        <v>129</v>
      </c>
      <c r="D2169" s="39" t="s">
        <v>31</v>
      </c>
      <c r="E2169" s="35" t="s">
        <v>174</v>
      </c>
      <c r="F2169" s="46">
        <f>IF(Cadastro_Cargas!$E$13=0,0,IF(Perfil_Area!$M$4=0,0,MIN(Cadastro_Cargas!$E$13,MAX(Cadastro_Cargas!$F$13,Perfil_Area!$M$4*RANDBETWEEN(85,115)/100))))</f>
        <v>3.278</v>
      </c>
    </row>
    <row r="2170" ht="15.0" customHeight="1">
      <c r="A2170" s="45">
        <v>45664.4166666667</v>
      </c>
      <c r="B2170" s="35">
        <v>10.0</v>
      </c>
      <c r="C2170" s="35" t="s">
        <v>129</v>
      </c>
      <c r="D2170" s="40" t="s">
        <v>44</v>
      </c>
      <c r="E2170" s="35" t="s">
        <v>174</v>
      </c>
      <c r="F2170" s="46">
        <f>IF(Cadastro_Cargas!$E$14=0,0,IF(Perfil_Area!$M$6=0,0,MIN(Cadastro_Cargas!$E$14,MAX(Cadastro_Cargas!$F$14,Perfil_Area!$M$6*RANDBETWEEN(85,115)/100))))</f>
        <v>0.39006</v>
      </c>
    </row>
    <row r="2171" ht="15.0" customHeight="1">
      <c r="A2171" s="45">
        <v>45664.4166666667</v>
      </c>
      <c r="B2171" s="35">
        <v>10.0</v>
      </c>
      <c r="C2171" s="35" t="s">
        <v>129</v>
      </c>
      <c r="D2171" s="41" t="s">
        <v>56</v>
      </c>
      <c r="E2171" s="35" t="s">
        <v>174</v>
      </c>
      <c r="F2171" s="46">
        <f>IF(Cadastro_Cargas!$E$15=0,0,IF(Perfil_Area!$M$8=0,0,MIN(Cadastro_Cargas!$E$15,MAX(Cadastro_Cargas!$F$15,Perfil_Area!$M$8*RANDBETWEEN(85,115)/100))))</f>
        <v>0</v>
      </c>
    </row>
    <row r="2172" ht="15.0" customHeight="1">
      <c r="A2172" s="45">
        <v>45664.4583333333</v>
      </c>
      <c r="B2172" s="35">
        <v>11.0</v>
      </c>
      <c r="C2172" s="35" t="s">
        <v>128</v>
      </c>
      <c r="D2172" s="36" t="s">
        <v>104</v>
      </c>
      <c r="E2172" s="35" t="s">
        <v>173</v>
      </c>
      <c r="F2172" s="46">
        <f>IF(Cadastro_Cargas!$E$2=0,0,IF(Perfil_Area!$N$9=0,0,MIN(Cadastro_Cargas!$E$2,MAX(Cadastro_Cargas!$F$2,Perfil_Area!$N$9*RANDBETWEEN(85,115)/100))))</f>
        <v>0</v>
      </c>
    </row>
    <row r="2173" ht="15.0" customHeight="1">
      <c r="A2173" s="45">
        <v>45664.4583333333</v>
      </c>
      <c r="B2173" s="35">
        <v>11.0</v>
      </c>
      <c r="C2173" s="35" t="s">
        <v>128</v>
      </c>
      <c r="D2173" s="36" t="s">
        <v>105</v>
      </c>
      <c r="E2173" s="35" t="s">
        <v>173</v>
      </c>
      <c r="F2173" s="46">
        <f>IF(Cadastro_Cargas!$E$3=0,0,IF(Perfil_Area!$N$11=0,0,MIN(Cadastro_Cargas!$E$3,MAX(Cadastro_Cargas!$F$3,Perfil_Area!$N$11*RANDBETWEEN(85,115)/100))))</f>
        <v>0</v>
      </c>
    </row>
    <row r="2174" ht="15.0" customHeight="1">
      <c r="A2174" s="45">
        <v>45664.4583333333</v>
      </c>
      <c r="B2174" s="35">
        <v>11.0</v>
      </c>
      <c r="C2174" s="35" t="s">
        <v>128</v>
      </c>
      <c r="D2174" s="36" t="s">
        <v>106</v>
      </c>
      <c r="E2174" s="35" t="s">
        <v>173</v>
      </c>
      <c r="F2174" s="46">
        <f>IF(Cadastro_Cargas!$E$4=0,0,IF(Perfil_Area!$N$13=0,0,MIN(Cadastro_Cargas!$E$4,MAX(Cadastro_Cargas!$F$4,Perfil_Area!$N$13*RANDBETWEEN(85,115)/100))))</f>
        <v>0</v>
      </c>
    </row>
    <row r="2175" ht="15.0" customHeight="1">
      <c r="A2175" s="45">
        <v>45664.4583333333</v>
      </c>
      <c r="B2175" s="35">
        <v>11.0</v>
      </c>
      <c r="C2175" s="35" t="s">
        <v>128</v>
      </c>
      <c r="D2175" s="36" t="s">
        <v>107</v>
      </c>
      <c r="E2175" s="35" t="s">
        <v>173</v>
      </c>
      <c r="F2175" s="46">
        <f>IF(Cadastro_Cargas!$E$5=0,0,IF(Perfil_Area!$N$15=0,0,MIN(Cadastro_Cargas!$E$5,MAX(Cadastro_Cargas!$F$5,Perfil_Area!$N$15*RANDBETWEEN(85,115)/100))))</f>
        <v>0.2</v>
      </c>
    </row>
    <row r="2176" ht="15.0" customHeight="1">
      <c r="A2176" s="45">
        <v>45664.4583333333</v>
      </c>
      <c r="B2176" s="35">
        <v>11.0</v>
      </c>
      <c r="C2176" s="35" t="s">
        <v>128</v>
      </c>
      <c r="D2176" s="39" t="s">
        <v>31</v>
      </c>
      <c r="E2176" s="35" t="s">
        <v>174</v>
      </c>
      <c r="F2176" s="46">
        <f>IF(Cadastro_Cargas!$E$6=0,0,IF(Perfil_Area!$N$3=0,0,MIN(Cadastro_Cargas!$E$6,MAX(Cadastro_Cargas!$F$6,Perfil_Area!$N$3*RANDBETWEEN(85,115)/100))))</f>
        <v>1.8382</v>
      </c>
    </row>
    <row r="2177" ht="15.0" customHeight="1">
      <c r="A2177" s="45">
        <v>45664.4583333333</v>
      </c>
      <c r="B2177" s="35">
        <v>11.0</v>
      </c>
      <c r="C2177" s="35" t="s">
        <v>128</v>
      </c>
      <c r="D2177" s="40" t="s">
        <v>44</v>
      </c>
      <c r="E2177" s="35" t="s">
        <v>174</v>
      </c>
      <c r="F2177" s="46">
        <f>IF(Cadastro_Cargas!$E$7=0,0,IF(Perfil_Area!$N$5=0,0,MIN(Cadastro_Cargas!$E$7,MAX(Cadastro_Cargas!$F$7,Perfil_Area!$N$5*RANDBETWEEN(85,115)/100))))</f>
        <v>0.354</v>
      </c>
    </row>
    <row r="2178" ht="15.0" customHeight="1">
      <c r="A2178" s="45">
        <v>45664.4583333333</v>
      </c>
      <c r="B2178" s="35">
        <v>11.0</v>
      </c>
      <c r="C2178" s="35" t="s">
        <v>128</v>
      </c>
      <c r="D2178" s="41" t="s">
        <v>56</v>
      </c>
      <c r="E2178" s="35" t="s">
        <v>174</v>
      </c>
      <c r="F2178" s="46">
        <f>IF(Cadastro_Cargas!$E$8=0,0,IF(Perfil_Area!$N$7=0,0,MIN(Cadastro_Cargas!$E$8,MAX(Cadastro_Cargas!$F$8,Perfil_Area!$N$7*RANDBETWEEN(85,115)/100))))</f>
        <v>0</v>
      </c>
    </row>
    <row r="2179" ht="15.0" customHeight="1">
      <c r="A2179" s="45">
        <v>45664.4583333333</v>
      </c>
      <c r="B2179" s="35">
        <v>11.0</v>
      </c>
      <c r="C2179" s="35" t="s">
        <v>129</v>
      </c>
      <c r="D2179" s="36" t="s">
        <v>104</v>
      </c>
      <c r="E2179" s="35" t="s">
        <v>173</v>
      </c>
      <c r="F2179" s="46">
        <f>IF(Cadastro_Cargas!$E$9=0,0,IF(Perfil_Area!$N$10=0,0,MIN(Cadastro_Cargas!$E$9,MAX(Cadastro_Cargas!$F$9,Perfil_Area!$N$10*RANDBETWEEN(85,115)/100))))</f>
        <v>0</v>
      </c>
    </row>
    <row r="2180" ht="15.0" customHeight="1">
      <c r="A2180" s="45">
        <v>45664.4583333333</v>
      </c>
      <c r="B2180" s="35">
        <v>11.0</v>
      </c>
      <c r="C2180" s="35" t="s">
        <v>129</v>
      </c>
      <c r="D2180" s="36" t="s">
        <v>105</v>
      </c>
      <c r="E2180" s="35" t="s">
        <v>173</v>
      </c>
      <c r="F2180" s="46">
        <f>IF(Cadastro_Cargas!$E$10=0,0,IF(Perfil_Area!$N$12=0,0,MIN(Cadastro_Cargas!$E$10,MAX(Cadastro_Cargas!$F$10,Perfil_Area!$N$12*RANDBETWEEN(85,115)/100))))</f>
        <v>0</v>
      </c>
    </row>
    <row r="2181" ht="15.0" customHeight="1">
      <c r="A2181" s="45">
        <v>45664.4583333333</v>
      </c>
      <c r="B2181" s="35">
        <v>11.0</v>
      </c>
      <c r="C2181" s="35" t="s">
        <v>129</v>
      </c>
      <c r="D2181" s="36" t="s">
        <v>106</v>
      </c>
      <c r="E2181" s="35" t="s">
        <v>173</v>
      </c>
      <c r="F2181" s="46">
        <f>IF(Cadastro_Cargas!$E$11=0,0,IF(Perfil_Area!$N$14=0,0,MIN(Cadastro_Cargas!$E$11,MAX(Cadastro_Cargas!$F$11,Perfil_Area!$N$14*RANDBETWEEN(85,115)/100))))</f>
        <v>2.086181278</v>
      </c>
    </row>
    <row r="2182" ht="15.0" customHeight="1">
      <c r="A2182" s="45">
        <v>45664.4583333333</v>
      </c>
      <c r="B2182" s="35">
        <v>11.0</v>
      </c>
      <c r="C2182" s="35" t="s">
        <v>129</v>
      </c>
      <c r="D2182" s="36" t="s">
        <v>107</v>
      </c>
      <c r="E2182" s="35" t="s">
        <v>173</v>
      </c>
      <c r="F2182" s="46">
        <f>IF(Cadastro_Cargas!$E$12=0,0,IF(Perfil_Area!$N$16=0,0,MIN(Cadastro_Cargas!$E$12,MAX(Cadastro_Cargas!$F$12,Perfil_Area!$N$16*RANDBETWEEN(85,115)/100))))</f>
        <v>0.2</v>
      </c>
    </row>
    <row r="2183" ht="15.0" customHeight="1">
      <c r="A2183" s="45">
        <v>45664.4583333333</v>
      </c>
      <c r="B2183" s="35">
        <v>11.0</v>
      </c>
      <c r="C2183" s="35" t="s">
        <v>129</v>
      </c>
      <c r="D2183" s="39" t="s">
        <v>31</v>
      </c>
      <c r="E2183" s="35" t="s">
        <v>174</v>
      </c>
      <c r="F2183" s="46">
        <f>IF(Cadastro_Cargas!$E$13=0,0,IF(Perfil_Area!$N$4=0,0,MIN(Cadastro_Cargas!$E$13,MAX(Cadastro_Cargas!$F$13,Perfil_Area!$N$4*RANDBETWEEN(85,115)/100))))</f>
        <v>3.278</v>
      </c>
    </row>
    <row r="2184" ht="15.0" customHeight="1">
      <c r="A2184" s="45">
        <v>45664.4583333333</v>
      </c>
      <c r="B2184" s="35">
        <v>11.0</v>
      </c>
      <c r="C2184" s="35" t="s">
        <v>129</v>
      </c>
      <c r="D2184" s="40" t="s">
        <v>44</v>
      </c>
      <c r="E2184" s="35" t="s">
        <v>174</v>
      </c>
      <c r="F2184" s="46">
        <f>IF(Cadastro_Cargas!$E$14=0,0,IF(Perfil_Area!$N$6=0,0,MIN(Cadastro_Cargas!$E$14,MAX(Cadastro_Cargas!$F$14,Perfil_Area!$N$6*RANDBETWEEN(85,115)/100))))</f>
        <v>0.48316</v>
      </c>
    </row>
    <row r="2185" ht="15.0" customHeight="1">
      <c r="A2185" s="45">
        <v>45664.4583333333</v>
      </c>
      <c r="B2185" s="35">
        <v>11.0</v>
      </c>
      <c r="C2185" s="35" t="s">
        <v>129</v>
      </c>
      <c r="D2185" s="41" t="s">
        <v>56</v>
      </c>
      <c r="E2185" s="35" t="s">
        <v>174</v>
      </c>
      <c r="F2185" s="46">
        <f>IF(Cadastro_Cargas!$E$15=0,0,IF(Perfil_Area!$N$8=0,0,MIN(Cadastro_Cargas!$E$15,MAX(Cadastro_Cargas!$F$15,Perfil_Area!$N$8*RANDBETWEEN(85,115)/100))))</f>
        <v>0</v>
      </c>
    </row>
    <row r="2186" ht="15.0" customHeight="1">
      <c r="A2186" s="45">
        <v>45664.5</v>
      </c>
      <c r="B2186" s="35">
        <v>12.0</v>
      </c>
      <c r="C2186" s="35" t="s">
        <v>128</v>
      </c>
      <c r="D2186" s="36" t="s">
        <v>104</v>
      </c>
      <c r="E2186" s="35" t="s">
        <v>173</v>
      </c>
      <c r="F2186" s="46">
        <f>IF(Cadastro_Cargas!$E$2=0,0,IF(Perfil_Area!$O$9=0,0,MIN(Cadastro_Cargas!$E$2,MAX(Cadastro_Cargas!$F$2,Perfil_Area!$O$9*RANDBETWEEN(85,115)/100))))</f>
        <v>0</v>
      </c>
    </row>
    <row r="2187" ht="15.0" customHeight="1">
      <c r="A2187" s="45">
        <v>45664.5</v>
      </c>
      <c r="B2187" s="35">
        <v>12.0</v>
      </c>
      <c r="C2187" s="35" t="s">
        <v>128</v>
      </c>
      <c r="D2187" s="36" t="s">
        <v>105</v>
      </c>
      <c r="E2187" s="35" t="s">
        <v>173</v>
      </c>
      <c r="F2187" s="46">
        <f>IF(Cadastro_Cargas!$E$3=0,0,IF(Perfil_Area!$O$11=0,0,MIN(Cadastro_Cargas!$E$3,MAX(Cadastro_Cargas!$F$3,Perfil_Area!$O$11*RANDBETWEEN(85,115)/100))))</f>
        <v>0</v>
      </c>
    </row>
    <row r="2188" ht="15.0" customHeight="1">
      <c r="A2188" s="45">
        <v>45664.5</v>
      </c>
      <c r="B2188" s="35">
        <v>12.0</v>
      </c>
      <c r="C2188" s="35" t="s">
        <v>128</v>
      </c>
      <c r="D2188" s="36" t="s">
        <v>106</v>
      </c>
      <c r="E2188" s="35" t="s">
        <v>173</v>
      </c>
      <c r="F2188" s="46">
        <f>IF(Cadastro_Cargas!$E$4=0,0,IF(Perfil_Area!$O$13=0,0,MIN(Cadastro_Cargas!$E$4,MAX(Cadastro_Cargas!$F$4,Perfil_Area!$O$13*RANDBETWEEN(85,115)/100))))</f>
        <v>0</v>
      </c>
    </row>
    <row r="2189" ht="15.0" customHeight="1">
      <c r="A2189" s="45">
        <v>45664.5</v>
      </c>
      <c r="B2189" s="35">
        <v>12.0</v>
      </c>
      <c r="C2189" s="35" t="s">
        <v>128</v>
      </c>
      <c r="D2189" s="36" t="s">
        <v>107</v>
      </c>
      <c r="E2189" s="35" t="s">
        <v>173</v>
      </c>
      <c r="F2189" s="46">
        <f>IF(Cadastro_Cargas!$E$5=0,0,IF(Perfil_Area!$O$15=0,0,MIN(Cadastro_Cargas!$E$5,MAX(Cadastro_Cargas!$F$5,Perfil_Area!$O$15*RANDBETWEEN(85,115)/100))))</f>
        <v>0.2</v>
      </c>
    </row>
    <row r="2190" ht="15.0" customHeight="1">
      <c r="A2190" s="45">
        <v>45664.5</v>
      </c>
      <c r="B2190" s="35">
        <v>12.0</v>
      </c>
      <c r="C2190" s="35" t="s">
        <v>128</v>
      </c>
      <c r="D2190" s="39" t="s">
        <v>31</v>
      </c>
      <c r="E2190" s="35" t="s">
        <v>174</v>
      </c>
      <c r="F2190" s="46">
        <f>IF(Cadastro_Cargas!$E$6=0,0,IF(Perfil_Area!$O$3=0,0,MIN(Cadastro_Cargas!$E$6,MAX(Cadastro_Cargas!$F$6,Perfil_Area!$O$3*RANDBETWEEN(85,115)/100))))</f>
        <v>1.8382</v>
      </c>
    </row>
    <row r="2191" ht="15.0" customHeight="1">
      <c r="A2191" s="45">
        <v>45664.5</v>
      </c>
      <c r="B2191" s="35">
        <v>12.0</v>
      </c>
      <c r="C2191" s="35" t="s">
        <v>128</v>
      </c>
      <c r="D2191" s="40" t="s">
        <v>44</v>
      </c>
      <c r="E2191" s="35" t="s">
        <v>174</v>
      </c>
      <c r="F2191" s="46">
        <f>IF(Cadastro_Cargas!$E$7=0,0,IF(Perfil_Area!$O$5=0,0,MIN(Cadastro_Cargas!$E$7,MAX(Cadastro_Cargas!$F$7,Perfil_Area!$O$5*RANDBETWEEN(85,115)/100))))</f>
        <v>0.354</v>
      </c>
    </row>
    <row r="2192" ht="15.0" customHeight="1">
      <c r="A2192" s="45">
        <v>45664.5</v>
      </c>
      <c r="B2192" s="35">
        <v>12.0</v>
      </c>
      <c r="C2192" s="35" t="s">
        <v>128</v>
      </c>
      <c r="D2192" s="41" t="s">
        <v>56</v>
      </c>
      <c r="E2192" s="35" t="s">
        <v>174</v>
      </c>
      <c r="F2192" s="46">
        <f>IF(Cadastro_Cargas!$E$8=0,0,IF(Perfil_Area!$O$7=0,0,MIN(Cadastro_Cargas!$E$8,MAX(Cadastro_Cargas!$F$8,Perfil_Area!$O$7*RANDBETWEEN(85,115)/100))))</f>
        <v>0</v>
      </c>
    </row>
    <row r="2193" ht="15.0" customHeight="1">
      <c r="A2193" s="45">
        <v>45664.5</v>
      </c>
      <c r="B2193" s="35">
        <v>12.0</v>
      </c>
      <c r="C2193" s="35" t="s">
        <v>129</v>
      </c>
      <c r="D2193" s="36" t="s">
        <v>104</v>
      </c>
      <c r="E2193" s="35" t="s">
        <v>173</v>
      </c>
      <c r="F2193" s="46">
        <f>IF(Cadastro_Cargas!$E$9=0,0,IF(Perfil_Area!$O$10=0,0,MIN(Cadastro_Cargas!$E$9,MAX(Cadastro_Cargas!$F$9,Perfil_Area!$O$10*RANDBETWEEN(85,115)/100))))</f>
        <v>0</v>
      </c>
    </row>
    <row r="2194" ht="15.0" customHeight="1">
      <c r="A2194" s="45">
        <v>45664.5</v>
      </c>
      <c r="B2194" s="35">
        <v>12.0</v>
      </c>
      <c r="C2194" s="35" t="s">
        <v>129</v>
      </c>
      <c r="D2194" s="36" t="s">
        <v>105</v>
      </c>
      <c r="E2194" s="35" t="s">
        <v>173</v>
      </c>
      <c r="F2194" s="46">
        <f>IF(Cadastro_Cargas!$E$10=0,0,IF(Perfil_Area!$O$12=0,0,MIN(Cadastro_Cargas!$E$10,MAX(Cadastro_Cargas!$F$10,Perfil_Area!$O$12*RANDBETWEEN(85,115)/100))))</f>
        <v>0</v>
      </c>
    </row>
    <row r="2195" ht="15.0" customHeight="1">
      <c r="A2195" s="45">
        <v>45664.5</v>
      </c>
      <c r="B2195" s="35">
        <v>12.0</v>
      </c>
      <c r="C2195" s="35" t="s">
        <v>129</v>
      </c>
      <c r="D2195" s="36" t="s">
        <v>106</v>
      </c>
      <c r="E2195" s="35" t="s">
        <v>173</v>
      </c>
      <c r="F2195" s="46">
        <f>IF(Cadastro_Cargas!$E$11=0,0,IF(Perfil_Area!$O$14=0,0,MIN(Cadastro_Cargas!$E$11,MAX(Cadastro_Cargas!$F$11,Perfil_Area!$O$14*RANDBETWEEN(85,115)/100))))</f>
        <v>2.031976226</v>
      </c>
    </row>
    <row r="2196" ht="15.0" customHeight="1">
      <c r="A2196" s="45">
        <v>45664.5</v>
      </c>
      <c r="B2196" s="35">
        <v>12.0</v>
      </c>
      <c r="C2196" s="35" t="s">
        <v>129</v>
      </c>
      <c r="D2196" s="36" t="s">
        <v>107</v>
      </c>
      <c r="E2196" s="35" t="s">
        <v>173</v>
      </c>
      <c r="F2196" s="46">
        <f>IF(Cadastro_Cargas!$E$12=0,0,IF(Perfil_Area!$O$16=0,0,MIN(Cadastro_Cargas!$E$12,MAX(Cadastro_Cargas!$F$12,Perfil_Area!$O$16*RANDBETWEEN(85,115)/100))))</f>
        <v>0.2</v>
      </c>
    </row>
    <row r="2197" ht="15.0" customHeight="1">
      <c r="A2197" s="45">
        <v>45664.5</v>
      </c>
      <c r="B2197" s="35">
        <v>12.0</v>
      </c>
      <c r="C2197" s="35" t="s">
        <v>129</v>
      </c>
      <c r="D2197" s="39" t="s">
        <v>31</v>
      </c>
      <c r="E2197" s="35" t="s">
        <v>174</v>
      </c>
      <c r="F2197" s="46">
        <f>IF(Cadastro_Cargas!$E$13=0,0,IF(Perfil_Area!$O$4=0,0,MIN(Cadastro_Cargas!$E$13,MAX(Cadastro_Cargas!$F$13,Perfil_Area!$O$4*RANDBETWEEN(85,115)/100))))</f>
        <v>3.68775</v>
      </c>
    </row>
    <row r="2198" ht="15.0" customHeight="1">
      <c r="A2198" s="45">
        <v>45664.5</v>
      </c>
      <c r="B2198" s="35">
        <v>12.0</v>
      </c>
      <c r="C2198" s="35" t="s">
        <v>129</v>
      </c>
      <c r="D2198" s="40" t="s">
        <v>44</v>
      </c>
      <c r="E2198" s="35" t="s">
        <v>174</v>
      </c>
      <c r="F2198" s="46">
        <f>IF(Cadastro_Cargas!$E$14=0,0,IF(Perfil_Area!$O$6=0,0,MIN(Cadastro_Cargas!$E$14,MAX(Cadastro_Cargas!$F$14,Perfil_Area!$O$6*RANDBETWEEN(85,115)/100))))</f>
        <v>0.514</v>
      </c>
    </row>
    <row r="2199" ht="15.0" customHeight="1">
      <c r="A2199" s="45">
        <v>45664.5</v>
      </c>
      <c r="B2199" s="35">
        <v>12.0</v>
      </c>
      <c r="C2199" s="35" t="s">
        <v>129</v>
      </c>
      <c r="D2199" s="41" t="s">
        <v>56</v>
      </c>
      <c r="E2199" s="35" t="s">
        <v>174</v>
      </c>
      <c r="F2199" s="46">
        <f>IF(Cadastro_Cargas!$E$15=0,0,IF(Perfil_Area!$O$8=0,0,MIN(Cadastro_Cargas!$E$15,MAX(Cadastro_Cargas!$F$15,Perfil_Area!$O$8*RANDBETWEEN(85,115)/100))))</f>
        <v>0</v>
      </c>
    </row>
    <row r="2200" ht="15.0" customHeight="1">
      <c r="A2200" s="45">
        <v>45664.5416666667</v>
      </c>
      <c r="B2200" s="35">
        <v>13.0</v>
      </c>
      <c r="C2200" s="35" t="s">
        <v>128</v>
      </c>
      <c r="D2200" s="36" t="s">
        <v>104</v>
      </c>
      <c r="E2200" s="35" t="s">
        <v>173</v>
      </c>
      <c r="F2200" s="46">
        <f>IF(Cadastro_Cargas!$E$2=0,0,IF(Perfil_Area!$P$9=0,0,MIN(Cadastro_Cargas!$E$2,MAX(Cadastro_Cargas!$F$2,Perfil_Area!$P$9*RANDBETWEEN(85,115)/100))))</f>
        <v>0</v>
      </c>
    </row>
    <row r="2201" ht="15.0" customHeight="1">
      <c r="A2201" s="45">
        <v>45664.5416666667</v>
      </c>
      <c r="B2201" s="35">
        <v>13.0</v>
      </c>
      <c r="C2201" s="35" t="s">
        <v>128</v>
      </c>
      <c r="D2201" s="36" t="s">
        <v>105</v>
      </c>
      <c r="E2201" s="35" t="s">
        <v>173</v>
      </c>
      <c r="F2201" s="46">
        <f>IF(Cadastro_Cargas!$E$3=0,0,IF(Perfil_Area!$P$11=0,0,MIN(Cadastro_Cargas!$E$3,MAX(Cadastro_Cargas!$F$3,Perfil_Area!$P$11*RANDBETWEEN(85,115)/100))))</f>
        <v>0</v>
      </c>
    </row>
    <row r="2202" ht="15.0" customHeight="1">
      <c r="A2202" s="45">
        <v>45664.5416666667</v>
      </c>
      <c r="B2202" s="35">
        <v>13.0</v>
      </c>
      <c r="C2202" s="35" t="s">
        <v>128</v>
      </c>
      <c r="D2202" s="36" t="s">
        <v>106</v>
      </c>
      <c r="E2202" s="35" t="s">
        <v>173</v>
      </c>
      <c r="F2202" s="46">
        <f>IF(Cadastro_Cargas!$E$4=0,0,IF(Perfil_Area!$P$13=0,0,MIN(Cadastro_Cargas!$E$4,MAX(Cadastro_Cargas!$F$4,Perfil_Area!$P$13*RANDBETWEEN(85,115)/100))))</f>
        <v>0</v>
      </c>
    </row>
    <row r="2203" ht="15.0" customHeight="1">
      <c r="A2203" s="45">
        <v>45664.5416666667</v>
      </c>
      <c r="B2203" s="35">
        <v>13.0</v>
      </c>
      <c r="C2203" s="35" t="s">
        <v>128</v>
      </c>
      <c r="D2203" s="36" t="s">
        <v>107</v>
      </c>
      <c r="E2203" s="35" t="s">
        <v>173</v>
      </c>
      <c r="F2203" s="46">
        <f>IF(Cadastro_Cargas!$E$5=0,0,IF(Perfil_Area!$P$15=0,0,MIN(Cadastro_Cargas!$E$5,MAX(Cadastro_Cargas!$F$5,Perfil_Area!$P$15*RANDBETWEEN(85,115)/100))))</f>
        <v>0.2</v>
      </c>
    </row>
    <row r="2204" ht="15.0" customHeight="1">
      <c r="A2204" s="45">
        <v>45664.5416666667</v>
      </c>
      <c r="B2204" s="35">
        <v>13.0</v>
      </c>
      <c r="C2204" s="35" t="s">
        <v>128</v>
      </c>
      <c r="D2204" s="39" t="s">
        <v>31</v>
      </c>
      <c r="E2204" s="35" t="s">
        <v>174</v>
      </c>
      <c r="F2204" s="46">
        <f>IF(Cadastro_Cargas!$E$6=0,0,IF(Perfil_Area!$P$3=0,0,MIN(Cadastro_Cargas!$E$6,MAX(Cadastro_Cargas!$F$6,Perfil_Area!$P$3*RANDBETWEEN(85,115)/100))))</f>
        <v>2.02</v>
      </c>
    </row>
    <row r="2205" ht="15.0" customHeight="1">
      <c r="A2205" s="45">
        <v>45664.5416666667</v>
      </c>
      <c r="B2205" s="35">
        <v>13.0</v>
      </c>
      <c r="C2205" s="35" t="s">
        <v>128</v>
      </c>
      <c r="D2205" s="40" t="s">
        <v>44</v>
      </c>
      <c r="E2205" s="35" t="s">
        <v>174</v>
      </c>
      <c r="F2205" s="46">
        <f>IF(Cadastro_Cargas!$E$7=0,0,IF(Perfil_Area!$P$5=0,0,MIN(Cadastro_Cargas!$E$7,MAX(Cadastro_Cargas!$F$7,Perfil_Area!$P$5*RANDBETWEEN(85,115)/100))))</f>
        <v>0.354</v>
      </c>
    </row>
    <row r="2206" ht="15.0" customHeight="1">
      <c r="A2206" s="45">
        <v>45664.5416666667</v>
      </c>
      <c r="B2206" s="35">
        <v>13.0</v>
      </c>
      <c r="C2206" s="35" t="s">
        <v>128</v>
      </c>
      <c r="D2206" s="41" t="s">
        <v>56</v>
      </c>
      <c r="E2206" s="35" t="s">
        <v>174</v>
      </c>
      <c r="F2206" s="46">
        <f>IF(Cadastro_Cargas!$E$8=0,0,IF(Perfil_Area!$P$7=0,0,MIN(Cadastro_Cargas!$E$8,MAX(Cadastro_Cargas!$F$8,Perfil_Area!$P$7*RANDBETWEEN(85,115)/100))))</f>
        <v>0</v>
      </c>
    </row>
    <row r="2207" ht="15.0" customHeight="1">
      <c r="A2207" s="45">
        <v>45664.5416666667</v>
      </c>
      <c r="B2207" s="35">
        <v>13.0</v>
      </c>
      <c r="C2207" s="35" t="s">
        <v>129</v>
      </c>
      <c r="D2207" s="36" t="s">
        <v>104</v>
      </c>
      <c r="E2207" s="35" t="s">
        <v>173</v>
      </c>
      <c r="F2207" s="46">
        <f>IF(Cadastro_Cargas!$E$9=0,0,IF(Perfil_Area!$P$10=0,0,MIN(Cadastro_Cargas!$E$9,MAX(Cadastro_Cargas!$F$9,Perfil_Area!$P$10*RANDBETWEEN(85,115)/100))))</f>
        <v>0</v>
      </c>
    </row>
    <row r="2208" ht="15.0" customHeight="1">
      <c r="A2208" s="45">
        <v>45664.5416666667</v>
      </c>
      <c r="B2208" s="35">
        <v>13.0</v>
      </c>
      <c r="C2208" s="35" t="s">
        <v>129</v>
      </c>
      <c r="D2208" s="36" t="s">
        <v>105</v>
      </c>
      <c r="E2208" s="35" t="s">
        <v>173</v>
      </c>
      <c r="F2208" s="46">
        <f>IF(Cadastro_Cargas!$E$10=0,0,IF(Perfil_Area!$P$12=0,0,MIN(Cadastro_Cargas!$E$10,MAX(Cadastro_Cargas!$F$10,Perfil_Area!$P$12*RANDBETWEEN(85,115)/100))))</f>
        <v>0</v>
      </c>
    </row>
    <row r="2209" ht="15.0" customHeight="1">
      <c r="A2209" s="45">
        <v>45664.5416666667</v>
      </c>
      <c r="B2209" s="35">
        <v>13.0</v>
      </c>
      <c r="C2209" s="35" t="s">
        <v>129</v>
      </c>
      <c r="D2209" s="36" t="s">
        <v>106</v>
      </c>
      <c r="E2209" s="35" t="s">
        <v>173</v>
      </c>
      <c r="F2209" s="46">
        <f>IF(Cadastro_Cargas!$E$11=0,0,IF(Perfil_Area!$P$14=0,0,MIN(Cadastro_Cargas!$E$11,MAX(Cadastro_Cargas!$F$11,Perfil_Area!$P$14*RANDBETWEEN(85,115)/100))))</f>
        <v>2.367013373</v>
      </c>
    </row>
    <row r="2210" ht="15.0" customHeight="1">
      <c r="A2210" s="45">
        <v>45664.5416666667</v>
      </c>
      <c r="B2210" s="35">
        <v>13.0</v>
      </c>
      <c r="C2210" s="35" t="s">
        <v>129</v>
      </c>
      <c r="D2210" s="36" t="s">
        <v>107</v>
      </c>
      <c r="E2210" s="35" t="s">
        <v>173</v>
      </c>
      <c r="F2210" s="46">
        <f>IF(Cadastro_Cargas!$E$12=0,0,IF(Perfil_Area!$P$16=0,0,MIN(Cadastro_Cargas!$E$12,MAX(Cadastro_Cargas!$F$12,Perfil_Area!$P$16*RANDBETWEEN(85,115)/100))))</f>
        <v>0.2</v>
      </c>
    </row>
    <row r="2211" ht="15.0" customHeight="1">
      <c r="A2211" s="45">
        <v>45664.5416666667</v>
      </c>
      <c r="B2211" s="35">
        <v>13.0</v>
      </c>
      <c r="C2211" s="35" t="s">
        <v>129</v>
      </c>
      <c r="D2211" s="39" t="s">
        <v>31</v>
      </c>
      <c r="E2211" s="35" t="s">
        <v>174</v>
      </c>
      <c r="F2211" s="46">
        <f>IF(Cadastro_Cargas!$E$13=0,0,IF(Perfil_Area!$P$4=0,0,MIN(Cadastro_Cargas!$E$13,MAX(Cadastro_Cargas!$F$13,Perfil_Area!$P$4*RANDBETWEEN(85,115)/100))))</f>
        <v>3.38975</v>
      </c>
    </row>
    <row r="2212" ht="15.0" customHeight="1">
      <c r="A2212" s="45">
        <v>45664.5416666667</v>
      </c>
      <c r="B2212" s="35">
        <v>13.0</v>
      </c>
      <c r="C2212" s="35" t="s">
        <v>129</v>
      </c>
      <c r="D2212" s="40" t="s">
        <v>44</v>
      </c>
      <c r="E2212" s="35" t="s">
        <v>174</v>
      </c>
      <c r="F2212" s="46">
        <f>IF(Cadastro_Cargas!$E$14=0,0,IF(Perfil_Area!$P$6=0,0,MIN(Cadastro_Cargas!$E$14,MAX(Cadastro_Cargas!$F$14,Perfil_Area!$P$6*RANDBETWEEN(85,115)/100))))</f>
        <v>0.514</v>
      </c>
    </row>
    <row r="2213" ht="15.0" customHeight="1">
      <c r="A2213" s="45">
        <v>45664.5416666667</v>
      </c>
      <c r="B2213" s="35">
        <v>13.0</v>
      </c>
      <c r="C2213" s="35" t="s">
        <v>129</v>
      </c>
      <c r="D2213" s="41" t="s">
        <v>56</v>
      </c>
      <c r="E2213" s="35" t="s">
        <v>174</v>
      </c>
      <c r="F2213" s="46">
        <f>IF(Cadastro_Cargas!$E$15=0,0,IF(Perfil_Area!$P$8=0,0,MIN(Cadastro_Cargas!$E$15,MAX(Cadastro_Cargas!$F$15,Perfil_Area!$P$8*RANDBETWEEN(85,115)/100))))</f>
        <v>0</v>
      </c>
    </row>
    <row r="2214" ht="15.0" customHeight="1">
      <c r="A2214" s="45">
        <v>45664.5833333333</v>
      </c>
      <c r="B2214" s="35">
        <v>14.0</v>
      </c>
      <c r="C2214" s="35" t="s">
        <v>128</v>
      </c>
      <c r="D2214" s="36" t="s">
        <v>104</v>
      </c>
      <c r="E2214" s="35" t="s">
        <v>173</v>
      </c>
      <c r="F2214" s="46">
        <f>IF(Cadastro_Cargas!$E$2=0,0,IF(Perfil_Area!$Q$9=0,0,MIN(Cadastro_Cargas!$E$2,MAX(Cadastro_Cargas!$F$2,Perfil_Area!$Q$9*RANDBETWEEN(85,115)/100))))</f>
        <v>0</v>
      </c>
    </row>
    <row r="2215" ht="15.0" customHeight="1">
      <c r="A2215" s="45">
        <v>45664.5833333333</v>
      </c>
      <c r="B2215" s="35">
        <v>14.0</v>
      </c>
      <c r="C2215" s="35" t="s">
        <v>128</v>
      </c>
      <c r="D2215" s="36" t="s">
        <v>105</v>
      </c>
      <c r="E2215" s="35" t="s">
        <v>173</v>
      </c>
      <c r="F2215" s="46">
        <f>IF(Cadastro_Cargas!$E$3=0,0,IF(Perfil_Area!$Q$11=0,0,MIN(Cadastro_Cargas!$E$3,MAX(Cadastro_Cargas!$F$3,Perfil_Area!$Q$11*RANDBETWEEN(85,115)/100))))</f>
        <v>0</v>
      </c>
    </row>
    <row r="2216" ht="15.0" customHeight="1">
      <c r="A2216" s="45">
        <v>45664.5833333333</v>
      </c>
      <c r="B2216" s="35">
        <v>14.0</v>
      </c>
      <c r="C2216" s="35" t="s">
        <v>128</v>
      </c>
      <c r="D2216" s="36" t="s">
        <v>106</v>
      </c>
      <c r="E2216" s="35" t="s">
        <v>173</v>
      </c>
      <c r="F2216" s="46">
        <f>IF(Cadastro_Cargas!$E$4=0,0,IF(Perfil_Area!$Q$13=0,0,MIN(Cadastro_Cargas!$E$4,MAX(Cadastro_Cargas!$F$4,Perfil_Area!$Q$13*RANDBETWEEN(85,115)/100))))</f>
        <v>0</v>
      </c>
    </row>
    <row r="2217" ht="15.0" customHeight="1">
      <c r="A2217" s="45">
        <v>45664.5833333333</v>
      </c>
      <c r="B2217" s="35">
        <v>14.0</v>
      </c>
      <c r="C2217" s="35" t="s">
        <v>128</v>
      </c>
      <c r="D2217" s="36" t="s">
        <v>107</v>
      </c>
      <c r="E2217" s="35" t="s">
        <v>173</v>
      </c>
      <c r="F2217" s="46">
        <f>IF(Cadastro_Cargas!$E$5=0,0,IF(Perfil_Area!$Q$15=0,0,MIN(Cadastro_Cargas!$E$5,MAX(Cadastro_Cargas!$F$5,Perfil_Area!$Q$15*RANDBETWEEN(85,115)/100))))</f>
        <v>0.2</v>
      </c>
    </row>
    <row r="2218" ht="15.0" customHeight="1">
      <c r="A2218" s="45">
        <v>45664.5833333333</v>
      </c>
      <c r="B2218" s="35">
        <v>14.0</v>
      </c>
      <c r="C2218" s="35" t="s">
        <v>128</v>
      </c>
      <c r="D2218" s="39" t="s">
        <v>31</v>
      </c>
      <c r="E2218" s="35" t="s">
        <v>174</v>
      </c>
      <c r="F2218" s="46">
        <f>IF(Cadastro_Cargas!$E$6=0,0,IF(Perfil_Area!$Q$3=0,0,MIN(Cadastro_Cargas!$E$6,MAX(Cadastro_Cargas!$F$6,Perfil_Area!$Q$3*RANDBETWEEN(85,115)/100))))</f>
        <v>1.9796</v>
      </c>
    </row>
    <row r="2219" ht="15.0" customHeight="1">
      <c r="A2219" s="45">
        <v>45664.5833333333</v>
      </c>
      <c r="B2219" s="35">
        <v>14.0</v>
      </c>
      <c r="C2219" s="35" t="s">
        <v>128</v>
      </c>
      <c r="D2219" s="40" t="s">
        <v>44</v>
      </c>
      <c r="E2219" s="35" t="s">
        <v>174</v>
      </c>
      <c r="F2219" s="46">
        <f>IF(Cadastro_Cargas!$E$7=0,0,IF(Perfil_Area!$Q$5=0,0,MIN(Cadastro_Cargas!$E$7,MAX(Cadastro_Cargas!$F$7,Perfil_Area!$Q$5*RANDBETWEEN(85,115)/100))))</f>
        <v>0.354</v>
      </c>
    </row>
    <row r="2220" ht="15.0" customHeight="1">
      <c r="A2220" s="45">
        <v>45664.5833333333</v>
      </c>
      <c r="B2220" s="35">
        <v>14.0</v>
      </c>
      <c r="C2220" s="35" t="s">
        <v>128</v>
      </c>
      <c r="D2220" s="41" t="s">
        <v>56</v>
      </c>
      <c r="E2220" s="35" t="s">
        <v>174</v>
      </c>
      <c r="F2220" s="46">
        <f>IF(Cadastro_Cargas!$E$8=0,0,IF(Perfil_Area!$Q$7=0,0,MIN(Cadastro_Cargas!$E$8,MAX(Cadastro_Cargas!$F$8,Perfil_Area!$Q$7*RANDBETWEEN(85,115)/100))))</f>
        <v>0</v>
      </c>
    </row>
    <row r="2221" ht="15.0" customHeight="1">
      <c r="A2221" s="45">
        <v>45664.5833333333</v>
      </c>
      <c r="B2221" s="35">
        <v>14.0</v>
      </c>
      <c r="C2221" s="35" t="s">
        <v>129</v>
      </c>
      <c r="D2221" s="36" t="s">
        <v>104</v>
      </c>
      <c r="E2221" s="35" t="s">
        <v>173</v>
      </c>
      <c r="F2221" s="46">
        <f>IF(Cadastro_Cargas!$E$9=0,0,IF(Perfil_Area!$Q$10=0,0,MIN(Cadastro_Cargas!$E$9,MAX(Cadastro_Cargas!$F$9,Perfil_Area!$Q$10*RANDBETWEEN(85,115)/100))))</f>
        <v>0</v>
      </c>
    </row>
    <row r="2222" ht="15.0" customHeight="1">
      <c r="A2222" s="45">
        <v>45664.5833333333</v>
      </c>
      <c r="B2222" s="35">
        <v>14.0</v>
      </c>
      <c r="C2222" s="35" t="s">
        <v>129</v>
      </c>
      <c r="D2222" s="36" t="s">
        <v>105</v>
      </c>
      <c r="E2222" s="35" t="s">
        <v>173</v>
      </c>
      <c r="F2222" s="46">
        <f>IF(Cadastro_Cargas!$E$10=0,0,IF(Perfil_Area!$Q$12=0,0,MIN(Cadastro_Cargas!$E$10,MAX(Cadastro_Cargas!$F$10,Perfil_Area!$Q$12*RANDBETWEEN(85,115)/100))))</f>
        <v>17.6</v>
      </c>
    </row>
    <row r="2223" ht="15.0" customHeight="1">
      <c r="A2223" s="45">
        <v>45664.5833333333</v>
      </c>
      <c r="B2223" s="35">
        <v>14.0</v>
      </c>
      <c r="C2223" s="35" t="s">
        <v>129</v>
      </c>
      <c r="D2223" s="36" t="s">
        <v>106</v>
      </c>
      <c r="E2223" s="35" t="s">
        <v>173</v>
      </c>
      <c r="F2223" s="46">
        <f>IF(Cadastro_Cargas!$E$11=0,0,IF(Perfil_Area!$Q$14=0,0,MIN(Cadastro_Cargas!$E$11,MAX(Cadastro_Cargas!$F$11,Perfil_Area!$Q$14*RANDBETWEEN(85,115)/100))))</f>
        <v>2.367013373</v>
      </c>
    </row>
    <row r="2224" ht="15.0" customHeight="1">
      <c r="A2224" s="45">
        <v>45664.5833333333</v>
      </c>
      <c r="B2224" s="35">
        <v>14.0</v>
      </c>
      <c r="C2224" s="35" t="s">
        <v>129</v>
      </c>
      <c r="D2224" s="36" t="s">
        <v>107</v>
      </c>
      <c r="E2224" s="35" t="s">
        <v>173</v>
      </c>
      <c r="F2224" s="46">
        <f>IF(Cadastro_Cargas!$E$12=0,0,IF(Perfil_Area!$Q$16=0,0,MIN(Cadastro_Cargas!$E$12,MAX(Cadastro_Cargas!$F$12,Perfil_Area!$Q$16*RANDBETWEEN(85,115)/100))))</f>
        <v>0.2</v>
      </c>
    </row>
    <row r="2225" ht="15.0" customHeight="1">
      <c r="A2225" s="45">
        <v>45664.5833333333</v>
      </c>
      <c r="B2225" s="35">
        <v>14.0</v>
      </c>
      <c r="C2225" s="35" t="s">
        <v>129</v>
      </c>
      <c r="D2225" s="39" t="s">
        <v>31</v>
      </c>
      <c r="E2225" s="35" t="s">
        <v>174</v>
      </c>
      <c r="F2225" s="46">
        <f>IF(Cadastro_Cargas!$E$13=0,0,IF(Perfil_Area!$Q$4=0,0,MIN(Cadastro_Cargas!$E$13,MAX(Cadastro_Cargas!$F$13,Perfil_Area!$Q$4*RANDBETWEEN(85,115)/100))))</f>
        <v>3.725</v>
      </c>
    </row>
    <row r="2226" ht="15.0" customHeight="1">
      <c r="A2226" s="45">
        <v>45664.5833333333</v>
      </c>
      <c r="B2226" s="35">
        <v>14.0</v>
      </c>
      <c r="C2226" s="35" t="s">
        <v>129</v>
      </c>
      <c r="D2226" s="40" t="s">
        <v>44</v>
      </c>
      <c r="E2226" s="35" t="s">
        <v>174</v>
      </c>
      <c r="F2226" s="46">
        <f>IF(Cadastro_Cargas!$E$14=0,0,IF(Perfil_Area!$Q$6=0,0,MIN(Cadastro_Cargas!$E$14,MAX(Cadastro_Cargas!$F$14,Perfil_Area!$Q$6*RANDBETWEEN(85,115)/100))))</f>
        <v>0.514</v>
      </c>
    </row>
    <row r="2227" ht="15.0" customHeight="1">
      <c r="A2227" s="45">
        <v>45664.5833333333</v>
      </c>
      <c r="B2227" s="35">
        <v>14.0</v>
      </c>
      <c r="C2227" s="35" t="s">
        <v>129</v>
      </c>
      <c r="D2227" s="41" t="s">
        <v>56</v>
      </c>
      <c r="E2227" s="35" t="s">
        <v>174</v>
      </c>
      <c r="F2227" s="46">
        <f>IF(Cadastro_Cargas!$E$15=0,0,IF(Perfil_Area!$Q$8=0,0,MIN(Cadastro_Cargas!$E$15,MAX(Cadastro_Cargas!$F$15,Perfil_Area!$Q$8*RANDBETWEEN(85,115)/100))))</f>
        <v>0</v>
      </c>
    </row>
    <row r="2228" ht="15.0" customHeight="1">
      <c r="A2228" s="45">
        <v>45664.625</v>
      </c>
      <c r="B2228" s="35">
        <v>15.0</v>
      </c>
      <c r="C2228" s="35" t="s">
        <v>128</v>
      </c>
      <c r="D2228" s="36" t="s">
        <v>104</v>
      </c>
      <c r="E2228" s="35" t="s">
        <v>173</v>
      </c>
      <c r="F2228" s="46">
        <f>IF(Cadastro_Cargas!$E$2=0,0,IF(Perfil_Area!$R$9=0,0,MIN(Cadastro_Cargas!$E$2,MAX(Cadastro_Cargas!$F$2,Perfil_Area!$R$9*RANDBETWEEN(85,115)/100))))</f>
        <v>0</v>
      </c>
    </row>
    <row r="2229" ht="15.0" customHeight="1">
      <c r="A2229" s="45">
        <v>45664.625</v>
      </c>
      <c r="B2229" s="35">
        <v>15.0</v>
      </c>
      <c r="C2229" s="35" t="s">
        <v>128</v>
      </c>
      <c r="D2229" s="36" t="s">
        <v>105</v>
      </c>
      <c r="E2229" s="35" t="s">
        <v>173</v>
      </c>
      <c r="F2229" s="46">
        <f>IF(Cadastro_Cargas!$E$3=0,0,IF(Perfil_Area!$R$11=0,0,MIN(Cadastro_Cargas!$E$3,MAX(Cadastro_Cargas!$F$3,Perfil_Area!$R$11*RANDBETWEEN(85,115)/100))))</f>
        <v>0</v>
      </c>
    </row>
    <row r="2230" ht="15.0" customHeight="1">
      <c r="A2230" s="45">
        <v>45664.625</v>
      </c>
      <c r="B2230" s="35">
        <v>15.0</v>
      </c>
      <c r="C2230" s="35" t="s">
        <v>128</v>
      </c>
      <c r="D2230" s="36" t="s">
        <v>106</v>
      </c>
      <c r="E2230" s="35" t="s">
        <v>173</v>
      </c>
      <c r="F2230" s="46">
        <f>IF(Cadastro_Cargas!$E$4=0,0,IF(Perfil_Area!$R$13=0,0,MIN(Cadastro_Cargas!$E$4,MAX(Cadastro_Cargas!$F$4,Perfil_Area!$R$13*RANDBETWEEN(85,115)/100))))</f>
        <v>0</v>
      </c>
    </row>
    <row r="2231" ht="15.0" customHeight="1">
      <c r="A2231" s="45">
        <v>45664.625</v>
      </c>
      <c r="B2231" s="35">
        <v>15.0</v>
      </c>
      <c r="C2231" s="35" t="s">
        <v>128</v>
      </c>
      <c r="D2231" s="36" t="s">
        <v>107</v>
      </c>
      <c r="E2231" s="35" t="s">
        <v>173</v>
      </c>
      <c r="F2231" s="46">
        <f>IF(Cadastro_Cargas!$E$5=0,0,IF(Perfil_Area!$R$15=0,0,MIN(Cadastro_Cargas!$E$5,MAX(Cadastro_Cargas!$F$5,Perfil_Area!$R$15*RANDBETWEEN(85,115)/100))))</f>
        <v>0.2</v>
      </c>
    </row>
    <row r="2232" ht="15.0" customHeight="1">
      <c r="A2232" s="45">
        <v>45664.625</v>
      </c>
      <c r="B2232" s="35">
        <v>15.0</v>
      </c>
      <c r="C2232" s="35" t="s">
        <v>128</v>
      </c>
      <c r="D2232" s="39" t="s">
        <v>31</v>
      </c>
      <c r="E2232" s="35" t="s">
        <v>174</v>
      </c>
      <c r="F2232" s="46">
        <f>IF(Cadastro_Cargas!$E$6=0,0,IF(Perfil_Area!$R$3=0,0,MIN(Cadastro_Cargas!$E$6,MAX(Cadastro_Cargas!$F$6,Perfil_Area!$R$3*RANDBETWEEN(85,115)/100))))</f>
        <v>2.02</v>
      </c>
    </row>
    <row r="2233" ht="15.0" customHeight="1">
      <c r="A2233" s="45">
        <v>45664.625</v>
      </c>
      <c r="B2233" s="35">
        <v>15.0</v>
      </c>
      <c r="C2233" s="35" t="s">
        <v>128</v>
      </c>
      <c r="D2233" s="40" t="s">
        <v>44</v>
      </c>
      <c r="E2233" s="35" t="s">
        <v>174</v>
      </c>
      <c r="F2233" s="46">
        <f>IF(Cadastro_Cargas!$E$7=0,0,IF(Perfil_Area!$R$5=0,0,MIN(Cadastro_Cargas!$E$7,MAX(Cadastro_Cargas!$F$7,Perfil_Area!$R$5*RANDBETWEEN(85,115)/100))))</f>
        <v>0.354</v>
      </c>
    </row>
    <row r="2234" ht="15.0" customHeight="1">
      <c r="A2234" s="45">
        <v>45664.625</v>
      </c>
      <c r="B2234" s="35">
        <v>15.0</v>
      </c>
      <c r="C2234" s="35" t="s">
        <v>128</v>
      </c>
      <c r="D2234" s="41" t="s">
        <v>56</v>
      </c>
      <c r="E2234" s="35" t="s">
        <v>174</v>
      </c>
      <c r="F2234" s="46">
        <f>IF(Cadastro_Cargas!$E$8=0,0,IF(Perfil_Area!$R$7=0,0,MIN(Cadastro_Cargas!$E$8,MAX(Cadastro_Cargas!$F$8,Perfil_Area!$R$7*RANDBETWEEN(85,115)/100))))</f>
        <v>0</v>
      </c>
    </row>
    <row r="2235" ht="15.0" customHeight="1">
      <c r="A2235" s="45">
        <v>45664.625</v>
      </c>
      <c r="B2235" s="35">
        <v>15.0</v>
      </c>
      <c r="C2235" s="35" t="s">
        <v>129</v>
      </c>
      <c r="D2235" s="36" t="s">
        <v>104</v>
      </c>
      <c r="E2235" s="35" t="s">
        <v>173</v>
      </c>
      <c r="F2235" s="46">
        <f>IF(Cadastro_Cargas!$E$9=0,0,IF(Perfil_Area!$R$10=0,0,MIN(Cadastro_Cargas!$E$9,MAX(Cadastro_Cargas!$F$9,Perfil_Area!$R$10*RANDBETWEEN(85,115)/100))))</f>
        <v>0</v>
      </c>
    </row>
    <row r="2236" ht="15.0" customHeight="1">
      <c r="A2236" s="45">
        <v>45664.625</v>
      </c>
      <c r="B2236" s="35">
        <v>15.0</v>
      </c>
      <c r="C2236" s="35" t="s">
        <v>129</v>
      </c>
      <c r="D2236" s="36" t="s">
        <v>105</v>
      </c>
      <c r="E2236" s="35" t="s">
        <v>173</v>
      </c>
      <c r="F2236" s="46">
        <f>IF(Cadastro_Cargas!$E$10=0,0,IF(Perfil_Area!$R$12=0,0,MIN(Cadastro_Cargas!$E$10,MAX(Cadastro_Cargas!$F$10,Perfil_Area!$R$12*RANDBETWEEN(85,115)/100))))</f>
        <v>17.6</v>
      </c>
    </row>
    <row r="2237" ht="15.0" customHeight="1">
      <c r="A2237" s="45">
        <v>45664.625</v>
      </c>
      <c r="B2237" s="35">
        <v>15.0</v>
      </c>
      <c r="C2237" s="35" t="s">
        <v>129</v>
      </c>
      <c r="D2237" s="36" t="s">
        <v>106</v>
      </c>
      <c r="E2237" s="35" t="s">
        <v>173</v>
      </c>
      <c r="F2237" s="46">
        <f>IF(Cadastro_Cargas!$E$11=0,0,IF(Perfil_Area!$R$14=0,0,MIN(Cadastro_Cargas!$E$11,MAX(Cadastro_Cargas!$F$11,Perfil_Area!$R$14*RANDBETWEEN(85,115)/100))))</f>
        <v>2.367013373</v>
      </c>
    </row>
    <row r="2238" ht="15.0" customHeight="1">
      <c r="A2238" s="45">
        <v>45664.625</v>
      </c>
      <c r="B2238" s="35">
        <v>15.0</v>
      </c>
      <c r="C2238" s="35" t="s">
        <v>129</v>
      </c>
      <c r="D2238" s="36" t="s">
        <v>107</v>
      </c>
      <c r="E2238" s="35" t="s">
        <v>173</v>
      </c>
      <c r="F2238" s="46">
        <f>IF(Cadastro_Cargas!$E$12=0,0,IF(Perfil_Area!$R$16=0,0,MIN(Cadastro_Cargas!$E$12,MAX(Cadastro_Cargas!$F$12,Perfil_Area!$R$16*RANDBETWEEN(85,115)/100))))</f>
        <v>0.186</v>
      </c>
    </row>
    <row r="2239" ht="15.0" customHeight="1">
      <c r="A2239" s="45">
        <v>45664.625</v>
      </c>
      <c r="B2239" s="35">
        <v>15.0</v>
      </c>
      <c r="C2239" s="35" t="s">
        <v>129</v>
      </c>
      <c r="D2239" s="39" t="s">
        <v>31</v>
      </c>
      <c r="E2239" s="35" t="s">
        <v>174</v>
      </c>
      <c r="F2239" s="46">
        <f>IF(Cadastro_Cargas!$E$13=0,0,IF(Perfil_Area!$R$4=0,0,MIN(Cadastro_Cargas!$E$13,MAX(Cadastro_Cargas!$F$13,Perfil_Area!$R$4*RANDBETWEEN(85,115)/100))))</f>
        <v>3.725</v>
      </c>
    </row>
    <row r="2240" ht="15.0" customHeight="1">
      <c r="A2240" s="45">
        <v>45664.625</v>
      </c>
      <c r="B2240" s="35">
        <v>15.0</v>
      </c>
      <c r="C2240" s="35" t="s">
        <v>129</v>
      </c>
      <c r="D2240" s="40" t="s">
        <v>44</v>
      </c>
      <c r="E2240" s="35" t="s">
        <v>174</v>
      </c>
      <c r="F2240" s="46">
        <f>IF(Cadastro_Cargas!$E$14=0,0,IF(Perfil_Area!$R$6=0,0,MIN(Cadastro_Cargas!$E$14,MAX(Cadastro_Cargas!$F$14,Perfil_Area!$R$6*RANDBETWEEN(85,115)/100))))</f>
        <v>0.514</v>
      </c>
    </row>
    <row r="2241" ht="15.0" customHeight="1">
      <c r="A2241" s="45">
        <v>45664.625</v>
      </c>
      <c r="B2241" s="35">
        <v>15.0</v>
      </c>
      <c r="C2241" s="35" t="s">
        <v>129</v>
      </c>
      <c r="D2241" s="41" t="s">
        <v>56</v>
      </c>
      <c r="E2241" s="35" t="s">
        <v>174</v>
      </c>
      <c r="F2241" s="46">
        <f>IF(Cadastro_Cargas!$E$15=0,0,IF(Perfil_Area!$R$8=0,0,MIN(Cadastro_Cargas!$E$15,MAX(Cadastro_Cargas!$F$15,Perfil_Area!$R$8*RANDBETWEEN(85,115)/100))))</f>
        <v>0</v>
      </c>
    </row>
    <row r="2242" ht="15.0" customHeight="1">
      <c r="A2242" s="45">
        <v>45664.6666666667</v>
      </c>
      <c r="B2242" s="35">
        <v>16.0</v>
      </c>
      <c r="C2242" s="35" t="s">
        <v>128</v>
      </c>
      <c r="D2242" s="36" t="s">
        <v>104</v>
      </c>
      <c r="E2242" s="35" t="s">
        <v>173</v>
      </c>
      <c r="F2242" s="46">
        <f>IF(Cadastro_Cargas!$E$2=0,0,IF(Perfil_Area!$S$9=0,0,MIN(Cadastro_Cargas!$E$2,MAX(Cadastro_Cargas!$F$2,Perfil_Area!$S$9*RANDBETWEEN(85,115)/100))))</f>
        <v>0</v>
      </c>
    </row>
    <row r="2243" ht="15.0" customHeight="1">
      <c r="A2243" s="45">
        <v>45664.6666666667</v>
      </c>
      <c r="B2243" s="35">
        <v>16.0</v>
      </c>
      <c r="C2243" s="35" t="s">
        <v>128</v>
      </c>
      <c r="D2243" s="36" t="s">
        <v>105</v>
      </c>
      <c r="E2243" s="35" t="s">
        <v>173</v>
      </c>
      <c r="F2243" s="46">
        <f>IF(Cadastro_Cargas!$E$3=0,0,IF(Perfil_Area!$S$11=0,0,MIN(Cadastro_Cargas!$E$3,MAX(Cadastro_Cargas!$F$3,Perfil_Area!$S$11*RANDBETWEEN(85,115)/100))))</f>
        <v>0</v>
      </c>
    </row>
    <row r="2244" ht="15.0" customHeight="1">
      <c r="A2244" s="45">
        <v>45664.6666666667</v>
      </c>
      <c r="B2244" s="35">
        <v>16.0</v>
      </c>
      <c r="C2244" s="35" t="s">
        <v>128</v>
      </c>
      <c r="D2244" s="36" t="s">
        <v>106</v>
      </c>
      <c r="E2244" s="35" t="s">
        <v>173</v>
      </c>
      <c r="F2244" s="46">
        <f>IF(Cadastro_Cargas!$E$4=0,0,IF(Perfil_Area!$S$13=0,0,MIN(Cadastro_Cargas!$E$4,MAX(Cadastro_Cargas!$F$4,Perfil_Area!$S$13*RANDBETWEEN(85,115)/100))))</f>
        <v>0</v>
      </c>
    </row>
    <row r="2245" ht="15.0" customHeight="1">
      <c r="A2245" s="45">
        <v>45664.6666666667</v>
      </c>
      <c r="B2245" s="35">
        <v>16.0</v>
      </c>
      <c r="C2245" s="35" t="s">
        <v>128</v>
      </c>
      <c r="D2245" s="36" t="s">
        <v>107</v>
      </c>
      <c r="E2245" s="35" t="s">
        <v>173</v>
      </c>
      <c r="F2245" s="46">
        <f>IF(Cadastro_Cargas!$E$5=0,0,IF(Perfil_Area!$S$15=0,0,MIN(Cadastro_Cargas!$E$5,MAX(Cadastro_Cargas!$F$5,Perfil_Area!$S$15*RANDBETWEEN(85,115)/100))))</f>
        <v>0.19</v>
      </c>
    </row>
    <row r="2246" ht="15.0" customHeight="1">
      <c r="A2246" s="45">
        <v>45664.6666666667</v>
      </c>
      <c r="B2246" s="35">
        <v>16.0</v>
      </c>
      <c r="C2246" s="35" t="s">
        <v>128</v>
      </c>
      <c r="D2246" s="39" t="s">
        <v>31</v>
      </c>
      <c r="E2246" s="35" t="s">
        <v>174</v>
      </c>
      <c r="F2246" s="46">
        <f>IF(Cadastro_Cargas!$E$6=0,0,IF(Perfil_Area!$S$3=0,0,MIN(Cadastro_Cargas!$E$6,MAX(Cadastro_Cargas!$F$6,Perfil_Area!$S$3*RANDBETWEEN(85,115)/100))))</f>
        <v>1.8584</v>
      </c>
    </row>
    <row r="2247" ht="15.0" customHeight="1">
      <c r="A2247" s="45">
        <v>45664.6666666667</v>
      </c>
      <c r="B2247" s="35">
        <v>16.0</v>
      </c>
      <c r="C2247" s="35" t="s">
        <v>128</v>
      </c>
      <c r="D2247" s="40" t="s">
        <v>44</v>
      </c>
      <c r="E2247" s="35" t="s">
        <v>174</v>
      </c>
      <c r="F2247" s="46">
        <f>IF(Cadastro_Cargas!$E$7=0,0,IF(Perfil_Area!$S$5=0,0,MIN(Cadastro_Cargas!$E$7,MAX(Cadastro_Cargas!$F$7,Perfil_Area!$S$5*RANDBETWEEN(85,115)/100))))</f>
        <v>0.24386</v>
      </c>
    </row>
    <row r="2248" ht="15.0" customHeight="1">
      <c r="A2248" s="45">
        <v>45664.6666666667</v>
      </c>
      <c r="B2248" s="35">
        <v>16.0</v>
      </c>
      <c r="C2248" s="35" t="s">
        <v>128</v>
      </c>
      <c r="D2248" s="41" t="s">
        <v>56</v>
      </c>
      <c r="E2248" s="35" t="s">
        <v>174</v>
      </c>
      <c r="F2248" s="46">
        <f>IF(Cadastro_Cargas!$E$8=0,0,IF(Perfil_Area!$S$7=0,0,MIN(Cadastro_Cargas!$E$8,MAX(Cadastro_Cargas!$F$8,Perfil_Area!$S$7*RANDBETWEEN(85,115)/100))))</f>
        <v>0</v>
      </c>
    </row>
    <row r="2249" ht="15.0" customHeight="1">
      <c r="A2249" s="45">
        <v>45664.6666666667</v>
      </c>
      <c r="B2249" s="35">
        <v>16.0</v>
      </c>
      <c r="C2249" s="35" t="s">
        <v>129</v>
      </c>
      <c r="D2249" s="36" t="s">
        <v>104</v>
      </c>
      <c r="E2249" s="35" t="s">
        <v>173</v>
      </c>
      <c r="F2249" s="46">
        <f>IF(Cadastro_Cargas!$E$9=0,0,IF(Perfil_Area!$S$10=0,0,MIN(Cadastro_Cargas!$E$9,MAX(Cadastro_Cargas!$F$9,Perfil_Area!$S$10*RANDBETWEEN(85,115)/100))))</f>
        <v>0</v>
      </c>
    </row>
    <row r="2250" ht="15.0" customHeight="1">
      <c r="A2250" s="45">
        <v>45664.6666666667</v>
      </c>
      <c r="B2250" s="35">
        <v>16.0</v>
      </c>
      <c r="C2250" s="35" t="s">
        <v>129</v>
      </c>
      <c r="D2250" s="36" t="s">
        <v>105</v>
      </c>
      <c r="E2250" s="35" t="s">
        <v>173</v>
      </c>
      <c r="F2250" s="46">
        <f>IF(Cadastro_Cargas!$E$10=0,0,IF(Perfil_Area!$S$12=0,0,MIN(Cadastro_Cargas!$E$10,MAX(Cadastro_Cargas!$F$10,Perfil_Area!$S$12*RANDBETWEEN(85,115)/100))))</f>
        <v>0</v>
      </c>
    </row>
    <row r="2251" ht="15.0" customHeight="1">
      <c r="A2251" s="45">
        <v>45664.6666666667</v>
      </c>
      <c r="B2251" s="35">
        <v>16.0</v>
      </c>
      <c r="C2251" s="35" t="s">
        <v>129</v>
      </c>
      <c r="D2251" s="36" t="s">
        <v>106</v>
      </c>
      <c r="E2251" s="35" t="s">
        <v>173</v>
      </c>
      <c r="F2251" s="46">
        <f>IF(Cadastro_Cargas!$E$11=0,0,IF(Perfil_Area!$S$14=0,0,MIN(Cadastro_Cargas!$E$11,MAX(Cadastro_Cargas!$F$11,Perfil_Area!$S$14*RANDBETWEEN(85,115)/100))))</f>
        <v>2.367013373</v>
      </c>
    </row>
    <row r="2252" ht="15.0" customHeight="1">
      <c r="A2252" s="45">
        <v>45664.6666666667</v>
      </c>
      <c r="B2252" s="35">
        <v>16.0</v>
      </c>
      <c r="C2252" s="35" t="s">
        <v>129</v>
      </c>
      <c r="D2252" s="36" t="s">
        <v>107</v>
      </c>
      <c r="E2252" s="35" t="s">
        <v>173</v>
      </c>
      <c r="F2252" s="46">
        <f>IF(Cadastro_Cargas!$E$12=0,0,IF(Perfil_Area!$S$16=0,0,MIN(Cadastro_Cargas!$E$12,MAX(Cadastro_Cargas!$F$12,Perfil_Area!$S$16*RANDBETWEEN(85,115)/100))))</f>
        <v>0.2</v>
      </c>
    </row>
    <row r="2253" ht="15.0" customHeight="1">
      <c r="A2253" s="45">
        <v>45664.6666666667</v>
      </c>
      <c r="B2253" s="35">
        <v>16.0</v>
      </c>
      <c r="C2253" s="35" t="s">
        <v>129</v>
      </c>
      <c r="D2253" s="39" t="s">
        <v>31</v>
      </c>
      <c r="E2253" s="35" t="s">
        <v>174</v>
      </c>
      <c r="F2253" s="46">
        <f>IF(Cadastro_Cargas!$E$13=0,0,IF(Perfil_Area!$S$4=0,0,MIN(Cadastro_Cargas!$E$13,MAX(Cadastro_Cargas!$F$13,Perfil_Area!$S$4*RANDBETWEEN(85,115)/100))))</f>
        <v>3.68775</v>
      </c>
    </row>
    <row r="2254" ht="15.0" customHeight="1">
      <c r="A2254" s="45">
        <v>45664.6666666667</v>
      </c>
      <c r="B2254" s="35">
        <v>16.0</v>
      </c>
      <c r="C2254" s="35" t="s">
        <v>129</v>
      </c>
      <c r="D2254" s="40" t="s">
        <v>44</v>
      </c>
      <c r="E2254" s="35" t="s">
        <v>174</v>
      </c>
      <c r="F2254" s="46">
        <f>IF(Cadastro_Cargas!$E$14=0,0,IF(Perfil_Area!$S$6=0,0,MIN(Cadastro_Cargas!$E$14,MAX(Cadastro_Cargas!$F$14,Perfil_Area!$S$6*RANDBETWEEN(85,115)/100))))</f>
        <v>0.40582</v>
      </c>
    </row>
    <row r="2255" ht="15.0" customHeight="1">
      <c r="A2255" s="45">
        <v>45664.6666666667</v>
      </c>
      <c r="B2255" s="35">
        <v>16.0</v>
      </c>
      <c r="C2255" s="35" t="s">
        <v>129</v>
      </c>
      <c r="D2255" s="41" t="s">
        <v>56</v>
      </c>
      <c r="E2255" s="35" t="s">
        <v>174</v>
      </c>
      <c r="F2255" s="46">
        <f>IF(Cadastro_Cargas!$E$15=0,0,IF(Perfil_Area!$S$8=0,0,MIN(Cadastro_Cargas!$E$15,MAX(Cadastro_Cargas!$F$15,Perfil_Area!$S$8*RANDBETWEEN(85,115)/100))))</f>
        <v>0</v>
      </c>
    </row>
    <row r="2256" ht="15.0" customHeight="1">
      <c r="A2256" s="45">
        <v>45664.7083333333</v>
      </c>
      <c r="B2256" s="35">
        <v>17.0</v>
      </c>
      <c r="C2256" s="35" t="s">
        <v>128</v>
      </c>
      <c r="D2256" s="36" t="s">
        <v>104</v>
      </c>
      <c r="E2256" s="35" t="s">
        <v>173</v>
      </c>
      <c r="F2256" s="46">
        <f>IF(Cadastro_Cargas!$E$2=0,0,IF(Perfil_Area!$T$9=0,0,MIN(Cadastro_Cargas!$E$2,MAX(Cadastro_Cargas!$F$2,Perfil_Area!$T$9*RANDBETWEEN(85,115)/100))))</f>
        <v>0</v>
      </c>
    </row>
    <row r="2257" ht="15.0" customHeight="1">
      <c r="A2257" s="45">
        <v>45664.7083333333</v>
      </c>
      <c r="B2257" s="35">
        <v>17.0</v>
      </c>
      <c r="C2257" s="35" t="s">
        <v>128</v>
      </c>
      <c r="D2257" s="36" t="s">
        <v>105</v>
      </c>
      <c r="E2257" s="35" t="s">
        <v>173</v>
      </c>
      <c r="F2257" s="46">
        <f>IF(Cadastro_Cargas!$E$3=0,0,IF(Perfil_Area!$T$11=0,0,MIN(Cadastro_Cargas!$E$3,MAX(Cadastro_Cargas!$F$3,Perfil_Area!$T$11*RANDBETWEEN(85,115)/100))))</f>
        <v>0</v>
      </c>
    </row>
    <row r="2258" ht="15.0" customHeight="1">
      <c r="A2258" s="45">
        <v>45664.7083333333</v>
      </c>
      <c r="B2258" s="35">
        <v>17.0</v>
      </c>
      <c r="C2258" s="35" t="s">
        <v>128</v>
      </c>
      <c r="D2258" s="36" t="s">
        <v>106</v>
      </c>
      <c r="E2258" s="35" t="s">
        <v>173</v>
      </c>
      <c r="F2258" s="46">
        <f>IF(Cadastro_Cargas!$E$4=0,0,IF(Perfil_Area!$T$13=0,0,MIN(Cadastro_Cargas!$E$4,MAX(Cadastro_Cargas!$F$4,Perfil_Area!$T$13*RANDBETWEEN(85,115)/100))))</f>
        <v>0</v>
      </c>
    </row>
    <row r="2259" ht="15.0" customHeight="1">
      <c r="A2259" s="45">
        <v>45664.7083333333</v>
      </c>
      <c r="B2259" s="35">
        <v>17.0</v>
      </c>
      <c r="C2259" s="35" t="s">
        <v>128</v>
      </c>
      <c r="D2259" s="36" t="s">
        <v>107</v>
      </c>
      <c r="E2259" s="35" t="s">
        <v>173</v>
      </c>
      <c r="F2259" s="46">
        <f>IF(Cadastro_Cargas!$E$5=0,0,IF(Perfil_Area!$T$15=0,0,MIN(Cadastro_Cargas!$E$5,MAX(Cadastro_Cargas!$F$5,Perfil_Area!$T$15*RANDBETWEEN(85,115)/100))))</f>
        <v>0.17</v>
      </c>
    </row>
    <row r="2260" ht="15.0" customHeight="1">
      <c r="A2260" s="45">
        <v>45664.7083333333</v>
      </c>
      <c r="B2260" s="35">
        <v>17.0</v>
      </c>
      <c r="C2260" s="35" t="s">
        <v>128</v>
      </c>
      <c r="D2260" s="39" t="s">
        <v>31</v>
      </c>
      <c r="E2260" s="35" t="s">
        <v>174</v>
      </c>
      <c r="F2260" s="46">
        <f>IF(Cadastro_Cargas!$E$6=0,0,IF(Perfil_Area!$T$3=0,0,MIN(Cadastro_Cargas!$E$6,MAX(Cadastro_Cargas!$F$6,Perfil_Area!$T$3*RANDBETWEEN(85,115)/100))))</f>
        <v>0.713</v>
      </c>
    </row>
    <row r="2261" ht="15.0" customHeight="1">
      <c r="A2261" s="45">
        <v>45664.7083333333</v>
      </c>
      <c r="B2261" s="35">
        <v>17.0</v>
      </c>
      <c r="C2261" s="35" t="s">
        <v>128</v>
      </c>
      <c r="D2261" s="40" t="s">
        <v>44</v>
      </c>
      <c r="E2261" s="35" t="s">
        <v>174</v>
      </c>
      <c r="F2261" s="46">
        <f>IF(Cadastro_Cargas!$E$7=0,0,IF(Perfil_Area!$T$5=0,0,MIN(Cadastro_Cargas!$E$7,MAX(Cadastro_Cargas!$F$7,Perfil_Area!$T$5*RANDBETWEEN(85,115)/100))))</f>
        <v>0.354</v>
      </c>
    </row>
    <row r="2262" ht="15.0" customHeight="1">
      <c r="A2262" s="45">
        <v>45664.7083333333</v>
      </c>
      <c r="B2262" s="35">
        <v>17.0</v>
      </c>
      <c r="C2262" s="35" t="s">
        <v>128</v>
      </c>
      <c r="D2262" s="41" t="s">
        <v>56</v>
      </c>
      <c r="E2262" s="35" t="s">
        <v>174</v>
      </c>
      <c r="F2262" s="46">
        <f>IF(Cadastro_Cargas!$E$8=0,0,IF(Perfil_Area!$T$7=0,0,MIN(Cadastro_Cargas!$E$8,MAX(Cadastro_Cargas!$F$8,Perfil_Area!$T$7*RANDBETWEEN(85,115)/100))))</f>
        <v>0</v>
      </c>
    </row>
    <row r="2263" ht="15.0" customHeight="1">
      <c r="A2263" s="45">
        <v>45664.7083333333</v>
      </c>
      <c r="B2263" s="35">
        <v>17.0</v>
      </c>
      <c r="C2263" s="35" t="s">
        <v>129</v>
      </c>
      <c r="D2263" s="36" t="s">
        <v>104</v>
      </c>
      <c r="E2263" s="35" t="s">
        <v>173</v>
      </c>
      <c r="F2263" s="46">
        <f>IF(Cadastro_Cargas!$E$9=0,0,IF(Perfil_Area!$T$10=0,0,MIN(Cadastro_Cargas!$E$9,MAX(Cadastro_Cargas!$F$9,Perfil_Area!$T$10*RANDBETWEEN(85,115)/100))))</f>
        <v>0</v>
      </c>
    </row>
    <row r="2264" ht="15.0" customHeight="1">
      <c r="A2264" s="45">
        <v>45664.7083333333</v>
      </c>
      <c r="B2264" s="35">
        <v>17.0</v>
      </c>
      <c r="C2264" s="35" t="s">
        <v>129</v>
      </c>
      <c r="D2264" s="36" t="s">
        <v>105</v>
      </c>
      <c r="E2264" s="35" t="s">
        <v>173</v>
      </c>
      <c r="F2264" s="46">
        <f>IF(Cadastro_Cargas!$E$10=0,0,IF(Perfil_Area!$T$12=0,0,MIN(Cadastro_Cargas!$E$10,MAX(Cadastro_Cargas!$F$10,Perfil_Area!$T$12*RANDBETWEEN(85,115)/100))))</f>
        <v>0</v>
      </c>
    </row>
    <row r="2265" ht="15.0" customHeight="1">
      <c r="A2265" s="45">
        <v>45664.7083333333</v>
      </c>
      <c r="B2265" s="35">
        <v>17.0</v>
      </c>
      <c r="C2265" s="35" t="s">
        <v>129</v>
      </c>
      <c r="D2265" s="36" t="s">
        <v>106</v>
      </c>
      <c r="E2265" s="35" t="s">
        <v>173</v>
      </c>
      <c r="F2265" s="46">
        <f>IF(Cadastro_Cargas!$E$11=0,0,IF(Perfil_Area!$T$14=0,0,MIN(Cadastro_Cargas!$E$11,MAX(Cadastro_Cargas!$F$11,Perfil_Area!$T$14*RANDBETWEEN(85,115)/100))))</f>
        <v>2.367013373</v>
      </c>
    </row>
    <row r="2266" ht="15.0" customHeight="1">
      <c r="A2266" s="45">
        <v>45664.7083333333</v>
      </c>
      <c r="B2266" s="35">
        <v>17.0</v>
      </c>
      <c r="C2266" s="35" t="s">
        <v>129</v>
      </c>
      <c r="D2266" s="36" t="s">
        <v>107</v>
      </c>
      <c r="E2266" s="35" t="s">
        <v>173</v>
      </c>
      <c r="F2266" s="46">
        <f>IF(Cadastro_Cargas!$E$12=0,0,IF(Perfil_Area!$T$16=0,0,MIN(Cadastro_Cargas!$E$12,MAX(Cadastro_Cargas!$F$12,Perfil_Area!$T$16*RANDBETWEEN(85,115)/100))))</f>
        <v>0.172</v>
      </c>
    </row>
    <row r="2267" ht="15.0" customHeight="1">
      <c r="A2267" s="45">
        <v>45664.7083333333</v>
      </c>
      <c r="B2267" s="35">
        <v>17.0</v>
      </c>
      <c r="C2267" s="35" t="s">
        <v>129</v>
      </c>
      <c r="D2267" s="39" t="s">
        <v>31</v>
      </c>
      <c r="E2267" s="35" t="s">
        <v>174</v>
      </c>
      <c r="F2267" s="46">
        <f>IF(Cadastro_Cargas!$E$13=0,0,IF(Perfil_Area!$T$4=0,0,MIN(Cadastro_Cargas!$E$13,MAX(Cadastro_Cargas!$F$13,Perfil_Area!$T$4*RANDBETWEEN(85,115)/100))))</f>
        <v>1.1175</v>
      </c>
    </row>
    <row r="2268" ht="15.0" customHeight="1">
      <c r="A2268" s="45">
        <v>45664.7083333333</v>
      </c>
      <c r="B2268" s="35">
        <v>17.0</v>
      </c>
      <c r="C2268" s="35" t="s">
        <v>129</v>
      </c>
      <c r="D2268" s="40" t="s">
        <v>44</v>
      </c>
      <c r="E2268" s="35" t="s">
        <v>174</v>
      </c>
      <c r="F2268" s="46">
        <f>IF(Cadastro_Cargas!$E$14=0,0,IF(Perfil_Area!$T$6=0,0,MIN(Cadastro_Cargas!$E$14,MAX(Cadastro_Cargas!$F$14,Perfil_Area!$T$6*RANDBETWEEN(85,115)/100))))</f>
        <v>0.514</v>
      </c>
    </row>
    <row r="2269" ht="15.0" customHeight="1">
      <c r="A2269" s="45">
        <v>45664.7083333333</v>
      </c>
      <c r="B2269" s="35">
        <v>17.0</v>
      </c>
      <c r="C2269" s="35" t="s">
        <v>129</v>
      </c>
      <c r="D2269" s="41" t="s">
        <v>56</v>
      </c>
      <c r="E2269" s="35" t="s">
        <v>174</v>
      </c>
      <c r="F2269" s="46">
        <f>IF(Cadastro_Cargas!$E$15=0,0,IF(Perfil_Area!$T$8=0,0,MIN(Cadastro_Cargas!$E$15,MAX(Cadastro_Cargas!$F$15,Perfil_Area!$T$8*RANDBETWEEN(85,115)/100))))</f>
        <v>0</v>
      </c>
    </row>
    <row r="2270" ht="15.0" customHeight="1">
      <c r="A2270" s="45">
        <v>45664.75</v>
      </c>
      <c r="B2270" s="35">
        <v>18.0</v>
      </c>
      <c r="C2270" s="35" t="s">
        <v>128</v>
      </c>
      <c r="D2270" s="36" t="s">
        <v>104</v>
      </c>
      <c r="E2270" s="35" t="s">
        <v>173</v>
      </c>
      <c r="F2270" s="46">
        <f>IF(Cadastro_Cargas!$E$2=0,0,IF(Perfil_Area!$U$9=0,0,MIN(Cadastro_Cargas!$E$2,MAX(Cadastro_Cargas!$F$2,Perfil_Area!$U$9*RANDBETWEEN(85,115)/100))))</f>
        <v>0</v>
      </c>
    </row>
    <row r="2271" ht="15.0" customHeight="1">
      <c r="A2271" s="45">
        <v>45664.75</v>
      </c>
      <c r="B2271" s="35">
        <v>18.0</v>
      </c>
      <c r="C2271" s="35" t="s">
        <v>128</v>
      </c>
      <c r="D2271" s="36" t="s">
        <v>105</v>
      </c>
      <c r="E2271" s="35" t="s">
        <v>173</v>
      </c>
      <c r="F2271" s="46">
        <f>IF(Cadastro_Cargas!$E$3=0,0,IF(Perfil_Area!$U$11=0,0,MIN(Cadastro_Cargas!$E$3,MAX(Cadastro_Cargas!$F$3,Perfil_Area!$U$11*RANDBETWEEN(85,115)/100))))</f>
        <v>0</v>
      </c>
    </row>
    <row r="2272" ht="15.0" customHeight="1">
      <c r="A2272" s="45">
        <v>45664.75</v>
      </c>
      <c r="B2272" s="35">
        <v>18.0</v>
      </c>
      <c r="C2272" s="35" t="s">
        <v>128</v>
      </c>
      <c r="D2272" s="36" t="s">
        <v>106</v>
      </c>
      <c r="E2272" s="35" t="s">
        <v>173</v>
      </c>
      <c r="F2272" s="46">
        <f>IF(Cadastro_Cargas!$E$4=0,0,IF(Perfil_Area!$U$13=0,0,MIN(Cadastro_Cargas!$E$4,MAX(Cadastro_Cargas!$F$4,Perfil_Area!$U$13*RANDBETWEEN(85,115)/100))))</f>
        <v>0</v>
      </c>
    </row>
    <row r="2273" ht="15.0" customHeight="1">
      <c r="A2273" s="45">
        <v>45664.75</v>
      </c>
      <c r="B2273" s="35">
        <v>18.0</v>
      </c>
      <c r="C2273" s="35" t="s">
        <v>128</v>
      </c>
      <c r="D2273" s="36" t="s">
        <v>107</v>
      </c>
      <c r="E2273" s="35" t="s">
        <v>173</v>
      </c>
      <c r="F2273" s="46">
        <f>IF(Cadastro_Cargas!$E$5=0,0,IF(Perfil_Area!$U$15=0,0,MIN(Cadastro_Cargas!$E$5,MAX(Cadastro_Cargas!$F$5,Perfil_Area!$U$15*RANDBETWEEN(85,115)/100))))</f>
        <v>0.178</v>
      </c>
    </row>
    <row r="2274" ht="15.0" customHeight="1">
      <c r="A2274" s="45">
        <v>45664.75</v>
      </c>
      <c r="B2274" s="35">
        <v>18.0</v>
      </c>
      <c r="C2274" s="35" t="s">
        <v>128</v>
      </c>
      <c r="D2274" s="39" t="s">
        <v>31</v>
      </c>
      <c r="E2274" s="35" t="s">
        <v>174</v>
      </c>
      <c r="F2274" s="46">
        <f>IF(Cadastro_Cargas!$E$6=0,0,IF(Perfil_Area!$U$3=0,0,MIN(Cadastro_Cargas!$E$6,MAX(Cadastro_Cargas!$F$6,Perfil_Area!$U$3*RANDBETWEEN(85,115)/100))))</f>
        <v>0.606</v>
      </c>
    </row>
    <row r="2275" ht="15.0" customHeight="1">
      <c r="A2275" s="45">
        <v>45664.75</v>
      </c>
      <c r="B2275" s="35">
        <v>18.0</v>
      </c>
      <c r="C2275" s="35" t="s">
        <v>128</v>
      </c>
      <c r="D2275" s="40" t="s">
        <v>44</v>
      </c>
      <c r="E2275" s="35" t="s">
        <v>174</v>
      </c>
      <c r="F2275" s="46">
        <f>IF(Cadastro_Cargas!$E$7=0,0,IF(Perfil_Area!$U$5=0,0,MIN(Cadastro_Cargas!$E$7,MAX(Cadastro_Cargas!$F$7,Perfil_Area!$U$5*RANDBETWEEN(85,115)/100))))</f>
        <v>0.354</v>
      </c>
    </row>
    <row r="2276" ht="15.0" customHeight="1">
      <c r="A2276" s="45">
        <v>45664.75</v>
      </c>
      <c r="B2276" s="35">
        <v>18.0</v>
      </c>
      <c r="C2276" s="35" t="s">
        <v>128</v>
      </c>
      <c r="D2276" s="41" t="s">
        <v>56</v>
      </c>
      <c r="E2276" s="35" t="s">
        <v>174</v>
      </c>
      <c r="F2276" s="46">
        <f>IF(Cadastro_Cargas!$E$8=0,0,IF(Perfil_Area!$U$7=0,0,MIN(Cadastro_Cargas!$E$8,MAX(Cadastro_Cargas!$F$8,Perfil_Area!$U$7*RANDBETWEEN(85,115)/100))))</f>
        <v>0.176</v>
      </c>
    </row>
    <row r="2277" ht="15.0" customHeight="1">
      <c r="A2277" s="45">
        <v>45664.75</v>
      </c>
      <c r="B2277" s="35">
        <v>18.0</v>
      </c>
      <c r="C2277" s="35" t="s">
        <v>129</v>
      </c>
      <c r="D2277" s="36" t="s">
        <v>104</v>
      </c>
      <c r="E2277" s="35" t="s">
        <v>173</v>
      </c>
      <c r="F2277" s="46">
        <f>IF(Cadastro_Cargas!$E$9=0,0,IF(Perfil_Area!$U$10=0,0,MIN(Cadastro_Cargas!$E$9,MAX(Cadastro_Cargas!$F$9,Perfil_Area!$U$10*RANDBETWEEN(85,115)/100))))</f>
        <v>0</v>
      </c>
    </row>
    <row r="2278" ht="15.0" customHeight="1">
      <c r="A2278" s="45">
        <v>45664.75</v>
      </c>
      <c r="B2278" s="35">
        <v>18.0</v>
      </c>
      <c r="C2278" s="35" t="s">
        <v>129</v>
      </c>
      <c r="D2278" s="36" t="s">
        <v>105</v>
      </c>
      <c r="E2278" s="35" t="s">
        <v>173</v>
      </c>
      <c r="F2278" s="46">
        <f>IF(Cadastro_Cargas!$E$10=0,0,IF(Perfil_Area!$U$12=0,0,MIN(Cadastro_Cargas!$E$10,MAX(Cadastro_Cargas!$F$10,Perfil_Area!$U$12*RANDBETWEEN(85,115)/100))))</f>
        <v>0</v>
      </c>
    </row>
    <row r="2279" ht="15.0" customHeight="1">
      <c r="A2279" s="45">
        <v>45664.75</v>
      </c>
      <c r="B2279" s="35">
        <v>18.0</v>
      </c>
      <c r="C2279" s="35" t="s">
        <v>129</v>
      </c>
      <c r="D2279" s="36" t="s">
        <v>106</v>
      </c>
      <c r="E2279" s="35" t="s">
        <v>173</v>
      </c>
      <c r="F2279" s="46">
        <f>IF(Cadastro_Cargas!$E$11=0,0,IF(Perfil_Area!$U$14=0,0,MIN(Cadastro_Cargas!$E$11,MAX(Cadastro_Cargas!$F$11,Perfil_Area!$U$14*RANDBETWEEN(85,115)/100))))</f>
        <v>2.367013373</v>
      </c>
    </row>
    <row r="2280" ht="15.0" customHeight="1">
      <c r="A2280" s="45">
        <v>45664.75</v>
      </c>
      <c r="B2280" s="35">
        <v>18.0</v>
      </c>
      <c r="C2280" s="35" t="s">
        <v>129</v>
      </c>
      <c r="D2280" s="36" t="s">
        <v>107</v>
      </c>
      <c r="E2280" s="35" t="s">
        <v>173</v>
      </c>
      <c r="F2280" s="46">
        <f>IF(Cadastro_Cargas!$E$12=0,0,IF(Perfil_Area!$U$16=0,0,MIN(Cadastro_Cargas!$E$12,MAX(Cadastro_Cargas!$F$12,Perfil_Area!$U$16*RANDBETWEEN(85,115)/100))))</f>
        <v>0.198</v>
      </c>
    </row>
    <row r="2281" ht="15.0" customHeight="1">
      <c r="A2281" s="45">
        <v>45664.75</v>
      </c>
      <c r="B2281" s="35">
        <v>18.0</v>
      </c>
      <c r="C2281" s="35" t="s">
        <v>129</v>
      </c>
      <c r="D2281" s="39" t="s">
        <v>31</v>
      </c>
      <c r="E2281" s="35" t="s">
        <v>174</v>
      </c>
      <c r="F2281" s="46">
        <f>IF(Cadastro_Cargas!$E$13=0,0,IF(Perfil_Area!$U$4=0,0,MIN(Cadastro_Cargas!$E$13,MAX(Cadastro_Cargas!$F$13,Perfil_Area!$U$4*RANDBETWEEN(85,115)/100))))</f>
        <v>1.1175</v>
      </c>
    </row>
    <row r="2282" ht="15.0" customHeight="1">
      <c r="A2282" s="45">
        <v>45664.75</v>
      </c>
      <c r="B2282" s="35">
        <v>18.0</v>
      </c>
      <c r="C2282" s="35" t="s">
        <v>129</v>
      </c>
      <c r="D2282" s="40" t="s">
        <v>44</v>
      </c>
      <c r="E2282" s="35" t="s">
        <v>174</v>
      </c>
      <c r="F2282" s="46">
        <f>IF(Cadastro_Cargas!$E$14=0,0,IF(Perfil_Area!$U$6=0,0,MIN(Cadastro_Cargas!$E$14,MAX(Cadastro_Cargas!$F$14,Perfil_Area!$U$6*RANDBETWEEN(85,115)/100))))</f>
        <v>0.514</v>
      </c>
    </row>
    <row r="2283" ht="15.0" customHeight="1">
      <c r="A2283" s="45">
        <v>45664.75</v>
      </c>
      <c r="B2283" s="35">
        <v>18.0</v>
      </c>
      <c r="C2283" s="35" t="s">
        <v>129</v>
      </c>
      <c r="D2283" s="41" t="s">
        <v>56</v>
      </c>
      <c r="E2283" s="35" t="s">
        <v>174</v>
      </c>
      <c r="F2283" s="46">
        <f>IF(Cadastro_Cargas!$E$15=0,0,IF(Perfil_Area!$U$8=0,0,MIN(Cadastro_Cargas!$E$15,MAX(Cadastro_Cargas!$F$15,Perfil_Area!$U$8*RANDBETWEEN(85,115)/100))))</f>
        <v>0.336</v>
      </c>
    </row>
    <row r="2284" ht="15.0" customHeight="1">
      <c r="A2284" s="45">
        <v>45664.7916666667</v>
      </c>
      <c r="B2284" s="35">
        <v>19.0</v>
      </c>
      <c r="C2284" s="35" t="s">
        <v>128</v>
      </c>
      <c r="D2284" s="36" t="s">
        <v>104</v>
      </c>
      <c r="E2284" s="35" t="s">
        <v>173</v>
      </c>
      <c r="F2284" s="46">
        <f>IF(Cadastro_Cargas!$E$2=0,0,IF(Perfil_Area!$V$9=0,0,MIN(Cadastro_Cargas!$E$2,MAX(Cadastro_Cargas!$F$2,Perfil_Area!$V$9*RANDBETWEEN(85,115)/100))))</f>
        <v>0</v>
      </c>
    </row>
    <row r="2285" ht="15.0" customHeight="1">
      <c r="A2285" s="45">
        <v>45664.7916666667</v>
      </c>
      <c r="B2285" s="35">
        <v>19.0</v>
      </c>
      <c r="C2285" s="35" t="s">
        <v>128</v>
      </c>
      <c r="D2285" s="36" t="s">
        <v>105</v>
      </c>
      <c r="E2285" s="35" t="s">
        <v>173</v>
      </c>
      <c r="F2285" s="46">
        <f>IF(Cadastro_Cargas!$E$3=0,0,IF(Perfil_Area!$V$11=0,0,MIN(Cadastro_Cargas!$E$3,MAX(Cadastro_Cargas!$F$3,Perfil_Area!$V$11*RANDBETWEEN(85,115)/100))))</f>
        <v>0</v>
      </c>
    </row>
    <row r="2286" ht="15.0" customHeight="1">
      <c r="A2286" s="45">
        <v>45664.7916666667</v>
      </c>
      <c r="B2286" s="35">
        <v>19.0</v>
      </c>
      <c r="C2286" s="35" t="s">
        <v>128</v>
      </c>
      <c r="D2286" s="36" t="s">
        <v>106</v>
      </c>
      <c r="E2286" s="35" t="s">
        <v>173</v>
      </c>
      <c r="F2286" s="46">
        <f>IF(Cadastro_Cargas!$E$4=0,0,IF(Perfil_Area!$V$13=0,0,MIN(Cadastro_Cargas!$E$4,MAX(Cadastro_Cargas!$F$4,Perfil_Area!$V$13*RANDBETWEEN(85,115)/100))))</f>
        <v>0</v>
      </c>
    </row>
    <row r="2287" ht="15.0" customHeight="1">
      <c r="A2287" s="45">
        <v>45664.7916666667</v>
      </c>
      <c r="B2287" s="35">
        <v>19.0</v>
      </c>
      <c r="C2287" s="35" t="s">
        <v>128</v>
      </c>
      <c r="D2287" s="36" t="s">
        <v>107</v>
      </c>
      <c r="E2287" s="35" t="s">
        <v>173</v>
      </c>
      <c r="F2287" s="46">
        <f>IF(Cadastro_Cargas!$E$5=0,0,IF(Perfil_Area!$V$15=0,0,MIN(Cadastro_Cargas!$E$5,MAX(Cadastro_Cargas!$F$5,Perfil_Area!$V$15*RANDBETWEEN(85,115)/100))))</f>
        <v>0.2</v>
      </c>
    </row>
    <row r="2288" ht="15.0" customHeight="1">
      <c r="A2288" s="45">
        <v>45664.7916666667</v>
      </c>
      <c r="B2288" s="35">
        <v>19.0</v>
      </c>
      <c r="C2288" s="35" t="s">
        <v>128</v>
      </c>
      <c r="D2288" s="39" t="s">
        <v>31</v>
      </c>
      <c r="E2288" s="35" t="s">
        <v>174</v>
      </c>
      <c r="F2288" s="46">
        <f>IF(Cadastro_Cargas!$E$6=0,0,IF(Perfil_Area!$V$3=0,0,MIN(Cadastro_Cargas!$E$6,MAX(Cadastro_Cargas!$F$6,Perfil_Area!$V$3*RANDBETWEEN(85,115)/100))))</f>
        <v>0.606</v>
      </c>
    </row>
    <row r="2289" ht="15.0" customHeight="1">
      <c r="A2289" s="45">
        <v>45664.7916666667</v>
      </c>
      <c r="B2289" s="35">
        <v>19.0</v>
      </c>
      <c r="C2289" s="35" t="s">
        <v>128</v>
      </c>
      <c r="D2289" s="40" t="s">
        <v>44</v>
      </c>
      <c r="E2289" s="35" t="s">
        <v>174</v>
      </c>
      <c r="F2289" s="46">
        <f>IF(Cadastro_Cargas!$E$7=0,0,IF(Perfil_Area!$V$5=0,0,MIN(Cadastro_Cargas!$E$7,MAX(Cadastro_Cargas!$F$7,Perfil_Area!$V$5*RANDBETWEEN(85,115)/100))))</f>
        <v>0.354</v>
      </c>
    </row>
    <row r="2290" ht="15.0" customHeight="1">
      <c r="A2290" s="45">
        <v>45664.7916666667</v>
      </c>
      <c r="B2290" s="35">
        <v>19.0</v>
      </c>
      <c r="C2290" s="35" t="s">
        <v>128</v>
      </c>
      <c r="D2290" s="41" t="s">
        <v>56</v>
      </c>
      <c r="E2290" s="35" t="s">
        <v>174</v>
      </c>
      <c r="F2290" s="46">
        <f>IF(Cadastro_Cargas!$E$8=0,0,IF(Perfil_Area!$V$7=0,0,MIN(Cadastro_Cargas!$E$8,MAX(Cadastro_Cargas!$F$8,Perfil_Area!$V$7*RANDBETWEEN(85,115)/100))))</f>
        <v>0.176</v>
      </c>
    </row>
    <row r="2291" ht="15.0" customHeight="1">
      <c r="A2291" s="45">
        <v>45664.7916666667</v>
      </c>
      <c r="B2291" s="35">
        <v>19.0</v>
      </c>
      <c r="C2291" s="35" t="s">
        <v>129</v>
      </c>
      <c r="D2291" s="36" t="s">
        <v>104</v>
      </c>
      <c r="E2291" s="35" t="s">
        <v>173</v>
      </c>
      <c r="F2291" s="46">
        <f>IF(Cadastro_Cargas!$E$9=0,0,IF(Perfil_Area!$V$10=0,0,MIN(Cadastro_Cargas!$E$9,MAX(Cadastro_Cargas!$F$9,Perfil_Area!$V$10*RANDBETWEEN(85,115)/100))))</f>
        <v>0</v>
      </c>
    </row>
    <row r="2292" ht="15.0" customHeight="1">
      <c r="A2292" s="45">
        <v>45664.7916666667</v>
      </c>
      <c r="B2292" s="35">
        <v>19.0</v>
      </c>
      <c r="C2292" s="35" t="s">
        <v>129</v>
      </c>
      <c r="D2292" s="36" t="s">
        <v>105</v>
      </c>
      <c r="E2292" s="35" t="s">
        <v>173</v>
      </c>
      <c r="F2292" s="46">
        <f>IF(Cadastro_Cargas!$E$10=0,0,IF(Perfil_Area!$V$12=0,0,MIN(Cadastro_Cargas!$E$10,MAX(Cadastro_Cargas!$F$10,Perfil_Area!$V$12*RANDBETWEEN(85,115)/100))))</f>
        <v>0</v>
      </c>
    </row>
    <row r="2293" ht="15.0" customHeight="1">
      <c r="A2293" s="45">
        <v>45664.7916666667</v>
      </c>
      <c r="B2293" s="35">
        <v>19.0</v>
      </c>
      <c r="C2293" s="35" t="s">
        <v>129</v>
      </c>
      <c r="D2293" s="36" t="s">
        <v>106</v>
      </c>
      <c r="E2293" s="35" t="s">
        <v>173</v>
      </c>
      <c r="F2293" s="46">
        <f>IF(Cadastro_Cargas!$E$11=0,0,IF(Perfil_Area!$V$14=0,0,MIN(Cadastro_Cargas!$E$11,MAX(Cadastro_Cargas!$F$11,Perfil_Area!$V$14*RANDBETWEEN(85,115)/100))))</f>
        <v>2.136731055</v>
      </c>
    </row>
    <row r="2294" ht="15.0" customHeight="1">
      <c r="A2294" s="45">
        <v>45664.7916666667</v>
      </c>
      <c r="B2294" s="35">
        <v>19.0</v>
      </c>
      <c r="C2294" s="35" t="s">
        <v>129</v>
      </c>
      <c r="D2294" s="36" t="s">
        <v>107</v>
      </c>
      <c r="E2294" s="35" t="s">
        <v>173</v>
      </c>
      <c r="F2294" s="46">
        <f>IF(Cadastro_Cargas!$E$12=0,0,IF(Perfil_Area!$V$16=0,0,MIN(Cadastro_Cargas!$E$12,MAX(Cadastro_Cargas!$F$12,Perfil_Area!$V$16*RANDBETWEEN(85,115)/100))))</f>
        <v>0.2</v>
      </c>
    </row>
    <row r="2295" ht="15.0" customHeight="1">
      <c r="A2295" s="45">
        <v>45664.7916666667</v>
      </c>
      <c r="B2295" s="35">
        <v>19.0</v>
      </c>
      <c r="C2295" s="35" t="s">
        <v>129</v>
      </c>
      <c r="D2295" s="39" t="s">
        <v>31</v>
      </c>
      <c r="E2295" s="35" t="s">
        <v>174</v>
      </c>
      <c r="F2295" s="46">
        <f>IF(Cadastro_Cargas!$E$13=0,0,IF(Perfil_Area!$V$4=0,0,MIN(Cadastro_Cargas!$E$13,MAX(Cadastro_Cargas!$F$13,Perfil_Area!$V$4*RANDBETWEEN(85,115)/100))))</f>
        <v>1.1175</v>
      </c>
    </row>
    <row r="2296" ht="15.0" customHeight="1">
      <c r="A2296" s="45">
        <v>45664.7916666667</v>
      </c>
      <c r="B2296" s="35">
        <v>19.0</v>
      </c>
      <c r="C2296" s="35" t="s">
        <v>129</v>
      </c>
      <c r="D2296" s="40" t="s">
        <v>44</v>
      </c>
      <c r="E2296" s="35" t="s">
        <v>174</v>
      </c>
      <c r="F2296" s="46">
        <f>IF(Cadastro_Cargas!$E$14=0,0,IF(Perfil_Area!$V$6=0,0,MIN(Cadastro_Cargas!$E$14,MAX(Cadastro_Cargas!$F$14,Perfil_Area!$V$6*RANDBETWEEN(85,115)/100))))</f>
        <v>0.514</v>
      </c>
    </row>
    <row r="2297" ht="15.0" customHeight="1">
      <c r="A2297" s="45">
        <v>45664.7916666667</v>
      </c>
      <c r="B2297" s="35">
        <v>19.0</v>
      </c>
      <c r="C2297" s="35" t="s">
        <v>129</v>
      </c>
      <c r="D2297" s="41" t="s">
        <v>56</v>
      </c>
      <c r="E2297" s="35" t="s">
        <v>174</v>
      </c>
      <c r="F2297" s="46">
        <f>IF(Cadastro_Cargas!$E$15=0,0,IF(Perfil_Area!$V$8=0,0,MIN(Cadastro_Cargas!$E$15,MAX(Cadastro_Cargas!$F$15,Perfil_Area!$V$8*RANDBETWEEN(85,115)/100))))</f>
        <v>0.336</v>
      </c>
    </row>
    <row r="2298" ht="15.0" customHeight="1">
      <c r="A2298" s="45">
        <v>45664.8333333333</v>
      </c>
      <c r="B2298" s="35">
        <v>20.0</v>
      </c>
      <c r="C2298" s="35" t="s">
        <v>128</v>
      </c>
      <c r="D2298" s="36" t="s">
        <v>104</v>
      </c>
      <c r="E2298" s="35" t="s">
        <v>173</v>
      </c>
      <c r="F2298" s="46">
        <f>IF(Cadastro_Cargas!$E$2=0,0,IF(Perfil_Area!$W$9=0,0,MIN(Cadastro_Cargas!$E$2,MAX(Cadastro_Cargas!$F$2,Perfil_Area!$W$9*RANDBETWEEN(85,115)/100))))</f>
        <v>4</v>
      </c>
    </row>
    <row r="2299" ht="15.0" customHeight="1">
      <c r="A2299" s="45">
        <v>45664.8333333333</v>
      </c>
      <c r="B2299" s="35">
        <v>20.0</v>
      </c>
      <c r="C2299" s="35" t="s">
        <v>128</v>
      </c>
      <c r="D2299" s="36" t="s">
        <v>105</v>
      </c>
      <c r="E2299" s="35" t="s">
        <v>173</v>
      </c>
      <c r="F2299" s="46">
        <f>IF(Cadastro_Cargas!$E$3=0,0,IF(Perfil_Area!$W$11=0,0,MIN(Cadastro_Cargas!$E$3,MAX(Cadastro_Cargas!$F$3,Perfil_Area!$W$11*RANDBETWEEN(85,115)/100))))</f>
        <v>0</v>
      </c>
    </row>
    <row r="2300" ht="15.0" customHeight="1">
      <c r="A2300" s="45">
        <v>45664.8333333333</v>
      </c>
      <c r="B2300" s="35">
        <v>20.0</v>
      </c>
      <c r="C2300" s="35" t="s">
        <v>128</v>
      </c>
      <c r="D2300" s="36" t="s">
        <v>106</v>
      </c>
      <c r="E2300" s="35" t="s">
        <v>173</v>
      </c>
      <c r="F2300" s="46">
        <f>IF(Cadastro_Cargas!$E$4=0,0,IF(Perfil_Area!$W$13=0,0,MIN(Cadastro_Cargas!$E$4,MAX(Cadastro_Cargas!$F$4,Perfil_Area!$W$13*RANDBETWEEN(85,115)/100))))</f>
        <v>0</v>
      </c>
    </row>
    <row r="2301" ht="15.0" customHeight="1">
      <c r="A2301" s="45">
        <v>45664.8333333333</v>
      </c>
      <c r="B2301" s="35">
        <v>20.0</v>
      </c>
      <c r="C2301" s="35" t="s">
        <v>128</v>
      </c>
      <c r="D2301" s="36" t="s">
        <v>107</v>
      </c>
      <c r="E2301" s="35" t="s">
        <v>173</v>
      </c>
      <c r="F2301" s="46">
        <f>IF(Cadastro_Cargas!$E$5=0,0,IF(Perfil_Area!$W$15=0,0,MIN(Cadastro_Cargas!$E$5,MAX(Cadastro_Cargas!$F$5,Perfil_Area!$W$15*RANDBETWEEN(85,115)/100))))</f>
        <v>0.198</v>
      </c>
    </row>
    <row r="2302" ht="15.0" customHeight="1">
      <c r="A2302" s="45">
        <v>45664.8333333333</v>
      </c>
      <c r="B2302" s="35">
        <v>20.0</v>
      </c>
      <c r="C2302" s="35" t="s">
        <v>128</v>
      </c>
      <c r="D2302" s="39" t="s">
        <v>31</v>
      </c>
      <c r="E2302" s="35" t="s">
        <v>174</v>
      </c>
      <c r="F2302" s="46">
        <f>IF(Cadastro_Cargas!$E$6=0,0,IF(Perfil_Area!$W$3=0,0,MIN(Cadastro_Cargas!$E$6,MAX(Cadastro_Cargas!$F$6,Perfil_Area!$W$3*RANDBETWEEN(85,115)/100))))</f>
        <v>0.606</v>
      </c>
    </row>
    <row r="2303" ht="15.0" customHeight="1">
      <c r="A2303" s="45">
        <v>45664.8333333333</v>
      </c>
      <c r="B2303" s="35">
        <v>20.0</v>
      </c>
      <c r="C2303" s="35" t="s">
        <v>128</v>
      </c>
      <c r="D2303" s="40" t="s">
        <v>44</v>
      </c>
      <c r="E2303" s="35" t="s">
        <v>174</v>
      </c>
      <c r="F2303" s="46">
        <f>IF(Cadastro_Cargas!$E$7=0,0,IF(Perfil_Area!$W$5=0,0,MIN(Cadastro_Cargas!$E$7,MAX(Cadastro_Cargas!$F$7,Perfil_Area!$W$5*RANDBETWEEN(85,115)/100))))</f>
        <v>0.2983</v>
      </c>
    </row>
    <row r="2304" ht="15.0" customHeight="1">
      <c r="A2304" s="45">
        <v>45664.8333333333</v>
      </c>
      <c r="B2304" s="35">
        <v>20.0</v>
      </c>
      <c r="C2304" s="35" t="s">
        <v>128</v>
      </c>
      <c r="D2304" s="41" t="s">
        <v>56</v>
      </c>
      <c r="E2304" s="35" t="s">
        <v>174</v>
      </c>
      <c r="F2304" s="46">
        <f>IF(Cadastro_Cargas!$E$8=0,0,IF(Perfil_Area!$W$7=0,0,MIN(Cadastro_Cargas!$E$8,MAX(Cadastro_Cargas!$F$8,Perfil_Area!$W$7*RANDBETWEEN(85,115)/100))))</f>
        <v>0.176</v>
      </c>
    </row>
    <row r="2305" ht="15.0" customHeight="1">
      <c r="A2305" s="45">
        <v>45664.8333333333</v>
      </c>
      <c r="B2305" s="35">
        <v>20.0</v>
      </c>
      <c r="C2305" s="35" t="s">
        <v>129</v>
      </c>
      <c r="D2305" s="36" t="s">
        <v>104</v>
      </c>
      <c r="E2305" s="35" t="s">
        <v>173</v>
      </c>
      <c r="F2305" s="46">
        <f>IF(Cadastro_Cargas!$E$9=0,0,IF(Perfil_Area!$W$10=0,0,MIN(Cadastro_Cargas!$E$9,MAX(Cadastro_Cargas!$F$9,Perfil_Area!$W$10*RANDBETWEEN(85,115)/100))))</f>
        <v>6.8</v>
      </c>
    </row>
    <row r="2306" ht="15.0" customHeight="1">
      <c r="A2306" s="45">
        <v>45664.8333333333</v>
      </c>
      <c r="B2306" s="35">
        <v>20.0</v>
      </c>
      <c r="C2306" s="35" t="s">
        <v>129</v>
      </c>
      <c r="D2306" s="36" t="s">
        <v>105</v>
      </c>
      <c r="E2306" s="35" t="s">
        <v>173</v>
      </c>
      <c r="F2306" s="46">
        <f>IF(Cadastro_Cargas!$E$10=0,0,IF(Perfil_Area!$W$12=0,0,MIN(Cadastro_Cargas!$E$10,MAX(Cadastro_Cargas!$F$10,Perfil_Area!$W$12*RANDBETWEEN(85,115)/100))))</f>
        <v>16.192</v>
      </c>
    </row>
    <row r="2307" ht="15.0" customHeight="1">
      <c r="A2307" s="45">
        <v>45664.8333333333</v>
      </c>
      <c r="B2307" s="35">
        <v>20.0</v>
      </c>
      <c r="C2307" s="35" t="s">
        <v>129</v>
      </c>
      <c r="D2307" s="36" t="s">
        <v>106</v>
      </c>
      <c r="E2307" s="35" t="s">
        <v>173</v>
      </c>
      <c r="F2307" s="46">
        <f>IF(Cadastro_Cargas!$E$11=0,0,IF(Perfil_Area!$W$14=0,0,MIN(Cadastro_Cargas!$E$11,MAX(Cadastro_Cargas!$F$11,Perfil_Area!$W$14*RANDBETWEEN(85,115)/100))))</f>
        <v>2.130900446</v>
      </c>
    </row>
    <row r="2308" ht="15.0" customHeight="1">
      <c r="A2308" s="45">
        <v>45664.8333333333</v>
      </c>
      <c r="B2308" s="35">
        <v>20.0</v>
      </c>
      <c r="C2308" s="35" t="s">
        <v>129</v>
      </c>
      <c r="D2308" s="36" t="s">
        <v>107</v>
      </c>
      <c r="E2308" s="35" t="s">
        <v>173</v>
      </c>
      <c r="F2308" s="46">
        <f>IF(Cadastro_Cargas!$E$12=0,0,IF(Perfil_Area!$W$16=0,0,MIN(Cadastro_Cargas!$E$12,MAX(Cadastro_Cargas!$F$12,Perfil_Area!$W$16*RANDBETWEEN(85,115)/100))))</f>
        <v>0.18</v>
      </c>
    </row>
    <row r="2309" ht="15.0" customHeight="1">
      <c r="A2309" s="45">
        <v>45664.8333333333</v>
      </c>
      <c r="B2309" s="35">
        <v>20.0</v>
      </c>
      <c r="C2309" s="35" t="s">
        <v>129</v>
      </c>
      <c r="D2309" s="39" t="s">
        <v>31</v>
      </c>
      <c r="E2309" s="35" t="s">
        <v>174</v>
      </c>
      <c r="F2309" s="46">
        <f>IF(Cadastro_Cargas!$E$13=0,0,IF(Perfil_Area!$W$4=0,0,MIN(Cadastro_Cargas!$E$13,MAX(Cadastro_Cargas!$F$13,Perfil_Area!$W$4*RANDBETWEEN(85,115)/100))))</f>
        <v>1.1175</v>
      </c>
    </row>
    <row r="2310" ht="15.0" customHeight="1">
      <c r="A2310" s="45">
        <v>45664.8333333333</v>
      </c>
      <c r="B2310" s="35">
        <v>20.0</v>
      </c>
      <c r="C2310" s="35" t="s">
        <v>129</v>
      </c>
      <c r="D2310" s="40" t="s">
        <v>44</v>
      </c>
      <c r="E2310" s="35" t="s">
        <v>174</v>
      </c>
      <c r="F2310" s="46">
        <f>IF(Cadastro_Cargas!$E$14=0,0,IF(Perfil_Area!$W$6=0,0,MIN(Cadastro_Cargas!$E$14,MAX(Cadastro_Cargas!$F$14,Perfil_Area!$W$6*RANDBETWEEN(85,115)/100))))</f>
        <v>0.3859</v>
      </c>
    </row>
    <row r="2311" ht="15.0" customHeight="1">
      <c r="A2311" s="45">
        <v>45664.8333333333</v>
      </c>
      <c r="B2311" s="35">
        <v>20.0</v>
      </c>
      <c r="C2311" s="35" t="s">
        <v>129</v>
      </c>
      <c r="D2311" s="41" t="s">
        <v>56</v>
      </c>
      <c r="E2311" s="35" t="s">
        <v>174</v>
      </c>
      <c r="F2311" s="46">
        <f>IF(Cadastro_Cargas!$E$15=0,0,IF(Perfil_Area!$W$8=0,0,MIN(Cadastro_Cargas!$E$15,MAX(Cadastro_Cargas!$F$15,Perfil_Area!$W$8*RANDBETWEEN(85,115)/100))))</f>
        <v>0.336</v>
      </c>
    </row>
    <row r="2312" ht="15.0" customHeight="1">
      <c r="A2312" s="45">
        <v>45664.875</v>
      </c>
      <c r="B2312" s="35">
        <v>21.0</v>
      </c>
      <c r="C2312" s="35" t="s">
        <v>128</v>
      </c>
      <c r="D2312" s="36" t="s">
        <v>104</v>
      </c>
      <c r="E2312" s="35" t="s">
        <v>173</v>
      </c>
      <c r="F2312" s="46">
        <f>IF(Cadastro_Cargas!$E$2=0,0,IF(Perfil_Area!$X$9=0,0,MIN(Cadastro_Cargas!$E$2,MAX(Cadastro_Cargas!$F$2,Perfil_Area!$X$9*RANDBETWEEN(85,115)/100))))</f>
        <v>3.72</v>
      </c>
    </row>
    <row r="2313" ht="15.0" customHeight="1">
      <c r="A2313" s="45">
        <v>45664.875</v>
      </c>
      <c r="B2313" s="35">
        <v>21.0</v>
      </c>
      <c r="C2313" s="35" t="s">
        <v>128</v>
      </c>
      <c r="D2313" s="36" t="s">
        <v>105</v>
      </c>
      <c r="E2313" s="35" t="s">
        <v>173</v>
      </c>
      <c r="F2313" s="46">
        <f>IF(Cadastro_Cargas!$E$3=0,0,IF(Perfil_Area!$X$11=0,0,MIN(Cadastro_Cargas!$E$3,MAX(Cadastro_Cargas!$F$3,Perfil_Area!$X$11*RANDBETWEEN(85,115)/100))))</f>
        <v>0</v>
      </c>
    </row>
    <row r="2314" ht="15.0" customHeight="1">
      <c r="A2314" s="45">
        <v>45664.875</v>
      </c>
      <c r="B2314" s="35">
        <v>21.0</v>
      </c>
      <c r="C2314" s="35" t="s">
        <v>128</v>
      </c>
      <c r="D2314" s="36" t="s">
        <v>106</v>
      </c>
      <c r="E2314" s="35" t="s">
        <v>173</v>
      </c>
      <c r="F2314" s="46">
        <f>IF(Cadastro_Cargas!$E$4=0,0,IF(Perfil_Area!$X$13=0,0,MIN(Cadastro_Cargas!$E$4,MAX(Cadastro_Cargas!$F$4,Perfil_Area!$X$13*RANDBETWEEN(85,115)/100))))</f>
        <v>0</v>
      </c>
    </row>
    <row r="2315" ht="15.0" customHeight="1">
      <c r="A2315" s="45">
        <v>45664.875</v>
      </c>
      <c r="B2315" s="35">
        <v>21.0</v>
      </c>
      <c r="C2315" s="35" t="s">
        <v>128</v>
      </c>
      <c r="D2315" s="36" t="s">
        <v>107</v>
      </c>
      <c r="E2315" s="35" t="s">
        <v>173</v>
      </c>
      <c r="F2315" s="46">
        <f>IF(Cadastro_Cargas!$E$5=0,0,IF(Perfil_Area!$X$15=0,0,MIN(Cadastro_Cargas!$E$5,MAX(Cadastro_Cargas!$F$5,Perfil_Area!$X$15*RANDBETWEEN(85,115)/100))))</f>
        <v>0.2</v>
      </c>
    </row>
    <row r="2316" ht="15.0" customHeight="1">
      <c r="A2316" s="45">
        <v>45664.875</v>
      </c>
      <c r="B2316" s="35">
        <v>21.0</v>
      </c>
      <c r="C2316" s="35" t="s">
        <v>128</v>
      </c>
      <c r="D2316" s="39" t="s">
        <v>31</v>
      </c>
      <c r="E2316" s="35" t="s">
        <v>174</v>
      </c>
      <c r="F2316" s="46">
        <f>IF(Cadastro_Cargas!$E$6=0,0,IF(Perfil_Area!$X$3=0,0,MIN(Cadastro_Cargas!$E$6,MAX(Cadastro_Cargas!$F$6,Perfil_Area!$X$3*RANDBETWEEN(85,115)/100))))</f>
        <v>0.606</v>
      </c>
    </row>
    <row r="2317" ht="15.0" customHeight="1">
      <c r="A2317" s="45">
        <v>45664.875</v>
      </c>
      <c r="B2317" s="35">
        <v>21.0</v>
      </c>
      <c r="C2317" s="35" t="s">
        <v>128</v>
      </c>
      <c r="D2317" s="40" t="s">
        <v>44</v>
      </c>
      <c r="E2317" s="35" t="s">
        <v>174</v>
      </c>
      <c r="F2317" s="46">
        <f>IF(Cadastro_Cargas!$E$7=0,0,IF(Perfil_Area!$X$5=0,0,MIN(Cadastro_Cargas!$E$7,MAX(Cadastro_Cargas!$F$7,Perfil_Area!$X$5*RANDBETWEEN(85,115)/100))))</f>
        <v>0.2877</v>
      </c>
    </row>
    <row r="2318" ht="15.0" customHeight="1">
      <c r="A2318" s="45">
        <v>45664.875</v>
      </c>
      <c r="B2318" s="35">
        <v>21.0</v>
      </c>
      <c r="C2318" s="35" t="s">
        <v>128</v>
      </c>
      <c r="D2318" s="41" t="s">
        <v>56</v>
      </c>
      <c r="E2318" s="35" t="s">
        <v>174</v>
      </c>
      <c r="F2318" s="46">
        <f>IF(Cadastro_Cargas!$E$8=0,0,IF(Perfil_Area!$X$7=0,0,MIN(Cadastro_Cargas!$E$8,MAX(Cadastro_Cargas!$F$8,Perfil_Area!$X$7*RANDBETWEEN(85,115)/100))))</f>
        <v>0.176</v>
      </c>
    </row>
    <row r="2319" ht="15.0" customHeight="1">
      <c r="A2319" s="45">
        <v>45664.875</v>
      </c>
      <c r="B2319" s="35">
        <v>21.0</v>
      </c>
      <c r="C2319" s="35" t="s">
        <v>129</v>
      </c>
      <c r="D2319" s="36" t="s">
        <v>104</v>
      </c>
      <c r="E2319" s="35" t="s">
        <v>173</v>
      </c>
      <c r="F2319" s="46">
        <f>IF(Cadastro_Cargas!$E$9=0,0,IF(Perfil_Area!$X$10=0,0,MIN(Cadastro_Cargas!$E$9,MAX(Cadastro_Cargas!$F$9,Perfil_Area!$X$10*RANDBETWEEN(85,115)/100))))</f>
        <v>8</v>
      </c>
    </row>
    <row r="2320" ht="15.0" customHeight="1">
      <c r="A2320" s="45">
        <v>45664.875</v>
      </c>
      <c r="B2320" s="35">
        <v>21.0</v>
      </c>
      <c r="C2320" s="35" t="s">
        <v>129</v>
      </c>
      <c r="D2320" s="36" t="s">
        <v>105</v>
      </c>
      <c r="E2320" s="35" t="s">
        <v>173</v>
      </c>
      <c r="F2320" s="46">
        <f>IF(Cadastro_Cargas!$E$10=0,0,IF(Perfil_Area!$X$12=0,0,MIN(Cadastro_Cargas!$E$10,MAX(Cadastro_Cargas!$F$10,Perfil_Area!$X$12*RANDBETWEEN(85,115)/100))))</f>
        <v>17.6</v>
      </c>
    </row>
    <row r="2321" ht="15.0" customHeight="1">
      <c r="A2321" s="45">
        <v>45664.875</v>
      </c>
      <c r="B2321" s="35">
        <v>21.0</v>
      </c>
      <c r="C2321" s="35" t="s">
        <v>129</v>
      </c>
      <c r="D2321" s="36" t="s">
        <v>106</v>
      </c>
      <c r="E2321" s="35" t="s">
        <v>173</v>
      </c>
      <c r="F2321" s="46">
        <f>IF(Cadastro_Cargas!$E$11=0,0,IF(Perfil_Area!$X$14=0,0,MIN(Cadastro_Cargas!$E$11,MAX(Cadastro_Cargas!$F$11,Perfil_Area!$X$14*RANDBETWEEN(85,115)/100))))</f>
        <v>2.057081724</v>
      </c>
    </row>
    <row r="2322" ht="15.0" customHeight="1">
      <c r="A2322" s="45">
        <v>45664.875</v>
      </c>
      <c r="B2322" s="35">
        <v>21.0</v>
      </c>
      <c r="C2322" s="35" t="s">
        <v>129</v>
      </c>
      <c r="D2322" s="36" t="s">
        <v>107</v>
      </c>
      <c r="E2322" s="35" t="s">
        <v>173</v>
      </c>
      <c r="F2322" s="46">
        <f>IF(Cadastro_Cargas!$E$12=0,0,IF(Perfil_Area!$X$16=0,0,MIN(Cadastro_Cargas!$E$12,MAX(Cadastro_Cargas!$F$12,Perfil_Area!$X$16*RANDBETWEEN(85,115)/100))))</f>
        <v>0.188</v>
      </c>
    </row>
    <row r="2323" ht="15.0" customHeight="1">
      <c r="A2323" s="45">
        <v>45664.875</v>
      </c>
      <c r="B2323" s="35">
        <v>21.0</v>
      </c>
      <c r="C2323" s="35" t="s">
        <v>129</v>
      </c>
      <c r="D2323" s="39" t="s">
        <v>31</v>
      </c>
      <c r="E2323" s="35" t="s">
        <v>174</v>
      </c>
      <c r="F2323" s="46">
        <f>IF(Cadastro_Cargas!$E$13=0,0,IF(Perfil_Area!$X$4=0,0,MIN(Cadastro_Cargas!$E$13,MAX(Cadastro_Cargas!$F$13,Perfil_Area!$X$4*RANDBETWEEN(85,115)/100))))</f>
        <v>1.1175</v>
      </c>
    </row>
    <row r="2324" ht="15.0" customHeight="1">
      <c r="A2324" s="45">
        <v>45664.875</v>
      </c>
      <c r="B2324" s="35">
        <v>21.0</v>
      </c>
      <c r="C2324" s="35" t="s">
        <v>129</v>
      </c>
      <c r="D2324" s="40" t="s">
        <v>44</v>
      </c>
      <c r="E2324" s="35" t="s">
        <v>174</v>
      </c>
      <c r="F2324" s="46">
        <f>IF(Cadastro_Cargas!$E$14=0,0,IF(Perfil_Area!$X$6=0,0,MIN(Cadastro_Cargas!$E$14,MAX(Cadastro_Cargas!$F$14,Perfil_Area!$X$6*RANDBETWEEN(85,115)/100))))</f>
        <v>0.44128</v>
      </c>
    </row>
    <row r="2325" ht="15.0" customHeight="1">
      <c r="A2325" s="45">
        <v>45664.875</v>
      </c>
      <c r="B2325" s="35">
        <v>21.0</v>
      </c>
      <c r="C2325" s="35" t="s">
        <v>129</v>
      </c>
      <c r="D2325" s="41" t="s">
        <v>56</v>
      </c>
      <c r="E2325" s="35" t="s">
        <v>174</v>
      </c>
      <c r="F2325" s="46">
        <f>IF(Cadastro_Cargas!$E$15=0,0,IF(Perfil_Area!$X$8=0,0,MIN(Cadastro_Cargas!$E$15,MAX(Cadastro_Cargas!$F$15,Perfil_Area!$X$8*RANDBETWEEN(85,115)/100))))</f>
        <v>0.336</v>
      </c>
    </row>
    <row r="2326" ht="15.0" customHeight="1">
      <c r="A2326" s="45">
        <v>45664.9166666667</v>
      </c>
      <c r="B2326" s="35">
        <v>22.0</v>
      </c>
      <c r="C2326" s="35" t="s">
        <v>128</v>
      </c>
      <c r="D2326" s="36" t="s">
        <v>104</v>
      </c>
      <c r="E2326" s="35" t="s">
        <v>173</v>
      </c>
      <c r="F2326" s="46">
        <f>IF(Cadastro_Cargas!$E$2=0,0,IF(Perfil_Area!$Y$9=0,0,MIN(Cadastro_Cargas!$E$2,MAX(Cadastro_Cargas!$F$2,Perfil_Area!$Y$9*RANDBETWEEN(85,115)/100))))</f>
        <v>4</v>
      </c>
    </row>
    <row r="2327" ht="15.0" customHeight="1">
      <c r="A2327" s="45">
        <v>45664.9166666667</v>
      </c>
      <c r="B2327" s="35">
        <v>22.0</v>
      </c>
      <c r="C2327" s="35" t="s">
        <v>128</v>
      </c>
      <c r="D2327" s="36" t="s">
        <v>105</v>
      </c>
      <c r="E2327" s="35" t="s">
        <v>173</v>
      </c>
      <c r="F2327" s="46">
        <f>IF(Cadastro_Cargas!$E$3=0,0,IF(Perfil_Area!$Y$11=0,0,MIN(Cadastro_Cargas!$E$3,MAX(Cadastro_Cargas!$F$3,Perfil_Area!$Y$11*RANDBETWEEN(85,115)/100))))</f>
        <v>0</v>
      </c>
    </row>
    <row r="2328" ht="15.0" customHeight="1">
      <c r="A2328" s="45">
        <v>45664.9166666667</v>
      </c>
      <c r="B2328" s="35">
        <v>22.0</v>
      </c>
      <c r="C2328" s="35" t="s">
        <v>128</v>
      </c>
      <c r="D2328" s="36" t="s">
        <v>106</v>
      </c>
      <c r="E2328" s="35" t="s">
        <v>173</v>
      </c>
      <c r="F2328" s="46">
        <f>IF(Cadastro_Cargas!$E$4=0,0,IF(Perfil_Area!$Y$13=0,0,MIN(Cadastro_Cargas!$E$4,MAX(Cadastro_Cargas!$F$4,Perfil_Area!$Y$13*RANDBETWEEN(85,115)/100))))</f>
        <v>0</v>
      </c>
    </row>
    <row r="2329" ht="15.0" customHeight="1">
      <c r="A2329" s="45">
        <v>45664.9166666667</v>
      </c>
      <c r="B2329" s="35">
        <v>22.0</v>
      </c>
      <c r="C2329" s="35" t="s">
        <v>128</v>
      </c>
      <c r="D2329" s="36" t="s">
        <v>107</v>
      </c>
      <c r="E2329" s="35" t="s">
        <v>173</v>
      </c>
      <c r="F2329" s="46">
        <f>IF(Cadastro_Cargas!$E$5=0,0,IF(Perfil_Area!$Y$15=0,0,MIN(Cadastro_Cargas!$E$5,MAX(Cadastro_Cargas!$F$5,Perfil_Area!$Y$15*RANDBETWEEN(85,115)/100))))</f>
        <v>0.2</v>
      </c>
    </row>
    <row r="2330" ht="15.0" customHeight="1">
      <c r="A2330" s="45">
        <v>45664.9166666667</v>
      </c>
      <c r="B2330" s="35">
        <v>22.0</v>
      </c>
      <c r="C2330" s="35" t="s">
        <v>128</v>
      </c>
      <c r="D2330" s="39" t="s">
        <v>31</v>
      </c>
      <c r="E2330" s="35" t="s">
        <v>174</v>
      </c>
      <c r="F2330" s="46">
        <f>IF(Cadastro_Cargas!$E$6=0,0,IF(Perfil_Area!$Y$3=0,0,MIN(Cadastro_Cargas!$E$6,MAX(Cadastro_Cargas!$F$6,Perfil_Area!$Y$3*RANDBETWEEN(85,115)/100))))</f>
        <v>0.606</v>
      </c>
    </row>
    <row r="2331" ht="15.0" customHeight="1">
      <c r="A2331" s="45">
        <v>45664.9166666667</v>
      </c>
      <c r="B2331" s="35">
        <v>22.0</v>
      </c>
      <c r="C2331" s="35" t="s">
        <v>128</v>
      </c>
      <c r="D2331" s="40" t="s">
        <v>44</v>
      </c>
      <c r="E2331" s="35" t="s">
        <v>174</v>
      </c>
      <c r="F2331" s="46">
        <f>IF(Cadastro_Cargas!$E$7=0,0,IF(Perfil_Area!$Y$5=0,0,MIN(Cadastro_Cargas!$E$7,MAX(Cadastro_Cargas!$F$7,Perfil_Area!$Y$5*RANDBETWEEN(85,115)/100))))</f>
        <v>0.27126</v>
      </c>
    </row>
    <row r="2332" ht="15.0" customHeight="1">
      <c r="A2332" s="45">
        <v>45664.9166666667</v>
      </c>
      <c r="B2332" s="35">
        <v>22.0</v>
      </c>
      <c r="C2332" s="35" t="s">
        <v>128</v>
      </c>
      <c r="D2332" s="41" t="s">
        <v>56</v>
      </c>
      <c r="E2332" s="35" t="s">
        <v>174</v>
      </c>
      <c r="F2332" s="46">
        <f>IF(Cadastro_Cargas!$E$8=0,0,IF(Perfil_Area!$Y$7=0,0,MIN(Cadastro_Cargas!$E$8,MAX(Cadastro_Cargas!$F$8,Perfil_Area!$Y$7*RANDBETWEEN(85,115)/100))))</f>
        <v>0.176</v>
      </c>
    </row>
    <row r="2333" ht="15.0" customHeight="1">
      <c r="A2333" s="45">
        <v>45664.9166666667</v>
      </c>
      <c r="B2333" s="35">
        <v>22.0</v>
      </c>
      <c r="C2333" s="35" t="s">
        <v>129</v>
      </c>
      <c r="D2333" s="36" t="s">
        <v>104</v>
      </c>
      <c r="E2333" s="35" t="s">
        <v>173</v>
      </c>
      <c r="F2333" s="46">
        <f>IF(Cadastro_Cargas!$E$9=0,0,IF(Perfil_Area!$Y$10=0,0,MIN(Cadastro_Cargas!$E$9,MAX(Cadastro_Cargas!$F$9,Perfil_Area!$Y$10*RANDBETWEEN(85,115)/100))))</f>
        <v>7.84</v>
      </c>
    </row>
    <row r="2334" ht="15.0" customHeight="1">
      <c r="A2334" s="45">
        <v>45664.9166666667</v>
      </c>
      <c r="B2334" s="35">
        <v>22.0</v>
      </c>
      <c r="C2334" s="35" t="s">
        <v>129</v>
      </c>
      <c r="D2334" s="36" t="s">
        <v>105</v>
      </c>
      <c r="E2334" s="35" t="s">
        <v>173</v>
      </c>
      <c r="F2334" s="46">
        <f>IF(Cadastro_Cargas!$E$10=0,0,IF(Perfil_Area!$Y$12=0,0,MIN(Cadastro_Cargas!$E$10,MAX(Cadastro_Cargas!$F$10,Perfil_Area!$Y$12*RANDBETWEEN(85,115)/100))))</f>
        <v>0</v>
      </c>
    </row>
    <row r="2335" ht="15.0" customHeight="1">
      <c r="A2335" s="45">
        <v>45664.9166666667</v>
      </c>
      <c r="B2335" s="35">
        <v>22.0</v>
      </c>
      <c r="C2335" s="35" t="s">
        <v>129</v>
      </c>
      <c r="D2335" s="36" t="s">
        <v>106</v>
      </c>
      <c r="E2335" s="35" t="s">
        <v>173</v>
      </c>
      <c r="F2335" s="46">
        <f>IF(Cadastro_Cargas!$E$11=0,0,IF(Perfil_Area!$Y$14=0,0,MIN(Cadastro_Cargas!$E$11,MAX(Cadastro_Cargas!$F$11,Perfil_Area!$Y$14*RANDBETWEEN(85,115)/100))))</f>
        <v>2.367013373</v>
      </c>
    </row>
    <row r="2336" ht="15.0" customHeight="1">
      <c r="A2336" s="45">
        <v>45664.9166666667</v>
      </c>
      <c r="B2336" s="35">
        <v>22.0</v>
      </c>
      <c r="C2336" s="35" t="s">
        <v>129</v>
      </c>
      <c r="D2336" s="36" t="s">
        <v>107</v>
      </c>
      <c r="E2336" s="35" t="s">
        <v>173</v>
      </c>
      <c r="F2336" s="46">
        <f>IF(Cadastro_Cargas!$E$12=0,0,IF(Perfil_Area!$Y$16=0,0,MIN(Cadastro_Cargas!$E$12,MAX(Cadastro_Cargas!$F$12,Perfil_Area!$Y$16*RANDBETWEEN(85,115)/100))))</f>
        <v>0.18</v>
      </c>
    </row>
    <row r="2337" ht="15.0" customHeight="1">
      <c r="A2337" s="45">
        <v>45664.9166666667</v>
      </c>
      <c r="B2337" s="35">
        <v>22.0</v>
      </c>
      <c r="C2337" s="35" t="s">
        <v>129</v>
      </c>
      <c r="D2337" s="39" t="s">
        <v>31</v>
      </c>
      <c r="E2337" s="35" t="s">
        <v>174</v>
      </c>
      <c r="F2337" s="46">
        <f>IF(Cadastro_Cargas!$E$13=0,0,IF(Perfil_Area!$Y$4=0,0,MIN(Cadastro_Cargas!$E$13,MAX(Cadastro_Cargas!$F$13,Perfil_Area!$Y$4*RANDBETWEEN(85,115)/100))))</f>
        <v>1.1175</v>
      </c>
    </row>
    <row r="2338" ht="15.0" customHeight="1">
      <c r="A2338" s="45">
        <v>45664.9166666667</v>
      </c>
      <c r="B2338" s="35">
        <v>22.0</v>
      </c>
      <c r="C2338" s="35" t="s">
        <v>129</v>
      </c>
      <c r="D2338" s="40" t="s">
        <v>44</v>
      </c>
      <c r="E2338" s="35" t="s">
        <v>174</v>
      </c>
      <c r="F2338" s="46">
        <f>IF(Cadastro_Cargas!$E$14=0,0,IF(Perfil_Area!$Y$6=0,0,MIN(Cadastro_Cargas!$E$14,MAX(Cadastro_Cargas!$F$14,Perfil_Area!$Y$6*RANDBETWEEN(85,115)/100))))</f>
        <v>0.34672</v>
      </c>
    </row>
    <row r="2339" ht="15.0" customHeight="1">
      <c r="A2339" s="45">
        <v>45664.9166666667</v>
      </c>
      <c r="B2339" s="35">
        <v>22.0</v>
      </c>
      <c r="C2339" s="35" t="s">
        <v>129</v>
      </c>
      <c r="D2339" s="41" t="s">
        <v>56</v>
      </c>
      <c r="E2339" s="35" t="s">
        <v>174</v>
      </c>
      <c r="F2339" s="46">
        <f>IF(Cadastro_Cargas!$E$15=0,0,IF(Perfil_Area!$Y$8=0,0,MIN(Cadastro_Cargas!$E$15,MAX(Cadastro_Cargas!$F$15,Perfil_Area!$Y$8*RANDBETWEEN(85,115)/100))))</f>
        <v>0.336</v>
      </c>
    </row>
    <row r="2340" ht="15.0" customHeight="1">
      <c r="A2340" s="45">
        <v>45664.9583333333</v>
      </c>
      <c r="B2340" s="35">
        <v>23.0</v>
      </c>
      <c r="C2340" s="35" t="s">
        <v>128</v>
      </c>
      <c r="D2340" s="36" t="s">
        <v>104</v>
      </c>
      <c r="E2340" s="35" t="s">
        <v>173</v>
      </c>
      <c r="F2340" s="46">
        <f>IF(Cadastro_Cargas!$E$2=0,0,IF(Perfil_Area!$Z$9=0,0,MIN(Cadastro_Cargas!$E$2,MAX(Cadastro_Cargas!$F$2,Perfil_Area!$Z$9*RANDBETWEEN(85,115)/100))))</f>
        <v>4</v>
      </c>
    </row>
    <row r="2341" ht="15.0" customHeight="1">
      <c r="A2341" s="45">
        <v>45664.9583333333</v>
      </c>
      <c r="B2341" s="35">
        <v>23.0</v>
      </c>
      <c r="C2341" s="35" t="s">
        <v>128</v>
      </c>
      <c r="D2341" s="36" t="s">
        <v>105</v>
      </c>
      <c r="E2341" s="35" t="s">
        <v>173</v>
      </c>
      <c r="F2341" s="46">
        <f>IF(Cadastro_Cargas!$E$3=0,0,IF(Perfil_Area!$Z$11=0,0,MIN(Cadastro_Cargas!$E$3,MAX(Cadastro_Cargas!$F$3,Perfil_Area!$Z$11*RANDBETWEEN(85,115)/100))))</f>
        <v>0</v>
      </c>
    </row>
    <row r="2342" ht="15.0" customHeight="1">
      <c r="A2342" s="45">
        <v>45664.9583333333</v>
      </c>
      <c r="B2342" s="35">
        <v>23.0</v>
      </c>
      <c r="C2342" s="35" t="s">
        <v>128</v>
      </c>
      <c r="D2342" s="36" t="s">
        <v>106</v>
      </c>
      <c r="E2342" s="35" t="s">
        <v>173</v>
      </c>
      <c r="F2342" s="46">
        <f>IF(Cadastro_Cargas!$E$4=0,0,IF(Perfil_Area!$Z$13=0,0,MIN(Cadastro_Cargas!$E$4,MAX(Cadastro_Cargas!$F$4,Perfil_Area!$Z$13*RANDBETWEEN(85,115)/100))))</f>
        <v>0</v>
      </c>
    </row>
    <row r="2343" ht="15.0" customHeight="1">
      <c r="A2343" s="45">
        <v>45664.9583333333</v>
      </c>
      <c r="B2343" s="35">
        <v>23.0</v>
      </c>
      <c r="C2343" s="35" t="s">
        <v>128</v>
      </c>
      <c r="D2343" s="36" t="s">
        <v>107</v>
      </c>
      <c r="E2343" s="35" t="s">
        <v>173</v>
      </c>
      <c r="F2343" s="46">
        <f>IF(Cadastro_Cargas!$E$5=0,0,IF(Perfil_Area!$Z$15=0,0,MIN(Cadastro_Cargas!$E$5,MAX(Cadastro_Cargas!$F$5,Perfil_Area!$Z$15*RANDBETWEEN(85,115)/100))))</f>
        <v>0.2</v>
      </c>
    </row>
    <row r="2344" ht="15.0" customHeight="1">
      <c r="A2344" s="45">
        <v>45664.9583333333</v>
      </c>
      <c r="B2344" s="35">
        <v>23.0</v>
      </c>
      <c r="C2344" s="35" t="s">
        <v>128</v>
      </c>
      <c r="D2344" s="39" t="s">
        <v>31</v>
      </c>
      <c r="E2344" s="35" t="s">
        <v>174</v>
      </c>
      <c r="F2344" s="46">
        <f>IF(Cadastro_Cargas!$E$6=0,0,IF(Perfil_Area!$Z$3=0,0,MIN(Cadastro_Cargas!$E$6,MAX(Cadastro_Cargas!$F$6,Perfil_Area!$Z$3*RANDBETWEEN(85,115)/100))))</f>
        <v>0.606</v>
      </c>
    </row>
    <row r="2345" ht="15.0" customHeight="1">
      <c r="A2345" s="45">
        <v>45664.9583333333</v>
      </c>
      <c r="B2345" s="35">
        <v>23.0</v>
      </c>
      <c r="C2345" s="35" t="s">
        <v>128</v>
      </c>
      <c r="D2345" s="40" t="s">
        <v>44</v>
      </c>
      <c r="E2345" s="35" t="s">
        <v>174</v>
      </c>
      <c r="F2345" s="46">
        <f>IF(Cadastro_Cargas!$E$7=0,0,IF(Perfil_Area!$Z$5=0,0,MIN(Cadastro_Cargas!$E$7,MAX(Cadastro_Cargas!$F$7,Perfil_Area!$Z$5*RANDBETWEEN(85,115)/100))))</f>
        <v>0.3014</v>
      </c>
    </row>
    <row r="2346" ht="15.0" customHeight="1">
      <c r="A2346" s="45">
        <v>45664.9583333333</v>
      </c>
      <c r="B2346" s="35">
        <v>23.0</v>
      </c>
      <c r="C2346" s="35" t="s">
        <v>128</v>
      </c>
      <c r="D2346" s="41" t="s">
        <v>56</v>
      </c>
      <c r="E2346" s="35" t="s">
        <v>174</v>
      </c>
      <c r="F2346" s="46">
        <f>IF(Cadastro_Cargas!$E$8=0,0,IF(Perfil_Area!$Z$7=0,0,MIN(Cadastro_Cargas!$E$8,MAX(Cadastro_Cargas!$F$8,Perfil_Area!$Z$7*RANDBETWEEN(85,115)/100))))</f>
        <v>0.176</v>
      </c>
    </row>
    <row r="2347" ht="15.0" customHeight="1">
      <c r="A2347" s="45">
        <v>45664.9583333333</v>
      </c>
      <c r="B2347" s="35">
        <v>23.0</v>
      </c>
      <c r="C2347" s="35" t="s">
        <v>129</v>
      </c>
      <c r="D2347" s="36" t="s">
        <v>104</v>
      </c>
      <c r="E2347" s="35" t="s">
        <v>173</v>
      </c>
      <c r="F2347" s="46">
        <f>IF(Cadastro_Cargas!$E$9=0,0,IF(Perfil_Area!$Z$10=0,0,MIN(Cadastro_Cargas!$E$9,MAX(Cadastro_Cargas!$F$9,Perfil_Area!$Z$10*RANDBETWEEN(85,115)/100))))</f>
        <v>7.2</v>
      </c>
    </row>
    <row r="2348" ht="15.0" customHeight="1">
      <c r="A2348" s="45">
        <v>45664.9583333333</v>
      </c>
      <c r="B2348" s="35">
        <v>23.0</v>
      </c>
      <c r="C2348" s="35" t="s">
        <v>129</v>
      </c>
      <c r="D2348" s="36" t="s">
        <v>105</v>
      </c>
      <c r="E2348" s="35" t="s">
        <v>173</v>
      </c>
      <c r="F2348" s="46">
        <f>IF(Cadastro_Cargas!$E$10=0,0,IF(Perfil_Area!$Z$12=0,0,MIN(Cadastro_Cargas!$E$10,MAX(Cadastro_Cargas!$F$10,Perfil_Area!$Z$12*RANDBETWEEN(85,115)/100))))</f>
        <v>0</v>
      </c>
    </row>
    <row r="2349" ht="15.0" customHeight="1">
      <c r="A2349" s="45">
        <v>45664.9583333333</v>
      </c>
      <c r="B2349" s="35">
        <v>23.0</v>
      </c>
      <c r="C2349" s="35" t="s">
        <v>129</v>
      </c>
      <c r="D2349" s="36" t="s">
        <v>106</v>
      </c>
      <c r="E2349" s="35" t="s">
        <v>173</v>
      </c>
      <c r="F2349" s="46">
        <f>IF(Cadastro_Cargas!$E$11=0,0,IF(Perfil_Area!$Z$14=0,0,MIN(Cadastro_Cargas!$E$11,MAX(Cadastro_Cargas!$F$11,Perfil_Area!$Z$14*RANDBETWEEN(85,115)/100))))</f>
        <v>2.367013373</v>
      </c>
    </row>
    <row r="2350" ht="15.0" customHeight="1">
      <c r="A2350" s="45">
        <v>45664.9583333333</v>
      </c>
      <c r="B2350" s="35">
        <v>23.0</v>
      </c>
      <c r="C2350" s="35" t="s">
        <v>129</v>
      </c>
      <c r="D2350" s="36" t="s">
        <v>107</v>
      </c>
      <c r="E2350" s="35" t="s">
        <v>173</v>
      </c>
      <c r="F2350" s="46">
        <f>IF(Cadastro_Cargas!$E$12=0,0,IF(Perfil_Area!$Z$16=0,0,MIN(Cadastro_Cargas!$E$12,MAX(Cadastro_Cargas!$F$12,Perfil_Area!$Z$16*RANDBETWEEN(85,115)/100))))</f>
        <v>0.19</v>
      </c>
    </row>
    <row r="2351" ht="15.0" customHeight="1">
      <c r="A2351" s="45">
        <v>45664.9583333333</v>
      </c>
      <c r="B2351" s="35">
        <v>23.0</v>
      </c>
      <c r="C2351" s="35" t="s">
        <v>129</v>
      </c>
      <c r="D2351" s="39" t="s">
        <v>31</v>
      </c>
      <c r="E2351" s="35" t="s">
        <v>174</v>
      </c>
      <c r="F2351" s="46">
        <f>IF(Cadastro_Cargas!$E$13=0,0,IF(Perfil_Area!$Z$4=0,0,MIN(Cadastro_Cargas!$E$13,MAX(Cadastro_Cargas!$F$13,Perfil_Area!$Z$4*RANDBETWEEN(85,115)/100))))</f>
        <v>1.1175</v>
      </c>
    </row>
    <row r="2352" ht="15.0" customHeight="1">
      <c r="A2352" s="45">
        <v>45664.9583333333</v>
      </c>
      <c r="B2352" s="35">
        <v>23.0</v>
      </c>
      <c r="C2352" s="35" t="s">
        <v>129</v>
      </c>
      <c r="D2352" s="40" t="s">
        <v>44</v>
      </c>
      <c r="E2352" s="35" t="s">
        <v>174</v>
      </c>
      <c r="F2352" s="46">
        <f>IF(Cadastro_Cargas!$E$14=0,0,IF(Perfil_Area!$Z$6=0,0,MIN(Cadastro_Cargas!$E$14,MAX(Cadastro_Cargas!$F$14,Perfil_Area!$Z$6*RANDBETWEEN(85,115)/100))))</f>
        <v>0.39794</v>
      </c>
    </row>
    <row r="2353" ht="15.0" customHeight="1">
      <c r="A2353" s="45">
        <v>45664.9583333333</v>
      </c>
      <c r="B2353" s="35">
        <v>23.0</v>
      </c>
      <c r="C2353" s="35" t="s">
        <v>129</v>
      </c>
      <c r="D2353" s="41" t="s">
        <v>56</v>
      </c>
      <c r="E2353" s="35" t="s">
        <v>174</v>
      </c>
      <c r="F2353" s="46">
        <f>IF(Cadastro_Cargas!$E$15=0,0,IF(Perfil_Area!$Z$8=0,0,MIN(Cadastro_Cargas!$E$15,MAX(Cadastro_Cargas!$F$15,Perfil_Area!$Z$8*RANDBETWEEN(85,115)/100))))</f>
        <v>0.336</v>
      </c>
    </row>
    <row r="2354" ht="15.0" customHeight="1">
      <c r="A2354" s="45">
        <v>45665.0</v>
      </c>
      <c r="B2354" s="35">
        <v>0.0</v>
      </c>
      <c r="C2354" s="35" t="s">
        <v>128</v>
      </c>
      <c r="D2354" s="36" t="s">
        <v>104</v>
      </c>
      <c r="E2354" s="35" t="s">
        <v>173</v>
      </c>
      <c r="F2354" s="46">
        <f>IF(Cadastro_Cargas!$E$2=0,0,IF(Perfil_Area!$C$9=0,0,MIN(Cadastro_Cargas!$E$2,MAX(Cadastro_Cargas!$F$2,Perfil_Area!$C$9*RANDBETWEEN(85,115)/100))))</f>
        <v>4</v>
      </c>
    </row>
    <row r="2355" ht="15.0" customHeight="1">
      <c r="A2355" s="45">
        <v>45665.0</v>
      </c>
      <c r="B2355" s="35">
        <v>0.0</v>
      </c>
      <c r="C2355" s="35" t="s">
        <v>128</v>
      </c>
      <c r="D2355" s="36" t="s">
        <v>105</v>
      </c>
      <c r="E2355" s="35" t="s">
        <v>173</v>
      </c>
      <c r="F2355" s="46">
        <f>IF(Cadastro_Cargas!$E$3=0,0,IF(Perfil_Area!$C$11=0,0,MIN(Cadastro_Cargas!$E$3,MAX(Cadastro_Cargas!$F$3,Perfil_Area!$C$11*RANDBETWEEN(85,115)/100))))</f>
        <v>0</v>
      </c>
    </row>
    <row r="2356" ht="15.0" customHeight="1">
      <c r="A2356" s="45">
        <v>45665.0</v>
      </c>
      <c r="B2356" s="35">
        <v>0.0</v>
      </c>
      <c r="C2356" s="35" t="s">
        <v>128</v>
      </c>
      <c r="D2356" s="36" t="s">
        <v>106</v>
      </c>
      <c r="E2356" s="35" t="s">
        <v>173</v>
      </c>
      <c r="F2356" s="46">
        <f>IF(Cadastro_Cargas!$E$4=0,0,IF(Perfil_Area!$C$13=0,0,MIN(Cadastro_Cargas!$E$4,MAX(Cadastro_Cargas!$F$4,Perfil_Area!$C$13*RANDBETWEEN(85,115)/100))))</f>
        <v>0</v>
      </c>
    </row>
    <row r="2357" ht="15.0" customHeight="1">
      <c r="A2357" s="45">
        <v>45665.0</v>
      </c>
      <c r="B2357" s="35">
        <v>0.0</v>
      </c>
      <c r="C2357" s="35" t="s">
        <v>128</v>
      </c>
      <c r="D2357" s="36" t="s">
        <v>107</v>
      </c>
      <c r="E2357" s="35" t="s">
        <v>173</v>
      </c>
      <c r="F2357" s="46">
        <f>IF(Cadastro_Cargas!$E$5=0,0,IF(Perfil_Area!$C$15=0,0,MIN(Cadastro_Cargas!$E$5,MAX(Cadastro_Cargas!$F$5,Perfil_Area!$C$15*RANDBETWEEN(85,115)/100))))</f>
        <v>0.198</v>
      </c>
    </row>
    <row r="2358" ht="15.0" customHeight="1">
      <c r="A2358" s="45">
        <v>45665.0</v>
      </c>
      <c r="B2358" s="35">
        <v>0.0</v>
      </c>
      <c r="C2358" s="35" t="s">
        <v>128</v>
      </c>
      <c r="D2358" s="39" t="s">
        <v>31</v>
      </c>
      <c r="E2358" s="35" t="s">
        <v>174</v>
      </c>
      <c r="F2358" s="46">
        <f>IF(Cadastro_Cargas!$E$6=0,0,IF(Perfil_Area!$C$3=0,0,MIN(Cadastro_Cargas!$E$6,MAX(Cadastro_Cargas!$F$6,Perfil_Area!$C$3*RANDBETWEEN(85,115)/100))))</f>
        <v>0.606</v>
      </c>
    </row>
    <row r="2359" ht="15.0" customHeight="1">
      <c r="A2359" s="45">
        <v>45665.0</v>
      </c>
      <c r="B2359" s="35">
        <v>0.0</v>
      </c>
      <c r="C2359" s="35" t="s">
        <v>128</v>
      </c>
      <c r="D2359" s="40" t="s">
        <v>44</v>
      </c>
      <c r="E2359" s="35" t="s">
        <v>174</v>
      </c>
      <c r="F2359" s="46">
        <f>IF(Cadastro_Cargas!$E$7=0,0,IF(Perfil_Area!$C$5=0,0,MIN(Cadastro_Cargas!$E$7,MAX(Cadastro_Cargas!$F$7,Perfil_Area!$C$5*RANDBETWEEN(85,115)/100))))</f>
        <v>0.30962</v>
      </c>
    </row>
    <row r="2360" ht="15.0" customHeight="1">
      <c r="A2360" s="45">
        <v>45665.0</v>
      </c>
      <c r="B2360" s="35">
        <v>0.0</v>
      </c>
      <c r="C2360" s="35" t="s">
        <v>128</v>
      </c>
      <c r="D2360" s="41" t="s">
        <v>56</v>
      </c>
      <c r="E2360" s="35" t="s">
        <v>174</v>
      </c>
      <c r="F2360" s="46">
        <f>IF(Cadastro_Cargas!$E$8=0,0,IF(Perfil_Area!$C$7=0,0,MIN(Cadastro_Cargas!$E$8,MAX(Cadastro_Cargas!$F$8,Perfil_Area!$C$7*RANDBETWEEN(85,115)/100))))</f>
        <v>0.1672</v>
      </c>
    </row>
    <row r="2361" ht="15.0" customHeight="1">
      <c r="A2361" s="45">
        <v>45665.0</v>
      </c>
      <c r="B2361" s="35">
        <v>0.0</v>
      </c>
      <c r="C2361" s="35" t="s">
        <v>129</v>
      </c>
      <c r="D2361" s="36" t="s">
        <v>104</v>
      </c>
      <c r="E2361" s="35" t="s">
        <v>173</v>
      </c>
      <c r="F2361" s="46">
        <f>IF(Cadastro_Cargas!$E$9=0,0,IF(Perfil_Area!$C$10=0,0,MIN(Cadastro_Cargas!$E$9,MAX(Cadastro_Cargas!$F$9,Perfil_Area!$C$10*RANDBETWEEN(85,115)/100))))</f>
        <v>8</v>
      </c>
    </row>
    <row r="2362" ht="15.0" customHeight="1">
      <c r="A2362" s="45">
        <v>45665.0</v>
      </c>
      <c r="B2362" s="35">
        <v>0.0</v>
      </c>
      <c r="C2362" s="35" t="s">
        <v>129</v>
      </c>
      <c r="D2362" s="36" t="s">
        <v>105</v>
      </c>
      <c r="E2362" s="35" t="s">
        <v>173</v>
      </c>
      <c r="F2362" s="46">
        <f>IF(Cadastro_Cargas!$E$10=0,0,IF(Perfil_Area!$C$12=0,0,MIN(Cadastro_Cargas!$E$10,MAX(Cadastro_Cargas!$F$10,Perfil_Area!$C$12*RANDBETWEEN(85,115)/100))))</f>
        <v>17.6</v>
      </c>
    </row>
    <row r="2363" ht="15.0" customHeight="1">
      <c r="A2363" s="45">
        <v>45665.0</v>
      </c>
      <c r="B2363" s="35">
        <v>0.0</v>
      </c>
      <c r="C2363" s="35" t="s">
        <v>129</v>
      </c>
      <c r="D2363" s="36" t="s">
        <v>106</v>
      </c>
      <c r="E2363" s="35" t="s">
        <v>173</v>
      </c>
      <c r="F2363" s="46">
        <f>IF(Cadastro_Cargas!$E$11=0,0,IF(Perfil_Area!$C$14=0,0,MIN(Cadastro_Cargas!$E$11,MAX(Cadastro_Cargas!$F$11,Perfil_Area!$C$14*RANDBETWEEN(85,115)/100))))</f>
        <v>2.130312036</v>
      </c>
    </row>
    <row r="2364" ht="15.0" customHeight="1">
      <c r="A2364" s="45">
        <v>45665.0</v>
      </c>
      <c r="B2364" s="35">
        <v>0.0</v>
      </c>
      <c r="C2364" s="35" t="s">
        <v>129</v>
      </c>
      <c r="D2364" s="36" t="s">
        <v>107</v>
      </c>
      <c r="E2364" s="35" t="s">
        <v>173</v>
      </c>
      <c r="F2364" s="46">
        <f>IF(Cadastro_Cargas!$E$12=0,0,IF(Perfil_Area!$C$16=0,0,MIN(Cadastro_Cargas!$E$12,MAX(Cadastro_Cargas!$F$12,Perfil_Area!$C$16*RANDBETWEEN(85,115)/100))))</f>
        <v>0.174</v>
      </c>
    </row>
    <row r="2365" ht="15.0" customHeight="1">
      <c r="A2365" s="45">
        <v>45665.0</v>
      </c>
      <c r="B2365" s="35">
        <v>0.0</v>
      </c>
      <c r="C2365" s="35" t="s">
        <v>129</v>
      </c>
      <c r="D2365" s="39" t="s">
        <v>31</v>
      </c>
      <c r="E2365" s="35" t="s">
        <v>174</v>
      </c>
      <c r="F2365" s="46">
        <f>IF(Cadastro_Cargas!$E$13=0,0,IF(Perfil_Area!$C$4=0,0,MIN(Cadastro_Cargas!$E$13,MAX(Cadastro_Cargas!$F$13,Perfil_Area!$C$4*RANDBETWEEN(85,115)/100))))</f>
        <v>1.1175</v>
      </c>
    </row>
    <row r="2366" ht="15.0" customHeight="1">
      <c r="A2366" s="45">
        <v>45665.0</v>
      </c>
      <c r="B2366" s="35">
        <v>0.0</v>
      </c>
      <c r="C2366" s="35" t="s">
        <v>129</v>
      </c>
      <c r="D2366" s="40" t="s">
        <v>44</v>
      </c>
      <c r="E2366" s="35" t="s">
        <v>174</v>
      </c>
      <c r="F2366" s="46">
        <f>IF(Cadastro_Cargas!$E$14=0,0,IF(Perfil_Area!$C$6=0,0,MIN(Cadastro_Cargas!$E$14,MAX(Cadastro_Cargas!$F$14,Perfil_Area!$C$6*RANDBETWEEN(85,115)/100))))</f>
        <v>0.34278</v>
      </c>
    </row>
    <row r="2367" ht="15.0" customHeight="1">
      <c r="A2367" s="45">
        <v>45665.0</v>
      </c>
      <c r="B2367" s="35">
        <v>0.0</v>
      </c>
      <c r="C2367" s="35" t="s">
        <v>129</v>
      </c>
      <c r="D2367" s="41" t="s">
        <v>56</v>
      </c>
      <c r="E2367" s="35" t="s">
        <v>174</v>
      </c>
      <c r="F2367" s="46">
        <f>IF(Cadastro_Cargas!$E$15=0,0,IF(Perfil_Area!$C$8=0,0,MIN(Cadastro_Cargas!$E$15,MAX(Cadastro_Cargas!$F$15,Perfil_Area!$C$8*RANDBETWEEN(85,115)/100))))</f>
        <v>0.336</v>
      </c>
    </row>
    <row r="2368" ht="15.0" customHeight="1">
      <c r="A2368" s="45">
        <v>45665.0416666667</v>
      </c>
      <c r="B2368" s="35">
        <v>1.0</v>
      </c>
      <c r="C2368" s="35" t="s">
        <v>128</v>
      </c>
      <c r="D2368" s="36" t="s">
        <v>104</v>
      </c>
      <c r="E2368" s="35" t="s">
        <v>173</v>
      </c>
      <c r="F2368" s="46">
        <f>IF(Cadastro_Cargas!$E$2=0,0,IF(Perfil_Area!$D$9=0,0,MIN(Cadastro_Cargas!$E$2,MAX(Cadastro_Cargas!$F$2,Perfil_Area!$D$9*RANDBETWEEN(85,115)/100))))</f>
        <v>4</v>
      </c>
    </row>
    <row r="2369" ht="15.0" customHeight="1">
      <c r="A2369" s="45">
        <v>45665.0416666667</v>
      </c>
      <c r="B2369" s="35">
        <v>1.0</v>
      </c>
      <c r="C2369" s="35" t="s">
        <v>128</v>
      </c>
      <c r="D2369" s="36" t="s">
        <v>105</v>
      </c>
      <c r="E2369" s="35" t="s">
        <v>173</v>
      </c>
      <c r="F2369" s="46">
        <f>IF(Cadastro_Cargas!$E$3=0,0,IF(Perfil_Area!$D$11=0,0,MIN(Cadastro_Cargas!$E$3,MAX(Cadastro_Cargas!$F$3,Perfil_Area!$D$11*RANDBETWEEN(85,115)/100))))</f>
        <v>0</v>
      </c>
    </row>
    <row r="2370" ht="15.0" customHeight="1">
      <c r="A2370" s="45">
        <v>45665.0416666667</v>
      </c>
      <c r="B2370" s="35">
        <v>1.0</v>
      </c>
      <c r="C2370" s="35" t="s">
        <v>128</v>
      </c>
      <c r="D2370" s="36" t="s">
        <v>106</v>
      </c>
      <c r="E2370" s="35" t="s">
        <v>173</v>
      </c>
      <c r="F2370" s="46">
        <f>IF(Cadastro_Cargas!$E$4=0,0,IF(Perfil_Area!$D$13=0,0,MIN(Cadastro_Cargas!$E$4,MAX(Cadastro_Cargas!$F$4,Perfil_Area!$D$13*RANDBETWEEN(85,115)/100))))</f>
        <v>0</v>
      </c>
    </row>
    <row r="2371" ht="15.0" customHeight="1">
      <c r="A2371" s="45">
        <v>45665.0416666667</v>
      </c>
      <c r="B2371" s="35">
        <v>1.0</v>
      </c>
      <c r="C2371" s="35" t="s">
        <v>128</v>
      </c>
      <c r="D2371" s="36" t="s">
        <v>107</v>
      </c>
      <c r="E2371" s="35" t="s">
        <v>173</v>
      </c>
      <c r="F2371" s="46">
        <f>IF(Cadastro_Cargas!$E$5=0,0,IF(Perfil_Area!$D$15=0,0,MIN(Cadastro_Cargas!$E$5,MAX(Cadastro_Cargas!$F$5,Perfil_Area!$D$15*RANDBETWEEN(85,115)/100))))</f>
        <v>0.194</v>
      </c>
    </row>
    <row r="2372" ht="15.0" customHeight="1">
      <c r="A2372" s="45">
        <v>45665.0416666667</v>
      </c>
      <c r="B2372" s="35">
        <v>1.0</v>
      </c>
      <c r="C2372" s="35" t="s">
        <v>128</v>
      </c>
      <c r="D2372" s="39" t="s">
        <v>31</v>
      </c>
      <c r="E2372" s="35" t="s">
        <v>174</v>
      </c>
      <c r="F2372" s="46">
        <f>IF(Cadastro_Cargas!$E$6=0,0,IF(Perfil_Area!$D$3=0,0,MIN(Cadastro_Cargas!$E$6,MAX(Cadastro_Cargas!$F$6,Perfil_Area!$D$3*RANDBETWEEN(85,115)/100))))</f>
        <v>0.606</v>
      </c>
    </row>
    <row r="2373" ht="15.0" customHeight="1">
      <c r="A2373" s="45">
        <v>45665.0416666667</v>
      </c>
      <c r="B2373" s="35">
        <v>1.0</v>
      </c>
      <c r="C2373" s="35" t="s">
        <v>128</v>
      </c>
      <c r="D2373" s="40" t="s">
        <v>44</v>
      </c>
      <c r="E2373" s="35" t="s">
        <v>174</v>
      </c>
      <c r="F2373" s="46">
        <f>IF(Cadastro_Cargas!$E$7=0,0,IF(Perfil_Area!$D$5=0,0,MIN(Cadastro_Cargas!$E$7,MAX(Cadastro_Cargas!$F$7,Perfil_Area!$D$5*RANDBETWEEN(85,115)/100))))</f>
        <v>0.29592</v>
      </c>
    </row>
    <row r="2374" ht="15.0" customHeight="1">
      <c r="A2374" s="45">
        <v>45665.0416666667</v>
      </c>
      <c r="B2374" s="35">
        <v>1.0</v>
      </c>
      <c r="C2374" s="35" t="s">
        <v>128</v>
      </c>
      <c r="D2374" s="41" t="s">
        <v>56</v>
      </c>
      <c r="E2374" s="35" t="s">
        <v>174</v>
      </c>
      <c r="F2374" s="46">
        <f>IF(Cadastro_Cargas!$E$8=0,0,IF(Perfil_Area!$D$7=0,0,MIN(Cadastro_Cargas!$E$8,MAX(Cadastro_Cargas!$F$8,Perfil_Area!$D$7*RANDBETWEEN(85,115)/100))))</f>
        <v>0.16368</v>
      </c>
    </row>
    <row r="2375" ht="15.0" customHeight="1">
      <c r="A2375" s="45">
        <v>45665.0416666667</v>
      </c>
      <c r="B2375" s="35">
        <v>1.0</v>
      </c>
      <c r="C2375" s="35" t="s">
        <v>129</v>
      </c>
      <c r="D2375" s="36" t="s">
        <v>104</v>
      </c>
      <c r="E2375" s="35" t="s">
        <v>173</v>
      </c>
      <c r="F2375" s="46">
        <f>IF(Cadastro_Cargas!$E$9=0,0,IF(Perfil_Area!$D$10=0,0,MIN(Cadastro_Cargas!$E$9,MAX(Cadastro_Cargas!$F$9,Perfil_Area!$D$10*RANDBETWEEN(85,115)/100))))</f>
        <v>8</v>
      </c>
    </row>
    <row r="2376" ht="15.0" customHeight="1">
      <c r="A2376" s="45">
        <v>45665.0416666667</v>
      </c>
      <c r="B2376" s="35">
        <v>1.0</v>
      </c>
      <c r="C2376" s="35" t="s">
        <v>129</v>
      </c>
      <c r="D2376" s="36" t="s">
        <v>105</v>
      </c>
      <c r="E2376" s="35" t="s">
        <v>173</v>
      </c>
      <c r="F2376" s="46">
        <f>IF(Cadastro_Cargas!$E$10=0,0,IF(Perfil_Area!$D$12=0,0,MIN(Cadastro_Cargas!$E$10,MAX(Cadastro_Cargas!$F$10,Perfil_Area!$D$12*RANDBETWEEN(85,115)/100))))</f>
        <v>17.6</v>
      </c>
    </row>
    <row r="2377" ht="15.0" customHeight="1">
      <c r="A2377" s="45">
        <v>45665.0416666667</v>
      </c>
      <c r="B2377" s="35">
        <v>1.0</v>
      </c>
      <c r="C2377" s="35" t="s">
        <v>129</v>
      </c>
      <c r="D2377" s="36" t="s">
        <v>106</v>
      </c>
      <c r="E2377" s="35" t="s">
        <v>173</v>
      </c>
      <c r="F2377" s="46">
        <f>IF(Cadastro_Cargas!$E$11=0,0,IF(Perfil_Area!$D$14=0,0,MIN(Cadastro_Cargas!$E$11,MAX(Cadastro_Cargas!$F$11,Perfil_Area!$D$14*RANDBETWEEN(85,115)/100))))</f>
        <v>2.367013373</v>
      </c>
    </row>
    <row r="2378" ht="15.0" customHeight="1">
      <c r="A2378" s="45">
        <v>45665.0416666667</v>
      </c>
      <c r="B2378" s="35">
        <v>1.0</v>
      </c>
      <c r="C2378" s="35" t="s">
        <v>129</v>
      </c>
      <c r="D2378" s="36" t="s">
        <v>107</v>
      </c>
      <c r="E2378" s="35" t="s">
        <v>173</v>
      </c>
      <c r="F2378" s="46">
        <f>IF(Cadastro_Cargas!$E$12=0,0,IF(Perfil_Area!$D$16=0,0,MIN(Cadastro_Cargas!$E$12,MAX(Cadastro_Cargas!$F$12,Perfil_Area!$D$16*RANDBETWEEN(85,115)/100))))</f>
        <v>0.178</v>
      </c>
    </row>
    <row r="2379" ht="15.0" customHeight="1">
      <c r="A2379" s="45">
        <v>45665.0416666667</v>
      </c>
      <c r="B2379" s="35">
        <v>1.0</v>
      </c>
      <c r="C2379" s="35" t="s">
        <v>129</v>
      </c>
      <c r="D2379" s="39" t="s">
        <v>31</v>
      </c>
      <c r="E2379" s="35" t="s">
        <v>174</v>
      </c>
      <c r="F2379" s="46">
        <f>IF(Cadastro_Cargas!$E$13=0,0,IF(Perfil_Area!$D$4=0,0,MIN(Cadastro_Cargas!$E$13,MAX(Cadastro_Cargas!$F$13,Perfil_Area!$D$4*RANDBETWEEN(85,115)/100))))</f>
        <v>1.1175</v>
      </c>
    </row>
    <row r="2380" ht="15.0" customHeight="1">
      <c r="A2380" s="45">
        <v>45665.0416666667</v>
      </c>
      <c r="B2380" s="35">
        <v>1.0</v>
      </c>
      <c r="C2380" s="35" t="s">
        <v>129</v>
      </c>
      <c r="D2380" s="40" t="s">
        <v>44</v>
      </c>
      <c r="E2380" s="35" t="s">
        <v>174</v>
      </c>
      <c r="F2380" s="46">
        <f>IF(Cadastro_Cargas!$E$14=0,0,IF(Perfil_Area!$D$6=0,0,MIN(Cadastro_Cargas!$E$14,MAX(Cadastro_Cargas!$F$14,Perfil_Area!$D$6*RANDBETWEEN(85,115)/100))))</f>
        <v>0.36248</v>
      </c>
    </row>
    <row r="2381" ht="15.0" customHeight="1">
      <c r="A2381" s="45">
        <v>45665.0416666667</v>
      </c>
      <c r="B2381" s="35">
        <v>1.0</v>
      </c>
      <c r="C2381" s="35" t="s">
        <v>129</v>
      </c>
      <c r="D2381" s="41" t="s">
        <v>56</v>
      </c>
      <c r="E2381" s="35" t="s">
        <v>174</v>
      </c>
      <c r="F2381" s="46">
        <f>IF(Cadastro_Cargas!$E$15=0,0,IF(Perfil_Area!$D$8=0,0,MIN(Cadastro_Cargas!$E$15,MAX(Cadastro_Cargas!$F$15,Perfil_Area!$D$8*RANDBETWEEN(85,115)/100))))</f>
        <v>0.336</v>
      </c>
    </row>
    <row r="2382" ht="15.0" customHeight="1">
      <c r="A2382" s="45">
        <v>45665.0833333333</v>
      </c>
      <c r="B2382" s="35">
        <v>2.0</v>
      </c>
      <c r="C2382" s="35" t="s">
        <v>128</v>
      </c>
      <c r="D2382" s="36" t="s">
        <v>104</v>
      </c>
      <c r="E2382" s="35" t="s">
        <v>173</v>
      </c>
      <c r="F2382" s="46">
        <f>IF(Cadastro_Cargas!$E$2=0,0,IF(Perfil_Area!$E$9=0,0,MIN(Cadastro_Cargas!$E$2,MAX(Cadastro_Cargas!$F$2,Perfil_Area!$E$9*RANDBETWEEN(85,115)/100))))</f>
        <v>4</v>
      </c>
    </row>
    <row r="2383" ht="15.0" customHeight="1">
      <c r="A2383" s="45">
        <v>45665.0833333333</v>
      </c>
      <c r="B2383" s="35">
        <v>2.0</v>
      </c>
      <c r="C2383" s="35" t="s">
        <v>128</v>
      </c>
      <c r="D2383" s="36" t="s">
        <v>105</v>
      </c>
      <c r="E2383" s="35" t="s">
        <v>173</v>
      </c>
      <c r="F2383" s="46">
        <f>IF(Cadastro_Cargas!$E$3=0,0,IF(Perfil_Area!$E$11=0,0,MIN(Cadastro_Cargas!$E$3,MAX(Cadastro_Cargas!$F$3,Perfil_Area!$E$11*RANDBETWEEN(85,115)/100))))</f>
        <v>0</v>
      </c>
    </row>
    <row r="2384" ht="15.0" customHeight="1">
      <c r="A2384" s="45">
        <v>45665.0833333333</v>
      </c>
      <c r="B2384" s="35">
        <v>2.0</v>
      </c>
      <c r="C2384" s="35" t="s">
        <v>128</v>
      </c>
      <c r="D2384" s="36" t="s">
        <v>106</v>
      </c>
      <c r="E2384" s="35" t="s">
        <v>173</v>
      </c>
      <c r="F2384" s="46">
        <f>IF(Cadastro_Cargas!$E$4=0,0,IF(Perfil_Area!$E$13=0,0,MIN(Cadastro_Cargas!$E$4,MAX(Cadastro_Cargas!$F$4,Perfil_Area!$E$13*RANDBETWEEN(85,115)/100))))</f>
        <v>0</v>
      </c>
    </row>
    <row r="2385" ht="15.0" customHeight="1">
      <c r="A2385" s="45">
        <v>45665.0833333333</v>
      </c>
      <c r="B2385" s="35">
        <v>2.0</v>
      </c>
      <c r="C2385" s="35" t="s">
        <v>128</v>
      </c>
      <c r="D2385" s="36" t="s">
        <v>107</v>
      </c>
      <c r="E2385" s="35" t="s">
        <v>173</v>
      </c>
      <c r="F2385" s="46">
        <f>IF(Cadastro_Cargas!$E$5=0,0,IF(Perfil_Area!$E$15=0,0,MIN(Cadastro_Cargas!$E$5,MAX(Cadastro_Cargas!$F$5,Perfil_Area!$E$15*RANDBETWEEN(85,115)/100))))</f>
        <v>0.176</v>
      </c>
    </row>
    <row r="2386" ht="15.0" customHeight="1">
      <c r="A2386" s="45">
        <v>45665.0833333333</v>
      </c>
      <c r="B2386" s="35">
        <v>2.0</v>
      </c>
      <c r="C2386" s="35" t="s">
        <v>128</v>
      </c>
      <c r="D2386" s="39" t="s">
        <v>31</v>
      </c>
      <c r="E2386" s="35" t="s">
        <v>174</v>
      </c>
      <c r="F2386" s="46">
        <f>IF(Cadastro_Cargas!$E$6=0,0,IF(Perfil_Area!$E$3=0,0,MIN(Cadastro_Cargas!$E$6,MAX(Cadastro_Cargas!$F$6,Perfil_Area!$E$3*RANDBETWEEN(85,115)/100))))</f>
        <v>0.606</v>
      </c>
    </row>
    <row r="2387" ht="15.0" customHeight="1">
      <c r="A2387" s="45">
        <v>45665.0833333333</v>
      </c>
      <c r="B2387" s="35">
        <v>2.0</v>
      </c>
      <c r="C2387" s="35" t="s">
        <v>128</v>
      </c>
      <c r="D2387" s="40" t="s">
        <v>44</v>
      </c>
      <c r="E2387" s="35" t="s">
        <v>174</v>
      </c>
      <c r="F2387" s="46">
        <f>IF(Cadastro_Cargas!$E$7=0,0,IF(Perfil_Area!$E$5=0,0,MIN(Cadastro_Cargas!$E$7,MAX(Cadastro_Cargas!$F$7,Perfil_Area!$E$5*RANDBETWEEN(85,115)/100))))</f>
        <v>0.25756</v>
      </c>
    </row>
    <row r="2388" ht="15.0" customHeight="1">
      <c r="A2388" s="45">
        <v>45665.0833333333</v>
      </c>
      <c r="B2388" s="35">
        <v>2.0</v>
      </c>
      <c r="C2388" s="35" t="s">
        <v>128</v>
      </c>
      <c r="D2388" s="41" t="s">
        <v>56</v>
      </c>
      <c r="E2388" s="35" t="s">
        <v>174</v>
      </c>
      <c r="F2388" s="46">
        <f>IF(Cadastro_Cargas!$E$8=0,0,IF(Perfil_Area!$E$7=0,0,MIN(Cadastro_Cargas!$E$8,MAX(Cadastro_Cargas!$F$8,Perfil_Area!$E$7*RANDBETWEEN(85,115)/100))))</f>
        <v>0.16016</v>
      </c>
    </row>
    <row r="2389" ht="15.0" customHeight="1">
      <c r="A2389" s="45">
        <v>45665.0833333333</v>
      </c>
      <c r="B2389" s="35">
        <v>2.0</v>
      </c>
      <c r="C2389" s="35" t="s">
        <v>129</v>
      </c>
      <c r="D2389" s="36" t="s">
        <v>104</v>
      </c>
      <c r="E2389" s="35" t="s">
        <v>173</v>
      </c>
      <c r="F2389" s="46">
        <f>IF(Cadastro_Cargas!$E$9=0,0,IF(Perfil_Area!$E$10=0,0,MIN(Cadastro_Cargas!$E$9,MAX(Cadastro_Cargas!$F$9,Perfil_Area!$E$10*RANDBETWEEN(85,115)/100))))</f>
        <v>8</v>
      </c>
    </row>
    <row r="2390" ht="15.0" customHeight="1">
      <c r="A2390" s="45">
        <v>45665.0833333333</v>
      </c>
      <c r="B2390" s="35">
        <v>2.0</v>
      </c>
      <c r="C2390" s="35" t="s">
        <v>129</v>
      </c>
      <c r="D2390" s="36" t="s">
        <v>105</v>
      </c>
      <c r="E2390" s="35" t="s">
        <v>173</v>
      </c>
      <c r="F2390" s="46">
        <f>IF(Cadastro_Cargas!$E$10=0,0,IF(Perfil_Area!$E$12=0,0,MIN(Cadastro_Cargas!$E$10,MAX(Cadastro_Cargas!$F$10,Perfil_Area!$E$12*RANDBETWEEN(85,115)/100))))</f>
        <v>0</v>
      </c>
    </row>
    <row r="2391" ht="15.0" customHeight="1">
      <c r="A2391" s="45">
        <v>45665.0833333333</v>
      </c>
      <c r="B2391" s="35">
        <v>2.0</v>
      </c>
      <c r="C2391" s="35" t="s">
        <v>129</v>
      </c>
      <c r="D2391" s="36" t="s">
        <v>106</v>
      </c>
      <c r="E2391" s="35" t="s">
        <v>173</v>
      </c>
      <c r="F2391" s="46">
        <f>IF(Cadastro_Cargas!$E$11=0,0,IF(Perfil_Area!$E$14=0,0,MIN(Cadastro_Cargas!$E$11,MAX(Cadastro_Cargas!$F$11,Perfil_Area!$E$14*RANDBETWEEN(85,115)/100))))</f>
        <v>2.367013373</v>
      </c>
    </row>
    <row r="2392" ht="15.0" customHeight="1">
      <c r="A2392" s="45">
        <v>45665.0833333333</v>
      </c>
      <c r="B2392" s="35">
        <v>2.0</v>
      </c>
      <c r="C2392" s="35" t="s">
        <v>129</v>
      </c>
      <c r="D2392" s="36" t="s">
        <v>107</v>
      </c>
      <c r="E2392" s="35" t="s">
        <v>173</v>
      </c>
      <c r="F2392" s="46">
        <f>IF(Cadastro_Cargas!$E$12=0,0,IF(Perfil_Area!$E$16=0,0,MIN(Cadastro_Cargas!$E$12,MAX(Cadastro_Cargas!$F$12,Perfil_Area!$E$16*RANDBETWEEN(85,115)/100))))</f>
        <v>0.2</v>
      </c>
    </row>
    <row r="2393" ht="15.0" customHeight="1">
      <c r="A2393" s="45">
        <v>45665.0833333333</v>
      </c>
      <c r="B2393" s="35">
        <v>2.0</v>
      </c>
      <c r="C2393" s="35" t="s">
        <v>129</v>
      </c>
      <c r="D2393" s="39" t="s">
        <v>31</v>
      </c>
      <c r="E2393" s="35" t="s">
        <v>174</v>
      </c>
      <c r="F2393" s="46">
        <f>IF(Cadastro_Cargas!$E$13=0,0,IF(Perfil_Area!$E$4=0,0,MIN(Cadastro_Cargas!$E$13,MAX(Cadastro_Cargas!$F$13,Perfil_Area!$E$4*RANDBETWEEN(85,115)/100))))</f>
        <v>1.1175</v>
      </c>
    </row>
    <row r="2394" ht="15.0" customHeight="1">
      <c r="A2394" s="45">
        <v>45665.0833333333</v>
      </c>
      <c r="B2394" s="35">
        <v>2.0</v>
      </c>
      <c r="C2394" s="35" t="s">
        <v>129</v>
      </c>
      <c r="D2394" s="40" t="s">
        <v>44</v>
      </c>
      <c r="E2394" s="35" t="s">
        <v>174</v>
      </c>
      <c r="F2394" s="46">
        <f>IF(Cadastro_Cargas!$E$14=0,0,IF(Perfil_Area!$E$6=0,0,MIN(Cadastro_Cargas!$E$14,MAX(Cadastro_Cargas!$F$14,Perfil_Area!$E$6*RANDBETWEEN(85,115)/100))))</f>
        <v>0.44128</v>
      </c>
    </row>
    <row r="2395" ht="15.0" customHeight="1">
      <c r="A2395" s="45">
        <v>45665.0833333333</v>
      </c>
      <c r="B2395" s="35">
        <v>2.0</v>
      </c>
      <c r="C2395" s="35" t="s">
        <v>129</v>
      </c>
      <c r="D2395" s="41" t="s">
        <v>56</v>
      </c>
      <c r="E2395" s="35" t="s">
        <v>174</v>
      </c>
      <c r="F2395" s="46">
        <f>IF(Cadastro_Cargas!$E$15=0,0,IF(Perfil_Area!$E$8=0,0,MIN(Cadastro_Cargas!$E$15,MAX(Cadastro_Cargas!$F$15,Perfil_Area!$E$8*RANDBETWEEN(85,115)/100))))</f>
        <v>0.31248</v>
      </c>
    </row>
    <row r="2396" ht="15.0" customHeight="1">
      <c r="A2396" s="45">
        <v>45665.125</v>
      </c>
      <c r="B2396" s="35">
        <v>3.0</v>
      </c>
      <c r="C2396" s="35" t="s">
        <v>128</v>
      </c>
      <c r="D2396" s="36" t="s">
        <v>104</v>
      </c>
      <c r="E2396" s="35" t="s">
        <v>173</v>
      </c>
      <c r="F2396" s="46">
        <f>IF(Cadastro_Cargas!$E$2=0,0,IF(Perfil_Area!$F$9=0,0,MIN(Cadastro_Cargas!$E$2,MAX(Cadastro_Cargas!$F$2,Perfil_Area!$F$9*RANDBETWEEN(85,115)/100))))</f>
        <v>3.4</v>
      </c>
    </row>
    <row r="2397" ht="15.0" customHeight="1">
      <c r="A2397" s="45">
        <v>45665.125</v>
      </c>
      <c r="B2397" s="35">
        <v>3.0</v>
      </c>
      <c r="C2397" s="35" t="s">
        <v>128</v>
      </c>
      <c r="D2397" s="36" t="s">
        <v>105</v>
      </c>
      <c r="E2397" s="35" t="s">
        <v>173</v>
      </c>
      <c r="F2397" s="46">
        <f>IF(Cadastro_Cargas!$E$3=0,0,IF(Perfil_Area!$F$11=0,0,MIN(Cadastro_Cargas!$E$3,MAX(Cadastro_Cargas!$F$3,Perfil_Area!$F$11*RANDBETWEEN(85,115)/100))))</f>
        <v>0</v>
      </c>
    </row>
    <row r="2398" ht="15.0" customHeight="1">
      <c r="A2398" s="45">
        <v>45665.125</v>
      </c>
      <c r="B2398" s="35">
        <v>3.0</v>
      </c>
      <c r="C2398" s="35" t="s">
        <v>128</v>
      </c>
      <c r="D2398" s="36" t="s">
        <v>106</v>
      </c>
      <c r="E2398" s="35" t="s">
        <v>173</v>
      </c>
      <c r="F2398" s="46">
        <f>IF(Cadastro_Cargas!$E$4=0,0,IF(Perfil_Area!$F$13=0,0,MIN(Cadastro_Cargas!$E$4,MAX(Cadastro_Cargas!$F$4,Perfil_Area!$F$13*RANDBETWEEN(85,115)/100))))</f>
        <v>0</v>
      </c>
    </row>
    <row r="2399" ht="15.0" customHeight="1">
      <c r="A2399" s="45">
        <v>45665.125</v>
      </c>
      <c r="B2399" s="35">
        <v>3.0</v>
      </c>
      <c r="C2399" s="35" t="s">
        <v>128</v>
      </c>
      <c r="D2399" s="36" t="s">
        <v>107</v>
      </c>
      <c r="E2399" s="35" t="s">
        <v>173</v>
      </c>
      <c r="F2399" s="46">
        <f>IF(Cadastro_Cargas!$E$5=0,0,IF(Perfil_Area!$F$15=0,0,MIN(Cadastro_Cargas!$E$5,MAX(Cadastro_Cargas!$F$5,Perfil_Area!$F$15*RANDBETWEEN(85,115)/100))))</f>
        <v>0.2</v>
      </c>
    </row>
    <row r="2400" ht="15.0" customHeight="1">
      <c r="A2400" s="45">
        <v>45665.125</v>
      </c>
      <c r="B2400" s="35">
        <v>3.0</v>
      </c>
      <c r="C2400" s="35" t="s">
        <v>128</v>
      </c>
      <c r="D2400" s="39" t="s">
        <v>31</v>
      </c>
      <c r="E2400" s="35" t="s">
        <v>174</v>
      </c>
      <c r="F2400" s="46">
        <f>IF(Cadastro_Cargas!$E$6=0,0,IF(Perfil_Area!$F$3=0,0,MIN(Cadastro_Cargas!$E$6,MAX(Cadastro_Cargas!$F$6,Perfil_Area!$F$3*RANDBETWEEN(85,115)/100))))</f>
        <v>0.606</v>
      </c>
    </row>
    <row r="2401" ht="15.0" customHeight="1">
      <c r="A2401" s="45">
        <v>45665.125</v>
      </c>
      <c r="B2401" s="35">
        <v>3.0</v>
      </c>
      <c r="C2401" s="35" t="s">
        <v>128</v>
      </c>
      <c r="D2401" s="40" t="s">
        <v>44</v>
      </c>
      <c r="E2401" s="35" t="s">
        <v>174</v>
      </c>
      <c r="F2401" s="46">
        <f>IF(Cadastro_Cargas!$E$7=0,0,IF(Perfil_Area!$F$5=0,0,MIN(Cadastro_Cargas!$E$7,MAX(Cadastro_Cargas!$F$7,Perfil_Area!$F$5*RANDBETWEEN(85,115)/100))))</f>
        <v>0.27948</v>
      </c>
    </row>
    <row r="2402" ht="15.0" customHeight="1">
      <c r="A2402" s="45">
        <v>45665.125</v>
      </c>
      <c r="B2402" s="35">
        <v>3.0</v>
      </c>
      <c r="C2402" s="35" t="s">
        <v>128</v>
      </c>
      <c r="D2402" s="41" t="s">
        <v>56</v>
      </c>
      <c r="E2402" s="35" t="s">
        <v>174</v>
      </c>
      <c r="F2402" s="46">
        <f>IF(Cadastro_Cargas!$E$8=0,0,IF(Perfil_Area!$F$7=0,0,MIN(Cadastro_Cargas!$E$8,MAX(Cadastro_Cargas!$F$8,Perfil_Area!$F$7*RANDBETWEEN(85,115)/100))))</f>
        <v>0.176</v>
      </c>
    </row>
    <row r="2403" ht="15.0" customHeight="1">
      <c r="A2403" s="45">
        <v>45665.125</v>
      </c>
      <c r="B2403" s="35">
        <v>3.0</v>
      </c>
      <c r="C2403" s="35" t="s">
        <v>129</v>
      </c>
      <c r="D2403" s="36" t="s">
        <v>104</v>
      </c>
      <c r="E2403" s="35" t="s">
        <v>173</v>
      </c>
      <c r="F2403" s="46">
        <f>IF(Cadastro_Cargas!$E$9=0,0,IF(Perfil_Area!$F$10=0,0,MIN(Cadastro_Cargas!$E$9,MAX(Cadastro_Cargas!$F$9,Perfil_Area!$F$10*RANDBETWEEN(85,115)/100))))</f>
        <v>7.12</v>
      </c>
    </row>
    <row r="2404" ht="15.0" customHeight="1">
      <c r="A2404" s="45">
        <v>45665.125</v>
      </c>
      <c r="B2404" s="35">
        <v>3.0</v>
      </c>
      <c r="C2404" s="35" t="s">
        <v>129</v>
      </c>
      <c r="D2404" s="36" t="s">
        <v>105</v>
      </c>
      <c r="E2404" s="35" t="s">
        <v>173</v>
      </c>
      <c r="F2404" s="46">
        <f>IF(Cadastro_Cargas!$E$10=0,0,IF(Perfil_Area!$F$12=0,0,MIN(Cadastro_Cargas!$E$10,MAX(Cadastro_Cargas!$F$10,Perfil_Area!$F$12*RANDBETWEEN(85,115)/100))))</f>
        <v>0</v>
      </c>
    </row>
    <row r="2405" ht="15.0" customHeight="1">
      <c r="A2405" s="45">
        <v>45665.125</v>
      </c>
      <c r="B2405" s="35">
        <v>3.0</v>
      </c>
      <c r="C2405" s="35" t="s">
        <v>129</v>
      </c>
      <c r="D2405" s="36" t="s">
        <v>106</v>
      </c>
      <c r="E2405" s="35" t="s">
        <v>173</v>
      </c>
      <c r="F2405" s="46">
        <f>IF(Cadastro_Cargas!$E$11=0,0,IF(Perfil_Area!$F$14=0,0,MIN(Cadastro_Cargas!$E$11,MAX(Cadastro_Cargas!$F$11,Perfil_Area!$F$14*RANDBETWEEN(85,115)/100))))</f>
        <v>2.367013373</v>
      </c>
    </row>
    <row r="2406" ht="15.0" customHeight="1">
      <c r="A2406" s="45">
        <v>45665.125</v>
      </c>
      <c r="B2406" s="35">
        <v>3.0</v>
      </c>
      <c r="C2406" s="35" t="s">
        <v>129</v>
      </c>
      <c r="D2406" s="36" t="s">
        <v>107</v>
      </c>
      <c r="E2406" s="35" t="s">
        <v>173</v>
      </c>
      <c r="F2406" s="46">
        <f>IF(Cadastro_Cargas!$E$12=0,0,IF(Perfil_Area!$F$16=0,0,MIN(Cadastro_Cargas!$E$12,MAX(Cadastro_Cargas!$F$12,Perfil_Area!$F$16*RANDBETWEEN(85,115)/100))))</f>
        <v>0.198</v>
      </c>
    </row>
    <row r="2407" ht="15.0" customHeight="1">
      <c r="A2407" s="45">
        <v>45665.125</v>
      </c>
      <c r="B2407" s="35">
        <v>3.0</v>
      </c>
      <c r="C2407" s="35" t="s">
        <v>129</v>
      </c>
      <c r="D2407" s="39" t="s">
        <v>31</v>
      </c>
      <c r="E2407" s="35" t="s">
        <v>174</v>
      </c>
      <c r="F2407" s="46">
        <f>IF(Cadastro_Cargas!$E$13=0,0,IF(Perfil_Area!$F$4=0,0,MIN(Cadastro_Cargas!$E$13,MAX(Cadastro_Cargas!$F$13,Perfil_Area!$F$4*RANDBETWEEN(85,115)/100))))</f>
        <v>1.1175</v>
      </c>
    </row>
    <row r="2408" ht="15.0" customHeight="1">
      <c r="A2408" s="45">
        <v>45665.125</v>
      </c>
      <c r="B2408" s="35">
        <v>3.0</v>
      </c>
      <c r="C2408" s="35" t="s">
        <v>129</v>
      </c>
      <c r="D2408" s="40" t="s">
        <v>44</v>
      </c>
      <c r="E2408" s="35" t="s">
        <v>174</v>
      </c>
      <c r="F2408" s="46">
        <f>IF(Cadastro_Cargas!$E$14=0,0,IF(Perfil_Area!$F$6=0,0,MIN(Cadastro_Cargas!$E$14,MAX(Cadastro_Cargas!$F$14,Perfil_Area!$F$6*RANDBETWEEN(85,115)/100))))</f>
        <v>0.37824</v>
      </c>
    </row>
    <row r="2409" ht="15.0" customHeight="1">
      <c r="A2409" s="45">
        <v>45665.125</v>
      </c>
      <c r="B2409" s="35">
        <v>3.0</v>
      </c>
      <c r="C2409" s="35" t="s">
        <v>129</v>
      </c>
      <c r="D2409" s="41" t="s">
        <v>56</v>
      </c>
      <c r="E2409" s="35" t="s">
        <v>174</v>
      </c>
      <c r="F2409" s="46">
        <f>IF(Cadastro_Cargas!$E$15=0,0,IF(Perfil_Area!$F$8=0,0,MIN(Cadastro_Cargas!$E$15,MAX(Cadastro_Cargas!$F$15,Perfil_Area!$F$8*RANDBETWEEN(85,115)/100))))</f>
        <v>0.33264</v>
      </c>
    </row>
    <row r="2410" ht="15.0" customHeight="1">
      <c r="A2410" s="45">
        <v>45665.1666666667</v>
      </c>
      <c r="B2410" s="35">
        <v>4.0</v>
      </c>
      <c r="C2410" s="35" t="s">
        <v>128</v>
      </c>
      <c r="D2410" s="36" t="s">
        <v>104</v>
      </c>
      <c r="E2410" s="35" t="s">
        <v>173</v>
      </c>
      <c r="F2410" s="46">
        <f>IF(Cadastro_Cargas!$E$2=0,0,IF(Perfil_Area!$G$9=0,0,MIN(Cadastro_Cargas!$E$2,MAX(Cadastro_Cargas!$F$2,Perfil_Area!$G$9*RANDBETWEEN(85,115)/100))))</f>
        <v>4</v>
      </c>
    </row>
    <row r="2411" ht="15.0" customHeight="1">
      <c r="A2411" s="45">
        <v>45665.1666666667</v>
      </c>
      <c r="B2411" s="35">
        <v>4.0</v>
      </c>
      <c r="C2411" s="35" t="s">
        <v>128</v>
      </c>
      <c r="D2411" s="36" t="s">
        <v>105</v>
      </c>
      <c r="E2411" s="35" t="s">
        <v>173</v>
      </c>
      <c r="F2411" s="46">
        <f>IF(Cadastro_Cargas!$E$3=0,0,IF(Perfil_Area!$G$11=0,0,MIN(Cadastro_Cargas!$E$3,MAX(Cadastro_Cargas!$F$3,Perfil_Area!$G$11*RANDBETWEEN(85,115)/100))))</f>
        <v>0</v>
      </c>
    </row>
    <row r="2412" ht="15.0" customHeight="1">
      <c r="A2412" s="45">
        <v>45665.1666666667</v>
      </c>
      <c r="B2412" s="35">
        <v>4.0</v>
      </c>
      <c r="C2412" s="35" t="s">
        <v>128</v>
      </c>
      <c r="D2412" s="36" t="s">
        <v>106</v>
      </c>
      <c r="E2412" s="35" t="s">
        <v>173</v>
      </c>
      <c r="F2412" s="46">
        <f>IF(Cadastro_Cargas!$E$4=0,0,IF(Perfil_Area!$G$13=0,0,MIN(Cadastro_Cargas!$E$4,MAX(Cadastro_Cargas!$F$4,Perfil_Area!$G$13*RANDBETWEEN(85,115)/100))))</f>
        <v>0</v>
      </c>
    </row>
    <row r="2413" ht="15.0" customHeight="1">
      <c r="A2413" s="45">
        <v>45665.1666666667</v>
      </c>
      <c r="B2413" s="35">
        <v>4.0</v>
      </c>
      <c r="C2413" s="35" t="s">
        <v>128</v>
      </c>
      <c r="D2413" s="36" t="s">
        <v>107</v>
      </c>
      <c r="E2413" s="35" t="s">
        <v>173</v>
      </c>
      <c r="F2413" s="46">
        <f>IF(Cadastro_Cargas!$E$5=0,0,IF(Perfil_Area!$G$15=0,0,MIN(Cadastro_Cargas!$E$5,MAX(Cadastro_Cargas!$F$5,Perfil_Area!$G$15*RANDBETWEEN(85,115)/100))))</f>
        <v>0.2</v>
      </c>
    </row>
    <row r="2414" ht="15.0" customHeight="1">
      <c r="A2414" s="45">
        <v>45665.1666666667</v>
      </c>
      <c r="B2414" s="35">
        <v>4.0</v>
      </c>
      <c r="C2414" s="35" t="s">
        <v>128</v>
      </c>
      <c r="D2414" s="39" t="s">
        <v>31</v>
      </c>
      <c r="E2414" s="35" t="s">
        <v>174</v>
      </c>
      <c r="F2414" s="46">
        <f>IF(Cadastro_Cargas!$E$6=0,0,IF(Perfil_Area!$G$3=0,0,MIN(Cadastro_Cargas!$E$6,MAX(Cadastro_Cargas!$F$6,Perfil_Area!$G$3*RANDBETWEEN(85,115)/100))))</f>
        <v>0.606</v>
      </c>
    </row>
    <row r="2415" ht="15.0" customHeight="1">
      <c r="A2415" s="45">
        <v>45665.1666666667</v>
      </c>
      <c r="B2415" s="35">
        <v>4.0</v>
      </c>
      <c r="C2415" s="35" t="s">
        <v>128</v>
      </c>
      <c r="D2415" s="40" t="s">
        <v>44</v>
      </c>
      <c r="E2415" s="35" t="s">
        <v>174</v>
      </c>
      <c r="F2415" s="46">
        <f>IF(Cadastro_Cargas!$E$7=0,0,IF(Perfil_Area!$G$5=0,0,MIN(Cadastro_Cargas!$E$7,MAX(Cadastro_Cargas!$F$7,Perfil_Area!$G$5*RANDBETWEEN(85,115)/100))))</f>
        <v>0.2329</v>
      </c>
    </row>
    <row r="2416" ht="15.0" customHeight="1">
      <c r="A2416" s="45">
        <v>45665.1666666667</v>
      </c>
      <c r="B2416" s="35">
        <v>4.0</v>
      </c>
      <c r="C2416" s="35" t="s">
        <v>128</v>
      </c>
      <c r="D2416" s="41" t="s">
        <v>56</v>
      </c>
      <c r="E2416" s="35" t="s">
        <v>174</v>
      </c>
      <c r="F2416" s="46">
        <f>IF(Cadastro_Cargas!$E$8=0,0,IF(Perfil_Area!$G$7=0,0,MIN(Cadastro_Cargas!$E$8,MAX(Cadastro_Cargas!$F$8,Perfil_Area!$G$7*RANDBETWEEN(85,115)/100))))</f>
        <v>0.176</v>
      </c>
    </row>
    <row r="2417" ht="15.0" customHeight="1">
      <c r="A2417" s="45">
        <v>45665.1666666667</v>
      </c>
      <c r="B2417" s="35">
        <v>4.0</v>
      </c>
      <c r="C2417" s="35" t="s">
        <v>129</v>
      </c>
      <c r="D2417" s="36" t="s">
        <v>104</v>
      </c>
      <c r="E2417" s="35" t="s">
        <v>173</v>
      </c>
      <c r="F2417" s="46">
        <f>IF(Cadastro_Cargas!$E$9=0,0,IF(Perfil_Area!$G$10=0,0,MIN(Cadastro_Cargas!$E$9,MAX(Cadastro_Cargas!$F$9,Perfil_Area!$G$10*RANDBETWEEN(85,115)/100))))</f>
        <v>8</v>
      </c>
    </row>
    <row r="2418" ht="15.0" customHeight="1">
      <c r="A2418" s="45">
        <v>45665.1666666667</v>
      </c>
      <c r="B2418" s="35">
        <v>4.0</v>
      </c>
      <c r="C2418" s="35" t="s">
        <v>129</v>
      </c>
      <c r="D2418" s="36" t="s">
        <v>105</v>
      </c>
      <c r="E2418" s="35" t="s">
        <v>173</v>
      </c>
      <c r="F2418" s="46">
        <f>IF(Cadastro_Cargas!$E$10=0,0,IF(Perfil_Area!$G$12=0,0,MIN(Cadastro_Cargas!$E$10,MAX(Cadastro_Cargas!$F$10,Perfil_Area!$G$12*RANDBETWEEN(85,115)/100))))</f>
        <v>0</v>
      </c>
    </row>
    <row r="2419" ht="15.0" customHeight="1">
      <c r="A2419" s="45">
        <v>45665.1666666667</v>
      </c>
      <c r="B2419" s="35">
        <v>4.0</v>
      </c>
      <c r="C2419" s="35" t="s">
        <v>129</v>
      </c>
      <c r="D2419" s="36" t="s">
        <v>106</v>
      </c>
      <c r="E2419" s="35" t="s">
        <v>173</v>
      </c>
      <c r="F2419" s="46">
        <f>IF(Cadastro_Cargas!$E$11=0,0,IF(Perfil_Area!$G$14=0,0,MIN(Cadastro_Cargas!$E$11,MAX(Cadastro_Cargas!$F$11,Perfil_Area!$G$14*RANDBETWEEN(85,115)/100))))</f>
        <v>2.367013373</v>
      </c>
    </row>
    <row r="2420" ht="15.0" customHeight="1">
      <c r="A2420" s="45">
        <v>45665.1666666667</v>
      </c>
      <c r="B2420" s="35">
        <v>4.0</v>
      </c>
      <c r="C2420" s="35" t="s">
        <v>129</v>
      </c>
      <c r="D2420" s="36" t="s">
        <v>107</v>
      </c>
      <c r="E2420" s="35" t="s">
        <v>173</v>
      </c>
      <c r="F2420" s="46">
        <f>IF(Cadastro_Cargas!$E$12=0,0,IF(Perfil_Area!$G$16=0,0,MIN(Cadastro_Cargas!$E$12,MAX(Cadastro_Cargas!$F$12,Perfil_Area!$G$16*RANDBETWEEN(85,115)/100))))</f>
        <v>0.2</v>
      </c>
    </row>
    <row r="2421" ht="15.0" customHeight="1">
      <c r="A2421" s="45">
        <v>45665.1666666667</v>
      </c>
      <c r="B2421" s="35">
        <v>4.0</v>
      </c>
      <c r="C2421" s="35" t="s">
        <v>129</v>
      </c>
      <c r="D2421" s="39" t="s">
        <v>31</v>
      </c>
      <c r="E2421" s="35" t="s">
        <v>174</v>
      </c>
      <c r="F2421" s="46">
        <f>IF(Cadastro_Cargas!$E$13=0,0,IF(Perfil_Area!$G$4=0,0,MIN(Cadastro_Cargas!$E$13,MAX(Cadastro_Cargas!$F$13,Perfil_Area!$G$4*RANDBETWEEN(85,115)/100))))</f>
        <v>1.1175</v>
      </c>
    </row>
    <row r="2422" ht="15.0" customHeight="1">
      <c r="A2422" s="45">
        <v>45665.1666666667</v>
      </c>
      <c r="B2422" s="35">
        <v>4.0</v>
      </c>
      <c r="C2422" s="35" t="s">
        <v>129</v>
      </c>
      <c r="D2422" s="40" t="s">
        <v>44</v>
      </c>
      <c r="E2422" s="35" t="s">
        <v>174</v>
      </c>
      <c r="F2422" s="46">
        <f>IF(Cadastro_Cargas!$E$14=0,0,IF(Perfil_Area!$G$6=0,0,MIN(Cadastro_Cargas!$E$14,MAX(Cadastro_Cargas!$F$14,Perfil_Area!$G$6*RANDBETWEEN(85,115)/100))))</f>
        <v>0.39794</v>
      </c>
    </row>
    <row r="2423" ht="15.0" customHeight="1">
      <c r="A2423" s="45">
        <v>45665.1666666667</v>
      </c>
      <c r="B2423" s="35">
        <v>4.0</v>
      </c>
      <c r="C2423" s="35" t="s">
        <v>129</v>
      </c>
      <c r="D2423" s="41" t="s">
        <v>56</v>
      </c>
      <c r="E2423" s="35" t="s">
        <v>174</v>
      </c>
      <c r="F2423" s="46">
        <f>IF(Cadastro_Cargas!$E$15=0,0,IF(Perfil_Area!$G$8=0,0,MIN(Cadastro_Cargas!$E$15,MAX(Cadastro_Cargas!$F$15,Perfil_Area!$G$8*RANDBETWEEN(85,115)/100))))</f>
        <v>0.336</v>
      </c>
    </row>
    <row r="2424" ht="15.0" customHeight="1">
      <c r="A2424" s="45">
        <v>45665.2083333333</v>
      </c>
      <c r="B2424" s="35">
        <v>5.0</v>
      </c>
      <c r="C2424" s="35" t="s">
        <v>128</v>
      </c>
      <c r="D2424" s="36" t="s">
        <v>104</v>
      </c>
      <c r="E2424" s="35" t="s">
        <v>173</v>
      </c>
      <c r="F2424" s="46">
        <f>IF(Cadastro_Cargas!$E$2=0,0,IF(Perfil_Area!$H$9=0,0,MIN(Cadastro_Cargas!$E$2,MAX(Cadastro_Cargas!$F$2,Perfil_Area!$H$9*RANDBETWEEN(85,115)/100))))</f>
        <v>0</v>
      </c>
    </row>
    <row r="2425" ht="15.0" customHeight="1">
      <c r="A2425" s="45">
        <v>45665.2083333333</v>
      </c>
      <c r="B2425" s="35">
        <v>5.0</v>
      </c>
      <c r="C2425" s="35" t="s">
        <v>128</v>
      </c>
      <c r="D2425" s="36" t="s">
        <v>105</v>
      </c>
      <c r="E2425" s="35" t="s">
        <v>173</v>
      </c>
      <c r="F2425" s="46">
        <f>IF(Cadastro_Cargas!$E$3=0,0,IF(Perfil_Area!$H$11=0,0,MIN(Cadastro_Cargas!$E$3,MAX(Cadastro_Cargas!$F$3,Perfil_Area!$H$11*RANDBETWEEN(85,115)/100))))</f>
        <v>0</v>
      </c>
    </row>
    <row r="2426" ht="15.0" customHeight="1">
      <c r="A2426" s="45">
        <v>45665.2083333333</v>
      </c>
      <c r="B2426" s="35">
        <v>5.0</v>
      </c>
      <c r="C2426" s="35" t="s">
        <v>128</v>
      </c>
      <c r="D2426" s="36" t="s">
        <v>106</v>
      </c>
      <c r="E2426" s="35" t="s">
        <v>173</v>
      </c>
      <c r="F2426" s="46">
        <f>IF(Cadastro_Cargas!$E$4=0,0,IF(Perfil_Area!$H$13=0,0,MIN(Cadastro_Cargas!$E$4,MAX(Cadastro_Cargas!$F$4,Perfil_Area!$H$13*RANDBETWEEN(85,115)/100))))</f>
        <v>0</v>
      </c>
    </row>
    <row r="2427" ht="15.0" customHeight="1">
      <c r="A2427" s="45">
        <v>45665.2083333333</v>
      </c>
      <c r="B2427" s="35">
        <v>5.0</v>
      </c>
      <c r="C2427" s="35" t="s">
        <v>128</v>
      </c>
      <c r="D2427" s="36" t="s">
        <v>107</v>
      </c>
      <c r="E2427" s="35" t="s">
        <v>173</v>
      </c>
      <c r="F2427" s="46">
        <f>IF(Cadastro_Cargas!$E$5=0,0,IF(Perfil_Area!$H$15=0,0,MIN(Cadastro_Cargas!$E$5,MAX(Cadastro_Cargas!$F$5,Perfil_Area!$H$15*RANDBETWEEN(85,115)/100))))</f>
        <v>0.194</v>
      </c>
    </row>
    <row r="2428" ht="15.0" customHeight="1">
      <c r="A2428" s="45">
        <v>45665.2083333333</v>
      </c>
      <c r="B2428" s="35">
        <v>5.0</v>
      </c>
      <c r="C2428" s="35" t="s">
        <v>128</v>
      </c>
      <c r="D2428" s="39" t="s">
        <v>31</v>
      </c>
      <c r="E2428" s="35" t="s">
        <v>174</v>
      </c>
      <c r="F2428" s="46">
        <f>IF(Cadastro_Cargas!$E$6=0,0,IF(Perfil_Area!$H$3=0,0,MIN(Cadastro_Cargas!$E$6,MAX(Cadastro_Cargas!$F$6,Perfil_Area!$H$3*RANDBETWEEN(85,115)/100))))</f>
        <v>0.606</v>
      </c>
    </row>
    <row r="2429" ht="15.0" customHeight="1">
      <c r="A2429" s="45">
        <v>45665.2083333333</v>
      </c>
      <c r="B2429" s="35">
        <v>5.0</v>
      </c>
      <c r="C2429" s="35" t="s">
        <v>128</v>
      </c>
      <c r="D2429" s="40" t="s">
        <v>44</v>
      </c>
      <c r="E2429" s="35" t="s">
        <v>174</v>
      </c>
      <c r="F2429" s="46">
        <f>IF(Cadastro_Cargas!$E$7=0,0,IF(Perfil_Area!$H$5=0,0,MIN(Cadastro_Cargas!$E$7,MAX(Cadastro_Cargas!$F$7,Perfil_Area!$H$5*RANDBETWEEN(85,115)/100))))</f>
        <v>0.354</v>
      </c>
    </row>
    <row r="2430" ht="15.0" customHeight="1">
      <c r="A2430" s="45">
        <v>45665.2083333333</v>
      </c>
      <c r="B2430" s="35">
        <v>5.0</v>
      </c>
      <c r="C2430" s="35" t="s">
        <v>128</v>
      </c>
      <c r="D2430" s="41" t="s">
        <v>56</v>
      </c>
      <c r="E2430" s="35" t="s">
        <v>174</v>
      </c>
      <c r="F2430" s="46">
        <f>IF(Cadastro_Cargas!$E$8=0,0,IF(Perfil_Area!$H$7=0,0,MIN(Cadastro_Cargas!$E$8,MAX(Cadastro_Cargas!$F$8,Perfil_Area!$H$7*RANDBETWEEN(85,115)/100))))</f>
        <v>0.11514</v>
      </c>
    </row>
    <row r="2431" ht="15.0" customHeight="1">
      <c r="A2431" s="45">
        <v>45665.2083333333</v>
      </c>
      <c r="B2431" s="35">
        <v>5.0</v>
      </c>
      <c r="C2431" s="35" t="s">
        <v>129</v>
      </c>
      <c r="D2431" s="36" t="s">
        <v>104</v>
      </c>
      <c r="E2431" s="35" t="s">
        <v>173</v>
      </c>
      <c r="F2431" s="46">
        <f>IF(Cadastro_Cargas!$E$9=0,0,IF(Perfil_Area!$H$10=0,0,MIN(Cadastro_Cargas!$E$9,MAX(Cadastro_Cargas!$F$9,Perfil_Area!$H$10*RANDBETWEEN(85,115)/100))))</f>
        <v>0</v>
      </c>
    </row>
    <row r="2432" ht="15.0" customHeight="1">
      <c r="A2432" s="45">
        <v>45665.2083333333</v>
      </c>
      <c r="B2432" s="35">
        <v>5.0</v>
      </c>
      <c r="C2432" s="35" t="s">
        <v>129</v>
      </c>
      <c r="D2432" s="36" t="s">
        <v>105</v>
      </c>
      <c r="E2432" s="35" t="s">
        <v>173</v>
      </c>
      <c r="F2432" s="46">
        <f>IF(Cadastro_Cargas!$E$10=0,0,IF(Perfil_Area!$H$12=0,0,MIN(Cadastro_Cargas!$E$10,MAX(Cadastro_Cargas!$F$10,Perfil_Area!$H$12*RANDBETWEEN(85,115)/100))))</f>
        <v>0</v>
      </c>
    </row>
    <row r="2433" ht="15.0" customHeight="1">
      <c r="A2433" s="45">
        <v>45665.2083333333</v>
      </c>
      <c r="B2433" s="35">
        <v>5.0</v>
      </c>
      <c r="C2433" s="35" t="s">
        <v>129</v>
      </c>
      <c r="D2433" s="36" t="s">
        <v>106</v>
      </c>
      <c r="E2433" s="35" t="s">
        <v>173</v>
      </c>
      <c r="F2433" s="46">
        <f>IF(Cadastro_Cargas!$E$11=0,0,IF(Perfil_Area!$H$14=0,0,MIN(Cadastro_Cargas!$E$11,MAX(Cadastro_Cargas!$F$11,Perfil_Area!$H$14*RANDBETWEEN(85,115)/100))))</f>
        <v>2.367013373</v>
      </c>
    </row>
    <row r="2434" ht="15.0" customHeight="1">
      <c r="A2434" s="45">
        <v>45665.2083333333</v>
      </c>
      <c r="B2434" s="35">
        <v>5.0</v>
      </c>
      <c r="C2434" s="35" t="s">
        <v>129</v>
      </c>
      <c r="D2434" s="36" t="s">
        <v>107</v>
      </c>
      <c r="E2434" s="35" t="s">
        <v>173</v>
      </c>
      <c r="F2434" s="46">
        <f>IF(Cadastro_Cargas!$E$12=0,0,IF(Perfil_Area!$H$16=0,0,MIN(Cadastro_Cargas!$E$12,MAX(Cadastro_Cargas!$F$12,Perfil_Area!$H$16*RANDBETWEEN(85,115)/100))))</f>
        <v>0.2</v>
      </c>
    </row>
    <row r="2435" ht="15.0" customHeight="1">
      <c r="A2435" s="45">
        <v>45665.2083333333</v>
      </c>
      <c r="B2435" s="35">
        <v>5.0</v>
      </c>
      <c r="C2435" s="35" t="s">
        <v>129</v>
      </c>
      <c r="D2435" s="39" t="s">
        <v>31</v>
      </c>
      <c r="E2435" s="35" t="s">
        <v>174</v>
      </c>
      <c r="F2435" s="46">
        <f>IF(Cadastro_Cargas!$E$13=0,0,IF(Perfil_Area!$H$4=0,0,MIN(Cadastro_Cargas!$E$13,MAX(Cadastro_Cargas!$F$13,Perfil_Area!$H$4*RANDBETWEEN(85,115)/100))))</f>
        <v>1.1175</v>
      </c>
    </row>
    <row r="2436" ht="15.0" customHeight="1">
      <c r="A2436" s="45">
        <v>45665.2083333333</v>
      </c>
      <c r="B2436" s="35">
        <v>5.0</v>
      </c>
      <c r="C2436" s="35" t="s">
        <v>129</v>
      </c>
      <c r="D2436" s="40" t="s">
        <v>44</v>
      </c>
      <c r="E2436" s="35" t="s">
        <v>174</v>
      </c>
      <c r="F2436" s="46">
        <f>IF(Cadastro_Cargas!$E$14=0,0,IF(Perfil_Area!$H$6=0,0,MIN(Cadastro_Cargas!$E$14,MAX(Cadastro_Cargas!$F$14,Perfil_Area!$H$6*RANDBETWEEN(85,115)/100))))</f>
        <v>0.514</v>
      </c>
    </row>
    <row r="2437" ht="15.0" customHeight="1">
      <c r="A2437" s="45">
        <v>45665.2083333333</v>
      </c>
      <c r="B2437" s="35">
        <v>5.0</v>
      </c>
      <c r="C2437" s="35" t="s">
        <v>129</v>
      </c>
      <c r="D2437" s="41" t="s">
        <v>56</v>
      </c>
      <c r="E2437" s="35" t="s">
        <v>174</v>
      </c>
      <c r="F2437" s="46">
        <f>IF(Cadastro_Cargas!$E$15=0,0,IF(Perfil_Area!$H$8=0,0,MIN(Cadastro_Cargas!$E$15,MAX(Cadastro_Cargas!$F$15,Perfil_Area!$H$8*RANDBETWEEN(85,115)/100))))</f>
        <v>0.25086</v>
      </c>
    </row>
    <row r="2438" ht="15.0" customHeight="1">
      <c r="A2438" s="45">
        <v>45665.25</v>
      </c>
      <c r="B2438" s="35">
        <v>6.0</v>
      </c>
      <c r="C2438" s="35" t="s">
        <v>128</v>
      </c>
      <c r="D2438" s="36" t="s">
        <v>104</v>
      </c>
      <c r="E2438" s="35" t="s">
        <v>173</v>
      </c>
      <c r="F2438" s="46">
        <f>IF(Cadastro_Cargas!$E$2=0,0,IF(Perfil_Area!$I$9=0,0,MIN(Cadastro_Cargas!$E$2,MAX(Cadastro_Cargas!$F$2,Perfil_Area!$I$9*RANDBETWEEN(85,115)/100))))</f>
        <v>0</v>
      </c>
    </row>
    <row r="2439" ht="15.0" customHeight="1">
      <c r="A2439" s="45">
        <v>45665.25</v>
      </c>
      <c r="B2439" s="35">
        <v>6.0</v>
      </c>
      <c r="C2439" s="35" t="s">
        <v>128</v>
      </c>
      <c r="D2439" s="36" t="s">
        <v>105</v>
      </c>
      <c r="E2439" s="35" t="s">
        <v>173</v>
      </c>
      <c r="F2439" s="46">
        <f>IF(Cadastro_Cargas!$E$3=0,0,IF(Perfil_Area!$I$11=0,0,MIN(Cadastro_Cargas!$E$3,MAX(Cadastro_Cargas!$F$3,Perfil_Area!$I$11*RANDBETWEEN(85,115)/100))))</f>
        <v>0</v>
      </c>
    </row>
    <row r="2440" ht="15.0" customHeight="1">
      <c r="A2440" s="45">
        <v>45665.25</v>
      </c>
      <c r="B2440" s="35">
        <v>6.0</v>
      </c>
      <c r="C2440" s="35" t="s">
        <v>128</v>
      </c>
      <c r="D2440" s="36" t="s">
        <v>106</v>
      </c>
      <c r="E2440" s="35" t="s">
        <v>173</v>
      </c>
      <c r="F2440" s="46">
        <f>IF(Cadastro_Cargas!$E$4=0,0,IF(Perfil_Area!$I$13=0,0,MIN(Cadastro_Cargas!$E$4,MAX(Cadastro_Cargas!$F$4,Perfil_Area!$I$13*RANDBETWEEN(85,115)/100))))</f>
        <v>0</v>
      </c>
    </row>
    <row r="2441" ht="15.0" customHeight="1">
      <c r="A2441" s="45">
        <v>45665.25</v>
      </c>
      <c r="B2441" s="35">
        <v>6.0</v>
      </c>
      <c r="C2441" s="35" t="s">
        <v>128</v>
      </c>
      <c r="D2441" s="36" t="s">
        <v>107</v>
      </c>
      <c r="E2441" s="35" t="s">
        <v>173</v>
      </c>
      <c r="F2441" s="46">
        <f>IF(Cadastro_Cargas!$E$5=0,0,IF(Perfil_Area!$I$15=0,0,MIN(Cadastro_Cargas!$E$5,MAX(Cadastro_Cargas!$F$5,Perfil_Area!$I$15*RANDBETWEEN(85,115)/100))))</f>
        <v>0.186</v>
      </c>
    </row>
    <row r="2442" ht="15.0" customHeight="1">
      <c r="A2442" s="45">
        <v>45665.25</v>
      </c>
      <c r="B2442" s="35">
        <v>6.0</v>
      </c>
      <c r="C2442" s="35" t="s">
        <v>128</v>
      </c>
      <c r="D2442" s="39" t="s">
        <v>31</v>
      </c>
      <c r="E2442" s="35" t="s">
        <v>174</v>
      </c>
      <c r="F2442" s="46">
        <f>IF(Cadastro_Cargas!$E$6=0,0,IF(Perfil_Area!$I$3=0,0,MIN(Cadastro_Cargas!$E$6,MAX(Cadastro_Cargas!$F$6,Perfil_Area!$I$3*RANDBETWEEN(85,115)/100))))</f>
        <v>0.606</v>
      </c>
    </row>
    <row r="2443" ht="15.0" customHeight="1">
      <c r="A2443" s="45">
        <v>45665.25</v>
      </c>
      <c r="B2443" s="35">
        <v>6.0</v>
      </c>
      <c r="C2443" s="35" t="s">
        <v>128</v>
      </c>
      <c r="D2443" s="40" t="s">
        <v>44</v>
      </c>
      <c r="E2443" s="35" t="s">
        <v>174</v>
      </c>
      <c r="F2443" s="46">
        <f>IF(Cadastro_Cargas!$E$7=0,0,IF(Perfil_Area!$I$5=0,0,MIN(Cadastro_Cargas!$E$7,MAX(Cadastro_Cargas!$F$7,Perfil_Area!$I$5*RANDBETWEEN(85,115)/100))))</f>
        <v>0.354</v>
      </c>
    </row>
    <row r="2444" ht="15.0" customHeight="1">
      <c r="A2444" s="45">
        <v>45665.25</v>
      </c>
      <c r="B2444" s="35">
        <v>6.0</v>
      </c>
      <c r="C2444" s="35" t="s">
        <v>128</v>
      </c>
      <c r="D2444" s="41" t="s">
        <v>56</v>
      </c>
      <c r="E2444" s="35" t="s">
        <v>174</v>
      </c>
      <c r="F2444" s="46">
        <f>IF(Cadastro_Cargas!$E$8=0,0,IF(Perfil_Area!$I$7=0,0,MIN(Cadastro_Cargas!$E$8,MAX(Cadastro_Cargas!$F$8,Perfil_Area!$I$7*RANDBETWEEN(85,115)/100))))</f>
        <v>0.0528</v>
      </c>
    </row>
    <row r="2445" ht="15.0" customHeight="1">
      <c r="A2445" s="45">
        <v>45665.25</v>
      </c>
      <c r="B2445" s="35">
        <v>6.0</v>
      </c>
      <c r="C2445" s="35" t="s">
        <v>129</v>
      </c>
      <c r="D2445" s="36" t="s">
        <v>104</v>
      </c>
      <c r="E2445" s="35" t="s">
        <v>173</v>
      </c>
      <c r="F2445" s="46">
        <f>IF(Cadastro_Cargas!$E$9=0,0,IF(Perfil_Area!$I$10=0,0,MIN(Cadastro_Cargas!$E$9,MAX(Cadastro_Cargas!$F$9,Perfil_Area!$I$10*RANDBETWEEN(85,115)/100))))</f>
        <v>0</v>
      </c>
    </row>
    <row r="2446" ht="15.0" customHeight="1">
      <c r="A2446" s="45">
        <v>45665.25</v>
      </c>
      <c r="B2446" s="35">
        <v>6.0</v>
      </c>
      <c r="C2446" s="35" t="s">
        <v>129</v>
      </c>
      <c r="D2446" s="36" t="s">
        <v>105</v>
      </c>
      <c r="E2446" s="35" t="s">
        <v>173</v>
      </c>
      <c r="F2446" s="46">
        <f>IF(Cadastro_Cargas!$E$10=0,0,IF(Perfil_Area!$I$12=0,0,MIN(Cadastro_Cargas!$E$10,MAX(Cadastro_Cargas!$F$10,Perfil_Area!$I$12*RANDBETWEEN(85,115)/100))))</f>
        <v>0</v>
      </c>
    </row>
    <row r="2447" ht="15.0" customHeight="1">
      <c r="A2447" s="45">
        <v>45665.25</v>
      </c>
      <c r="B2447" s="35">
        <v>6.0</v>
      </c>
      <c r="C2447" s="35" t="s">
        <v>129</v>
      </c>
      <c r="D2447" s="36" t="s">
        <v>106</v>
      </c>
      <c r="E2447" s="35" t="s">
        <v>173</v>
      </c>
      <c r="F2447" s="46">
        <f>IF(Cadastro_Cargas!$E$11=0,0,IF(Perfil_Area!$I$14=0,0,MIN(Cadastro_Cargas!$E$11,MAX(Cadastro_Cargas!$F$11,Perfil_Area!$I$14*RANDBETWEEN(85,115)/100))))</f>
        <v>2.256927192</v>
      </c>
    </row>
    <row r="2448" ht="15.0" customHeight="1">
      <c r="A2448" s="45">
        <v>45665.25</v>
      </c>
      <c r="B2448" s="35">
        <v>6.0</v>
      </c>
      <c r="C2448" s="35" t="s">
        <v>129</v>
      </c>
      <c r="D2448" s="36" t="s">
        <v>107</v>
      </c>
      <c r="E2448" s="35" t="s">
        <v>173</v>
      </c>
      <c r="F2448" s="46">
        <f>IF(Cadastro_Cargas!$E$12=0,0,IF(Perfil_Area!$I$16=0,0,MIN(Cadastro_Cargas!$E$12,MAX(Cadastro_Cargas!$F$12,Perfil_Area!$I$16*RANDBETWEEN(85,115)/100))))</f>
        <v>0.198</v>
      </c>
    </row>
    <row r="2449" ht="15.0" customHeight="1">
      <c r="A2449" s="45">
        <v>45665.25</v>
      </c>
      <c r="B2449" s="35">
        <v>6.0</v>
      </c>
      <c r="C2449" s="35" t="s">
        <v>129</v>
      </c>
      <c r="D2449" s="39" t="s">
        <v>31</v>
      </c>
      <c r="E2449" s="35" t="s">
        <v>174</v>
      </c>
      <c r="F2449" s="46">
        <f>IF(Cadastro_Cargas!$E$13=0,0,IF(Perfil_Area!$I$4=0,0,MIN(Cadastro_Cargas!$E$13,MAX(Cadastro_Cargas!$F$13,Perfil_Area!$I$4*RANDBETWEEN(85,115)/100))))</f>
        <v>1.1175</v>
      </c>
    </row>
    <row r="2450" ht="15.0" customHeight="1">
      <c r="A2450" s="45">
        <v>45665.25</v>
      </c>
      <c r="B2450" s="35">
        <v>6.0</v>
      </c>
      <c r="C2450" s="35" t="s">
        <v>129</v>
      </c>
      <c r="D2450" s="40" t="s">
        <v>44</v>
      </c>
      <c r="E2450" s="35" t="s">
        <v>174</v>
      </c>
      <c r="F2450" s="46">
        <f>IF(Cadastro_Cargas!$E$14=0,0,IF(Perfil_Area!$I$6=0,0,MIN(Cadastro_Cargas!$E$14,MAX(Cadastro_Cargas!$F$14,Perfil_Area!$I$6*RANDBETWEEN(85,115)/100))))</f>
        <v>0.514</v>
      </c>
    </row>
    <row r="2451" ht="15.0" customHeight="1">
      <c r="A2451" s="45">
        <v>45665.25</v>
      </c>
      <c r="B2451" s="35">
        <v>6.0</v>
      </c>
      <c r="C2451" s="35" t="s">
        <v>129</v>
      </c>
      <c r="D2451" s="41" t="s">
        <v>56</v>
      </c>
      <c r="E2451" s="35" t="s">
        <v>174</v>
      </c>
      <c r="F2451" s="46">
        <f>IF(Cadastro_Cargas!$E$15=0,0,IF(Perfil_Area!$I$8=0,0,MIN(Cadastro_Cargas!$E$15,MAX(Cadastro_Cargas!$F$15,Perfil_Area!$I$8*RANDBETWEEN(85,115)/100))))</f>
        <v>0.1104</v>
      </c>
    </row>
    <row r="2452" ht="15.0" customHeight="1">
      <c r="A2452" s="45">
        <v>45665.2916666667</v>
      </c>
      <c r="B2452" s="35">
        <v>7.0</v>
      </c>
      <c r="C2452" s="35" t="s">
        <v>128</v>
      </c>
      <c r="D2452" s="36" t="s">
        <v>104</v>
      </c>
      <c r="E2452" s="35" t="s">
        <v>173</v>
      </c>
      <c r="F2452" s="46">
        <f>IF(Cadastro_Cargas!$E$2=0,0,IF(Perfil_Area!$J$9=0,0,MIN(Cadastro_Cargas!$E$2,MAX(Cadastro_Cargas!$F$2,Perfil_Area!$J$9*RANDBETWEEN(85,115)/100))))</f>
        <v>0</v>
      </c>
    </row>
    <row r="2453" ht="15.0" customHeight="1">
      <c r="A2453" s="45">
        <v>45665.2916666667</v>
      </c>
      <c r="B2453" s="35">
        <v>7.0</v>
      </c>
      <c r="C2453" s="35" t="s">
        <v>128</v>
      </c>
      <c r="D2453" s="36" t="s">
        <v>105</v>
      </c>
      <c r="E2453" s="35" t="s">
        <v>173</v>
      </c>
      <c r="F2453" s="46">
        <f>IF(Cadastro_Cargas!$E$3=0,0,IF(Perfil_Area!$J$11=0,0,MIN(Cadastro_Cargas!$E$3,MAX(Cadastro_Cargas!$F$3,Perfil_Area!$J$11*RANDBETWEEN(85,115)/100))))</f>
        <v>0</v>
      </c>
    </row>
    <row r="2454" ht="15.0" customHeight="1">
      <c r="A2454" s="45">
        <v>45665.2916666667</v>
      </c>
      <c r="B2454" s="35">
        <v>7.0</v>
      </c>
      <c r="C2454" s="35" t="s">
        <v>128</v>
      </c>
      <c r="D2454" s="36" t="s">
        <v>106</v>
      </c>
      <c r="E2454" s="35" t="s">
        <v>173</v>
      </c>
      <c r="F2454" s="46">
        <f>IF(Cadastro_Cargas!$E$4=0,0,IF(Perfil_Area!$J$13=0,0,MIN(Cadastro_Cargas!$E$4,MAX(Cadastro_Cargas!$F$4,Perfil_Area!$J$13*RANDBETWEEN(85,115)/100))))</f>
        <v>0</v>
      </c>
    </row>
    <row r="2455" ht="15.0" customHeight="1">
      <c r="A2455" s="45">
        <v>45665.2916666667</v>
      </c>
      <c r="B2455" s="35">
        <v>7.0</v>
      </c>
      <c r="C2455" s="35" t="s">
        <v>128</v>
      </c>
      <c r="D2455" s="36" t="s">
        <v>107</v>
      </c>
      <c r="E2455" s="35" t="s">
        <v>173</v>
      </c>
      <c r="F2455" s="46">
        <f>IF(Cadastro_Cargas!$E$5=0,0,IF(Perfil_Area!$J$15=0,0,MIN(Cadastro_Cargas!$E$5,MAX(Cadastro_Cargas!$F$5,Perfil_Area!$J$15*RANDBETWEEN(85,115)/100))))</f>
        <v>0.174</v>
      </c>
    </row>
    <row r="2456" ht="15.0" customHeight="1">
      <c r="A2456" s="45">
        <v>45665.2916666667</v>
      </c>
      <c r="B2456" s="35">
        <v>7.0</v>
      </c>
      <c r="C2456" s="35" t="s">
        <v>128</v>
      </c>
      <c r="D2456" s="39" t="s">
        <v>31</v>
      </c>
      <c r="E2456" s="35" t="s">
        <v>174</v>
      </c>
      <c r="F2456" s="46">
        <f>IF(Cadastro_Cargas!$E$6=0,0,IF(Perfil_Area!$J$3=0,0,MIN(Cadastro_Cargas!$E$6,MAX(Cadastro_Cargas!$F$6,Perfil_Area!$J$3*RANDBETWEEN(85,115)/100))))</f>
        <v>0.606</v>
      </c>
    </row>
    <row r="2457" ht="15.0" customHeight="1">
      <c r="A2457" s="45">
        <v>45665.2916666667</v>
      </c>
      <c r="B2457" s="35">
        <v>7.0</v>
      </c>
      <c r="C2457" s="35" t="s">
        <v>128</v>
      </c>
      <c r="D2457" s="40" t="s">
        <v>44</v>
      </c>
      <c r="E2457" s="35" t="s">
        <v>174</v>
      </c>
      <c r="F2457" s="46">
        <f>IF(Cadastro_Cargas!$E$7=0,0,IF(Perfil_Area!$J$5=0,0,MIN(Cadastro_Cargas!$E$7,MAX(Cadastro_Cargas!$F$7,Perfil_Area!$J$5*RANDBETWEEN(85,115)/100))))</f>
        <v>0.354</v>
      </c>
    </row>
    <row r="2458" ht="15.0" customHeight="1">
      <c r="A2458" s="45">
        <v>45665.2916666667</v>
      </c>
      <c r="B2458" s="35">
        <v>7.0</v>
      </c>
      <c r="C2458" s="35" t="s">
        <v>128</v>
      </c>
      <c r="D2458" s="41" t="s">
        <v>56</v>
      </c>
      <c r="E2458" s="35" t="s">
        <v>174</v>
      </c>
      <c r="F2458" s="46">
        <f>IF(Cadastro_Cargas!$E$8=0,0,IF(Perfil_Area!$J$7=0,0,MIN(Cadastro_Cargas!$E$8,MAX(Cadastro_Cargas!$F$8,Perfil_Area!$J$7*RANDBETWEEN(85,115)/100))))</f>
        <v>0</v>
      </c>
    </row>
    <row r="2459" ht="15.0" customHeight="1">
      <c r="A2459" s="45">
        <v>45665.2916666667</v>
      </c>
      <c r="B2459" s="35">
        <v>7.0</v>
      </c>
      <c r="C2459" s="35" t="s">
        <v>129</v>
      </c>
      <c r="D2459" s="36" t="s">
        <v>104</v>
      </c>
      <c r="E2459" s="35" t="s">
        <v>173</v>
      </c>
      <c r="F2459" s="46">
        <f>IF(Cadastro_Cargas!$E$9=0,0,IF(Perfil_Area!$J$10=0,0,MIN(Cadastro_Cargas!$E$9,MAX(Cadastro_Cargas!$F$9,Perfil_Area!$J$10*RANDBETWEEN(85,115)/100))))</f>
        <v>0</v>
      </c>
    </row>
    <row r="2460" ht="15.0" customHeight="1">
      <c r="A2460" s="45">
        <v>45665.2916666667</v>
      </c>
      <c r="B2460" s="35">
        <v>7.0</v>
      </c>
      <c r="C2460" s="35" t="s">
        <v>129</v>
      </c>
      <c r="D2460" s="36" t="s">
        <v>105</v>
      </c>
      <c r="E2460" s="35" t="s">
        <v>173</v>
      </c>
      <c r="F2460" s="46">
        <f>IF(Cadastro_Cargas!$E$10=0,0,IF(Perfil_Area!$J$12=0,0,MIN(Cadastro_Cargas!$E$10,MAX(Cadastro_Cargas!$F$10,Perfil_Area!$J$12*RANDBETWEEN(85,115)/100))))</f>
        <v>17.6</v>
      </c>
    </row>
    <row r="2461" ht="15.0" customHeight="1">
      <c r="A2461" s="45">
        <v>45665.2916666667</v>
      </c>
      <c r="B2461" s="35">
        <v>7.0</v>
      </c>
      <c r="C2461" s="35" t="s">
        <v>129</v>
      </c>
      <c r="D2461" s="36" t="s">
        <v>106</v>
      </c>
      <c r="E2461" s="35" t="s">
        <v>173</v>
      </c>
      <c r="F2461" s="46">
        <f>IF(Cadastro_Cargas!$E$11=0,0,IF(Perfil_Area!$J$14=0,0,MIN(Cadastro_Cargas!$E$11,MAX(Cadastro_Cargas!$F$11,Perfil_Area!$J$14*RANDBETWEEN(85,115)/100))))</f>
        <v>2.367013373</v>
      </c>
    </row>
    <row r="2462" ht="15.0" customHeight="1">
      <c r="A2462" s="45">
        <v>45665.2916666667</v>
      </c>
      <c r="B2462" s="35">
        <v>7.0</v>
      </c>
      <c r="C2462" s="35" t="s">
        <v>129</v>
      </c>
      <c r="D2462" s="36" t="s">
        <v>107</v>
      </c>
      <c r="E2462" s="35" t="s">
        <v>173</v>
      </c>
      <c r="F2462" s="46">
        <f>IF(Cadastro_Cargas!$E$12=0,0,IF(Perfil_Area!$J$16=0,0,MIN(Cadastro_Cargas!$E$12,MAX(Cadastro_Cargas!$F$12,Perfil_Area!$J$16*RANDBETWEEN(85,115)/100))))</f>
        <v>0.2</v>
      </c>
    </row>
    <row r="2463" ht="15.0" customHeight="1">
      <c r="A2463" s="45">
        <v>45665.2916666667</v>
      </c>
      <c r="B2463" s="35">
        <v>7.0</v>
      </c>
      <c r="C2463" s="35" t="s">
        <v>129</v>
      </c>
      <c r="D2463" s="39" t="s">
        <v>31</v>
      </c>
      <c r="E2463" s="35" t="s">
        <v>174</v>
      </c>
      <c r="F2463" s="46">
        <f>IF(Cadastro_Cargas!$E$13=0,0,IF(Perfil_Area!$J$4=0,0,MIN(Cadastro_Cargas!$E$13,MAX(Cadastro_Cargas!$F$13,Perfil_Area!$J$4*RANDBETWEEN(85,115)/100))))</f>
        <v>1.1175</v>
      </c>
    </row>
    <row r="2464" ht="15.0" customHeight="1">
      <c r="A2464" s="45">
        <v>45665.2916666667</v>
      </c>
      <c r="B2464" s="35">
        <v>7.0</v>
      </c>
      <c r="C2464" s="35" t="s">
        <v>129</v>
      </c>
      <c r="D2464" s="40" t="s">
        <v>44</v>
      </c>
      <c r="E2464" s="35" t="s">
        <v>174</v>
      </c>
      <c r="F2464" s="46">
        <f>IF(Cadastro_Cargas!$E$14=0,0,IF(Perfil_Area!$J$6=0,0,MIN(Cadastro_Cargas!$E$14,MAX(Cadastro_Cargas!$F$14,Perfil_Area!$J$6*RANDBETWEEN(85,115)/100))))</f>
        <v>0.514</v>
      </c>
    </row>
    <row r="2465" ht="15.0" customHeight="1">
      <c r="A2465" s="45">
        <v>45665.2916666667</v>
      </c>
      <c r="B2465" s="35">
        <v>7.0</v>
      </c>
      <c r="C2465" s="35" t="s">
        <v>129</v>
      </c>
      <c r="D2465" s="41" t="s">
        <v>56</v>
      </c>
      <c r="E2465" s="35" t="s">
        <v>174</v>
      </c>
      <c r="F2465" s="46">
        <f>IF(Cadastro_Cargas!$E$15=0,0,IF(Perfil_Area!$J$8=0,0,MIN(Cadastro_Cargas!$E$15,MAX(Cadastro_Cargas!$F$15,Perfil_Area!$J$8*RANDBETWEEN(85,115)/100))))</f>
        <v>0</v>
      </c>
    </row>
    <row r="2466" ht="15.0" customHeight="1">
      <c r="A2466" s="45">
        <v>45665.3333333333</v>
      </c>
      <c r="B2466" s="35">
        <v>8.0</v>
      </c>
      <c r="C2466" s="35" t="s">
        <v>128</v>
      </c>
      <c r="D2466" s="36" t="s">
        <v>104</v>
      </c>
      <c r="E2466" s="35" t="s">
        <v>173</v>
      </c>
      <c r="F2466" s="46">
        <f>IF(Cadastro_Cargas!$E$2=0,0,IF(Perfil_Area!$K$9=0,0,MIN(Cadastro_Cargas!$E$2,MAX(Cadastro_Cargas!$F$2,Perfil_Area!$K$9*RANDBETWEEN(85,115)/100))))</f>
        <v>0</v>
      </c>
    </row>
    <row r="2467" ht="15.0" customHeight="1">
      <c r="A2467" s="45">
        <v>45665.3333333333</v>
      </c>
      <c r="B2467" s="35">
        <v>8.0</v>
      </c>
      <c r="C2467" s="35" t="s">
        <v>128</v>
      </c>
      <c r="D2467" s="36" t="s">
        <v>105</v>
      </c>
      <c r="E2467" s="35" t="s">
        <v>173</v>
      </c>
      <c r="F2467" s="46">
        <f>IF(Cadastro_Cargas!$E$3=0,0,IF(Perfil_Area!$K$11=0,0,MIN(Cadastro_Cargas!$E$3,MAX(Cadastro_Cargas!$F$3,Perfil_Area!$K$11*RANDBETWEEN(85,115)/100))))</f>
        <v>0</v>
      </c>
    </row>
    <row r="2468" ht="15.0" customHeight="1">
      <c r="A2468" s="45">
        <v>45665.3333333333</v>
      </c>
      <c r="B2468" s="35">
        <v>8.0</v>
      </c>
      <c r="C2468" s="35" t="s">
        <v>128</v>
      </c>
      <c r="D2468" s="36" t="s">
        <v>106</v>
      </c>
      <c r="E2468" s="35" t="s">
        <v>173</v>
      </c>
      <c r="F2468" s="46">
        <f>IF(Cadastro_Cargas!$E$4=0,0,IF(Perfil_Area!$K$13=0,0,MIN(Cadastro_Cargas!$E$4,MAX(Cadastro_Cargas!$F$4,Perfil_Area!$K$13*RANDBETWEEN(85,115)/100))))</f>
        <v>0</v>
      </c>
    </row>
    <row r="2469" ht="15.0" customHeight="1">
      <c r="A2469" s="45">
        <v>45665.3333333333</v>
      </c>
      <c r="B2469" s="35">
        <v>8.0</v>
      </c>
      <c r="C2469" s="35" t="s">
        <v>128</v>
      </c>
      <c r="D2469" s="36" t="s">
        <v>107</v>
      </c>
      <c r="E2469" s="35" t="s">
        <v>173</v>
      </c>
      <c r="F2469" s="46">
        <f>IF(Cadastro_Cargas!$E$5=0,0,IF(Perfil_Area!$K$15=0,0,MIN(Cadastro_Cargas!$E$5,MAX(Cadastro_Cargas!$F$5,Perfil_Area!$K$15*RANDBETWEEN(85,115)/100))))</f>
        <v>0.17</v>
      </c>
    </row>
    <row r="2470" ht="15.0" customHeight="1">
      <c r="A2470" s="45">
        <v>45665.3333333333</v>
      </c>
      <c r="B2470" s="35">
        <v>8.0</v>
      </c>
      <c r="C2470" s="35" t="s">
        <v>128</v>
      </c>
      <c r="D2470" s="39" t="s">
        <v>31</v>
      </c>
      <c r="E2470" s="35" t="s">
        <v>174</v>
      </c>
      <c r="F2470" s="46">
        <f>IF(Cadastro_Cargas!$E$6=0,0,IF(Perfil_Area!$K$3=0,0,MIN(Cadastro_Cargas!$E$6,MAX(Cadastro_Cargas!$F$6,Perfil_Area!$K$3*RANDBETWEEN(85,115)/100))))</f>
        <v>1.1766</v>
      </c>
    </row>
    <row r="2471" ht="15.0" customHeight="1">
      <c r="A2471" s="45">
        <v>45665.3333333333</v>
      </c>
      <c r="B2471" s="35">
        <v>8.0</v>
      </c>
      <c r="C2471" s="35" t="s">
        <v>128</v>
      </c>
      <c r="D2471" s="40" t="s">
        <v>44</v>
      </c>
      <c r="E2471" s="35" t="s">
        <v>174</v>
      </c>
      <c r="F2471" s="46">
        <f>IF(Cadastro_Cargas!$E$7=0,0,IF(Perfil_Area!$K$5=0,0,MIN(Cadastro_Cargas!$E$7,MAX(Cadastro_Cargas!$F$7,Perfil_Area!$K$5*RANDBETWEEN(85,115)/100))))</f>
        <v>0.354</v>
      </c>
    </row>
    <row r="2472" ht="15.0" customHeight="1">
      <c r="A2472" s="45">
        <v>45665.3333333333</v>
      </c>
      <c r="B2472" s="35">
        <v>8.0</v>
      </c>
      <c r="C2472" s="35" t="s">
        <v>128</v>
      </c>
      <c r="D2472" s="41" t="s">
        <v>56</v>
      </c>
      <c r="E2472" s="35" t="s">
        <v>174</v>
      </c>
      <c r="F2472" s="46">
        <f>IF(Cadastro_Cargas!$E$8=0,0,IF(Perfil_Area!$K$7=0,0,MIN(Cadastro_Cargas!$E$8,MAX(Cadastro_Cargas!$F$8,Perfil_Area!$K$7*RANDBETWEEN(85,115)/100))))</f>
        <v>0</v>
      </c>
    </row>
    <row r="2473" ht="15.0" customHeight="1">
      <c r="A2473" s="45">
        <v>45665.3333333333</v>
      </c>
      <c r="B2473" s="35">
        <v>8.0</v>
      </c>
      <c r="C2473" s="35" t="s">
        <v>129</v>
      </c>
      <c r="D2473" s="36" t="s">
        <v>104</v>
      </c>
      <c r="E2473" s="35" t="s">
        <v>173</v>
      </c>
      <c r="F2473" s="46">
        <f>IF(Cadastro_Cargas!$E$9=0,0,IF(Perfil_Area!$K$10=0,0,MIN(Cadastro_Cargas!$E$9,MAX(Cadastro_Cargas!$F$9,Perfil_Area!$K$10*RANDBETWEEN(85,115)/100))))</f>
        <v>0</v>
      </c>
    </row>
    <row r="2474" ht="15.0" customHeight="1">
      <c r="A2474" s="45">
        <v>45665.3333333333</v>
      </c>
      <c r="B2474" s="35">
        <v>8.0</v>
      </c>
      <c r="C2474" s="35" t="s">
        <v>129</v>
      </c>
      <c r="D2474" s="36" t="s">
        <v>105</v>
      </c>
      <c r="E2474" s="35" t="s">
        <v>173</v>
      </c>
      <c r="F2474" s="46">
        <f>IF(Cadastro_Cargas!$E$10=0,0,IF(Perfil_Area!$K$12=0,0,MIN(Cadastro_Cargas!$E$10,MAX(Cadastro_Cargas!$F$10,Perfil_Area!$K$12*RANDBETWEEN(85,115)/100))))</f>
        <v>17.6</v>
      </c>
    </row>
    <row r="2475" ht="15.0" customHeight="1">
      <c r="A2475" s="45">
        <v>45665.3333333333</v>
      </c>
      <c r="B2475" s="35">
        <v>8.0</v>
      </c>
      <c r="C2475" s="35" t="s">
        <v>129</v>
      </c>
      <c r="D2475" s="36" t="s">
        <v>106</v>
      </c>
      <c r="E2475" s="35" t="s">
        <v>173</v>
      </c>
      <c r="F2475" s="46">
        <f>IF(Cadastro_Cargas!$E$11=0,0,IF(Perfil_Area!$K$14=0,0,MIN(Cadastro_Cargas!$E$11,MAX(Cadastro_Cargas!$F$11,Perfil_Area!$K$14*RANDBETWEEN(85,115)/100))))</f>
        <v>2.367013373</v>
      </c>
    </row>
    <row r="2476" ht="15.0" customHeight="1">
      <c r="A2476" s="45">
        <v>45665.3333333333</v>
      </c>
      <c r="B2476" s="35">
        <v>8.0</v>
      </c>
      <c r="C2476" s="35" t="s">
        <v>129</v>
      </c>
      <c r="D2476" s="36" t="s">
        <v>107</v>
      </c>
      <c r="E2476" s="35" t="s">
        <v>173</v>
      </c>
      <c r="F2476" s="46">
        <f>IF(Cadastro_Cargas!$E$12=0,0,IF(Perfil_Area!$K$16=0,0,MIN(Cadastro_Cargas!$E$12,MAX(Cadastro_Cargas!$F$12,Perfil_Area!$K$16*RANDBETWEEN(85,115)/100))))</f>
        <v>0.19</v>
      </c>
    </row>
    <row r="2477" ht="15.0" customHeight="1">
      <c r="A2477" s="45">
        <v>45665.3333333333</v>
      </c>
      <c r="B2477" s="35">
        <v>8.0</v>
      </c>
      <c r="C2477" s="35" t="s">
        <v>129</v>
      </c>
      <c r="D2477" s="39" t="s">
        <v>31</v>
      </c>
      <c r="E2477" s="35" t="s">
        <v>174</v>
      </c>
      <c r="F2477" s="46">
        <f>IF(Cadastro_Cargas!$E$13=0,0,IF(Perfil_Area!$K$4=0,0,MIN(Cadastro_Cargas!$E$13,MAX(Cadastro_Cargas!$F$13,Perfil_Area!$K$4*RANDBETWEEN(85,115)/100))))</f>
        <v>2.07575</v>
      </c>
    </row>
    <row r="2478" ht="15.0" customHeight="1">
      <c r="A2478" s="45">
        <v>45665.3333333333</v>
      </c>
      <c r="B2478" s="35">
        <v>8.0</v>
      </c>
      <c r="C2478" s="35" t="s">
        <v>129</v>
      </c>
      <c r="D2478" s="40" t="s">
        <v>44</v>
      </c>
      <c r="E2478" s="35" t="s">
        <v>174</v>
      </c>
      <c r="F2478" s="46">
        <f>IF(Cadastro_Cargas!$E$14=0,0,IF(Perfil_Area!$K$6=0,0,MIN(Cadastro_Cargas!$E$14,MAX(Cadastro_Cargas!$F$14,Perfil_Area!$K$6*RANDBETWEEN(85,115)/100))))</f>
        <v>0.514</v>
      </c>
    </row>
    <row r="2479" ht="15.0" customHeight="1">
      <c r="A2479" s="45">
        <v>45665.3333333333</v>
      </c>
      <c r="B2479" s="35">
        <v>8.0</v>
      </c>
      <c r="C2479" s="35" t="s">
        <v>129</v>
      </c>
      <c r="D2479" s="41" t="s">
        <v>56</v>
      </c>
      <c r="E2479" s="35" t="s">
        <v>174</v>
      </c>
      <c r="F2479" s="46">
        <f>IF(Cadastro_Cargas!$E$15=0,0,IF(Perfil_Area!$K$8=0,0,MIN(Cadastro_Cargas!$E$15,MAX(Cadastro_Cargas!$F$15,Perfil_Area!$K$8*RANDBETWEEN(85,115)/100))))</f>
        <v>0</v>
      </c>
    </row>
    <row r="2480" ht="15.0" customHeight="1">
      <c r="A2480" s="45">
        <v>45665.375</v>
      </c>
      <c r="B2480" s="35">
        <v>9.0</v>
      </c>
      <c r="C2480" s="35" t="s">
        <v>128</v>
      </c>
      <c r="D2480" s="36" t="s">
        <v>104</v>
      </c>
      <c r="E2480" s="35" t="s">
        <v>173</v>
      </c>
      <c r="F2480" s="46">
        <f>IF(Cadastro_Cargas!$E$2=0,0,IF(Perfil_Area!$L$9=0,0,MIN(Cadastro_Cargas!$E$2,MAX(Cadastro_Cargas!$F$2,Perfil_Area!$L$9*RANDBETWEEN(85,115)/100))))</f>
        <v>0</v>
      </c>
    </row>
    <row r="2481" ht="15.0" customHeight="1">
      <c r="A2481" s="45">
        <v>45665.375</v>
      </c>
      <c r="B2481" s="35">
        <v>9.0</v>
      </c>
      <c r="C2481" s="35" t="s">
        <v>128</v>
      </c>
      <c r="D2481" s="36" t="s">
        <v>105</v>
      </c>
      <c r="E2481" s="35" t="s">
        <v>173</v>
      </c>
      <c r="F2481" s="46">
        <f>IF(Cadastro_Cargas!$E$3=0,0,IF(Perfil_Area!$L$11=0,0,MIN(Cadastro_Cargas!$E$3,MAX(Cadastro_Cargas!$F$3,Perfil_Area!$L$11*RANDBETWEEN(85,115)/100))))</f>
        <v>0</v>
      </c>
    </row>
    <row r="2482" ht="15.0" customHeight="1">
      <c r="A2482" s="45">
        <v>45665.375</v>
      </c>
      <c r="B2482" s="35">
        <v>9.0</v>
      </c>
      <c r="C2482" s="35" t="s">
        <v>128</v>
      </c>
      <c r="D2482" s="36" t="s">
        <v>106</v>
      </c>
      <c r="E2482" s="35" t="s">
        <v>173</v>
      </c>
      <c r="F2482" s="46">
        <f>IF(Cadastro_Cargas!$E$4=0,0,IF(Perfil_Area!$L$13=0,0,MIN(Cadastro_Cargas!$E$4,MAX(Cadastro_Cargas!$F$4,Perfil_Area!$L$13*RANDBETWEEN(85,115)/100))))</f>
        <v>0</v>
      </c>
    </row>
    <row r="2483" ht="15.0" customHeight="1">
      <c r="A2483" s="45">
        <v>45665.375</v>
      </c>
      <c r="B2483" s="35">
        <v>9.0</v>
      </c>
      <c r="C2483" s="35" t="s">
        <v>128</v>
      </c>
      <c r="D2483" s="36" t="s">
        <v>107</v>
      </c>
      <c r="E2483" s="35" t="s">
        <v>173</v>
      </c>
      <c r="F2483" s="46">
        <f>IF(Cadastro_Cargas!$E$5=0,0,IF(Perfil_Area!$L$15=0,0,MIN(Cadastro_Cargas!$E$5,MAX(Cadastro_Cargas!$F$5,Perfil_Area!$L$15*RANDBETWEEN(85,115)/100))))</f>
        <v>0.182</v>
      </c>
    </row>
    <row r="2484" ht="15.0" customHeight="1">
      <c r="A2484" s="45">
        <v>45665.375</v>
      </c>
      <c r="B2484" s="35">
        <v>9.0</v>
      </c>
      <c r="C2484" s="35" t="s">
        <v>128</v>
      </c>
      <c r="D2484" s="39" t="s">
        <v>31</v>
      </c>
      <c r="E2484" s="35" t="s">
        <v>174</v>
      </c>
      <c r="F2484" s="46">
        <f>IF(Cadastro_Cargas!$E$6=0,0,IF(Perfil_Area!$L$3=0,0,MIN(Cadastro_Cargas!$E$6,MAX(Cadastro_Cargas!$F$6,Perfil_Area!$L$3*RANDBETWEEN(85,115)/100))))</f>
        <v>2.02</v>
      </c>
    </row>
    <row r="2485" ht="15.0" customHeight="1">
      <c r="A2485" s="45">
        <v>45665.375</v>
      </c>
      <c r="B2485" s="35">
        <v>9.0</v>
      </c>
      <c r="C2485" s="35" t="s">
        <v>128</v>
      </c>
      <c r="D2485" s="40" t="s">
        <v>44</v>
      </c>
      <c r="E2485" s="35" t="s">
        <v>174</v>
      </c>
      <c r="F2485" s="46">
        <f>IF(Cadastro_Cargas!$E$7=0,0,IF(Perfil_Area!$L$5=0,0,MIN(Cadastro_Cargas!$E$7,MAX(Cadastro_Cargas!$F$7,Perfil_Area!$L$5*RANDBETWEEN(85,115)/100))))</f>
        <v>0.30688</v>
      </c>
    </row>
    <row r="2486" ht="15.0" customHeight="1">
      <c r="A2486" s="45">
        <v>45665.375</v>
      </c>
      <c r="B2486" s="35">
        <v>9.0</v>
      </c>
      <c r="C2486" s="35" t="s">
        <v>128</v>
      </c>
      <c r="D2486" s="41" t="s">
        <v>56</v>
      </c>
      <c r="E2486" s="35" t="s">
        <v>174</v>
      </c>
      <c r="F2486" s="46">
        <f>IF(Cadastro_Cargas!$E$8=0,0,IF(Perfil_Area!$L$7=0,0,MIN(Cadastro_Cargas!$E$8,MAX(Cadastro_Cargas!$F$8,Perfil_Area!$L$7*RANDBETWEEN(85,115)/100))))</f>
        <v>0</v>
      </c>
    </row>
    <row r="2487" ht="15.0" customHeight="1">
      <c r="A2487" s="45">
        <v>45665.375</v>
      </c>
      <c r="B2487" s="35">
        <v>9.0</v>
      </c>
      <c r="C2487" s="35" t="s">
        <v>129</v>
      </c>
      <c r="D2487" s="36" t="s">
        <v>104</v>
      </c>
      <c r="E2487" s="35" t="s">
        <v>173</v>
      </c>
      <c r="F2487" s="46">
        <f>IF(Cadastro_Cargas!$E$9=0,0,IF(Perfil_Area!$L$10=0,0,MIN(Cadastro_Cargas!$E$9,MAX(Cadastro_Cargas!$F$9,Perfil_Area!$L$10*RANDBETWEEN(85,115)/100))))</f>
        <v>0</v>
      </c>
    </row>
    <row r="2488" ht="15.0" customHeight="1">
      <c r="A2488" s="45">
        <v>45665.375</v>
      </c>
      <c r="B2488" s="35">
        <v>9.0</v>
      </c>
      <c r="C2488" s="35" t="s">
        <v>129</v>
      </c>
      <c r="D2488" s="36" t="s">
        <v>105</v>
      </c>
      <c r="E2488" s="35" t="s">
        <v>173</v>
      </c>
      <c r="F2488" s="46">
        <f>IF(Cadastro_Cargas!$E$10=0,0,IF(Perfil_Area!$L$12=0,0,MIN(Cadastro_Cargas!$E$10,MAX(Cadastro_Cargas!$F$10,Perfil_Area!$L$12*RANDBETWEEN(85,115)/100))))</f>
        <v>0</v>
      </c>
    </row>
    <row r="2489" ht="15.0" customHeight="1">
      <c r="A2489" s="45">
        <v>45665.375</v>
      </c>
      <c r="B2489" s="35">
        <v>9.0</v>
      </c>
      <c r="C2489" s="35" t="s">
        <v>129</v>
      </c>
      <c r="D2489" s="36" t="s">
        <v>106</v>
      </c>
      <c r="E2489" s="35" t="s">
        <v>173</v>
      </c>
      <c r="F2489" s="46">
        <f>IF(Cadastro_Cargas!$E$11=0,0,IF(Perfil_Area!$L$14=0,0,MIN(Cadastro_Cargas!$E$11,MAX(Cadastro_Cargas!$F$11,Perfil_Area!$L$14*RANDBETWEEN(85,115)/100))))</f>
        <v>2.367013373</v>
      </c>
    </row>
    <row r="2490" ht="15.0" customHeight="1">
      <c r="A2490" s="45">
        <v>45665.375</v>
      </c>
      <c r="B2490" s="35">
        <v>9.0</v>
      </c>
      <c r="C2490" s="35" t="s">
        <v>129</v>
      </c>
      <c r="D2490" s="36" t="s">
        <v>107</v>
      </c>
      <c r="E2490" s="35" t="s">
        <v>173</v>
      </c>
      <c r="F2490" s="46">
        <f>IF(Cadastro_Cargas!$E$12=0,0,IF(Perfil_Area!$L$16=0,0,MIN(Cadastro_Cargas!$E$12,MAX(Cadastro_Cargas!$F$12,Perfil_Area!$L$16*RANDBETWEEN(85,115)/100))))</f>
        <v>0.2</v>
      </c>
    </row>
    <row r="2491" ht="15.0" customHeight="1">
      <c r="A2491" s="45">
        <v>45665.375</v>
      </c>
      <c r="B2491" s="35">
        <v>9.0</v>
      </c>
      <c r="C2491" s="35" t="s">
        <v>129</v>
      </c>
      <c r="D2491" s="39" t="s">
        <v>31</v>
      </c>
      <c r="E2491" s="35" t="s">
        <v>174</v>
      </c>
      <c r="F2491" s="46">
        <f>IF(Cadastro_Cargas!$E$13=0,0,IF(Perfil_Area!$L$4=0,0,MIN(Cadastro_Cargas!$E$13,MAX(Cadastro_Cargas!$F$13,Perfil_Area!$L$4*RANDBETWEEN(85,115)/100))))</f>
        <v>3.725</v>
      </c>
    </row>
    <row r="2492" ht="15.0" customHeight="1">
      <c r="A2492" s="45">
        <v>45665.375</v>
      </c>
      <c r="B2492" s="35">
        <v>9.0</v>
      </c>
      <c r="C2492" s="35" t="s">
        <v>129</v>
      </c>
      <c r="D2492" s="40" t="s">
        <v>44</v>
      </c>
      <c r="E2492" s="35" t="s">
        <v>174</v>
      </c>
      <c r="F2492" s="46">
        <f>IF(Cadastro_Cargas!$E$14=0,0,IF(Perfil_Area!$L$6=0,0,MIN(Cadastro_Cargas!$E$14,MAX(Cadastro_Cargas!$F$14,Perfil_Area!$L$6*RANDBETWEEN(85,115)/100))))</f>
        <v>0.36248</v>
      </c>
    </row>
    <row r="2493" ht="15.0" customHeight="1">
      <c r="A2493" s="45">
        <v>45665.375</v>
      </c>
      <c r="B2493" s="35">
        <v>9.0</v>
      </c>
      <c r="C2493" s="35" t="s">
        <v>129</v>
      </c>
      <c r="D2493" s="41" t="s">
        <v>56</v>
      </c>
      <c r="E2493" s="35" t="s">
        <v>174</v>
      </c>
      <c r="F2493" s="46">
        <f>IF(Cadastro_Cargas!$E$15=0,0,IF(Perfil_Area!$L$8=0,0,MIN(Cadastro_Cargas!$E$15,MAX(Cadastro_Cargas!$F$15,Perfil_Area!$L$8*RANDBETWEEN(85,115)/100))))</f>
        <v>0</v>
      </c>
    </row>
    <row r="2494" ht="15.0" customHeight="1">
      <c r="A2494" s="45">
        <v>45665.4166666667</v>
      </c>
      <c r="B2494" s="35">
        <v>10.0</v>
      </c>
      <c r="C2494" s="35" t="s">
        <v>128</v>
      </c>
      <c r="D2494" s="36" t="s">
        <v>104</v>
      </c>
      <c r="E2494" s="35" t="s">
        <v>173</v>
      </c>
      <c r="F2494" s="46">
        <f>IF(Cadastro_Cargas!$E$2=0,0,IF(Perfil_Area!$M$9=0,0,MIN(Cadastro_Cargas!$E$2,MAX(Cadastro_Cargas!$F$2,Perfil_Area!$M$9*RANDBETWEEN(85,115)/100))))</f>
        <v>0</v>
      </c>
    </row>
    <row r="2495" ht="15.0" customHeight="1">
      <c r="A2495" s="45">
        <v>45665.4166666667</v>
      </c>
      <c r="B2495" s="35">
        <v>10.0</v>
      </c>
      <c r="C2495" s="35" t="s">
        <v>128</v>
      </c>
      <c r="D2495" s="36" t="s">
        <v>105</v>
      </c>
      <c r="E2495" s="35" t="s">
        <v>173</v>
      </c>
      <c r="F2495" s="46">
        <f>IF(Cadastro_Cargas!$E$3=0,0,IF(Perfil_Area!$M$11=0,0,MIN(Cadastro_Cargas!$E$3,MAX(Cadastro_Cargas!$F$3,Perfil_Area!$M$11*RANDBETWEEN(85,115)/100))))</f>
        <v>0</v>
      </c>
    </row>
    <row r="2496" ht="15.0" customHeight="1">
      <c r="A2496" s="45">
        <v>45665.4166666667</v>
      </c>
      <c r="B2496" s="35">
        <v>10.0</v>
      </c>
      <c r="C2496" s="35" t="s">
        <v>128</v>
      </c>
      <c r="D2496" s="36" t="s">
        <v>106</v>
      </c>
      <c r="E2496" s="35" t="s">
        <v>173</v>
      </c>
      <c r="F2496" s="46">
        <f>IF(Cadastro_Cargas!$E$4=0,0,IF(Perfil_Area!$M$13=0,0,MIN(Cadastro_Cargas!$E$4,MAX(Cadastro_Cargas!$F$4,Perfil_Area!$M$13*RANDBETWEEN(85,115)/100))))</f>
        <v>0</v>
      </c>
    </row>
    <row r="2497" ht="15.0" customHeight="1">
      <c r="A2497" s="45">
        <v>45665.4166666667</v>
      </c>
      <c r="B2497" s="35">
        <v>10.0</v>
      </c>
      <c r="C2497" s="35" t="s">
        <v>128</v>
      </c>
      <c r="D2497" s="36" t="s">
        <v>107</v>
      </c>
      <c r="E2497" s="35" t="s">
        <v>173</v>
      </c>
      <c r="F2497" s="46">
        <f>IF(Cadastro_Cargas!$E$5=0,0,IF(Perfil_Area!$M$15=0,0,MIN(Cadastro_Cargas!$E$5,MAX(Cadastro_Cargas!$F$5,Perfil_Area!$M$15*RANDBETWEEN(85,115)/100))))</f>
        <v>0.188</v>
      </c>
    </row>
    <row r="2498" ht="15.0" customHeight="1">
      <c r="A2498" s="45">
        <v>45665.4166666667</v>
      </c>
      <c r="B2498" s="35">
        <v>10.0</v>
      </c>
      <c r="C2498" s="35" t="s">
        <v>128</v>
      </c>
      <c r="D2498" s="39" t="s">
        <v>31</v>
      </c>
      <c r="E2498" s="35" t="s">
        <v>174</v>
      </c>
      <c r="F2498" s="46">
        <f>IF(Cadastro_Cargas!$E$6=0,0,IF(Perfil_Area!$M$3=0,0,MIN(Cadastro_Cargas!$E$6,MAX(Cadastro_Cargas!$F$6,Perfil_Area!$M$3*RANDBETWEEN(85,115)/100))))</f>
        <v>1.818</v>
      </c>
    </row>
    <row r="2499" ht="15.0" customHeight="1">
      <c r="A2499" s="45">
        <v>45665.4166666667</v>
      </c>
      <c r="B2499" s="35">
        <v>10.0</v>
      </c>
      <c r="C2499" s="35" t="s">
        <v>128</v>
      </c>
      <c r="D2499" s="40" t="s">
        <v>44</v>
      </c>
      <c r="E2499" s="35" t="s">
        <v>174</v>
      </c>
      <c r="F2499" s="46">
        <f>IF(Cadastro_Cargas!$E$7=0,0,IF(Perfil_Area!$M$5=0,0,MIN(Cadastro_Cargas!$E$7,MAX(Cadastro_Cargas!$F$7,Perfil_Area!$M$5*RANDBETWEEN(85,115)/100))))</f>
        <v>0.29318</v>
      </c>
    </row>
    <row r="2500" ht="15.0" customHeight="1">
      <c r="A2500" s="45">
        <v>45665.4166666667</v>
      </c>
      <c r="B2500" s="35">
        <v>10.0</v>
      </c>
      <c r="C2500" s="35" t="s">
        <v>128</v>
      </c>
      <c r="D2500" s="41" t="s">
        <v>56</v>
      </c>
      <c r="E2500" s="35" t="s">
        <v>174</v>
      </c>
      <c r="F2500" s="46">
        <f>IF(Cadastro_Cargas!$E$8=0,0,IF(Perfil_Area!$M$7=0,0,MIN(Cadastro_Cargas!$E$8,MAX(Cadastro_Cargas!$F$8,Perfil_Area!$M$7*RANDBETWEEN(85,115)/100))))</f>
        <v>0</v>
      </c>
    </row>
    <row r="2501" ht="15.0" customHeight="1">
      <c r="A2501" s="45">
        <v>45665.4166666667</v>
      </c>
      <c r="B2501" s="35">
        <v>10.0</v>
      </c>
      <c r="C2501" s="35" t="s">
        <v>129</v>
      </c>
      <c r="D2501" s="36" t="s">
        <v>104</v>
      </c>
      <c r="E2501" s="35" t="s">
        <v>173</v>
      </c>
      <c r="F2501" s="46">
        <f>IF(Cadastro_Cargas!$E$9=0,0,IF(Perfil_Area!$M$10=0,0,MIN(Cadastro_Cargas!$E$9,MAX(Cadastro_Cargas!$F$9,Perfil_Area!$M$10*RANDBETWEEN(85,115)/100))))</f>
        <v>0</v>
      </c>
    </row>
    <row r="2502" ht="15.0" customHeight="1">
      <c r="A2502" s="45">
        <v>45665.4166666667</v>
      </c>
      <c r="B2502" s="35">
        <v>10.0</v>
      </c>
      <c r="C2502" s="35" t="s">
        <v>129</v>
      </c>
      <c r="D2502" s="36" t="s">
        <v>105</v>
      </c>
      <c r="E2502" s="35" t="s">
        <v>173</v>
      </c>
      <c r="F2502" s="46">
        <f>IF(Cadastro_Cargas!$E$10=0,0,IF(Perfil_Area!$M$12=0,0,MIN(Cadastro_Cargas!$E$10,MAX(Cadastro_Cargas!$F$10,Perfil_Area!$M$12*RANDBETWEEN(85,115)/100))))</f>
        <v>0</v>
      </c>
    </row>
    <row r="2503" ht="15.0" customHeight="1">
      <c r="A2503" s="45">
        <v>45665.4166666667</v>
      </c>
      <c r="B2503" s="35">
        <v>10.0</v>
      </c>
      <c r="C2503" s="35" t="s">
        <v>129</v>
      </c>
      <c r="D2503" s="36" t="s">
        <v>106</v>
      </c>
      <c r="E2503" s="35" t="s">
        <v>173</v>
      </c>
      <c r="F2503" s="46">
        <f>IF(Cadastro_Cargas!$E$11=0,0,IF(Perfil_Area!$M$14=0,0,MIN(Cadastro_Cargas!$E$11,MAX(Cadastro_Cargas!$F$11,Perfil_Area!$M$14*RANDBETWEEN(85,115)/100))))</f>
        <v>2.367013373</v>
      </c>
    </row>
    <row r="2504" ht="15.0" customHeight="1">
      <c r="A2504" s="45">
        <v>45665.4166666667</v>
      </c>
      <c r="B2504" s="35">
        <v>10.0</v>
      </c>
      <c r="C2504" s="35" t="s">
        <v>129</v>
      </c>
      <c r="D2504" s="36" t="s">
        <v>107</v>
      </c>
      <c r="E2504" s="35" t="s">
        <v>173</v>
      </c>
      <c r="F2504" s="46">
        <f>IF(Cadastro_Cargas!$E$12=0,0,IF(Perfil_Area!$M$16=0,0,MIN(Cadastro_Cargas!$E$12,MAX(Cadastro_Cargas!$F$12,Perfil_Area!$M$16*RANDBETWEEN(85,115)/100))))</f>
        <v>0.184</v>
      </c>
    </row>
    <row r="2505" ht="15.0" customHeight="1">
      <c r="A2505" s="45">
        <v>45665.4166666667</v>
      </c>
      <c r="B2505" s="35">
        <v>10.0</v>
      </c>
      <c r="C2505" s="35" t="s">
        <v>129</v>
      </c>
      <c r="D2505" s="39" t="s">
        <v>31</v>
      </c>
      <c r="E2505" s="35" t="s">
        <v>174</v>
      </c>
      <c r="F2505" s="46">
        <f>IF(Cadastro_Cargas!$E$13=0,0,IF(Perfil_Area!$M$4=0,0,MIN(Cadastro_Cargas!$E$13,MAX(Cadastro_Cargas!$F$13,Perfil_Area!$M$4*RANDBETWEEN(85,115)/100))))</f>
        <v>3.5015</v>
      </c>
    </row>
    <row r="2506" ht="15.0" customHeight="1">
      <c r="A2506" s="45">
        <v>45665.4166666667</v>
      </c>
      <c r="B2506" s="35">
        <v>10.0</v>
      </c>
      <c r="C2506" s="35" t="s">
        <v>129</v>
      </c>
      <c r="D2506" s="40" t="s">
        <v>44</v>
      </c>
      <c r="E2506" s="35" t="s">
        <v>174</v>
      </c>
      <c r="F2506" s="46">
        <f>IF(Cadastro_Cargas!$E$14=0,0,IF(Perfil_Area!$M$6=0,0,MIN(Cadastro_Cargas!$E$14,MAX(Cadastro_Cargas!$F$14,Perfil_Area!$M$6*RANDBETWEEN(85,115)/100))))</f>
        <v>0.39794</v>
      </c>
    </row>
    <row r="2507" ht="15.0" customHeight="1">
      <c r="A2507" s="45">
        <v>45665.4166666667</v>
      </c>
      <c r="B2507" s="35">
        <v>10.0</v>
      </c>
      <c r="C2507" s="35" t="s">
        <v>129</v>
      </c>
      <c r="D2507" s="41" t="s">
        <v>56</v>
      </c>
      <c r="E2507" s="35" t="s">
        <v>174</v>
      </c>
      <c r="F2507" s="46">
        <f>IF(Cadastro_Cargas!$E$15=0,0,IF(Perfil_Area!$M$8=0,0,MIN(Cadastro_Cargas!$E$15,MAX(Cadastro_Cargas!$F$15,Perfil_Area!$M$8*RANDBETWEEN(85,115)/100))))</f>
        <v>0</v>
      </c>
    </row>
    <row r="2508" ht="15.0" customHeight="1">
      <c r="A2508" s="45">
        <v>45665.4583333333</v>
      </c>
      <c r="B2508" s="35">
        <v>11.0</v>
      </c>
      <c r="C2508" s="35" t="s">
        <v>128</v>
      </c>
      <c r="D2508" s="36" t="s">
        <v>104</v>
      </c>
      <c r="E2508" s="35" t="s">
        <v>173</v>
      </c>
      <c r="F2508" s="46">
        <f>IF(Cadastro_Cargas!$E$2=0,0,IF(Perfil_Area!$N$9=0,0,MIN(Cadastro_Cargas!$E$2,MAX(Cadastro_Cargas!$F$2,Perfil_Area!$N$9*RANDBETWEEN(85,115)/100))))</f>
        <v>0</v>
      </c>
    </row>
    <row r="2509" ht="15.0" customHeight="1">
      <c r="A2509" s="45">
        <v>45665.4583333333</v>
      </c>
      <c r="B2509" s="35">
        <v>11.0</v>
      </c>
      <c r="C2509" s="35" t="s">
        <v>128</v>
      </c>
      <c r="D2509" s="36" t="s">
        <v>105</v>
      </c>
      <c r="E2509" s="35" t="s">
        <v>173</v>
      </c>
      <c r="F2509" s="46">
        <f>IF(Cadastro_Cargas!$E$3=0,0,IF(Perfil_Area!$N$11=0,0,MIN(Cadastro_Cargas!$E$3,MAX(Cadastro_Cargas!$F$3,Perfil_Area!$N$11*RANDBETWEEN(85,115)/100))))</f>
        <v>0</v>
      </c>
    </row>
    <row r="2510" ht="15.0" customHeight="1">
      <c r="A2510" s="45">
        <v>45665.4583333333</v>
      </c>
      <c r="B2510" s="35">
        <v>11.0</v>
      </c>
      <c r="C2510" s="35" t="s">
        <v>128</v>
      </c>
      <c r="D2510" s="36" t="s">
        <v>106</v>
      </c>
      <c r="E2510" s="35" t="s">
        <v>173</v>
      </c>
      <c r="F2510" s="46">
        <f>IF(Cadastro_Cargas!$E$4=0,0,IF(Perfil_Area!$N$13=0,0,MIN(Cadastro_Cargas!$E$4,MAX(Cadastro_Cargas!$F$4,Perfil_Area!$N$13*RANDBETWEEN(85,115)/100))))</f>
        <v>0</v>
      </c>
    </row>
    <row r="2511" ht="15.0" customHeight="1">
      <c r="A2511" s="45">
        <v>45665.4583333333</v>
      </c>
      <c r="B2511" s="35">
        <v>11.0</v>
      </c>
      <c r="C2511" s="35" t="s">
        <v>128</v>
      </c>
      <c r="D2511" s="36" t="s">
        <v>107</v>
      </c>
      <c r="E2511" s="35" t="s">
        <v>173</v>
      </c>
      <c r="F2511" s="46">
        <f>IF(Cadastro_Cargas!$E$5=0,0,IF(Perfil_Area!$N$15=0,0,MIN(Cadastro_Cargas!$E$5,MAX(Cadastro_Cargas!$F$5,Perfil_Area!$N$15*RANDBETWEEN(85,115)/100))))</f>
        <v>0.2</v>
      </c>
    </row>
    <row r="2512" ht="15.0" customHeight="1">
      <c r="A2512" s="45">
        <v>45665.4583333333</v>
      </c>
      <c r="B2512" s="35">
        <v>11.0</v>
      </c>
      <c r="C2512" s="35" t="s">
        <v>128</v>
      </c>
      <c r="D2512" s="39" t="s">
        <v>31</v>
      </c>
      <c r="E2512" s="35" t="s">
        <v>174</v>
      </c>
      <c r="F2512" s="46">
        <f>IF(Cadastro_Cargas!$E$6=0,0,IF(Perfil_Area!$N$3=0,0,MIN(Cadastro_Cargas!$E$6,MAX(Cadastro_Cargas!$F$6,Perfil_Area!$N$3*RANDBETWEEN(85,115)/100))))</f>
        <v>2.02</v>
      </c>
    </row>
    <row r="2513" ht="15.0" customHeight="1">
      <c r="A2513" s="45">
        <v>45665.4583333333</v>
      </c>
      <c r="B2513" s="35">
        <v>11.0</v>
      </c>
      <c r="C2513" s="35" t="s">
        <v>128</v>
      </c>
      <c r="D2513" s="40" t="s">
        <v>44</v>
      </c>
      <c r="E2513" s="35" t="s">
        <v>174</v>
      </c>
      <c r="F2513" s="46">
        <f>IF(Cadastro_Cargas!$E$7=0,0,IF(Perfil_Area!$N$5=0,0,MIN(Cadastro_Cargas!$E$7,MAX(Cadastro_Cargas!$F$7,Perfil_Area!$N$5*RANDBETWEEN(85,115)/100))))</f>
        <v>0.354</v>
      </c>
    </row>
    <row r="2514" ht="15.0" customHeight="1">
      <c r="A2514" s="45">
        <v>45665.4583333333</v>
      </c>
      <c r="B2514" s="35">
        <v>11.0</v>
      </c>
      <c r="C2514" s="35" t="s">
        <v>128</v>
      </c>
      <c r="D2514" s="41" t="s">
        <v>56</v>
      </c>
      <c r="E2514" s="35" t="s">
        <v>174</v>
      </c>
      <c r="F2514" s="46">
        <f>IF(Cadastro_Cargas!$E$8=0,0,IF(Perfil_Area!$N$7=0,0,MIN(Cadastro_Cargas!$E$8,MAX(Cadastro_Cargas!$F$8,Perfil_Area!$N$7*RANDBETWEEN(85,115)/100))))</f>
        <v>0</v>
      </c>
    </row>
    <row r="2515" ht="15.0" customHeight="1">
      <c r="A2515" s="45">
        <v>45665.4583333333</v>
      </c>
      <c r="B2515" s="35">
        <v>11.0</v>
      </c>
      <c r="C2515" s="35" t="s">
        <v>129</v>
      </c>
      <c r="D2515" s="36" t="s">
        <v>104</v>
      </c>
      <c r="E2515" s="35" t="s">
        <v>173</v>
      </c>
      <c r="F2515" s="46">
        <f>IF(Cadastro_Cargas!$E$9=0,0,IF(Perfil_Area!$N$10=0,0,MIN(Cadastro_Cargas!$E$9,MAX(Cadastro_Cargas!$F$9,Perfil_Area!$N$10*RANDBETWEEN(85,115)/100))))</f>
        <v>0</v>
      </c>
    </row>
    <row r="2516" ht="15.0" customHeight="1">
      <c r="A2516" s="45">
        <v>45665.4583333333</v>
      </c>
      <c r="B2516" s="35">
        <v>11.0</v>
      </c>
      <c r="C2516" s="35" t="s">
        <v>129</v>
      </c>
      <c r="D2516" s="36" t="s">
        <v>105</v>
      </c>
      <c r="E2516" s="35" t="s">
        <v>173</v>
      </c>
      <c r="F2516" s="46">
        <f>IF(Cadastro_Cargas!$E$10=0,0,IF(Perfil_Area!$N$12=0,0,MIN(Cadastro_Cargas!$E$10,MAX(Cadastro_Cargas!$F$10,Perfil_Area!$N$12*RANDBETWEEN(85,115)/100))))</f>
        <v>0</v>
      </c>
    </row>
    <row r="2517" ht="15.0" customHeight="1">
      <c r="A2517" s="45">
        <v>45665.4583333333</v>
      </c>
      <c r="B2517" s="35">
        <v>11.0</v>
      </c>
      <c r="C2517" s="35" t="s">
        <v>129</v>
      </c>
      <c r="D2517" s="36" t="s">
        <v>106</v>
      </c>
      <c r="E2517" s="35" t="s">
        <v>173</v>
      </c>
      <c r="F2517" s="46">
        <f>IF(Cadastro_Cargas!$E$11=0,0,IF(Perfil_Area!$N$14=0,0,MIN(Cadastro_Cargas!$E$11,MAX(Cadastro_Cargas!$F$11,Perfil_Area!$N$14*RANDBETWEEN(85,115)/100))))</f>
        <v>2.22526003</v>
      </c>
    </row>
    <row r="2518" ht="15.0" customHeight="1">
      <c r="A2518" s="45">
        <v>45665.4583333333</v>
      </c>
      <c r="B2518" s="35">
        <v>11.0</v>
      </c>
      <c r="C2518" s="35" t="s">
        <v>129</v>
      </c>
      <c r="D2518" s="36" t="s">
        <v>107</v>
      </c>
      <c r="E2518" s="35" t="s">
        <v>173</v>
      </c>
      <c r="F2518" s="46">
        <f>IF(Cadastro_Cargas!$E$12=0,0,IF(Perfil_Area!$N$16=0,0,MIN(Cadastro_Cargas!$E$12,MAX(Cadastro_Cargas!$F$12,Perfil_Area!$N$16*RANDBETWEEN(85,115)/100))))</f>
        <v>0.2</v>
      </c>
    </row>
    <row r="2519" ht="15.0" customHeight="1">
      <c r="A2519" s="45">
        <v>45665.4583333333</v>
      </c>
      <c r="B2519" s="35">
        <v>11.0</v>
      </c>
      <c r="C2519" s="35" t="s">
        <v>129</v>
      </c>
      <c r="D2519" s="39" t="s">
        <v>31</v>
      </c>
      <c r="E2519" s="35" t="s">
        <v>174</v>
      </c>
      <c r="F2519" s="46">
        <f>IF(Cadastro_Cargas!$E$13=0,0,IF(Perfil_Area!$N$4=0,0,MIN(Cadastro_Cargas!$E$13,MAX(Cadastro_Cargas!$F$13,Perfil_Area!$N$4*RANDBETWEEN(85,115)/100))))</f>
        <v>3.725</v>
      </c>
    </row>
    <row r="2520" ht="15.0" customHeight="1">
      <c r="A2520" s="45">
        <v>45665.4583333333</v>
      </c>
      <c r="B2520" s="35">
        <v>11.0</v>
      </c>
      <c r="C2520" s="35" t="s">
        <v>129</v>
      </c>
      <c r="D2520" s="40" t="s">
        <v>44</v>
      </c>
      <c r="E2520" s="35" t="s">
        <v>174</v>
      </c>
      <c r="F2520" s="46">
        <f>IF(Cadastro_Cargas!$E$14=0,0,IF(Perfil_Area!$N$6=0,0,MIN(Cadastro_Cargas!$E$14,MAX(Cadastro_Cargas!$F$14,Perfil_Area!$N$6*RANDBETWEEN(85,115)/100))))</f>
        <v>0.48316</v>
      </c>
    </row>
    <row r="2521" ht="15.0" customHeight="1">
      <c r="A2521" s="45">
        <v>45665.4583333333</v>
      </c>
      <c r="B2521" s="35">
        <v>11.0</v>
      </c>
      <c r="C2521" s="35" t="s">
        <v>129</v>
      </c>
      <c r="D2521" s="41" t="s">
        <v>56</v>
      </c>
      <c r="E2521" s="35" t="s">
        <v>174</v>
      </c>
      <c r="F2521" s="46">
        <f>IF(Cadastro_Cargas!$E$15=0,0,IF(Perfil_Area!$N$8=0,0,MIN(Cadastro_Cargas!$E$15,MAX(Cadastro_Cargas!$F$15,Perfil_Area!$N$8*RANDBETWEEN(85,115)/100))))</f>
        <v>0</v>
      </c>
    </row>
    <row r="2522" ht="15.0" customHeight="1">
      <c r="A2522" s="45">
        <v>45665.5</v>
      </c>
      <c r="B2522" s="35">
        <v>12.0</v>
      </c>
      <c r="C2522" s="35" t="s">
        <v>128</v>
      </c>
      <c r="D2522" s="36" t="s">
        <v>104</v>
      </c>
      <c r="E2522" s="35" t="s">
        <v>173</v>
      </c>
      <c r="F2522" s="46">
        <f>IF(Cadastro_Cargas!$E$2=0,0,IF(Perfil_Area!$O$9=0,0,MIN(Cadastro_Cargas!$E$2,MAX(Cadastro_Cargas!$F$2,Perfil_Area!$O$9*RANDBETWEEN(85,115)/100))))</f>
        <v>0</v>
      </c>
    </row>
    <row r="2523" ht="15.0" customHeight="1">
      <c r="A2523" s="45">
        <v>45665.5</v>
      </c>
      <c r="B2523" s="35">
        <v>12.0</v>
      </c>
      <c r="C2523" s="35" t="s">
        <v>128</v>
      </c>
      <c r="D2523" s="36" t="s">
        <v>105</v>
      </c>
      <c r="E2523" s="35" t="s">
        <v>173</v>
      </c>
      <c r="F2523" s="46">
        <f>IF(Cadastro_Cargas!$E$3=0,0,IF(Perfil_Area!$O$11=0,0,MIN(Cadastro_Cargas!$E$3,MAX(Cadastro_Cargas!$F$3,Perfil_Area!$O$11*RANDBETWEEN(85,115)/100))))</f>
        <v>0</v>
      </c>
    </row>
    <row r="2524" ht="15.0" customHeight="1">
      <c r="A2524" s="45">
        <v>45665.5</v>
      </c>
      <c r="B2524" s="35">
        <v>12.0</v>
      </c>
      <c r="C2524" s="35" t="s">
        <v>128</v>
      </c>
      <c r="D2524" s="36" t="s">
        <v>106</v>
      </c>
      <c r="E2524" s="35" t="s">
        <v>173</v>
      </c>
      <c r="F2524" s="46">
        <f>IF(Cadastro_Cargas!$E$4=0,0,IF(Perfil_Area!$O$13=0,0,MIN(Cadastro_Cargas!$E$4,MAX(Cadastro_Cargas!$F$4,Perfil_Area!$O$13*RANDBETWEEN(85,115)/100))))</f>
        <v>0</v>
      </c>
    </row>
    <row r="2525" ht="15.0" customHeight="1">
      <c r="A2525" s="45">
        <v>45665.5</v>
      </c>
      <c r="B2525" s="35">
        <v>12.0</v>
      </c>
      <c r="C2525" s="35" t="s">
        <v>128</v>
      </c>
      <c r="D2525" s="36" t="s">
        <v>107</v>
      </c>
      <c r="E2525" s="35" t="s">
        <v>173</v>
      </c>
      <c r="F2525" s="46">
        <f>IF(Cadastro_Cargas!$E$5=0,0,IF(Perfil_Area!$O$15=0,0,MIN(Cadastro_Cargas!$E$5,MAX(Cadastro_Cargas!$F$5,Perfil_Area!$O$15*RANDBETWEEN(85,115)/100))))</f>
        <v>0.2</v>
      </c>
    </row>
    <row r="2526" ht="15.0" customHeight="1">
      <c r="A2526" s="45">
        <v>45665.5</v>
      </c>
      <c r="B2526" s="35">
        <v>12.0</v>
      </c>
      <c r="C2526" s="35" t="s">
        <v>128</v>
      </c>
      <c r="D2526" s="39" t="s">
        <v>31</v>
      </c>
      <c r="E2526" s="35" t="s">
        <v>174</v>
      </c>
      <c r="F2526" s="46">
        <f>IF(Cadastro_Cargas!$E$6=0,0,IF(Perfil_Area!$O$3=0,0,MIN(Cadastro_Cargas!$E$6,MAX(Cadastro_Cargas!$F$6,Perfil_Area!$O$3*RANDBETWEEN(85,115)/100))))</f>
        <v>2.02</v>
      </c>
    </row>
    <row r="2527" ht="15.0" customHeight="1">
      <c r="A2527" s="45">
        <v>45665.5</v>
      </c>
      <c r="B2527" s="35">
        <v>12.0</v>
      </c>
      <c r="C2527" s="35" t="s">
        <v>128</v>
      </c>
      <c r="D2527" s="40" t="s">
        <v>44</v>
      </c>
      <c r="E2527" s="35" t="s">
        <v>174</v>
      </c>
      <c r="F2527" s="46">
        <f>IF(Cadastro_Cargas!$E$7=0,0,IF(Perfil_Area!$O$5=0,0,MIN(Cadastro_Cargas!$E$7,MAX(Cadastro_Cargas!$F$7,Perfil_Area!$O$5*RANDBETWEEN(85,115)/100))))</f>
        <v>0.354</v>
      </c>
    </row>
    <row r="2528" ht="15.0" customHeight="1">
      <c r="A2528" s="45">
        <v>45665.5</v>
      </c>
      <c r="B2528" s="35">
        <v>12.0</v>
      </c>
      <c r="C2528" s="35" t="s">
        <v>128</v>
      </c>
      <c r="D2528" s="41" t="s">
        <v>56</v>
      </c>
      <c r="E2528" s="35" t="s">
        <v>174</v>
      </c>
      <c r="F2528" s="46">
        <f>IF(Cadastro_Cargas!$E$8=0,0,IF(Perfil_Area!$O$7=0,0,MIN(Cadastro_Cargas!$E$8,MAX(Cadastro_Cargas!$F$8,Perfil_Area!$O$7*RANDBETWEEN(85,115)/100))))</f>
        <v>0</v>
      </c>
    </row>
    <row r="2529" ht="15.0" customHeight="1">
      <c r="A2529" s="45">
        <v>45665.5</v>
      </c>
      <c r="B2529" s="35">
        <v>12.0</v>
      </c>
      <c r="C2529" s="35" t="s">
        <v>129</v>
      </c>
      <c r="D2529" s="36" t="s">
        <v>104</v>
      </c>
      <c r="E2529" s="35" t="s">
        <v>173</v>
      </c>
      <c r="F2529" s="46">
        <f>IF(Cadastro_Cargas!$E$9=0,0,IF(Perfil_Area!$O$10=0,0,MIN(Cadastro_Cargas!$E$9,MAX(Cadastro_Cargas!$F$9,Perfil_Area!$O$10*RANDBETWEEN(85,115)/100))))</f>
        <v>0</v>
      </c>
    </row>
    <row r="2530" ht="15.0" customHeight="1">
      <c r="A2530" s="45">
        <v>45665.5</v>
      </c>
      <c r="B2530" s="35">
        <v>12.0</v>
      </c>
      <c r="C2530" s="35" t="s">
        <v>129</v>
      </c>
      <c r="D2530" s="36" t="s">
        <v>105</v>
      </c>
      <c r="E2530" s="35" t="s">
        <v>173</v>
      </c>
      <c r="F2530" s="46">
        <f>IF(Cadastro_Cargas!$E$10=0,0,IF(Perfil_Area!$O$12=0,0,MIN(Cadastro_Cargas!$E$10,MAX(Cadastro_Cargas!$F$10,Perfil_Area!$O$12*RANDBETWEEN(85,115)/100))))</f>
        <v>0</v>
      </c>
    </row>
    <row r="2531" ht="15.0" customHeight="1">
      <c r="A2531" s="45">
        <v>45665.5</v>
      </c>
      <c r="B2531" s="35">
        <v>12.0</v>
      </c>
      <c r="C2531" s="35" t="s">
        <v>129</v>
      </c>
      <c r="D2531" s="36" t="s">
        <v>106</v>
      </c>
      <c r="E2531" s="35" t="s">
        <v>173</v>
      </c>
      <c r="F2531" s="46">
        <f>IF(Cadastro_Cargas!$E$11=0,0,IF(Perfil_Area!$O$14=0,0,MIN(Cadastro_Cargas!$E$11,MAX(Cadastro_Cargas!$F$11,Perfil_Area!$O$14*RANDBETWEEN(85,115)/100))))</f>
        <v>1.962704309</v>
      </c>
    </row>
    <row r="2532" ht="15.0" customHeight="1">
      <c r="A2532" s="45">
        <v>45665.5</v>
      </c>
      <c r="B2532" s="35">
        <v>12.0</v>
      </c>
      <c r="C2532" s="35" t="s">
        <v>129</v>
      </c>
      <c r="D2532" s="36" t="s">
        <v>107</v>
      </c>
      <c r="E2532" s="35" t="s">
        <v>173</v>
      </c>
      <c r="F2532" s="46">
        <f>IF(Cadastro_Cargas!$E$12=0,0,IF(Perfil_Area!$O$16=0,0,MIN(Cadastro_Cargas!$E$12,MAX(Cadastro_Cargas!$F$12,Perfil_Area!$O$16*RANDBETWEEN(85,115)/100))))</f>
        <v>0.176</v>
      </c>
    </row>
    <row r="2533" ht="15.0" customHeight="1">
      <c r="A2533" s="45">
        <v>45665.5</v>
      </c>
      <c r="B2533" s="35">
        <v>12.0</v>
      </c>
      <c r="C2533" s="35" t="s">
        <v>129</v>
      </c>
      <c r="D2533" s="39" t="s">
        <v>31</v>
      </c>
      <c r="E2533" s="35" t="s">
        <v>174</v>
      </c>
      <c r="F2533" s="46">
        <f>IF(Cadastro_Cargas!$E$13=0,0,IF(Perfil_Area!$O$4=0,0,MIN(Cadastro_Cargas!$E$13,MAX(Cadastro_Cargas!$F$13,Perfil_Area!$O$4*RANDBETWEEN(85,115)/100))))</f>
        <v>3.2035</v>
      </c>
    </row>
    <row r="2534" ht="15.0" customHeight="1">
      <c r="A2534" s="45">
        <v>45665.5</v>
      </c>
      <c r="B2534" s="35">
        <v>12.0</v>
      </c>
      <c r="C2534" s="35" t="s">
        <v>129</v>
      </c>
      <c r="D2534" s="40" t="s">
        <v>44</v>
      </c>
      <c r="E2534" s="35" t="s">
        <v>174</v>
      </c>
      <c r="F2534" s="46">
        <f>IF(Cadastro_Cargas!$E$14=0,0,IF(Perfil_Area!$O$6=0,0,MIN(Cadastro_Cargas!$E$14,MAX(Cadastro_Cargas!$F$14,Perfil_Area!$O$6*RANDBETWEEN(85,115)/100))))</f>
        <v>0.514</v>
      </c>
    </row>
    <row r="2535" ht="15.0" customHeight="1">
      <c r="A2535" s="45">
        <v>45665.5</v>
      </c>
      <c r="B2535" s="35">
        <v>12.0</v>
      </c>
      <c r="C2535" s="35" t="s">
        <v>129</v>
      </c>
      <c r="D2535" s="41" t="s">
        <v>56</v>
      </c>
      <c r="E2535" s="35" t="s">
        <v>174</v>
      </c>
      <c r="F2535" s="46">
        <f>IF(Cadastro_Cargas!$E$15=0,0,IF(Perfil_Area!$O$8=0,0,MIN(Cadastro_Cargas!$E$15,MAX(Cadastro_Cargas!$F$15,Perfil_Area!$O$8*RANDBETWEEN(85,115)/100))))</f>
        <v>0</v>
      </c>
    </row>
    <row r="2536" ht="15.0" customHeight="1">
      <c r="A2536" s="45">
        <v>45665.5416666667</v>
      </c>
      <c r="B2536" s="35">
        <v>13.0</v>
      </c>
      <c r="C2536" s="35" t="s">
        <v>128</v>
      </c>
      <c r="D2536" s="36" t="s">
        <v>104</v>
      </c>
      <c r="E2536" s="35" t="s">
        <v>173</v>
      </c>
      <c r="F2536" s="46">
        <f>IF(Cadastro_Cargas!$E$2=0,0,IF(Perfil_Area!$P$9=0,0,MIN(Cadastro_Cargas!$E$2,MAX(Cadastro_Cargas!$F$2,Perfil_Area!$P$9*RANDBETWEEN(85,115)/100))))</f>
        <v>0</v>
      </c>
    </row>
    <row r="2537" ht="15.0" customHeight="1">
      <c r="A2537" s="45">
        <v>45665.5416666667</v>
      </c>
      <c r="B2537" s="35">
        <v>13.0</v>
      </c>
      <c r="C2537" s="35" t="s">
        <v>128</v>
      </c>
      <c r="D2537" s="36" t="s">
        <v>105</v>
      </c>
      <c r="E2537" s="35" t="s">
        <v>173</v>
      </c>
      <c r="F2537" s="46">
        <f>IF(Cadastro_Cargas!$E$3=0,0,IF(Perfil_Area!$P$11=0,0,MIN(Cadastro_Cargas!$E$3,MAX(Cadastro_Cargas!$F$3,Perfil_Area!$P$11*RANDBETWEEN(85,115)/100))))</f>
        <v>0</v>
      </c>
    </row>
    <row r="2538" ht="15.0" customHeight="1">
      <c r="A2538" s="45">
        <v>45665.5416666667</v>
      </c>
      <c r="B2538" s="35">
        <v>13.0</v>
      </c>
      <c r="C2538" s="35" t="s">
        <v>128</v>
      </c>
      <c r="D2538" s="36" t="s">
        <v>106</v>
      </c>
      <c r="E2538" s="35" t="s">
        <v>173</v>
      </c>
      <c r="F2538" s="46">
        <f>IF(Cadastro_Cargas!$E$4=0,0,IF(Perfil_Area!$P$13=0,0,MIN(Cadastro_Cargas!$E$4,MAX(Cadastro_Cargas!$F$4,Perfil_Area!$P$13*RANDBETWEEN(85,115)/100))))</f>
        <v>0</v>
      </c>
    </row>
    <row r="2539" ht="15.0" customHeight="1">
      <c r="A2539" s="45">
        <v>45665.5416666667</v>
      </c>
      <c r="B2539" s="35">
        <v>13.0</v>
      </c>
      <c r="C2539" s="35" t="s">
        <v>128</v>
      </c>
      <c r="D2539" s="36" t="s">
        <v>107</v>
      </c>
      <c r="E2539" s="35" t="s">
        <v>173</v>
      </c>
      <c r="F2539" s="46">
        <f>IF(Cadastro_Cargas!$E$5=0,0,IF(Perfil_Area!$P$15=0,0,MIN(Cadastro_Cargas!$E$5,MAX(Cadastro_Cargas!$F$5,Perfil_Area!$P$15*RANDBETWEEN(85,115)/100))))</f>
        <v>0.2</v>
      </c>
    </row>
    <row r="2540" ht="15.0" customHeight="1">
      <c r="A2540" s="45">
        <v>45665.5416666667</v>
      </c>
      <c r="B2540" s="35">
        <v>13.0</v>
      </c>
      <c r="C2540" s="35" t="s">
        <v>128</v>
      </c>
      <c r="D2540" s="39" t="s">
        <v>31</v>
      </c>
      <c r="E2540" s="35" t="s">
        <v>174</v>
      </c>
      <c r="F2540" s="46">
        <f>IF(Cadastro_Cargas!$E$6=0,0,IF(Perfil_Area!$P$3=0,0,MIN(Cadastro_Cargas!$E$6,MAX(Cadastro_Cargas!$F$6,Perfil_Area!$P$3*RANDBETWEEN(85,115)/100))))</f>
        <v>1.7978</v>
      </c>
    </row>
    <row r="2541" ht="15.0" customHeight="1">
      <c r="A2541" s="45">
        <v>45665.5416666667</v>
      </c>
      <c r="B2541" s="35">
        <v>13.0</v>
      </c>
      <c r="C2541" s="35" t="s">
        <v>128</v>
      </c>
      <c r="D2541" s="40" t="s">
        <v>44</v>
      </c>
      <c r="E2541" s="35" t="s">
        <v>174</v>
      </c>
      <c r="F2541" s="46">
        <f>IF(Cadastro_Cargas!$E$7=0,0,IF(Perfil_Area!$P$5=0,0,MIN(Cadastro_Cargas!$E$7,MAX(Cadastro_Cargas!$F$7,Perfil_Area!$P$5*RANDBETWEEN(85,115)/100))))</f>
        <v>0.354</v>
      </c>
    </row>
    <row r="2542" ht="15.0" customHeight="1">
      <c r="A2542" s="45">
        <v>45665.5416666667</v>
      </c>
      <c r="B2542" s="35">
        <v>13.0</v>
      </c>
      <c r="C2542" s="35" t="s">
        <v>128</v>
      </c>
      <c r="D2542" s="41" t="s">
        <v>56</v>
      </c>
      <c r="E2542" s="35" t="s">
        <v>174</v>
      </c>
      <c r="F2542" s="46">
        <f>IF(Cadastro_Cargas!$E$8=0,0,IF(Perfil_Area!$P$7=0,0,MIN(Cadastro_Cargas!$E$8,MAX(Cadastro_Cargas!$F$8,Perfil_Area!$P$7*RANDBETWEEN(85,115)/100))))</f>
        <v>0</v>
      </c>
    </row>
    <row r="2543" ht="15.0" customHeight="1">
      <c r="A2543" s="45">
        <v>45665.5416666667</v>
      </c>
      <c r="B2543" s="35">
        <v>13.0</v>
      </c>
      <c r="C2543" s="35" t="s">
        <v>129</v>
      </c>
      <c r="D2543" s="36" t="s">
        <v>104</v>
      </c>
      <c r="E2543" s="35" t="s">
        <v>173</v>
      </c>
      <c r="F2543" s="46">
        <f>IF(Cadastro_Cargas!$E$9=0,0,IF(Perfil_Area!$P$10=0,0,MIN(Cadastro_Cargas!$E$9,MAX(Cadastro_Cargas!$F$9,Perfil_Area!$P$10*RANDBETWEEN(85,115)/100))))</f>
        <v>0</v>
      </c>
    </row>
    <row r="2544" ht="15.0" customHeight="1">
      <c r="A2544" s="45">
        <v>45665.5416666667</v>
      </c>
      <c r="B2544" s="35">
        <v>13.0</v>
      </c>
      <c r="C2544" s="35" t="s">
        <v>129</v>
      </c>
      <c r="D2544" s="36" t="s">
        <v>105</v>
      </c>
      <c r="E2544" s="35" t="s">
        <v>173</v>
      </c>
      <c r="F2544" s="46">
        <f>IF(Cadastro_Cargas!$E$10=0,0,IF(Perfil_Area!$P$12=0,0,MIN(Cadastro_Cargas!$E$10,MAX(Cadastro_Cargas!$F$10,Perfil_Area!$P$12*RANDBETWEEN(85,115)/100))))</f>
        <v>0</v>
      </c>
    </row>
    <row r="2545" ht="15.0" customHeight="1">
      <c r="A2545" s="45">
        <v>45665.5416666667</v>
      </c>
      <c r="B2545" s="35">
        <v>13.0</v>
      </c>
      <c r="C2545" s="35" t="s">
        <v>129</v>
      </c>
      <c r="D2545" s="36" t="s">
        <v>106</v>
      </c>
      <c r="E2545" s="35" t="s">
        <v>173</v>
      </c>
      <c r="F2545" s="46">
        <f>IF(Cadastro_Cargas!$E$11=0,0,IF(Perfil_Area!$P$14=0,0,MIN(Cadastro_Cargas!$E$11,MAX(Cadastro_Cargas!$F$11,Perfil_Area!$P$14*RANDBETWEEN(85,115)/100))))</f>
        <v>2.367013373</v>
      </c>
    </row>
    <row r="2546" ht="15.0" customHeight="1">
      <c r="A2546" s="45">
        <v>45665.5416666667</v>
      </c>
      <c r="B2546" s="35">
        <v>13.0</v>
      </c>
      <c r="C2546" s="35" t="s">
        <v>129</v>
      </c>
      <c r="D2546" s="36" t="s">
        <v>107</v>
      </c>
      <c r="E2546" s="35" t="s">
        <v>173</v>
      </c>
      <c r="F2546" s="46">
        <f>IF(Cadastro_Cargas!$E$12=0,0,IF(Perfil_Area!$P$16=0,0,MIN(Cadastro_Cargas!$E$12,MAX(Cadastro_Cargas!$F$12,Perfil_Area!$P$16*RANDBETWEEN(85,115)/100))))</f>
        <v>0.186</v>
      </c>
    </row>
    <row r="2547" ht="15.0" customHeight="1">
      <c r="A2547" s="45">
        <v>45665.5416666667</v>
      </c>
      <c r="B2547" s="35">
        <v>13.0</v>
      </c>
      <c r="C2547" s="35" t="s">
        <v>129</v>
      </c>
      <c r="D2547" s="39" t="s">
        <v>31</v>
      </c>
      <c r="E2547" s="35" t="s">
        <v>174</v>
      </c>
      <c r="F2547" s="46">
        <f>IF(Cadastro_Cargas!$E$13=0,0,IF(Perfil_Area!$P$4=0,0,MIN(Cadastro_Cargas!$E$13,MAX(Cadastro_Cargas!$F$13,Perfil_Area!$P$4*RANDBETWEEN(85,115)/100))))</f>
        <v>3.427</v>
      </c>
    </row>
    <row r="2548" ht="15.0" customHeight="1">
      <c r="A2548" s="45">
        <v>45665.5416666667</v>
      </c>
      <c r="B2548" s="35">
        <v>13.0</v>
      </c>
      <c r="C2548" s="35" t="s">
        <v>129</v>
      </c>
      <c r="D2548" s="40" t="s">
        <v>44</v>
      </c>
      <c r="E2548" s="35" t="s">
        <v>174</v>
      </c>
      <c r="F2548" s="46">
        <f>IF(Cadastro_Cargas!$E$14=0,0,IF(Perfil_Area!$P$6=0,0,MIN(Cadastro_Cargas!$E$14,MAX(Cadastro_Cargas!$F$14,Perfil_Area!$P$6*RANDBETWEEN(85,115)/100))))</f>
        <v>0.514</v>
      </c>
    </row>
    <row r="2549" ht="15.0" customHeight="1">
      <c r="A2549" s="45">
        <v>45665.5416666667</v>
      </c>
      <c r="B2549" s="35">
        <v>13.0</v>
      </c>
      <c r="C2549" s="35" t="s">
        <v>129</v>
      </c>
      <c r="D2549" s="41" t="s">
        <v>56</v>
      </c>
      <c r="E2549" s="35" t="s">
        <v>174</v>
      </c>
      <c r="F2549" s="46">
        <f>IF(Cadastro_Cargas!$E$15=0,0,IF(Perfil_Area!$P$8=0,0,MIN(Cadastro_Cargas!$E$15,MAX(Cadastro_Cargas!$F$15,Perfil_Area!$P$8*RANDBETWEEN(85,115)/100))))</f>
        <v>0</v>
      </c>
    </row>
    <row r="2550" ht="15.0" customHeight="1">
      <c r="A2550" s="45">
        <v>45665.5833333333</v>
      </c>
      <c r="B2550" s="35">
        <v>14.0</v>
      </c>
      <c r="C2550" s="35" t="s">
        <v>128</v>
      </c>
      <c r="D2550" s="36" t="s">
        <v>104</v>
      </c>
      <c r="E2550" s="35" t="s">
        <v>173</v>
      </c>
      <c r="F2550" s="46">
        <f>IF(Cadastro_Cargas!$E$2=0,0,IF(Perfil_Area!$Q$9=0,0,MIN(Cadastro_Cargas!$E$2,MAX(Cadastro_Cargas!$F$2,Perfil_Area!$Q$9*RANDBETWEEN(85,115)/100))))</f>
        <v>0</v>
      </c>
    </row>
    <row r="2551" ht="15.0" customHeight="1">
      <c r="A2551" s="45">
        <v>45665.5833333333</v>
      </c>
      <c r="B2551" s="35">
        <v>14.0</v>
      </c>
      <c r="C2551" s="35" t="s">
        <v>128</v>
      </c>
      <c r="D2551" s="36" t="s">
        <v>105</v>
      </c>
      <c r="E2551" s="35" t="s">
        <v>173</v>
      </c>
      <c r="F2551" s="46">
        <f>IF(Cadastro_Cargas!$E$3=0,0,IF(Perfil_Area!$Q$11=0,0,MIN(Cadastro_Cargas!$E$3,MAX(Cadastro_Cargas!$F$3,Perfil_Area!$Q$11*RANDBETWEEN(85,115)/100))))</f>
        <v>0</v>
      </c>
    </row>
    <row r="2552" ht="15.0" customHeight="1">
      <c r="A2552" s="45">
        <v>45665.5833333333</v>
      </c>
      <c r="B2552" s="35">
        <v>14.0</v>
      </c>
      <c r="C2552" s="35" t="s">
        <v>128</v>
      </c>
      <c r="D2552" s="36" t="s">
        <v>106</v>
      </c>
      <c r="E2552" s="35" t="s">
        <v>173</v>
      </c>
      <c r="F2552" s="46">
        <f>IF(Cadastro_Cargas!$E$4=0,0,IF(Perfil_Area!$Q$13=0,0,MIN(Cadastro_Cargas!$E$4,MAX(Cadastro_Cargas!$F$4,Perfil_Area!$Q$13*RANDBETWEEN(85,115)/100))))</f>
        <v>0</v>
      </c>
    </row>
    <row r="2553" ht="15.0" customHeight="1">
      <c r="A2553" s="45">
        <v>45665.5833333333</v>
      </c>
      <c r="B2553" s="35">
        <v>14.0</v>
      </c>
      <c r="C2553" s="35" t="s">
        <v>128</v>
      </c>
      <c r="D2553" s="36" t="s">
        <v>107</v>
      </c>
      <c r="E2553" s="35" t="s">
        <v>173</v>
      </c>
      <c r="F2553" s="46">
        <f>IF(Cadastro_Cargas!$E$5=0,0,IF(Perfil_Area!$Q$15=0,0,MIN(Cadastro_Cargas!$E$5,MAX(Cadastro_Cargas!$F$5,Perfil_Area!$Q$15*RANDBETWEEN(85,115)/100))))</f>
        <v>0.196</v>
      </c>
    </row>
    <row r="2554" ht="15.0" customHeight="1">
      <c r="A2554" s="45">
        <v>45665.5833333333</v>
      </c>
      <c r="B2554" s="35">
        <v>14.0</v>
      </c>
      <c r="C2554" s="35" t="s">
        <v>128</v>
      </c>
      <c r="D2554" s="39" t="s">
        <v>31</v>
      </c>
      <c r="E2554" s="35" t="s">
        <v>174</v>
      </c>
      <c r="F2554" s="46">
        <f>IF(Cadastro_Cargas!$E$6=0,0,IF(Perfil_Area!$Q$3=0,0,MIN(Cadastro_Cargas!$E$6,MAX(Cadastro_Cargas!$F$6,Perfil_Area!$Q$3*RANDBETWEEN(85,115)/100))))</f>
        <v>2.02</v>
      </c>
    </row>
    <row r="2555" ht="15.0" customHeight="1">
      <c r="A2555" s="45">
        <v>45665.5833333333</v>
      </c>
      <c r="B2555" s="35">
        <v>14.0</v>
      </c>
      <c r="C2555" s="35" t="s">
        <v>128</v>
      </c>
      <c r="D2555" s="40" t="s">
        <v>44</v>
      </c>
      <c r="E2555" s="35" t="s">
        <v>174</v>
      </c>
      <c r="F2555" s="46">
        <f>IF(Cadastro_Cargas!$E$7=0,0,IF(Perfil_Area!$Q$5=0,0,MIN(Cadastro_Cargas!$E$7,MAX(Cadastro_Cargas!$F$7,Perfil_Area!$Q$5*RANDBETWEEN(85,115)/100))))</f>
        <v>0.354</v>
      </c>
    </row>
    <row r="2556" ht="15.0" customHeight="1">
      <c r="A2556" s="45">
        <v>45665.5833333333</v>
      </c>
      <c r="B2556" s="35">
        <v>14.0</v>
      </c>
      <c r="C2556" s="35" t="s">
        <v>128</v>
      </c>
      <c r="D2556" s="41" t="s">
        <v>56</v>
      </c>
      <c r="E2556" s="35" t="s">
        <v>174</v>
      </c>
      <c r="F2556" s="46">
        <f>IF(Cadastro_Cargas!$E$8=0,0,IF(Perfil_Area!$Q$7=0,0,MIN(Cadastro_Cargas!$E$8,MAX(Cadastro_Cargas!$F$8,Perfil_Area!$Q$7*RANDBETWEEN(85,115)/100))))</f>
        <v>0</v>
      </c>
    </row>
    <row r="2557" ht="15.0" customHeight="1">
      <c r="A2557" s="45">
        <v>45665.5833333333</v>
      </c>
      <c r="B2557" s="35">
        <v>14.0</v>
      </c>
      <c r="C2557" s="35" t="s">
        <v>129</v>
      </c>
      <c r="D2557" s="36" t="s">
        <v>104</v>
      </c>
      <c r="E2557" s="35" t="s">
        <v>173</v>
      </c>
      <c r="F2557" s="46">
        <f>IF(Cadastro_Cargas!$E$9=0,0,IF(Perfil_Area!$Q$10=0,0,MIN(Cadastro_Cargas!$E$9,MAX(Cadastro_Cargas!$F$9,Perfil_Area!$Q$10*RANDBETWEEN(85,115)/100))))</f>
        <v>0</v>
      </c>
    </row>
    <row r="2558" ht="15.0" customHeight="1">
      <c r="A2558" s="45">
        <v>45665.5833333333</v>
      </c>
      <c r="B2558" s="35">
        <v>14.0</v>
      </c>
      <c r="C2558" s="35" t="s">
        <v>129</v>
      </c>
      <c r="D2558" s="36" t="s">
        <v>105</v>
      </c>
      <c r="E2558" s="35" t="s">
        <v>173</v>
      </c>
      <c r="F2558" s="46">
        <f>IF(Cadastro_Cargas!$E$10=0,0,IF(Perfil_Area!$Q$12=0,0,MIN(Cadastro_Cargas!$E$10,MAX(Cadastro_Cargas!$F$10,Perfil_Area!$Q$12*RANDBETWEEN(85,115)/100))))</f>
        <v>17.6</v>
      </c>
    </row>
    <row r="2559" ht="15.0" customHeight="1">
      <c r="A2559" s="45">
        <v>45665.5833333333</v>
      </c>
      <c r="B2559" s="35">
        <v>14.0</v>
      </c>
      <c r="C2559" s="35" t="s">
        <v>129</v>
      </c>
      <c r="D2559" s="36" t="s">
        <v>106</v>
      </c>
      <c r="E2559" s="35" t="s">
        <v>173</v>
      </c>
      <c r="F2559" s="46">
        <f>IF(Cadastro_Cargas!$E$11=0,0,IF(Perfil_Area!$Q$14=0,0,MIN(Cadastro_Cargas!$E$11,MAX(Cadastro_Cargas!$F$11,Perfil_Area!$Q$14*RANDBETWEEN(85,115)/100))))</f>
        <v>2.04</v>
      </c>
    </row>
    <row r="2560" ht="15.0" customHeight="1">
      <c r="A2560" s="45">
        <v>45665.5833333333</v>
      </c>
      <c r="B2560" s="35">
        <v>14.0</v>
      </c>
      <c r="C2560" s="35" t="s">
        <v>129</v>
      </c>
      <c r="D2560" s="36" t="s">
        <v>107</v>
      </c>
      <c r="E2560" s="35" t="s">
        <v>173</v>
      </c>
      <c r="F2560" s="46">
        <f>IF(Cadastro_Cargas!$E$12=0,0,IF(Perfil_Area!$Q$16=0,0,MIN(Cadastro_Cargas!$E$12,MAX(Cadastro_Cargas!$F$12,Perfil_Area!$Q$16*RANDBETWEEN(85,115)/100))))</f>
        <v>0.2</v>
      </c>
    </row>
    <row r="2561" ht="15.0" customHeight="1">
      <c r="A2561" s="45">
        <v>45665.5833333333</v>
      </c>
      <c r="B2561" s="35">
        <v>14.0</v>
      </c>
      <c r="C2561" s="35" t="s">
        <v>129</v>
      </c>
      <c r="D2561" s="39" t="s">
        <v>31</v>
      </c>
      <c r="E2561" s="35" t="s">
        <v>174</v>
      </c>
      <c r="F2561" s="46">
        <f>IF(Cadastro_Cargas!$E$13=0,0,IF(Perfil_Area!$Q$4=0,0,MIN(Cadastro_Cargas!$E$13,MAX(Cadastro_Cargas!$F$13,Perfil_Area!$Q$4*RANDBETWEEN(85,115)/100))))</f>
        <v>3.24075</v>
      </c>
    </row>
    <row r="2562" ht="15.0" customHeight="1">
      <c r="A2562" s="45">
        <v>45665.5833333333</v>
      </c>
      <c r="B2562" s="35">
        <v>14.0</v>
      </c>
      <c r="C2562" s="35" t="s">
        <v>129</v>
      </c>
      <c r="D2562" s="40" t="s">
        <v>44</v>
      </c>
      <c r="E2562" s="35" t="s">
        <v>174</v>
      </c>
      <c r="F2562" s="46">
        <f>IF(Cadastro_Cargas!$E$14=0,0,IF(Perfil_Area!$Q$6=0,0,MIN(Cadastro_Cargas!$E$14,MAX(Cadastro_Cargas!$F$14,Perfil_Area!$Q$6*RANDBETWEEN(85,115)/100))))</f>
        <v>0.514</v>
      </c>
    </row>
    <row r="2563" ht="15.0" customHeight="1">
      <c r="A2563" s="45">
        <v>45665.5833333333</v>
      </c>
      <c r="B2563" s="35">
        <v>14.0</v>
      </c>
      <c r="C2563" s="35" t="s">
        <v>129</v>
      </c>
      <c r="D2563" s="41" t="s">
        <v>56</v>
      </c>
      <c r="E2563" s="35" t="s">
        <v>174</v>
      </c>
      <c r="F2563" s="46">
        <f>IF(Cadastro_Cargas!$E$15=0,0,IF(Perfil_Area!$Q$8=0,0,MIN(Cadastro_Cargas!$E$15,MAX(Cadastro_Cargas!$F$15,Perfil_Area!$Q$8*RANDBETWEEN(85,115)/100))))</f>
        <v>0</v>
      </c>
    </row>
    <row r="2564" ht="15.0" customHeight="1">
      <c r="A2564" s="45">
        <v>45665.625</v>
      </c>
      <c r="B2564" s="35">
        <v>15.0</v>
      </c>
      <c r="C2564" s="35" t="s">
        <v>128</v>
      </c>
      <c r="D2564" s="36" t="s">
        <v>104</v>
      </c>
      <c r="E2564" s="35" t="s">
        <v>173</v>
      </c>
      <c r="F2564" s="46">
        <f>IF(Cadastro_Cargas!$E$2=0,0,IF(Perfil_Area!$R$9=0,0,MIN(Cadastro_Cargas!$E$2,MAX(Cadastro_Cargas!$F$2,Perfil_Area!$R$9*RANDBETWEEN(85,115)/100))))</f>
        <v>0</v>
      </c>
    </row>
    <row r="2565" ht="15.0" customHeight="1">
      <c r="A2565" s="45">
        <v>45665.625</v>
      </c>
      <c r="B2565" s="35">
        <v>15.0</v>
      </c>
      <c r="C2565" s="35" t="s">
        <v>128</v>
      </c>
      <c r="D2565" s="36" t="s">
        <v>105</v>
      </c>
      <c r="E2565" s="35" t="s">
        <v>173</v>
      </c>
      <c r="F2565" s="46">
        <f>IF(Cadastro_Cargas!$E$3=0,0,IF(Perfil_Area!$R$11=0,0,MIN(Cadastro_Cargas!$E$3,MAX(Cadastro_Cargas!$F$3,Perfil_Area!$R$11*RANDBETWEEN(85,115)/100))))</f>
        <v>0</v>
      </c>
    </row>
    <row r="2566" ht="15.0" customHeight="1">
      <c r="A2566" s="45">
        <v>45665.625</v>
      </c>
      <c r="B2566" s="35">
        <v>15.0</v>
      </c>
      <c r="C2566" s="35" t="s">
        <v>128</v>
      </c>
      <c r="D2566" s="36" t="s">
        <v>106</v>
      </c>
      <c r="E2566" s="35" t="s">
        <v>173</v>
      </c>
      <c r="F2566" s="46">
        <f>IF(Cadastro_Cargas!$E$4=0,0,IF(Perfil_Area!$R$13=0,0,MIN(Cadastro_Cargas!$E$4,MAX(Cadastro_Cargas!$F$4,Perfil_Area!$R$13*RANDBETWEEN(85,115)/100))))</f>
        <v>0</v>
      </c>
    </row>
    <row r="2567" ht="15.0" customHeight="1">
      <c r="A2567" s="45">
        <v>45665.625</v>
      </c>
      <c r="B2567" s="35">
        <v>15.0</v>
      </c>
      <c r="C2567" s="35" t="s">
        <v>128</v>
      </c>
      <c r="D2567" s="36" t="s">
        <v>107</v>
      </c>
      <c r="E2567" s="35" t="s">
        <v>173</v>
      </c>
      <c r="F2567" s="46">
        <f>IF(Cadastro_Cargas!$E$5=0,0,IF(Perfil_Area!$R$15=0,0,MIN(Cadastro_Cargas!$E$5,MAX(Cadastro_Cargas!$F$5,Perfil_Area!$R$15*RANDBETWEEN(85,115)/100))))</f>
        <v>0.19</v>
      </c>
    </row>
    <row r="2568" ht="15.0" customHeight="1">
      <c r="A2568" s="45">
        <v>45665.625</v>
      </c>
      <c r="B2568" s="35">
        <v>15.0</v>
      </c>
      <c r="C2568" s="35" t="s">
        <v>128</v>
      </c>
      <c r="D2568" s="39" t="s">
        <v>31</v>
      </c>
      <c r="E2568" s="35" t="s">
        <v>174</v>
      </c>
      <c r="F2568" s="46">
        <f>IF(Cadastro_Cargas!$E$6=0,0,IF(Perfil_Area!$R$3=0,0,MIN(Cadastro_Cargas!$E$6,MAX(Cadastro_Cargas!$F$6,Perfil_Area!$R$3*RANDBETWEEN(85,115)/100))))</f>
        <v>2.02</v>
      </c>
    </row>
    <row r="2569" ht="15.0" customHeight="1">
      <c r="A2569" s="45">
        <v>45665.625</v>
      </c>
      <c r="B2569" s="35">
        <v>15.0</v>
      </c>
      <c r="C2569" s="35" t="s">
        <v>128</v>
      </c>
      <c r="D2569" s="40" t="s">
        <v>44</v>
      </c>
      <c r="E2569" s="35" t="s">
        <v>174</v>
      </c>
      <c r="F2569" s="46">
        <f>IF(Cadastro_Cargas!$E$7=0,0,IF(Perfil_Area!$R$5=0,0,MIN(Cadastro_Cargas!$E$7,MAX(Cadastro_Cargas!$F$7,Perfil_Area!$R$5*RANDBETWEEN(85,115)/100))))</f>
        <v>0.354</v>
      </c>
    </row>
    <row r="2570" ht="15.0" customHeight="1">
      <c r="A2570" s="45">
        <v>45665.625</v>
      </c>
      <c r="B2570" s="35">
        <v>15.0</v>
      </c>
      <c r="C2570" s="35" t="s">
        <v>128</v>
      </c>
      <c r="D2570" s="41" t="s">
        <v>56</v>
      </c>
      <c r="E2570" s="35" t="s">
        <v>174</v>
      </c>
      <c r="F2570" s="46">
        <f>IF(Cadastro_Cargas!$E$8=0,0,IF(Perfil_Area!$R$7=0,0,MIN(Cadastro_Cargas!$E$8,MAX(Cadastro_Cargas!$F$8,Perfil_Area!$R$7*RANDBETWEEN(85,115)/100))))</f>
        <v>0</v>
      </c>
    </row>
    <row r="2571" ht="15.0" customHeight="1">
      <c r="A2571" s="45">
        <v>45665.625</v>
      </c>
      <c r="B2571" s="35">
        <v>15.0</v>
      </c>
      <c r="C2571" s="35" t="s">
        <v>129</v>
      </c>
      <c r="D2571" s="36" t="s">
        <v>104</v>
      </c>
      <c r="E2571" s="35" t="s">
        <v>173</v>
      </c>
      <c r="F2571" s="46">
        <f>IF(Cadastro_Cargas!$E$9=0,0,IF(Perfil_Area!$R$10=0,0,MIN(Cadastro_Cargas!$E$9,MAX(Cadastro_Cargas!$F$9,Perfil_Area!$R$10*RANDBETWEEN(85,115)/100))))</f>
        <v>0</v>
      </c>
    </row>
    <row r="2572" ht="15.0" customHeight="1">
      <c r="A2572" s="45">
        <v>45665.625</v>
      </c>
      <c r="B2572" s="35">
        <v>15.0</v>
      </c>
      <c r="C2572" s="35" t="s">
        <v>129</v>
      </c>
      <c r="D2572" s="36" t="s">
        <v>105</v>
      </c>
      <c r="E2572" s="35" t="s">
        <v>173</v>
      </c>
      <c r="F2572" s="46">
        <f>IF(Cadastro_Cargas!$E$10=0,0,IF(Perfil_Area!$R$12=0,0,MIN(Cadastro_Cargas!$E$10,MAX(Cadastro_Cargas!$F$10,Perfil_Area!$R$12*RANDBETWEEN(85,115)/100))))</f>
        <v>17.6</v>
      </c>
    </row>
    <row r="2573" ht="15.0" customHeight="1">
      <c r="A2573" s="45">
        <v>45665.625</v>
      </c>
      <c r="B2573" s="35">
        <v>15.0</v>
      </c>
      <c r="C2573" s="35" t="s">
        <v>129</v>
      </c>
      <c r="D2573" s="36" t="s">
        <v>106</v>
      </c>
      <c r="E2573" s="35" t="s">
        <v>173</v>
      </c>
      <c r="F2573" s="46">
        <f>IF(Cadastro_Cargas!$E$11=0,0,IF(Perfil_Area!$R$14=0,0,MIN(Cadastro_Cargas!$E$11,MAX(Cadastro_Cargas!$F$11,Perfil_Area!$R$14*RANDBETWEEN(85,115)/100))))</f>
        <v>2.367013373</v>
      </c>
    </row>
    <row r="2574" ht="15.0" customHeight="1">
      <c r="A2574" s="45">
        <v>45665.625</v>
      </c>
      <c r="B2574" s="35">
        <v>15.0</v>
      </c>
      <c r="C2574" s="35" t="s">
        <v>129</v>
      </c>
      <c r="D2574" s="36" t="s">
        <v>107</v>
      </c>
      <c r="E2574" s="35" t="s">
        <v>173</v>
      </c>
      <c r="F2574" s="46">
        <f>IF(Cadastro_Cargas!$E$12=0,0,IF(Perfil_Area!$R$16=0,0,MIN(Cadastro_Cargas!$E$12,MAX(Cadastro_Cargas!$F$12,Perfil_Area!$R$16*RANDBETWEEN(85,115)/100))))</f>
        <v>0.2</v>
      </c>
    </row>
    <row r="2575" ht="15.0" customHeight="1">
      <c r="A2575" s="45">
        <v>45665.625</v>
      </c>
      <c r="B2575" s="35">
        <v>15.0</v>
      </c>
      <c r="C2575" s="35" t="s">
        <v>129</v>
      </c>
      <c r="D2575" s="39" t="s">
        <v>31</v>
      </c>
      <c r="E2575" s="35" t="s">
        <v>174</v>
      </c>
      <c r="F2575" s="46">
        <f>IF(Cadastro_Cargas!$E$13=0,0,IF(Perfil_Area!$R$4=0,0,MIN(Cadastro_Cargas!$E$13,MAX(Cadastro_Cargas!$F$13,Perfil_Area!$R$4*RANDBETWEEN(85,115)/100))))</f>
        <v>3.725</v>
      </c>
    </row>
    <row r="2576" ht="15.0" customHeight="1">
      <c r="A2576" s="45">
        <v>45665.625</v>
      </c>
      <c r="B2576" s="35">
        <v>15.0</v>
      </c>
      <c r="C2576" s="35" t="s">
        <v>129</v>
      </c>
      <c r="D2576" s="40" t="s">
        <v>44</v>
      </c>
      <c r="E2576" s="35" t="s">
        <v>174</v>
      </c>
      <c r="F2576" s="46">
        <f>IF(Cadastro_Cargas!$E$14=0,0,IF(Perfil_Area!$R$6=0,0,MIN(Cadastro_Cargas!$E$14,MAX(Cadastro_Cargas!$F$14,Perfil_Area!$R$6*RANDBETWEEN(85,115)/100))))</f>
        <v>0.514</v>
      </c>
    </row>
    <row r="2577" ht="15.0" customHeight="1">
      <c r="A2577" s="45">
        <v>45665.625</v>
      </c>
      <c r="B2577" s="35">
        <v>15.0</v>
      </c>
      <c r="C2577" s="35" t="s">
        <v>129</v>
      </c>
      <c r="D2577" s="41" t="s">
        <v>56</v>
      </c>
      <c r="E2577" s="35" t="s">
        <v>174</v>
      </c>
      <c r="F2577" s="46">
        <f>IF(Cadastro_Cargas!$E$15=0,0,IF(Perfil_Area!$R$8=0,0,MIN(Cadastro_Cargas!$E$15,MAX(Cadastro_Cargas!$F$15,Perfil_Area!$R$8*RANDBETWEEN(85,115)/100))))</f>
        <v>0</v>
      </c>
    </row>
    <row r="2578" ht="15.0" customHeight="1">
      <c r="A2578" s="45">
        <v>45665.6666666667</v>
      </c>
      <c r="B2578" s="35">
        <v>16.0</v>
      </c>
      <c r="C2578" s="35" t="s">
        <v>128</v>
      </c>
      <c r="D2578" s="36" t="s">
        <v>104</v>
      </c>
      <c r="E2578" s="35" t="s">
        <v>173</v>
      </c>
      <c r="F2578" s="46">
        <f>IF(Cadastro_Cargas!$E$2=0,0,IF(Perfil_Area!$S$9=0,0,MIN(Cadastro_Cargas!$E$2,MAX(Cadastro_Cargas!$F$2,Perfil_Area!$S$9*RANDBETWEEN(85,115)/100))))</f>
        <v>0</v>
      </c>
    </row>
    <row r="2579" ht="15.0" customHeight="1">
      <c r="A2579" s="45">
        <v>45665.6666666667</v>
      </c>
      <c r="B2579" s="35">
        <v>16.0</v>
      </c>
      <c r="C2579" s="35" t="s">
        <v>128</v>
      </c>
      <c r="D2579" s="36" t="s">
        <v>105</v>
      </c>
      <c r="E2579" s="35" t="s">
        <v>173</v>
      </c>
      <c r="F2579" s="46">
        <f>IF(Cadastro_Cargas!$E$3=0,0,IF(Perfil_Area!$S$11=0,0,MIN(Cadastro_Cargas!$E$3,MAX(Cadastro_Cargas!$F$3,Perfil_Area!$S$11*RANDBETWEEN(85,115)/100))))</f>
        <v>0</v>
      </c>
    </row>
    <row r="2580" ht="15.0" customHeight="1">
      <c r="A2580" s="45">
        <v>45665.6666666667</v>
      </c>
      <c r="B2580" s="35">
        <v>16.0</v>
      </c>
      <c r="C2580" s="35" t="s">
        <v>128</v>
      </c>
      <c r="D2580" s="36" t="s">
        <v>106</v>
      </c>
      <c r="E2580" s="35" t="s">
        <v>173</v>
      </c>
      <c r="F2580" s="46">
        <f>IF(Cadastro_Cargas!$E$4=0,0,IF(Perfil_Area!$S$13=0,0,MIN(Cadastro_Cargas!$E$4,MAX(Cadastro_Cargas!$F$4,Perfil_Area!$S$13*RANDBETWEEN(85,115)/100))))</f>
        <v>0</v>
      </c>
    </row>
    <row r="2581" ht="15.0" customHeight="1">
      <c r="A2581" s="45">
        <v>45665.6666666667</v>
      </c>
      <c r="B2581" s="35">
        <v>16.0</v>
      </c>
      <c r="C2581" s="35" t="s">
        <v>128</v>
      </c>
      <c r="D2581" s="36" t="s">
        <v>107</v>
      </c>
      <c r="E2581" s="35" t="s">
        <v>173</v>
      </c>
      <c r="F2581" s="46">
        <f>IF(Cadastro_Cargas!$E$5=0,0,IF(Perfil_Area!$S$15=0,0,MIN(Cadastro_Cargas!$E$5,MAX(Cadastro_Cargas!$F$5,Perfil_Area!$S$15*RANDBETWEEN(85,115)/100))))</f>
        <v>0.194</v>
      </c>
    </row>
    <row r="2582" ht="15.0" customHeight="1">
      <c r="A2582" s="45">
        <v>45665.6666666667</v>
      </c>
      <c r="B2582" s="35">
        <v>16.0</v>
      </c>
      <c r="C2582" s="35" t="s">
        <v>128</v>
      </c>
      <c r="D2582" s="39" t="s">
        <v>31</v>
      </c>
      <c r="E2582" s="35" t="s">
        <v>174</v>
      </c>
      <c r="F2582" s="46">
        <f>IF(Cadastro_Cargas!$E$6=0,0,IF(Perfil_Area!$S$3=0,0,MIN(Cadastro_Cargas!$E$6,MAX(Cadastro_Cargas!$F$6,Perfil_Area!$S$3*RANDBETWEEN(85,115)/100))))</f>
        <v>1.8382</v>
      </c>
    </row>
    <row r="2583" ht="15.0" customHeight="1">
      <c r="A2583" s="45">
        <v>45665.6666666667</v>
      </c>
      <c r="B2583" s="35">
        <v>16.0</v>
      </c>
      <c r="C2583" s="35" t="s">
        <v>128</v>
      </c>
      <c r="D2583" s="40" t="s">
        <v>44</v>
      </c>
      <c r="E2583" s="35" t="s">
        <v>174</v>
      </c>
      <c r="F2583" s="46">
        <f>IF(Cadastro_Cargas!$E$7=0,0,IF(Perfil_Area!$S$5=0,0,MIN(Cadastro_Cargas!$E$7,MAX(Cadastro_Cargas!$F$7,Perfil_Area!$S$5*RANDBETWEEN(85,115)/100))))</f>
        <v>0.24386</v>
      </c>
    </row>
    <row r="2584" ht="15.0" customHeight="1">
      <c r="A2584" s="45">
        <v>45665.6666666667</v>
      </c>
      <c r="B2584" s="35">
        <v>16.0</v>
      </c>
      <c r="C2584" s="35" t="s">
        <v>128</v>
      </c>
      <c r="D2584" s="41" t="s">
        <v>56</v>
      </c>
      <c r="E2584" s="35" t="s">
        <v>174</v>
      </c>
      <c r="F2584" s="46">
        <f>IF(Cadastro_Cargas!$E$8=0,0,IF(Perfil_Area!$S$7=0,0,MIN(Cadastro_Cargas!$E$8,MAX(Cadastro_Cargas!$F$8,Perfil_Area!$S$7*RANDBETWEEN(85,115)/100))))</f>
        <v>0</v>
      </c>
    </row>
    <row r="2585" ht="15.0" customHeight="1">
      <c r="A2585" s="45">
        <v>45665.6666666667</v>
      </c>
      <c r="B2585" s="35">
        <v>16.0</v>
      </c>
      <c r="C2585" s="35" t="s">
        <v>129</v>
      </c>
      <c r="D2585" s="36" t="s">
        <v>104</v>
      </c>
      <c r="E2585" s="35" t="s">
        <v>173</v>
      </c>
      <c r="F2585" s="46">
        <f>IF(Cadastro_Cargas!$E$9=0,0,IF(Perfil_Area!$S$10=0,0,MIN(Cadastro_Cargas!$E$9,MAX(Cadastro_Cargas!$F$9,Perfil_Area!$S$10*RANDBETWEEN(85,115)/100))))</f>
        <v>0</v>
      </c>
    </row>
    <row r="2586" ht="15.0" customHeight="1">
      <c r="A2586" s="45">
        <v>45665.6666666667</v>
      </c>
      <c r="B2586" s="35">
        <v>16.0</v>
      </c>
      <c r="C2586" s="35" t="s">
        <v>129</v>
      </c>
      <c r="D2586" s="36" t="s">
        <v>105</v>
      </c>
      <c r="E2586" s="35" t="s">
        <v>173</v>
      </c>
      <c r="F2586" s="46">
        <f>IF(Cadastro_Cargas!$E$10=0,0,IF(Perfil_Area!$S$12=0,0,MIN(Cadastro_Cargas!$E$10,MAX(Cadastro_Cargas!$F$10,Perfil_Area!$S$12*RANDBETWEEN(85,115)/100))))</f>
        <v>0</v>
      </c>
    </row>
    <row r="2587" ht="15.0" customHeight="1">
      <c r="A2587" s="45">
        <v>45665.6666666667</v>
      </c>
      <c r="B2587" s="35">
        <v>16.0</v>
      </c>
      <c r="C2587" s="35" t="s">
        <v>129</v>
      </c>
      <c r="D2587" s="36" t="s">
        <v>106</v>
      </c>
      <c r="E2587" s="35" t="s">
        <v>173</v>
      </c>
      <c r="F2587" s="46">
        <f>IF(Cadastro_Cargas!$E$11=0,0,IF(Perfil_Area!$S$14=0,0,MIN(Cadastro_Cargas!$E$11,MAX(Cadastro_Cargas!$F$11,Perfil_Area!$S$14*RANDBETWEEN(85,115)/100))))</f>
        <v>2.171090639</v>
      </c>
    </row>
    <row r="2588" ht="15.0" customHeight="1">
      <c r="A2588" s="45">
        <v>45665.6666666667</v>
      </c>
      <c r="B2588" s="35">
        <v>16.0</v>
      </c>
      <c r="C2588" s="35" t="s">
        <v>129</v>
      </c>
      <c r="D2588" s="36" t="s">
        <v>107</v>
      </c>
      <c r="E2588" s="35" t="s">
        <v>173</v>
      </c>
      <c r="F2588" s="46">
        <f>IF(Cadastro_Cargas!$E$12=0,0,IF(Perfil_Area!$S$16=0,0,MIN(Cadastro_Cargas!$E$12,MAX(Cadastro_Cargas!$F$12,Perfil_Area!$S$16*RANDBETWEEN(85,115)/100))))</f>
        <v>0.2</v>
      </c>
    </row>
    <row r="2589" ht="15.0" customHeight="1">
      <c r="A2589" s="45">
        <v>45665.6666666667</v>
      </c>
      <c r="B2589" s="35">
        <v>16.0</v>
      </c>
      <c r="C2589" s="35" t="s">
        <v>129</v>
      </c>
      <c r="D2589" s="39" t="s">
        <v>31</v>
      </c>
      <c r="E2589" s="35" t="s">
        <v>174</v>
      </c>
      <c r="F2589" s="46">
        <f>IF(Cadastro_Cargas!$E$13=0,0,IF(Perfil_Area!$S$4=0,0,MIN(Cadastro_Cargas!$E$13,MAX(Cadastro_Cargas!$F$13,Perfil_Area!$S$4*RANDBETWEEN(85,115)/100))))</f>
        <v>3.725</v>
      </c>
    </row>
    <row r="2590" ht="15.0" customHeight="1">
      <c r="A2590" s="45">
        <v>45665.6666666667</v>
      </c>
      <c r="B2590" s="35">
        <v>16.0</v>
      </c>
      <c r="C2590" s="35" t="s">
        <v>129</v>
      </c>
      <c r="D2590" s="40" t="s">
        <v>44</v>
      </c>
      <c r="E2590" s="35" t="s">
        <v>174</v>
      </c>
      <c r="F2590" s="46">
        <f>IF(Cadastro_Cargas!$E$14=0,0,IF(Perfil_Area!$S$6=0,0,MIN(Cadastro_Cargas!$E$14,MAX(Cadastro_Cargas!$F$14,Perfil_Area!$S$6*RANDBETWEEN(85,115)/100))))</f>
        <v>0.42552</v>
      </c>
    </row>
    <row r="2591" ht="15.0" customHeight="1">
      <c r="A2591" s="45">
        <v>45665.6666666667</v>
      </c>
      <c r="B2591" s="35">
        <v>16.0</v>
      </c>
      <c r="C2591" s="35" t="s">
        <v>129</v>
      </c>
      <c r="D2591" s="41" t="s">
        <v>56</v>
      </c>
      <c r="E2591" s="35" t="s">
        <v>174</v>
      </c>
      <c r="F2591" s="46">
        <f>IF(Cadastro_Cargas!$E$15=0,0,IF(Perfil_Area!$S$8=0,0,MIN(Cadastro_Cargas!$E$15,MAX(Cadastro_Cargas!$F$15,Perfil_Area!$S$8*RANDBETWEEN(85,115)/100))))</f>
        <v>0</v>
      </c>
    </row>
    <row r="2592" ht="15.0" customHeight="1">
      <c r="A2592" s="45">
        <v>45665.7083333333</v>
      </c>
      <c r="B2592" s="35">
        <v>17.0</v>
      </c>
      <c r="C2592" s="35" t="s">
        <v>128</v>
      </c>
      <c r="D2592" s="36" t="s">
        <v>104</v>
      </c>
      <c r="E2592" s="35" t="s">
        <v>173</v>
      </c>
      <c r="F2592" s="46">
        <f>IF(Cadastro_Cargas!$E$2=0,0,IF(Perfil_Area!$T$9=0,0,MIN(Cadastro_Cargas!$E$2,MAX(Cadastro_Cargas!$F$2,Perfil_Area!$T$9*RANDBETWEEN(85,115)/100))))</f>
        <v>0</v>
      </c>
    </row>
    <row r="2593" ht="15.0" customHeight="1">
      <c r="A2593" s="45">
        <v>45665.7083333333</v>
      </c>
      <c r="B2593" s="35">
        <v>17.0</v>
      </c>
      <c r="C2593" s="35" t="s">
        <v>128</v>
      </c>
      <c r="D2593" s="36" t="s">
        <v>105</v>
      </c>
      <c r="E2593" s="35" t="s">
        <v>173</v>
      </c>
      <c r="F2593" s="46">
        <f>IF(Cadastro_Cargas!$E$3=0,0,IF(Perfil_Area!$T$11=0,0,MIN(Cadastro_Cargas!$E$3,MAX(Cadastro_Cargas!$F$3,Perfil_Area!$T$11*RANDBETWEEN(85,115)/100))))</f>
        <v>0</v>
      </c>
    </row>
    <row r="2594" ht="15.0" customHeight="1">
      <c r="A2594" s="45">
        <v>45665.7083333333</v>
      </c>
      <c r="B2594" s="35">
        <v>17.0</v>
      </c>
      <c r="C2594" s="35" t="s">
        <v>128</v>
      </c>
      <c r="D2594" s="36" t="s">
        <v>106</v>
      </c>
      <c r="E2594" s="35" t="s">
        <v>173</v>
      </c>
      <c r="F2594" s="46">
        <f>IF(Cadastro_Cargas!$E$4=0,0,IF(Perfil_Area!$T$13=0,0,MIN(Cadastro_Cargas!$E$4,MAX(Cadastro_Cargas!$F$4,Perfil_Area!$T$13*RANDBETWEEN(85,115)/100))))</f>
        <v>0</v>
      </c>
    </row>
    <row r="2595" ht="15.0" customHeight="1">
      <c r="A2595" s="45">
        <v>45665.7083333333</v>
      </c>
      <c r="B2595" s="35">
        <v>17.0</v>
      </c>
      <c r="C2595" s="35" t="s">
        <v>128</v>
      </c>
      <c r="D2595" s="36" t="s">
        <v>107</v>
      </c>
      <c r="E2595" s="35" t="s">
        <v>173</v>
      </c>
      <c r="F2595" s="46">
        <f>IF(Cadastro_Cargas!$E$5=0,0,IF(Perfil_Area!$T$15=0,0,MIN(Cadastro_Cargas!$E$5,MAX(Cadastro_Cargas!$F$5,Perfil_Area!$T$15*RANDBETWEEN(85,115)/100))))</f>
        <v>0.19</v>
      </c>
    </row>
    <row r="2596" ht="15.0" customHeight="1">
      <c r="A2596" s="45">
        <v>45665.7083333333</v>
      </c>
      <c r="B2596" s="35">
        <v>17.0</v>
      </c>
      <c r="C2596" s="35" t="s">
        <v>128</v>
      </c>
      <c r="D2596" s="39" t="s">
        <v>31</v>
      </c>
      <c r="E2596" s="35" t="s">
        <v>174</v>
      </c>
      <c r="F2596" s="46">
        <f>IF(Cadastro_Cargas!$E$6=0,0,IF(Perfil_Area!$T$3=0,0,MIN(Cadastro_Cargas!$E$6,MAX(Cadastro_Cargas!$F$6,Perfil_Area!$T$3*RANDBETWEEN(85,115)/100))))</f>
        <v>0.606</v>
      </c>
    </row>
    <row r="2597" ht="15.0" customHeight="1">
      <c r="A2597" s="45">
        <v>45665.7083333333</v>
      </c>
      <c r="B2597" s="35">
        <v>17.0</v>
      </c>
      <c r="C2597" s="35" t="s">
        <v>128</v>
      </c>
      <c r="D2597" s="40" t="s">
        <v>44</v>
      </c>
      <c r="E2597" s="35" t="s">
        <v>174</v>
      </c>
      <c r="F2597" s="46">
        <f>IF(Cadastro_Cargas!$E$7=0,0,IF(Perfil_Area!$T$5=0,0,MIN(Cadastro_Cargas!$E$7,MAX(Cadastro_Cargas!$F$7,Perfil_Area!$T$5*RANDBETWEEN(85,115)/100))))</f>
        <v>0.354</v>
      </c>
    </row>
    <row r="2598" ht="15.0" customHeight="1">
      <c r="A2598" s="45">
        <v>45665.7083333333</v>
      </c>
      <c r="B2598" s="35">
        <v>17.0</v>
      </c>
      <c r="C2598" s="35" t="s">
        <v>128</v>
      </c>
      <c r="D2598" s="41" t="s">
        <v>56</v>
      </c>
      <c r="E2598" s="35" t="s">
        <v>174</v>
      </c>
      <c r="F2598" s="46">
        <f>IF(Cadastro_Cargas!$E$8=0,0,IF(Perfil_Area!$T$7=0,0,MIN(Cadastro_Cargas!$E$8,MAX(Cadastro_Cargas!$F$8,Perfil_Area!$T$7*RANDBETWEEN(85,115)/100))))</f>
        <v>0</v>
      </c>
    </row>
    <row r="2599" ht="15.0" customHeight="1">
      <c r="A2599" s="45">
        <v>45665.7083333333</v>
      </c>
      <c r="B2599" s="35">
        <v>17.0</v>
      </c>
      <c r="C2599" s="35" t="s">
        <v>129</v>
      </c>
      <c r="D2599" s="36" t="s">
        <v>104</v>
      </c>
      <c r="E2599" s="35" t="s">
        <v>173</v>
      </c>
      <c r="F2599" s="46">
        <f>IF(Cadastro_Cargas!$E$9=0,0,IF(Perfil_Area!$T$10=0,0,MIN(Cadastro_Cargas!$E$9,MAX(Cadastro_Cargas!$F$9,Perfil_Area!$T$10*RANDBETWEEN(85,115)/100))))</f>
        <v>0</v>
      </c>
    </row>
    <row r="2600" ht="15.0" customHeight="1">
      <c r="A2600" s="45">
        <v>45665.7083333333</v>
      </c>
      <c r="B2600" s="35">
        <v>17.0</v>
      </c>
      <c r="C2600" s="35" t="s">
        <v>129</v>
      </c>
      <c r="D2600" s="36" t="s">
        <v>105</v>
      </c>
      <c r="E2600" s="35" t="s">
        <v>173</v>
      </c>
      <c r="F2600" s="46">
        <f>IF(Cadastro_Cargas!$E$10=0,0,IF(Perfil_Area!$T$12=0,0,MIN(Cadastro_Cargas!$E$10,MAX(Cadastro_Cargas!$F$10,Perfil_Area!$T$12*RANDBETWEEN(85,115)/100))))</f>
        <v>0</v>
      </c>
    </row>
    <row r="2601" ht="15.0" customHeight="1">
      <c r="A2601" s="45">
        <v>45665.7083333333</v>
      </c>
      <c r="B2601" s="35">
        <v>17.0</v>
      </c>
      <c r="C2601" s="35" t="s">
        <v>129</v>
      </c>
      <c r="D2601" s="36" t="s">
        <v>106</v>
      </c>
      <c r="E2601" s="35" t="s">
        <v>173</v>
      </c>
      <c r="F2601" s="46">
        <f>IF(Cadastro_Cargas!$E$11=0,0,IF(Perfil_Area!$T$14=0,0,MIN(Cadastro_Cargas!$E$11,MAX(Cadastro_Cargas!$F$11,Perfil_Area!$T$14*RANDBETWEEN(85,115)/100))))</f>
        <v>2.367013373</v>
      </c>
    </row>
    <row r="2602" ht="15.0" customHeight="1">
      <c r="A2602" s="45">
        <v>45665.7083333333</v>
      </c>
      <c r="B2602" s="35">
        <v>17.0</v>
      </c>
      <c r="C2602" s="35" t="s">
        <v>129</v>
      </c>
      <c r="D2602" s="36" t="s">
        <v>107</v>
      </c>
      <c r="E2602" s="35" t="s">
        <v>173</v>
      </c>
      <c r="F2602" s="46">
        <f>IF(Cadastro_Cargas!$E$12=0,0,IF(Perfil_Area!$T$16=0,0,MIN(Cadastro_Cargas!$E$12,MAX(Cadastro_Cargas!$F$12,Perfil_Area!$T$16*RANDBETWEEN(85,115)/100))))</f>
        <v>0.196</v>
      </c>
    </row>
    <row r="2603" ht="15.0" customHeight="1">
      <c r="A2603" s="45">
        <v>45665.7083333333</v>
      </c>
      <c r="B2603" s="35">
        <v>17.0</v>
      </c>
      <c r="C2603" s="35" t="s">
        <v>129</v>
      </c>
      <c r="D2603" s="39" t="s">
        <v>31</v>
      </c>
      <c r="E2603" s="35" t="s">
        <v>174</v>
      </c>
      <c r="F2603" s="46">
        <f>IF(Cadastro_Cargas!$E$13=0,0,IF(Perfil_Area!$T$4=0,0,MIN(Cadastro_Cargas!$E$13,MAX(Cadastro_Cargas!$F$13,Perfil_Area!$T$4*RANDBETWEEN(85,115)/100))))</f>
        <v>1.1175</v>
      </c>
    </row>
    <row r="2604" ht="15.0" customHeight="1">
      <c r="A2604" s="45">
        <v>45665.7083333333</v>
      </c>
      <c r="B2604" s="35">
        <v>17.0</v>
      </c>
      <c r="C2604" s="35" t="s">
        <v>129</v>
      </c>
      <c r="D2604" s="40" t="s">
        <v>44</v>
      </c>
      <c r="E2604" s="35" t="s">
        <v>174</v>
      </c>
      <c r="F2604" s="46">
        <f>IF(Cadastro_Cargas!$E$14=0,0,IF(Perfil_Area!$T$6=0,0,MIN(Cadastro_Cargas!$E$14,MAX(Cadastro_Cargas!$F$14,Perfil_Area!$T$6*RANDBETWEEN(85,115)/100))))</f>
        <v>0.514</v>
      </c>
    </row>
    <row r="2605" ht="15.0" customHeight="1">
      <c r="A2605" s="45">
        <v>45665.7083333333</v>
      </c>
      <c r="B2605" s="35">
        <v>17.0</v>
      </c>
      <c r="C2605" s="35" t="s">
        <v>129</v>
      </c>
      <c r="D2605" s="41" t="s">
        <v>56</v>
      </c>
      <c r="E2605" s="35" t="s">
        <v>174</v>
      </c>
      <c r="F2605" s="46">
        <f>IF(Cadastro_Cargas!$E$15=0,0,IF(Perfil_Area!$T$8=0,0,MIN(Cadastro_Cargas!$E$15,MAX(Cadastro_Cargas!$F$15,Perfil_Area!$T$8*RANDBETWEEN(85,115)/100))))</f>
        <v>0</v>
      </c>
    </row>
    <row r="2606" ht="15.0" customHeight="1">
      <c r="A2606" s="45">
        <v>45665.75</v>
      </c>
      <c r="B2606" s="35">
        <v>18.0</v>
      </c>
      <c r="C2606" s="35" t="s">
        <v>128</v>
      </c>
      <c r="D2606" s="36" t="s">
        <v>104</v>
      </c>
      <c r="E2606" s="35" t="s">
        <v>173</v>
      </c>
      <c r="F2606" s="46">
        <f>IF(Cadastro_Cargas!$E$2=0,0,IF(Perfil_Area!$U$9=0,0,MIN(Cadastro_Cargas!$E$2,MAX(Cadastro_Cargas!$F$2,Perfil_Area!$U$9*RANDBETWEEN(85,115)/100))))</f>
        <v>0</v>
      </c>
    </row>
    <row r="2607" ht="15.0" customHeight="1">
      <c r="A2607" s="45">
        <v>45665.75</v>
      </c>
      <c r="B2607" s="35">
        <v>18.0</v>
      </c>
      <c r="C2607" s="35" t="s">
        <v>128</v>
      </c>
      <c r="D2607" s="36" t="s">
        <v>105</v>
      </c>
      <c r="E2607" s="35" t="s">
        <v>173</v>
      </c>
      <c r="F2607" s="46">
        <f>IF(Cadastro_Cargas!$E$3=0,0,IF(Perfil_Area!$U$11=0,0,MIN(Cadastro_Cargas!$E$3,MAX(Cadastro_Cargas!$F$3,Perfil_Area!$U$11*RANDBETWEEN(85,115)/100))))</f>
        <v>0</v>
      </c>
    </row>
    <row r="2608" ht="15.0" customHeight="1">
      <c r="A2608" s="45">
        <v>45665.75</v>
      </c>
      <c r="B2608" s="35">
        <v>18.0</v>
      </c>
      <c r="C2608" s="35" t="s">
        <v>128</v>
      </c>
      <c r="D2608" s="36" t="s">
        <v>106</v>
      </c>
      <c r="E2608" s="35" t="s">
        <v>173</v>
      </c>
      <c r="F2608" s="46">
        <f>IF(Cadastro_Cargas!$E$4=0,0,IF(Perfil_Area!$U$13=0,0,MIN(Cadastro_Cargas!$E$4,MAX(Cadastro_Cargas!$F$4,Perfil_Area!$U$13*RANDBETWEEN(85,115)/100))))</f>
        <v>0</v>
      </c>
    </row>
    <row r="2609" ht="15.0" customHeight="1">
      <c r="A2609" s="45">
        <v>45665.75</v>
      </c>
      <c r="B2609" s="35">
        <v>18.0</v>
      </c>
      <c r="C2609" s="35" t="s">
        <v>128</v>
      </c>
      <c r="D2609" s="36" t="s">
        <v>107</v>
      </c>
      <c r="E2609" s="35" t="s">
        <v>173</v>
      </c>
      <c r="F2609" s="46">
        <f>IF(Cadastro_Cargas!$E$5=0,0,IF(Perfil_Area!$U$15=0,0,MIN(Cadastro_Cargas!$E$5,MAX(Cadastro_Cargas!$F$5,Perfil_Area!$U$15*RANDBETWEEN(85,115)/100))))</f>
        <v>0.2</v>
      </c>
    </row>
    <row r="2610" ht="15.0" customHeight="1">
      <c r="A2610" s="45">
        <v>45665.75</v>
      </c>
      <c r="B2610" s="35">
        <v>18.0</v>
      </c>
      <c r="C2610" s="35" t="s">
        <v>128</v>
      </c>
      <c r="D2610" s="39" t="s">
        <v>31</v>
      </c>
      <c r="E2610" s="35" t="s">
        <v>174</v>
      </c>
      <c r="F2610" s="46">
        <f>IF(Cadastro_Cargas!$E$6=0,0,IF(Perfil_Area!$U$3=0,0,MIN(Cadastro_Cargas!$E$6,MAX(Cadastro_Cargas!$F$6,Perfil_Area!$U$3*RANDBETWEEN(85,115)/100))))</f>
        <v>0.606</v>
      </c>
    </row>
    <row r="2611" ht="15.0" customHeight="1">
      <c r="A2611" s="45">
        <v>45665.75</v>
      </c>
      <c r="B2611" s="35">
        <v>18.0</v>
      </c>
      <c r="C2611" s="35" t="s">
        <v>128</v>
      </c>
      <c r="D2611" s="40" t="s">
        <v>44</v>
      </c>
      <c r="E2611" s="35" t="s">
        <v>174</v>
      </c>
      <c r="F2611" s="46">
        <f>IF(Cadastro_Cargas!$E$7=0,0,IF(Perfil_Area!$U$5=0,0,MIN(Cadastro_Cargas!$E$7,MAX(Cadastro_Cargas!$F$7,Perfil_Area!$U$5*RANDBETWEEN(85,115)/100))))</f>
        <v>0.354</v>
      </c>
    </row>
    <row r="2612" ht="15.0" customHeight="1">
      <c r="A2612" s="45">
        <v>45665.75</v>
      </c>
      <c r="B2612" s="35">
        <v>18.0</v>
      </c>
      <c r="C2612" s="35" t="s">
        <v>128</v>
      </c>
      <c r="D2612" s="41" t="s">
        <v>56</v>
      </c>
      <c r="E2612" s="35" t="s">
        <v>174</v>
      </c>
      <c r="F2612" s="46">
        <f>IF(Cadastro_Cargas!$E$8=0,0,IF(Perfil_Area!$U$7=0,0,MIN(Cadastro_Cargas!$E$8,MAX(Cadastro_Cargas!$F$8,Perfil_Area!$U$7*RANDBETWEEN(85,115)/100))))</f>
        <v>0.176</v>
      </c>
    </row>
    <row r="2613" ht="15.0" customHeight="1">
      <c r="A2613" s="45">
        <v>45665.75</v>
      </c>
      <c r="B2613" s="35">
        <v>18.0</v>
      </c>
      <c r="C2613" s="35" t="s">
        <v>129</v>
      </c>
      <c r="D2613" s="36" t="s">
        <v>104</v>
      </c>
      <c r="E2613" s="35" t="s">
        <v>173</v>
      </c>
      <c r="F2613" s="46">
        <f>IF(Cadastro_Cargas!$E$9=0,0,IF(Perfil_Area!$U$10=0,0,MIN(Cadastro_Cargas!$E$9,MAX(Cadastro_Cargas!$F$9,Perfil_Area!$U$10*RANDBETWEEN(85,115)/100))))</f>
        <v>0</v>
      </c>
    </row>
    <row r="2614" ht="15.0" customHeight="1">
      <c r="A2614" s="45">
        <v>45665.75</v>
      </c>
      <c r="B2614" s="35">
        <v>18.0</v>
      </c>
      <c r="C2614" s="35" t="s">
        <v>129</v>
      </c>
      <c r="D2614" s="36" t="s">
        <v>105</v>
      </c>
      <c r="E2614" s="35" t="s">
        <v>173</v>
      </c>
      <c r="F2614" s="46">
        <f>IF(Cadastro_Cargas!$E$10=0,0,IF(Perfil_Area!$U$12=0,0,MIN(Cadastro_Cargas!$E$10,MAX(Cadastro_Cargas!$F$10,Perfil_Area!$U$12*RANDBETWEEN(85,115)/100))))</f>
        <v>0</v>
      </c>
    </row>
    <row r="2615" ht="15.0" customHeight="1">
      <c r="A2615" s="45">
        <v>45665.75</v>
      </c>
      <c r="B2615" s="35">
        <v>18.0</v>
      </c>
      <c r="C2615" s="35" t="s">
        <v>129</v>
      </c>
      <c r="D2615" s="36" t="s">
        <v>106</v>
      </c>
      <c r="E2615" s="35" t="s">
        <v>173</v>
      </c>
      <c r="F2615" s="46">
        <f>IF(Cadastro_Cargas!$E$11=0,0,IF(Perfil_Area!$U$14=0,0,MIN(Cadastro_Cargas!$E$11,MAX(Cadastro_Cargas!$F$11,Perfil_Area!$U$14*RANDBETWEEN(85,115)/100))))</f>
        <v>2.164528975</v>
      </c>
    </row>
    <row r="2616" ht="15.0" customHeight="1">
      <c r="A2616" s="45">
        <v>45665.75</v>
      </c>
      <c r="B2616" s="35">
        <v>18.0</v>
      </c>
      <c r="C2616" s="35" t="s">
        <v>129</v>
      </c>
      <c r="D2616" s="36" t="s">
        <v>107</v>
      </c>
      <c r="E2616" s="35" t="s">
        <v>173</v>
      </c>
      <c r="F2616" s="46">
        <f>IF(Cadastro_Cargas!$E$12=0,0,IF(Perfil_Area!$U$16=0,0,MIN(Cadastro_Cargas!$E$12,MAX(Cadastro_Cargas!$F$12,Perfil_Area!$U$16*RANDBETWEEN(85,115)/100))))</f>
        <v>0.2</v>
      </c>
    </row>
    <row r="2617" ht="15.0" customHeight="1">
      <c r="A2617" s="45">
        <v>45665.75</v>
      </c>
      <c r="B2617" s="35">
        <v>18.0</v>
      </c>
      <c r="C2617" s="35" t="s">
        <v>129</v>
      </c>
      <c r="D2617" s="39" t="s">
        <v>31</v>
      </c>
      <c r="E2617" s="35" t="s">
        <v>174</v>
      </c>
      <c r="F2617" s="46">
        <f>IF(Cadastro_Cargas!$E$13=0,0,IF(Perfil_Area!$U$4=0,0,MIN(Cadastro_Cargas!$E$13,MAX(Cadastro_Cargas!$F$13,Perfil_Area!$U$4*RANDBETWEEN(85,115)/100))))</f>
        <v>1.1175</v>
      </c>
    </row>
    <row r="2618" ht="15.0" customHeight="1">
      <c r="A2618" s="45">
        <v>45665.75</v>
      </c>
      <c r="B2618" s="35">
        <v>18.0</v>
      </c>
      <c r="C2618" s="35" t="s">
        <v>129</v>
      </c>
      <c r="D2618" s="40" t="s">
        <v>44</v>
      </c>
      <c r="E2618" s="35" t="s">
        <v>174</v>
      </c>
      <c r="F2618" s="46">
        <f>IF(Cadastro_Cargas!$E$14=0,0,IF(Perfil_Area!$U$6=0,0,MIN(Cadastro_Cargas!$E$14,MAX(Cadastro_Cargas!$F$14,Perfil_Area!$U$6*RANDBETWEEN(85,115)/100))))</f>
        <v>0.514</v>
      </c>
    </row>
    <row r="2619" ht="15.0" customHeight="1">
      <c r="A2619" s="45">
        <v>45665.75</v>
      </c>
      <c r="B2619" s="35">
        <v>18.0</v>
      </c>
      <c r="C2619" s="35" t="s">
        <v>129</v>
      </c>
      <c r="D2619" s="41" t="s">
        <v>56</v>
      </c>
      <c r="E2619" s="35" t="s">
        <v>174</v>
      </c>
      <c r="F2619" s="46">
        <f>IF(Cadastro_Cargas!$E$15=0,0,IF(Perfil_Area!$U$8=0,0,MIN(Cadastro_Cargas!$E$15,MAX(Cadastro_Cargas!$F$15,Perfil_Area!$U$8*RANDBETWEEN(85,115)/100))))</f>
        <v>0.336</v>
      </c>
    </row>
    <row r="2620" ht="15.0" customHeight="1">
      <c r="A2620" s="45">
        <v>45665.7916666667</v>
      </c>
      <c r="B2620" s="35">
        <v>19.0</v>
      </c>
      <c r="C2620" s="35" t="s">
        <v>128</v>
      </c>
      <c r="D2620" s="36" t="s">
        <v>104</v>
      </c>
      <c r="E2620" s="35" t="s">
        <v>173</v>
      </c>
      <c r="F2620" s="46">
        <f>IF(Cadastro_Cargas!$E$2=0,0,IF(Perfil_Area!$V$9=0,0,MIN(Cadastro_Cargas!$E$2,MAX(Cadastro_Cargas!$F$2,Perfil_Area!$V$9*RANDBETWEEN(85,115)/100))))</f>
        <v>0</v>
      </c>
    </row>
    <row r="2621" ht="15.0" customHeight="1">
      <c r="A2621" s="45">
        <v>45665.7916666667</v>
      </c>
      <c r="B2621" s="35">
        <v>19.0</v>
      </c>
      <c r="C2621" s="35" t="s">
        <v>128</v>
      </c>
      <c r="D2621" s="36" t="s">
        <v>105</v>
      </c>
      <c r="E2621" s="35" t="s">
        <v>173</v>
      </c>
      <c r="F2621" s="46">
        <f>IF(Cadastro_Cargas!$E$3=0,0,IF(Perfil_Area!$V$11=0,0,MIN(Cadastro_Cargas!$E$3,MAX(Cadastro_Cargas!$F$3,Perfil_Area!$V$11*RANDBETWEEN(85,115)/100))))</f>
        <v>0</v>
      </c>
    </row>
    <row r="2622" ht="15.0" customHeight="1">
      <c r="A2622" s="45">
        <v>45665.7916666667</v>
      </c>
      <c r="B2622" s="35">
        <v>19.0</v>
      </c>
      <c r="C2622" s="35" t="s">
        <v>128</v>
      </c>
      <c r="D2622" s="36" t="s">
        <v>106</v>
      </c>
      <c r="E2622" s="35" t="s">
        <v>173</v>
      </c>
      <c r="F2622" s="46">
        <f>IF(Cadastro_Cargas!$E$4=0,0,IF(Perfil_Area!$V$13=0,0,MIN(Cadastro_Cargas!$E$4,MAX(Cadastro_Cargas!$F$4,Perfil_Area!$V$13*RANDBETWEEN(85,115)/100))))</f>
        <v>0</v>
      </c>
    </row>
    <row r="2623" ht="15.0" customHeight="1">
      <c r="A2623" s="45">
        <v>45665.7916666667</v>
      </c>
      <c r="B2623" s="35">
        <v>19.0</v>
      </c>
      <c r="C2623" s="35" t="s">
        <v>128</v>
      </c>
      <c r="D2623" s="36" t="s">
        <v>107</v>
      </c>
      <c r="E2623" s="35" t="s">
        <v>173</v>
      </c>
      <c r="F2623" s="46">
        <f>IF(Cadastro_Cargas!$E$5=0,0,IF(Perfil_Area!$V$15=0,0,MIN(Cadastro_Cargas!$E$5,MAX(Cadastro_Cargas!$F$5,Perfil_Area!$V$15*RANDBETWEEN(85,115)/100))))</f>
        <v>0.172</v>
      </c>
    </row>
    <row r="2624" ht="15.0" customHeight="1">
      <c r="A2624" s="45">
        <v>45665.7916666667</v>
      </c>
      <c r="B2624" s="35">
        <v>19.0</v>
      </c>
      <c r="C2624" s="35" t="s">
        <v>128</v>
      </c>
      <c r="D2624" s="39" t="s">
        <v>31</v>
      </c>
      <c r="E2624" s="35" t="s">
        <v>174</v>
      </c>
      <c r="F2624" s="46">
        <f>IF(Cadastro_Cargas!$E$6=0,0,IF(Perfil_Area!$V$3=0,0,MIN(Cadastro_Cargas!$E$6,MAX(Cadastro_Cargas!$F$6,Perfil_Area!$V$3*RANDBETWEEN(85,115)/100))))</f>
        <v>0.606</v>
      </c>
    </row>
    <row r="2625" ht="15.0" customHeight="1">
      <c r="A2625" s="45">
        <v>45665.7916666667</v>
      </c>
      <c r="B2625" s="35">
        <v>19.0</v>
      </c>
      <c r="C2625" s="35" t="s">
        <v>128</v>
      </c>
      <c r="D2625" s="40" t="s">
        <v>44</v>
      </c>
      <c r="E2625" s="35" t="s">
        <v>174</v>
      </c>
      <c r="F2625" s="46">
        <f>IF(Cadastro_Cargas!$E$7=0,0,IF(Perfil_Area!$V$5=0,0,MIN(Cadastro_Cargas!$E$7,MAX(Cadastro_Cargas!$F$7,Perfil_Area!$V$5*RANDBETWEEN(85,115)/100))))</f>
        <v>0.354</v>
      </c>
    </row>
    <row r="2626" ht="15.0" customHeight="1">
      <c r="A2626" s="45">
        <v>45665.7916666667</v>
      </c>
      <c r="B2626" s="35">
        <v>19.0</v>
      </c>
      <c r="C2626" s="35" t="s">
        <v>128</v>
      </c>
      <c r="D2626" s="41" t="s">
        <v>56</v>
      </c>
      <c r="E2626" s="35" t="s">
        <v>174</v>
      </c>
      <c r="F2626" s="46">
        <f>IF(Cadastro_Cargas!$E$8=0,0,IF(Perfil_Area!$V$7=0,0,MIN(Cadastro_Cargas!$E$8,MAX(Cadastro_Cargas!$F$8,Perfil_Area!$V$7*RANDBETWEEN(85,115)/100))))</f>
        <v>0.176</v>
      </c>
    </row>
    <row r="2627" ht="15.0" customHeight="1">
      <c r="A2627" s="45">
        <v>45665.7916666667</v>
      </c>
      <c r="B2627" s="35">
        <v>19.0</v>
      </c>
      <c r="C2627" s="35" t="s">
        <v>129</v>
      </c>
      <c r="D2627" s="36" t="s">
        <v>104</v>
      </c>
      <c r="E2627" s="35" t="s">
        <v>173</v>
      </c>
      <c r="F2627" s="46">
        <f>IF(Cadastro_Cargas!$E$9=0,0,IF(Perfil_Area!$V$10=0,0,MIN(Cadastro_Cargas!$E$9,MAX(Cadastro_Cargas!$F$9,Perfil_Area!$V$10*RANDBETWEEN(85,115)/100))))</f>
        <v>0</v>
      </c>
    </row>
    <row r="2628" ht="15.0" customHeight="1">
      <c r="A2628" s="45">
        <v>45665.7916666667</v>
      </c>
      <c r="B2628" s="35">
        <v>19.0</v>
      </c>
      <c r="C2628" s="35" t="s">
        <v>129</v>
      </c>
      <c r="D2628" s="36" t="s">
        <v>105</v>
      </c>
      <c r="E2628" s="35" t="s">
        <v>173</v>
      </c>
      <c r="F2628" s="46">
        <f>IF(Cadastro_Cargas!$E$10=0,0,IF(Perfil_Area!$V$12=0,0,MIN(Cadastro_Cargas!$E$10,MAX(Cadastro_Cargas!$F$10,Perfil_Area!$V$12*RANDBETWEEN(85,115)/100))))</f>
        <v>0</v>
      </c>
    </row>
    <row r="2629" ht="15.0" customHeight="1">
      <c r="A2629" s="45">
        <v>45665.7916666667</v>
      </c>
      <c r="B2629" s="35">
        <v>19.0</v>
      </c>
      <c r="C2629" s="35" t="s">
        <v>129</v>
      </c>
      <c r="D2629" s="36" t="s">
        <v>106</v>
      </c>
      <c r="E2629" s="35" t="s">
        <v>173</v>
      </c>
      <c r="F2629" s="46">
        <f>IF(Cadastro_Cargas!$E$11=0,0,IF(Perfil_Area!$V$14=0,0,MIN(Cadastro_Cargas!$E$11,MAX(Cadastro_Cargas!$F$11,Perfil_Area!$V$14*RANDBETWEEN(85,115)/100))))</f>
        <v>2.136731055</v>
      </c>
    </row>
    <row r="2630" ht="15.0" customHeight="1">
      <c r="A2630" s="45">
        <v>45665.7916666667</v>
      </c>
      <c r="B2630" s="35">
        <v>19.0</v>
      </c>
      <c r="C2630" s="35" t="s">
        <v>129</v>
      </c>
      <c r="D2630" s="36" t="s">
        <v>107</v>
      </c>
      <c r="E2630" s="35" t="s">
        <v>173</v>
      </c>
      <c r="F2630" s="46">
        <f>IF(Cadastro_Cargas!$E$12=0,0,IF(Perfil_Area!$V$16=0,0,MIN(Cadastro_Cargas!$E$12,MAX(Cadastro_Cargas!$F$12,Perfil_Area!$V$16*RANDBETWEEN(85,115)/100))))</f>
        <v>0.18</v>
      </c>
    </row>
    <row r="2631" ht="15.0" customHeight="1">
      <c r="A2631" s="45">
        <v>45665.7916666667</v>
      </c>
      <c r="B2631" s="35">
        <v>19.0</v>
      </c>
      <c r="C2631" s="35" t="s">
        <v>129</v>
      </c>
      <c r="D2631" s="39" t="s">
        <v>31</v>
      </c>
      <c r="E2631" s="35" t="s">
        <v>174</v>
      </c>
      <c r="F2631" s="46">
        <f>IF(Cadastro_Cargas!$E$13=0,0,IF(Perfil_Area!$V$4=0,0,MIN(Cadastro_Cargas!$E$13,MAX(Cadastro_Cargas!$F$13,Perfil_Area!$V$4*RANDBETWEEN(85,115)/100))))</f>
        <v>1.1175</v>
      </c>
    </row>
    <row r="2632" ht="15.0" customHeight="1">
      <c r="A2632" s="45">
        <v>45665.7916666667</v>
      </c>
      <c r="B2632" s="35">
        <v>19.0</v>
      </c>
      <c r="C2632" s="35" t="s">
        <v>129</v>
      </c>
      <c r="D2632" s="40" t="s">
        <v>44</v>
      </c>
      <c r="E2632" s="35" t="s">
        <v>174</v>
      </c>
      <c r="F2632" s="46">
        <f>IF(Cadastro_Cargas!$E$14=0,0,IF(Perfil_Area!$V$6=0,0,MIN(Cadastro_Cargas!$E$14,MAX(Cadastro_Cargas!$F$14,Perfil_Area!$V$6*RANDBETWEEN(85,115)/100))))</f>
        <v>0.514</v>
      </c>
    </row>
    <row r="2633" ht="15.0" customHeight="1">
      <c r="A2633" s="45">
        <v>45665.7916666667</v>
      </c>
      <c r="B2633" s="35">
        <v>19.0</v>
      </c>
      <c r="C2633" s="35" t="s">
        <v>129</v>
      </c>
      <c r="D2633" s="41" t="s">
        <v>56</v>
      </c>
      <c r="E2633" s="35" t="s">
        <v>174</v>
      </c>
      <c r="F2633" s="46">
        <f>IF(Cadastro_Cargas!$E$15=0,0,IF(Perfil_Area!$V$8=0,0,MIN(Cadastro_Cargas!$E$15,MAX(Cadastro_Cargas!$F$15,Perfil_Area!$V$8*RANDBETWEEN(85,115)/100))))</f>
        <v>0.336</v>
      </c>
    </row>
    <row r="2634" ht="15.0" customHeight="1">
      <c r="A2634" s="45">
        <v>45665.8333333333</v>
      </c>
      <c r="B2634" s="35">
        <v>20.0</v>
      </c>
      <c r="C2634" s="35" t="s">
        <v>128</v>
      </c>
      <c r="D2634" s="36" t="s">
        <v>104</v>
      </c>
      <c r="E2634" s="35" t="s">
        <v>173</v>
      </c>
      <c r="F2634" s="46">
        <f>IF(Cadastro_Cargas!$E$2=0,0,IF(Perfil_Area!$W$9=0,0,MIN(Cadastro_Cargas!$E$2,MAX(Cadastro_Cargas!$F$2,Perfil_Area!$W$9*RANDBETWEEN(85,115)/100))))</f>
        <v>3.92</v>
      </c>
    </row>
    <row r="2635" ht="15.0" customHeight="1">
      <c r="A2635" s="45">
        <v>45665.8333333333</v>
      </c>
      <c r="B2635" s="35">
        <v>20.0</v>
      </c>
      <c r="C2635" s="35" t="s">
        <v>128</v>
      </c>
      <c r="D2635" s="36" t="s">
        <v>105</v>
      </c>
      <c r="E2635" s="35" t="s">
        <v>173</v>
      </c>
      <c r="F2635" s="46">
        <f>IF(Cadastro_Cargas!$E$3=0,0,IF(Perfil_Area!$W$11=0,0,MIN(Cadastro_Cargas!$E$3,MAX(Cadastro_Cargas!$F$3,Perfil_Area!$W$11*RANDBETWEEN(85,115)/100))))</f>
        <v>0</v>
      </c>
    </row>
    <row r="2636" ht="15.0" customHeight="1">
      <c r="A2636" s="45">
        <v>45665.8333333333</v>
      </c>
      <c r="B2636" s="35">
        <v>20.0</v>
      </c>
      <c r="C2636" s="35" t="s">
        <v>128</v>
      </c>
      <c r="D2636" s="36" t="s">
        <v>106</v>
      </c>
      <c r="E2636" s="35" t="s">
        <v>173</v>
      </c>
      <c r="F2636" s="46">
        <f>IF(Cadastro_Cargas!$E$4=0,0,IF(Perfil_Area!$W$13=0,0,MIN(Cadastro_Cargas!$E$4,MAX(Cadastro_Cargas!$F$4,Perfil_Area!$W$13*RANDBETWEEN(85,115)/100))))</f>
        <v>0</v>
      </c>
    </row>
    <row r="2637" ht="15.0" customHeight="1">
      <c r="A2637" s="45">
        <v>45665.8333333333</v>
      </c>
      <c r="B2637" s="35">
        <v>20.0</v>
      </c>
      <c r="C2637" s="35" t="s">
        <v>128</v>
      </c>
      <c r="D2637" s="36" t="s">
        <v>107</v>
      </c>
      <c r="E2637" s="35" t="s">
        <v>173</v>
      </c>
      <c r="F2637" s="46">
        <f>IF(Cadastro_Cargas!$E$5=0,0,IF(Perfil_Area!$W$15=0,0,MIN(Cadastro_Cargas!$E$5,MAX(Cadastro_Cargas!$F$5,Perfil_Area!$W$15*RANDBETWEEN(85,115)/100))))</f>
        <v>0.194</v>
      </c>
    </row>
    <row r="2638" ht="15.0" customHeight="1">
      <c r="A2638" s="45">
        <v>45665.8333333333</v>
      </c>
      <c r="B2638" s="35">
        <v>20.0</v>
      </c>
      <c r="C2638" s="35" t="s">
        <v>128</v>
      </c>
      <c r="D2638" s="39" t="s">
        <v>31</v>
      </c>
      <c r="E2638" s="35" t="s">
        <v>174</v>
      </c>
      <c r="F2638" s="46">
        <f>IF(Cadastro_Cargas!$E$6=0,0,IF(Perfil_Area!$W$3=0,0,MIN(Cadastro_Cargas!$E$6,MAX(Cadastro_Cargas!$F$6,Perfil_Area!$W$3*RANDBETWEEN(85,115)/100))))</f>
        <v>0.606</v>
      </c>
    </row>
    <row r="2639" ht="15.0" customHeight="1">
      <c r="A2639" s="45">
        <v>45665.8333333333</v>
      </c>
      <c r="B2639" s="35">
        <v>20.0</v>
      </c>
      <c r="C2639" s="35" t="s">
        <v>128</v>
      </c>
      <c r="D2639" s="40" t="s">
        <v>44</v>
      </c>
      <c r="E2639" s="35" t="s">
        <v>174</v>
      </c>
      <c r="F2639" s="46">
        <f>IF(Cadastro_Cargas!$E$7=0,0,IF(Perfil_Area!$W$5=0,0,MIN(Cadastro_Cargas!$E$7,MAX(Cadastro_Cargas!$F$7,Perfil_Area!$W$5*RANDBETWEEN(85,115)/100))))</f>
        <v>0.354</v>
      </c>
    </row>
    <row r="2640" ht="15.0" customHeight="1">
      <c r="A2640" s="45">
        <v>45665.8333333333</v>
      </c>
      <c r="B2640" s="35">
        <v>20.0</v>
      </c>
      <c r="C2640" s="35" t="s">
        <v>128</v>
      </c>
      <c r="D2640" s="41" t="s">
        <v>56</v>
      </c>
      <c r="E2640" s="35" t="s">
        <v>174</v>
      </c>
      <c r="F2640" s="46">
        <f>IF(Cadastro_Cargas!$E$8=0,0,IF(Perfil_Area!$W$7=0,0,MIN(Cadastro_Cargas!$E$8,MAX(Cadastro_Cargas!$F$8,Perfil_Area!$W$7*RANDBETWEEN(85,115)/100))))</f>
        <v>0.176</v>
      </c>
    </row>
    <row r="2641" ht="15.0" customHeight="1">
      <c r="A2641" s="45">
        <v>45665.8333333333</v>
      </c>
      <c r="B2641" s="35">
        <v>20.0</v>
      </c>
      <c r="C2641" s="35" t="s">
        <v>129</v>
      </c>
      <c r="D2641" s="36" t="s">
        <v>104</v>
      </c>
      <c r="E2641" s="35" t="s">
        <v>173</v>
      </c>
      <c r="F2641" s="46">
        <f>IF(Cadastro_Cargas!$E$9=0,0,IF(Perfil_Area!$W$10=0,0,MIN(Cadastro_Cargas!$E$9,MAX(Cadastro_Cargas!$F$9,Perfil_Area!$W$10*RANDBETWEEN(85,115)/100))))</f>
        <v>7.36</v>
      </c>
    </row>
    <row r="2642" ht="15.0" customHeight="1">
      <c r="A2642" s="45">
        <v>45665.8333333333</v>
      </c>
      <c r="B2642" s="35">
        <v>20.0</v>
      </c>
      <c r="C2642" s="35" t="s">
        <v>129</v>
      </c>
      <c r="D2642" s="36" t="s">
        <v>105</v>
      </c>
      <c r="E2642" s="35" t="s">
        <v>173</v>
      </c>
      <c r="F2642" s="46">
        <f>IF(Cadastro_Cargas!$E$10=0,0,IF(Perfil_Area!$W$12=0,0,MIN(Cadastro_Cargas!$E$10,MAX(Cadastro_Cargas!$F$10,Perfil_Area!$W$12*RANDBETWEEN(85,115)/100))))</f>
        <v>17.6</v>
      </c>
    </row>
    <row r="2643" ht="15.0" customHeight="1">
      <c r="A2643" s="45">
        <v>45665.8333333333</v>
      </c>
      <c r="B2643" s="35">
        <v>20.0</v>
      </c>
      <c r="C2643" s="35" t="s">
        <v>129</v>
      </c>
      <c r="D2643" s="36" t="s">
        <v>106</v>
      </c>
      <c r="E2643" s="35" t="s">
        <v>173</v>
      </c>
      <c r="F2643" s="46">
        <f>IF(Cadastro_Cargas!$E$11=0,0,IF(Perfil_Area!$W$14=0,0,MIN(Cadastro_Cargas!$E$11,MAX(Cadastro_Cargas!$F$11,Perfil_Area!$W$14*RANDBETWEEN(85,115)/100))))</f>
        <v>2.269872214</v>
      </c>
    </row>
    <row r="2644" ht="15.0" customHeight="1">
      <c r="A2644" s="45">
        <v>45665.8333333333</v>
      </c>
      <c r="B2644" s="35">
        <v>20.0</v>
      </c>
      <c r="C2644" s="35" t="s">
        <v>129</v>
      </c>
      <c r="D2644" s="36" t="s">
        <v>107</v>
      </c>
      <c r="E2644" s="35" t="s">
        <v>173</v>
      </c>
      <c r="F2644" s="46">
        <f>IF(Cadastro_Cargas!$E$12=0,0,IF(Perfil_Area!$W$16=0,0,MIN(Cadastro_Cargas!$E$12,MAX(Cadastro_Cargas!$F$12,Perfil_Area!$W$16*RANDBETWEEN(85,115)/100))))</f>
        <v>0.186</v>
      </c>
    </row>
    <row r="2645" ht="15.0" customHeight="1">
      <c r="A2645" s="45">
        <v>45665.8333333333</v>
      </c>
      <c r="B2645" s="35">
        <v>20.0</v>
      </c>
      <c r="C2645" s="35" t="s">
        <v>129</v>
      </c>
      <c r="D2645" s="39" t="s">
        <v>31</v>
      </c>
      <c r="E2645" s="35" t="s">
        <v>174</v>
      </c>
      <c r="F2645" s="46">
        <f>IF(Cadastro_Cargas!$E$13=0,0,IF(Perfil_Area!$W$4=0,0,MIN(Cadastro_Cargas!$E$13,MAX(Cadastro_Cargas!$F$13,Perfil_Area!$W$4*RANDBETWEEN(85,115)/100))))</f>
        <v>1.1175</v>
      </c>
    </row>
    <row r="2646" ht="15.0" customHeight="1">
      <c r="A2646" s="45">
        <v>45665.8333333333</v>
      </c>
      <c r="B2646" s="35">
        <v>20.0</v>
      </c>
      <c r="C2646" s="35" t="s">
        <v>129</v>
      </c>
      <c r="D2646" s="40" t="s">
        <v>44</v>
      </c>
      <c r="E2646" s="35" t="s">
        <v>174</v>
      </c>
      <c r="F2646" s="46">
        <f>IF(Cadastro_Cargas!$E$14=0,0,IF(Perfil_Area!$W$6=0,0,MIN(Cadastro_Cargas!$E$14,MAX(Cadastro_Cargas!$F$14,Perfil_Area!$W$6*RANDBETWEEN(85,115)/100))))</f>
        <v>0.39498</v>
      </c>
    </row>
    <row r="2647" ht="15.0" customHeight="1">
      <c r="A2647" s="45">
        <v>45665.8333333333</v>
      </c>
      <c r="B2647" s="35">
        <v>20.0</v>
      </c>
      <c r="C2647" s="35" t="s">
        <v>129</v>
      </c>
      <c r="D2647" s="41" t="s">
        <v>56</v>
      </c>
      <c r="E2647" s="35" t="s">
        <v>174</v>
      </c>
      <c r="F2647" s="46">
        <f>IF(Cadastro_Cargas!$E$15=0,0,IF(Perfil_Area!$W$8=0,0,MIN(Cadastro_Cargas!$E$15,MAX(Cadastro_Cargas!$F$15,Perfil_Area!$W$8*RANDBETWEEN(85,115)/100))))</f>
        <v>0.336</v>
      </c>
    </row>
    <row r="2648" ht="15.0" customHeight="1">
      <c r="A2648" s="45">
        <v>45665.875</v>
      </c>
      <c r="B2648" s="35">
        <v>21.0</v>
      </c>
      <c r="C2648" s="35" t="s">
        <v>128</v>
      </c>
      <c r="D2648" s="36" t="s">
        <v>104</v>
      </c>
      <c r="E2648" s="35" t="s">
        <v>173</v>
      </c>
      <c r="F2648" s="46">
        <f>IF(Cadastro_Cargas!$E$2=0,0,IF(Perfil_Area!$X$9=0,0,MIN(Cadastro_Cargas!$E$2,MAX(Cadastro_Cargas!$F$2,Perfil_Area!$X$9*RANDBETWEEN(85,115)/100))))</f>
        <v>3.72</v>
      </c>
    </row>
    <row r="2649" ht="15.0" customHeight="1">
      <c r="A2649" s="45">
        <v>45665.875</v>
      </c>
      <c r="B2649" s="35">
        <v>21.0</v>
      </c>
      <c r="C2649" s="35" t="s">
        <v>128</v>
      </c>
      <c r="D2649" s="36" t="s">
        <v>105</v>
      </c>
      <c r="E2649" s="35" t="s">
        <v>173</v>
      </c>
      <c r="F2649" s="46">
        <f>IF(Cadastro_Cargas!$E$3=0,0,IF(Perfil_Area!$X$11=0,0,MIN(Cadastro_Cargas!$E$3,MAX(Cadastro_Cargas!$F$3,Perfil_Area!$X$11*RANDBETWEEN(85,115)/100))))</f>
        <v>0</v>
      </c>
    </row>
    <row r="2650" ht="15.0" customHeight="1">
      <c r="A2650" s="45">
        <v>45665.875</v>
      </c>
      <c r="B2650" s="35">
        <v>21.0</v>
      </c>
      <c r="C2650" s="35" t="s">
        <v>128</v>
      </c>
      <c r="D2650" s="36" t="s">
        <v>106</v>
      </c>
      <c r="E2650" s="35" t="s">
        <v>173</v>
      </c>
      <c r="F2650" s="46">
        <f>IF(Cadastro_Cargas!$E$4=0,0,IF(Perfil_Area!$X$13=0,0,MIN(Cadastro_Cargas!$E$4,MAX(Cadastro_Cargas!$F$4,Perfil_Area!$X$13*RANDBETWEEN(85,115)/100))))</f>
        <v>0</v>
      </c>
    </row>
    <row r="2651" ht="15.0" customHeight="1">
      <c r="A2651" s="45">
        <v>45665.875</v>
      </c>
      <c r="B2651" s="35">
        <v>21.0</v>
      </c>
      <c r="C2651" s="35" t="s">
        <v>128</v>
      </c>
      <c r="D2651" s="36" t="s">
        <v>107</v>
      </c>
      <c r="E2651" s="35" t="s">
        <v>173</v>
      </c>
      <c r="F2651" s="46">
        <f>IF(Cadastro_Cargas!$E$5=0,0,IF(Perfil_Area!$X$15=0,0,MIN(Cadastro_Cargas!$E$5,MAX(Cadastro_Cargas!$F$5,Perfil_Area!$X$15*RANDBETWEEN(85,115)/100))))</f>
        <v>0.2</v>
      </c>
    </row>
    <row r="2652" ht="15.0" customHeight="1">
      <c r="A2652" s="45">
        <v>45665.875</v>
      </c>
      <c r="B2652" s="35">
        <v>21.0</v>
      </c>
      <c r="C2652" s="35" t="s">
        <v>128</v>
      </c>
      <c r="D2652" s="39" t="s">
        <v>31</v>
      </c>
      <c r="E2652" s="35" t="s">
        <v>174</v>
      </c>
      <c r="F2652" s="46">
        <f>IF(Cadastro_Cargas!$E$6=0,0,IF(Perfil_Area!$X$3=0,0,MIN(Cadastro_Cargas!$E$6,MAX(Cadastro_Cargas!$F$6,Perfil_Area!$X$3*RANDBETWEEN(85,115)/100))))</f>
        <v>0.606</v>
      </c>
    </row>
    <row r="2653" ht="15.0" customHeight="1">
      <c r="A2653" s="45">
        <v>45665.875</v>
      </c>
      <c r="B2653" s="35">
        <v>21.0</v>
      </c>
      <c r="C2653" s="35" t="s">
        <v>128</v>
      </c>
      <c r="D2653" s="40" t="s">
        <v>44</v>
      </c>
      <c r="E2653" s="35" t="s">
        <v>174</v>
      </c>
      <c r="F2653" s="46">
        <f>IF(Cadastro_Cargas!$E$7=0,0,IF(Perfil_Area!$X$5=0,0,MIN(Cadastro_Cargas!$E$7,MAX(Cadastro_Cargas!$F$7,Perfil_Area!$X$5*RANDBETWEEN(85,115)/100))))</f>
        <v>0.29866</v>
      </c>
    </row>
    <row r="2654" ht="15.0" customHeight="1">
      <c r="A2654" s="45">
        <v>45665.875</v>
      </c>
      <c r="B2654" s="35">
        <v>21.0</v>
      </c>
      <c r="C2654" s="35" t="s">
        <v>128</v>
      </c>
      <c r="D2654" s="41" t="s">
        <v>56</v>
      </c>
      <c r="E2654" s="35" t="s">
        <v>174</v>
      </c>
      <c r="F2654" s="46">
        <f>IF(Cadastro_Cargas!$E$8=0,0,IF(Perfil_Area!$X$7=0,0,MIN(Cadastro_Cargas!$E$8,MAX(Cadastro_Cargas!$F$8,Perfil_Area!$X$7*RANDBETWEEN(85,115)/100))))</f>
        <v>0.176</v>
      </c>
    </row>
    <row r="2655" ht="15.0" customHeight="1">
      <c r="A2655" s="45">
        <v>45665.875</v>
      </c>
      <c r="B2655" s="35">
        <v>21.0</v>
      </c>
      <c r="C2655" s="35" t="s">
        <v>129</v>
      </c>
      <c r="D2655" s="36" t="s">
        <v>104</v>
      </c>
      <c r="E2655" s="35" t="s">
        <v>173</v>
      </c>
      <c r="F2655" s="46">
        <f>IF(Cadastro_Cargas!$E$9=0,0,IF(Perfil_Area!$X$10=0,0,MIN(Cadastro_Cargas!$E$9,MAX(Cadastro_Cargas!$F$9,Perfil_Area!$X$10*RANDBETWEEN(85,115)/100))))</f>
        <v>7.92</v>
      </c>
    </row>
    <row r="2656" ht="15.0" customHeight="1">
      <c r="A2656" s="45">
        <v>45665.875</v>
      </c>
      <c r="B2656" s="35">
        <v>21.0</v>
      </c>
      <c r="C2656" s="35" t="s">
        <v>129</v>
      </c>
      <c r="D2656" s="36" t="s">
        <v>105</v>
      </c>
      <c r="E2656" s="35" t="s">
        <v>173</v>
      </c>
      <c r="F2656" s="46">
        <f>IF(Cadastro_Cargas!$E$10=0,0,IF(Perfil_Area!$X$12=0,0,MIN(Cadastro_Cargas!$E$10,MAX(Cadastro_Cargas!$F$10,Perfil_Area!$X$12*RANDBETWEEN(85,115)/100))))</f>
        <v>17.6</v>
      </c>
    </row>
    <row r="2657" ht="15.0" customHeight="1">
      <c r="A2657" s="45">
        <v>45665.875</v>
      </c>
      <c r="B2657" s="35">
        <v>21.0</v>
      </c>
      <c r="C2657" s="35" t="s">
        <v>129</v>
      </c>
      <c r="D2657" s="36" t="s">
        <v>106</v>
      </c>
      <c r="E2657" s="35" t="s">
        <v>173</v>
      </c>
      <c r="F2657" s="46">
        <f>IF(Cadastro_Cargas!$E$11=0,0,IF(Perfil_Area!$X$14=0,0,MIN(Cadastro_Cargas!$E$11,MAX(Cadastro_Cargas!$F$11,Perfil_Area!$X$14*RANDBETWEEN(85,115)/100))))</f>
        <v>2.367013373</v>
      </c>
    </row>
    <row r="2658" ht="15.0" customHeight="1">
      <c r="A2658" s="45">
        <v>45665.875</v>
      </c>
      <c r="B2658" s="35">
        <v>21.0</v>
      </c>
      <c r="C2658" s="35" t="s">
        <v>129</v>
      </c>
      <c r="D2658" s="36" t="s">
        <v>107</v>
      </c>
      <c r="E2658" s="35" t="s">
        <v>173</v>
      </c>
      <c r="F2658" s="46">
        <f>IF(Cadastro_Cargas!$E$12=0,0,IF(Perfil_Area!$X$16=0,0,MIN(Cadastro_Cargas!$E$12,MAX(Cadastro_Cargas!$F$12,Perfil_Area!$X$16*RANDBETWEEN(85,115)/100))))</f>
        <v>0.188</v>
      </c>
    </row>
    <row r="2659" ht="15.0" customHeight="1">
      <c r="A2659" s="45">
        <v>45665.875</v>
      </c>
      <c r="B2659" s="35">
        <v>21.0</v>
      </c>
      <c r="C2659" s="35" t="s">
        <v>129</v>
      </c>
      <c r="D2659" s="39" t="s">
        <v>31</v>
      </c>
      <c r="E2659" s="35" t="s">
        <v>174</v>
      </c>
      <c r="F2659" s="46">
        <f>IF(Cadastro_Cargas!$E$13=0,0,IF(Perfil_Area!$X$4=0,0,MIN(Cadastro_Cargas!$E$13,MAX(Cadastro_Cargas!$F$13,Perfil_Area!$X$4*RANDBETWEEN(85,115)/100))))</f>
        <v>1.1175</v>
      </c>
    </row>
    <row r="2660" ht="15.0" customHeight="1">
      <c r="A2660" s="45">
        <v>45665.875</v>
      </c>
      <c r="B2660" s="35">
        <v>21.0</v>
      </c>
      <c r="C2660" s="35" t="s">
        <v>129</v>
      </c>
      <c r="D2660" s="40" t="s">
        <v>44</v>
      </c>
      <c r="E2660" s="35" t="s">
        <v>174</v>
      </c>
      <c r="F2660" s="46">
        <f>IF(Cadastro_Cargas!$E$14=0,0,IF(Perfil_Area!$X$6=0,0,MIN(Cadastro_Cargas!$E$14,MAX(Cadastro_Cargas!$F$14,Perfil_Area!$X$6*RANDBETWEEN(85,115)/100))))</f>
        <v>0.36642</v>
      </c>
    </row>
    <row r="2661" ht="15.0" customHeight="1">
      <c r="A2661" s="45">
        <v>45665.875</v>
      </c>
      <c r="B2661" s="35">
        <v>21.0</v>
      </c>
      <c r="C2661" s="35" t="s">
        <v>129</v>
      </c>
      <c r="D2661" s="41" t="s">
        <v>56</v>
      </c>
      <c r="E2661" s="35" t="s">
        <v>174</v>
      </c>
      <c r="F2661" s="46">
        <f>IF(Cadastro_Cargas!$E$15=0,0,IF(Perfil_Area!$X$8=0,0,MIN(Cadastro_Cargas!$E$15,MAX(Cadastro_Cargas!$F$15,Perfil_Area!$X$8*RANDBETWEEN(85,115)/100))))</f>
        <v>0.336</v>
      </c>
    </row>
    <row r="2662" ht="15.0" customHeight="1">
      <c r="A2662" s="45">
        <v>45665.9166666667</v>
      </c>
      <c r="B2662" s="35">
        <v>22.0</v>
      </c>
      <c r="C2662" s="35" t="s">
        <v>128</v>
      </c>
      <c r="D2662" s="36" t="s">
        <v>104</v>
      </c>
      <c r="E2662" s="35" t="s">
        <v>173</v>
      </c>
      <c r="F2662" s="46">
        <f>IF(Cadastro_Cargas!$E$2=0,0,IF(Perfil_Area!$Y$9=0,0,MIN(Cadastro_Cargas!$E$2,MAX(Cadastro_Cargas!$F$2,Perfil_Area!$Y$9*RANDBETWEEN(85,115)/100))))</f>
        <v>4</v>
      </c>
    </row>
    <row r="2663" ht="15.0" customHeight="1">
      <c r="A2663" s="45">
        <v>45665.9166666667</v>
      </c>
      <c r="B2663" s="35">
        <v>22.0</v>
      </c>
      <c r="C2663" s="35" t="s">
        <v>128</v>
      </c>
      <c r="D2663" s="36" t="s">
        <v>105</v>
      </c>
      <c r="E2663" s="35" t="s">
        <v>173</v>
      </c>
      <c r="F2663" s="46">
        <f>IF(Cadastro_Cargas!$E$3=0,0,IF(Perfil_Area!$Y$11=0,0,MIN(Cadastro_Cargas!$E$3,MAX(Cadastro_Cargas!$F$3,Perfil_Area!$Y$11*RANDBETWEEN(85,115)/100))))</f>
        <v>0</v>
      </c>
    </row>
    <row r="2664" ht="15.0" customHeight="1">
      <c r="A2664" s="45">
        <v>45665.9166666667</v>
      </c>
      <c r="B2664" s="35">
        <v>22.0</v>
      </c>
      <c r="C2664" s="35" t="s">
        <v>128</v>
      </c>
      <c r="D2664" s="36" t="s">
        <v>106</v>
      </c>
      <c r="E2664" s="35" t="s">
        <v>173</v>
      </c>
      <c r="F2664" s="46">
        <f>IF(Cadastro_Cargas!$E$4=0,0,IF(Perfil_Area!$Y$13=0,0,MIN(Cadastro_Cargas!$E$4,MAX(Cadastro_Cargas!$F$4,Perfil_Area!$Y$13*RANDBETWEEN(85,115)/100))))</f>
        <v>0</v>
      </c>
    </row>
    <row r="2665" ht="15.0" customHeight="1">
      <c r="A2665" s="45">
        <v>45665.9166666667</v>
      </c>
      <c r="B2665" s="35">
        <v>22.0</v>
      </c>
      <c r="C2665" s="35" t="s">
        <v>128</v>
      </c>
      <c r="D2665" s="36" t="s">
        <v>107</v>
      </c>
      <c r="E2665" s="35" t="s">
        <v>173</v>
      </c>
      <c r="F2665" s="46">
        <f>IF(Cadastro_Cargas!$E$5=0,0,IF(Perfil_Area!$Y$15=0,0,MIN(Cadastro_Cargas!$E$5,MAX(Cadastro_Cargas!$F$5,Perfil_Area!$Y$15*RANDBETWEEN(85,115)/100))))</f>
        <v>0.176</v>
      </c>
    </row>
    <row r="2666" ht="15.0" customHeight="1">
      <c r="A2666" s="45">
        <v>45665.9166666667</v>
      </c>
      <c r="B2666" s="35">
        <v>22.0</v>
      </c>
      <c r="C2666" s="35" t="s">
        <v>128</v>
      </c>
      <c r="D2666" s="39" t="s">
        <v>31</v>
      </c>
      <c r="E2666" s="35" t="s">
        <v>174</v>
      </c>
      <c r="F2666" s="46">
        <f>IF(Cadastro_Cargas!$E$6=0,0,IF(Perfil_Area!$Y$3=0,0,MIN(Cadastro_Cargas!$E$6,MAX(Cadastro_Cargas!$F$6,Perfil_Area!$Y$3*RANDBETWEEN(85,115)/100))))</f>
        <v>0.606</v>
      </c>
    </row>
    <row r="2667" ht="15.0" customHeight="1">
      <c r="A2667" s="45">
        <v>45665.9166666667</v>
      </c>
      <c r="B2667" s="35">
        <v>22.0</v>
      </c>
      <c r="C2667" s="35" t="s">
        <v>128</v>
      </c>
      <c r="D2667" s="40" t="s">
        <v>44</v>
      </c>
      <c r="E2667" s="35" t="s">
        <v>174</v>
      </c>
      <c r="F2667" s="46">
        <f>IF(Cadastro_Cargas!$E$7=0,0,IF(Perfil_Area!$Y$5=0,0,MIN(Cadastro_Cargas!$E$7,MAX(Cadastro_Cargas!$F$7,Perfil_Area!$Y$5*RANDBETWEEN(85,115)/100))))</f>
        <v>0.2877</v>
      </c>
    </row>
    <row r="2668" ht="15.0" customHeight="1">
      <c r="A2668" s="45">
        <v>45665.9166666667</v>
      </c>
      <c r="B2668" s="35">
        <v>22.0</v>
      </c>
      <c r="C2668" s="35" t="s">
        <v>128</v>
      </c>
      <c r="D2668" s="41" t="s">
        <v>56</v>
      </c>
      <c r="E2668" s="35" t="s">
        <v>174</v>
      </c>
      <c r="F2668" s="46">
        <f>IF(Cadastro_Cargas!$E$8=0,0,IF(Perfil_Area!$Y$7=0,0,MIN(Cadastro_Cargas!$E$8,MAX(Cadastro_Cargas!$F$8,Perfil_Area!$Y$7*RANDBETWEEN(85,115)/100))))</f>
        <v>0.176</v>
      </c>
    </row>
    <row r="2669" ht="15.0" customHeight="1">
      <c r="A2669" s="45">
        <v>45665.9166666667</v>
      </c>
      <c r="B2669" s="35">
        <v>22.0</v>
      </c>
      <c r="C2669" s="35" t="s">
        <v>129</v>
      </c>
      <c r="D2669" s="36" t="s">
        <v>104</v>
      </c>
      <c r="E2669" s="35" t="s">
        <v>173</v>
      </c>
      <c r="F2669" s="46">
        <f>IF(Cadastro_Cargas!$E$9=0,0,IF(Perfil_Area!$Y$10=0,0,MIN(Cadastro_Cargas!$E$9,MAX(Cadastro_Cargas!$F$9,Perfil_Area!$Y$10*RANDBETWEEN(85,115)/100))))</f>
        <v>8</v>
      </c>
    </row>
    <row r="2670" ht="15.0" customHeight="1">
      <c r="A2670" s="45">
        <v>45665.9166666667</v>
      </c>
      <c r="B2670" s="35">
        <v>22.0</v>
      </c>
      <c r="C2670" s="35" t="s">
        <v>129</v>
      </c>
      <c r="D2670" s="36" t="s">
        <v>105</v>
      </c>
      <c r="E2670" s="35" t="s">
        <v>173</v>
      </c>
      <c r="F2670" s="46">
        <f>IF(Cadastro_Cargas!$E$10=0,0,IF(Perfil_Area!$Y$12=0,0,MIN(Cadastro_Cargas!$E$10,MAX(Cadastro_Cargas!$F$10,Perfil_Area!$Y$12*RANDBETWEEN(85,115)/100))))</f>
        <v>0</v>
      </c>
    </row>
    <row r="2671" ht="15.0" customHeight="1">
      <c r="A2671" s="45">
        <v>45665.9166666667</v>
      </c>
      <c r="B2671" s="35">
        <v>22.0</v>
      </c>
      <c r="C2671" s="35" t="s">
        <v>129</v>
      </c>
      <c r="D2671" s="36" t="s">
        <v>106</v>
      </c>
      <c r="E2671" s="35" t="s">
        <v>173</v>
      </c>
      <c r="F2671" s="46">
        <f>IF(Cadastro_Cargas!$E$11=0,0,IF(Perfil_Area!$Y$14=0,0,MIN(Cadastro_Cargas!$E$11,MAX(Cadastro_Cargas!$F$11,Perfil_Area!$Y$14*RANDBETWEEN(85,115)/100))))</f>
        <v>2.12092422</v>
      </c>
    </row>
    <row r="2672" ht="15.0" customHeight="1">
      <c r="A2672" s="45">
        <v>45665.9166666667</v>
      </c>
      <c r="B2672" s="35">
        <v>22.0</v>
      </c>
      <c r="C2672" s="35" t="s">
        <v>129</v>
      </c>
      <c r="D2672" s="36" t="s">
        <v>107</v>
      </c>
      <c r="E2672" s="35" t="s">
        <v>173</v>
      </c>
      <c r="F2672" s="46">
        <f>IF(Cadastro_Cargas!$E$12=0,0,IF(Perfil_Area!$Y$16=0,0,MIN(Cadastro_Cargas!$E$12,MAX(Cadastro_Cargas!$F$12,Perfil_Area!$Y$16*RANDBETWEEN(85,115)/100))))</f>
        <v>0.184</v>
      </c>
    </row>
    <row r="2673" ht="15.0" customHeight="1">
      <c r="A2673" s="45">
        <v>45665.9166666667</v>
      </c>
      <c r="B2673" s="35">
        <v>22.0</v>
      </c>
      <c r="C2673" s="35" t="s">
        <v>129</v>
      </c>
      <c r="D2673" s="39" t="s">
        <v>31</v>
      </c>
      <c r="E2673" s="35" t="s">
        <v>174</v>
      </c>
      <c r="F2673" s="46">
        <f>IF(Cadastro_Cargas!$E$13=0,0,IF(Perfil_Area!$Y$4=0,0,MIN(Cadastro_Cargas!$E$13,MAX(Cadastro_Cargas!$F$13,Perfil_Area!$Y$4*RANDBETWEEN(85,115)/100))))</f>
        <v>1.1175</v>
      </c>
    </row>
    <row r="2674" ht="15.0" customHeight="1">
      <c r="A2674" s="45">
        <v>45665.9166666667</v>
      </c>
      <c r="B2674" s="35">
        <v>22.0</v>
      </c>
      <c r="C2674" s="35" t="s">
        <v>129</v>
      </c>
      <c r="D2674" s="40" t="s">
        <v>44</v>
      </c>
      <c r="E2674" s="35" t="s">
        <v>174</v>
      </c>
      <c r="F2674" s="46">
        <f>IF(Cadastro_Cargas!$E$14=0,0,IF(Perfil_Area!$Y$6=0,0,MIN(Cadastro_Cargas!$E$14,MAX(Cadastro_Cargas!$F$14,Perfil_Area!$Y$6*RANDBETWEEN(85,115)/100))))</f>
        <v>0.41764</v>
      </c>
    </row>
    <row r="2675" ht="15.0" customHeight="1">
      <c r="A2675" s="45">
        <v>45665.9166666667</v>
      </c>
      <c r="B2675" s="35">
        <v>22.0</v>
      </c>
      <c r="C2675" s="35" t="s">
        <v>129</v>
      </c>
      <c r="D2675" s="41" t="s">
        <v>56</v>
      </c>
      <c r="E2675" s="35" t="s">
        <v>174</v>
      </c>
      <c r="F2675" s="46">
        <f>IF(Cadastro_Cargas!$E$15=0,0,IF(Perfil_Area!$Y$8=0,0,MIN(Cadastro_Cargas!$E$15,MAX(Cadastro_Cargas!$F$15,Perfil_Area!$Y$8*RANDBETWEEN(85,115)/100))))</f>
        <v>0.336</v>
      </c>
    </row>
    <row r="2676" ht="15.0" customHeight="1">
      <c r="A2676" s="45">
        <v>45665.9583333333</v>
      </c>
      <c r="B2676" s="35">
        <v>23.0</v>
      </c>
      <c r="C2676" s="35" t="s">
        <v>128</v>
      </c>
      <c r="D2676" s="36" t="s">
        <v>104</v>
      </c>
      <c r="E2676" s="35" t="s">
        <v>173</v>
      </c>
      <c r="F2676" s="46">
        <f>IF(Cadastro_Cargas!$E$2=0,0,IF(Perfil_Area!$Z$9=0,0,MIN(Cadastro_Cargas!$E$2,MAX(Cadastro_Cargas!$F$2,Perfil_Area!$Z$9*RANDBETWEEN(85,115)/100))))</f>
        <v>4</v>
      </c>
    </row>
    <row r="2677" ht="15.0" customHeight="1">
      <c r="A2677" s="45">
        <v>45665.9583333333</v>
      </c>
      <c r="B2677" s="35">
        <v>23.0</v>
      </c>
      <c r="C2677" s="35" t="s">
        <v>128</v>
      </c>
      <c r="D2677" s="36" t="s">
        <v>105</v>
      </c>
      <c r="E2677" s="35" t="s">
        <v>173</v>
      </c>
      <c r="F2677" s="46">
        <f>IF(Cadastro_Cargas!$E$3=0,0,IF(Perfil_Area!$Z$11=0,0,MIN(Cadastro_Cargas!$E$3,MAX(Cadastro_Cargas!$F$3,Perfil_Area!$Z$11*RANDBETWEEN(85,115)/100))))</f>
        <v>0</v>
      </c>
    </row>
    <row r="2678" ht="15.0" customHeight="1">
      <c r="A2678" s="45">
        <v>45665.9583333333</v>
      </c>
      <c r="B2678" s="35">
        <v>23.0</v>
      </c>
      <c r="C2678" s="35" t="s">
        <v>128</v>
      </c>
      <c r="D2678" s="36" t="s">
        <v>106</v>
      </c>
      <c r="E2678" s="35" t="s">
        <v>173</v>
      </c>
      <c r="F2678" s="46">
        <f>IF(Cadastro_Cargas!$E$4=0,0,IF(Perfil_Area!$Z$13=0,0,MIN(Cadastro_Cargas!$E$4,MAX(Cadastro_Cargas!$F$4,Perfil_Area!$Z$13*RANDBETWEEN(85,115)/100))))</f>
        <v>0</v>
      </c>
    </row>
    <row r="2679" ht="15.0" customHeight="1">
      <c r="A2679" s="45">
        <v>45665.9583333333</v>
      </c>
      <c r="B2679" s="35">
        <v>23.0</v>
      </c>
      <c r="C2679" s="35" t="s">
        <v>128</v>
      </c>
      <c r="D2679" s="36" t="s">
        <v>107</v>
      </c>
      <c r="E2679" s="35" t="s">
        <v>173</v>
      </c>
      <c r="F2679" s="46">
        <f>IF(Cadastro_Cargas!$E$5=0,0,IF(Perfil_Area!$Z$15=0,0,MIN(Cadastro_Cargas!$E$5,MAX(Cadastro_Cargas!$F$5,Perfil_Area!$Z$15*RANDBETWEEN(85,115)/100))))</f>
        <v>0.192</v>
      </c>
    </row>
    <row r="2680" ht="15.0" customHeight="1">
      <c r="A2680" s="45">
        <v>45665.9583333333</v>
      </c>
      <c r="B2680" s="35">
        <v>23.0</v>
      </c>
      <c r="C2680" s="35" t="s">
        <v>128</v>
      </c>
      <c r="D2680" s="39" t="s">
        <v>31</v>
      </c>
      <c r="E2680" s="35" t="s">
        <v>174</v>
      </c>
      <c r="F2680" s="46">
        <f>IF(Cadastro_Cargas!$E$6=0,0,IF(Perfil_Area!$Z$3=0,0,MIN(Cadastro_Cargas!$E$6,MAX(Cadastro_Cargas!$F$6,Perfil_Area!$Z$3*RANDBETWEEN(85,115)/100))))</f>
        <v>0.606</v>
      </c>
    </row>
    <row r="2681" ht="15.0" customHeight="1">
      <c r="A2681" s="45">
        <v>45665.9583333333</v>
      </c>
      <c r="B2681" s="35">
        <v>23.0</v>
      </c>
      <c r="C2681" s="35" t="s">
        <v>128</v>
      </c>
      <c r="D2681" s="40" t="s">
        <v>44</v>
      </c>
      <c r="E2681" s="35" t="s">
        <v>174</v>
      </c>
      <c r="F2681" s="46">
        <f>IF(Cadastro_Cargas!$E$7=0,0,IF(Perfil_Area!$Z$5=0,0,MIN(Cadastro_Cargas!$E$7,MAX(Cadastro_Cargas!$F$7,Perfil_Area!$Z$5*RANDBETWEEN(85,115)/100))))</f>
        <v>0.26578</v>
      </c>
    </row>
    <row r="2682" ht="15.0" customHeight="1">
      <c r="A2682" s="45">
        <v>45665.9583333333</v>
      </c>
      <c r="B2682" s="35">
        <v>23.0</v>
      </c>
      <c r="C2682" s="35" t="s">
        <v>128</v>
      </c>
      <c r="D2682" s="41" t="s">
        <v>56</v>
      </c>
      <c r="E2682" s="35" t="s">
        <v>174</v>
      </c>
      <c r="F2682" s="46">
        <f>IF(Cadastro_Cargas!$E$8=0,0,IF(Perfil_Area!$Z$7=0,0,MIN(Cadastro_Cargas!$E$8,MAX(Cadastro_Cargas!$F$8,Perfil_Area!$Z$7*RANDBETWEEN(85,115)/100))))</f>
        <v>0.176</v>
      </c>
    </row>
    <row r="2683" ht="15.0" customHeight="1">
      <c r="A2683" s="45">
        <v>45665.9583333333</v>
      </c>
      <c r="B2683" s="35">
        <v>23.0</v>
      </c>
      <c r="C2683" s="35" t="s">
        <v>129</v>
      </c>
      <c r="D2683" s="36" t="s">
        <v>104</v>
      </c>
      <c r="E2683" s="35" t="s">
        <v>173</v>
      </c>
      <c r="F2683" s="46">
        <f>IF(Cadastro_Cargas!$E$9=0,0,IF(Perfil_Area!$Z$10=0,0,MIN(Cadastro_Cargas!$E$9,MAX(Cadastro_Cargas!$F$9,Perfil_Area!$Z$10*RANDBETWEEN(85,115)/100))))</f>
        <v>8</v>
      </c>
    </row>
    <row r="2684" ht="15.0" customHeight="1">
      <c r="A2684" s="45">
        <v>45665.9583333333</v>
      </c>
      <c r="B2684" s="35">
        <v>23.0</v>
      </c>
      <c r="C2684" s="35" t="s">
        <v>129</v>
      </c>
      <c r="D2684" s="36" t="s">
        <v>105</v>
      </c>
      <c r="E2684" s="35" t="s">
        <v>173</v>
      </c>
      <c r="F2684" s="46">
        <f>IF(Cadastro_Cargas!$E$10=0,0,IF(Perfil_Area!$Z$12=0,0,MIN(Cadastro_Cargas!$E$10,MAX(Cadastro_Cargas!$F$10,Perfil_Area!$Z$12*RANDBETWEEN(85,115)/100))))</f>
        <v>0</v>
      </c>
    </row>
    <row r="2685" ht="15.0" customHeight="1">
      <c r="A2685" s="45">
        <v>45665.9583333333</v>
      </c>
      <c r="B2685" s="35">
        <v>23.0</v>
      </c>
      <c r="C2685" s="35" t="s">
        <v>129</v>
      </c>
      <c r="D2685" s="36" t="s">
        <v>106</v>
      </c>
      <c r="E2685" s="35" t="s">
        <v>173</v>
      </c>
      <c r="F2685" s="46">
        <f>IF(Cadastro_Cargas!$E$11=0,0,IF(Perfil_Area!$Z$14=0,0,MIN(Cadastro_Cargas!$E$11,MAX(Cadastro_Cargas!$F$11,Perfil_Area!$Z$14*RANDBETWEEN(85,115)/100))))</f>
        <v>2.367013373</v>
      </c>
    </row>
    <row r="2686" ht="15.0" customHeight="1">
      <c r="A2686" s="45">
        <v>45665.9583333333</v>
      </c>
      <c r="B2686" s="35">
        <v>23.0</v>
      </c>
      <c r="C2686" s="35" t="s">
        <v>129</v>
      </c>
      <c r="D2686" s="36" t="s">
        <v>107</v>
      </c>
      <c r="E2686" s="35" t="s">
        <v>173</v>
      </c>
      <c r="F2686" s="46">
        <f>IF(Cadastro_Cargas!$E$12=0,0,IF(Perfil_Area!$Z$16=0,0,MIN(Cadastro_Cargas!$E$12,MAX(Cadastro_Cargas!$F$12,Perfil_Area!$Z$16*RANDBETWEEN(85,115)/100))))</f>
        <v>0.2</v>
      </c>
    </row>
    <row r="2687" ht="15.0" customHeight="1">
      <c r="A2687" s="45">
        <v>45665.9583333333</v>
      </c>
      <c r="B2687" s="35">
        <v>23.0</v>
      </c>
      <c r="C2687" s="35" t="s">
        <v>129</v>
      </c>
      <c r="D2687" s="39" t="s">
        <v>31</v>
      </c>
      <c r="E2687" s="35" t="s">
        <v>174</v>
      </c>
      <c r="F2687" s="46">
        <f>IF(Cadastro_Cargas!$E$13=0,0,IF(Perfil_Area!$Z$4=0,0,MIN(Cadastro_Cargas!$E$13,MAX(Cadastro_Cargas!$F$13,Perfil_Area!$Z$4*RANDBETWEEN(85,115)/100))))</f>
        <v>1.1175</v>
      </c>
    </row>
    <row r="2688" ht="15.0" customHeight="1">
      <c r="A2688" s="45">
        <v>45665.9583333333</v>
      </c>
      <c r="B2688" s="35">
        <v>23.0</v>
      </c>
      <c r="C2688" s="35" t="s">
        <v>129</v>
      </c>
      <c r="D2688" s="40" t="s">
        <v>44</v>
      </c>
      <c r="E2688" s="35" t="s">
        <v>174</v>
      </c>
      <c r="F2688" s="46">
        <f>IF(Cadastro_Cargas!$E$14=0,0,IF(Perfil_Area!$Z$6=0,0,MIN(Cadastro_Cargas!$E$14,MAX(Cadastro_Cargas!$F$14,Perfil_Area!$Z$6*RANDBETWEEN(85,115)/100))))</f>
        <v>0.38612</v>
      </c>
    </row>
    <row r="2689" ht="15.0" customHeight="1">
      <c r="A2689" s="45">
        <v>45665.9583333333</v>
      </c>
      <c r="B2689" s="35">
        <v>23.0</v>
      </c>
      <c r="C2689" s="35" t="s">
        <v>129</v>
      </c>
      <c r="D2689" s="41" t="s">
        <v>56</v>
      </c>
      <c r="E2689" s="35" t="s">
        <v>174</v>
      </c>
      <c r="F2689" s="46">
        <f>IF(Cadastro_Cargas!$E$15=0,0,IF(Perfil_Area!$Z$8=0,0,MIN(Cadastro_Cargas!$E$15,MAX(Cadastro_Cargas!$F$15,Perfil_Area!$Z$8*RANDBETWEEN(85,115)/100))))</f>
        <v>0.336</v>
      </c>
    </row>
    <row r="2690" ht="15.0" customHeight="1">
      <c r="A2690" s="45">
        <v>45666.0</v>
      </c>
      <c r="B2690" s="35">
        <v>0.0</v>
      </c>
      <c r="C2690" s="35" t="s">
        <v>128</v>
      </c>
      <c r="D2690" s="36" t="s">
        <v>104</v>
      </c>
      <c r="E2690" s="35" t="s">
        <v>173</v>
      </c>
      <c r="F2690" s="46">
        <f>IF(Cadastro_Cargas!$E$2=0,0,IF(Perfil_Area!$C$9=0,0,MIN(Cadastro_Cargas!$E$2,MAX(Cadastro_Cargas!$F$2,Perfil_Area!$C$9*RANDBETWEEN(85,115)/100))))</f>
        <v>4</v>
      </c>
    </row>
    <row r="2691" ht="15.0" customHeight="1">
      <c r="A2691" s="45">
        <v>45666.0</v>
      </c>
      <c r="B2691" s="35">
        <v>0.0</v>
      </c>
      <c r="C2691" s="35" t="s">
        <v>128</v>
      </c>
      <c r="D2691" s="36" t="s">
        <v>105</v>
      </c>
      <c r="E2691" s="35" t="s">
        <v>173</v>
      </c>
      <c r="F2691" s="46">
        <f>IF(Cadastro_Cargas!$E$3=0,0,IF(Perfil_Area!$C$11=0,0,MIN(Cadastro_Cargas!$E$3,MAX(Cadastro_Cargas!$F$3,Perfil_Area!$C$11*RANDBETWEEN(85,115)/100))))</f>
        <v>0</v>
      </c>
    </row>
    <row r="2692" ht="15.0" customHeight="1">
      <c r="A2692" s="45">
        <v>45666.0</v>
      </c>
      <c r="B2692" s="35">
        <v>0.0</v>
      </c>
      <c r="C2692" s="35" t="s">
        <v>128</v>
      </c>
      <c r="D2692" s="36" t="s">
        <v>106</v>
      </c>
      <c r="E2692" s="35" t="s">
        <v>173</v>
      </c>
      <c r="F2692" s="46">
        <f>IF(Cadastro_Cargas!$E$4=0,0,IF(Perfil_Area!$C$13=0,0,MIN(Cadastro_Cargas!$E$4,MAX(Cadastro_Cargas!$F$4,Perfil_Area!$C$13*RANDBETWEEN(85,115)/100))))</f>
        <v>0</v>
      </c>
    </row>
    <row r="2693" ht="15.0" customHeight="1">
      <c r="A2693" s="45">
        <v>45666.0</v>
      </c>
      <c r="B2693" s="35">
        <v>0.0</v>
      </c>
      <c r="C2693" s="35" t="s">
        <v>128</v>
      </c>
      <c r="D2693" s="36" t="s">
        <v>107</v>
      </c>
      <c r="E2693" s="35" t="s">
        <v>173</v>
      </c>
      <c r="F2693" s="46">
        <f>IF(Cadastro_Cargas!$E$5=0,0,IF(Perfil_Area!$C$15=0,0,MIN(Cadastro_Cargas!$E$5,MAX(Cadastro_Cargas!$F$5,Perfil_Area!$C$15*RANDBETWEEN(85,115)/100))))</f>
        <v>0.2</v>
      </c>
    </row>
    <row r="2694" ht="15.0" customHeight="1">
      <c r="A2694" s="45">
        <v>45666.0</v>
      </c>
      <c r="B2694" s="35">
        <v>0.0</v>
      </c>
      <c r="C2694" s="35" t="s">
        <v>128</v>
      </c>
      <c r="D2694" s="39" t="s">
        <v>31</v>
      </c>
      <c r="E2694" s="35" t="s">
        <v>174</v>
      </c>
      <c r="F2694" s="46">
        <f>IF(Cadastro_Cargas!$E$6=0,0,IF(Perfil_Area!$C$3=0,0,MIN(Cadastro_Cargas!$E$6,MAX(Cadastro_Cargas!$F$6,Perfil_Area!$C$3*RANDBETWEEN(85,115)/100))))</f>
        <v>0.606</v>
      </c>
    </row>
    <row r="2695" ht="15.0" customHeight="1">
      <c r="A2695" s="45">
        <v>45666.0</v>
      </c>
      <c r="B2695" s="35">
        <v>0.0</v>
      </c>
      <c r="C2695" s="35" t="s">
        <v>128</v>
      </c>
      <c r="D2695" s="40" t="s">
        <v>44</v>
      </c>
      <c r="E2695" s="35" t="s">
        <v>174</v>
      </c>
      <c r="F2695" s="46">
        <f>IF(Cadastro_Cargas!$E$7=0,0,IF(Perfil_Area!$C$5=0,0,MIN(Cadastro_Cargas!$E$7,MAX(Cadastro_Cargas!$F$7,Perfil_Area!$C$5*RANDBETWEEN(85,115)/100))))</f>
        <v>0.30962</v>
      </c>
    </row>
    <row r="2696" ht="15.0" customHeight="1">
      <c r="A2696" s="45">
        <v>45666.0</v>
      </c>
      <c r="B2696" s="35">
        <v>0.0</v>
      </c>
      <c r="C2696" s="35" t="s">
        <v>128</v>
      </c>
      <c r="D2696" s="41" t="s">
        <v>56</v>
      </c>
      <c r="E2696" s="35" t="s">
        <v>174</v>
      </c>
      <c r="F2696" s="46">
        <f>IF(Cadastro_Cargas!$E$8=0,0,IF(Perfil_Area!$C$7=0,0,MIN(Cadastro_Cargas!$E$8,MAX(Cadastro_Cargas!$F$8,Perfil_Area!$C$7*RANDBETWEEN(85,115)/100))))</f>
        <v>0.176</v>
      </c>
    </row>
    <row r="2697" ht="15.0" customHeight="1">
      <c r="A2697" s="45">
        <v>45666.0</v>
      </c>
      <c r="B2697" s="35">
        <v>0.0</v>
      </c>
      <c r="C2697" s="35" t="s">
        <v>129</v>
      </c>
      <c r="D2697" s="36" t="s">
        <v>104</v>
      </c>
      <c r="E2697" s="35" t="s">
        <v>173</v>
      </c>
      <c r="F2697" s="46">
        <f>IF(Cadastro_Cargas!$E$9=0,0,IF(Perfil_Area!$C$10=0,0,MIN(Cadastro_Cargas!$E$9,MAX(Cadastro_Cargas!$F$9,Perfil_Area!$C$10*RANDBETWEEN(85,115)/100))))</f>
        <v>8</v>
      </c>
    </row>
    <row r="2698" ht="15.0" customHeight="1">
      <c r="A2698" s="45">
        <v>45666.0</v>
      </c>
      <c r="B2698" s="35">
        <v>0.0</v>
      </c>
      <c r="C2698" s="35" t="s">
        <v>129</v>
      </c>
      <c r="D2698" s="36" t="s">
        <v>105</v>
      </c>
      <c r="E2698" s="35" t="s">
        <v>173</v>
      </c>
      <c r="F2698" s="46">
        <f>IF(Cadastro_Cargas!$E$10=0,0,IF(Perfil_Area!$C$12=0,0,MIN(Cadastro_Cargas!$E$10,MAX(Cadastro_Cargas!$F$10,Perfil_Area!$C$12*RANDBETWEEN(85,115)/100))))</f>
        <v>16.896</v>
      </c>
    </row>
    <row r="2699" ht="15.0" customHeight="1">
      <c r="A2699" s="45">
        <v>45666.0</v>
      </c>
      <c r="B2699" s="35">
        <v>0.0</v>
      </c>
      <c r="C2699" s="35" t="s">
        <v>129</v>
      </c>
      <c r="D2699" s="36" t="s">
        <v>106</v>
      </c>
      <c r="E2699" s="35" t="s">
        <v>173</v>
      </c>
      <c r="F2699" s="46">
        <f>IF(Cadastro_Cargas!$E$11=0,0,IF(Perfil_Area!$C$14=0,0,MIN(Cadastro_Cargas!$E$11,MAX(Cadastro_Cargas!$F$11,Perfil_Area!$C$14*RANDBETWEEN(85,115)/100))))</f>
        <v>2.011961367</v>
      </c>
    </row>
    <row r="2700" ht="15.0" customHeight="1">
      <c r="A2700" s="45">
        <v>45666.0</v>
      </c>
      <c r="B2700" s="35">
        <v>0.0</v>
      </c>
      <c r="C2700" s="35" t="s">
        <v>129</v>
      </c>
      <c r="D2700" s="36" t="s">
        <v>107</v>
      </c>
      <c r="E2700" s="35" t="s">
        <v>173</v>
      </c>
      <c r="F2700" s="46">
        <f>IF(Cadastro_Cargas!$E$12=0,0,IF(Perfil_Area!$C$16=0,0,MIN(Cadastro_Cargas!$E$12,MAX(Cadastro_Cargas!$F$12,Perfil_Area!$C$16*RANDBETWEEN(85,115)/100))))</f>
        <v>0.2</v>
      </c>
    </row>
    <row r="2701" ht="15.0" customHeight="1">
      <c r="A2701" s="45">
        <v>45666.0</v>
      </c>
      <c r="B2701" s="35">
        <v>0.0</v>
      </c>
      <c r="C2701" s="35" t="s">
        <v>129</v>
      </c>
      <c r="D2701" s="39" t="s">
        <v>31</v>
      </c>
      <c r="E2701" s="35" t="s">
        <v>174</v>
      </c>
      <c r="F2701" s="46">
        <f>IF(Cadastro_Cargas!$E$13=0,0,IF(Perfil_Area!$C$4=0,0,MIN(Cadastro_Cargas!$E$13,MAX(Cadastro_Cargas!$F$13,Perfil_Area!$C$4*RANDBETWEEN(85,115)/100))))</f>
        <v>1.1175</v>
      </c>
    </row>
    <row r="2702" ht="15.0" customHeight="1">
      <c r="A2702" s="45">
        <v>45666.0</v>
      </c>
      <c r="B2702" s="35">
        <v>0.0</v>
      </c>
      <c r="C2702" s="35" t="s">
        <v>129</v>
      </c>
      <c r="D2702" s="40" t="s">
        <v>44</v>
      </c>
      <c r="E2702" s="35" t="s">
        <v>174</v>
      </c>
      <c r="F2702" s="46">
        <f>IF(Cadastro_Cargas!$E$14=0,0,IF(Perfil_Area!$C$6=0,0,MIN(Cadastro_Cargas!$E$14,MAX(Cadastro_Cargas!$F$14,Perfil_Area!$C$6*RANDBETWEEN(85,115)/100))))</f>
        <v>0.4531</v>
      </c>
    </row>
    <row r="2703" ht="15.0" customHeight="1">
      <c r="A2703" s="45">
        <v>45666.0</v>
      </c>
      <c r="B2703" s="35">
        <v>0.0</v>
      </c>
      <c r="C2703" s="35" t="s">
        <v>129</v>
      </c>
      <c r="D2703" s="41" t="s">
        <v>56</v>
      </c>
      <c r="E2703" s="35" t="s">
        <v>174</v>
      </c>
      <c r="F2703" s="46">
        <f>IF(Cadastro_Cargas!$E$15=0,0,IF(Perfil_Area!$C$8=0,0,MIN(Cadastro_Cargas!$E$15,MAX(Cadastro_Cargas!$F$15,Perfil_Area!$C$8*RANDBETWEEN(85,115)/100))))</f>
        <v>0.30912</v>
      </c>
    </row>
    <row r="2704" ht="15.0" customHeight="1">
      <c r="A2704" s="45">
        <v>45666.0416666667</v>
      </c>
      <c r="B2704" s="35">
        <v>1.0</v>
      </c>
      <c r="C2704" s="35" t="s">
        <v>128</v>
      </c>
      <c r="D2704" s="36" t="s">
        <v>104</v>
      </c>
      <c r="E2704" s="35" t="s">
        <v>173</v>
      </c>
      <c r="F2704" s="46">
        <f>IF(Cadastro_Cargas!$E$2=0,0,IF(Perfil_Area!$D$9=0,0,MIN(Cadastro_Cargas!$E$2,MAX(Cadastro_Cargas!$F$2,Perfil_Area!$D$9*RANDBETWEEN(85,115)/100))))</f>
        <v>3.52</v>
      </c>
    </row>
    <row r="2705" ht="15.0" customHeight="1">
      <c r="A2705" s="45">
        <v>45666.0416666667</v>
      </c>
      <c r="B2705" s="35">
        <v>1.0</v>
      </c>
      <c r="C2705" s="35" t="s">
        <v>128</v>
      </c>
      <c r="D2705" s="36" t="s">
        <v>105</v>
      </c>
      <c r="E2705" s="35" t="s">
        <v>173</v>
      </c>
      <c r="F2705" s="46">
        <f>IF(Cadastro_Cargas!$E$3=0,0,IF(Perfil_Area!$D$11=0,0,MIN(Cadastro_Cargas!$E$3,MAX(Cadastro_Cargas!$F$3,Perfil_Area!$D$11*RANDBETWEEN(85,115)/100))))</f>
        <v>0</v>
      </c>
    </row>
    <row r="2706" ht="15.0" customHeight="1">
      <c r="A2706" s="45">
        <v>45666.0416666667</v>
      </c>
      <c r="B2706" s="35">
        <v>1.0</v>
      </c>
      <c r="C2706" s="35" t="s">
        <v>128</v>
      </c>
      <c r="D2706" s="36" t="s">
        <v>106</v>
      </c>
      <c r="E2706" s="35" t="s">
        <v>173</v>
      </c>
      <c r="F2706" s="46">
        <f>IF(Cadastro_Cargas!$E$4=0,0,IF(Perfil_Area!$D$13=0,0,MIN(Cadastro_Cargas!$E$4,MAX(Cadastro_Cargas!$F$4,Perfil_Area!$D$13*RANDBETWEEN(85,115)/100))))</f>
        <v>0</v>
      </c>
    </row>
    <row r="2707" ht="15.0" customHeight="1">
      <c r="A2707" s="45">
        <v>45666.0416666667</v>
      </c>
      <c r="B2707" s="35">
        <v>1.0</v>
      </c>
      <c r="C2707" s="35" t="s">
        <v>128</v>
      </c>
      <c r="D2707" s="36" t="s">
        <v>107</v>
      </c>
      <c r="E2707" s="35" t="s">
        <v>173</v>
      </c>
      <c r="F2707" s="46">
        <f>IF(Cadastro_Cargas!$E$5=0,0,IF(Perfil_Area!$D$15=0,0,MIN(Cadastro_Cargas!$E$5,MAX(Cadastro_Cargas!$F$5,Perfil_Area!$D$15*RANDBETWEEN(85,115)/100))))</f>
        <v>0.174</v>
      </c>
    </row>
    <row r="2708" ht="15.0" customHeight="1">
      <c r="A2708" s="45">
        <v>45666.0416666667</v>
      </c>
      <c r="B2708" s="35">
        <v>1.0</v>
      </c>
      <c r="C2708" s="35" t="s">
        <v>128</v>
      </c>
      <c r="D2708" s="39" t="s">
        <v>31</v>
      </c>
      <c r="E2708" s="35" t="s">
        <v>174</v>
      </c>
      <c r="F2708" s="46">
        <f>IF(Cadastro_Cargas!$E$6=0,0,IF(Perfil_Area!$D$3=0,0,MIN(Cadastro_Cargas!$E$6,MAX(Cadastro_Cargas!$F$6,Perfil_Area!$D$3*RANDBETWEEN(85,115)/100))))</f>
        <v>0.606</v>
      </c>
    </row>
    <row r="2709" ht="15.0" customHeight="1">
      <c r="A2709" s="45">
        <v>45666.0416666667</v>
      </c>
      <c r="B2709" s="35">
        <v>1.0</v>
      </c>
      <c r="C2709" s="35" t="s">
        <v>128</v>
      </c>
      <c r="D2709" s="40" t="s">
        <v>44</v>
      </c>
      <c r="E2709" s="35" t="s">
        <v>174</v>
      </c>
      <c r="F2709" s="46">
        <f>IF(Cadastro_Cargas!$E$7=0,0,IF(Perfil_Area!$D$5=0,0,MIN(Cadastro_Cargas!$E$7,MAX(Cadastro_Cargas!$F$7,Perfil_Area!$D$5*RANDBETWEEN(85,115)/100))))</f>
        <v>0.26578</v>
      </c>
    </row>
    <row r="2710" ht="15.0" customHeight="1">
      <c r="A2710" s="45">
        <v>45666.0416666667</v>
      </c>
      <c r="B2710" s="35">
        <v>1.0</v>
      </c>
      <c r="C2710" s="35" t="s">
        <v>128</v>
      </c>
      <c r="D2710" s="41" t="s">
        <v>56</v>
      </c>
      <c r="E2710" s="35" t="s">
        <v>174</v>
      </c>
      <c r="F2710" s="46">
        <f>IF(Cadastro_Cargas!$E$8=0,0,IF(Perfil_Area!$D$7=0,0,MIN(Cadastro_Cargas!$E$8,MAX(Cadastro_Cargas!$F$8,Perfil_Area!$D$7*RANDBETWEEN(85,115)/100))))</f>
        <v>0.17424</v>
      </c>
    </row>
    <row r="2711" ht="15.0" customHeight="1">
      <c r="A2711" s="45">
        <v>45666.0416666667</v>
      </c>
      <c r="B2711" s="35">
        <v>1.0</v>
      </c>
      <c r="C2711" s="35" t="s">
        <v>129</v>
      </c>
      <c r="D2711" s="36" t="s">
        <v>104</v>
      </c>
      <c r="E2711" s="35" t="s">
        <v>173</v>
      </c>
      <c r="F2711" s="46">
        <f>IF(Cadastro_Cargas!$E$9=0,0,IF(Perfil_Area!$D$10=0,0,MIN(Cadastro_Cargas!$E$9,MAX(Cadastro_Cargas!$F$9,Perfil_Area!$D$10*RANDBETWEEN(85,115)/100))))</f>
        <v>7.84</v>
      </c>
    </row>
    <row r="2712" ht="15.0" customHeight="1">
      <c r="A2712" s="45">
        <v>45666.0416666667</v>
      </c>
      <c r="B2712" s="35">
        <v>1.0</v>
      </c>
      <c r="C2712" s="35" t="s">
        <v>129</v>
      </c>
      <c r="D2712" s="36" t="s">
        <v>105</v>
      </c>
      <c r="E2712" s="35" t="s">
        <v>173</v>
      </c>
      <c r="F2712" s="46">
        <f>IF(Cadastro_Cargas!$E$10=0,0,IF(Perfil_Area!$D$12=0,0,MIN(Cadastro_Cargas!$E$10,MAX(Cadastro_Cargas!$F$10,Perfil_Area!$D$12*RANDBETWEEN(85,115)/100))))</f>
        <v>17.6</v>
      </c>
    </row>
    <row r="2713" ht="15.0" customHeight="1">
      <c r="A2713" s="45">
        <v>45666.0416666667</v>
      </c>
      <c r="B2713" s="35">
        <v>1.0</v>
      </c>
      <c r="C2713" s="35" t="s">
        <v>129</v>
      </c>
      <c r="D2713" s="36" t="s">
        <v>106</v>
      </c>
      <c r="E2713" s="35" t="s">
        <v>173</v>
      </c>
      <c r="F2713" s="46">
        <f>IF(Cadastro_Cargas!$E$11=0,0,IF(Perfil_Area!$D$14=0,0,MIN(Cadastro_Cargas!$E$11,MAX(Cadastro_Cargas!$F$11,Perfil_Area!$D$14*RANDBETWEEN(85,115)/100))))</f>
        <v>2.263774146</v>
      </c>
    </row>
    <row r="2714" ht="15.0" customHeight="1">
      <c r="A2714" s="45">
        <v>45666.0416666667</v>
      </c>
      <c r="B2714" s="35">
        <v>1.0</v>
      </c>
      <c r="C2714" s="35" t="s">
        <v>129</v>
      </c>
      <c r="D2714" s="36" t="s">
        <v>107</v>
      </c>
      <c r="E2714" s="35" t="s">
        <v>173</v>
      </c>
      <c r="F2714" s="46">
        <f>IF(Cadastro_Cargas!$E$12=0,0,IF(Perfil_Area!$D$16=0,0,MIN(Cadastro_Cargas!$E$12,MAX(Cadastro_Cargas!$F$12,Perfil_Area!$D$16*RANDBETWEEN(85,115)/100))))</f>
        <v>0.18</v>
      </c>
    </row>
    <row r="2715" ht="15.0" customHeight="1">
      <c r="A2715" s="45">
        <v>45666.0416666667</v>
      </c>
      <c r="B2715" s="35">
        <v>1.0</v>
      </c>
      <c r="C2715" s="35" t="s">
        <v>129</v>
      </c>
      <c r="D2715" s="39" t="s">
        <v>31</v>
      </c>
      <c r="E2715" s="35" t="s">
        <v>174</v>
      </c>
      <c r="F2715" s="46">
        <f>IF(Cadastro_Cargas!$E$13=0,0,IF(Perfil_Area!$D$4=0,0,MIN(Cadastro_Cargas!$E$13,MAX(Cadastro_Cargas!$F$13,Perfil_Area!$D$4*RANDBETWEEN(85,115)/100))))</f>
        <v>1.1175</v>
      </c>
    </row>
    <row r="2716" ht="15.0" customHeight="1">
      <c r="A2716" s="45">
        <v>45666.0416666667</v>
      </c>
      <c r="B2716" s="35">
        <v>1.0</v>
      </c>
      <c r="C2716" s="35" t="s">
        <v>129</v>
      </c>
      <c r="D2716" s="40" t="s">
        <v>44</v>
      </c>
      <c r="E2716" s="35" t="s">
        <v>174</v>
      </c>
      <c r="F2716" s="46">
        <f>IF(Cadastro_Cargas!$E$14=0,0,IF(Perfil_Area!$D$6=0,0,MIN(Cadastro_Cargas!$E$14,MAX(Cadastro_Cargas!$F$14,Perfil_Area!$D$6*RANDBETWEEN(85,115)/100))))</f>
        <v>0.39794</v>
      </c>
    </row>
    <row r="2717" ht="15.0" customHeight="1">
      <c r="A2717" s="45">
        <v>45666.0416666667</v>
      </c>
      <c r="B2717" s="35">
        <v>1.0</v>
      </c>
      <c r="C2717" s="35" t="s">
        <v>129</v>
      </c>
      <c r="D2717" s="41" t="s">
        <v>56</v>
      </c>
      <c r="E2717" s="35" t="s">
        <v>174</v>
      </c>
      <c r="F2717" s="46">
        <f>IF(Cadastro_Cargas!$E$15=0,0,IF(Perfil_Area!$D$8=0,0,MIN(Cadastro_Cargas!$E$15,MAX(Cadastro_Cargas!$F$15,Perfil_Area!$D$8*RANDBETWEEN(85,115)/100))))</f>
        <v>0.336</v>
      </c>
    </row>
    <row r="2718" ht="15.0" customHeight="1">
      <c r="A2718" s="45">
        <v>45666.0833333333</v>
      </c>
      <c r="B2718" s="35">
        <v>2.0</v>
      </c>
      <c r="C2718" s="35" t="s">
        <v>128</v>
      </c>
      <c r="D2718" s="36" t="s">
        <v>104</v>
      </c>
      <c r="E2718" s="35" t="s">
        <v>173</v>
      </c>
      <c r="F2718" s="46">
        <f>IF(Cadastro_Cargas!$E$2=0,0,IF(Perfil_Area!$E$9=0,0,MIN(Cadastro_Cargas!$E$2,MAX(Cadastro_Cargas!$F$2,Perfil_Area!$E$9*RANDBETWEEN(85,115)/100))))</f>
        <v>3.8</v>
      </c>
    </row>
    <row r="2719" ht="15.0" customHeight="1">
      <c r="A2719" s="45">
        <v>45666.0833333333</v>
      </c>
      <c r="B2719" s="35">
        <v>2.0</v>
      </c>
      <c r="C2719" s="35" t="s">
        <v>128</v>
      </c>
      <c r="D2719" s="36" t="s">
        <v>105</v>
      </c>
      <c r="E2719" s="35" t="s">
        <v>173</v>
      </c>
      <c r="F2719" s="46">
        <f>IF(Cadastro_Cargas!$E$3=0,0,IF(Perfil_Area!$E$11=0,0,MIN(Cadastro_Cargas!$E$3,MAX(Cadastro_Cargas!$F$3,Perfil_Area!$E$11*RANDBETWEEN(85,115)/100))))</f>
        <v>0</v>
      </c>
    </row>
    <row r="2720" ht="15.0" customHeight="1">
      <c r="A2720" s="45">
        <v>45666.0833333333</v>
      </c>
      <c r="B2720" s="35">
        <v>2.0</v>
      </c>
      <c r="C2720" s="35" t="s">
        <v>128</v>
      </c>
      <c r="D2720" s="36" t="s">
        <v>106</v>
      </c>
      <c r="E2720" s="35" t="s">
        <v>173</v>
      </c>
      <c r="F2720" s="46">
        <f>IF(Cadastro_Cargas!$E$4=0,0,IF(Perfil_Area!$E$13=0,0,MIN(Cadastro_Cargas!$E$4,MAX(Cadastro_Cargas!$F$4,Perfil_Area!$E$13*RANDBETWEEN(85,115)/100))))</f>
        <v>0</v>
      </c>
    </row>
    <row r="2721" ht="15.0" customHeight="1">
      <c r="A2721" s="45">
        <v>45666.0833333333</v>
      </c>
      <c r="B2721" s="35">
        <v>2.0</v>
      </c>
      <c r="C2721" s="35" t="s">
        <v>128</v>
      </c>
      <c r="D2721" s="36" t="s">
        <v>107</v>
      </c>
      <c r="E2721" s="35" t="s">
        <v>173</v>
      </c>
      <c r="F2721" s="46">
        <f>IF(Cadastro_Cargas!$E$5=0,0,IF(Perfil_Area!$E$15=0,0,MIN(Cadastro_Cargas!$E$5,MAX(Cadastro_Cargas!$F$5,Perfil_Area!$E$15*RANDBETWEEN(85,115)/100))))</f>
        <v>0.2</v>
      </c>
    </row>
    <row r="2722" ht="15.0" customHeight="1">
      <c r="A2722" s="45">
        <v>45666.0833333333</v>
      </c>
      <c r="B2722" s="35">
        <v>2.0</v>
      </c>
      <c r="C2722" s="35" t="s">
        <v>128</v>
      </c>
      <c r="D2722" s="39" t="s">
        <v>31</v>
      </c>
      <c r="E2722" s="35" t="s">
        <v>174</v>
      </c>
      <c r="F2722" s="46">
        <f>IF(Cadastro_Cargas!$E$6=0,0,IF(Perfil_Area!$E$3=0,0,MIN(Cadastro_Cargas!$E$6,MAX(Cadastro_Cargas!$F$6,Perfil_Area!$E$3*RANDBETWEEN(85,115)/100))))</f>
        <v>0.606</v>
      </c>
    </row>
    <row r="2723" ht="15.0" customHeight="1">
      <c r="A2723" s="45">
        <v>45666.0833333333</v>
      </c>
      <c r="B2723" s="35">
        <v>2.0</v>
      </c>
      <c r="C2723" s="35" t="s">
        <v>128</v>
      </c>
      <c r="D2723" s="40" t="s">
        <v>44</v>
      </c>
      <c r="E2723" s="35" t="s">
        <v>174</v>
      </c>
      <c r="F2723" s="46">
        <f>IF(Cadastro_Cargas!$E$7=0,0,IF(Perfil_Area!$E$5=0,0,MIN(Cadastro_Cargas!$E$7,MAX(Cadastro_Cargas!$F$7,Perfil_Area!$E$5*RANDBETWEEN(85,115)/100))))</f>
        <v>0.27948</v>
      </c>
    </row>
    <row r="2724" ht="15.0" customHeight="1">
      <c r="A2724" s="45">
        <v>45666.0833333333</v>
      </c>
      <c r="B2724" s="35">
        <v>2.0</v>
      </c>
      <c r="C2724" s="35" t="s">
        <v>128</v>
      </c>
      <c r="D2724" s="41" t="s">
        <v>56</v>
      </c>
      <c r="E2724" s="35" t="s">
        <v>174</v>
      </c>
      <c r="F2724" s="46">
        <f>IF(Cadastro_Cargas!$E$8=0,0,IF(Perfil_Area!$E$7=0,0,MIN(Cadastro_Cargas!$E$8,MAX(Cadastro_Cargas!$F$8,Perfil_Area!$E$7*RANDBETWEEN(85,115)/100))))</f>
        <v>0.16368</v>
      </c>
    </row>
    <row r="2725" ht="15.0" customHeight="1">
      <c r="A2725" s="45">
        <v>45666.0833333333</v>
      </c>
      <c r="B2725" s="35">
        <v>2.0</v>
      </c>
      <c r="C2725" s="35" t="s">
        <v>129</v>
      </c>
      <c r="D2725" s="36" t="s">
        <v>104</v>
      </c>
      <c r="E2725" s="35" t="s">
        <v>173</v>
      </c>
      <c r="F2725" s="46">
        <f>IF(Cadastro_Cargas!$E$9=0,0,IF(Perfil_Area!$E$10=0,0,MIN(Cadastro_Cargas!$E$9,MAX(Cadastro_Cargas!$F$9,Perfil_Area!$E$10*RANDBETWEEN(85,115)/100))))</f>
        <v>8</v>
      </c>
    </row>
    <row r="2726" ht="15.0" customHeight="1">
      <c r="A2726" s="45">
        <v>45666.0833333333</v>
      </c>
      <c r="B2726" s="35">
        <v>2.0</v>
      </c>
      <c r="C2726" s="35" t="s">
        <v>129</v>
      </c>
      <c r="D2726" s="36" t="s">
        <v>105</v>
      </c>
      <c r="E2726" s="35" t="s">
        <v>173</v>
      </c>
      <c r="F2726" s="46">
        <f>IF(Cadastro_Cargas!$E$10=0,0,IF(Perfil_Area!$E$12=0,0,MIN(Cadastro_Cargas!$E$10,MAX(Cadastro_Cargas!$F$10,Perfil_Area!$E$12*RANDBETWEEN(85,115)/100))))</f>
        <v>0</v>
      </c>
    </row>
    <row r="2727" ht="15.0" customHeight="1">
      <c r="A2727" s="45">
        <v>45666.0833333333</v>
      </c>
      <c r="B2727" s="35">
        <v>2.0</v>
      </c>
      <c r="C2727" s="35" t="s">
        <v>129</v>
      </c>
      <c r="D2727" s="36" t="s">
        <v>106</v>
      </c>
      <c r="E2727" s="35" t="s">
        <v>173</v>
      </c>
      <c r="F2727" s="46">
        <f>IF(Cadastro_Cargas!$E$11=0,0,IF(Perfil_Area!$E$14=0,0,MIN(Cadastro_Cargas!$E$11,MAX(Cadastro_Cargas!$F$11,Perfil_Area!$E$14*RANDBETWEEN(85,115)/100))))</f>
        <v>2.367013373</v>
      </c>
    </row>
    <row r="2728" ht="15.0" customHeight="1">
      <c r="A2728" s="45">
        <v>45666.0833333333</v>
      </c>
      <c r="B2728" s="35">
        <v>2.0</v>
      </c>
      <c r="C2728" s="35" t="s">
        <v>129</v>
      </c>
      <c r="D2728" s="36" t="s">
        <v>107</v>
      </c>
      <c r="E2728" s="35" t="s">
        <v>173</v>
      </c>
      <c r="F2728" s="46">
        <f>IF(Cadastro_Cargas!$E$12=0,0,IF(Perfil_Area!$E$16=0,0,MIN(Cadastro_Cargas!$E$12,MAX(Cadastro_Cargas!$F$12,Perfil_Area!$E$16*RANDBETWEEN(85,115)/100))))</f>
        <v>0.182</v>
      </c>
    </row>
    <row r="2729" ht="15.0" customHeight="1">
      <c r="A2729" s="45">
        <v>45666.0833333333</v>
      </c>
      <c r="B2729" s="35">
        <v>2.0</v>
      </c>
      <c r="C2729" s="35" t="s">
        <v>129</v>
      </c>
      <c r="D2729" s="39" t="s">
        <v>31</v>
      </c>
      <c r="E2729" s="35" t="s">
        <v>174</v>
      </c>
      <c r="F2729" s="46">
        <f>IF(Cadastro_Cargas!$E$13=0,0,IF(Perfil_Area!$E$4=0,0,MIN(Cadastro_Cargas!$E$13,MAX(Cadastro_Cargas!$F$13,Perfil_Area!$E$4*RANDBETWEEN(85,115)/100))))</f>
        <v>1.1175</v>
      </c>
    </row>
    <row r="2730" ht="15.0" customHeight="1">
      <c r="A2730" s="45">
        <v>45666.0833333333</v>
      </c>
      <c r="B2730" s="35">
        <v>2.0</v>
      </c>
      <c r="C2730" s="35" t="s">
        <v>129</v>
      </c>
      <c r="D2730" s="40" t="s">
        <v>44</v>
      </c>
      <c r="E2730" s="35" t="s">
        <v>174</v>
      </c>
      <c r="F2730" s="46">
        <f>IF(Cadastro_Cargas!$E$14=0,0,IF(Perfil_Area!$E$6=0,0,MIN(Cadastro_Cargas!$E$14,MAX(Cadastro_Cargas!$F$14,Perfil_Area!$E$6*RANDBETWEEN(85,115)/100))))</f>
        <v>0.4137</v>
      </c>
    </row>
    <row r="2731" ht="15.0" customHeight="1">
      <c r="A2731" s="45">
        <v>45666.0833333333</v>
      </c>
      <c r="B2731" s="35">
        <v>2.0</v>
      </c>
      <c r="C2731" s="35" t="s">
        <v>129</v>
      </c>
      <c r="D2731" s="41" t="s">
        <v>56</v>
      </c>
      <c r="E2731" s="35" t="s">
        <v>174</v>
      </c>
      <c r="F2731" s="46">
        <f>IF(Cadastro_Cargas!$E$15=0,0,IF(Perfil_Area!$E$8=0,0,MIN(Cadastro_Cargas!$E$15,MAX(Cadastro_Cargas!$F$15,Perfil_Area!$E$8*RANDBETWEEN(85,115)/100))))</f>
        <v>0.336</v>
      </c>
    </row>
    <row r="2732" ht="15.0" customHeight="1">
      <c r="A2732" s="45">
        <v>45666.125</v>
      </c>
      <c r="B2732" s="35">
        <v>3.0</v>
      </c>
      <c r="C2732" s="35" t="s">
        <v>128</v>
      </c>
      <c r="D2732" s="36" t="s">
        <v>104</v>
      </c>
      <c r="E2732" s="35" t="s">
        <v>173</v>
      </c>
      <c r="F2732" s="46">
        <f>IF(Cadastro_Cargas!$E$2=0,0,IF(Perfil_Area!$F$9=0,0,MIN(Cadastro_Cargas!$E$2,MAX(Cadastro_Cargas!$F$2,Perfil_Area!$F$9*RANDBETWEEN(85,115)/100))))</f>
        <v>4</v>
      </c>
    </row>
    <row r="2733" ht="15.0" customHeight="1">
      <c r="A2733" s="45">
        <v>45666.125</v>
      </c>
      <c r="B2733" s="35">
        <v>3.0</v>
      </c>
      <c r="C2733" s="35" t="s">
        <v>128</v>
      </c>
      <c r="D2733" s="36" t="s">
        <v>105</v>
      </c>
      <c r="E2733" s="35" t="s">
        <v>173</v>
      </c>
      <c r="F2733" s="46">
        <f>IF(Cadastro_Cargas!$E$3=0,0,IF(Perfil_Area!$F$11=0,0,MIN(Cadastro_Cargas!$E$3,MAX(Cadastro_Cargas!$F$3,Perfil_Area!$F$11*RANDBETWEEN(85,115)/100))))</f>
        <v>0</v>
      </c>
    </row>
    <row r="2734" ht="15.0" customHeight="1">
      <c r="A2734" s="45">
        <v>45666.125</v>
      </c>
      <c r="B2734" s="35">
        <v>3.0</v>
      </c>
      <c r="C2734" s="35" t="s">
        <v>128</v>
      </c>
      <c r="D2734" s="36" t="s">
        <v>106</v>
      </c>
      <c r="E2734" s="35" t="s">
        <v>173</v>
      </c>
      <c r="F2734" s="46">
        <f>IF(Cadastro_Cargas!$E$4=0,0,IF(Perfil_Area!$F$13=0,0,MIN(Cadastro_Cargas!$E$4,MAX(Cadastro_Cargas!$F$4,Perfil_Area!$F$13*RANDBETWEEN(85,115)/100))))</f>
        <v>0</v>
      </c>
    </row>
    <row r="2735" ht="15.0" customHeight="1">
      <c r="A2735" s="45">
        <v>45666.125</v>
      </c>
      <c r="B2735" s="35">
        <v>3.0</v>
      </c>
      <c r="C2735" s="35" t="s">
        <v>128</v>
      </c>
      <c r="D2735" s="36" t="s">
        <v>107</v>
      </c>
      <c r="E2735" s="35" t="s">
        <v>173</v>
      </c>
      <c r="F2735" s="46">
        <f>IF(Cadastro_Cargas!$E$5=0,0,IF(Perfil_Area!$F$15=0,0,MIN(Cadastro_Cargas!$E$5,MAX(Cadastro_Cargas!$F$5,Perfil_Area!$F$15*RANDBETWEEN(85,115)/100))))</f>
        <v>0.2</v>
      </c>
    </row>
    <row r="2736" ht="15.0" customHeight="1">
      <c r="A2736" s="45">
        <v>45666.125</v>
      </c>
      <c r="B2736" s="35">
        <v>3.0</v>
      </c>
      <c r="C2736" s="35" t="s">
        <v>128</v>
      </c>
      <c r="D2736" s="39" t="s">
        <v>31</v>
      </c>
      <c r="E2736" s="35" t="s">
        <v>174</v>
      </c>
      <c r="F2736" s="46">
        <f>IF(Cadastro_Cargas!$E$6=0,0,IF(Perfil_Area!$F$3=0,0,MIN(Cadastro_Cargas!$E$6,MAX(Cadastro_Cargas!$F$6,Perfil_Area!$F$3*RANDBETWEEN(85,115)/100))))</f>
        <v>0.606</v>
      </c>
    </row>
    <row r="2737" ht="15.0" customHeight="1">
      <c r="A2737" s="45">
        <v>45666.125</v>
      </c>
      <c r="B2737" s="35">
        <v>3.0</v>
      </c>
      <c r="C2737" s="35" t="s">
        <v>128</v>
      </c>
      <c r="D2737" s="40" t="s">
        <v>44</v>
      </c>
      <c r="E2737" s="35" t="s">
        <v>174</v>
      </c>
      <c r="F2737" s="46">
        <f>IF(Cadastro_Cargas!$E$7=0,0,IF(Perfil_Area!$F$5=0,0,MIN(Cadastro_Cargas!$E$7,MAX(Cadastro_Cargas!$F$7,Perfil_Area!$F$5*RANDBETWEEN(85,115)/100))))</f>
        <v>0.24934</v>
      </c>
    </row>
    <row r="2738" ht="15.0" customHeight="1">
      <c r="A2738" s="45">
        <v>45666.125</v>
      </c>
      <c r="B2738" s="35">
        <v>3.0</v>
      </c>
      <c r="C2738" s="35" t="s">
        <v>128</v>
      </c>
      <c r="D2738" s="41" t="s">
        <v>56</v>
      </c>
      <c r="E2738" s="35" t="s">
        <v>174</v>
      </c>
      <c r="F2738" s="46">
        <f>IF(Cadastro_Cargas!$E$8=0,0,IF(Perfil_Area!$F$7=0,0,MIN(Cadastro_Cargas!$E$8,MAX(Cadastro_Cargas!$F$8,Perfil_Area!$F$7*RANDBETWEEN(85,115)/100))))</f>
        <v>0.17072</v>
      </c>
    </row>
    <row r="2739" ht="15.0" customHeight="1">
      <c r="A2739" s="45">
        <v>45666.125</v>
      </c>
      <c r="B2739" s="35">
        <v>3.0</v>
      </c>
      <c r="C2739" s="35" t="s">
        <v>129</v>
      </c>
      <c r="D2739" s="36" t="s">
        <v>104</v>
      </c>
      <c r="E2739" s="35" t="s">
        <v>173</v>
      </c>
      <c r="F2739" s="46">
        <f>IF(Cadastro_Cargas!$E$9=0,0,IF(Perfil_Area!$F$10=0,0,MIN(Cadastro_Cargas!$E$9,MAX(Cadastro_Cargas!$F$9,Perfil_Area!$F$10*RANDBETWEEN(85,115)/100))))</f>
        <v>7.28</v>
      </c>
    </row>
    <row r="2740" ht="15.0" customHeight="1">
      <c r="A2740" s="45">
        <v>45666.125</v>
      </c>
      <c r="B2740" s="35">
        <v>3.0</v>
      </c>
      <c r="C2740" s="35" t="s">
        <v>129</v>
      </c>
      <c r="D2740" s="36" t="s">
        <v>105</v>
      </c>
      <c r="E2740" s="35" t="s">
        <v>173</v>
      </c>
      <c r="F2740" s="46">
        <f>IF(Cadastro_Cargas!$E$10=0,0,IF(Perfil_Area!$F$12=0,0,MIN(Cadastro_Cargas!$E$10,MAX(Cadastro_Cargas!$F$10,Perfil_Area!$F$12*RANDBETWEEN(85,115)/100))))</f>
        <v>0</v>
      </c>
    </row>
    <row r="2741" ht="15.0" customHeight="1">
      <c r="A2741" s="45">
        <v>45666.125</v>
      </c>
      <c r="B2741" s="35">
        <v>3.0</v>
      </c>
      <c r="C2741" s="35" t="s">
        <v>129</v>
      </c>
      <c r="D2741" s="36" t="s">
        <v>106</v>
      </c>
      <c r="E2741" s="35" t="s">
        <v>173</v>
      </c>
      <c r="F2741" s="46">
        <f>IF(Cadastro_Cargas!$E$11=0,0,IF(Perfil_Area!$F$14=0,0,MIN(Cadastro_Cargas!$E$11,MAX(Cadastro_Cargas!$F$11,Perfil_Area!$F$14*RANDBETWEEN(85,115)/100))))</f>
        <v>2.367013373</v>
      </c>
    </row>
    <row r="2742" ht="15.0" customHeight="1">
      <c r="A2742" s="45">
        <v>45666.125</v>
      </c>
      <c r="B2742" s="35">
        <v>3.0</v>
      </c>
      <c r="C2742" s="35" t="s">
        <v>129</v>
      </c>
      <c r="D2742" s="36" t="s">
        <v>107</v>
      </c>
      <c r="E2742" s="35" t="s">
        <v>173</v>
      </c>
      <c r="F2742" s="46">
        <f>IF(Cadastro_Cargas!$E$12=0,0,IF(Perfil_Area!$F$16=0,0,MIN(Cadastro_Cargas!$E$12,MAX(Cadastro_Cargas!$F$12,Perfil_Area!$F$16*RANDBETWEEN(85,115)/100))))</f>
        <v>0.17</v>
      </c>
    </row>
    <row r="2743" ht="15.0" customHeight="1">
      <c r="A2743" s="45">
        <v>45666.125</v>
      </c>
      <c r="B2743" s="35">
        <v>3.0</v>
      </c>
      <c r="C2743" s="35" t="s">
        <v>129</v>
      </c>
      <c r="D2743" s="39" t="s">
        <v>31</v>
      </c>
      <c r="E2743" s="35" t="s">
        <v>174</v>
      </c>
      <c r="F2743" s="46">
        <f>IF(Cadastro_Cargas!$E$13=0,0,IF(Perfil_Area!$F$4=0,0,MIN(Cadastro_Cargas!$E$13,MAX(Cadastro_Cargas!$F$13,Perfil_Area!$F$4*RANDBETWEEN(85,115)/100))))</f>
        <v>1.1175</v>
      </c>
    </row>
    <row r="2744" ht="15.0" customHeight="1">
      <c r="A2744" s="45">
        <v>45666.125</v>
      </c>
      <c r="B2744" s="35">
        <v>3.0</v>
      </c>
      <c r="C2744" s="35" t="s">
        <v>129</v>
      </c>
      <c r="D2744" s="40" t="s">
        <v>44</v>
      </c>
      <c r="E2744" s="35" t="s">
        <v>174</v>
      </c>
      <c r="F2744" s="46">
        <f>IF(Cadastro_Cargas!$E$14=0,0,IF(Perfil_Area!$F$6=0,0,MIN(Cadastro_Cargas!$E$14,MAX(Cadastro_Cargas!$F$14,Perfil_Area!$F$6*RANDBETWEEN(85,115)/100))))</f>
        <v>0.34278</v>
      </c>
    </row>
    <row r="2745" ht="15.0" customHeight="1">
      <c r="A2745" s="45">
        <v>45666.125</v>
      </c>
      <c r="B2745" s="35">
        <v>3.0</v>
      </c>
      <c r="C2745" s="35" t="s">
        <v>129</v>
      </c>
      <c r="D2745" s="41" t="s">
        <v>56</v>
      </c>
      <c r="E2745" s="35" t="s">
        <v>174</v>
      </c>
      <c r="F2745" s="46">
        <f>IF(Cadastro_Cargas!$E$15=0,0,IF(Perfil_Area!$F$8=0,0,MIN(Cadastro_Cargas!$E$15,MAX(Cadastro_Cargas!$F$15,Perfil_Area!$F$8*RANDBETWEEN(85,115)/100))))</f>
        <v>0.336</v>
      </c>
    </row>
    <row r="2746" ht="15.0" customHeight="1">
      <c r="A2746" s="45">
        <v>45666.1666666667</v>
      </c>
      <c r="B2746" s="35">
        <v>4.0</v>
      </c>
      <c r="C2746" s="35" t="s">
        <v>128</v>
      </c>
      <c r="D2746" s="36" t="s">
        <v>104</v>
      </c>
      <c r="E2746" s="35" t="s">
        <v>173</v>
      </c>
      <c r="F2746" s="46">
        <f>IF(Cadastro_Cargas!$E$2=0,0,IF(Perfil_Area!$G$9=0,0,MIN(Cadastro_Cargas!$E$2,MAX(Cadastro_Cargas!$F$2,Perfil_Area!$G$9*RANDBETWEEN(85,115)/100))))</f>
        <v>4</v>
      </c>
    </row>
    <row r="2747" ht="15.0" customHeight="1">
      <c r="A2747" s="45">
        <v>45666.1666666667</v>
      </c>
      <c r="B2747" s="35">
        <v>4.0</v>
      </c>
      <c r="C2747" s="35" t="s">
        <v>128</v>
      </c>
      <c r="D2747" s="36" t="s">
        <v>105</v>
      </c>
      <c r="E2747" s="35" t="s">
        <v>173</v>
      </c>
      <c r="F2747" s="46">
        <f>IF(Cadastro_Cargas!$E$3=0,0,IF(Perfil_Area!$G$11=0,0,MIN(Cadastro_Cargas!$E$3,MAX(Cadastro_Cargas!$F$3,Perfil_Area!$G$11*RANDBETWEEN(85,115)/100))))</f>
        <v>0</v>
      </c>
    </row>
    <row r="2748" ht="15.0" customHeight="1">
      <c r="A2748" s="45">
        <v>45666.1666666667</v>
      </c>
      <c r="B2748" s="35">
        <v>4.0</v>
      </c>
      <c r="C2748" s="35" t="s">
        <v>128</v>
      </c>
      <c r="D2748" s="36" t="s">
        <v>106</v>
      </c>
      <c r="E2748" s="35" t="s">
        <v>173</v>
      </c>
      <c r="F2748" s="46">
        <f>IF(Cadastro_Cargas!$E$4=0,0,IF(Perfil_Area!$G$13=0,0,MIN(Cadastro_Cargas!$E$4,MAX(Cadastro_Cargas!$F$4,Perfil_Area!$G$13*RANDBETWEEN(85,115)/100))))</f>
        <v>0</v>
      </c>
    </row>
    <row r="2749" ht="15.0" customHeight="1">
      <c r="A2749" s="45">
        <v>45666.1666666667</v>
      </c>
      <c r="B2749" s="35">
        <v>4.0</v>
      </c>
      <c r="C2749" s="35" t="s">
        <v>128</v>
      </c>
      <c r="D2749" s="36" t="s">
        <v>107</v>
      </c>
      <c r="E2749" s="35" t="s">
        <v>173</v>
      </c>
      <c r="F2749" s="46">
        <f>IF(Cadastro_Cargas!$E$5=0,0,IF(Perfil_Area!$G$15=0,0,MIN(Cadastro_Cargas!$E$5,MAX(Cadastro_Cargas!$F$5,Perfil_Area!$G$15*RANDBETWEEN(85,115)/100))))</f>
        <v>0.178</v>
      </c>
    </row>
    <row r="2750" ht="15.0" customHeight="1">
      <c r="A2750" s="45">
        <v>45666.1666666667</v>
      </c>
      <c r="B2750" s="35">
        <v>4.0</v>
      </c>
      <c r="C2750" s="35" t="s">
        <v>128</v>
      </c>
      <c r="D2750" s="39" t="s">
        <v>31</v>
      </c>
      <c r="E2750" s="35" t="s">
        <v>174</v>
      </c>
      <c r="F2750" s="46">
        <f>IF(Cadastro_Cargas!$E$6=0,0,IF(Perfil_Area!$G$3=0,0,MIN(Cadastro_Cargas!$E$6,MAX(Cadastro_Cargas!$F$6,Perfil_Area!$G$3*RANDBETWEEN(85,115)/100))))</f>
        <v>0.606</v>
      </c>
    </row>
    <row r="2751" ht="15.0" customHeight="1">
      <c r="A2751" s="45">
        <v>45666.1666666667</v>
      </c>
      <c r="B2751" s="35">
        <v>4.0</v>
      </c>
      <c r="C2751" s="35" t="s">
        <v>128</v>
      </c>
      <c r="D2751" s="40" t="s">
        <v>44</v>
      </c>
      <c r="E2751" s="35" t="s">
        <v>174</v>
      </c>
      <c r="F2751" s="46">
        <f>IF(Cadastro_Cargas!$E$7=0,0,IF(Perfil_Area!$G$5=0,0,MIN(Cadastro_Cargas!$E$7,MAX(Cadastro_Cargas!$F$7,Perfil_Area!$G$5*RANDBETWEEN(85,115)/100))))</f>
        <v>0.29592</v>
      </c>
    </row>
    <row r="2752" ht="15.0" customHeight="1">
      <c r="A2752" s="45">
        <v>45666.1666666667</v>
      </c>
      <c r="B2752" s="35">
        <v>4.0</v>
      </c>
      <c r="C2752" s="35" t="s">
        <v>128</v>
      </c>
      <c r="D2752" s="41" t="s">
        <v>56</v>
      </c>
      <c r="E2752" s="35" t="s">
        <v>174</v>
      </c>
      <c r="F2752" s="46">
        <f>IF(Cadastro_Cargas!$E$8=0,0,IF(Perfil_Area!$G$7=0,0,MIN(Cadastro_Cargas!$E$8,MAX(Cadastro_Cargas!$F$8,Perfil_Area!$G$7*RANDBETWEEN(85,115)/100))))</f>
        <v>0.1738</v>
      </c>
    </row>
    <row r="2753" ht="15.0" customHeight="1">
      <c r="A2753" s="45">
        <v>45666.1666666667</v>
      </c>
      <c r="B2753" s="35">
        <v>4.0</v>
      </c>
      <c r="C2753" s="35" t="s">
        <v>129</v>
      </c>
      <c r="D2753" s="36" t="s">
        <v>104</v>
      </c>
      <c r="E2753" s="35" t="s">
        <v>173</v>
      </c>
      <c r="F2753" s="46">
        <f>IF(Cadastro_Cargas!$E$9=0,0,IF(Perfil_Area!$G$10=0,0,MIN(Cadastro_Cargas!$E$9,MAX(Cadastro_Cargas!$F$9,Perfil_Area!$G$10*RANDBETWEEN(85,115)/100))))</f>
        <v>8</v>
      </c>
    </row>
    <row r="2754" ht="15.0" customHeight="1">
      <c r="A2754" s="45">
        <v>45666.1666666667</v>
      </c>
      <c r="B2754" s="35">
        <v>4.0</v>
      </c>
      <c r="C2754" s="35" t="s">
        <v>129</v>
      </c>
      <c r="D2754" s="36" t="s">
        <v>105</v>
      </c>
      <c r="E2754" s="35" t="s">
        <v>173</v>
      </c>
      <c r="F2754" s="46">
        <f>IF(Cadastro_Cargas!$E$10=0,0,IF(Perfil_Area!$G$12=0,0,MIN(Cadastro_Cargas!$E$10,MAX(Cadastro_Cargas!$F$10,Perfil_Area!$G$12*RANDBETWEEN(85,115)/100))))</f>
        <v>0</v>
      </c>
    </row>
    <row r="2755" ht="15.0" customHeight="1">
      <c r="A2755" s="45">
        <v>45666.1666666667</v>
      </c>
      <c r="B2755" s="35">
        <v>4.0</v>
      </c>
      <c r="C2755" s="35" t="s">
        <v>129</v>
      </c>
      <c r="D2755" s="36" t="s">
        <v>106</v>
      </c>
      <c r="E2755" s="35" t="s">
        <v>173</v>
      </c>
      <c r="F2755" s="46">
        <f>IF(Cadastro_Cargas!$E$11=0,0,IF(Perfil_Area!$G$14=0,0,MIN(Cadastro_Cargas!$E$11,MAX(Cadastro_Cargas!$F$11,Perfil_Area!$G$14*RANDBETWEEN(85,115)/100))))</f>
        <v>2.081777117</v>
      </c>
    </row>
    <row r="2756" ht="15.0" customHeight="1">
      <c r="A2756" s="45">
        <v>45666.1666666667</v>
      </c>
      <c r="B2756" s="35">
        <v>4.0</v>
      </c>
      <c r="C2756" s="35" t="s">
        <v>129</v>
      </c>
      <c r="D2756" s="36" t="s">
        <v>107</v>
      </c>
      <c r="E2756" s="35" t="s">
        <v>173</v>
      </c>
      <c r="F2756" s="46">
        <f>IF(Cadastro_Cargas!$E$12=0,0,IF(Perfil_Area!$G$16=0,0,MIN(Cadastro_Cargas!$E$12,MAX(Cadastro_Cargas!$F$12,Perfil_Area!$G$16*RANDBETWEEN(85,115)/100))))</f>
        <v>0.174</v>
      </c>
    </row>
    <row r="2757" ht="15.0" customHeight="1">
      <c r="A2757" s="45">
        <v>45666.1666666667</v>
      </c>
      <c r="B2757" s="35">
        <v>4.0</v>
      </c>
      <c r="C2757" s="35" t="s">
        <v>129</v>
      </c>
      <c r="D2757" s="39" t="s">
        <v>31</v>
      </c>
      <c r="E2757" s="35" t="s">
        <v>174</v>
      </c>
      <c r="F2757" s="46">
        <f>IF(Cadastro_Cargas!$E$13=0,0,IF(Perfil_Area!$G$4=0,0,MIN(Cadastro_Cargas!$E$13,MAX(Cadastro_Cargas!$F$13,Perfil_Area!$G$4*RANDBETWEEN(85,115)/100))))</f>
        <v>1.1175</v>
      </c>
    </row>
    <row r="2758" ht="15.0" customHeight="1">
      <c r="A2758" s="45">
        <v>45666.1666666667</v>
      </c>
      <c r="B2758" s="35">
        <v>4.0</v>
      </c>
      <c r="C2758" s="35" t="s">
        <v>129</v>
      </c>
      <c r="D2758" s="40" t="s">
        <v>44</v>
      </c>
      <c r="E2758" s="35" t="s">
        <v>174</v>
      </c>
      <c r="F2758" s="46">
        <f>IF(Cadastro_Cargas!$E$14=0,0,IF(Perfil_Area!$G$6=0,0,MIN(Cadastro_Cargas!$E$14,MAX(Cadastro_Cargas!$F$14,Perfil_Area!$G$6*RANDBETWEEN(85,115)/100))))</f>
        <v>0.37824</v>
      </c>
    </row>
    <row r="2759" ht="15.0" customHeight="1">
      <c r="A2759" s="45">
        <v>45666.1666666667</v>
      </c>
      <c r="B2759" s="35">
        <v>4.0</v>
      </c>
      <c r="C2759" s="35" t="s">
        <v>129</v>
      </c>
      <c r="D2759" s="41" t="s">
        <v>56</v>
      </c>
      <c r="E2759" s="35" t="s">
        <v>174</v>
      </c>
      <c r="F2759" s="46">
        <f>IF(Cadastro_Cargas!$E$15=0,0,IF(Perfil_Area!$G$8=0,0,MIN(Cadastro_Cargas!$E$15,MAX(Cadastro_Cargas!$F$15,Perfil_Area!$G$8*RANDBETWEEN(85,115)/100))))</f>
        <v>0.2907</v>
      </c>
    </row>
    <row r="2760" ht="15.0" customHeight="1">
      <c r="A2760" s="45">
        <v>45666.2083333333</v>
      </c>
      <c r="B2760" s="35">
        <v>5.0</v>
      </c>
      <c r="C2760" s="35" t="s">
        <v>128</v>
      </c>
      <c r="D2760" s="36" t="s">
        <v>104</v>
      </c>
      <c r="E2760" s="35" t="s">
        <v>173</v>
      </c>
      <c r="F2760" s="46">
        <f>IF(Cadastro_Cargas!$E$2=0,0,IF(Perfil_Area!$H$9=0,0,MIN(Cadastro_Cargas!$E$2,MAX(Cadastro_Cargas!$F$2,Perfil_Area!$H$9*RANDBETWEEN(85,115)/100))))</f>
        <v>0</v>
      </c>
    </row>
    <row r="2761" ht="15.0" customHeight="1">
      <c r="A2761" s="45">
        <v>45666.2083333333</v>
      </c>
      <c r="B2761" s="35">
        <v>5.0</v>
      </c>
      <c r="C2761" s="35" t="s">
        <v>128</v>
      </c>
      <c r="D2761" s="36" t="s">
        <v>105</v>
      </c>
      <c r="E2761" s="35" t="s">
        <v>173</v>
      </c>
      <c r="F2761" s="46">
        <f>IF(Cadastro_Cargas!$E$3=0,0,IF(Perfil_Area!$H$11=0,0,MIN(Cadastro_Cargas!$E$3,MAX(Cadastro_Cargas!$F$3,Perfil_Area!$H$11*RANDBETWEEN(85,115)/100))))</f>
        <v>0</v>
      </c>
    </row>
    <row r="2762" ht="15.0" customHeight="1">
      <c r="A2762" s="45">
        <v>45666.2083333333</v>
      </c>
      <c r="B2762" s="35">
        <v>5.0</v>
      </c>
      <c r="C2762" s="35" t="s">
        <v>128</v>
      </c>
      <c r="D2762" s="36" t="s">
        <v>106</v>
      </c>
      <c r="E2762" s="35" t="s">
        <v>173</v>
      </c>
      <c r="F2762" s="46">
        <f>IF(Cadastro_Cargas!$E$4=0,0,IF(Perfil_Area!$H$13=0,0,MIN(Cadastro_Cargas!$E$4,MAX(Cadastro_Cargas!$F$4,Perfil_Area!$H$13*RANDBETWEEN(85,115)/100))))</f>
        <v>0</v>
      </c>
    </row>
    <row r="2763" ht="15.0" customHeight="1">
      <c r="A2763" s="45">
        <v>45666.2083333333</v>
      </c>
      <c r="B2763" s="35">
        <v>5.0</v>
      </c>
      <c r="C2763" s="35" t="s">
        <v>128</v>
      </c>
      <c r="D2763" s="36" t="s">
        <v>107</v>
      </c>
      <c r="E2763" s="35" t="s">
        <v>173</v>
      </c>
      <c r="F2763" s="46">
        <f>IF(Cadastro_Cargas!$E$5=0,0,IF(Perfil_Area!$H$15=0,0,MIN(Cadastro_Cargas!$E$5,MAX(Cadastro_Cargas!$F$5,Perfil_Area!$H$15*RANDBETWEEN(85,115)/100))))</f>
        <v>0.2</v>
      </c>
    </row>
    <row r="2764" ht="15.0" customHeight="1">
      <c r="A2764" s="45">
        <v>45666.2083333333</v>
      </c>
      <c r="B2764" s="35">
        <v>5.0</v>
      </c>
      <c r="C2764" s="35" t="s">
        <v>128</v>
      </c>
      <c r="D2764" s="39" t="s">
        <v>31</v>
      </c>
      <c r="E2764" s="35" t="s">
        <v>174</v>
      </c>
      <c r="F2764" s="46">
        <f>IF(Cadastro_Cargas!$E$6=0,0,IF(Perfil_Area!$H$3=0,0,MIN(Cadastro_Cargas!$E$6,MAX(Cadastro_Cargas!$F$6,Perfil_Area!$H$3*RANDBETWEEN(85,115)/100))))</f>
        <v>0.606</v>
      </c>
    </row>
    <row r="2765" ht="15.0" customHeight="1">
      <c r="A2765" s="45">
        <v>45666.2083333333</v>
      </c>
      <c r="B2765" s="35">
        <v>5.0</v>
      </c>
      <c r="C2765" s="35" t="s">
        <v>128</v>
      </c>
      <c r="D2765" s="40" t="s">
        <v>44</v>
      </c>
      <c r="E2765" s="35" t="s">
        <v>174</v>
      </c>
      <c r="F2765" s="46">
        <f>IF(Cadastro_Cargas!$E$7=0,0,IF(Perfil_Area!$H$5=0,0,MIN(Cadastro_Cargas!$E$7,MAX(Cadastro_Cargas!$F$7,Perfil_Area!$H$5*RANDBETWEEN(85,115)/100))))</f>
        <v>0.354</v>
      </c>
    </row>
    <row r="2766" ht="15.0" customHeight="1">
      <c r="A2766" s="45">
        <v>45666.2083333333</v>
      </c>
      <c r="B2766" s="35">
        <v>5.0</v>
      </c>
      <c r="C2766" s="35" t="s">
        <v>128</v>
      </c>
      <c r="D2766" s="41" t="s">
        <v>56</v>
      </c>
      <c r="E2766" s="35" t="s">
        <v>174</v>
      </c>
      <c r="F2766" s="46">
        <f>IF(Cadastro_Cargas!$E$8=0,0,IF(Perfil_Area!$H$7=0,0,MIN(Cadastro_Cargas!$E$8,MAX(Cadastro_Cargas!$F$8,Perfil_Area!$H$7*RANDBETWEEN(85,115)/100))))</f>
        <v>0.12198</v>
      </c>
    </row>
    <row r="2767" ht="15.0" customHeight="1">
      <c r="A2767" s="45">
        <v>45666.2083333333</v>
      </c>
      <c r="B2767" s="35">
        <v>5.0</v>
      </c>
      <c r="C2767" s="35" t="s">
        <v>129</v>
      </c>
      <c r="D2767" s="36" t="s">
        <v>104</v>
      </c>
      <c r="E2767" s="35" t="s">
        <v>173</v>
      </c>
      <c r="F2767" s="46">
        <f>IF(Cadastro_Cargas!$E$9=0,0,IF(Perfil_Area!$H$10=0,0,MIN(Cadastro_Cargas!$E$9,MAX(Cadastro_Cargas!$F$9,Perfil_Area!$H$10*RANDBETWEEN(85,115)/100))))</f>
        <v>0</v>
      </c>
    </row>
    <row r="2768" ht="15.0" customHeight="1">
      <c r="A2768" s="45">
        <v>45666.2083333333</v>
      </c>
      <c r="B2768" s="35">
        <v>5.0</v>
      </c>
      <c r="C2768" s="35" t="s">
        <v>129</v>
      </c>
      <c r="D2768" s="36" t="s">
        <v>105</v>
      </c>
      <c r="E2768" s="35" t="s">
        <v>173</v>
      </c>
      <c r="F2768" s="46">
        <f>IF(Cadastro_Cargas!$E$10=0,0,IF(Perfil_Area!$H$12=0,0,MIN(Cadastro_Cargas!$E$10,MAX(Cadastro_Cargas!$F$10,Perfil_Area!$H$12*RANDBETWEEN(85,115)/100))))</f>
        <v>0</v>
      </c>
    </row>
    <row r="2769" ht="15.0" customHeight="1">
      <c r="A2769" s="45">
        <v>45666.2083333333</v>
      </c>
      <c r="B2769" s="35">
        <v>5.0</v>
      </c>
      <c r="C2769" s="35" t="s">
        <v>129</v>
      </c>
      <c r="D2769" s="36" t="s">
        <v>106</v>
      </c>
      <c r="E2769" s="35" t="s">
        <v>173</v>
      </c>
      <c r="F2769" s="46">
        <f>IF(Cadastro_Cargas!$E$11=0,0,IF(Perfil_Area!$H$14=0,0,MIN(Cadastro_Cargas!$E$11,MAX(Cadastro_Cargas!$F$11,Perfil_Area!$H$14*RANDBETWEEN(85,115)/100))))</f>
        <v>2.367013373</v>
      </c>
    </row>
    <row r="2770" ht="15.0" customHeight="1">
      <c r="A2770" s="45">
        <v>45666.2083333333</v>
      </c>
      <c r="B2770" s="35">
        <v>5.0</v>
      </c>
      <c r="C2770" s="35" t="s">
        <v>129</v>
      </c>
      <c r="D2770" s="36" t="s">
        <v>107</v>
      </c>
      <c r="E2770" s="35" t="s">
        <v>173</v>
      </c>
      <c r="F2770" s="46">
        <f>IF(Cadastro_Cargas!$E$12=0,0,IF(Perfil_Area!$H$16=0,0,MIN(Cadastro_Cargas!$E$12,MAX(Cadastro_Cargas!$F$12,Perfil_Area!$H$16*RANDBETWEEN(85,115)/100))))</f>
        <v>0.2</v>
      </c>
    </row>
    <row r="2771" ht="15.0" customHeight="1">
      <c r="A2771" s="45">
        <v>45666.2083333333</v>
      </c>
      <c r="B2771" s="35">
        <v>5.0</v>
      </c>
      <c r="C2771" s="35" t="s">
        <v>129</v>
      </c>
      <c r="D2771" s="39" t="s">
        <v>31</v>
      </c>
      <c r="E2771" s="35" t="s">
        <v>174</v>
      </c>
      <c r="F2771" s="46">
        <f>IF(Cadastro_Cargas!$E$13=0,0,IF(Perfil_Area!$H$4=0,0,MIN(Cadastro_Cargas!$E$13,MAX(Cadastro_Cargas!$F$13,Perfil_Area!$H$4*RANDBETWEEN(85,115)/100))))</f>
        <v>1.1175</v>
      </c>
    </row>
    <row r="2772" ht="15.0" customHeight="1">
      <c r="A2772" s="45">
        <v>45666.2083333333</v>
      </c>
      <c r="B2772" s="35">
        <v>5.0</v>
      </c>
      <c r="C2772" s="35" t="s">
        <v>129</v>
      </c>
      <c r="D2772" s="40" t="s">
        <v>44</v>
      </c>
      <c r="E2772" s="35" t="s">
        <v>174</v>
      </c>
      <c r="F2772" s="46">
        <f>IF(Cadastro_Cargas!$E$14=0,0,IF(Perfil_Area!$H$6=0,0,MIN(Cadastro_Cargas!$E$14,MAX(Cadastro_Cargas!$F$14,Perfil_Area!$H$6*RANDBETWEEN(85,115)/100))))</f>
        <v>0.514</v>
      </c>
    </row>
    <row r="2773" ht="15.0" customHeight="1">
      <c r="A2773" s="45">
        <v>45666.2083333333</v>
      </c>
      <c r="B2773" s="35">
        <v>5.0</v>
      </c>
      <c r="C2773" s="35" t="s">
        <v>129</v>
      </c>
      <c r="D2773" s="41" t="s">
        <v>56</v>
      </c>
      <c r="E2773" s="35" t="s">
        <v>174</v>
      </c>
      <c r="F2773" s="46">
        <f>IF(Cadastro_Cargas!$E$15=0,0,IF(Perfil_Area!$H$8=0,0,MIN(Cadastro_Cargas!$E$15,MAX(Cadastro_Cargas!$F$15,Perfil_Area!$H$8*RANDBETWEEN(85,115)/100))))</f>
        <v>0.21756</v>
      </c>
    </row>
    <row r="2774" ht="15.0" customHeight="1">
      <c r="A2774" s="45">
        <v>45666.25</v>
      </c>
      <c r="B2774" s="35">
        <v>6.0</v>
      </c>
      <c r="C2774" s="35" t="s">
        <v>128</v>
      </c>
      <c r="D2774" s="36" t="s">
        <v>104</v>
      </c>
      <c r="E2774" s="35" t="s">
        <v>173</v>
      </c>
      <c r="F2774" s="46">
        <f>IF(Cadastro_Cargas!$E$2=0,0,IF(Perfil_Area!$I$9=0,0,MIN(Cadastro_Cargas!$E$2,MAX(Cadastro_Cargas!$F$2,Perfil_Area!$I$9*RANDBETWEEN(85,115)/100))))</f>
        <v>0</v>
      </c>
    </row>
    <row r="2775" ht="15.0" customHeight="1">
      <c r="A2775" s="45">
        <v>45666.25</v>
      </c>
      <c r="B2775" s="35">
        <v>6.0</v>
      </c>
      <c r="C2775" s="35" t="s">
        <v>128</v>
      </c>
      <c r="D2775" s="36" t="s">
        <v>105</v>
      </c>
      <c r="E2775" s="35" t="s">
        <v>173</v>
      </c>
      <c r="F2775" s="46">
        <f>IF(Cadastro_Cargas!$E$3=0,0,IF(Perfil_Area!$I$11=0,0,MIN(Cadastro_Cargas!$E$3,MAX(Cadastro_Cargas!$F$3,Perfil_Area!$I$11*RANDBETWEEN(85,115)/100))))</f>
        <v>0</v>
      </c>
    </row>
    <row r="2776" ht="15.0" customHeight="1">
      <c r="A2776" s="45">
        <v>45666.25</v>
      </c>
      <c r="B2776" s="35">
        <v>6.0</v>
      </c>
      <c r="C2776" s="35" t="s">
        <v>128</v>
      </c>
      <c r="D2776" s="36" t="s">
        <v>106</v>
      </c>
      <c r="E2776" s="35" t="s">
        <v>173</v>
      </c>
      <c r="F2776" s="46">
        <f>IF(Cadastro_Cargas!$E$4=0,0,IF(Perfil_Area!$I$13=0,0,MIN(Cadastro_Cargas!$E$4,MAX(Cadastro_Cargas!$F$4,Perfil_Area!$I$13*RANDBETWEEN(85,115)/100))))</f>
        <v>0</v>
      </c>
    </row>
    <row r="2777" ht="15.0" customHeight="1">
      <c r="A2777" s="45">
        <v>45666.25</v>
      </c>
      <c r="B2777" s="35">
        <v>6.0</v>
      </c>
      <c r="C2777" s="35" t="s">
        <v>128</v>
      </c>
      <c r="D2777" s="36" t="s">
        <v>107</v>
      </c>
      <c r="E2777" s="35" t="s">
        <v>173</v>
      </c>
      <c r="F2777" s="46">
        <f>IF(Cadastro_Cargas!$E$5=0,0,IF(Perfil_Area!$I$15=0,0,MIN(Cadastro_Cargas!$E$5,MAX(Cadastro_Cargas!$F$5,Perfil_Area!$I$15*RANDBETWEEN(85,115)/100))))</f>
        <v>0.2</v>
      </c>
    </row>
    <row r="2778" ht="15.0" customHeight="1">
      <c r="A2778" s="45">
        <v>45666.25</v>
      </c>
      <c r="B2778" s="35">
        <v>6.0</v>
      </c>
      <c r="C2778" s="35" t="s">
        <v>128</v>
      </c>
      <c r="D2778" s="39" t="s">
        <v>31</v>
      </c>
      <c r="E2778" s="35" t="s">
        <v>174</v>
      </c>
      <c r="F2778" s="46">
        <f>IF(Cadastro_Cargas!$E$6=0,0,IF(Perfil_Area!$I$3=0,0,MIN(Cadastro_Cargas!$E$6,MAX(Cadastro_Cargas!$F$6,Perfil_Area!$I$3*RANDBETWEEN(85,115)/100))))</f>
        <v>0.606</v>
      </c>
    </row>
    <row r="2779" ht="15.0" customHeight="1">
      <c r="A2779" s="45">
        <v>45666.25</v>
      </c>
      <c r="B2779" s="35">
        <v>6.0</v>
      </c>
      <c r="C2779" s="35" t="s">
        <v>128</v>
      </c>
      <c r="D2779" s="40" t="s">
        <v>44</v>
      </c>
      <c r="E2779" s="35" t="s">
        <v>174</v>
      </c>
      <c r="F2779" s="46">
        <f>IF(Cadastro_Cargas!$E$7=0,0,IF(Perfil_Area!$I$5=0,0,MIN(Cadastro_Cargas!$E$7,MAX(Cadastro_Cargas!$F$7,Perfil_Area!$I$5*RANDBETWEEN(85,115)/100))))</f>
        <v>0.354</v>
      </c>
    </row>
    <row r="2780" ht="15.0" customHeight="1">
      <c r="A2780" s="45">
        <v>45666.25</v>
      </c>
      <c r="B2780" s="35">
        <v>6.0</v>
      </c>
      <c r="C2780" s="35" t="s">
        <v>128</v>
      </c>
      <c r="D2780" s="41" t="s">
        <v>56</v>
      </c>
      <c r="E2780" s="35" t="s">
        <v>174</v>
      </c>
      <c r="F2780" s="46">
        <f>IF(Cadastro_Cargas!$E$8=0,0,IF(Perfil_Area!$I$7=0,0,MIN(Cadastro_Cargas!$E$8,MAX(Cadastro_Cargas!$F$8,Perfil_Area!$I$7*RANDBETWEEN(85,115)/100))))</f>
        <v>0.0528</v>
      </c>
    </row>
    <row r="2781" ht="15.0" customHeight="1">
      <c r="A2781" s="45">
        <v>45666.25</v>
      </c>
      <c r="B2781" s="35">
        <v>6.0</v>
      </c>
      <c r="C2781" s="35" t="s">
        <v>129</v>
      </c>
      <c r="D2781" s="36" t="s">
        <v>104</v>
      </c>
      <c r="E2781" s="35" t="s">
        <v>173</v>
      </c>
      <c r="F2781" s="46">
        <f>IF(Cadastro_Cargas!$E$9=0,0,IF(Perfil_Area!$I$10=0,0,MIN(Cadastro_Cargas!$E$9,MAX(Cadastro_Cargas!$F$9,Perfil_Area!$I$10*RANDBETWEEN(85,115)/100))))</f>
        <v>0</v>
      </c>
    </row>
    <row r="2782" ht="15.0" customHeight="1">
      <c r="A2782" s="45">
        <v>45666.25</v>
      </c>
      <c r="B2782" s="35">
        <v>6.0</v>
      </c>
      <c r="C2782" s="35" t="s">
        <v>129</v>
      </c>
      <c r="D2782" s="36" t="s">
        <v>105</v>
      </c>
      <c r="E2782" s="35" t="s">
        <v>173</v>
      </c>
      <c r="F2782" s="46">
        <f>IF(Cadastro_Cargas!$E$10=0,0,IF(Perfil_Area!$I$12=0,0,MIN(Cadastro_Cargas!$E$10,MAX(Cadastro_Cargas!$F$10,Perfil_Area!$I$12*RANDBETWEEN(85,115)/100))))</f>
        <v>0</v>
      </c>
    </row>
    <row r="2783" ht="15.0" customHeight="1">
      <c r="A2783" s="45">
        <v>45666.25</v>
      </c>
      <c r="B2783" s="35">
        <v>6.0</v>
      </c>
      <c r="C2783" s="35" t="s">
        <v>129</v>
      </c>
      <c r="D2783" s="36" t="s">
        <v>106</v>
      </c>
      <c r="E2783" s="35" t="s">
        <v>173</v>
      </c>
      <c r="F2783" s="46">
        <f>IF(Cadastro_Cargas!$E$11=0,0,IF(Perfil_Area!$I$14=0,0,MIN(Cadastro_Cargas!$E$11,MAX(Cadastro_Cargas!$F$11,Perfil_Area!$I$14*RANDBETWEEN(85,115)/100))))</f>
        <v>2.186398217</v>
      </c>
    </row>
    <row r="2784" ht="15.0" customHeight="1">
      <c r="A2784" s="45">
        <v>45666.25</v>
      </c>
      <c r="B2784" s="35">
        <v>6.0</v>
      </c>
      <c r="C2784" s="35" t="s">
        <v>129</v>
      </c>
      <c r="D2784" s="36" t="s">
        <v>107</v>
      </c>
      <c r="E2784" s="35" t="s">
        <v>173</v>
      </c>
      <c r="F2784" s="46">
        <f>IF(Cadastro_Cargas!$E$12=0,0,IF(Perfil_Area!$I$16=0,0,MIN(Cadastro_Cargas!$E$12,MAX(Cadastro_Cargas!$F$12,Perfil_Area!$I$16*RANDBETWEEN(85,115)/100))))</f>
        <v>0.172</v>
      </c>
    </row>
    <row r="2785" ht="15.0" customHeight="1">
      <c r="A2785" s="45">
        <v>45666.25</v>
      </c>
      <c r="B2785" s="35">
        <v>6.0</v>
      </c>
      <c r="C2785" s="35" t="s">
        <v>129</v>
      </c>
      <c r="D2785" s="39" t="s">
        <v>31</v>
      </c>
      <c r="E2785" s="35" t="s">
        <v>174</v>
      </c>
      <c r="F2785" s="46">
        <f>IF(Cadastro_Cargas!$E$13=0,0,IF(Perfil_Area!$I$4=0,0,MIN(Cadastro_Cargas!$E$13,MAX(Cadastro_Cargas!$F$13,Perfil_Area!$I$4*RANDBETWEEN(85,115)/100))))</f>
        <v>1.1175</v>
      </c>
    </row>
    <row r="2786" ht="15.0" customHeight="1">
      <c r="A2786" s="45">
        <v>45666.25</v>
      </c>
      <c r="B2786" s="35">
        <v>6.0</v>
      </c>
      <c r="C2786" s="35" t="s">
        <v>129</v>
      </c>
      <c r="D2786" s="40" t="s">
        <v>44</v>
      </c>
      <c r="E2786" s="35" t="s">
        <v>174</v>
      </c>
      <c r="F2786" s="46">
        <f>IF(Cadastro_Cargas!$E$14=0,0,IF(Perfil_Area!$I$6=0,0,MIN(Cadastro_Cargas!$E$14,MAX(Cadastro_Cargas!$F$14,Perfil_Area!$I$6*RANDBETWEEN(85,115)/100))))</f>
        <v>0.514</v>
      </c>
    </row>
    <row r="2787" ht="15.0" customHeight="1">
      <c r="A2787" s="45">
        <v>45666.25</v>
      </c>
      <c r="B2787" s="35">
        <v>6.0</v>
      </c>
      <c r="C2787" s="35" t="s">
        <v>129</v>
      </c>
      <c r="D2787" s="41" t="s">
        <v>56</v>
      </c>
      <c r="E2787" s="35" t="s">
        <v>174</v>
      </c>
      <c r="F2787" s="46">
        <f>IF(Cadastro_Cargas!$E$15=0,0,IF(Perfil_Area!$I$8=0,0,MIN(Cadastro_Cargas!$E$15,MAX(Cadastro_Cargas!$F$15,Perfil_Area!$I$8*RANDBETWEEN(85,115)/100))))</f>
        <v>0.1008</v>
      </c>
    </row>
    <row r="2788" ht="15.0" customHeight="1">
      <c r="A2788" s="45">
        <v>45666.2916666667</v>
      </c>
      <c r="B2788" s="35">
        <v>7.0</v>
      </c>
      <c r="C2788" s="35" t="s">
        <v>128</v>
      </c>
      <c r="D2788" s="36" t="s">
        <v>104</v>
      </c>
      <c r="E2788" s="35" t="s">
        <v>173</v>
      </c>
      <c r="F2788" s="46">
        <f>IF(Cadastro_Cargas!$E$2=0,0,IF(Perfil_Area!$J$9=0,0,MIN(Cadastro_Cargas!$E$2,MAX(Cadastro_Cargas!$F$2,Perfil_Area!$J$9*RANDBETWEEN(85,115)/100))))</f>
        <v>0</v>
      </c>
    </row>
    <row r="2789" ht="15.0" customHeight="1">
      <c r="A2789" s="45">
        <v>45666.2916666667</v>
      </c>
      <c r="B2789" s="35">
        <v>7.0</v>
      </c>
      <c r="C2789" s="35" t="s">
        <v>128</v>
      </c>
      <c r="D2789" s="36" t="s">
        <v>105</v>
      </c>
      <c r="E2789" s="35" t="s">
        <v>173</v>
      </c>
      <c r="F2789" s="46">
        <f>IF(Cadastro_Cargas!$E$3=0,0,IF(Perfil_Area!$J$11=0,0,MIN(Cadastro_Cargas!$E$3,MAX(Cadastro_Cargas!$F$3,Perfil_Area!$J$11*RANDBETWEEN(85,115)/100))))</f>
        <v>0</v>
      </c>
    </row>
    <row r="2790" ht="15.0" customHeight="1">
      <c r="A2790" s="45">
        <v>45666.2916666667</v>
      </c>
      <c r="B2790" s="35">
        <v>7.0</v>
      </c>
      <c r="C2790" s="35" t="s">
        <v>128</v>
      </c>
      <c r="D2790" s="36" t="s">
        <v>106</v>
      </c>
      <c r="E2790" s="35" t="s">
        <v>173</v>
      </c>
      <c r="F2790" s="46">
        <f>IF(Cadastro_Cargas!$E$4=0,0,IF(Perfil_Area!$J$13=0,0,MIN(Cadastro_Cargas!$E$4,MAX(Cadastro_Cargas!$F$4,Perfil_Area!$J$13*RANDBETWEEN(85,115)/100))))</f>
        <v>0</v>
      </c>
    </row>
    <row r="2791" ht="15.0" customHeight="1">
      <c r="A2791" s="45">
        <v>45666.2916666667</v>
      </c>
      <c r="B2791" s="35">
        <v>7.0</v>
      </c>
      <c r="C2791" s="35" t="s">
        <v>128</v>
      </c>
      <c r="D2791" s="36" t="s">
        <v>107</v>
      </c>
      <c r="E2791" s="35" t="s">
        <v>173</v>
      </c>
      <c r="F2791" s="46">
        <f>IF(Cadastro_Cargas!$E$5=0,0,IF(Perfil_Area!$J$15=0,0,MIN(Cadastro_Cargas!$E$5,MAX(Cadastro_Cargas!$F$5,Perfil_Area!$J$15*RANDBETWEEN(85,115)/100))))</f>
        <v>0.2</v>
      </c>
    </row>
    <row r="2792" ht="15.0" customHeight="1">
      <c r="A2792" s="45">
        <v>45666.2916666667</v>
      </c>
      <c r="B2792" s="35">
        <v>7.0</v>
      </c>
      <c r="C2792" s="35" t="s">
        <v>128</v>
      </c>
      <c r="D2792" s="39" t="s">
        <v>31</v>
      </c>
      <c r="E2792" s="35" t="s">
        <v>174</v>
      </c>
      <c r="F2792" s="46">
        <f>IF(Cadastro_Cargas!$E$6=0,0,IF(Perfil_Area!$J$3=0,0,MIN(Cadastro_Cargas!$E$6,MAX(Cadastro_Cargas!$F$6,Perfil_Area!$J$3*RANDBETWEEN(85,115)/100))))</f>
        <v>0.606</v>
      </c>
    </row>
    <row r="2793" ht="15.0" customHeight="1">
      <c r="A2793" s="45">
        <v>45666.2916666667</v>
      </c>
      <c r="B2793" s="35">
        <v>7.0</v>
      </c>
      <c r="C2793" s="35" t="s">
        <v>128</v>
      </c>
      <c r="D2793" s="40" t="s">
        <v>44</v>
      </c>
      <c r="E2793" s="35" t="s">
        <v>174</v>
      </c>
      <c r="F2793" s="46">
        <f>IF(Cadastro_Cargas!$E$7=0,0,IF(Perfil_Area!$J$5=0,0,MIN(Cadastro_Cargas!$E$7,MAX(Cadastro_Cargas!$F$7,Perfil_Area!$J$5*RANDBETWEEN(85,115)/100))))</f>
        <v>0.354</v>
      </c>
    </row>
    <row r="2794" ht="15.0" customHeight="1">
      <c r="A2794" s="45">
        <v>45666.2916666667</v>
      </c>
      <c r="B2794" s="35">
        <v>7.0</v>
      </c>
      <c r="C2794" s="35" t="s">
        <v>128</v>
      </c>
      <c r="D2794" s="41" t="s">
        <v>56</v>
      </c>
      <c r="E2794" s="35" t="s">
        <v>174</v>
      </c>
      <c r="F2794" s="46">
        <f>IF(Cadastro_Cargas!$E$8=0,0,IF(Perfil_Area!$J$7=0,0,MIN(Cadastro_Cargas!$E$8,MAX(Cadastro_Cargas!$F$8,Perfil_Area!$J$7*RANDBETWEEN(85,115)/100))))</f>
        <v>0</v>
      </c>
    </row>
    <row r="2795" ht="15.0" customHeight="1">
      <c r="A2795" s="45">
        <v>45666.2916666667</v>
      </c>
      <c r="B2795" s="35">
        <v>7.0</v>
      </c>
      <c r="C2795" s="35" t="s">
        <v>129</v>
      </c>
      <c r="D2795" s="36" t="s">
        <v>104</v>
      </c>
      <c r="E2795" s="35" t="s">
        <v>173</v>
      </c>
      <c r="F2795" s="46">
        <f>IF(Cadastro_Cargas!$E$9=0,0,IF(Perfil_Area!$J$10=0,0,MIN(Cadastro_Cargas!$E$9,MAX(Cadastro_Cargas!$F$9,Perfil_Area!$J$10*RANDBETWEEN(85,115)/100))))</f>
        <v>0</v>
      </c>
    </row>
    <row r="2796" ht="15.0" customHeight="1">
      <c r="A2796" s="45">
        <v>45666.2916666667</v>
      </c>
      <c r="B2796" s="35">
        <v>7.0</v>
      </c>
      <c r="C2796" s="35" t="s">
        <v>129</v>
      </c>
      <c r="D2796" s="36" t="s">
        <v>105</v>
      </c>
      <c r="E2796" s="35" t="s">
        <v>173</v>
      </c>
      <c r="F2796" s="46">
        <f>IF(Cadastro_Cargas!$E$10=0,0,IF(Perfil_Area!$J$12=0,0,MIN(Cadastro_Cargas!$E$10,MAX(Cadastro_Cargas!$F$10,Perfil_Area!$J$12*RANDBETWEEN(85,115)/100))))</f>
        <v>16.544</v>
      </c>
    </row>
    <row r="2797" ht="15.0" customHeight="1">
      <c r="A2797" s="45">
        <v>45666.2916666667</v>
      </c>
      <c r="B2797" s="35">
        <v>7.0</v>
      </c>
      <c r="C2797" s="35" t="s">
        <v>129</v>
      </c>
      <c r="D2797" s="36" t="s">
        <v>106</v>
      </c>
      <c r="E2797" s="35" t="s">
        <v>173</v>
      </c>
      <c r="F2797" s="46">
        <f>IF(Cadastro_Cargas!$E$11=0,0,IF(Perfil_Area!$J$14=0,0,MIN(Cadastro_Cargas!$E$11,MAX(Cadastro_Cargas!$F$11,Perfil_Area!$J$14*RANDBETWEEN(85,115)/100))))</f>
        <v>2.057447251</v>
      </c>
    </row>
    <row r="2798" ht="15.0" customHeight="1">
      <c r="A2798" s="45">
        <v>45666.2916666667</v>
      </c>
      <c r="B2798" s="35">
        <v>7.0</v>
      </c>
      <c r="C2798" s="35" t="s">
        <v>129</v>
      </c>
      <c r="D2798" s="36" t="s">
        <v>107</v>
      </c>
      <c r="E2798" s="35" t="s">
        <v>173</v>
      </c>
      <c r="F2798" s="46">
        <f>IF(Cadastro_Cargas!$E$12=0,0,IF(Perfil_Area!$J$16=0,0,MIN(Cadastro_Cargas!$E$12,MAX(Cadastro_Cargas!$F$12,Perfil_Area!$J$16*RANDBETWEEN(85,115)/100))))</f>
        <v>0.2</v>
      </c>
    </row>
    <row r="2799" ht="15.0" customHeight="1">
      <c r="A2799" s="45">
        <v>45666.2916666667</v>
      </c>
      <c r="B2799" s="35">
        <v>7.0</v>
      </c>
      <c r="C2799" s="35" t="s">
        <v>129</v>
      </c>
      <c r="D2799" s="39" t="s">
        <v>31</v>
      </c>
      <c r="E2799" s="35" t="s">
        <v>174</v>
      </c>
      <c r="F2799" s="46">
        <f>IF(Cadastro_Cargas!$E$13=0,0,IF(Perfil_Area!$J$4=0,0,MIN(Cadastro_Cargas!$E$13,MAX(Cadastro_Cargas!$F$13,Perfil_Area!$J$4*RANDBETWEEN(85,115)/100))))</f>
        <v>1.1175</v>
      </c>
    </row>
    <row r="2800" ht="15.0" customHeight="1">
      <c r="A2800" s="45">
        <v>45666.2916666667</v>
      </c>
      <c r="B2800" s="35">
        <v>7.0</v>
      </c>
      <c r="C2800" s="35" t="s">
        <v>129</v>
      </c>
      <c r="D2800" s="40" t="s">
        <v>44</v>
      </c>
      <c r="E2800" s="35" t="s">
        <v>174</v>
      </c>
      <c r="F2800" s="46">
        <f>IF(Cadastro_Cargas!$E$14=0,0,IF(Perfil_Area!$J$6=0,0,MIN(Cadastro_Cargas!$E$14,MAX(Cadastro_Cargas!$F$14,Perfil_Area!$J$6*RANDBETWEEN(85,115)/100))))</f>
        <v>0.514</v>
      </c>
    </row>
    <row r="2801" ht="15.0" customHeight="1">
      <c r="A2801" s="45">
        <v>45666.2916666667</v>
      </c>
      <c r="B2801" s="35">
        <v>7.0</v>
      </c>
      <c r="C2801" s="35" t="s">
        <v>129</v>
      </c>
      <c r="D2801" s="41" t="s">
        <v>56</v>
      </c>
      <c r="E2801" s="35" t="s">
        <v>174</v>
      </c>
      <c r="F2801" s="46">
        <f>IF(Cadastro_Cargas!$E$15=0,0,IF(Perfil_Area!$J$8=0,0,MIN(Cadastro_Cargas!$E$15,MAX(Cadastro_Cargas!$F$15,Perfil_Area!$J$8*RANDBETWEEN(85,115)/100))))</f>
        <v>0</v>
      </c>
    </row>
    <row r="2802" ht="15.0" customHeight="1">
      <c r="A2802" s="45">
        <v>45666.3333333333</v>
      </c>
      <c r="B2802" s="35">
        <v>8.0</v>
      </c>
      <c r="C2802" s="35" t="s">
        <v>128</v>
      </c>
      <c r="D2802" s="36" t="s">
        <v>104</v>
      </c>
      <c r="E2802" s="35" t="s">
        <v>173</v>
      </c>
      <c r="F2802" s="46">
        <f>IF(Cadastro_Cargas!$E$2=0,0,IF(Perfil_Area!$K$9=0,0,MIN(Cadastro_Cargas!$E$2,MAX(Cadastro_Cargas!$F$2,Perfil_Area!$K$9*RANDBETWEEN(85,115)/100))))</f>
        <v>0</v>
      </c>
    </row>
    <row r="2803" ht="15.0" customHeight="1">
      <c r="A2803" s="45">
        <v>45666.3333333333</v>
      </c>
      <c r="B2803" s="35">
        <v>8.0</v>
      </c>
      <c r="C2803" s="35" t="s">
        <v>128</v>
      </c>
      <c r="D2803" s="36" t="s">
        <v>105</v>
      </c>
      <c r="E2803" s="35" t="s">
        <v>173</v>
      </c>
      <c r="F2803" s="46">
        <f>IF(Cadastro_Cargas!$E$3=0,0,IF(Perfil_Area!$K$11=0,0,MIN(Cadastro_Cargas!$E$3,MAX(Cadastro_Cargas!$F$3,Perfil_Area!$K$11*RANDBETWEEN(85,115)/100))))</f>
        <v>0</v>
      </c>
    </row>
    <row r="2804" ht="15.0" customHeight="1">
      <c r="A2804" s="45">
        <v>45666.3333333333</v>
      </c>
      <c r="B2804" s="35">
        <v>8.0</v>
      </c>
      <c r="C2804" s="35" t="s">
        <v>128</v>
      </c>
      <c r="D2804" s="36" t="s">
        <v>106</v>
      </c>
      <c r="E2804" s="35" t="s">
        <v>173</v>
      </c>
      <c r="F2804" s="46">
        <f>IF(Cadastro_Cargas!$E$4=0,0,IF(Perfil_Area!$K$13=0,0,MIN(Cadastro_Cargas!$E$4,MAX(Cadastro_Cargas!$F$4,Perfil_Area!$K$13*RANDBETWEEN(85,115)/100))))</f>
        <v>0</v>
      </c>
    </row>
    <row r="2805" ht="15.0" customHeight="1">
      <c r="A2805" s="45">
        <v>45666.3333333333</v>
      </c>
      <c r="B2805" s="35">
        <v>8.0</v>
      </c>
      <c r="C2805" s="35" t="s">
        <v>128</v>
      </c>
      <c r="D2805" s="36" t="s">
        <v>107</v>
      </c>
      <c r="E2805" s="35" t="s">
        <v>173</v>
      </c>
      <c r="F2805" s="46">
        <f>IF(Cadastro_Cargas!$E$5=0,0,IF(Perfil_Area!$K$15=0,0,MIN(Cadastro_Cargas!$E$5,MAX(Cadastro_Cargas!$F$5,Perfil_Area!$K$15*RANDBETWEEN(85,115)/100))))</f>
        <v>0.2</v>
      </c>
    </row>
    <row r="2806" ht="15.0" customHeight="1">
      <c r="A2806" s="45">
        <v>45666.3333333333</v>
      </c>
      <c r="B2806" s="35">
        <v>8.0</v>
      </c>
      <c r="C2806" s="35" t="s">
        <v>128</v>
      </c>
      <c r="D2806" s="39" t="s">
        <v>31</v>
      </c>
      <c r="E2806" s="35" t="s">
        <v>174</v>
      </c>
      <c r="F2806" s="46">
        <f>IF(Cadastro_Cargas!$E$6=0,0,IF(Perfil_Area!$K$3=0,0,MIN(Cadastro_Cargas!$E$6,MAX(Cadastro_Cargas!$F$6,Perfil_Area!$K$3*RANDBETWEEN(85,115)/100))))</f>
        <v>1.1448</v>
      </c>
    </row>
    <row r="2807" ht="15.0" customHeight="1">
      <c r="A2807" s="45">
        <v>45666.3333333333</v>
      </c>
      <c r="B2807" s="35">
        <v>8.0</v>
      </c>
      <c r="C2807" s="35" t="s">
        <v>128</v>
      </c>
      <c r="D2807" s="40" t="s">
        <v>44</v>
      </c>
      <c r="E2807" s="35" t="s">
        <v>174</v>
      </c>
      <c r="F2807" s="46">
        <f>IF(Cadastro_Cargas!$E$7=0,0,IF(Perfil_Area!$K$5=0,0,MIN(Cadastro_Cargas!$E$7,MAX(Cadastro_Cargas!$F$7,Perfil_Area!$K$5*RANDBETWEEN(85,115)/100))))</f>
        <v>0.354</v>
      </c>
    </row>
    <row r="2808" ht="15.0" customHeight="1">
      <c r="A2808" s="45">
        <v>45666.3333333333</v>
      </c>
      <c r="B2808" s="35">
        <v>8.0</v>
      </c>
      <c r="C2808" s="35" t="s">
        <v>128</v>
      </c>
      <c r="D2808" s="41" t="s">
        <v>56</v>
      </c>
      <c r="E2808" s="35" t="s">
        <v>174</v>
      </c>
      <c r="F2808" s="46">
        <f>IF(Cadastro_Cargas!$E$8=0,0,IF(Perfil_Area!$K$7=0,0,MIN(Cadastro_Cargas!$E$8,MAX(Cadastro_Cargas!$F$8,Perfil_Area!$K$7*RANDBETWEEN(85,115)/100))))</f>
        <v>0</v>
      </c>
    </row>
    <row r="2809" ht="15.0" customHeight="1">
      <c r="A2809" s="45">
        <v>45666.3333333333</v>
      </c>
      <c r="B2809" s="35">
        <v>8.0</v>
      </c>
      <c r="C2809" s="35" t="s">
        <v>129</v>
      </c>
      <c r="D2809" s="36" t="s">
        <v>104</v>
      </c>
      <c r="E2809" s="35" t="s">
        <v>173</v>
      </c>
      <c r="F2809" s="46">
        <f>IF(Cadastro_Cargas!$E$9=0,0,IF(Perfil_Area!$K$10=0,0,MIN(Cadastro_Cargas!$E$9,MAX(Cadastro_Cargas!$F$9,Perfil_Area!$K$10*RANDBETWEEN(85,115)/100))))</f>
        <v>0</v>
      </c>
    </row>
    <row r="2810" ht="15.0" customHeight="1">
      <c r="A2810" s="45">
        <v>45666.3333333333</v>
      </c>
      <c r="B2810" s="35">
        <v>8.0</v>
      </c>
      <c r="C2810" s="35" t="s">
        <v>129</v>
      </c>
      <c r="D2810" s="36" t="s">
        <v>105</v>
      </c>
      <c r="E2810" s="35" t="s">
        <v>173</v>
      </c>
      <c r="F2810" s="46">
        <f>IF(Cadastro_Cargas!$E$10=0,0,IF(Perfil_Area!$K$12=0,0,MIN(Cadastro_Cargas!$E$10,MAX(Cadastro_Cargas!$F$10,Perfil_Area!$K$12*RANDBETWEEN(85,115)/100))))</f>
        <v>15.488</v>
      </c>
    </row>
    <row r="2811" ht="15.0" customHeight="1">
      <c r="A2811" s="45">
        <v>45666.3333333333</v>
      </c>
      <c r="B2811" s="35">
        <v>8.0</v>
      </c>
      <c r="C2811" s="35" t="s">
        <v>129</v>
      </c>
      <c r="D2811" s="36" t="s">
        <v>106</v>
      </c>
      <c r="E2811" s="35" t="s">
        <v>173</v>
      </c>
      <c r="F2811" s="46">
        <f>IF(Cadastro_Cargas!$E$11=0,0,IF(Perfil_Area!$K$14=0,0,MIN(Cadastro_Cargas!$E$11,MAX(Cadastro_Cargas!$F$11,Perfil_Area!$K$14*RANDBETWEEN(85,115)/100))))</f>
        <v>2.038698366</v>
      </c>
    </row>
    <row r="2812" ht="15.0" customHeight="1">
      <c r="A2812" s="45">
        <v>45666.3333333333</v>
      </c>
      <c r="B2812" s="35">
        <v>8.0</v>
      </c>
      <c r="C2812" s="35" t="s">
        <v>129</v>
      </c>
      <c r="D2812" s="36" t="s">
        <v>107</v>
      </c>
      <c r="E2812" s="35" t="s">
        <v>173</v>
      </c>
      <c r="F2812" s="46">
        <f>IF(Cadastro_Cargas!$E$12=0,0,IF(Perfil_Area!$K$16=0,0,MIN(Cadastro_Cargas!$E$12,MAX(Cadastro_Cargas!$F$12,Perfil_Area!$K$16*RANDBETWEEN(85,115)/100))))</f>
        <v>0.192</v>
      </c>
    </row>
    <row r="2813" ht="15.0" customHeight="1">
      <c r="A2813" s="45">
        <v>45666.3333333333</v>
      </c>
      <c r="B2813" s="35">
        <v>8.0</v>
      </c>
      <c r="C2813" s="35" t="s">
        <v>129</v>
      </c>
      <c r="D2813" s="39" t="s">
        <v>31</v>
      </c>
      <c r="E2813" s="35" t="s">
        <v>174</v>
      </c>
      <c r="F2813" s="46">
        <f>IF(Cadastro_Cargas!$E$13=0,0,IF(Perfil_Area!$K$4=0,0,MIN(Cadastro_Cargas!$E$13,MAX(Cadastro_Cargas!$F$13,Perfil_Area!$K$4*RANDBETWEEN(85,115)/100))))</f>
        <v>1.805</v>
      </c>
    </row>
    <row r="2814" ht="15.0" customHeight="1">
      <c r="A2814" s="45">
        <v>45666.3333333333</v>
      </c>
      <c r="B2814" s="35">
        <v>8.0</v>
      </c>
      <c r="C2814" s="35" t="s">
        <v>129</v>
      </c>
      <c r="D2814" s="40" t="s">
        <v>44</v>
      </c>
      <c r="E2814" s="35" t="s">
        <v>174</v>
      </c>
      <c r="F2814" s="46">
        <f>IF(Cadastro_Cargas!$E$14=0,0,IF(Perfil_Area!$K$6=0,0,MIN(Cadastro_Cargas!$E$14,MAX(Cadastro_Cargas!$F$14,Perfil_Area!$K$6*RANDBETWEEN(85,115)/100))))</f>
        <v>0.514</v>
      </c>
    </row>
    <row r="2815" ht="15.0" customHeight="1">
      <c r="A2815" s="45">
        <v>45666.3333333333</v>
      </c>
      <c r="B2815" s="35">
        <v>8.0</v>
      </c>
      <c r="C2815" s="35" t="s">
        <v>129</v>
      </c>
      <c r="D2815" s="41" t="s">
        <v>56</v>
      </c>
      <c r="E2815" s="35" t="s">
        <v>174</v>
      </c>
      <c r="F2815" s="46">
        <f>IF(Cadastro_Cargas!$E$15=0,0,IF(Perfil_Area!$K$8=0,0,MIN(Cadastro_Cargas!$E$15,MAX(Cadastro_Cargas!$F$15,Perfil_Area!$K$8*RANDBETWEEN(85,115)/100))))</f>
        <v>0</v>
      </c>
    </row>
    <row r="2816" ht="15.0" customHeight="1">
      <c r="A2816" s="45">
        <v>45666.375</v>
      </c>
      <c r="B2816" s="35">
        <v>9.0</v>
      </c>
      <c r="C2816" s="35" t="s">
        <v>128</v>
      </c>
      <c r="D2816" s="36" t="s">
        <v>104</v>
      </c>
      <c r="E2816" s="35" t="s">
        <v>173</v>
      </c>
      <c r="F2816" s="46">
        <f>IF(Cadastro_Cargas!$E$2=0,0,IF(Perfil_Area!$L$9=0,0,MIN(Cadastro_Cargas!$E$2,MAX(Cadastro_Cargas!$F$2,Perfil_Area!$L$9*RANDBETWEEN(85,115)/100))))</f>
        <v>0</v>
      </c>
    </row>
    <row r="2817" ht="15.0" customHeight="1">
      <c r="A2817" s="45">
        <v>45666.375</v>
      </c>
      <c r="B2817" s="35">
        <v>9.0</v>
      </c>
      <c r="C2817" s="35" t="s">
        <v>128</v>
      </c>
      <c r="D2817" s="36" t="s">
        <v>105</v>
      </c>
      <c r="E2817" s="35" t="s">
        <v>173</v>
      </c>
      <c r="F2817" s="46">
        <f>IF(Cadastro_Cargas!$E$3=0,0,IF(Perfil_Area!$L$11=0,0,MIN(Cadastro_Cargas!$E$3,MAX(Cadastro_Cargas!$F$3,Perfil_Area!$L$11*RANDBETWEEN(85,115)/100))))</f>
        <v>0</v>
      </c>
    </row>
    <row r="2818" ht="15.0" customHeight="1">
      <c r="A2818" s="45">
        <v>45666.375</v>
      </c>
      <c r="B2818" s="35">
        <v>9.0</v>
      </c>
      <c r="C2818" s="35" t="s">
        <v>128</v>
      </c>
      <c r="D2818" s="36" t="s">
        <v>106</v>
      </c>
      <c r="E2818" s="35" t="s">
        <v>173</v>
      </c>
      <c r="F2818" s="46">
        <f>IF(Cadastro_Cargas!$E$4=0,0,IF(Perfil_Area!$L$13=0,0,MIN(Cadastro_Cargas!$E$4,MAX(Cadastro_Cargas!$F$4,Perfil_Area!$L$13*RANDBETWEEN(85,115)/100))))</f>
        <v>0</v>
      </c>
    </row>
    <row r="2819" ht="15.0" customHeight="1">
      <c r="A2819" s="45">
        <v>45666.375</v>
      </c>
      <c r="B2819" s="35">
        <v>9.0</v>
      </c>
      <c r="C2819" s="35" t="s">
        <v>128</v>
      </c>
      <c r="D2819" s="36" t="s">
        <v>107</v>
      </c>
      <c r="E2819" s="35" t="s">
        <v>173</v>
      </c>
      <c r="F2819" s="46">
        <f>IF(Cadastro_Cargas!$E$5=0,0,IF(Perfil_Area!$L$15=0,0,MIN(Cadastro_Cargas!$E$5,MAX(Cadastro_Cargas!$F$5,Perfil_Area!$L$15*RANDBETWEEN(85,115)/100))))</f>
        <v>0.2</v>
      </c>
    </row>
    <row r="2820" ht="15.0" customHeight="1">
      <c r="A2820" s="45">
        <v>45666.375</v>
      </c>
      <c r="B2820" s="35">
        <v>9.0</v>
      </c>
      <c r="C2820" s="35" t="s">
        <v>128</v>
      </c>
      <c r="D2820" s="39" t="s">
        <v>31</v>
      </c>
      <c r="E2820" s="35" t="s">
        <v>174</v>
      </c>
      <c r="F2820" s="46">
        <f>IF(Cadastro_Cargas!$E$6=0,0,IF(Perfil_Area!$L$3=0,0,MIN(Cadastro_Cargas!$E$6,MAX(Cadastro_Cargas!$F$6,Perfil_Area!$L$3*RANDBETWEEN(85,115)/100))))</f>
        <v>2.02</v>
      </c>
    </row>
    <row r="2821" ht="15.0" customHeight="1">
      <c r="A2821" s="45">
        <v>45666.375</v>
      </c>
      <c r="B2821" s="35">
        <v>9.0</v>
      </c>
      <c r="C2821" s="35" t="s">
        <v>128</v>
      </c>
      <c r="D2821" s="40" t="s">
        <v>44</v>
      </c>
      <c r="E2821" s="35" t="s">
        <v>174</v>
      </c>
      <c r="F2821" s="46">
        <f>IF(Cadastro_Cargas!$E$7=0,0,IF(Perfil_Area!$L$5=0,0,MIN(Cadastro_Cargas!$E$7,MAX(Cadastro_Cargas!$F$7,Perfil_Area!$L$5*RANDBETWEEN(85,115)/100))))</f>
        <v>0.25756</v>
      </c>
    </row>
    <row r="2822" ht="15.0" customHeight="1">
      <c r="A2822" s="45">
        <v>45666.375</v>
      </c>
      <c r="B2822" s="35">
        <v>9.0</v>
      </c>
      <c r="C2822" s="35" t="s">
        <v>128</v>
      </c>
      <c r="D2822" s="41" t="s">
        <v>56</v>
      </c>
      <c r="E2822" s="35" t="s">
        <v>174</v>
      </c>
      <c r="F2822" s="46">
        <f>IF(Cadastro_Cargas!$E$8=0,0,IF(Perfil_Area!$L$7=0,0,MIN(Cadastro_Cargas!$E$8,MAX(Cadastro_Cargas!$F$8,Perfil_Area!$L$7*RANDBETWEEN(85,115)/100))))</f>
        <v>0</v>
      </c>
    </row>
    <row r="2823" ht="15.0" customHeight="1">
      <c r="A2823" s="45">
        <v>45666.375</v>
      </c>
      <c r="B2823" s="35">
        <v>9.0</v>
      </c>
      <c r="C2823" s="35" t="s">
        <v>129</v>
      </c>
      <c r="D2823" s="36" t="s">
        <v>104</v>
      </c>
      <c r="E2823" s="35" t="s">
        <v>173</v>
      </c>
      <c r="F2823" s="46">
        <f>IF(Cadastro_Cargas!$E$9=0,0,IF(Perfil_Area!$L$10=0,0,MIN(Cadastro_Cargas!$E$9,MAX(Cadastro_Cargas!$F$9,Perfil_Area!$L$10*RANDBETWEEN(85,115)/100))))</f>
        <v>0</v>
      </c>
    </row>
    <row r="2824" ht="15.0" customHeight="1">
      <c r="A2824" s="45">
        <v>45666.375</v>
      </c>
      <c r="B2824" s="35">
        <v>9.0</v>
      </c>
      <c r="C2824" s="35" t="s">
        <v>129</v>
      </c>
      <c r="D2824" s="36" t="s">
        <v>105</v>
      </c>
      <c r="E2824" s="35" t="s">
        <v>173</v>
      </c>
      <c r="F2824" s="46">
        <f>IF(Cadastro_Cargas!$E$10=0,0,IF(Perfil_Area!$L$12=0,0,MIN(Cadastro_Cargas!$E$10,MAX(Cadastro_Cargas!$F$10,Perfil_Area!$L$12*RANDBETWEEN(85,115)/100))))</f>
        <v>0</v>
      </c>
    </row>
    <row r="2825" ht="15.0" customHeight="1">
      <c r="A2825" s="45">
        <v>45666.375</v>
      </c>
      <c r="B2825" s="35">
        <v>9.0</v>
      </c>
      <c r="C2825" s="35" t="s">
        <v>129</v>
      </c>
      <c r="D2825" s="36" t="s">
        <v>106</v>
      </c>
      <c r="E2825" s="35" t="s">
        <v>173</v>
      </c>
      <c r="F2825" s="46">
        <f>IF(Cadastro_Cargas!$E$11=0,0,IF(Perfil_Area!$L$14=0,0,MIN(Cadastro_Cargas!$E$11,MAX(Cadastro_Cargas!$F$11,Perfil_Area!$L$14*RANDBETWEEN(85,115)/100))))</f>
        <v>2.153982169</v>
      </c>
    </row>
    <row r="2826" ht="15.0" customHeight="1">
      <c r="A2826" s="45">
        <v>45666.375</v>
      </c>
      <c r="B2826" s="35">
        <v>9.0</v>
      </c>
      <c r="C2826" s="35" t="s">
        <v>129</v>
      </c>
      <c r="D2826" s="36" t="s">
        <v>107</v>
      </c>
      <c r="E2826" s="35" t="s">
        <v>173</v>
      </c>
      <c r="F2826" s="46">
        <f>IF(Cadastro_Cargas!$E$12=0,0,IF(Perfil_Area!$L$16=0,0,MIN(Cadastro_Cargas!$E$12,MAX(Cadastro_Cargas!$F$12,Perfil_Area!$L$16*RANDBETWEEN(85,115)/100))))</f>
        <v>0.184</v>
      </c>
    </row>
    <row r="2827" ht="15.0" customHeight="1">
      <c r="A2827" s="45">
        <v>45666.375</v>
      </c>
      <c r="B2827" s="35">
        <v>9.0</v>
      </c>
      <c r="C2827" s="35" t="s">
        <v>129</v>
      </c>
      <c r="D2827" s="39" t="s">
        <v>31</v>
      </c>
      <c r="E2827" s="35" t="s">
        <v>174</v>
      </c>
      <c r="F2827" s="46">
        <f>IF(Cadastro_Cargas!$E$13=0,0,IF(Perfil_Area!$L$4=0,0,MIN(Cadastro_Cargas!$E$13,MAX(Cadastro_Cargas!$F$13,Perfil_Area!$L$4*RANDBETWEEN(85,115)/100))))</f>
        <v>3.725</v>
      </c>
    </row>
    <row r="2828" ht="15.0" customHeight="1">
      <c r="A2828" s="45">
        <v>45666.375</v>
      </c>
      <c r="B2828" s="35">
        <v>9.0</v>
      </c>
      <c r="C2828" s="35" t="s">
        <v>129</v>
      </c>
      <c r="D2828" s="40" t="s">
        <v>44</v>
      </c>
      <c r="E2828" s="35" t="s">
        <v>174</v>
      </c>
      <c r="F2828" s="46">
        <f>IF(Cadastro_Cargas!$E$14=0,0,IF(Perfil_Area!$L$6=0,0,MIN(Cadastro_Cargas!$E$14,MAX(Cadastro_Cargas!$F$14,Perfil_Area!$L$6*RANDBETWEEN(85,115)/100))))</f>
        <v>0.37036</v>
      </c>
    </row>
    <row r="2829" ht="15.0" customHeight="1">
      <c r="A2829" s="45">
        <v>45666.375</v>
      </c>
      <c r="B2829" s="35">
        <v>9.0</v>
      </c>
      <c r="C2829" s="35" t="s">
        <v>129</v>
      </c>
      <c r="D2829" s="41" t="s">
        <v>56</v>
      </c>
      <c r="E2829" s="35" t="s">
        <v>174</v>
      </c>
      <c r="F2829" s="46">
        <f>IF(Cadastro_Cargas!$E$15=0,0,IF(Perfil_Area!$L$8=0,0,MIN(Cadastro_Cargas!$E$15,MAX(Cadastro_Cargas!$F$15,Perfil_Area!$L$8*RANDBETWEEN(85,115)/100))))</f>
        <v>0</v>
      </c>
    </row>
    <row r="2830" ht="15.0" customHeight="1">
      <c r="A2830" s="45">
        <v>45666.4166666667</v>
      </c>
      <c r="B2830" s="35">
        <v>10.0</v>
      </c>
      <c r="C2830" s="35" t="s">
        <v>128</v>
      </c>
      <c r="D2830" s="36" t="s">
        <v>104</v>
      </c>
      <c r="E2830" s="35" t="s">
        <v>173</v>
      </c>
      <c r="F2830" s="46">
        <f>IF(Cadastro_Cargas!$E$2=0,0,IF(Perfil_Area!$M$9=0,0,MIN(Cadastro_Cargas!$E$2,MAX(Cadastro_Cargas!$F$2,Perfil_Area!$M$9*RANDBETWEEN(85,115)/100))))</f>
        <v>0</v>
      </c>
    </row>
    <row r="2831" ht="15.0" customHeight="1">
      <c r="A2831" s="45">
        <v>45666.4166666667</v>
      </c>
      <c r="B2831" s="35">
        <v>10.0</v>
      </c>
      <c r="C2831" s="35" t="s">
        <v>128</v>
      </c>
      <c r="D2831" s="36" t="s">
        <v>105</v>
      </c>
      <c r="E2831" s="35" t="s">
        <v>173</v>
      </c>
      <c r="F2831" s="46">
        <f>IF(Cadastro_Cargas!$E$3=0,0,IF(Perfil_Area!$M$11=0,0,MIN(Cadastro_Cargas!$E$3,MAX(Cadastro_Cargas!$F$3,Perfil_Area!$M$11*RANDBETWEEN(85,115)/100))))</f>
        <v>0</v>
      </c>
    </row>
    <row r="2832" ht="15.0" customHeight="1">
      <c r="A2832" s="45">
        <v>45666.4166666667</v>
      </c>
      <c r="B2832" s="35">
        <v>10.0</v>
      </c>
      <c r="C2832" s="35" t="s">
        <v>128</v>
      </c>
      <c r="D2832" s="36" t="s">
        <v>106</v>
      </c>
      <c r="E2832" s="35" t="s">
        <v>173</v>
      </c>
      <c r="F2832" s="46">
        <f>IF(Cadastro_Cargas!$E$4=0,0,IF(Perfil_Area!$M$13=0,0,MIN(Cadastro_Cargas!$E$4,MAX(Cadastro_Cargas!$F$4,Perfil_Area!$M$13*RANDBETWEEN(85,115)/100))))</f>
        <v>0</v>
      </c>
    </row>
    <row r="2833" ht="15.0" customHeight="1">
      <c r="A2833" s="45">
        <v>45666.4166666667</v>
      </c>
      <c r="B2833" s="35">
        <v>10.0</v>
      </c>
      <c r="C2833" s="35" t="s">
        <v>128</v>
      </c>
      <c r="D2833" s="36" t="s">
        <v>107</v>
      </c>
      <c r="E2833" s="35" t="s">
        <v>173</v>
      </c>
      <c r="F2833" s="46">
        <f>IF(Cadastro_Cargas!$E$5=0,0,IF(Perfil_Area!$M$15=0,0,MIN(Cadastro_Cargas!$E$5,MAX(Cadastro_Cargas!$F$5,Perfil_Area!$M$15*RANDBETWEEN(85,115)/100))))</f>
        <v>0.18</v>
      </c>
    </row>
    <row r="2834" ht="15.0" customHeight="1">
      <c r="A2834" s="45">
        <v>45666.4166666667</v>
      </c>
      <c r="B2834" s="35">
        <v>10.0</v>
      </c>
      <c r="C2834" s="35" t="s">
        <v>128</v>
      </c>
      <c r="D2834" s="39" t="s">
        <v>31</v>
      </c>
      <c r="E2834" s="35" t="s">
        <v>174</v>
      </c>
      <c r="F2834" s="46">
        <f>IF(Cadastro_Cargas!$E$6=0,0,IF(Perfil_Area!$M$3=0,0,MIN(Cadastro_Cargas!$E$6,MAX(Cadastro_Cargas!$F$6,Perfil_Area!$M$3*RANDBETWEEN(85,115)/100))))</f>
        <v>1.7978</v>
      </c>
    </row>
    <row r="2835" ht="15.0" customHeight="1">
      <c r="A2835" s="45">
        <v>45666.4166666667</v>
      </c>
      <c r="B2835" s="35">
        <v>10.0</v>
      </c>
      <c r="C2835" s="35" t="s">
        <v>128</v>
      </c>
      <c r="D2835" s="40" t="s">
        <v>44</v>
      </c>
      <c r="E2835" s="35" t="s">
        <v>174</v>
      </c>
      <c r="F2835" s="46">
        <f>IF(Cadastro_Cargas!$E$7=0,0,IF(Perfil_Area!$M$5=0,0,MIN(Cadastro_Cargas!$E$7,MAX(Cadastro_Cargas!$F$7,Perfil_Area!$M$5*RANDBETWEEN(85,115)/100))))</f>
        <v>0.26578</v>
      </c>
    </row>
    <row r="2836" ht="15.0" customHeight="1">
      <c r="A2836" s="45">
        <v>45666.4166666667</v>
      </c>
      <c r="B2836" s="35">
        <v>10.0</v>
      </c>
      <c r="C2836" s="35" t="s">
        <v>128</v>
      </c>
      <c r="D2836" s="41" t="s">
        <v>56</v>
      </c>
      <c r="E2836" s="35" t="s">
        <v>174</v>
      </c>
      <c r="F2836" s="46">
        <f>IF(Cadastro_Cargas!$E$8=0,0,IF(Perfil_Area!$M$7=0,0,MIN(Cadastro_Cargas!$E$8,MAX(Cadastro_Cargas!$F$8,Perfil_Area!$M$7*RANDBETWEEN(85,115)/100))))</f>
        <v>0</v>
      </c>
    </row>
    <row r="2837" ht="15.0" customHeight="1">
      <c r="A2837" s="45">
        <v>45666.4166666667</v>
      </c>
      <c r="B2837" s="35">
        <v>10.0</v>
      </c>
      <c r="C2837" s="35" t="s">
        <v>129</v>
      </c>
      <c r="D2837" s="36" t="s">
        <v>104</v>
      </c>
      <c r="E2837" s="35" t="s">
        <v>173</v>
      </c>
      <c r="F2837" s="46">
        <f>IF(Cadastro_Cargas!$E$9=0,0,IF(Perfil_Area!$M$10=0,0,MIN(Cadastro_Cargas!$E$9,MAX(Cadastro_Cargas!$F$9,Perfil_Area!$M$10*RANDBETWEEN(85,115)/100))))</f>
        <v>0</v>
      </c>
    </row>
    <row r="2838" ht="15.0" customHeight="1">
      <c r="A2838" s="45">
        <v>45666.4166666667</v>
      </c>
      <c r="B2838" s="35">
        <v>10.0</v>
      </c>
      <c r="C2838" s="35" t="s">
        <v>129</v>
      </c>
      <c r="D2838" s="36" t="s">
        <v>105</v>
      </c>
      <c r="E2838" s="35" t="s">
        <v>173</v>
      </c>
      <c r="F2838" s="46">
        <f>IF(Cadastro_Cargas!$E$10=0,0,IF(Perfil_Area!$M$12=0,0,MIN(Cadastro_Cargas!$E$10,MAX(Cadastro_Cargas!$F$10,Perfil_Area!$M$12*RANDBETWEEN(85,115)/100))))</f>
        <v>0</v>
      </c>
    </row>
    <row r="2839" ht="15.0" customHeight="1">
      <c r="A2839" s="45">
        <v>45666.4166666667</v>
      </c>
      <c r="B2839" s="35">
        <v>10.0</v>
      </c>
      <c r="C2839" s="35" t="s">
        <v>129</v>
      </c>
      <c r="D2839" s="36" t="s">
        <v>106</v>
      </c>
      <c r="E2839" s="35" t="s">
        <v>173</v>
      </c>
      <c r="F2839" s="46">
        <f>IF(Cadastro_Cargas!$E$11=0,0,IF(Perfil_Area!$M$14=0,0,MIN(Cadastro_Cargas!$E$11,MAX(Cadastro_Cargas!$F$11,Perfil_Area!$M$14*RANDBETWEEN(85,115)/100))))</f>
        <v>2.367013373</v>
      </c>
    </row>
    <row r="2840" ht="15.0" customHeight="1">
      <c r="A2840" s="45">
        <v>45666.4166666667</v>
      </c>
      <c r="B2840" s="35">
        <v>10.0</v>
      </c>
      <c r="C2840" s="35" t="s">
        <v>129</v>
      </c>
      <c r="D2840" s="36" t="s">
        <v>107</v>
      </c>
      <c r="E2840" s="35" t="s">
        <v>173</v>
      </c>
      <c r="F2840" s="46">
        <f>IF(Cadastro_Cargas!$E$12=0,0,IF(Perfil_Area!$M$16=0,0,MIN(Cadastro_Cargas!$E$12,MAX(Cadastro_Cargas!$F$12,Perfil_Area!$M$16*RANDBETWEEN(85,115)/100))))</f>
        <v>0.192</v>
      </c>
    </row>
    <row r="2841" ht="15.0" customHeight="1">
      <c r="A2841" s="45">
        <v>45666.4166666667</v>
      </c>
      <c r="B2841" s="35">
        <v>10.0</v>
      </c>
      <c r="C2841" s="35" t="s">
        <v>129</v>
      </c>
      <c r="D2841" s="39" t="s">
        <v>31</v>
      </c>
      <c r="E2841" s="35" t="s">
        <v>174</v>
      </c>
      <c r="F2841" s="46">
        <f>IF(Cadastro_Cargas!$E$13=0,0,IF(Perfil_Area!$M$4=0,0,MIN(Cadastro_Cargas!$E$13,MAX(Cadastro_Cargas!$F$13,Perfil_Area!$M$4*RANDBETWEEN(85,115)/100))))</f>
        <v>3.725</v>
      </c>
    </row>
    <row r="2842" ht="15.0" customHeight="1">
      <c r="A2842" s="45">
        <v>45666.4166666667</v>
      </c>
      <c r="B2842" s="35">
        <v>10.0</v>
      </c>
      <c r="C2842" s="35" t="s">
        <v>129</v>
      </c>
      <c r="D2842" s="40" t="s">
        <v>44</v>
      </c>
      <c r="E2842" s="35" t="s">
        <v>174</v>
      </c>
      <c r="F2842" s="46">
        <f>IF(Cadastro_Cargas!$E$14=0,0,IF(Perfil_Area!$M$6=0,0,MIN(Cadastro_Cargas!$E$14,MAX(Cadastro_Cargas!$F$14,Perfil_Area!$M$6*RANDBETWEEN(85,115)/100))))</f>
        <v>0.42158</v>
      </c>
    </row>
    <row r="2843" ht="15.0" customHeight="1">
      <c r="A2843" s="45">
        <v>45666.4166666667</v>
      </c>
      <c r="B2843" s="35">
        <v>10.0</v>
      </c>
      <c r="C2843" s="35" t="s">
        <v>129</v>
      </c>
      <c r="D2843" s="41" t="s">
        <v>56</v>
      </c>
      <c r="E2843" s="35" t="s">
        <v>174</v>
      </c>
      <c r="F2843" s="46">
        <f>IF(Cadastro_Cargas!$E$15=0,0,IF(Perfil_Area!$M$8=0,0,MIN(Cadastro_Cargas!$E$15,MAX(Cadastro_Cargas!$F$15,Perfil_Area!$M$8*RANDBETWEEN(85,115)/100))))</f>
        <v>0</v>
      </c>
    </row>
    <row r="2844" ht="15.0" customHeight="1">
      <c r="A2844" s="45">
        <v>45666.4583333333</v>
      </c>
      <c r="B2844" s="35">
        <v>11.0</v>
      </c>
      <c r="C2844" s="35" t="s">
        <v>128</v>
      </c>
      <c r="D2844" s="36" t="s">
        <v>104</v>
      </c>
      <c r="E2844" s="35" t="s">
        <v>173</v>
      </c>
      <c r="F2844" s="46">
        <f>IF(Cadastro_Cargas!$E$2=0,0,IF(Perfil_Area!$N$9=0,0,MIN(Cadastro_Cargas!$E$2,MAX(Cadastro_Cargas!$F$2,Perfil_Area!$N$9*RANDBETWEEN(85,115)/100))))</f>
        <v>0</v>
      </c>
    </row>
    <row r="2845" ht="15.0" customHeight="1">
      <c r="A2845" s="45">
        <v>45666.4583333333</v>
      </c>
      <c r="B2845" s="35">
        <v>11.0</v>
      </c>
      <c r="C2845" s="35" t="s">
        <v>128</v>
      </c>
      <c r="D2845" s="36" t="s">
        <v>105</v>
      </c>
      <c r="E2845" s="35" t="s">
        <v>173</v>
      </c>
      <c r="F2845" s="46">
        <f>IF(Cadastro_Cargas!$E$3=0,0,IF(Perfil_Area!$N$11=0,0,MIN(Cadastro_Cargas!$E$3,MAX(Cadastro_Cargas!$F$3,Perfil_Area!$N$11*RANDBETWEEN(85,115)/100))))</f>
        <v>0</v>
      </c>
    </row>
    <row r="2846" ht="15.0" customHeight="1">
      <c r="A2846" s="45">
        <v>45666.4583333333</v>
      </c>
      <c r="B2846" s="35">
        <v>11.0</v>
      </c>
      <c r="C2846" s="35" t="s">
        <v>128</v>
      </c>
      <c r="D2846" s="36" t="s">
        <v>106</v>
      </c>
      <c r="E2846" s="35" t="s">
        <v>173</v>
      </c>
      <c r="F2846" s="46">
        <f>IF(Cadastro_Cargas!$E$4=0,0,IF(Perfil_Area!$N$13=0,0,MIN(Cadastro_Cargas!$E$4,MAX(Cadastro_Cargas!$F$4,Perfil_Area!$N$13*RANDBETWEEN(85,115)/100))))</f>
        <v>0</v>
      </c>
    </row>
    <row r="2847" ht="15.0" customHeight="1">
      <c r="A2847" s="45">
        <v>45666.4583333333</v>
      </c>
      <c r="B2847" s="35">
        <v>11.0</v>
      </c>
      <c r="C2847" s="35" t="s">
        <v>128</v>
      </c>
      <c r="D2847" s="36" t="s">
        <v>107</v>
      </c>
      <c r="E2847" s="35" t="s">
        <v>173</v>
      </c>
      <c r="F2847" s="46">
        <f>IF(Cadastro_Cargas!$E$5=0,0,IF(Perfil_Area!$N$15=0,0,MIN(Cadastro_Cargas!$E$5,MAX(Cadastro_Cargas!$F$5,Perfil_Area!$N$15*RANDBETWEEN(85,115)/100))))</f>
        <v>0.192</v>
      </c>
    </row>
    <row r="2848" ht="15.0" customHeight="1">
      <c r="A2848" s="45">
        <v>45666.4583333333</v>
      </c>
      <c r="B2848" s="35">
        <v>11.0</v>
      </c>
      <c r="C2848" s="35" t="s">
        <v>128</v>
      </c>
      <c r="D2848" s="39" t="s">
        <v>31</v>
      </c>
      <c r="E2848" s="35" t="s">
        <v>174</v>
      </c>
      <c r="F2848" s="46">
        <f>IF(Cadastro_Cargas!$E$6=0,0,IF(Perfil_Area!$N$3=0,0,MIN(Cadastro_Cargas!$E$6,MAX(Cadastro_Cargas!$F$6,Perfil_Area!$N$3*RANDBETWEEN(85,115)/100))))</f>
        <v>1.8584</v>
      </c>
    </row>
    <row r="2849" ht="15.0" customHeight="1">
      <c r="A2849" s="45">
        <v>45666.4583333333</v>
      </c>
      <c r="B2849" s="35">
        <v>11.0</v>
      </c>
      <c r="C2849" s="35" t="s">
        <v>128</v>
      </c>
      <c r="D2849" s="40" t="s">
        <v>44</v>
      </c>
      <c r="E2849" s="35" t="s">
        <v>174</v>
      </c>
      <c r="F2849" s="46">
        <f>IF(Cadastro_Cargas!$E$7=0,0,IF(Perfil_Area!$N$5=0,0,MIN(Cadastro_Cargas!$E$7,MAX(Cadastro_Cargas!$F$7,Perfil_Area!$N$5*RANDBETWEEN(85,115)/100))))</f>
        <v>0.354</v>
      </c>
    </row>
    <row r="2850" ht="15.0" customHeight="1">
      <c r="A2850" s="45">
        <v>45666.4583333333</v>
      </c>
      <c r="B2850" s="35">
        <v>11.0</v>
      </c>
      <c r="C2850" s="35" t="s">
        <v>128</v>
      </c>
      <c r="D2850" s="41" t="s">
        <v>56</v>
      </c>
      <c r="E2850" s="35" t="s">
        <v>174</v>
      </c>
      <c r="F2850" s="46">
        <f>IF(Cadastro_Cargas!$E$8=0,0,IF(Perfil_Area!$N$7=0,0,MIN(Cadastro_Cargas!$E$8,MAX(Cadastro_Cargas!$F$8,Perfil_Area!$N$7*RANDBETWEEN(85,115)/100))))</f>
        <v>0</v>
      </c>
    </row>
    <row r="2851" ht="15.0" customHeight="1">
      <c r="A2851" s="45">
        <v>45666.4583333333</v>
      </c>
      <c r="B2851" s="35">
        <v>11.0</v>
      </c>
      <c r="C2851" s="35" t="s">
        <v>129</v>
      </c>
      <c r="D2851" s="36" t="s">
        <v>104</v>
      </c>
      <c r="E2851" s="35" t="s">
        <v>173</v>
      </c>
      <c r="F2851" s="46">
        <f>IF(Cadastro_Cargas!$E$9=0,0,IF(Perfil_Area!$N$10=0,0,MIN(Cadastro_Cargas!$E$9,MAX(Cadastro_Cargas!$F$9,Perfil_Area!$N$10*RANDBETWEEN(85,115)/100))))</f>
        <v>0</v>
      </c>
    </row>
    <row r="2852" ht="15.0" customHeight="1">
      <c r="A2852" s="45">
        <v>45666.4583333333</v>
      </c>
      <c r="B2852" s="35">
        <v>11.0</v>
      </c>
      <c r="C2852" s="35" t="s">
        <v>129</v>
      </c>
      <c r="D2852" s="36" t="s">
        <v>105</v>
      </c>
      <c r="E2852" s="35" t="s">
        <v>173</v>
      </c>
      <c r="F2852" s="46">
        <f>IF(Cadastro_Cargas!$E$10=0,0,IF(Perfil_Area!$N$12=0,0,MIN(Cadastro_Cargas!$E$10,MAX(Cadastro_Cargas!$F$10,Perfil_Area!$N$12*RANDBETWEEN(85,115)/100))))</f>
        <v>0</v>
      </c>
    </row>
    <row r="2853" ht="15.0" customHeight="1">
      <c r="A2853" s="45">
        <v>45666.4583333333</v>
      </c>
      <c r="B2853" s="35">
        <v>11.0</v>
      </c>
      <c r="C2853" s="35" t="s">
        <v>129</v>
      </c>
      <c r="D2853" s="36" t="s">
        <v>106</v>
      </c>
      <c r="E2853" s="35" t="s">
        <v>173</v>
      </c>
      <c r="F2853" s="46">
        <f>IF(Cadastro_Cargas!$E$11=0,0,IF(Perfil_Area!$N$14=0,0,MIN(Cadastro_Cargas!$E$11,MAX(Cadastro_Cargas!$F$11,Perfil_Area!$N$14*RANDBETWEEN(85,115)/100))))</f>
        <v>2.367013373</v>
      </c>
    </row>
    <row r="2854" ht="15.0" customHeight="1">
      <c r="A2854" s="45">
        <v>45666.4583333333</v>
      </c>
      <c r="B2854" s="35">
        <v>11.0</v>
      </c>
      <c r="C2854" s="35" t="s">
        <v>129</v>
      </c>
      <c r="D2854" s="36" t="s">
        <v>107</v>
      </c>
      <c r="E2854" s="35" t="s">
        <v>173</v>
      </c>
      <c r="F2854" s="46">
        <f>IF(Cadastro_Cargas!$E$12=0,0,IF(Perfil_Area!$N$16=0,0,MIN(Cadastro_Cargas!$E$12,MAX(Cadastro_Cargas!$F$12,Perfil_Area!$N$16*RANDBETWEEN(85,115)/100))))</f>
        <v>0.2</v>
      </c>
    </row>
    <row r="2855" ht="15.0" customHeight="1">
      <c r="A2855" s="45">
        <v>45666.4583333333</v>
      </c>
      <c r="B2855" s="35">
        <v>11.0</v>
      </c>
      <c r="C2855" s="35" t="s">
        <v>129</v>
      </c>
      <c r="D2855" s="39" t="s">
        <v>31</v>
      </c>
      <c r="E2855" s="35" t="s">
        <v>174</v>
      </c>
      <c r="F2855" s="46">
        <f>IF(Cadastro_Cargas!$E$13=0,0,IF(Perfil_Area!$N$4=0,0,MIN(Cadastro_Cargas!$E$13,MAX(Cadastro_Cargas!$F$13,Perfil_Area!$N$4*RANDBETWEEN(85,115)/100))))</f>
        <v>3.725</v>
      </c>
    </row>
    <row r="2856" ht="15.0" customHeight="1">
      <c r="A2856" s="45">
        <v>45666.4583333333</v>
      </c>
      <c r="B2856" s="35">
        <v>11.0</v>
      </c>
      <c r="C2856" s="35" t="s">
        <v>129</v>
      </c>
      <c r="D2856" s="40" t="s">
        <v>44</v>
      </c>
      <c r="E2856" s="35" t="s">
        <v>174</v>
      </c>
      <c r="F2856" s="46">
        <f>IF(Cadastro_Cargas!$E$14=0,0,IF(Perfil_Area!$N$6=0,0,MIN(Cadastro_Cargas!$E$14,MAX(Cadastro_Cargas!$F$14,Perfil_Area!$N$6*RANDBETWEEN(85,115)/100))))</f>
        <v>0.49344</v>
      </c>
    </row>
    <row r="2857" ht="15.0" customHeight="1">
      <c r="A2857" s="45">
        <v>45666.4583333333</v>
      </c>
      <c r="B2857" s="35">
        <v>11.0</v>
      </c>
      <c r="C2857" s="35" t="s">
        <v>129</v>
      </c>
      <c r="D2857" s="41" t="s">
        <v>56</v>
      </c>
      <c r="E2857" s="35" t="s">
        <v>174</v>
      </c>
      <c r="F2857" s="46">
        <f>IF(Cadastro_Cargas!$E$15=0,0,IF(Perfil_Area!$N$8=0,0,MIN(Cadastro_Cargas!$E$15,MAX(Cadastro_Cargas!$F$15,Perfil_Area!$N$8*RANDBETWEEN(85,115)/100))))</f>
        <v>0</v>
      </c>
    </row>
    <row r="2858" ht="15.0" customHeight="1">
      <c r="A2858" s="45">
        <v>45666.5</v>
      </c>
      <c r="B2858" s="35">
        <v>12.0</v>
      </c>
      <c r="C2858" s="35" t="s">
        <v>128</v>
      </c>
      <c r="D2858" s="36" t="s">
        <v>104</v>
      </c>
      <c r="E2858" s="35" t="s">
        <v>173</v>
      </c>
      <c r="F2858" s="46">
        <f>IF(Cadastro_Cargas!$E$2=0,0,IF(Perfil_Area!$O$9=0,0,MIN(Cadastro_Cargas!$E$2,MAX(Cadastro_Cargas!$F$2,Perfil_Area!$O$9*RANDBETWEEN(85,115)/100))))</f>
        <v>0</v>
      </c>
    </row>
    <row r="2859" ht="15.0" customHeight="1">
      <c r="A2859" s="45">
        <v>45666.5</v>
      </c>
      <c r="B2859" s="35">
        <v>12.0</v>
      </c>
      <c r="C2859" s="35" t="s">
        <v>128</v>
      </c>
      <c r="D2859" s="36" t="s">
        <v>105</v>
      </c>
      <c r="E2859" s="35" t="s">
        <v>173</v>
      </c>
      <c r="F2859" s="46">
        <f>IF(Cadastro_Cargas!$E$3=0,0,IF(Perfil_Area!$O$11=0,0,MIN(Cadastro_Cargas!$E$3,MAX(Cadastro_Cargas!$F$3,Perfil_Area!$O$11*RANDBETWEEN(85,115)/100))))</f>
        <v>0</v>
      </c>
    </row>
    <row r="2860" ht="15.0" customHeight="1">
      <c r="A2860" s="45">
        <v>45666.5</v>
      </c>
      <c r="B2860" s="35">
        <v>12.0</v>
      </c>
      <c r="C2860" s="35" t="s">
        <v>128</v>
      </c>
      <c r="D2860" s="36" t="s">
        <v>106</v>
      </c>
      <c r="E2860" s="35" t="s">
        <v>173</v>
      </c>
      <c r="F2860" s="46">
        <f>IF(Cadastro_Cargas!$E$4=0,0,IF(Perfil_Area!$O$13=0,0,MIN(Cadastro_Cargas!$E$4,MAX(Cadastro_Cargas!$F$4,Perfil_Area!$O$13*RANDBETWEEN(85,115)/100))))</f>
        <v>0</v>
      </c>
    </row>
    <row r="2861" ht="15.0" customHeight="1">
      <c r="A2861" s="45">
        <v>45666.5</v>
      </c>
      <c r="B2861" s="35">
        <v>12.0</v>
      </c>
      <c r="C2861" s="35" t="s">
        <v>128</v>
      </c>
      <c r="D2861" s="36" t="s">
        <v>107</v>
      </c>
      <c r="E2861" s="35" t="s">
        <v>173</v>
      </c>
      <c r="F2861" s="46">
        <f>IF(Cadastro_Cargas!$E$5=0,0,IF(Perfil_Area!$O$15=0,0,MIN(Cadastro_Cargas!$E$5,MAX(Cadastro_Cargas!$F$5,Perfil_Area!$O$15*RANDBETWEEN(85,115)/100))))</f>
        <v>0.19</v>
      </c>
    </row>
    <row r="2862" ht="15.0" customHeight="1">
      <c r="A2862" s="45">
        <v>45666.5</v>
      </c>
      <c r="B2862" s="35">
        <v>12.0</v>
      </c>
      <c r="C2862" s="35" t="s">
        <v>128</v>
      </c>
      <c r="D2862" s="39" t="s">
        <v>31</v>
      </c>
      <c r="E2862" s="35" t="s">
        <v>174</v>
      </c>
      <c r="F2862" s="46">
        <f>IF(Cadastro_Cargas!$E$6=0,0,IF(Perfil_Area!$O$3=0,0,MIN(Cadastro_Cargas!$E$6,MAX(Cadastro_Cargas!$F$6,Perfil_Area!$O$3*RANDBETWEEN(85,115)/100))))</f>
        <v>1.7776</v>
      </c>
    </row>
    <row r="2863" ht="15.0" customHeight="1">
      <c r="A2863" s="45">
        <v>45666.5</v>
      </c>
      <c r="B2863" s="35">
        <v>12.0</v>
      </c>
      <c r="C2863" s="35" t="s">
        <v>128</v>
      </c>
      <c r="D2863" s="40" t="s">
        <v>44</v>
      </c>
      <c r="E2863" s="35" t="s">
        <v>174</v>
      </c>
      <c r="F2863" s="46">
        <f>IF(Cadastro_Cargas!$E$7=0,0,IF(Perfil_Area!$O$5=0,0,MIN(Cadastro_Cargas!$E$7,MAX(Cadastro_Cargas!$F$7,Perfil_Area!$O$5*RANDBETWEEN(85,115)/100))))</f>
        <v>0.354</v>
      </c>
    </row>
    <row r="2864" ht="15.0" customHeight="1">
      <c r="A2864" s="45">
        <v>45666.5</v>
      </c>
      <c r="B2864" s="35">
        <v>12.0</v>
      </c>
      <c r="C2864" s="35" t="s">
        <v>128</v>
      </c>
      <c r="D2864" s="41" t="s">
        <v>56</v>
      </c>
      <c r="E2864" s="35" t="s">
        <v>174</v>
      </c>
      <c r="F2864" s="46">
        <f>IF(Cadastro_Cargas!$E$8=0,0,IF(Perfil_Area!$O$7=0,0,MIN(Cadastro_Cargas!$E$8,MAX(Cadastro_Cargas!$F$8,Perfil_Area!$O$7*RANDBETWEEN(85,115)/100))))</f>
        <v>0</v>
      </c>
    </row>
    <row r="2865" ht="15.0" customHeight="1">
      <c r="A2865" s="45">
        <v>45666.5</v>
      </c>
      <c r="B2865" s="35">
        <v>12.0</v>
      </c>
      <c r="C2865" s="35" t="s">
        <v>129</v>
      </c>
      <c r="D2865" s="36" t="s">
        <v>104</v>
      </c>
      <c r="E2865" s="35" t="s">
        <v>173</v>
      </c>
      <c r="F2865" s="46">
        <f>IF(Cadastro_Cargas!$E$9=0,0,IF(Perfil_Area!$O$10=0,0,MIN(Cadastro_Cargas!$E$9,MAX(Cadastro_Cargas!$F$9,Perfil_Area!$O$10*RANDBETWEEN(85,115)/100))))</f>
        <v>0</v>
      </c>
    </row>
    <row r="2866" ht="15.0" customHeight="1">
      <c r="A2866" s="45">
        <v>45666.5</v>
      </c>
      <c r="B2866" s="35">
        <v>12.0</v>
      </c>
      <c r="C2866" s="35" t="s">
        <v>129</v>
      </c>
      <c r="D2866" s="36" t="s">
        <v>105</v>
      </c>
      <c r="E2866" s="35" t="s">
        <v>173</v>
      </c>
      <c r="F2866" s="46">
        <f>IF(Cadastro_Cargas!$E$10=0,0,IF(Perfil_Area!$O$12=0,0,MIN(Cadastro_Cargas!$E$10,MAX(Cadastro_Cargas!$F$10,Perfil_Area!$O$12*RANDBETWEEN(85,115)/100))))</f>
        <v>0</v>
      </c>
    </row>
    <row r="2867" ht="15.0" customHeight="1">
      <c r="A2867" s="45">
        <v>45666.5</v>
      </c>
      <c r="B2867" s="35">
        <v>12.0</v>
      </c>
      <c r="C2867" s="35" t="s">
        <v>129</v>
      </c>
      <c r="D2867" s="36" t="s">
        <v>106</v>
      </c>
      <c r="E2867" s="35" t="s">
        <v>173</v>
      </c>
      <c r="F2867" s="46">
        <f>IF(Cadastro_Cargas!$E$11=0,0,IF(Perfil_Area!$O$14=0,0,MIN(Cadastro_Cargas!$E$11,MAX(Cadastro_Cargas!$F$11,Perfil_Area!$O$14*RANDBETWEEN(85,115)/100))))</f>
        <v>2.055066865</v>
      </c>
    </row>
    <row r="2868" ht="15.0" customHeight="1">
      <c r="A2868" s="45">
        <v>45666.5</v>
      </c>
      <c r="B2868" s="35">
        <v>12.0</v>
      </c>
      <c r="C2868" s="35" t="s">
        <v>129</v>
      </c>
      <c r="D2868" s="36" t="s">
        <v>107</v>
      </c>
      <c r="E2868" s="35" t="s">
        <v>173</v>
      </c>
      <c r="F2868" s="46">
        <f>IF(Cadastro_Cargas!$E$12=0,0,IF(Perfil_Area!$O$16=0,0,MIN(Cadastro_Cargas!$E$12,MAX(Cadastro_Cargas!$F$12,Perfil_Area!$O$16*RANDBETWEEN(85,115)/100))))</f>
        <v>0.2</v>
      </c>
    </row>
    <row r="2869" ht="15.0" customHeight="1">
      <c r="A2869" s="45">
        <v>45666.5</v>
      </c>
      <c r="B2869" s="35">
        <v>12.0</v>
      </c>
      <c r="C2869" s="35" t="s">
        <v>129</v>
      </c>
      <c r="D2869" s="39" t="s">
        <v>31</v>
      </c>
      <c r="E2869" s="35" t="s">
        <v>174</v>
      </c>
      <c r="F2869" s="46">
        <f>IF(Cadastro_Cargas!$E$13=0,0,IF(Perfil_Area!$O$4=0,0,MIN(Cadastro_Cargas!$E$13,MAX(Cadastro_Cargas!$F$13,Perfil_Area!$O$4*RANDBETWEEN(85,115)/100))))</f>
        <v>3.725</v>
      </c>
    </row>
    <row r="2870" ht="15.0" customHeight="1">
      <c r="A2870" s="45">
        <v>45666.5</v>
      </c>
      <c r="B2870" s="35">
        <v>12.0</v>
      </c>
      <c r="C2870" s="35" t="s">
        <v>129</v>
      </c>
      <c r="D2870" s="40" t="s">
        <v>44</v>
      </c>
      <c r="E2870" s="35" t="s">
        <v>174</v>
      </c>
      <c r="F2870" s="46">
        <f>IF(Cadastro_Cargas!$E$14=0,0,IF(Perfil_Area!$O$6=0,0,MIN(Cadastro_Cargas!$E$14,MAX(Cadastro_Cargas!$F$14,Perfil_Area!$O$6*RANDBETWEEN(85,115)/100))))</f>
        <v>0.514</v>
      </c>
    </row>
    <row r="2871" ht="15.0" customHeight="1">
      <c r="A2871" s="45">
        <v>45666.5</v>
      </c>
      <c r="B2871" s="35">
        <v>12.0</v>
      </c>
      <c r="C2871" s="35" t="s">
        <v>129</v>
      </c>
      <c r="D2871" s="41" t="s">
        <v>56</v>
      </c>
      <c r="E2871" s="35" t="s">
        <v>174</v>
      </c>
      <c r="F2871" s="46">
        <f>IF(Cadastro_Cargas!$E$15=0,0,IF(Perfil_Area!$O$8=0,0,MIN(Cadastro_Cargas!$E$15,MAX(Cadastro_Cargas!$F$15,Perfil_Area!$O$8*RANDBETWEEN(85,115)/100))))</f>
        <v>0</v>
      </c>
    </row>
    <row r="2872" ht="15.0" customHeight="1">
      <c r="A2872" s="45">
        <v>45666.5416666667</v>
      </c>
      <c r="B2872" s="35">
        <v>13.0</v>
      </c>
      <c r="C2872" s="35" t="s">
        <v>128</v>
      </c>
      <c r="D2872" s="36" t="s">
        <v>104</v>
      </c>
      <c r="E2872" s="35" t="s">
        <v>173</v>
      </c>
      <c r="F2872" s="46">
        <f>IF(Cadastro_Cargas!$E$2=0,0,IF(Perfil_Area!$P$9=0,0,MIN(Cadastro_Cargas!$E$2,MAX(Cadastro_Cargas!$F$2,Perfil_Area!$P$9*RANDBETWEEN(85,115)/100))))</f>
        <v>0</v>
      </c>
    </row>
    <row r="2873" ht="15.0" customHeight="1">
      <c r="A2873" s="45">
        <v>45666.5416666667</v>
      </c>
      <c r="B2873" s="35">
        <v>13.0</v>
      </c>
      <c r="C2873" s="35" t="s">
        <v>128</v>
      </c>
      <c r="D2873" s="36" t="s">
        <v>105</v>
      </c>
      <c r="E2873" s="35" t="s">
        <v>173</v>
      </c>
      <c r="F2873" s="46">
        <f>IF(Cadastro_Cargas!$E$3=0,0,IF(Perfil_Area!$P$11=0,0,MIN(Cadastro_Cargas!$E$3,MAX(Cadastro_Cargas!$F$3,Perfil_Area!$P$11*RANDBETWEEN(85,115)/100))))</f>
        <v>0</v>
      </c>
    </row>
    <row r="2874" ht="15.0" customHeight="1">
      <c r="A2874" s="45">
        <v>45666.5416666667</v>
      </c>
      <c r="B2874" s="35">
        <v>13.0</v>
      </c>
      <c r="C2874" s="35" t="s">
        <v>128</v>
      </c>
      <c r="D2874" s="36" t="s">
        <v>106</v>
      </c>
      <c r="E2874" s="35" t="s">
        <v>173</v>
      </c>
      <c r="F2874" s="46">
        <f>IF(Cadastro_Cargas!$E$4=0,0,IF(Perfil_Area!$P$13=0,0,MIN(Cadastro_Cargas!$E$4,MAX(Cadastro_Cargas!$F$4,Perfil_Area!$P$13*RANDBETWEEN(85,115)/100))))</f>
        <v>0</v>
      </c>
    </row>
    <row r="2875" ht="15.0" customHeight="1">
      <c r="A2875" s="45">
        <v>45666.5416666667</v>
      </c>
      <c r="B2875" s="35">
        <v>13.0</v>
      </c>
      <c r="C2875" s="35" t="s">
        <v>128</v>
      </c>
      <c r="D2875" s="36" t="s">
        <v>107</v>
      </c>
      <c r="E2875" s="35" t="s">
        <v>173</v>
      </c>
      <c r="F2875" s="46">
        <f>IF(Cadastro_Cargas!$E$5=0,0,IF(Perfil_Area!$P$15=0,0,MIN(Cadastro_Cargas!$E$5,MAX(Cadastro_Cargas!$F$5,Perfil_Area!$P$15*RANDBETWEEN(85,115)/100))))</f>
        <v>0.172</v>
      </c>
    </row>
    <row r="2876" ht="15.0" customHeight="1">
      <c r="A2876" s="45">
        <v>45666.5416666667</v>
      </c>
      <c r="B2876" s="35">
        <v>13.0</v>
      </c>
      <c r="C2876" s="35" t="s">
        <v>128</v>
      </c>
      <c r="D2876" s="39" t="s">
        <v>31</v>
      </c>
      <c r="E2876" s="35" t="s">
        <v>174</v>
      </c>
      <c r="F2876" s="46">
        <f>IF(Cadastro_Cargas!$E$6=0,0,IF(Perfil_Area!$P$3=0,0,MIN(Cadastro_Cargas!$E$6,MAX(Cadastro_Cargas!$F$6,Perfil_Area!$P$3*RANDBETWEEN(85,115)/100))))</f>
        <v>2.02</v>
      </c>
    </row>
    <row r="2877" ht="15.0" customHeight="1">
      <c r="A2877" s="45">
        <v>45666.5416666667</v>
      </c>
      <c r="B2877" s="35">
        <v>13.0</v>
      </c>
      <c r="C2877" s="35" t="s">
        <v>128</v>
      </c>
      <c r="D2877" s="40" t="s">
        <v>44</v>
      </c>
      <c r="E2877" s="35" t="s">
        <v>174</v>
      </c>
      <c r="F2877" s="46">
        <f>IF(Cadastro_Cargas!$E$7=0,0,IF(Perfil_Area!$P$5=0,0,MIN(Cadastro_Cargas!$E$7,MAX(Cadastro_Cargas!$F$7,Perfil_Area!$P$5*RANDBETWEEN(85,115)/100))))</f>
        <v>0.354</v>
      </c>
    </row>
    <row r="2878" ht="15.0" customHeight="1">
      <c r="A2878" s="45">
        <v>45666.5416666667</v>
      </c>
      <c r="B2878" s="35">
        <v>13.0</v>
      </c>
      <c r="C2878" s="35" t="s">
        <v>128</v>
      </c>
      <c r="D2878" s="41" t="s">
        <v>56</v>
      </c>
      <c r="E2878" s="35" t="s">
        <v>174</v>
      </c>
      <c r="F2878" s="46">
        <f>IF(Cadastro_Cargas!$E$8=0,0,IF(Perfil_Area!$P$7=0,0,MIN(Cadastro_Cargas!$E$8,MAX(Cadastro_Cargas!$F$8,Perfil_Area!$P$7*RANDBETWEEN(85,115)/100))))</f>
        <v>0</v>
      </c>
    </row>
    <row r="2879" ht="15.0" customHeight="1">
      <c r="A2879" s="45">
        <v>45666.5416666667</v>
      </c>
      <c r="B2879" s="35">
        <v>13.0</v>
      </c>
      <c r="C2879" s="35" t="s">
        <v>129</v>
      </c>
      <c r="D2879" s="36" t="s">
        <v>104</v>
      </c>
      <c r="E2879" s="35" t="s">
        <v>173</v>
      </c>
      <c r="F2879" s="46">
        <f>IF(Cadastro_Cargas!$E$9=0,0,IF(Perfil_Area!$P$10=0,0,MIN(Cadastro_Cargas!$E$9,MAX(Cadastro_Cargas!$F$9,Perfil_Area!$P$10*RANDBETWEEN(85,115)/100))))</f>
        <v>0</v>
      </c>
    </row>
    <row r="2880" ht="15.0" customHeight="1">
      <c r="A2880" s="45">
        <v>45666.5416666667</v>
      </c>
      <c r="B2880" s="35">
        <v>13.0</v>
      </c>
      <c r="C2880" s="35" t="s">
        <v>129</v>
      </c>
      <c r="D2880" s="36" t="s">
        <v>105</v>
      </c>
      <c r="E2880" s="35" t="s">
        <v>173</v>
      </c>
      <c r="F2880" s="46">
        <f>IF(Cadastro_Cargas!$E$10=0,0,IF(Perfil_Area!$P$12=0,0,MIN(Cadastro_Cargas!$E$10,MAX(Cadastro_Cargas!$F$10,Perfil_Area!$P$12*RANDBETWEEN(85,115)/100))))</f>
        <v>0</v>
      </c>
    </row>
    <row r="2881" ht="15.0" customHeight="1">
      <c r="A2881" s="45">
        <v>45666.5416666667</v>
      </c>
      <c r="B2881" s="35">
        <v>13.0</v>
      </c>
      <c r="C2881" s="35" t="s">
        <v>129</v>
      </c>
      <c r="D2881" s="36" t="s">
        <v>106</v>
      </c>
      <c r="E2881" s="35" t="s">
        <v>173</v>
      </c>
      <c r="F2881" s="46">
        <f>IF(Cadastro_Cargas!$E$11=0,0,IF(Perfil_Area!$P$14=0,0,MIN(Cadastro_Cargas!$E$11,MAX(Cadastro_Cargas!$F$11,Perfil_Area!$P$14*RANDBETWEEN(85,115)/100))))</f>
        <v>2.367013373</v>
      </c>
    </row>
    <row r="2882" ht="15.0" customHeight="1">
      <c r="A2882" s="45">
        <v>45666.5416666667</v>
      </c>
      <c r="B2882" s="35">
        <v>13.0</v>
      </c>
      <c r="C2882" s="35" t="s">
        <v>129</v>
      </c>
      <c r="D2882" s="36" t="s">
        <v>107</v>
      </c>
      <c r="E2882" s="35" t="s">
        <v>173</v>
      </c>
      <c r="F2882" s="46">
        <f>IF(Cadastro_Cargas!$E$12=0,0,IF(Perfil_Area!$P$16=0,0,MIN(Cadastro_Cargas!$E$12,MAX(Cadastro_Cargas!$F$12,Perfil_Area!$P$16*RANDBETWEEN(85,115)/100))))</f>
        <v>0.182</v>
      </c>
    </row>
    <row r="2883" ht="15.0" customHeight="1">
      <c r="A2883" s="45">
        <v>45666.5416666667</v>
      </c>
      <c r="B2883" s="35">
        <v>13.0</v>
      </c>
      <c r="C2883" s="35" t="s">
        <v>129</v>
      </c>
      <c r="D2883" s="39" t="s">
        <v>31</v>
      </c>
      <c r="E2883" s="35" t="s">
        <v>174</v>
      </c>
      <c r="F2883" s="46">
        <f>IF(Cadastro_Cargas!$E$13=0,0,IF(Perfil_Area!$P$4=0,0,MIN(Cadastro_Cargas!$E$13,MAX(Cadastro_Cargas!$F$13,Perfil_Area!$P$4*RANDBETWEEN(85,115)/100))))</f>
        <v>3.5015</v>
      </c>
    </row>
    <row r="2884" ht="15.0" customHeight="1">
      <c r="A2884" s="45">
        <v>45666.5416666667</v>
      </c>
      <c r="B2884" s="35">
        <v>13.0</v>
      </c>
      <c r="C2884" s="35" t="s">
        <v>129</v>
      </c>
      <c r="D2884" s="40" t="s">
        <v>44</v>
      </c>
      <c r="E2884" s="35" t="s">
        <v>174</v>
      </c>
      <c r="F2884" s="46">
        <f>IF(Cadastro_Cargas!$E$14=0,0,IF(Perfil_Area!$P$6=0,0,MIN(Cadastro_Cargas!$E$14,MAX(Cadastro_Cargas!$F$14,Perfil_Area!$P$6*RANDBETWEEN(85,115)/100))))</f>
        <v>0.514</v>
      </c>
    </row>
    <row r="2885" ht="15.0" customHeight="1">
      <c r="A2885" s="45">
        <v>45666.5416666667</v>
      </c>
      <c r="B2885" s="35">
        <v>13.0</v>
      </c>
      <c r="C2885" s="35" t="s">
        <v>129</v>
      </c>
      <c r="D2885" s="41" t="s">
        <v>56</v>
      </c>
      <c r="E2885" s="35" t="s">
        <v>174</v>
      </c>
      <c r="F2885" s="46">
        <f>IF(Cadastro_Cargas!$E$15=0,0,IF(Perfil_Area!$P$8=0,0,MIN(Cadastro_Cargas!$E$15,MAX(Cadastro_Cargas!$F$15,Perfil_Area!$P$8*RANDBETWEEN(85,115)/100))))</f>
        <v>0</v>
      </c>
    </row>
    <row r="2886" ht="15.0" customHeight="1">
      <c r="A2886" s="45">
        <v>45666.5833333333</v>
      </c>
      <c r="B2886" s="35">
        <v>14.0</v>
      </c>
      <c r="C2886" s="35" t="s">
        <v>128</v>
      </c>
      <c r="D2886" s="36" t="s">
        <v>104</v>
      </c>
      <c r="E2886" s="35" t="s">
        <v>173</v>
      </c>
      <c r="F2886" s="46">
        <f>IF(Cadastro_Cargas!$E$2=0,0,IF(Perfil_Area!$Q$9=0,0,MIN(Cadastro_Cargas!$E$2,MAX(Cadastro_Cargas!$F$2,Perfil_Area!$Q$9*RANDBETWEEN(85,115)/100))))</f>
        <v>0</v>
      </c>
    </row>
    <row r="2887" ht="15.0" customHeight="1">
      <c r="A2887" s="45">
        <v>45666.5833333333</v>
      </c>
      <c r="B2887" s="35">
        <v>14.0</v>
      </c>
      <c r="C2887" s="35" t="s">
        <v>128</v>
      </c>
      <c r="D2887" s="36" t="s">
        <v>105</v>
      </c>
      <c r="E2887" s="35" t="s">
        <v>173</v>
      </c>
      <c r="F2887" s="46">
        <f>IF(Cadastro_Cargas!$E$3=0,0,IF(Perfil_Area!$Q$11=0,0,MIN(Cadastro_Cargas!$E$3,MAX(Cadastro_Cargas!$F$3,Perfil_Area!$Q$11*RANDBETWEEN(85,115)/100))))</f>
        <v>0</v>
      </c>
    </row>
    <row r="2888" ht="15.0" customHeight="1">
      <c r="A2888" s="45">
        <v>45666.5833333333</v>
      </c>
      <c r="B2888" s="35">
        <v>14.0</v>
      </c>
      <c r="C2888" s="35" t="s">
        <v>128</v>
      </c>
      <c r="D2888" s="36" t="s">
        <v>106</v>
      </c>
      <c r="E2888" s="35" t="s">
        <v>173</v>
      </c>
      <c r="F2888" s="46">
        <f>IF(Cadastro_Cargas!$E$4=0,0,IF(Perfil_Area!$Q$13=0,0,MIN(Cadastro_Cargas!$E$4,MAX(Cadastro_Cargas!$F$4,Perfil_Area!$Q$13*RANDBETWEEN(85,115)/100))))</f>
        <v>0</v>
      </c>
    </row>
    <row r="2889" ht="15.0" customHeight="1">
      <c r="A2889" s="45">
        <v>45666.5833333333</v>
      </c>
      <c r="B2889" s="35">
        <v>14.0</v>
      </c>
      <c r="C2889" s="35" t="s">
        <v>128</v>
      </c>
      <c r="D2889" s="36" t="s">
        <v>107</v>
      </c>
      <c r="E2889" s="35" t="s">
        <v>173</v>
      </c>
      <c r="F2889" s="46">
        <f>IF(Cadastro_Cargas!$E$5=0,0,IF(Perfil_Area!$Q$15=0,0,MIN(Cadastro_Cargas!$E$5,MAX(Cadastro_Cargas!$F$5,Perfil_Area!$Q$15*RANDBETWEEN(85,115)/100))))</f>
        <v>0.2</v>
      </c>
    </row>
    <row r="2890" ht="15.0" customHeight="1">
      <c r="A2890" s="45">
        <v>45666.5833333333</v>
      </c>
      <c r="B2890" s="35">
        <v>14.0</v>
      </c>
      <c r="C2890" s="35" t="s">
        <v>128</v>
      </c>
      <c r="D2890" s="39" t="s">
        <v>31</v>
      </c>
      <c r="E2890" s="35" t="s">
        <v>174</v>
      </c>
      <c r="F2890" s="46">
        <f>IF(Cadastro_Cargas!$E$6=0,0,IF(Perfil_Area!$Q$3=0,0,MIN(Cadastro_Cargas!$E$6,MAX(Cadastro_Cargas!$F$6,Perfil_Area!$Q$3*RANDBETWEEN(85,115)/100))))</f>
        <v>1.9392</v>
      </c>
    </row>
    <row r="2891" ht="15.0" customHeight="1">
      <c r="A2891" s="45">
        <v>45666.5833333333</v>
      </c>
      <c r="B2891" s="35">
        <v>14.0</v>
      </c>
      <c r="C2891" s="35" t="s">
        <v>128</v>
      </c>
      <c r="D2891" s="40" t="s">
        <v>44</v>
      </c>
      <c r="E2891" s="35" t="s">
        <v>174</v>
      </c>
      <c r="F2891" s="46">
        <f>IF(Cadastro_Cargas!$E$7=0,0,IF(Perfil_Area!$Q$5=0,0,MIN(Cadastro_Cargas!$E$7,MAX(Cadastro_Cargas!$F$7,Perfil_Area!$Q$5*RANDBETWEEN(85,115)/100))))</f>
        <v>0.354</v>
      </c>
    </row>
    <row r="2892" ht="15.0" customHeight="1">
      <c r="A2892" s="45">
        <v>45666.5833333333</v>
      </c>
      <c r="B2892" s="35">
        <v>14.0</v>
      </c>
      <c r="C2892" s="35" t="s">
        <v>128</v>
      </c>
      <c r="D2892" s="41" t="s">
        <v>56</v>
      </c>
      <c r="E2892" s="35" t="s">
        <v>174</v>
      </c>
      <c r="F2892" s="46">
        <f>IF(Cadastro_Cargas!$E$8=0,0,IF(Perfil_Area!$Q$7=0,0,MIN(Cadastro_Cargas!$E$8,MAX(Cadastro_Cargas!$F$8,Perfil_Area!$Q$7*RANDBETWEEN(85,115)/100))))</f>
        <v>0</v>
      </c>
    </row>
    <row r="2893" ht="15.0" customHeight="1">
      <c r="A2893" s="45">
        <v>45666.5833333333</v>
      </c>
      <c r="B2893" s="35">
        <v>14.0</v>
      </c>
      <c r="C2893" s="35" t="s">
        <v>129</v>
      </c>
      <c r="D2893" s="36" t="s">
        <v>104</v>
      </c>
      <c r="E2893" s="35" t="s">
        <v>173</v>
      </c>
      <c r="F2893" s="46">
        <f>IF(Cadastro_Cargas!$E$9=0,0,IF(Perfil_Area!$Q$10=0,0,MIN(Cadastro_Cargas!$E$9,MAX(Cadastro_Cargas!$F$9,Perfil_Area!$Q$10*RANDBETWEEN(85,115)/100))))</f>
        <v>0</v>
      </c>
    </row>
    <row r="2894" ht="15.0" customHeight="1">
      <c r="A2894" s="45">
        <v>45666.5833333333</v>
      </c>
      <c r="B2894" s="35">
        <v>14.0</v>
      </c>
      <c r="C2894" s="35" t="s">
        <v>129</v>
      </c>
      <c r="D2894" s="36" t="s">
        <v>105</v>
      </c>
      <c r="E2894" s="35" t="s">
        <v>173</v>
      </c>
      <c r="F2894" s="46">
        <f>IF(Cadastro_Cargas!$E$10=0,0,IF(Perfil_Area!$Q$12=0,0,MIN(Cadastro_Cargas!$E$10,MAX(Cadastro_Cargas!$F$10,Perfil_Area!$Q$12*RANDBETWEEN(85,115)/100))))</f>
        <v>17.6</v>
      </c>
    </row>
    <row r="2895" ht="15.0" customHeight="1">
      <c r="A2895" s="45">
        <v>45666.5833333333</v>
      </c>
      <c r="B2895" s="35">
        <v>14.0</v>
      </c>
      <c r="C2895" s="35" t="s">
        <v>129</v>
      </c>
      <c r="D2895" s="36" t="s">
        <v>106</v>
      </c>
      <c r="E2895" s="35" t="s">
        <v>173</v>
      </c>
      <c r="F2895" s="46">
        <f>IF(Cadastro_Cargas!$E$11=0,0,IF(Perfil_Area!$Q$14=0,0,MIN(Cadastro_Cargas!$E$11,MAX(Cadastro_Cargas!$F$11,Perfil_Area!$Q$14*RANDBETWEEN(85,115)/100))))</f>
        <v>2.352</v>
      </c>
    </row>
    <row r="2896" ht="15.0" customHeight="1">
      <c r="A2896" s="45">
        <v>45666.5833333333</v>
      </c>
      <c r="B2896" s="35">
        <v>14.0</v>
      </c>
      <c r="C2896" s="35" t="s">
        <v>129</v>
      </c>
      <c r="D2896" s="36" t="s">
        <v>107</v>
      </c>
      <c r="E2896" s="35" t="s">
        <v>173</v>
      </c>
      <c r="F2896" s="46">
        <f>IF(Cadastro_Cargas!$E$12=0,0,IF(Perfil_Area!$Q$16=0,0,MIN(Cadastro_Cargas!$E$12,MAX(Cadastro_Cargas!$F$12,Perfil_Area!$Q$16*RANDBETWEEN(85,115)/100))))</f>
        <v>0.17</v>
      </c>
    </row>
    <row r="2897" ht="15.0" customHeight="1">
      <c r="A2897" s="45">
        <v>45666.5833333333</v>
      </c>
      <c r="B2897" s="35">
        <v>14.0</v>
      </c>
      <c r="C2897" s="35" t="s">
        <v>129</v>
      </c>
      <c r="D2897" s="39" t="s">
        <v>31</v>
      </c>
      <c r="E2897" s="35" t="s">
        <v>174</v>
      </c>
      <c r="F2897" s="46">
        <f>IF(Cadastro_Cargas!$E$13=0,0,IF(Perfil_Area!$Q$4=0,0,MIN(Cadastro_Cargas!$E$13,MAX(Cadastro_Cargas!$F$13,Perfil_Area!$Q$4*RANDBETWEEN(85,115)/100))))</f>
        <v>3.725</v>
      </c>
    </row>
    <row r="2898" ht="15.0" customHeight="1">
      <c r="A2898" s="45">
        <v>45666.5833333333</v>
      </c>
      <c r="B2898" s="35">
        <v>14.0</v>
      </c>
      <c r="C2898" s="35" t="s">
        <v>129</v>
      </c>
      <c r="D2898" s="40" t="s">
        <v>44</v>
      </c>
      <c r="E2898" s="35" t="s">
        <v>174</v>
      </c>
      <c r="F2898" s="46">
        <f>IF(Cadastro_Cargas!$E$14=0,0,IF(Perfil_Area!$Q$6=0,0,MIN(Cadastro_Cargas!$E$14,MAX(Cadastro_Cargas!$F$14,Perfil_Area!$Q$6*RANDBETWEEN(85,115)/100))))</f>
        <v>0.514</v>
      </c>
    </row>
    <row r="2899" ht="15.0" customHeight="1">
      <c r="A2899" s="45">
        <v>45666.5833333333</v>
      </c>
      <c r="B2899" s="35">
        <v>14.0</v>
      </c>
      <c r="C2899" s="35" t="s">
        <v>129</v>
      </c>
      <c r="D2899" s="41" t="s">
        <v>56</v>
      </c>
      <c r="E2899" s="35" t="s">
        <v>174</v>
      </c>
      <c r="F2899" s="46">
        <f>IF(Cadastro_Cargas!$E$15=0,0,IF(Perfil_Area!$Q$8=0,0,MIN(Cadastro_Cargas!$E$15,MAX(Cadastro_Cargas!$F$15,Perfil_Area!$Q$8*RANDBETWEEN(85,115)/100))))</f>
        <v>0</v>
      </c>
    </row>
    <row r="2900" ht="15.0" customHeight="1">
      <c r="A2900" s="45">
        <v>45666.625</v>
      </c>
      <c r="B2900" s="35">
        <v>15.0</v>
      </c>
      <c r="C2900" s="35" t="s">
        <v>128</v>
      </c>
      <c r="D2900" s="36" t="s">
        <v>104</v>
      </c>
      <c r="E2900" s="35" t="s">
        <v>173</v>
      </c>
      <c r="F2900" s="46">
        <f>IF(Cadastro_Cargas!$E$2=0,0,IF(Perfil_Area!$R$9=0,0,MIN(Cadastro_Cargas!$E$2,MAX(Cadastro_Cargas!$F$2,Perfil_Area!$R$9*RANDBETWEEN(85,115)/100))))</f>
        <v>0</v>
      </c>
    </row>
    <row r="2901" ht="15.0" customHeight="1">
      <c r="A2901" s="45">
        <v>45666.625</v>
      </c>
      <c r="B2901" s="35">
        <v>15.0</v>
      </c>
      <c r="C2901" s="35" t="s">
        <v>128</v>
      </c>
      <c r="D2901" s="36" t="s">
        <v>105</v>
      </c>
      <c r="E2901" s="35" t="s">
        <v>173</v>
      </c>
      <c r="F2901" s="46">
        <f>IF(Cadastro_Cargas!$E$3=0,0,IF(Perfil_Area!$R$11=0,0,MIN(Cadastro_Cargas!$E$3,MAX(Cadastro_Cargas!$F$3,Perfil_Area!$R$11*RANDBETWEEN(85,115)/100))))</f>
        <v>0</v>
      </c>
    </row>
    <row r="2902" ht="15.0" customHeight="1">
      <c r="A2902" s="45">
        <v>45666.625</v>
      </c>
      <c r="B2902" s="35">
        <v>15.0</v>
      </c>
      <c r="C2902" s="35" t="s">
        <v>128</v>
      </c>
      <c r="D2902" s="36" t="s">
        <v>106</v>
      </c>
      <c r="E2902" s="35" t="s">
        <v>173</v>
      </c>
      <c r="F2902" s="46">
        <f>IF(Cadastro_Cargas!$E$4=0,0,IF(Perfil_Area!$R$13=0,0,MIN(Cadastro_Cargas!$E$4,MAX(Cadastro_Cargas!$F$4,Perfil_Area!$R$13*RANDBETWEEN(85,115)/100))))</f>
        <v>0</v>
      </c>
    </row>
    <row r="2903" ht="15.0" customHeight="1">
      <c r="A2903" s="45">
        <v>45666.625</v>
      </c>
      <c r="B2903" s="35">
        <v>15.0</v>
      </c>
      <c r="C2903" s="35" t="s">
        <v>128</v>
      </c>
      <c r="D2903" s="36" t="s">
        <v>107</v>
      </c>
      <c r="E2903" s="35" t="s">
        <v>173</v>
      </c>
      <c r="F2903" s="46">
        <f>IF(Cadastro_Cargas!$E$5=0,0,IF(Perfil_Area!$R$15=0,0,MIN(Cadastro_Cargas!$E$5,MAX(Cadastro_Cargas!$F$5,Perfil_Area!$R$15*RANDBETWEEN(85,115)/100))))</f>
        <v>0.2</v>
      </c>
    </row>
    <row r="2904" ht="15.0" customHeight="1">
      <c r="A2904" s="45">
        <v>45666.625</v>
      </c>
      <c r="B2904" s="35">
        <v>15.0</v>
      </c>
      <c r="C2904" s="35" t="s">
        <v>128</v>
      </c>
      <c r="D2904" s="39" t="s">
        <v>31</v>
      </c>
      <c r="E2904" s="35" t="s">
        <v>174</v>
      </c>
      <c r="F2904" s="46">
        <f>IF(Cadastro_Cargas!$E$6=0,0,IF(Perfil_Area!$R$3=0,0,MIN(Cadastro_Cargas!$E$6,MAX(Cadastro_Cargas!$F$6,Perfil_Area!$R$3*RANDBETWEEN(85,115)/100))))</f>
        <v>2.02</v>
      </c>
    </row>
    <row r="2905" ht="15.0" customHeight="1">
      <c r="A2905" s="45">
        <v>45666.625</v>
      </c>
      <c r="B2905" s="35">
        <v>15.0</v>
      </c>
      <c r="C2905" s="35" t="s">
        <v>128</v>
      </c>
      <c r="D2905" s="40" t="s">
        <v>44</v>
      </c>
      <c r="E2905" s="35" t="s">
        <v>174</v>
      </c>
      <c r="F2905" s="46">
        <f>IF(Cadastro_Cargas!$E$7=0,0,IF(Perfil_Area!$R$5=0,0,MIN(Cadastro_Cargas!$E$7,MAX(Cadastro_Cargas!$F$7,Perfil_Area!$R$5*RANDBETWEEN(85,115)/100))))</f>
        <v>0.354</v>
      </c>
    </row>
    <row r="2906" ht="15.0" customHeight="1">
      <c r="A2906" s="45">
        <v>45666.625</v>
      </c>
      <c r="B2906" s="35">
        <v>15.0</v>
      </c>
      <c r="C2906" s="35" t="s">
        <v>128</v>
      </c>
      <c r="D2906" s="41" t="s">
        <v>56</v>
      </c>
      <c r="E2906" s="35" t="s">
        <v>174</v>
      </c>
      <c r="F2906" s="46">
        <f>IF(Cadastro_Cargas!$E$8=0,0,IF(Perfil_Area!$R$7=0,0,MIN(Cadastro_Cargas!$E$8,MAX(Cadastro_Cargas!$F$8,Perfil_Area!$R$7*RANDBETWEEN(85,115)/100))))</f>
        <v>0</v>
      </c>
    </row>
    <row r="2907" ht="15.0" customHeight="1">
      <c r="A2907" s="45">
        <v>45666.625</v>
      </c>
      <c r="B2907" s="35">
        <v>15.0</v>
      </c>
      <c r="C2907" s="35" t="s">
        <v>129</v>
      </c>
      <c r="D2907" s="36" t="s">
        <v>104</v>
      </c>
      <c r="E2907" s="35" t="s">
        <v>173</v>
      </c>
      <c r="F2907" s="46">
        <f>IF(Cadastro_Cargas!$E$9=0,0,IF(Perfil_Area!$R$10=0,0,MIN(Cadastro_Cargas!$E$9,MAX(Cadastro_Cargas!$F$9,Perfil_Area!$R$10*RANDBETWEEN(85,115)/100))))</f>
        <v>0</v>
      </c>
    </row>
    <row r="2908" ht="15.0" customHeight="1">
      <c r="A2908" s="45">
        <v>45666.625</v>
      </c>
      <c r="B2908" s="35">
        <v>15.0</v>
      </c>
      <c r="C2908" s="35" t="s">
        <v>129</v>
      </c>
      <c r="D2908" s="36" t="s">
        <v>105</v>
      </c>
      <c r="E2908" s="35" t="s">
        <v>173</v>
      </c>
      <c r="F2908" s="46">
        <f>IF(Cadastro_Cargas!$E$10=0,0,IF(Perfil_Area!$R$12=0,0,MIN(Cadastro_Cargas!$E$10,MAX(Cadastro_Cargas!$F$10,Perfil_Area!$R$12*RANDBETWEEN(85,115)/100))))</f>
        <v>16.368</v>
      </c>
    </row>
    <row r="2909" ht="15.0" customHeight="1">
      <c r="A2909" s="45">
        <v>45666.625</v>
      </c>
      <c r="B2909" s="35">
        <v>15.0</v>
      </c>
      <c r="C2909" s="35" t="s">
        <v>129</v>
      </c>
      <c r="D2909" s="36" t="s">
        <v>106</v>
      </c>
      <c r="E2909" s="35" t="s">
        <v>173</v>
      </c>
      <c r="F2909" s="46">
        <f>IF(Cadastro_Cargas!$E$11=0,0,IF(Perfil_Area!$R$14=0,0,MIN(Cadastro_Cargas!$E$11,MAX(Cadastro_Cargas!$F$11,Perfil_Area!$R$14*RANDBETWEEN(85,115)/100))))</f>
        <v>2.054647845</v>
      </c>
    </row>
    <row r="2910" ht="15.0" customHeight="1">
      <c r="A2910" s="45">
        <v>45666.625</v>
      </c>
      <c r="B2910" s="35">
        <v>15.0</v>
      </c>
      <c r="C2910" s="35" t="s">
        <v>129</v>
      </c>
      <c r="D2910" s="36" t="s">
        <v>107</v>
      </c>
      <c r="E2910" s="35" t="s">
        <v>173</v>
      </c>
      <c r="F2910" s="46">
        <f>IF(Cadastro_Cargas!$E$12=0,0,IF(Perfil_Area!$R$16=0,0,MIN(Cadastro_Cargas!$E$12,MAX(Cadastro_Cargas!$F$12,Perfil_Area!$R$16*RANDBETWEEN(85,115)/100))))</f>
        <v>0.182</v>
      </c>
    </row>
    <row r="2911" ht="15.0" customHeight="1">
      <c r="A2911" s="45">
        <v>45666.625</v>
      </c>
      <c r="B2911" s="35">
        <v>15.0</v>
      </c>
      <c r="C2911" s="35" t="s">
        <v>129</v>
      </c>
      <c r="D2911" s="39" t="s">
        <v>31</v>
      </c>
      <c r="E2911" s="35" t="s">
        <v>174</v>
      </c>
      <c r="F2911" s="46">
        <f>IF(Cadastro_Cargas!$E$13=0,0,IF(Perfil_Area!$R$4=0,0,MIN(Cadastro_Cargas!$E$13,MAX(Cadastro_Cargas!$F$13,Perfil_Area!$R$4*RANDBETWEEN(85,115)/100))))</f>
        <v>3.2035</v>
      </c>
    </row>
    <row r="2912" ht="15.0" customHeight="1">
      <c r="A2912" s="45">
        <v>45666.625</v>
      </c>
      <c r="B2912" s="35">
        <v>15.0</v>
      </c>
      <c r="C2912" s="35" t="s">
        <v>129</v>
      </c>
      <c r="D2912" s="40" t="s">
        <v>44</v>
      </c>
      <c r="E2912" s="35" t="s">
        <v>174</v>
      </c>
      <c r="F2912" s="46">
        <f>IF(Cadastro_Cargas!$E$14=0,0,IF(Perfil_Area!$R$6=0,0,MIN(Cadastro_Cargas!$E$14,MAX(Cadastro_Cargas!$F$14,Perfil_Area!$R$6*RANDBETWEEN(85,115)/100))))</f>
        <v>0.514</v>
      </c>
    </row>
    <row r="2913" ht="15.0" customHeight="1">
      <c r="A2913" s="45">
        <v>45666.625</v>
      </c>
      <c r="B2913" s="35">
        <v>15.0</v>
      </c>
      <c r="C2913" s="35" t="s">
        <v>129</v>
      </c>
      <c r="D2913" s="41" t="s">
        <v>56</v>
      </c>
      <c r="E2913" s="35" t="s">
        <v>174</v>
      </c>
      <c r="F2913" s="46">
        <f>IF(Cadastro_Cargas!$E$15=0,0,IF(Perfil_Area!$R$8=0,0,MIN(Cadastro_Cargas!$E$15,MAX(Cadastro_Cargas!$F$15,Perfil_Area!$R$8*RANDBETWEEN(85,115)/100))))</f>
        <v>0</v>
      </c>
    </row>
    <row r="2914" ht="15.0" customHeight="1">
      <c r="A2914" s="45">
        <v>45666.6666666667</v>
      </c>
      <c r="B2914" s="35">
        <v>16.0</v>
      </c>
      <c r="C2914" s="35" t="s">
        <v>128</v>
      </c>
      <c r="D2914" s="36" t="s">
        <v>104</v>
      </c>
      <c r="E2914" s="35" t="s">
        <v>173</v>
      </c>
      <c r="F2914" s="46">
        <f>IF(Cadastro_Cargas!$E$2=0,0,IF(Perfil_Area!$S$9=0,0,MIN(Cadastro_Cargas!$E$2,MAX(Cadastro_Cargas!$F$2,Perfil_Area!$S$9*RANDBETWEEN(85,115)/100))))</f>
        <v>0</v>
      </c>
    </row>
    <row r="2915" ht="15.0" customHeight="1">
      <c r="A2915" s="45">
        <v>45666.6666666667</v>
      </c>
      <c r="B2915" s="35">
        <v>16.0</v>
      </c>
      <c r="C2915" s="35" t="s">
        <v>128</v>
      </c>
      <c r="D2915" s="36" t="s">
        <v>105</v>
      </c>
      <c r="E2915" s="35" t="s">
        <v>173</v>
      </c>
      <c r="F2915" s="46">
        <f>IF(Cadastro_Cargas!$E$3=0,0,IF(Perfil_Area!$S$11=0,0,MIN(Cadastro_Cargas!$E$3,MAX(Cadastro_Cargas!$F$3,Perfil_Area!$S$11*RANDBETWEEN(85,115)/100))))</f>
        <v>0</v>
      </c>
    </row>
    <row r="2916" ht="15.0" customHeight="1">
      <c r="A2916" s="45">
        <v>45666.6666666667</v>
      </c>
      <c r="B2916" s="35">
        <v>16.0</v>
      </c>
      <c r="C2916" s="35" t="s">
        <v>128</v>
      </c>
      <c r="D2916" s="36" t="s">
        <v>106</v>
      </c>
      <c r="E2916" s="35" t="s">
        <v>173</v>
      </c>
      <c r="F2916" s="46">
        <f>IF(Cadastro_Cargas!$E$4=0,0,IF(Perfil_Area!$S$13=0,0,MIN(Cadastro_Cargas!$E$4,MAX(Cadastro_Cargas!$F$4,Perfil_Area!$S$13*RANDBETWEEN(85,115)/100))))</f>
        <v>0</v>
      </c>
    </row>
    <row r="2917" ht="15.0" customHeight="1">
      <c r="A2917" s="45">
        <v>45666.6666666667</v>
      </c>
      <c r="B2917" s="35">
        <v>16.0</v>
      </c>
      <c r="C2917" s="35" t="s">
        <v>128</v>
      </c>
      <c r="D2917" s="36" t="s">
        <v>107</v>
      </c>
      <c r="E2917" s="35" t="s">
        <v>173</v>
      </c>
      <c r="F2917" s="46">
        <f>IF(Cadastro_Cargas!$E$5=0,0,IF(Perfil_Area!$S$15=0,0,MIN(Cadastro_Cargas!$E$5,MAX(Cadastro_Cargas!$F$5,Perfil_Area!$S$15*RANDBETWEEN(85,115)/100))))</f>
        <v>0.184</v>
      </c>
    </row>
    <row r="2918" ht="15.0" customHeight="1">
      <c r="A2918" s="45">
        <v>45666.6666666667</v>
      </c>
      <c r="B2918" s="35">
        <v>16.0</v>
      </c>
      <c r="C2918" s="35" t="s">
        <v>128</v>
      </c>
      <c r="D2918" s="39" t="s">
        <v>31</v>
      </c>
      <c r="E2918" s="35" t="s">
        <v>174</v>
      </c>
      <c r="F2918" s="46">
        <f>IF(Cadastro_Cargas!$E$6=0,0,IF(Perfil_Area!$S$3=0,0,MIN(Cadastro_Cargas!$E$6,MAX(Cadastro_Cargas!$F$6,Perfil_Area!$S$3*RANDBETWEEN(85,115)/100))))</f>
        <v>1.9998</v>
      </c>
    </row>
    <row r="2919" ht="15.0" customHeight="1">
      <c r="A2919" s="45">
        <v>45666.6666666667</v>
      </c>
      <c r="B2919" s="35">
        <v>16.0</v>
      </c>
      <c r="C2919" s="35" t="s">
        <v>128</v>
      </c>
      <c r="D2919" s="40" t="s">
        <v>44</v>
      </c>
      <c r="E2919" s="35" t="s">
        <v>174</v>
      </c>
      <c r="F2919" s="46">
        <f>IF(Cadastro_Cargas!$E$7=0,0,IF(Perfil_Area!$S$5=0,0,MIN(Cadastro_Cargas!$E$7,MAX(Cadastro_Cargas!$F$7,Perfil_Area!$S$5*RANDBETWEEN(85,115)/100))))</f>
        <v>0.2329</v>
      </c>
    </row>
    <row r="2920" ht="15.0" customHeight="1">
      <c r="A2920" s="45">
        <v>45666.6666666667</v>
      </c>
      <c r="B2920" s="35">
        <v>16.0</v>
      </c>
      <c r="C2920" s="35" t="s">
        <v>128</v>
      </c>
      <c r="D2920" s="41" t="s">
        <v>56</v>
      </c>
      <c r="E2920" s="35" t="s">
        <v>174</v>
      </c>
      <c r="F2920" s="46">
        <f>IF(Cadastro_Cargas!$E$8=0,0,IF(Perfil_Area!$S$7=0,0,MIN(Cadastro_Cargas!$E$8,MAX(Cadastro_Cargas!$F$8,Perfil_Area!$S$7*RANDBETWEEN(85,115)/100))))</f>
        <v>0</v>
      </c>
    </row>
    <row r="2921" ht="15.0" customHeight="1">
      <c r="A2921" s="45">
        <v>45666.6666666667</v>
      </c>
      <c r="B2921" s="35">
        <v>16.0</v>
      </c>
      <c r="C2921" s="35" t="s">
        <v>129</v>
      </c>
      <c r="D2921" s="36" t="s">
        <v>104</v>
      </c>
      <c r="E2921" s="35" t="s">
        <v>173</v>
      </c>
      <c r="F2921" s="46">
        <f>IF(Cadastro_Cargas!$E$9=0,0,IF(Perfil_Area!$S$10=0,0,MIN(Cadastro_Cargas!$E$9,MAX(Cadastro_Cargas!$F$9,Perfil_Area!$S$10*RANDBETWEEN(85,115)/100))))</f>
        <v>0</v>
      </c>
    </row>
    <row r="2922" ht="15.0" customHeight="1">
      <c r="A2922" s="45">
        <v>45666.6666666667</v>
      </c>
      <c r="B2922" s="35">
        <v>16.0</v>
      </c>
      <c r="C2922" s="35" t="s">
        <v>129</v>
      </c>
      <c r="D2922" s="36" t="s">
        <v>105</v>
      </c>
      <c r="E2922" s="35" t="s">
        <v>173</v>
      </c>
      <c r="F2922" s="46">
        <f>IF(Cadastro_Cargas!$E$10=0,0,IF(Perfil_Area!$S$12=0,0,MIN(Cadastro_Cargas!$E$10,MAX(Cadastro_Cargas!$F$10,Perfil_Area!$S$12*RANDBETWEEN(85,115)/100))))</f>
        <v>0</v>
      </c>
    </row>
    <row r="2923" ht="15.0" customHeight="1">
      <c r="A2923" s="45">
        <v>45666.6666666667</v>
      </c>
      <c r="B2923" s="35">
        <v>16.0</v>
      </c>
      <c r="C2923" s="35" t="s">
        <v>129</v>
      </c>
      <c r="D2923" s="36" t="s">
        <v>106</v>
      </c>
      <c r="E2923" s="35" t="s">
        <v>173</v>
      </c>
      <c r="F2923" s="46">
        <f>IF(Cadastro_Cargas!$E$11=0,0,IF(Perfil_Area!$S$14=0,0,MIN(Cadastro_Cargas!$E$11,MAX(Cadastro_Cargas!$F$11,Perfil_Area!$S$14*RANDBETWEEN(85,115)/100))))</f>
        <v>2.241887073</v>
      </c>
    </row>
    <row r="2924" ht="15.0" customHeight="1">
      <c r="A2924" s="45">
        <v>45666.6666666667</v>
      </c>
      <c r="B2924" s="35">
        <v>16.0</v>
      </c>
      <c r="C2924" s="35" t="s">
        <v>129</v>
      </c>
      <c r="D2924" s="36" t="s">
        <v>107</v>
      </c>
      <c r="E2924" s="35" t="s">
        <v>173</v>
      </c>
      <c r="F2924" s="46">
        <f>IF(Cadastro_Cargas!$E$12=0,0,IF(Perfil_Area!$S$16=0,0,MIN(Cadastro_Cargas!$E$12,MAX(Cadastro_Cargas!$F$12,Perfil_Area!$S$16*RANDBETWEEN(85,115)/100))))</f>
        <v>0.196</v>
      </c>
    </row>
    <row r="2925" ht="15.0" customHeight="1">
      <c r="A2925" s="45">
        <v>45666.6666666667</v>
      </c>
      <c r="B2925" s="35">
        <v>16.0</v>
      </c>
      <c r="C2925" s="35" t="s">
        <v>129</v>
      </c>
      <c r="D2925" s="39" t="s">
        <v>31</v>
      </c>
      <c r="E2925" s="35" t="s">
        <v>174</v>
      </c>
      <c r="F2925" s="46">
        <f>IF(Cadastro_Cargas!$E$13=0,0,IF(Perfil_Area!$S$4=0,0,MIN(Cadastro_Cargas!$E$13,MAX(Cadastro_Cargas!$F$13,Perfil_Area!$S$4*RANDBETWEEN(85,115)/100))))</f>
        <v>3.725</v>
      </c>
    </row>
    <row r="2926" ht="15.0" customHeight="1">
      <c r="A2926" s="45">
        <v>45666.6666666667</v>
      </c>
      <c r="B2926" s="35">
        <v>16.0</v>
      </c>
      <c r="C2926" s="35" t="s">
        <v>129</v>
      </c>
      <c r="D2926" s="40" t="s">
        <v>44</v>
      </c>
      <c r="E2926" s="35" t="s">
        <v>174</v>
      </c>
      <c r="F2926" s="46">
        <f>IF(Cadastro_Cargas!$E$14=0,0,IF(Perfil_Area!$S$6=0,0,MIN(Cadastro_Cargas!$E$14,MAX(Cadastro_Cargas!$F$14,Perfil_Area!$S$6*RANDBETWEEN(85,115)/100))))</f>
        <v>0.394</v>
      </c>
    </row>
    <row r="2927" ht="15.0" customHeight="1">
      <c r="A2927" s="45">
        <v>45666.6666666667</v>
      </c>
      <c r="B2927" s="35">
        <v>16.0</v>
      </c>
      <c r="C2927" s="35" t="s">
        <v>129</v>
      </c>
      <c r="D2927" s="41" t="s">
        <v>56</v>
      </c>
      <c r="E2927" s="35" t="s">
        <v>174</v>
      </c>
      <c r="F2927" s="46">
        <f>IF(Cadastro_Cargas!$E$15=0,0,IF(Perfil_Area!$S$8=0,0,MIN(Cadastro_Cargas!$E$15,MAX(Cadastro_Cargas!$F$15,Perfil_Area!$S$8*RANDBETWEEN(85,115)/100))))</f>
        <v>0</v>
      </c>
    </row>
    <row r="2928" ht="15.0" customHeight="1">
      <c r="A2928" s="45">
        <v>45666.7083333333</v>
      </c>
      <c r="B2928" s="35">
        <v>17.0</v>
      </c>
      <c r="C2928" s="35" t="s">
        <v>128</v>
      </c>
      <c r="D2928" s="36" t="s">
        <v>104</v>
      </c>
      <c r="E2928" s="35" t="s">
        <v>173</v>
      </c>
      <c r="F2928" s="46">
        <f>IF(Cadastro_Cargas!$E$2=0,0,IF(Perfil_Area!$T$9=0,0,MIN(Cadastro_Cargas!$E$2,MAX(Cadastro_Cargas!$F$2,Perfil_Area!$T$9*RANDBETWEEN(85,115)/100))))</f>
        <v>0</v>
      </c>
    </row>
    <row r="2929" ht="15.0" customHeight="1">
      <c r="A2929" s="45">
        <v>45666.7083333333</v>
      </c>
      <c r="B2929" s="35">
        <v>17.0</v>
      </c>
      <c r="C2929" s="35" t="s">
        <v>128</v>
      </c>
      <c r="D2929" s="36" t="s">
        <v>105</v>
      </c>
      <c r="E2929" s="35" t="s">
        <v>173</v>
      </c>
      <c r="F2929" s="46">
        <f>IF(Cadastro_Cargas!$E$3=0,0,IF(Perfil_Area!$T$11=0,0,MIN(Cadastro_Cargas!$E$3,MAX(Cadastro_Cargas!$F$3,Perfil_Area!$T$11*RANDBETWEEN(85,115)/100))))</f>
        <v>0</v>
      </c>
    </row>
    <row r="2930" ht="15.0" customHeight="1">
      <c r="A2930" s="45">
        <v>45666.7083333333</v>
      </c>
      <c r="B2930" s="35">
        <v>17.0</v>
      </c>
      <c r="C2930" s="35" t="s">
        <v>128</v>
      </c>
      <c r="D2930" s="36" t="s">
        <v>106</v>
      </c>
      <c r="E2930" s="35" t="s">
        <v>173</v>
      </c>
      <c r="F2930" s="46">
        <f>IF(Cadastro_Cargas!$E$4=0,0,IF(Perfil_Area!$T$13=0,0,MIN(Cadastro_Cargas!$E$4,MAX(Cadastro_Cargas!$F$4,Perfil_Area!$T$13*RANDBETWEEN(85,115)/100))))</f>
        <v>0</v>
      </c>
    </row>
    <row r="2931" ht="15.0" customHeight="1">
      <c r="A2931" s="45">
        <v>45666.7083333333</v>
      </c>
      <c r="B2931" s="35">
        <v>17.0</v>
      </c>
      <c r="C2931" s="35" t="s">
        <v>128</v>
      </c>
      <c r="D2931" s="36" t="s">
        <v>107</v>
      </c>
      <c r="E2931" s="35" t="s">
        <v>173</v>
      </c>
      <c r="F2931" s="46">
        <f>IF(Cadastro_Cargas!$E$5=0,0,IF(Perfil_Area!$T$15=0,0,MIN(Cadastro_Cargas!$E$5,MAX(Cadastro_Cargas!$F$5,Perfil_Area!$T$15*RANDBETWEEN(85,115)/100))))</f>
        <v>0.182</v>
      </c>
    </row>
    <row r="2932" ht="15.0" customHeight="1">
      <c r="A2932" s="45">
        <v>45666.7083333333</v>
      </c>
      <c r="B2932" s="35">
        <v>17.0</v>
      </c>
      <c r="C2932" s="35" t="s">
        <v>128</v>
      </c>
      <c r="D2932" s="39" t="s">
        <v>31</v>
      </c>
      <c r="E2932" s="35" t="s">
        <v>174</v>
      </c>
      <c r="F2932" s="46">
        <f>IF(Cadastro_Cargas!$E$6=0,0,IF(Perfil_Area!$T$3=0,0,MIN(Cadastro_Cargas!$E$6,MAX(Cadastro_Cargas!$F$6,Perfil_Area!$T$3*RANDBETWEEN(85,115)/100))))</f>
        <v>0.6634</v>
      </c>
    </row>
    <row r="2933" ht="15.0" customHeight="1">
      <c r="A2933" s="45">
        <v>45666.7083333333</v>
      </c>
      <c r="B2933" s="35">
        <v>17.0</v>
      </c>
      <c r="C2933" s="35" t="s">
        <v>128</v>
      </c>
      <c r="D2933" s="40" t="s">
        <v>44</v>
      </c>
      <c r="E2933" s="35" t="s">
        <v>174</v>
      </c>
      <c r="F2933" s="46">
        <f>IF(Cadastro_Cargas!$E$7=0,0,IF(Perfil_Area!$T$5=0,0,MIN(Cadastro_Cargas!$E$7,MAX(Cadastro_Cargas!$F$7,Perfil_Area!$T$5*RANDBETWEEN(85,115)/100))))</f>
        <v>0.354</v>
      </c>
    </row>
    <row r="2934" ht="15.0" customHeight="1">
      <c r="A2934" s="45">
        <v>45666.7083333333</v>
      </c>
      <c r="B2934" s="35">
        <v>17.0</v>
      </c>
      <c r="C2934" s="35" t="s">
        <v>128</v>
      </c>
      <c r="D2934" s="41" t="s">
        <v>56</v>
      </c>
      <c r="E2934" s="35" t="s">
        <v>174</v>
      </c>
      <c r="F2934" s="46">
        <f>IF(Cadastro_Cargas!$E$8=0,0,IF(Perfil_Area!$T$7=0,0,MIN(Cadastro_Cargas!$E$8,MAX(Cadastro_Cargas!$F$8,Perfil_Area!$T$7*RANDBETWEEN(85,115)/100))))</f>
        <v>0</v>
      </c>
    </row>
    <row r="2935" ht="15.0" customHeight="1">
      <c r="A2935" s="45">
        <v>45666.7083333333</v>
      </c>
      <c r="B2935" s="35">
        <v>17.0</v>
      </c>
      <c r="C2935" s="35" t="s">
        <v>129</v>
      </c>
      <c r="D2935" s="36" t="s">
        <v>104</v>
      </c>
      <c r="E2935" s="35" t="s">
        <v>173</v>
      </c>
      <c r="F2935" s="46">
        <f>IF(Cadastro_Cargas!$E$9=0,0,IF(Perfil_Area!$T$10=0,0,MIN(Cadastro_Cargas!$E$9,MAX(Cadastro_Cargas!$F$9,Perfil_Area!$T$10*RANDBETWEEN(85,115)/100))))</f>
        <v>0</v>
      </c>
    </row>
    <row r="2936" ht="15.0" customHeight="1">
      <c r="A2936" s="45">
        <v>45666.7083333333</v>
      </c>
      <c r="B2936" s="35">
        <v>17.0</v>
      </c>
      <c r="C2936" s="35" t="s">
        <v>129</v>
      </c>
      <c r="D2936" s="36" t="s">
        <v>105</v>
      </c>
      <c r="E2936" s="35" t="s">
        <v>173</v>
      </c>
      <c r="F2936" s="46">
        <f>IF(Cadastro_Cargas!$E$10=0,0,IF(Perfil_Area!$T$12=0,0,MIN(Cadastro_Cargas!$E$10,MAX(Cadastro_Cargas!$F$10,Perfil_Area!$T$12*RANDBETWEEN(85,115)/100))))</f>
        <v>0</v>
      </c>
    </row>
    <row r="2937" ht="15.0" customHeight="1">
      <c r="A2937" s="45">
        <v>45666.7083333333</v>
      </c>
      <c r="B2937" s="35">
        <v>17.0</v>
      </c>
      <c r="C2937" s="35" t="s">
        <v>129</v>
      </c>
      <c r="D2937" s="36" t="s">
        <v>106</v>
      </c>
      <c r="E2937" s="35" t="s">
        <v>173</v>
      </c>
      <c r="F2937" s="46">
        <f>IF(Cadastro_Cargas!$E$11=0,0,IF(Perfil_Area!$T$14=0,0,MIN(Cadastro_Cargas!$E$11,MAX(Cadastro_Cargas!$F$11,Perfil_Area!$T$14*RANDBETWEEN(85,115)/100))))</f>
        <v>2.229182764</v>
      </c>
    </row>
    <row r="2938" ht="15.0" customHeight="1">
      <c r="A2938" s="45">
        <v>45666.7083333333</v>
      </c>
      <c r="B2938" s="35">
        <v>17.0</v>
      </c>
      <c r="C2938" s="35" t="s">
        <v>129</v>
      </c>
      <c r="D2938" s="36" t="s">
        <v>107</v>
      </c>
      <c r="E2938" s="35" t="s">
        <v>173</v>
      </c>
      <c r="F2938" s="46">
        <f>IF(Cadastro_Cargas!$E$12=0,0,IF(Perfil_Area!$T$16=0,0,MIN(Cadastro_Cargas!$E$12,MAX(Cadastro_Cargas!$F$12,Perfil_Area!$T$16*RANDBETWEEN(85,115)/100))))</f>
        <v>0.182</v>
      </c>
    </row>
    <row r="2939" ht="15.0" customHeight="1">
      <c r="A2939" s="45">
        <v>45666.7083333333</v>
      </c>
      <c r="B2939" s="35">
        <v>17.0</v>
      </c>
      <c r="C2939" s="35" t="s">
        <v>129</v>
      </c>
      <c r="D2939" s="39" t="s">
        <v>31</v>
      </c>
      <c r="E2939" s="35" t="s">
        <v>174</v>
      </c>
      <c r="F2939" s="46">
        <f>IF(Cadastro_Cargas!$E$13=0,0,IF(Perfil_Area!$T$4=0,0,MIN(Cadastro_Cargas!$E$13,MAX(Cadastro_Cargas!$F$13,Perfil_Area!$T$4*RANDBETWEEN(85,115)/100))))</f>
        <v>1.1175</v>
      </c>
    </row>
    <row r="2940" ht="15.0" customHeight="1">
      <c r="A2940" s="45">
        <v>45666.7083333333</v>
      </c>
      <c r="B2940" s="35">
        <v>17.0</v>
      </c>
      <c r="C2940" s="35" t="s">
        <v>129</v>
      </c>
      <c r="D2940" s="40" t="s">
        <v>44</v>
      </c>
      <c r="E2940" s="35" t="s">
        <v>174</v>
      </c>
      <c r="F2940" s="46">
        <f>IF(Cadastro_Cargas!$E$14=0,0,IF(Perfil_Area!$T$6=0,0,MIN(Cadastro_Cargas!$E$14,MAX(Cadastro_Cargas!$F$14,Perfil_Area!$T$6*RANDBETWEEN(85,115)/100))))</f>
        <v>0.514</v>
      </c>
    </row>
    <row r="2941" ht="15.0" customHeight="1">
      <c r="A2941" s="45">
        <v>45666.7083333333</v>
      </c>
      <c r="B2941" s="35">
        <v>17.0</v>
      </c>
      <c r="C2941" s="35" t="s">
        <v>129</v>
      </c>
      <c r="D2941" s="41" t="s">
        <v>56</v>
      </c>
      <c r="E2941" s="35" t="s">
        <v>174</v>
      </c>
      <c r="F2941" s="46">
        <f>IF(Cadastro_Cargas!$E$15=0,0,IF(Perfil_Area!$T$8=0,0,MIN(Cadastro_Cargas!$E$15,MAX(Cadastro_Cargas!$F$15,Perfil_Area!$T$8*RANDBETWEEN(85,115)/100))))</f>
        <v>0</v>
      </c>
    </row>
    <row r="2942" ht="15.0" customHeight="1">
      <c r="A2942" s="45">
        <v>45666.75</v>
      </c>
      <c r="B2942" s="35">
        <v>18.0</v>
      </c>
      <c r="C2942" s="35" t="s">
        <v>128</v>
      </c>
      <c r="D2942" s="36" t="s">
        <v>104</v>
      </c>
      <c r="E2942" s="35" t="s">
        <v>173</v>
      </c>
      <c r="F2942" s="46">
        <f>IF(Cadastro_Cargas!$E$2=0,0,IF(Perfil_Area!$U$9=0,0,MIN(Cadastro_Cargas!$E$2,MAX(Cadastro_Cargas!$F$2,Perfil_Area!$U$9*RANDBETWEEN(85,115)/100))))</f>
        <v>0</v>
      </c>
    </row>
    <row r="2943" ht="15.0" customHeight="1">
      <c r="A2943" s="45">
        <v>45666.75</v>
      </c>
      <c r="B2943" s="35">
        <v>18.0</v>
      </c>
      <c r="C2943" s="35" t="s">
        <v>128</v>
      </c>
      <c r="D2943" s="36" t="s">
        <v>105</v>
      </c>
      <c r="E2943" s="35" t="s">
        <v>173</v>
      </c>
      <c r="F2943" s="46">
        <f>IF(Cadastro_Cargas!$E$3=0,0,IF(Perfil_Area!$U$11=0,0,MIN(Cadastro_Cargas!$E$3,MAX(Cadastro_Cargas!$F$3,Perfil_Area!$U$11*RANDBETWEEN(85,115)/100))))</f>
        <v>0</v>
      </c>
    </row>
    <row r="2944" ht="15.0" customHeight="1">
      <c r="A2944" s="45">
        <v>45666.75</v>
      </c>
      <c r="B2944" s="35">
        <v>18.0</v>
      </c>
      <c r="C2944" s="35" t="s">
        <v>128</v>
      </c>
      <c r="D2944" s="36" t="s">
        <v>106</v>
      </c>
      <c r="E2944" s="35" t="s">
        <v>173</v>
      </c>
      <c r="F2944" s="46">
        <f>IF(Cadastro_Cargas!$E$4=0,0,IF(Perfil_Area!$U$13=0,0,MIN(Cadastro_Cargas!$E$4,MAX(Cadastro_Cargas!$F$4,Perfil_Area!$U$13*RANDBETWEEN(85,115)/100))))</f>
        <v>0</v>
      </c>
    </row>
    <row r="2945" ht="15.0" customHeight="1">
      <c r="A2945" s="45">
        <v>45666.75</v>
      </c>
      <c r="B2945" s="35">
        <v>18.0</v>
      </c>
      <c r="C2945" s="35" t="s">
        <v>128</v>
      </c>
      <c r="D2945" s="36" t="s">
        <v>107</v>
      </c>
      <c r="E2945" s="35" t="s">
        <v>173</v>
      </c>
      <c r="F2945" s="46">
        <f>IF(Cadastro_Cargas!$E$5=0,0,IF(Perfil_Area!$U$15=0,0,MIN(Cadastro_Cargas!$E$5,MAX(Cadastro_Cargas!$F$5,Perfil_Area!$U$15*RANDBETWEEN(85,115)/100))))</f>
        <v>0.182</v>
      </c>
    </row>
    <row r="2946" ht="15.0" customHeight="1">
      <c r="A2946" s="45">
        <v>45666.75</v>
      </c>
      <c r="B2946" s="35">
        <v>18.0</v>
      </c>
      <c r="C2946" s="35" t="s">
        <v>128</v>
      </c>
      <c r="D2946" s="39" t="s">
        <v>31</v>
      </c>
      <c r="E2946" s="35" t="s">
        <v>174</v>
      </c>
      <c r="F2946" s="46">
        <f>IF(Cadastro_Cargas!$E$6=0,0,IF(Perfil_Area!$U$3=0,0,MIN(Cadastro_Cargas!$E$6,MAX(Cadastro_Cargas!$F$6,Perfil_Area!$U$3*RANDBETWEEN(85,115)/100))))</f>
        <v>0.606</v>
      </c>
    </row>
    <row r="2947" ht="15.0" customHeight="1">
      <c r="A2947" s="45">
        <v>45666.75</v>
      </c>
      <c r="B2947" s="35">
        <v>18.0</v>
      </c>
      <c r="C2947" s="35" t="s">
        <v>128</v>
      </c>
      <c r="D2947" s="40" t="s">
        <v>44</v>
      </c>
      <c r="E2947" s="35" t="s">
        <v>174</v>
      </c>
      <c r="F2947" s="46">
        <f>IF(Cadastro_Cargas!$E$7=0,0,IF(Perfil_Area!$U$5=0,0,MIN(Cadastro_Cargas!$E$7,MAX(Cadastro_Cargas!$F$7,Perfil_Area!$U$5*RANDBETWEEN(85,115)/100))))</f>
        <v>0.354</v>
      </c>
    </row>
    <row r="2948" ht="15.0" customHeight="1">
      <c r="A2948" s="45">
        <v>45666.75</v>
      </c>
      <c r="B2948" s="35">
        <v>18.0</v>
      </c>
      <c r="C2948" s="35" t="s">
        <v>128</v>
      </c>
      <c r="D2948" s="41" t="s">
        <v>56</v>
      </c>
      <c r="E2948" s="35" t="s">
        <v>174</v>
      </c>
      <c r="F2948" s="46">
        <f>IF(Cadastro_Cargas!$E$8=0,0,IF(Perfil_Area!$U$7=0,0,MIN(Cadastro_Cargas!$E$8,MAX(Cadastro_Cargas!$F$8,Perfil_Area!$U$7*RANDBETWEEN(85,115)/100))))</f>
        <v>0.176</v>
      </c>
    </row>
    <row r="2949" ht="15.0" customHeight="1">
      <c r="A2949" s="45">
        <v>45666.75</v>
      </c>
      <c r="B2949" s="35">
        <v>18.0</v>
      </c>
      <c r="C2949" s="35" t="s">
        <v>129</v>
      </c>
      <c r="D2949" s="36" t="s">
        <v>104</v>
      </c>
      <c r="E2949" s="35" t="s">
        <v>173</v>
      </c>
      <c r="F2949" s="46">
        <f>IF(Cadastro_Cargas!$E$9=0,0,IF(Perfil_Area!$U$10=0,0,MIN(Cadastro_Cargas!$E$9,MAX(Cadastro_Cargas!$F$9,Perfil_Area!$U$10*RANDBETWEEN(85,115)/100))))</f>
        <v>0</v>
      </c>
    </row>
    <row r="2950" ht="15.0" customHeight="1">
      <c r="A2950" s="45">
        <v>45666.75</v>
      </c>
      <c r="B2950" s="35">
        <v>18.0</v>
      </c>
      <c r="C2950" s="35" t="s">
        <v>129</v>
      </c>
      <c r="D2950" s="36" t="s">
        <v>105</v>
      </c>
      <c r="E2950" s="35" t="s">
        <v>173</v>
      </c>
      <c r="F2950" s="46">
        <f>IF(Cadastro_Cargas!$E$10=0,0,IF(Perfil_Area!$U$12=0,0,MIN(Cadastro_Cargas!$E$10,MAX(Cadastro_Cargas!$F$10,Perfil_Area!$U$12*RANDBETWEEN(85,115)/100))))</f>
        <v>0</v>
      </c>
    </row>
    <row r="2951" ht="15.0" customHeight="1">
      <c r="A2951" s="45">
        <v>45666.75</v>
      </c>
      <c r="B2951" s="35">
        <v>18.0</v>
      </c>
      <c r="C2951" s="35" t="s">
        <v>129</v>
      </c>
      <c r="D2951" s="36" t="s">
        <v>106</v>
      </c>
      <c r="E2951" s="35" t="s">
        <v>173</v>
      </c>
      <c r="F2951" s="46">
        <f>IF(Cadastro_Cargas!$E$11=0,0,IF(Perfil_Area!$U$14=0,0,MIN(Cadastro_Cargas!$E$11,MAX(Cadastro_Cargas!$F$11,Perfil_Area!$U$14*RANDBETWEEN(85,115)/100))))</f>
        <v>2.367013373</v>
      </c>
    </row>
    <row r="2952" ht="15.0" customHeight="1">
      <c r="A2952" s="45">
        <v>45666.75</v>
      </c>
      <c r="B2952" s="35">
        <v>18.0</v>
      </c>
      <c r="C2952" s="35" t="s">
        <v>129</v>
      </c>
      <c r="D2952" s="36" t="s">
        <v>107</v>
      </c>
      <c r="E2952" s="35" t="s">
        <v>173</v>
      </c>
      <c r="F2952" s="46">
        <f>IF(Cadastro_Cargas!$E$12=0,0,IF(Perfil_Area!$U$16=0,0,MIN(Cadastro_Cargas!$E$12,MAX(Cadastro_Cargas!$F$12,Perfil_Area!$U$16*RANDBETWEEN(85,115)/100))))</f>
        <v>0.2</v>
      </c>
    </row>
    <row r="2953" ht="15.0" customHeight="1">
      <c r="A2953" s="45">
        <v>45666.75</v>
      </c>
      <c r="B2953" s="35">
        <v>18.0</v>
      </c>
      <c r="C2953" s="35" t="s">
        <v>129</v>
      </c>
      <c r="D2953" s="39" t="s">
        <v>31</v>
      </c>
      <c r="E2953" s="35" t="s">
        <v>174</v>
      </c>
      <c r="F2953" s="46">
        <f>IF(Cadastro_Cargas!$E$13=0,0,IF(Perfil_Area!$U$4=0,0,MIN(Cadastro_Cargas!$E$13,MAX(Cadastro_Cargas!$F$13,Perfil_Area!$U$4*RANDBETWEEN(85,115)/100))))</f>
        <v>1.1175</v>
      </c>
    </row>
    <row r="2954" ht="15.0" customHeight="1">
      <c r="A2954" s="45">
        <v>45666.75</v>
      </c>
      <c r="B2954" s="35">
        <v>18.0</v>
      </c>
      <c r="C2954" s="35" t="s">
        <v>129</v>
      </c>
      <c r="D2954" s="40" t="s">
        <v>44</v>
      </c>
      <c r="E2954" s="35" t="s">
        <v>174</v>
      </c>
      <c r="F2954" s="46">
        <f>IF(Cadastro_Cargas!$E$14=0,0,IF(Perfil_Area!$U$6=0,0,MIN(Cadastro_Cargas!$E$14,MAX(Cadastro_Cargas!$F$14,Perfil_Area!$U$6*RANDBETWEEN(85,115)/100))))</f>
        <v>0.514</v>
      </c>
    </row>
    <row r="2955" ht="15.0" customHeight="1">
      <c r="A2955" s="45">
        <v>45666.75</v>
      </c>
      <c r="B2955" s="35">
        <v>18.0</v>
      </c>
      <c r="C2955" s="35" t="s">
        <v>129</v>
      </c>
      <c r="D2955" s="41" t="s">
        <v>56</v>
      </c>
      <c r="E2955" s="35" t="s">
        <v>174</v>
      </c>
      <c r="F2955" s="46">
        <f>IF(Cadastro_Cargas!$E$15=0,0,IF(Perfil_Area!$U$8=0,0,MIN(Cadastro_Cargas!$E$15,MAX(Cadastro_Cargas!$F$15,Perfil_Area!$U$8*RANDBETWEEN(85,115)/100))))</f>
        <v>0.336</v>
      </c>
    </row>
    <row r="2956" ht="15.0" customHeight="1">
      <c r="A2956" s="45">
        <v>45666.7916666667</v>
      </c>
      <c r="B2956" s="35">
        <v>19.0</v>
      </c>
      <c r="C2956" s="35" t="s">
        <v>128</v>
      </c>
      <c r="D2956" s="36" t="s">
        <v>104</v>
      </c>
      <c r="E2956" s="35" t="s">
        <v>173</v>
      </c>
      <c r="F2956" s="46">
        <f>IF(Cadastro_Cargas!$E$2=0,0,IF(Perfil_Area!$V$9=0,0,MIN(Cadastro_Cargas!$E$2,MAX(Cadastro_Cargas!$F$2,Perfil_Area!$V$9*RANDBETWEEN(85,115)/100))))</f>
        <v>0</v>
      </c>
    </row>
    <row r="2957" ht="15.0" customHeight="1">
      <c r="A2957" s="45">
        <v>45666.7916666667</v>
      </c>
      <c r="B2957" s="35">
        <v>19.0</v>
      </c>
      <c r="C2957" s="35" t="s">
        <v>128</v>
      </c>
      <c r="D2957" s="36" t="s">
        <v>105</v>
      </c>
      <c r="E2957" s="35" t="s">
        <v>173</v>
      </c>
      <c r="F2957" s="46">
        <f>IF(Cadastro_Cargas!$E$3=0,0,IF(Perfil_Area!$V$11=0,0,MIN(Cadastro_Cargas!$E$3,MAX(Cadastro_Cargas!$F$3,Perfil_Area!$V$11*RANDBETWEEN(85,115)/100))))</f>
        <v>0</v>
      </c>
    </row>
    <row r="2958" ht="15.0" customHeight="1">
      <c r="A2958" s="45">
        <v>45666.7916666667</v>
      </c>
      <c r="B2958" s="35">
        <v>19.0</v>
      </c>
      <c r="C2958" s="35" t="s">
        <v>128</v>
      </c>
      <c r="D2958" s="36" t="s">
        <v>106</v>
      </c>
      <c r="E2958" s="35" t="s">
        <v>173</v>
      </c>
      <c r="F2958" s="46">
        <f>IF(Cadastro_Cargas!$E$4=0,0,IF(Perfil_Area!$V$13=0,0,MIN(Cadastro_Cargas!$E$4,MAX(Cadastro_Cargas!$F$4,Perfil_Area!$V$13*RANDBETWEEN(85,115)/100))))</f>
        <v>0</v>
      </c>
    </row>
    <row r="2959" ht="15.0" customHeight="1">
      <c r="A2959" s="45">
        <v>45666.7916666667</v>
      </c>
      <c r="B2959" s="35">
        <v>19.0</v>
      </c>
      <c r="C2959" s="35" t="s">
        <v>128</v>
      </c>
      <c r="D2959" s="36" t="s">
        <v>107</v>
      </c>
      <c r="E2959" s="35" t="s">
        <v>173</v>
      </c>
      <c r="F2959" s="46">
        <f>IF(Cadastro_Cargas!$E$5=0,0,IF(Perfil_Area!$V$15=0,0,MIN(Cadastro_Cargas!$E$5,MAX(Cadastro_Cargas!$F$5,Perfil_Area!$V$15*RANDBETWEEN(85,115)/100))))</f>
        <v>0.178</v>
      </c>
    </row>
    <row r="2960" ht="15.0" customHeight="1">
      <c r="A2960" s="45">
        <v>45666.7916666667</v>
      </c>
      <c r="B2960" s="35">
        <v>19.0</v>
      </c>
      <c r="C2960" s="35" t="s">
        <v>128</v>
      </c>
      <c r="D2960" s="39" t="s">
        <v>31</v>
      </c>
      <c r="E2960" s="35" t="s">
        <v>174</v>
      </c>
      <c r="F2960" s="46">
        <f>IF(Cadastro_Cargas!$E$6=0,0,IF(Perfil_Area!$V$3=0,0,MIN(Cadastro_Cargas!$E$6,MAX(Cadastro_Cargas!$F$6,Perfil_Area!$V$3*RANDBETWEEN(85,115)/100))))</f>
        <v>0.606</v>
      </c>
    </row>
    <row r="2961" ht="15.0" customHeight="1">
      <c r="A2961" s="45">
        <v>45666.7916666667</v>
      </c>
      <c r="B2961" s="35">
        <v>19.0</v>
      </c>
      <c r="C2961" s="35" t="s">
        <v>128</v>
      </c>
      <c r="D2961" s="40" t="s">
        <v>44</v>
      </c>
      <c r="E2961" s="35" t="s">
        <v>174</v>
      </c>
      <c r="F2961" s="46">
        <f>IF(Cadastro_Cargas!$E$7=0,0,IF(Perfil_Area!$V$5=0,0,MIN(Cadastro_Cargas!$E$7,MAX(Cadastro_Cargas!$F$7,Perfil_Area!$V$5*RANDBETWEEN(85,115)/100))))</f>
        <v>0.354</v>
      </c>
    </row>
    <row r="2962" ht="15.0" customHeight="1">
      <c r="A2962" s="45">
        <v>45666.7916666667</v>
      </c>
      <c r="B2962" s="35">
        <v>19.0</v>
      </c>
      <c r="C2962" s="35" t="s">
        <v>128</v>
      </c>
      <c r="D2962" s="41" t="s">
        <v>56</v>
      </c>
      <c r="E2962" s="35" t="s">
        <v>174</v>
      </c>
      <c r="F2962" s="46">
        <f>IF(Cadastro_Cargas!$E$8=0,0,IF(Perfil_Area!$V$7=0,0,MIN(Cadastro_Cargas!$E$8,MAX(Cadastro_Cargas!$F$8,Perfil_Area!$V$7*RANDBETWEEN(85,115)/100))))</f>
        <v>0.176</v>
      </c>
    </row>
    <row r="2963" ht="15.0" customHeight="1">
      <c r="A2963" s="45">
        <v>45666.7916666667</v>
      </c>
      <c r="B2963" s="35">
        <v>19.0</v>
      </c>
      <c r="C2963" s="35" t="s">
        <v>129</v>
      </c>
      <c r="D2963" s="36" t="s">
        <v>104</v>
      </c>
      <c r="E2963" s="35" t="s">
        <v>173</v>
      </c>
      <c r="F2963" s="46">
        <f>IF(Cadastro_Cargas!$E$9=0,0,IF(Perfil_Area!$V$10=0,0,MIN(Cadastro_Cargas!$E$9,MAX(Cadastro_Cargas!$F$9,Perfil_Area!$V$10*RANDBETWEEN(85,115)/100))))</f>
        <v>0</v>
      </c>
    </row>
    <row r="2964" ht="15.0" customHeight="1">
      <c r="A2964" s="45">
        <v>45666.7916666667</v>
      </c>
      <c r="B2964" s="35">
        <v>19.0</v>
      </c>
      <c r="C2964" s="35" t="s">
        <v>129</v>
      </c>
      <c r="D2964" s="36" t="s">
        <v>105</v>
      </c>
      <c r="E2964" s="35" t="s">
        <v>173</v>
      </c>
      <c r="F2964" s="46">
        <f>IF(Cadastro_Cargas!$E$10=0,0,IF(Perfil_Area!$V$12=0,0,MIN(Cadastro_Cargas!$E$10,MAX(Cadastro_Cargas!$F$10,Perfil_Area!$V$12*RANDBETWEEN(85,115)/100))))</f>
        <v>0</v>
      </c>
    </row>
    <row r="2965" ht="15.0" customHeight="1">
      <c r="A2965" s="45">
        <v>45666.7916666667</v>
      </c>
      <c r="B2965" s="35">
        <v>19.0</v>
      </c>
      <c r="C2965" s="35" t="s">
        <v>129</v>
      </c>
      <c r="D2965" s="36" t="s">
        <v>106</v>
      </c>
      <c r="E2965" s="35" t="s">
        <v>173</v>
      </c>
      <c r="F2965" s="46">
        <f>IF(Cadastro_Cargas!$E$11=0,0,IF(Perfil_Area!$V$14=0,0,MIN(Cadastro_Cargas!$E$11,MAX(Cadastro_Cargas!$F$11,Perfil_Area!$V$14*RANDBETWEEN(85,115)/100))))</f>
        <v>2.065506687</v>
      </c>
    </row>
    <row r="2966" ht="15.0" customHeight="1">
      <c r="A2966" s="45">
        <v>45666.7916666667</v>
      </c>
      <c r="B2966" s="35">
        <v>19.0</v>
      </c>
      <c r="C2966" s="35" t="s">
        <v>129</v>
      </c>
      <c r="D2966" s="36" t="s">
        <v>107</v>
      </c>
      <c r="E2966" s="35" t="s">
        <v>173</v>
      </c>
      <c r="F2966" s="46">
        <f>IF(Cadastro_Cargas!$E$12=0,0,IF(Perfil_Area!$V$16=0,0,MIN(Cadastro_Cargas!$E$12,MAX(Cadastro_Cargas!$F$12,Perfil_Area!$V$16*RANDBETWEEN(85,115)/100))))</f>
        <v>0.194</v>
      </c>
    </row>
    <row r="2967" ht="15.0" customHeight="1">
      <c r="A2967" s="45">
        <v>45666.7916666667</v>
      </c>
      <c r="B2967" s="35">
        <v>19.0</v>
      </c>
      <c r="C2967" s="35" t="s">
        <v>129</v>
      </c>
      <c r="D2967" s="39" t="s">
        <v>31</v>
      </c>
      <c r="E2967" s="35" t="s">
        <v>174</v>
      </c>
      <c r="F2967" s="46">
        <f>IF(Cadastro_Cargas!$E$13=0,0,IF(Perfil_Area!$V$4=0,0,MIN(Cadastro_Cargas!$E$13,MAX(Cadastro_Cargas!$F$13,Perfil_Area!$V$4*RANDBETWEEN(85,115)/100))))</f>
        <v>1.1175</v>
      </c>
    </row>
    <row r="2968" ht="15.0" customHeight="1">
      <c r="A2968" s="45">
        <v>45666.7916666667</v>
      </c>
      <c r="B2968" s="35">
        <v>19.0</v>
      </c>
      <c r="C2968" s="35" t="s">
        <v>129</v>
      </c>
      <c r="D2968" s="40" t="s">
        <v>44</v>
      </c>
      <c r="E2968" s="35" t="s">
        <v>174</v>
      </c>
      <c r="F2968" s="46">
        <f>IF(Cadastro_Cargas!$E$14=0,0,IF(Perfil_Area!$V$6=0,0,MIN(Cadastro_Cargas!$E$14,MAX(Cadastro_Cargas!$F$14,Perfil_Area!$V$6*RANDBETWEEN(85,115)/100))))</f>
        <v>0.514</v>
      </c>
    </row>
    <row r="2969" ht="15.0" customHeight="1">
      <c r="A2969" s="45">
        <v>45666.7916666667</v>
      </c>
      <c r="B2969" s="35">
        <v>19.0</v>
      </c>
      <c r="C2969" s="35" t="s">
        <v>129</v>
      </c>
      <c r="D2969" s="41" t="s">
        <v>56</v>
      </c>
      <c r="E2969" s="35" t="s">
        <v>174</v>
      </c>
      <c r="F2969" s="46">
        <f>IF(Cadastro_Cargas!$E$15=0,0,IF(Perfil_Area!$V$8=0,0,MIN(Cadastro_Cargas!$E$15,MAX(Cadastro_Cargas!$F$15,Perfil_Area!$V$8*RANDBETWEEN(85,115)/100))))</f>
        <v>0.336</v>
      </c>
    </row>
    <row r="2970" ht="15.0" customHeight="1">
      <c r="A2970" s="45">
        <v>45666.8333333333</v>
      </c>
      <c r="B2970" s="35">
        <v>20.0</v>
      </c>
      <c r="C2970" s="35" t="s">
        <v>128</v>
      </c>
      <c r="D2970" s="36" t="s">
        <v>104</v>
      </c>
      <c r="E2970" s="35" t="s">
        <v>173</v>
      </c>
      <c r="F2970" s="46">
        <f>IF(Cadastro_Cargas!$E$2=0,0,IF(Perfil_Area!$W$9=0,0,MIN(Cadastro_Cargas!$E$2,MAX(Cadastro_Cargas!$F$2,Perfil_Area!$W$9*RANDBETWEEN(85,115)/100))))</f>
        <v>4</v>
      </c>
    </row>
    <row r="2971" ht="15.0" customHeight="1">
      <c r="A2971" s="45">
        <v>45666.8333333333</v>
      </c>
      <c r="B2971" s="35">
        <v>20.0</v>
      </c>
      <c r="C2971" s="35" t="s">
        <v>128</v>
      </c>
      <c r="D2971" s="36" t="s">
        <v>105</v>
      </c>
      <c r="E2971" s="35" t="s">
        <v>173</v>
      </c>
      <c r="F2971" s="46">
        <f>IF(Cadastro_Cargas!$E$3=0,0,IF(Perfil_Area!$W$11=0,0,MIN(Cadastro_Cargas!$E$3,MAX(Cadastro_Cargas!$F$3,Perfil_Area!$W$11*RANDBETWEEN(85,115)/100))))</f>
        <v>0</v>
      </c>
    </row>
    <row r="2972" ht="15.0" customHeight="1">
      <c r="A2972" s="45">
        <v>45666.8333333333</v>
      </c>
      <c r="B2972" s="35">
        <v>20.0</v>
      </c>
      <c r="C2972" s="35" t="s">
        <v>128</v>
      </c>
      <c r="D2972" s="36" t="s">
        <v>106</v>
      </c>
      <c r="E2972" s="35" t="s">
        <v>173</v>
      </c>
      <c r="F2972" s="46">
        <f>IF(Cadastro_Cargas!$E$4=0,0,IF(Perfil_Area!$W$13=0,0,MIN(Cadastro_Cargas!$E$4,MAX(Cadastro_Cargas!$F$4,Perfil_Area!$W$13*RANDBETWEEN(85,115)/100))))</f>
        <v>0</v>
      </c>
    </row>
    <row r="2973" ht="15.0" customHeight="1">
      <c r="A2973" s="45">
        <v>45666.8333333333</v>
      </c>
      <c r="B2973" s="35">
        <v>20.0</v>
      </c>
      <c r="C2973" s="35" t="s">
        <v>128</v>
      </c>
      <c r="D2973" s="36" t="s">
        <v>107</v>
      </c>
      <c r="E2973" s="35" t="s">
        <v>173</v>
      </c>
      <c r="F2973" s="46">
        <f>IF(Cadastro_Cargas!$E$5=0,0,IF(Perfil_Area!$W$15=0,0,MIN(Cadastro_Cargas!$E$5,MAX(Cadastro_Cargas!$F$5,Perfil_Area!$W$15*RANDBETWEEN(85,115)/100))))</f>
        <v>0.2</v>
      </c>
    </row>
    <row r="2974" ht="15.0" customHeight="1">
      <c r="A2974" s="45">
        <v>45666.8333333333</v>
      </c>
      <c r="B2974" s="35">
        <v>20.0</v>
      </c>
      <c r="C2974" s="35" t="s">
        <v>128</v>
      </c>
      <c r="D2974" s="39" t="s">
        <v>31</v>
      </c>
      <c r="E2974" s="35" t="s">
        <v>174</v>
      </c>
      <c r="F2974" s="46">
        <f>IF(Cadastro_Cargas!$E$6=0,0,IF(Perfil_Area!$W$3=0,0,MIN(Cadastro_Cargas!$E$6,MAX(Cadastro_Cargas!$F$6,Perfil_Area!$W$3*RANDBETWEEN(85,115)/100))))</f>
        <v>0.606</v>
      </c>
    </row>
    <row r="2975" ht="15.0" customHeight="1">
      <c r="A2975" s="45">
        <v>45666.8333333333</v>
      </c>
      <c r="B2975" s="35">
        <v>20.0</v>
      </c>
      <c r="C2975" s="35" t="s">
        <v>128</v>
      </c>
      <c r="D2975" s="40" t="s">
        <v>44</v>
      </c>
      <c r="E2975" s="35" t="s">
        <v>174</v>
      </c>
      <c r="F2975" s="46">
        <f>IF(Cadastro_Cargas!$E$7=0,0,IF(Perfil_Area!$W$5=0,0,MIN(Cadastro_Cargas!$E$7,MAX(Cadastro_Cargas!$F$7,Perfil_Area!$W$5*RANDBETWEEN(85,115)/100))))</f>
        <v>0.314</v>
      </c>
    </row>
    <row r="2976" ht="15.0" customHeight="1">
      <c r="A2976" s="45">
        <v>45666.8333333333</v>
      </c>
      <c r="B2976" s="35">
        <v>20.0</v>
      </c>
      <c r="C2976" s="35" t="s">
        <v>128</v>
      </c>
      <c r="D2976" s="41" t="s">
        <v>56</v>
      </c>
      <c r="E2976" s="35" t="s">
        <v>174</v>
      </c>
      <c r="F2976" s="46">
        <f>IF(Cadastro_Cargas!$E$8=0,0,IF(Perfil_Area!$W$7=0,0,MIN(Cadastro_Cargas!$E$8,MAX(Cadastro_Cargas!$F$8,Perfil_Area!$W$7*RANDBETWEEN(85,115)/100))))</f>
        <v>0.176</v>
      </c>
    </row>
    <row r="2977" ht="15.0" customHeight="1">
      <c r="A2977" s="45">
        <v>45666.8333333333</v>
      </c>
      <c r="B2977" s="35">
        <v>20.0</v>
      </c>
      <c r="C2977" s="35" t="s">
        <v>129</v>
      </c>
      <c r="D2977" s="36" t="s">
        <v>104</v>
      </c>
      <c r="E2977" s="35" t="s">
        <v>173</v>
      </c>
      <c r="F2977" s="46">
        <f>IF(Cadastro_Cargas!$E$9=0,0,IF(Perfil_Area!$W$10=0,0,MIN(Cadastro_Cargas!$E$9,MAX(Cadastro_Cargas!$F$9,Perfil_Area!$W$10*RANDBETWEEN(85,115)/100))))</f>
        <v>8</v>
      </c>
    </row>
    <row r="2978" ht="15.0" customHeight="1">
      <c r="A2978" s="45">
        <v>45666.8333333333</v>
      </c>
      <c r="B2978" s="35">
        <v>20.0</v>
      </c>
      <c r="C2978" s="35" t="s">
        <v>129</v>
      </c>
      <c r="D2978" s="36" t="s">
        <v>105</v>
      </c>
      <c r="E2978" s="35" t="s">
        <v>173</v>
      </c>
      <c r="F2978" s="46">
        <f>IF(Cadastro_Cargas!$E$10=0,0,IF(Perfil_Area!$W$12=0,0,MIN(Cadastro_Cargas!$E$10,MAX(Cadastro_Cargas!$F$10,Perfil_Area!$W$12*RANDBETWEEN(85,115)/100))))</f>
        <v>17.248</v>
      </c>
    </row>
    <row r="2979" ht="15.0" customHeight="1">
      <c r="A2979" s="45">
        <v>45666.8333333333</v>
      </c>
      <c r="B2979" s="35">
        <v>20.0</v>
      </c>
      <c r="C2979" s="35" t="s">
        <v>129</v>
      </c>
      <c r="D2979" s="36" t="s">
        <v>106</v>
      </c>
      <c r="E2979" s="35" t="s">
        <v>173</v>
      </c>
      <c r="F2979" s="46">
        <f>IF(Cadastro_Cargas!$E$11=0,0,IF(Perfil_Area!$W$14=0,0,MIN(Cadastro_Cargas!$E$11,MAX(Cadastro_Cargas!$F$11,Perfil_Area!$W$14*RANDBETWEEN(85,115)/100))))</f>
        <v>2.367013373</v>
      </c>
    </row>
    <row r="2980" ht="15.0" customHeight="1">
      <c r="A2980" s="45">
        <v>45666.8333333333</v>
      </c>
      <c r="B2980" s="35">
        <v>20.0</v>
      </c>
      <c r="C2980" s="35" t="s">
        <v>129</v>
      </c>
      <c r="D2980" s="36" t="s">
        <v>107</v>
      </c>
      <c r="E2980" s="35" t="s">
        <v>173</v>
      </c>
      <c r="F2980" s="46">
        <f>IF(Cadastro_Cargas!$E$12=0,0,IF(Perfil_Area!$W$16=0,0,MIN(Cadastro_Cargas!$E$12,MAX(Cadastro_Cargas!$F$12,Perfil_Area!$W$16*RANDBETWEEN(85,115)/100))))</f>
        <v>0.2</v>
      </c>
    </row>
    <row r="2981" ht="15.0" customHeight="1">
      <c r="A2981" s="45">
        <v>45666.8333333333</v>
      </c>
      <c r="B2981" s="35">
        <v>20.0</v>
      </c>
      <c r="C2981" s="35" t="s">
        <v>129</v>
      </c>
      <c r="D2981" s="39" t="s">
        <v>31</v>
      </c>
      <c r="E2981" s="35" t="s">
        <v>174</v>
      </c>
      <c r="F2981" s="46">
        <f>IF(Cadastro_Cargas!$E$13=0,0,IF(Perfil_Area!$W$4=0,0,MIN(Cadastro_Cargas!$E$13,MAX(Cadastro_Cargas!$F$13,Perfil_Area!$W$4*RANDBETWEEN(85,115)/100))))</f>
        <v>1.1175</v>
      </c>
    </row>
    <row r="2982" ht="15.0" customHeight="1">
      <c r="A2982" s="45">
        <v>45666.8333333333</v>
      </c>
      <c r="B2982" s="35">
        <v>20.0</v>
      </c>
      <c r="C2982" s="35" t="s">
        <v>129</v>
      </c>
      <c r="D2982" s="40" t="s">
        <v>44</v>
      </c>
      <c r="E2982" s="35" t="s">
        <v>174</v>
      </c>
      <c r="F2982" s="46">
        <f>IF(Cadastro_Cargas!$E$14=0,0,IF(Perfil_Area!$W$6=0,0,MIN(Cadastro_Cargas!$E$14,MAX(Cadastro_Cargas!$F$14,Perfil_Area!$W$6*RANDBETWEEN(85,115)/100))))</f>
        <v>0.4313</v>
      </c>
    </row>
    <row r="2983" ht="15.0" customHeight="1">
      <c r="A2983" s="45">
        <v>45666.8333333333</v>
      </c>
      <c r="B2983" s="35">
        <v>20.0</v>
      </c>
      <c r="C2983" s="35" t="s">
        <v>129</v>
      </c>
      <c r="D2983" s="41" t="s">
        <v>56</v>
      </c>
      <c r="E2983" s="35" t="s">
        <v>174</v>
      </c>
      <c r="F2983" s="46">
        <f>IF(Cadastro_Cargas!$E$15=0,0,IF(Perfil_Area!$W$8=0,0,MIN(Cadastro_Cargas!$E$15,MAX(Cadastro_Cargas!$F$15,Perfil_Area!$W$8*RANDBETWEEN(85,115)/100))))</f>
        <v>0.336</v>
      </c>
    </row>
    <row r="2984" ht="15.0" customHeight="1">
      <c r="A2984" s="45">
        <v>45666.875</v>
      </c>
      <c r="B2984" s="35">
        <v>21.0</v>
      </c>
      <c r="C2984" s="35" t="s">
        <v>128</v>
      </c>
      <c r="D2984" s="36" t="s">
        <v>104</v>
      </c>
      <c r="E2984" s="35" t="s">
        <v>173</v>
      </c>
      <c r="F2984" s="46">
        <f>IF(Cadastro_Cargas!$E$2=0,0,IF(Perfil_Area!$X$9=0,0,MIN(Cadastro_Cargas!$E$2,MAX(Cadastro_Cargas!$F$2,Perfil_Area!$X$9*RANDBETWEEN(85,115)/100))))</f>
        <v>4</v>
      </c>
    </row>
    <row r="2985" ht="15.0" customHeight="1">
      <c r="A2985" s="45">
        <v>45666.875</v>
      </c>
      <c r="B2985" s="35">
        <v>21.0</v>
      </c>
      <c r="C2985" s="35" t="s">
        <v>128</v>
      </c>
      <c r="D2985" s="36" t="s">
        <v>105</v>
      </c>
      <c r="E2985" s="35" t="s">
        <v>173</v>
      </c>
      <c r="F2985" s="46">
        <f>IF(Cadastro_Cargas!$E$3=0,0,IF(Perfil_Area!$X$11=0,0,MIN(Cadastro_Cargas!$E$3,MAX(Cadastro_Cargas!$F$3,Perfil_Area!$X$11*RANDBETWEEN(85,115)/100))))</f>
        <v>0</v>
      </c>
    </row>
    <row r="2986" ht="15.0" customHeight="1">
      <c r="A2986" s="45">
        <v>45666.875</v>
      </c>
      <c r="B2986" s="35">
        <v>21.0</v>
      </c>
      <c r="C2986" s="35" t="s">
        <v>128</v>
      </c>
      <c r="D2986" s="36" t="s">
        <v>106</v>
      </c>
      <c r="E2986" s="35" t="s">
        <v>173</v>
      </c>
      <c r="F2986" s="46">
        <f>IF(Cadastro_Cargas!$E$4=0,0,IF(Perfil_Area!$X$13=0,0,MIN(Cadastro_Cargas!$E$4,MAX(Cadastro_Cargas!$F$4,Perfil_Area!$X$13*RANDBETWEEN(85,115)/100))))</f>
        <v>0</v>
      </c>
    </row>
    <row r="2987" ht="15.0" customHeight="1">
      <c r="A2987" s="45">
        <v>45666.875</v>
      </c>
      <c r="B2987" s="35">
        <v>21.0</v>
      </c>
      <c r="C2987" s="35" t="s">
        <v>128</v>
      </c>
      <c r="D2987" s="36" t="s">
        <v>107</v>
      </c>
      <c r="E2987" s="35" t="s">
        <v>173</v>
      </c>
      <c r="F2987" s="46">
        <f>IF(Cadastro_Cargas!$E$5=0,0,IF(Perfil_Area!$X$15=0,0,MIN(Cadastro_Cargas!$E$5,MAX(Cadastro_Cargas!$F$5,Perfil_Area!$X$15*RANDBETWEEN(85,115)/100))))</f>
        <v>0.2</v>
      </c>
    </row>
    <row r="2988" ht="15.0" customHeight="1">
      <c r="A2988" s="45">
        <v>45666.875</v>
      </c>
      <c r="B2988" s="35">
        <v>21.0</v>
      </c>
      <c r="C2988" s="35" t="s">
        <v>128</v>
      </c>
      <c r="D2988" s="39" t="s">
        <v>31</v>
      </c>
      <c r="E2988" s="35" t="s">
        <v>174</v>
      </c>
      <c r="F2988" s="46">
        <f>IF(Cadastro_Cargas!$E$6=0,0,IF(Perfil_Area!$X$3=0,0,MIN(Cadastro_Cargas!$E$6,MAX(Cadastro_Cargas!$F$6,Perfil_Area!$X$3*RANDBETWEEN(85,115)/100))))</f>
        <v>0.606</v>
      </c>
    </row>
    <row r="2989" ht="15.0" customHeight="1">
      <c r="A2989" s="45">
        <v>45666.875</v>
      </c>
      <c r="B2989" s="35">
        <v>21.0</v>
      </c>
      <c r="C2989" s="35" t="s">
        <v>128</v>
      </c>
      <c r="D2989" s="40" t="s">
        <v>44</v>
      </c>
      <c r="E2989" s="35" t="s">
        <v>174</v>
      </c>
      <c r="F2989" s="46">
        <f>IF(Cadastro_Cargas!$E$7=0,0,IF(Perfil_Area!$X$5=0,0,MIN(Cadastro_Cargas!$E$7,MAX(Cadastro_Cargas!$F$7,Perfil_Area!$X$5*RANDBETWEEN(85,115)/100))))</f>
        <v>0.30962</v>
      </c>
    </row>
    <row r="2990" ht="15.0" customHeight="1">
      <c r="A2990" s="45">
        <v>45666.875</v>
      </c>
      <c r="B2990" s="35">
        <v>21.0</v>
      </c>
      <c r="C2990" s="35" t="s">
        <v>128</v>
      </c>
      <c r="D2990" s="41" t="s">
        <v>56</v>
      </c>
      <c r="E2990" s="35" t="s">
        <v>174</v>
      </c>
      <c r="F2990" s="46">
        <f>IF(Cadastro_Cargas!$E$8=0,0,IF(Perfil_Area!$X$7=0,0,MIN(Cadastro_Cargas!$E$8,MAX(Cadastro_Cargas!$F$8,Perfil_Area!$X$7*RANDBETWEEN(85,115)/100))))</f>
        <v>0.176</v>
      </c>
    </row>
    <row r="2991" ht="15.0" customHeight="1">
      <c r="A2991" s="45">
        <v>45666.875</v>
      </c>
      <c r="B2991" s="35">
        <v>21.0</v>
      </c>
      <c r="C2991" s="35" t="s">
        <v>129</v>
      </c>
      <c r="D2991" s="36" t="s">
        <v>104</v>
      </c>
      <c r="E2991" s="35" t="s">
        <v>173</v>
      </c>
      <c r="F2991" s="46">
        <f>IF(Cadastro_Cargas!$E$9=0,0,IF(Perfil_Area!$X$10=0,0,MIN(Cadastro_Cargas!$E$9,MAX(Cadastro_Cargas!$F$9,Perfil_Area!$X$10*RANDBETWEEN(85,115)/100))))</f>
        <v>7.36</v>
      </c>
    </row>
    <row r="2992" ht="15.0" customHeight="1">
      <c r="A2992" s="45">
        <v>45666.875</v>
      </c>
      <c r="B2992" s="35">
        <v>21.0</v>
      </c>
      <c r="C2992" s="35" t="s">
        <v>129</v>
      </c>
      <c r="D2992" s="36" t="s">
        <v>105</v>
      </c>
      <c r="E2992" s="35" t="s">
        <v>173</v>
      </c>
      <c r="F2992" s="46">
        <f>IF(Cadastro_Cargas!$E$10=0,0,IF(Perfil_Area!$X$12=0,0,MIN(Cadastro_Cargas!$E$10,MAX(Cadastro_Cargas!$F$10,Perfil_Area!$X$12*RANDBETWEEN(85,115)/100))))</f>
        <v>17.6</v>
      </c>
    </row>
    <row r="2993" ht="15.0" customHeight="1">
      <c r="A2993" s="45">
        <v>45666.875</v>
      </c>
      <c r="B2993" s="35">
        <v>21.0</v>
      </c>
      <c r="C2993" s="35" t="s">
        <v>129</v>
      </c>
      <c r="D2993" s="36" t="s">
        <v>106</v>
      </c>
      <c r="E2993" s="35" t="s">
        <v>173</v>
      </c>
      <c r="F2993" s="46">
        <f>IF(Cadastro_Cargas!$E$11=0,0,IF(Perfil_Area!$X$14=0,0,MIN(Cadastro_Cargas!$E$11,MAX(Cadastro_Cargas!$F$11,Perfil_Area!$X$14*RANDBETWEEN(85,115)/100))))</f>
        <v>2.197337296</v>
      </c>
    </row>
    <row r="2994" ht="15.0" customHeight="1">
      <c r="A2994" s="45">
        <v>45666.875</v>
      </c>
      <c r="B2994" s="35">
        <v>21.0</v>
      </c>
      <c r="C2994" s="35" t="s">
        <v>129</v>
      </c>
      <c r="D2994" s="36" t="s">
        <v>107</v>
      </c>
      <c r="E2994" s="35" t="s">
        <v>173</v>
      </c>
      <c r="F2994" s="46">
        <f>IF(Cadastro_Cargas!$E$12=0,0,IF(Perfil_Area!$X$16=0,0,MIN(Cadastro_Cargas!$E$12,MAX(Cadastro_Cargas!$F$12,Perfil_Area!$X$16*RANDBETWEEN(85,115)/100))))</f>
        <v>0.2</v>
      </c>
    </row>
    <row r="2995" ht="15.0" customHeight="1">
      <c r="A2995" s="45">
        <v>45666.875</v>
      </c>
      <c r="B2995" s="35">
        <v>21.0</v>
      </c>
      <c r="C2995" s="35" t="s">
        <v>129</v>
      </c>
      <c r="D2995" s="39" t="s">
        <v>31</v>
      </c>
      <c r="E2995" s="35" t="s">
        <v>174</v>
      </c>
      <c r="F2995" s="46">
        <f>IF(Cadastro_Cargas!$E$13=0,0,IF(Perfil_Area!$X$4=0,0,MIN(Cadastro_Cargas!$E$13,MAX(Cadastro_Cargas!$F$13,Perfil_Area!$X$4*RANDBETWEEN(85,115)/100))))</f>
        <v>1.1175</v>
      </c>
    </row>
    <row r="2996" ht="15.0" customHeight="1">
      <c r="A2996" s="45">
        <v>45666.875</v>
      </c>
      <c r="B2996" s="35">
        <v>21.0</v>
      </c>
      <c r="C2996" s="35" t="s">
        <v>129</v>
      </c>
      <c r="D2996" s="40" t="s">
        <v>44</v>
      </c>
      <c r="E2996" s="35" t="s">
        <v>174</v>
      </c>
      <c r="F2996" s="46">
        <f>IF(Cadastro_Cargas!$E$14=0,0,IF(Perfil_Area!$X$6=0,0,MIN(Cadastro_Cargas!$E$14,MAX(Cadastro_Cargas!$F$14,Perfil_Area!$X$6*RANDBETWEEN(85,115)/100))))</f>
        <v>0.38218</v>
      </c>
    </row>
    <row r="2997" ht="15.0" customHeight="1">
      <c r="A2997" s="45">
        <v>45666.875</v>
      </c>
      <c r="B2997" s="35">
        <v>21.0</v>
      </c>
      <c r="C2997" s="35" t="s">
        <v>129</v>
      </c>
      <c r="D2997" s="41" t="s">
        <v>56</v>
      </c>
      <c r="E2997" s="35" t="s">
        <v>174</v>
      </c>
      <c r="F2997" s="46">
        <f>IF(Cadastro_Cargas!$E$15=0,0,IF(Perfil_Area!$X$8=0,0,MIN(Cadastro_Cargas!$E$15,MAX(Cadastro_Cargas!$F$15,Perfil_Area!$X$8*RANDBETWEEN(85,115)/100))))</f>
        <v>0.336</v>
      </c>
    </row>
    <row r="2998" ht="15.0" customHeight="1">
      <c r="A2998" s="45">
        <v>45666.9166666667</v>
      </c>
      <c r="B2998" s="35">
        <v>22.0</v>
      </c>
      <c r="C2998" s="35" t="s">
        <v>128</v>
      </c>
      <c r="D2998" s="36" t="s">
        <v>104</v>
      </c>
      <c r="E2998" s="35" t="s">
        <v>173</v>
      </c>
      <c r="F2998" s="46">
        <f>IF(Cadastro_Cargas!$E$2=0,0,IF(Perfil_Area!$Y$9=0,0,MIN(Cadastro_Cargas!$E$2,MAX(Cadastro_Cargas!$F$2,Perfil_Area!$Y$9*RANDBETWEEN(85,115)/100))))</f>
        <v>3.72</v>
      </c>
    </row>
    <row r="2999" ht="15.0" customHeight="1">
      <c r="A2999" s="45">
        <v>45666.9166666667</v>
      </c>
      <c r="B2999" s="35">
        <v>22.0</v>
      </c>
      <c r="C2999" s="35" t="s">
        <v>128</v>
      </c>
      <c r="D2999" s="36" t="s">
        <v>105</v>
      </c>
      <c r="E2999" s="35" t="s">
        <v>173</v>
      </c>
      <c r="F2999" s="46">
        <f>IF(Cadastro_Cargas!$E$3=0,0,IF(Perfil_Area!$Y$11=0,0,MIN(Cadastro_Cargas!$E$3,MAX(Cadastro_Cargas!$F$3,Perfil_Area!$Y$11*RANDBETWEEN(85,115)/100))))</f>
        <v>0</v>
      </c>
    </row>
    <row r="3000" ht="15.0" customHeight="1">
      <c r="A3000" s="45">
        <v>45666.9166666667</v>
      </c>
      <c r="B3000" s="35">
        <v>22.0</v>
      </c>
      <c r="C3000" s="35" t="s">
        <v>128</v>
      </c>
      <c r="D3000" s="36" t="s">
        <v>106</v>
      </c>
      <c r="E3000" s="35" t="s">
        <v>173</v>
      </c>
      <c r="F3000" s="46">
        <f>IF(Cadastro_Cargas!$E$4=0,0,IF(Perfil_Area!$Y$13=0,0,MIN(Cadastro_Cargas!$E$4,MAX(Cadastro_Cargas!$F$4,Perfil_Area!$Y$13*RANDBETWEEN(85,115)/100))))</f>
        <v>0</v>
      </c>
    </row>
    <row r="3001" ht="15.0" customHeight="1">
      <c r="A3001" s="45">
        <v>45666.9166666667</v>
      </c>
      <c r="B3001" s="35">
        <v>22.0</v>
      </c>
      <c r="C3001" s="35" t="s">
        <v>128</v>
      </c>
      <c r="D3001" s="36" t="s">
        <v>107</v>
      </c>
      <c r="E3001" s="35" t="s">
        <v>173</v>
      </c>
      <c r="F3001" s="46">
        <f>IF(Cadastro_Cargas!$E$5=0,0,IF(Perfil_Area!$Y$15=0,0,MIN(Cadastro_Cargas!$E$5,MAX(Cadastro_Cargas!$F$5,Perfil_Area!$Y$15*RANDBETWEEN(85,115)/100))))</f>
        <v>0.2</v>
      </c>
    </row>
    <row r="3002" ht="15.0" customHeight="1">
      <c r="A3002" s="45">
        <v>45666.9166666667</v>
      </c>
      <c r="B3002" s="35">
        <v>22.0</v>
      </c>
      <c r="C3002" s="35" t="s">
        <v>128</v>
      </c>
      <c r="D3002" s="39" t="s">
        <v>31</v>
      </c>
      <c r="E3002" s="35" t="s">
        <v>174</v>
      </c>
      <c r="F3002" s="46">
        <f>IF(Cadastro_Cargas!$E$6=0,0,IF(Perfil_Area!$Y$3=0,0,MIN(Cadastro_Cargas!$E$6,MAX(Cadastro_Cargas!$F$6,Perfil_Area!$Y$3*RANDBETWEEN(85,115)/100))))</f>
        <v>0.606</v>
      </c>
    </row>
    <row r="3003" ht="15.0" customHeight="1">
      <c r="A3003" s="45">
        <v>45666.9166666667</v>
      </c>
      <c r="B3003" s="35">
        <v>22.0</v>
      </c>
      <c r="C3003" s="35" t="s">
        <v>128</v>
      </c>
      <c r="D3003" s="40" t="s">
        <v>44</v>
      </c>
      <c r="E3003" s="35" t="s">
        <v>174</v>
      </c>
      <c r="F3003" s="46">
        <f>IF(Cadastro_Cargas!$E$7=0,0,IF(Perfil_Area!$Y$5=0,0,MIN(Cadastro_Cargas!$E$7,MAX(Cadastro_Cargas!$F$7,Perfil_Area!$Y$5*RANDBETWEEN(85,115)/100))))</f>
        <v>0.29866</v>
      </c>
    </row>
    <row r="3004" ht="15.0" customHeight="1">
      <c r="A3004" s="45">
        <v>45666.9166666667</v>
      </c>
      <c r="B3004" s="35">
        <v>22.0</v>
      </c>
      <c r="C3004" s="35" t="s">
        <v>128</v>
      </c>
      <c r="D3004" s="41" t="s">
        <v>56</v>
      </c>
      <c r="E3004" s="35" t="s">
        <v>174</v>
      </c>
      <c r="F3004" s="46">
        <f>IF(Cadastro_Cargas!$E$8=0,0,IF(Perfil_Area!$Y$7=0,0,MIN(Cadastro_Cargas!$E$8,MAX(Cadastro_Cargas!$F$8,Perfil_Area!$Y$7*RANDBETWEEN(85,115)/100))))</f>
        <v>0.176</v>
      </c>
    </row>
    <row r="3005" ht="15.0" customHeight="1">
      <c r="A3005" s="45">
        <v>45666.9166666667</v>
      </c>
      <c r="B3005" s="35">
        <v>22.0</v>
      </c>
      <c r="C3005" s="35" t="s">
        <v>129</v>
      </c>
      <c r="D3005" s="36" t="s">
        <v>104</v>
      </c>
      <c r="E3005" s="35" t="s">
        <v>173</v>
      </c>
      <c r="F3005" s="46">
        <f>IF(Cadastro_Cargas!$E$9=0,0,IF(Perfil_Area!$Y$10=0,0,MIN(Cadastro_Cargas!$E$9,MAX(Cadastro_Cargas!$F$9,Perfil_Area!$Y$10*RANDBETWEEN(85,115)/100))))</f>
        <v>7.36</v>
      </c>
    </row>
    <row r="3006" ht="15.0" customHeight="1">
      <c r="A3006" s="45">
        <v>45666.9166666667</v>
      </c>
      <c r="B3006" s="35">
        <v>22.0</v>
      </c>
      <c r="C3006" s="35" t="s">
        <v>129</v>
      </c>
      <c r="D3006" s="36" t="s">
        <v>105</v>
      </c>
      <c r="E3006" s="35" t="s">
        <v>173</v>
      </c>
      <c r="F3006" s="46">
        <f>IF(Cadastro_Cargas!$E$10=0,0,IF(Perfil_Area!$Y$12=0,0,MIN(Cadastro_Cargas!$E$10,MAX(Cadastro_Cargas!$F$10,Perfil_Area!$Y$12*RANDBETWEEN(85,115)/100))))</f>
        <v>0</v>
      </c>
    </row>
    <row r="3007" ht="15.0" customHeight="1">
      <c r="A3007" s="45">
        <v>45666.9166666667</v>
      </c>
      <c r="B3007" s="35">
        <v>22.0</v>
      </c>
      <c r="C3007" s="35" t="s">
        <v>129</v>
      </c>
      <c r="D3007" s="36" t="s">
        <v>106</v>
      </c>
      <c r="E3007" s="35" t="s">
        <v>173</v>
      </c>
      <c r="F3007" s="46">
        <f>IF(Cadastro_Cargas!$E$11=0,0,IF(Perfil_Area!$Y$14=0,0,MIN(Cadastro_Cargas!$E$11,MAX(Cadastro_Cargas!$F$11,Perfil_Area!$Y$14*RANDBETWEEN(85,115)/100))))</f>
        <v>2.367013373</v>
      </c>
    </row>
    <row r="3008" ht="15.0" customHeight="1">
      <c r="A3008" s="45">
        <v>45666.9166666667</v>
      </c>
      <c r="B3008" s="35">
        <v>22.0</v>
      </c>
      <c r="C3008" s="35" t="s">
        <v>129</v>
      </c>
      <c r="D3008" s="36" t="s">
        <v>107</v>
      </c>
      <c r="E3008" s="35" t="s">
        <v>173</v>
      </c>
      <c r="F3008" s="46">
        <f>IF(Cadastro_Cargas!$E$12=0,0,IF(Perfil_Area!$Y$16=0,0,MIN(Cadastro_Cargas!$E$12,MAX(Cadastro_Cargas!$F$12,Perfil_Area!$Y$16*RANDBETWEEN(85,115)/100))))</f>
        <v>0.19</v>
      </c>
    </row>
    <row r="3009" ht="15.0" customHeight="1">
      <c r="A3009" s="45">
        <v>45666.9166666667</v>
      </c>
      <c r="B3009" s="35">
        <v>22.0</v>
      </c>
      <c r="C3009" s="35" t="s">
        <v>129</v>
      </c>
      <c r="D3009" s="39" t="s">
        <v>31</v>
      </c>
      <c r="E3009" s="35" t="s">
        <v>174</v>
      </c>
      <c r="F3009" s="46">
        <f>IF(Cadastro_Cargas!$E$13=0,0,IF(Perfil_Area!$Y$4=0,0,MIN(Cadastro_Cargas!$E$13,MAX(Cadastro_Cargas!$F$13,Perfil_Area!$Y$4*RANDBETWEEN(85,115)/100))))</f>
        <v>1.1175</v>
      </c>
    </row>
    <row r="3010" ht="15.0" customHeight="1">
      <c r="A3010" s="45">
        <v>45666.9166666667</v>
      </c>
      <c r="B3010" s="35">
        <v>22.0</v>
      </c>
      <c r="C3010" s="35" t="s">
        <v>129</v>
      </c>
      <c r="D3010" s="40" t="s">
        <v>44</v>
      </c>
      <c r="E3010" s="35" t="s">
        <v>174</v>
      </c>
      <c r="F3010" s="46">
        <f>IF(Cadastro_Cargas!$E$14=0,0,IF(Perfil_Area!$Y$6=0,0,MIN(Cadastro_Cargas!$E$14,MAX(Cadastro_Cargas!$F$14,Perfil_Area!$Y$6*RANDBETWEEN(85,115)/100))))</f>
        <v>0.4137</v>
      </c>
    </row>
    <row r="3011" ht="15.0" customHeight="1">
      <c r="A3011" s="45">
        <v>45666.9166666667</v>
      </c>
      <c r="B3011" s="35">
        <v>22.0</v>
      </c>
      <c r="C3011" s="35" t="s">
        <v>129</v>
      </c>
      <c r="D3011" s="41" t="s">
        <v>56</v>
      </c>
      <c r="E3011" s="35" t="s">
        <v>174</v>
      </c>
      <c r="F3011" s="46">
        <f>IF(Cadastro_Cargas!$E$15=0,0,IF(Perfil_Area!$Y$8=0,0,MIN(Cadastro_Cargas!$E$15,MAX(Cadastro_Cargas!$F$15,Perfil_Area!$Y$8*RANDBETWEEN(85,115)/100))))</f>
        <v>0.336</v>
      </c>
    </row>
    <row r="3012" ht="15.0" customHeight="1">
      <c r="A3012" s="45">
        <v>45666.9583333333</v>
      </c>
      <c r="B3012" s="35">
        <v>23.0</v>
      </c>
      <c r="C3012" s="35" t="s">
        <v>128</v>
      </c>
      <c r="D3012" s="36" t="s">
        <v>104</v>
      </c>
      <c r="E3012" s="35" t="s">
        <v>173</v>
      </c>
      <c r="F3012" s="46">
        <f>IF(Cadastro_Cargas!$E$2=0,0,IF(Perfil_Area!$Z$9=0,0,MIN(Cadastro_Cargas!$E$2,MAX(Cadastro_Cargas!$F$2,Perfil_Area!$Z$9*RANDBETWEEN(85,115)/100))))</f>
        <v>3.68</v>
      </c>
    </row>
    <row r="3013" ht="15.0" customHeight="1">
      <c r="A3013" s="45">
        <v>45666.9583333333</v>
      </c>
      <c r="B3013" s="35">
        <v>23.0</v>
      </c>
      <c r="C3013" s="35" t="s">
        <v>128</v>
      </c>
      <c r="D3013" s="36" t="s">
        <v>105</v>
      </c>
      <c r="E3013" s="35" t="s">
        <v>173</v>
      </c>
      <c r="F3013" s="46">
        <f>IF(Cadastro_Cargas!$E$3=0,0,IF(Perfil_Area!$Z$11=0,0,MIN(Cadastro_Cargas!$E$3,MAX(Cadastro_Cargas!$F$3,Perfil_Area!$Z$11*RANDBETWEEN(85,115)/100))))</f>
        <v>0</v>
      </c>
    </row>
    <row r="3014" ht="15.0" customHeight="1">
      <c r="A3014" s="45">
        <v>45666.9583333333</v>
      </c>
      <c r="B3014" s="35">
        <v>23.0</v>
      </c>
      <c r="C3014" s="35" t="s">
        <v>128</v>
      </c>
      <c r="D3014" s="36" t="s">
        <v>106</v>
      </c>
      <c r="E3014" s="35" t="s">
        <v>173</v>
      </c>
      <c r="F3014" s="46">
        <f>IF(Cadastro_Cargas!$E$4=0,0,IF(Perfil_Area!$Z$13=0,0,MIN(Cadastro_Cargas!$E$4,MAX(Cadastro_Cargas!$F$4,Perfil_Area!$Z$13*RANDBETWEEN(85,115)/100))))</f>
        <v>0</v>
      </c>
    </row>
    <row r="3015" ht="15.0" customHeight="1">
      <c r="A3015" s="45">
        <v>45666.9583333333</v>
      </c>
      <c r="B3015" s="35">
        <v>23.0</v>
      </c>
      <c r="C3015" s="35" t="s">
        <v>128</v>
      </c>
      <c r="D3015" s="36" t="s">
        <v>107</v>
      </c>
      <c r="E3015" s="35" t="s">
        <v>173</v>
      </c>
      <c r="F3015" s="46">
        <f>IF(Cadastro_Cargas!$E$5=0,0,IF(Perfil_Area!$Z$15=0,0,MIN(Cadastro_Cargas!$E$5,MAX(Cadastro_Cargas!$F$5,Perfil_Area!$Z$15*RANDBETWEEN(85,115)/100))))</f>
        <v>0.194</v>
      </c>
    </row>
    <row r="3016" ht="15.0" customHeight="1">
      <c r="A3016" s="45">
        <v>45666.9583333333</v>
      </c>
      <c r="B3016" s="35">
        <v>23.0</v>
      </c>
      <c r="C3016" s="35" t="s">
        <v>128</v>
      </c>
      <c r="D3016" s="39" t="s">
        <v>31</v>
      </c>
      <c r="E3016" s="35" t="s">
        <v>174</v>
      </c>
      <c r="F3016" s="46">
        <f>IF(Cadastro_Cargas!$E$6=0,0,IF(Perfil_Area!$Z$3=0,0,MIN(Cadastro_Cargas!$E$6,MAX(Cadastro_Cargas!$F$6,Perfil_Area!$Z$3*RANDBETWEEN(85,115)/100))))</f>
        <v>0.606</v>
      </c>
    </row>
    <row r="3017" ht="15.0" customHeight="1">
      <c r="A3017" s="45">
        <v>45666.9583333333</v>
      </c>
      <c r="B3017" s="35">
        <v>23.0</v>
      </c>
      <c r="C3017" s="35" t="s">
        <v>128</v>
      </c>
      <c r="D3017" s="40" t="s">
        <v>44</v>
      </c>
      <c r="E3017" s="35" t="s">
        <v>174</v>
      </c>
      <c r="F3017" s="46">
        <f>IF(Cadastro_Cargas!$E$7=0,0,IF(Perfil_Area!$Z$5=0,0,MIN(Cadastro_Cargas!$E$7,MAX(Cadastro_Cargas!$F$7,Perfil_Area!$Z$5*RANDBETWEEN(85,115)/100))))</f>
        <v>0.2877</v>
      </c>
    </row>
    <row r="3018" ht="15.0" customHeight="1">
      <c r="A3018" s="45">
        <v>45666.9583333333</v>
      </c>
      <c r="B3018" s="35">
        <v>23.0</v>
      </c>
      <c r="C3018" s="35" t="s">
        <v>128</v>
      </c>
      <c r="D3018" s="41" t="s">
        <v>56</v>
      </c>
      <c r="E3018" s="35" t="s">
        <v>174</v>
      </c>
      <c r="F3018" s="46">
        <f>IF(Cadastro_Cargas!$E$8=0,0,IF(Perfil_Area!$Z$7=0,0,MIN(Cadastro_Cargas!$E$8,MAX(Cadastro_Cargas!$F$8,Perfil_Area!$Z$7*RANDBETWEEN(85,115)/100))))</f>
        <v>0.176</v>
      </c>
    </row>
    <row r="3019" ht="15.0" customHeight="1">
      <c r="A3019" s="45">
        <v>45666.9583333333</v>
      </c>
      <c r="B3019" s="35">
        <v>23.0</v>
      </c>
      <c r="C3019" s="35" t="s">
        <v>129</v>
      </c>
      <c r="D3019" s="36" t="s">
        <v>104</v>
      </c>
      <c r="E3019" s="35" t="s">
        <v>173</v>
      </c>
      <c r="F3019" s="46">
        <f>IF(Cadastro_Cargas!$E$9=0,0,IF(Perfil_Area!$Z$10=0,0,MIN(Cadastro_Cargas!$E$9,MAX(Cadastro_Cargas!$F$9,Perfil_Area!$Z$10*RANDBETWEEN(85,115)/100))))</f>
        <v>8</v>
      </c>
    </row>
    <row r="3020" ht="15.0" customHeight="1">
      <c r="A3020" s="45">
        <v>45666.9583333333</v>
      </c>
      <c r="B3020" s="35">
        <v>23.0</v>
      </c>
      <c r="C3020" s="35" t="s">
        <v>129</v>
      </c>
      <c r="D3020" s="36" t="s">
        <v>105</v>
      </c>
      <c r="E3020" s="35" t="s">
        <v>173</v>
      </c>
      <c r="F3020" s="46">
        <f>IF(Cadastro_Cargas!$E$10=0,0,IF(Perfil_Area!$Z$12=0,0,MIN(Cadastro_Cargas!$E$10,MAX(Cadastro_Cargas!$F$10,Perfil_Area!$Z$12*RANDBETWEEN(85,115)/100))))</f>
        <v>0</v>
      </c>
    </row>
    <row r="3021" ht="15.0" customHeight="1">
      <c r="A3021" s="45">
        <v>45666.9583333333</v>
      </c>
      <c r="B3021" s="35">
        <v>23.0</v>
      </c>
      <c r="C3021" s="35" t="s">
        <v>129</v>
      </c>
      <c r="D3021" s="36" t="s">
        <v>106</v>
      </c>
      <c r="E3021" s="35" t="s">
        <v>173</v>
      </c>
      <c r="F3021" s="46">
        <f>IF(Cadastro_Cargas!$E$11=0,0,IF(Perfil_Area!$Z$14=0,0,MIN(Cadastro_Cargas!$E$11,MAX(Cadastro_Cargas!$F$11,Perfil_Area!$Z$14*RANDBETWEEN(85,115)/100))))</f>
        <v>2.272653789</v>
      </c>
    </row>
    <row r="3022" ht="15.0" customHeight="1">
      <c r="A3022" s="45">
        <v>45666.9583333333</v>
      </c>
      <c r="B3022" s="35">
        <v>23.0</v>
      </c>
      <c r="C3022" s="35" t="s">
        <v>129</v>
      </c>
      <c r="D3022" s="36" t="s">
        <v>107</v>
      </c>
      <c r="E3022" s="35" t="s">
        <v>173</v>
      </c>
      <c r="F3022" s="46">
        <f>IF(Cadastro_Cargas!$E$12=0,0,IF(Perfil_Area!$Z$16=0,0,MIN(Cadastro_Cargas!$E$12,MAX(Cadastro_Cargas!$F$12,Perfil_Area!$Z$16*RANDBETWEEN(85,115)/100))))</f>
        <v>0.2</v>
      </c>
    </row>
    <row r="3023" ht="15.0" customHeight="1">
      <c r="A3023" s="45">
        <v>45666.9583333333</v>
      </c>
      <c r="B3023" s="35">
        <v>23.0</v>
      </c>
      <c r="C3023" s="35" t="s">
        <v>129</v>
      </c>
      <c r="D3023" s="39" t="s">
        <v>31</v>
      </c>
      <c r="E3023" s="35" t="s">
        <v>174</v>
      </c>
      <c r="F3023" s="46">
        <f>IF(Cadastro_Cargas!$E$13=0,0,IF(Perfil_Area!$Z$4=0,0,MIN(Cadastro_Cargas!$E$13,MAX(Cadastro_Cargas!$F$13,Perfil_Area!$Z$4*RANDBETWEEN(85,115)/100))))</f>
        <v>1.1175</v>
      </c>
    </row>
    <row r="3024" ht="15.0" customHeight="1">
      <c r="A3024" s="45">
        <v>45666.9583333333</v>
      </c>
      <c r="B3024" s="35">
        <v>23.0</v>
      </c>
      <c r="C3024" s="35" t="s">
        <v>129</v>
      </c>
      <c r="D3024" s="40" t="s">
        <v>44</v>
      </c>
      <c r="E3024" s="35" t="s">
        <v>174</v>
      </c>
      <c r="F3024" s="46">
        <f>IF(Cadastro_Cargas!$E$14=0,0,IF(Perfil_Area!$Z$6=0,0,MIN(Cadastro_Cargas!$E$14,MAX(Cadastro_Cargas!$F$14,Perfil_Area!$Z$6*RANDBETWEEN(85,115)/100))))</f>
        <v>0.4137</v>
      </c>
    </row>
    <row r="3025" ht="15.0" customHeight="1">
      <c r="A3025" s="45">
        <v>45666.9583333333</v>
      </c>
      <c r="B3025" s="35">
        <v>23.0</v>
      </c>
      <c r="C3025" s="35" t="s">
        <v>129</v>
      </c>
      <c r="D3025" s="41" t="s">
        <v>56</v>
      </c>
      <c r="E3025" s="35" t="s">
        <v>174</v>
      </c>
      <c r="F3025" s="46">
        <f>IF(Cadastro_Cargas!$E$15=0,0,IF(Perfil_Area!$Z$8=0,0,MIN(Cadastro_Cargas!$E$15,MAX(Cadastro_Cargas!$F$15,Perfil_Area!$Z$8*RANDBETWEEN(85,115)/100))))</f>
        <v>0.336</v>
      </c>
    </row>
    <row r="3026" ht="15.0" customHeight="1">
      <c r="A3026" s="45">
        <v>45667.0</v>
      </c>
      <c r="B3026" s="35">
        <v>0.0</v>
      </c>
      <c r="C3026" s="35" t="s">
        <v>128</v>
      </c>
      <c r="D3026" s="36" t="s">
        <v>104</v>
      </c>
      <c r="E3026" s="35" t="s">
        <v>173</v>
      </c>
      <c r="F3026" s="46">
        <f>IF(Cadastro_Cargas!$E$2=0,0,IF(Perfil_Area!$C$9=0,0,MIN(Cadastro_Cargas!$E$2,MAX(Cadastro_Cargas!$F$2,Perfil_Area!$C$9*RANDBETWEEN(85,115)/100))))</f>
        <v>4</v>
      </c>
    </row>
    <row r="3027" ht="15.0" customHeight="1">
      <c r="A3027" s="45">
        <v>45667.0</v>
      </c>
      <c r="B3027" s="35">
        <v>0.0</v>
      </c>
      <c r="C3027" s="35" t="s">
        <v>128</v>
      </c>
      <c r="D3027" s="36" t="s">
        <v>105</v>
      </c>
      <c r="E3027" s="35" t="s">
        <v>173</v>
      </c>
      <c r="F3027" s="46">
        <f>IF(Cadastro_Cargas!$E$3=0,0,IF(Perfil_Area!$C$11=0,0,MIN(Cadastro_Cargas!$E$3,MAX(Cadastro_Cargas!$F$3,Perfil_Area!$C$11*RANDBETWEEN(85,115)/100))))</f>
        <v>0</v>
      </c>
    </row>
    <row r="3028" ht="15.0" customHeight="1">
      <c r="A3028" s="45">
        <v>45667.0</v>
      </c>
      <c r="B3028" s="35">
        <v>0.0</v>
      </c>
      <c r="C3028" s="35" t="s">
        <v>128</v>
      </c>
      <c r="D3028" s="36" t="s">
        <v>106</v>
      </c>
      <c r="E3028" s="35" t="s">
        <v>173</v>
      </c>
      <c r="F3028" s="46">
        <f>IF(Cadastro_Cargas!$E$4=0,0,IF(Perfil_Area!$C$13=0,0,MIN(Cadastro_Cargas!$E$4,MAX(Cadastro_Cargas!$F$4,Perfil_Area!$C$13*RANDBETWEEN(85,115)/100))))</f>
        <v>0</v>
      </c>
    </row>
    <row r="3029" ht="15.0" customHeight="1">
      <c r="A3029" s="45">
        <v>45667.0</v>
      </c>
      <c r="B3029" s="35">
        <v>0.0</v>
      </c>
      <c r="C3029" s="35" t="s">
        <v>128</v>
      </c>
      <c r="D3029" s="36" t="s">
        <v>107</v>
      </c>
      <c r="E3029" s="35" t="s">
        <v>173</v>
      </c>
      <c r="F3029" s="46">
        <f>IF(Cadastro_Cargas!$E$5=0,0,IF(Perfil_Area!$C$15=0,0,MIN(Cadastro_Cargas!$E$5,MAX(Cadastro_Cargas!$F$5,Perfil_Area!$C$15*RANDBETWEEN(85,115)/100))))</f>
        <v>0.198</v>
      </c>
    </row>
    <row r="3030" ht="15.0" customHeight="1">
      <c r="A3030" s="45">
        <v>45667.0</v>
      </c>
      <c r="B3030" s="35">
        <v>0.0</v>
      </c>
      <c r="C3030" s="35" t="s">
        <v>128</v>
      </c>
      <c r="D3030" s="39" t="s">
        <v>31</v>
      </c>
      <c r="E3030" s="35" t="s">
        <v>174</v>
      </c>
      <c r="F3030" s="46">
        <f>IF(Cadastro_Cargas!$E$6=0,0,IF(Perfil_Area!$C$3=0,0,MIN(Cadastro_Cargas!$E$6,MAX(Cadastro_Cargas!$F$6,Perfil_Area!$C$3*RANDBETWEEN(85,115)/100))))</f>
        <v>0.606</v>
      </c>
    </row>
    <row r="3031" ht="15.0" customHeight="1">
      <c r="A3031" s="45">
        <v>45667.0</v>
      </c>
      <c r="B3031" s="35">
        <v>0.0</v>
      </c>
      <c r="C3031" s="35" t="s">
        <v>128</v>
      </c>
      <c r="D3031" s="40" t="s">
        <v>44</v>
      </c>
      <c r="E3031" s="35" t="s">
        <v>174</v>
      </c>
      <c r="F3031" s="46">
        <f>IF(Cadastro_Cargas!$E$7=0,0,IF(Perfil_Area!$C$5=0,0,MIN(Cadastro_Cargas!$E$7,MAX(Cadastro_Cargas!$F$7,Perfil_Area!$C$5*RANDBETWEEN(85,115)/100))))</f>
        <v>0.24112</v>
      </c>
    </row>
    <row r="3032" ht="15.0" customHeight="1">
      <c r="A3032" s="45">
        <v>45667.0</v>
      </c>
      <c r="B3032" s="35">
        <v>0.0</v>
      </c>
      <c r="C3032" s="35" t="s">
        <v>128</v>
      </c>
      <c r="D3032" s="41" t="s">
        <v>56</v>
      </c>
      <c r="E3032" s="35" t="s">
        <v>174</v>
      </c>
      <c r="F3032" s="46">
        <f>IF(Cadastro_Cargas!$E$8=0,0,IF(Perfil_Area!$C$7=0,0,MIN(Cadastro_Cargas!$E$8,MAX(Cadastro_Cargas!$F$8,Perfil_Area!$C$7*RANDBETWEEN(85,115)/100))))</f>
        <v>0.15312</v>
      </c>
    </row>
    <row r="3033" ht="15.0" customHeight="1">
      <c r="A3033" s="45">
        <v>45667.0</v>
      </c>
      <c r="B3033" s="35">
        <v>0.0</v>
      </c>
      <c r="C3033" s="35" t="s">
        <v>129</v>
      </c>
      <c r="D3033" s="36" t="s">
        <v>104</v>
      </c>
      <c r="E3033" s="35" t="s">
        <v>173</v>
      </c>
      <c r="F3033" s="46">
        <f>IF(Cadastro_Cargas!$E$9=0,0,IF(Perfil_Area!$C$10=0,0,MIN(Cadastro_Cargas!$E$9,MAX(Cadastro_Cargas!$F$9,Perfil_Area!$C$10*RANDBETWEEN(85,115)/100))))</f>
        <v>7.92</v>
      </c>
    </row>
    <row r="3034" ht="15.0" customHeight="1">
      <c r="A3034" s="45">
        <v>45667.0</v>
      </c>
      <c r="B3034" s="35">
        <v>0.0</v>
      </c>
      <c r="C3034" s="35" t="s">
        <v>129</v>
      </c>
      <c r="D3034" s="36" t="s">
        <v>105</v>
      </c>
      <c r="E3034" s="35" t="s">
        <v>173</v>
      </c>
      <c r="F3034" s="46">
        <f>IF(Cadastro_Cargas!$E$10=0,0,IF(Perfil_Area!$C$12=0,0,MIN(Cadastro_Cargas!$E$10,MAX(Cadastro_Cargas!$F$10,Perfil_Area!$C$12*RANDBETWEEN(85,115)/100))))</f>
        <v>16.544</v>
      </c>
    </row>
    <row r="3035" ht="15.0" customHeight="1">
      <c r="A3035" s="45">
        <v>45667.0</v>
      </c>
      <c r="B3035" s="35">
        <v>0.0</v>
      </c>
      <c r="C3035" s="35" t="s">
        <v>129</v>
      </c>
      <c r="D3035" s="36" t="s">
        <v>106</v>
      </c>
      <c r="E3035" s="35" t="s">
        <v>173</v>
      </c>
      <c r="F3035" s="46">
        <f>IF(Cadastro_Cargas!$E$11=0,0,IF(Perfil_Area!$C$14=0,0,MIN(Cadastro_Cargas!$E$11,MAX(Cadastro_Cargas!$F$11,Perfil_Area!$C$14*RANDBETWEEN(85,115)/100))))</f>
        <v>2.367013373</v>
      </c>
    </row>
    <row r="3036" ht="15.0" customHeight="1">
      <c r="A3036" s="45">
        <v>45667.0</v>
      </c>
      <c r="B3036" s="35">
        <v>0.0</v>
      </c>
      <c r="C3036" s="35" t="s">
        <v>129</v>
      </c>
      <c r="D3036" s="36" t="s">
        <v>107</v>
      </c>
      <c r="E3036" s="35" t="s">
        <v>173</v>
      </c>
      <c r="F3036" s="46">
        <f>IF(Cadastro_Cargas!$E$12=0,0,IF(Perfil_Area!$C$16=0,0,MIN(Cadastro_Cargas!$E$12,MAX(Cadastro_Cargas!$F$12,Perfil_Area!$C$16*RANDBETWEEN(85,115)/100))))</f>
        <v>0.172</v>
      </c>
    </row>
    <row r="3037" ht="15.0" customHeight="1">
      <c r="A3037" s="45">
        <v>45667.0</v>
      </c>
      <c r="B3037" s="35">
        <v>0.0</v>
      </c>
      <c r="C3037" s="35" t="s">
        <v>129</v>
      </c>
      <c r="D3037" s="39" t="s">
        <v>31</v>
      </c>
      <c r="E3037" s="35" t="s">
        <v>174</v>
      </c>
      <c r="F3037" s="46">
        <f>IF(Cadastro_Cargas!$E$13=0,0,IF(Perfil_Area!$C$4=0,0,MIN(Cadastro_Cargas!$E$13,MAX(Cadastro_Cargas!$F$13,Perfil_Area!$C$4*RANDBETWEEN(85,115)/100))))</f>
        <v>1.1175</v>
      </c>
    </row>
    <row r="3038" ht="15.0" customHeight="1">
      <c r="A3038" s="45">
        <v>45667.0</v>
      </c>
      <c r="B3038" s="35">
        <v>0.0</v>
      </c>
      <c r="C3038" s="35" t="s">
        <v>129</v>
      </c>
      <c r="D3038" s="40" t="s">
        <v>44</v>
      </c>
      <c r="E3038" s="35" t="s">
        <v>174</v>
      </c>
      <c r="F3038" s="46">
        <f>IF(Cadastro_Cargas!$E$14=0,0,IF(Perfil_Area!$C$6=0,0,MIN(Cadastro_Cargas!$E$14,MAX(Cadastro_Cargas!$F$14,Perfil_Area!$C$6*RANDBETWEEN(85,115)/100))))</f>
        <v>0.43734</v>
      </c>
    </row>
    <row r="3039" ht="15.0" customHeight="1">
      <c r="A3039" s="45">
        <v>45667.0</v>
      </c>
      <c r="B3039" s="35">
        <v>0.0</v>
      </c>
      <c r="C3039" s="35" t="s">
        <v>129</v>
      </c>
      <c r="D3039" s="41" t="s">
        <v>56</v>
      </c>
      <c r="E3039" s="35" t="s">
        <v>174</v>
      </c>
      <c r="F3039" s="46">
        <f>IF(Cadastro_Cargas!$E$15=0,0,IF(Perfil_Area!$C$8=0,0,MIN(Cadastro_Cargas!$E$15,MAX(Cadastro_Cargas!$F$15,Perfil_Area!$C$8*RANDBETWEEN(85,115)/100))))</f>
        <v>0.336</v>
      </c>
    </row>
    <row r="3040" ht="15.0" customHeight="1">
      <c r="A3040" s="45">
        <v>45667.0416666667</v>
      </c>
      <c r="B3040" s="35">
        <v>1.0</v>
      </c>
      <c r="C3040" s="35" t="s">
        <v>128</v>
      </c>
      <c r="D3040" s="36" t="s">
        <v>104</v>
      </c>
      <c r="E3040" s="35" t="s">
        <v>173</v>
      </c>
      <c r="F3040" s="46">
        <f>IF(Cadastro_Cargas!$E$2=0,0,IF(Perfil_Area!$D$9=0,0,MIN(Cadastro_Cargas!$E$2,MAX(Cadastro_Cargas!$F$2,Perfil_Area!$D$9*RANDBETWEEN(85,115)/100))))</f>
        <v>4</v>
      </c>
    </row>
    <row r="3041" ht="15.0" customHeight="1">
      <c r="A3041" s="45">
        <v>45667.0416666667</v>
      </c>
      <c r="B3041" s="35">
        <v>1.0</v>
      </c>
      <c r="C3041" s="35" t="s">
        <v>128</v>
      </c>
      <c r="D3041" s="36" t="s">
        <v>105</v>
      </c>
      <c r="E3041" s="35" t="s">
        <v>173</v>
      </c>
      <c r="F3041" s="46">
        <f>IF(Cadastro_Cargas!$E$3=0,0,IF(Perfil_Area!$D$11=0,0,MIN(Cadastro_Cargas!$E$3,MAX(Cadastro_Cargas!$F$3,Perfil_Area!$D$11*RANDBETWEEN(85,115)/100))))</f>
        <v>0</v>
      </c>
    </row>
    <row r="3042" ht="15.0" customHeight="1">
      <c r="A3042" s="45">
        <v>45667.0416666667</v>
      </c>
      <c r="B3042" s="35">
        <v>1.0</v>
      </c>
      <c r="C3042" s="35" t="s">
        <v>128</v>
      </c>
      <c r="D3042" s="36" t="s">
        <v>106</v>
      </c>
      <c r="E3042" s="35" t="s">
        <v>173</v>
      </c>
      <c r="F3042" s="46">
        <f>IF(Cadastro_Cargas!$E$4=0,0,IF(Perfil_Area!$D$13=0,0,MIN(Cadastro_Cargas!$E$4,MAX(Cadastro_Cargas!$F$4,Perfil_Area!$D$13*RANDBETWEEN(85,115)/100))))</f>
        <v>0</v>
      </c>
    </row>
    <row r="3043" ht="15.0" customHeight="1">
      <c r="A3043" s="45">
        <v>45667.0416666667</v>
      </c>
      <c r="B3043" s="35">
        <v>1.0</v>
      </c>
      <c r="C3043" s="35" t="s">
        <v>128</v>
      </c>
      <c r="D3043" s="36" t="s">
        <v>107</v>
      </c>
      <c r="E3043" s="35" t="s">
        <v>173</v>
      </c>
      <c r="F3043" s="46">
        <f>IF(Cadastro_Cargas!$E$5=0,0,IF(Perfil_Area!$D$15=0,0,MIN(Cadastro_Cargas!$E$5,MAX(Cadastro_Cargas!$F$5,Perfil_Area!$D$15*RANDBETWEEN(85,115)/100))))</f>
        <v>0.176</v>
      </c>
    </row>
    <row r="3044" ht="15.0" customHeight="1">
      <c r="A3044" s="45">
        <v>45667.0416666667</v>
      </c>
      <c r="B3044" s="35">
        <v>1.0</v>
      </c>
      <c r="C3044" s="35" t="s">
        <v>128</v>
      </c>
      <c r="D3044" s="39" t="s">
        <v>31</v>
      </c>
      <c r="E3044" s="35" t="s">
        <v>174</v>
      </c>
      <c r="F3044" s="46">
        <f>IF(Cadastro_Cargas!$E$6=0,0,IF(Perfil_Area!$D$3=0,0,MIN(Cadastro_Cargas!$E$6,MAX(Cadastro_Cargas!$F$6,Perfil_Area!$D$3*RANDBETWEEN(85,115)/100))))</f>
        <v>0.606</v>
      </c>
    </row>
    <row r="3045" ht="15.0" customHeight="1">
      <c r="A3045" s="45">
        <v>45667.0416666667</v>
      </c>
      <c r="B3045" s="35">
        <v>1.0</v>
      </c>
      <c r="C3045" s="35" t="s">
        <v>128</v>
      </c>
      <c r="D3045" s="40" t="s">
        <v>44</v>
      </c>
      <c r="E3045" s="35" t="s">
        <v>174</v>
      </c>
      <c r="F3045" s="46">
        <f>IF(Cadastro_Cargas!$E$7=0,0,IF(Perfil_Area!$D$5=0,0,MIN(Cadastro_Cargas!$E$7,MAX(Cadastro_Cargas!$F$7,Perfil_Area!$D$5*RANDBETWEEN(85,115)/100))))</f>
        <v>0.29318</v>
      </c>
    </row>
    <row r="3046" ht="15.0" customHeight="1">
      <c r="A3046" s="45">
        <v>45667.0416666667</v>
      </c>
      <c r="B3046" s="35">
        <v>1.0</v>
      </c>
      <c r="C3046" s="35" t="s">
        <v>128</v>
      </c>
      <c r="D3046" s="41" t="s">
        <v>56</v>
      </c>
      <c r="E3046" s="35" t="s">
        <v>174</v>
      </c>
      <c r="F3046" s="46">
        <f>IF(Cadastro_Cargas!$E$8=0,0,IF(Perfil_Area!$D$7=0,0,MIN(Cadastro_Cargas!$E$8,MAX(Cadastro_Cargas!$F$8,Perfil_Area!$D$7*RANDBETWEEN(85,115)/100))))</f>
        <v>0.176</v>
      </c>
    </row>
    <row r="3047" ht="15.0" customHeight="1">
      <c r="A3047" s="45">
        <v>45667.0416666667</v>
      </c>
      <c r="B3047" s="35">
        <v>1.0</v>
      </c>
      <c r="C3047" s="35" t="s">
        <v>129</v>
      </c>
      <c r="D3047" s="36" t="s">
        <v>104</v>
      </c>
      <c r="E3047" s="35" t="s">
        <v>173</v>
      </c>
      <c r="F3047" s="46">
        <f>IF(Cadastro_Cargas!$E$9=0,0,IF(Perfil_Area!$D$10=0,0,MIN(Cadastro_Cargas!$E$9,MAX(Cadastro_Cargas!$F$9,Perfil_Area!$D$10*RANDBETWEEN(85,115)/100))))</f>
        <v>8</v>
      </c>
    </row>
    <row r="3048" ht="15.0" customHeight="1">
      <c r="A3048" s="45">
        <v>45667.0416666667</v>
      </c>
      <c r="B3048" s="35">
        <v>1.0</v>
      </c>
      <c r="C3048" s="35" t="s">
        <v>129</v>
      </c>
      <c r="D3048" s="36" t="s">
        <v>105</v>
      </c>
      <c r="E3048" s="35" t="s">
        <v>173</v>
      </c>
      <c r="F3048" s="46">
        <f>IF(Cadastro_Cargas!$E$10=0,0,IF(Perfil_Area!$D$12=0,0,MIN(Cadastro_Cargas!$E$10,MAX(Cadastro_Cargas!$F$10,Perfil_Area!$D$12*RANDBETWEEN(85,115)/100))))</f>
        <v>15.488</v>
      </c>
    </row>
    <row r="3049" ht="15.0" customHeight="1">
      <c r="A3049" s="45">
        <v>45667.0416666667</v>
      </c>
      <c r="B3049" s="35">
        <v>1.0</v>
      </c>
      <c r="C3049" s="35" t="s">
        <v>129</v>
      </c>
      <c r="D3049" s="36" t="s">
        <v>106</v>
      </c>
      <c r="E3049" s="35" t="s">
        <v>173</v>
      </c>
      <c r="F3049" s="46">
        <f>IF(Cadastro_Cargas!$E$11=0,0,IF(Perfil_Area!$D$14=0,0,MIN(Cadastro_Cargas!$E$11,MAX(Cadastro_Cargas!$F$11,Perfil_Area!$D$14*RANDBETWEEN(85,115)/100))))</f>
        <v>2.051545319</v>
      </c>
    </row>
    <row r="3050" ht="15.0" customHeight="1">
      <c r="A3050" s="45">
        <v>45667.0416666667</v>
      </c>
      <c r="B3050" s="35">
        <v>1.0</v>
      </c>
      <c r="C3050" s="35" t="s">
        <v>129</v>
      </c>
      <c r="D3050" s="36" t="s">
        <v>107</v>
      </c>
      <c r="E3050" s="35" t="s">
        <v>173</v>
      </c>
      <c r="F3050" s="46">
        <f>IF(Cadastro_Cargas!$E$12=0,0,IF(Perfil_Area!$D$16=0,0,MIN(Cadastro_Cargas!$E$12,MAX(Cadastro_Cargas!$F$12,Perfil_Area!$D$16*RANDBETWEEN(85,115)/100))))</f>
        <v>0.2</v>
      </c>
    </row>
    <row r="3051" ht="15.0" customHeight="1">
      <c r="A3051" s="45">
        <v>45667.0416666667</v>
      </c>
      <c r="B3051" s="35">
        <v>1.0</v>
      </c>
      <c r="C3051" s="35" t="s">
        <v>129</v>
      </c>
      <c r="D3051" s="39" t="s">
        <v>31</v>
      </c>
      <c r="E3051" s="35" t="s">
        <v>174</v>
      </c>
      <c r="F3051" s="46">
        <f>IF(Cadastro_Cargas!$E$13=0,0,IF(Perfil_Area!$D$4=0,0,MIN(Cadastro_Cargas!$E$13,MAX(Cadastro_Cargas!$F$13,Perfil_Area!$D$4*RANDBETWEEN(85,115)/100))))</f>
        <v>1.1175</v>
      </c>
    </row>
    <row r="3052" ht="15.0" customHeight="1">
      <c r="A3052" s="45">
        <v>45667.0416666667</v>
      </c>
      <c r="B3052" s="35">
        <v>1.0</v>
      </c>
      <c r="C3052" s="35" t="s">
        <v>129</v>
      </c>
      <c r="D3052" s="40" t="s">
        <v>44</v>
      </c>
      <c r="E3052" s="35" t="s">
        <v>174</v>
      </c>
      <c r="F3052" s="46">
        <f>IF(Cadastro_Cargas!$E$14=0,0,IF(Perfil_Area!$D$6=0,0,MIN(Cadastro_Cargas!$E$14,MAX(Cadastro_Cargas!$F$14,Perfil_Area!$D$6*RANDBETWEEN(85,115)/100))))</f>
        <v>0.4531</v>
      </c>
    </row>
    <row r="3053" ht="15.0" customHeight="1">
      <c r="A3053" s="45">
        <v>45667.0416666667</v>
      </c>
      <c r="B3053" s="35">
        <v>1.0</v>
      </c>
      <c r="C3053" s="35" t="s">
        <v>129</v>
      </c>
      <c r="D3053" s="41" t="s">
        <v>56</v>
      </c>
      <c r="E3053" s="35" t="s">
        <v>174</v>
      </c>
      <c r="F3053" s="46">
        <f>IF(Cadastro_Cargas!$E$15=0,0,IF(Perfil_Area!$D$8=0,0,MIN(Cadastro_Cargas!$E$15,MAX(Cadastro_Cargas!$F$15,Perfil_Area!$D$8*RANDBETWEEN(85,115)/100))))</f>
        <v>0.336</v>
      </c>
    </row>
    <row r="3054" ht="15.0" customHeight="1">
      <c r="A3054" s="45">
        <v>45667.0833333333</v>
      </c>
      <c r="B3054" s="35">
        <v>2.0</v>
      </c>
      <c r="C3054" s="35" t="s">
        <v>128</v>
      </c>
      <c r="D3054" s="36" t="s">
        <v>104</v>
      </c>
      <c r="E3054" s="35" t="s">
        <v>173</v>
      </c>
      <c r="F3054" s="46">
        <f>IF(Cadastro_Cargas!$E$2=0,0,IF(Perfil_Area!$E$9=0,0,MIN(Cadastro_Cargas!$E$2,MAX(Cadastro_Cargas!$F$2,Perfil_Area!$E$9*RANDBETWEEN(85,115)/100))))</f>
        <v>3.84</v>
      </c>
    </row>
    <row r="3055" ht="15.0" customHeight="1">
      <c r="A3055" s="45">
        <v>45667.0833333333</v>
      </c>
      <c r="B3055" s="35">
        <v>2.0</v>
      </c>
      <c r="C3055" s="35" t="s">
        <v>128</v>
      </c>
      <c r="D3055" s="36" t="s">
        <v>105</v>
      </c>
      <c r="E3055" s="35" t="s">
        <v>173</v>
      </c>
      <c r="F3055" s="46">
        <f>IF(Cadastro_Cargas!$E$3=0,0,IF(Perfil_Area!$E$11=0,0,MIN(Cadastro_Cargas!$E$3,MAX(Cadastro_Cargas!$F$3,Perfil_Area!$E$11*RANDBETWEEN(85,115)/100))))</f>
        <v>0</v>
      </c>
    </row>
    <row r="3056" ht="15.0" customHeight="1">
      <c r="A3056" s="45">
        <v>45667.0833333333</v>
      </c>
      <c r="B3056" s="35">
        <v>2.0</v>
      </c>
      <c r="C3056" s="35" t="s">
        <v>128</v>
      </c>
      <c r="D3056" s="36" t="s">
        <v>106</v>
      </c>
      <c r="E3056" s="35" t="s">
        <v>173</v>
      </c>
      <c r="F3056" s="46">
        <f>IF(Cadastro_Cargas!$E$4=0,0,IF(Perfil_Area!$E$13=0,0,MIN(Cadastro_Cargas!$E$4,MAX(Cadastro_Cargas!$F$4,Perfil_Area!$E$13*RANDBETWEEN(85,115)/100))))</f>
        <v>0</v>
      </c>
    </row>
    <row r="3057" ht="15.0" customHeight="1">
      <c r="A3057" s="45">
        <v>45667.0833333333</v>
      </c>
      <c r="B3057" s="35">
        <v>2.0</v>
      </c>
      <c r="C3057" s="35" t="s">
        <v>128</v>
      </c>
      <c r="D3057" s="36" t="s">
        <v>107</v>
      </c>
      <c r="E3057" s="35" t="s">
        <v>173</v>
      </c>
      <c r="F3057" s="46">
        <f>IF(Cadastro_Cargas!$E$5=0,0,IF(Perfil_Area!$E$15=0,0,MIN(Cadastro_Cargas!$E$5,MAX(Cadastro_Cargas!$F$5,Perfil_Area!$E$15*RANDBETWEEN(85,115)/100))))</f>
        <v>0.2</v>
      </c>
    </row>
    <row r="3058" ht="15.0" customHeight="1">
      <c r="A3058" s="45">
        <v>45667.0833333333</v>
      </c>
      <c r="B3058" s="35">
        <v>2.0</v>
      </c>
      <c r="C3058" s="35" t="s">
        <v>128</v>
      </c>
      <c r="D3058" s="39" t="s">
        <v>31</v>
      </c>
      <c r="E3058" s="35" t="s">
        <v>174</v>
      </c>
      <c r="F3058" s="46">
        <f>IF(Cadastro_Cargas!$E$6=0,0,IF(Perfil_Area!$E$3=0,0,MIN(Cadastro_Cargas!$E$6,MAX(Cadastro_Cargas!$F$6,Perfil_Area!$E$3*RANDBETWEEN(85,115)/100))))</f>
        <v>0.606</v>
      </c>
    </row>
    <row r="3059" ht="15.0" customHeight="1">
      <c r="A3059" s="45">
        <v>45667.0833333333</v>
      </c>
      <c r="B3059" s="35">
        <v>2.0</v>
      </c>
      <c r="C3059" s="35" t="s">
        <v>128</v>
      </c>
      <c r="D3059" s="40" t="s">
        <v>44</v>
      </c>
      <c r="E3059" s="35" t="s">
        <v>174</v>
      </c>
      <c r="F3059" s="46">
        <f>IF(Cadastro_Cargas!$E$7=0,0,IF(Perfil_Area!$E$5=0,0,MIN(Cadastro_Cargas!$E$7,MAX(Cadastro_Cargas!$F$7,Perfil_Area!$E$5*RANDBETWEEN(85,115)/100))))</f>
        <v>0.28496</v>
      </c>
    </row>
    <row r="3060" ht="15.0" customHeight="1">
      <c r="A3060" s="45">
        <v>45667.0833333333</v>
      </c>
      <c r="B3060" s="35">
        <v>2.0</v>
      </c>
      <c r="C3060" s="35" t="s">
        <v>128</v>
      </c>
      <c r="D3060" s="41" t="s">
        <v>56</v>
      </c>
      <c r="E3060" s="35" t="s">
        <v>174</v>
      </c>
      <c r="F3060" s="46">
        <f>IF(Cadastro_Cargas!$E$8=0,0,IF(Perfil_Area!$E$7=0,0,MIN(Cadastro_Cargas!$E$8,MAX(Cadastro_Cargas!$F$8,Perfil_Area!$E$7*RANDBETWEEN(85,115)/100))))</f>
        <v>0.1584</v>
      </c>
    </row>
    <row r="3061" ht="15.0" customHeight="1">
      <c r="A3061" s="45">
        <v>45667.0833333333</v>
      </c>
      <c r="B3061" s="35">
        <v>2.0</v>
      </c>
      <c r="C3061" s="35" t="s">
        <v>129</v>
      </c>
      <c r="D3061" s="36" t="s">
        <v>104</v>
      </c>
      <c r="E3061" s="35" t="s">
        <v>173</v>
      </c>
      <c r="F3061" s="46">
        <f>IF(Cadastro_Cargas!$E$9=0,0,IF(Perfil_Area!$E$10=0,0,MIN(Cadastro_Cargas!$E$9,MAX(Cadastro_Cargas!$F$9,Perfil_Area!$E$10*RANDBETWEEN(85,115)/100))))</f>
        <v>8</v>
      </c>
    </row>
    <row r="3062" ht="15.0" customHeight="1">
      <c r="A3062" s="45">
        <v>45667.0833333333</v>
      </c>
      <c r="B3062" s="35">
        <v>2.0</v>
      </c>
      <c r="C3062" s="35" t="s">
        <v>129</v>
      </c>
      <c r="D3062" s="36" t="s">
        <v>105</v>
      </c>
      <c r="E3062" s="35" t="s">
        <v>173</v>
      </c>
      <c r="F3062" s="46">
        <f>IF(Cadastro_Cargas!$E$10=0,0,IF(Perfil_Area!$E$12=0,0,MIN(Cadastro_Cargas!$E$10,MAX(Cadastro_Cargas!$F$10,Perfil_Area!$E$12*RANDBETWEEN(85,115)/100))))</f>
        <v>0</v>
      </c>
    </row>
    <row r="3063" ht="15.0" customHeight="1">
      <c r="A3063" s="45">
        <v>45667.0833333333</v>
      </c>
      <c r="B3063" s="35">
        <v>2.0</v>
      </c>
      <c r="C3063" s="35" t="s">
        <v>129</v>
      </c>
      <c r="D3063" s="36" t="s">
        <v>106</v>
      </c>
      <c r="E3063" s="35" t="s">
        <v>173</v>
      </c>
      <c r="F3063" s="46">
        <f>IF(Cadastro_Cargas!$E$11=0,0,IF(Perfil_Area!$E$14=0,0,MIN(Cadastro_Cargas!$E$11,MAX(Cadastro_Cargas!$F$11,Perfil_Area!$E$14*RANDBETWEEN(85,115)/100))))</f>
        <v>2.162139673</v>
      </c>
    </row>
    <row r="3064" ht="15.0" customHeight="1">
      <c r="A3064" s="45">
        <v>45667.0833333333</v>
      </c>
      <c r="B3064" s="35">
        <v>2.0</v>
      </c>
      <c r="C3064" s="35" t="s">
        <v>129</v>
      </c>
      <c r="D3064" s="36" t="s">
        <v>107</v>
      </c>
      <c r="E3064" s="35" t="s">
        <v>173</v>
      </c>
      <c r="F3064" s="46">
        <f>IF(Cadastro_Cargas!$E$12=0,0,IF(Perfil_Area!$E$16=0,0,MIN(Cadastro_Cargas!$E$12,MAX(Cadastro_Cargas!$F$12,Perfil_Area!$E$16*RANDBETWEEN(85,115)/100))))</f>
        <v>0.2</v>
      </c>
    </row>
    <row r="3065" ht="15.0" customHeight="1">
      <c r="A3065" s="45">
        <v>45667.0833333333</v>
      </c>
      <c r="B3065" s="35">
        <v>2.0</v>
      </c>
      <c r="C3065" s="35" t="s">
        <v>129</v>
      </c>
      <c r="D3065" s="39" t="s">
        <v>31</v>
      </c>
      <c r="E3065" s="35" t="s">
        <v>174</v>
      </c>
      <c r="F3065" s="46">
        <f>IF(Cadastro_Cargas!$E$13=0,0,IF(Perfil_Area!$E$4=0,0,MIN(Cadastro_Cargas!$E$13,MAX(Cadastro_Cargas!$F$13,Perfil_Area!$E$4*RANDBETWEEN(85,115)/100))))</f>
        <v>1.1175</v>
      </c>
    </row>
    <row r="3066" ht="15.0" customHeight="1">
      <c r="A3066" s="45">
        <v>45667.0833333333</v>
      </c>
      <c r="B3066" s="35">
        <v>2.0</v>
      </c>
      <c r="C3066" s="35" t="s">
        <v>129</v>
      </c>
      <c r="D3066" s="40" t="s">
        <v>44</v>
      </c>
      <c r="E3066" s="35" t="s">
        <v>174</v>
      </c>
      <c r="F3066" s="46">
        <f>IF(Cadastro_Cargas!$E$14=0,0,IF(Perfil_Area!$E$6=0,0,MIN(Cadastro_Cargas!$E$14,MAX(Cadastro_Cargas!$F$14,Perfil_Area!$E$6*RANDBETWEEN(85,115)/100))))</f>
        <v>0.40976</v>
      </c>
    </row>
    <row r="3067" ht="15.0" customHeight="1">
      <c r="A3067" s="45">
        <v>45667.0833333333</v>
      </c>
      <c r="B3067" s="35">
        <v>2.0</v>
      </c>
      <c r="C3067" s="35" t="s">
        <v>129</v>
      </c>
      <c r="D3067" s="41" t="s">
        <v>56</v>
      </c>
      <c r="E3067" s="35" t="s">
        <v>174</v>
      </c>
      <c r="F3067" s="46">
        <f>IF(Cadastro_Cargas!$E$15=0,0,IF(Perfil_Area!$E$8=0,0,MIN(Cadastro_Cargas!$E$15,MAX(Cadastro_Cargas!$F$15,Perfil_Area!$E$8*RANDBETWEEN(85,115)/100))))</f>
        <v>0.336</v>
      </c>
    </row>
    <row r="3068" ht="15.0" customHeight="1">
      <c r="A3068" s="45">
        <v>45667.125</v>
      </c>
      <c r="B3068" s="35">
        <v>3.0</v>
      </c>
      <c r="C3068" s="35" t="s">
        <v>128</v>
      </c>
      <c r="D3068" s="36" t="s">
        <v>104</v>
      </c>
      <c r="E3068" s="35" t="s">
        <v>173</v>
      </c>
      <c r="F3068" s="46">
        <f>IF(Cadastro_Cargas!$E$2=0,0,IF(Perfil_Area!$F$9=0,0,MIN(Cadastro_Cargas!$E$2,MAX(Cadastro_Cargas!$F$2,Perfil_Area!$F$9*RANDBETWEEN(85,115)/100))))</f>
        <v>3.92</v>
      </c>
    </row>
    <row r="3069" ht="15.0" customHeight="1">
      <c r="A3069" s="45">
        <v>45667.125</v>
      </c>
      <c r="B3069" s="35">
        <v>3.0</v>
      </c>
      <c r="C3069" s="35" t="s">
        <v>128</v>
      </c>
      <c r="D3069" s="36" t="s">
        <v>105</v>
      </c>
      <c r="E3069" s="35" t="s">
        <v>173</v>
      </c>
      <c r="F3069" s="46">
        <f>IF(Cadastro_Cargas!$E$3=0,0,IF(Perfil_Area!$F$11=0,0,MIN(Cadastro_Cargas!$E$3,MAX(Cadastro_Cargas!$F$3,Perfil_Area!$F$11*RANDBETWEEN(85,115)/100))))</f>
        <v>0</v>
      </c>
    </row>
    <row r="3070" ht="15.0" customHeight="1">
      <c r="A3070" s="45">
        <v>45667.125</v>
      </c>
      <c r="B3070" s="35">
        <v>3.0</v>
      </c>
      <c r="C3070" s="35" t="s">
        <v>128</v>
      </c>
      <c r="D3070" s="36" t="s">
        <v>106</v>
      </c>
      <c r="E3070" s="35" t="s">
        <v>173</v>
      </c>
      <c r="F3070" s="46">
        <f>IF(Cadastro_Cargas!$E$4=0,0,IF(Perfil_Area!$F$13=0,0,MIN(Cadastro_Cargas!$E$4,MAX(Cadastro_Cargas!$F$4,Perfil_Area!$F$13*RANDBETWEEN(85,115)/100))))</f>
        <v>0</v>
      </c>
    </row>
    <row r="3071" ht="15.0" customHeight="1">
      <c r="A3071" s="45">
        <v>45667.125</v>
      </c>
      <c r="B3071" s="35">
        <v>3.0</v>
      </c>
      <c r="C3071" s="35" t="s">
        <v>128</v>
      </c>
      <c r="D3071" s="36" t="s">
        <v>107</v>
      </c>
      <c r="E3071" s="35" t="s">
        <v>173</v>
      </c>
      <c r="F3071" s="46">
        <f>IF(Cadastro_Cargas!$E$5=0,0,IF(Perfil_Area!$F$15=0,0,MIN(Cadastro_Cargas!$E$5,MAX(Cadastro_Cargas!$F$5,Perfil_Area!$F$15*RANDBETWEEN(85,115)/100))))</f>
        <v>0.2</v>
      </c>
    </row>
    <row r="3072" ht="15.0" customHeight="1">
      <c r="A3072" s="45">
        <v>45667.125</v>
      </c>
      <c r="B3072" s="35">
        <v>3.0</v>
      </c>
      <c r="C3072" s="35" t="s">
        <v>128</v>
      </c>
      <c r="D3072" s="39" t="s">
        <v>31</v>
      </c>
      <c r="E3072" s="35" t="s">
        <v>174</v>
      </c>
      <c r="F3072" s="46">
        <f>IF(Cadastro_Cargas!$E$6=0,0,IF(Perfil_Area!$F$3=0,0,MIN(Cadastro_Cargas!$E$6,MAX(Cadastro_Cargas!$F$6,Perfil_Area!$F$3*RANDBETWEEN(85,115)/100))))</f>
        <v>0.606</v>
      </c>
    </row>
    <row r="3073" ht="15.0" customHeight="1">
      <c r="A3073" s="45">
        <v>45667.125</v>
      </c>
      <c r="B3073" s="35">
        <v>3.0</v>
      </c>
      <c r="C3073" s="35" t="s">
        <v>128</v>
      </c>
      <c r="D3073" s="40" t="s">
        <v>44</v>
      </c>
      <c r="E3073" s="35" t="s">
        <v>174</v>
      </c>
      <c r="F3073" s="46">
        <f>IF(Cadastro_Cargas!$E$7=0,0,IF(Perfil_Area!$F$5=0,0,MIN(Cadastro_Cargas!$E$7,MAX(Cadastro_Cargas!$F$7,Perfil_Area!$F$5*RANDBETWEEN(85,115)/100))))</f>
        <v>0.3151</v>
      </c>
    </row>
    <row r="3074" ht="15.0" customHeight="1">
      <c r="A3074" s="45">
        <v>45667.125</v>
      </c>
      <c r="B3074" s="35">
        <v>3.0</v>
      </c>
      <c r="C3074" s="35" t="s">
        <v>128</v>
      </c>
      <c r="D3074" s="41" t="s">
        <v>56</v>
      </c>
      <c r="E3074" s="35" t="s">
        <v>174</v>
      </c>
      <c r="F3074" s="46">
        <f>IF(Cadastro_Cargas!$E$8=0,0,IF(Perfil_Area!$F$7=0,0,MIN(Cadastro_Cargas!$E$8,MAX(Cadastro_Cargas!$F$8,Perfil_Area!$F$7*RANDBETWEEN(85,115)/100))))</f>
        <v>0.176</v>
      </c>
    </row>
    <row r="3075" ht="15.0" customHeight="1">
      <c r="A3075" s="45">
        <v>45667.125</v>
      </c>
      <c r="B3075" s="35">
        <v>3.0</v>
      </c>
      <c r="C3075" s="35" t="s">
        <v>129</v>
      </c>
      <c r="D3075" s="36" t="s">
        <v>104</v>
      </c>
      <c r="E3075" s="35" t="s">
        <v>173</v>
      </c>
      <c r="F3075" s="46">
        <f>IF(Cadastro_Cargas!$E$9=0,0,IF(Perfil_Area!$F$10=0,0,MIN(Cadastro_Cargas!$E$9,MAX(Cadastro_Cargas!$F$9,Perfil_Area!$F$10*RANDBETWEEN(85,115)/100))))</f>
        <v>7.84</v>
      </c>
    </row>
    <row r="3076" ht="15.0" customHeight="1">
      <c r="A3076" s="45">
        <v>45667.125</v>
      </c>
      <c r="B3076" s="35">
        <v>3.0</v>
      </c>
      <c r="C3076" s="35" t="s">
        <v>129</v>
      </c>
      <c r="D3076" s="36" t="s">
        <v>105</v>
      </c>
      <c r="E3076" s="35" t="s">
        <v>173</v>
      </c>
      <c r="F3076" s="46">
        <f>IF(Cadastro_Cargas!$E$10=0,0,IF(Perfil_Area!$F$12=0,0,MIN(Cadastro_Cargas!$E$10,MAX(Cadastro_Cargas!$F$10,Perfil_Area!$F$12*RANDBETWEEN(85,115)/100))))</f>
        <v>0</v>
      </c>
    </row>
    <row r="3077" ht="15.0" customHeight="1">
      <c r="A3077" s="45">
        <v>45667.125</v>
      </c>
      <c r="B3077" s="35">
        <v>3.0</v>
      </c>
      <c r="C3077" s="35" t="s">
        <v>129</v>
      </c>
      <c r="D3077" s="36" t="s">
        <v>106</v>
      </c>
      <c r="E3077" s="35" t="s">
        <v>173</v>
      </c>
      <c r="F3077" s="46">
        <f>IF(Cadastro_Cargas!$E$11=0,0,IF(Perfil_Area!$F$14=0,0,MIN(Cadastro_Cargas!$E$11,MAX(Cadastro_Cargas!$F$11,Perfil_Area!$F$14*RANDBETWEEN(85,115)/100))))</f>
        <v>2.367013373</v>
      </c>
    </row>
    <row r="3078" ht="15.0" customHeight="1">
      <c r="A3078" s="45">
        <v>45667.125</v>
      </c>
      <c r="B3078" s="35">
        <v>3.0</v>
      </c>
      <c r="C3078" s="35" t="s">
        <v>129</v>
      </c>
      <c r="D3078" s="36" t="s">
        <v>107</v>
      </c>
      <c r="E3078" s="35" t="s">
        <v>173</v>
      </c>
      <c r="F3078" s="46">
        <f>IF(Cadastro_Cargas!$E$12=0,0,IF(Perfil_Area!$F$16=0,0,MIN(Cadastro_Cargas!$E$12,MAX(Cadastro_Cargas!$F$12,Perfil_Area!$F$16*RANDBETWEEN(85,115)/100))))</f>
        <v>0.19</v>
      </c>
    </row>
    <row r="3079" ht="15.0" customHeight="1">
      <c r="A3079" s="45">
        <v>45667.125</v>
      </c>
      <c r="B3079" s="35">
        <v>3.0</v>
      </c>
      <c r="C3079" s="35" t="s">
        <v>129</v>
      </c>
      <c r="D3079" s="39" t="s">
        <v>31</v>
      </c>
      <c r="E3079" s="35" t="s">
        <v>174</v>
      </c>
      <c r="F3079" s="46">
        <f>IF(Cadastro_Cargas!$E$13=0,0,IF(Perfil_Area!$F$4=0,0,MIN(Cadastro_Cargas!$E$13,MAX(Cadastro_Cargas!$F$13,Perfil_Area!$F$4*RANDBETWEEN(85,115)/100))))</f>
        <v>1.1175</v>
      </c>
    </row>
    <row r="3080" ht="15.0" customHeight="1">
      <c r="A3080" s="45">
        <v>45667.125</v>
      </c>
      <c r="B3080" s="35">
        <v>3.0</v>
      </c>
      <c r="C3080" s="35" t="s">
        <v>129</v>
      </c>
      <c r="D3080" s="40" t="s">
        <v>44</v>
      </c>
      <c r="E3080" s="35" t="s">
        <v>174</v>
      </c>
      <c r="F3080" s="46">
        <f>IF(Cadastro_Cargas!$E$14=0,0,IF(Perfil_Area!$F$6=0,0,MIN(Cadastro_Cargas!$E$14,MAX(Cadastro_Cargas!$F$14,Perfil_Area!$F$6*RANDBETWEEN(85,115)/100))))</f>
        <v>0.35066</v>
      </c>
    </row>
    <row r="3081" ht="15.0" customHeight="1">
      <c r="A3081" s="45">
        <v>45667.125</v>
      </c>
      <c r="B3081" s="35">
        <v>3.0</v>
      </c>
      <c r="C3081" s="35" t="s">
        <v>129</v>
      </c>
      <c r="D3081" s="41" t="s">
        <v>56</v>
      </c>
      <c r="E3081" s="35" t="s">
        <v>174</v>
      </c>
      <c r="F3081" s="46">
        <f>IF(Cadastro_Cargas!$E$15=0,0,IF(Perfil_Area!$F$8=0,0,MIN(Cadastro_Cargas!$E$15,MAX(Cadastro_Cargas!$F$15,Perfil_Area!$F$8*RANDBETWEEN(85,115)/100))))</f>
        <v>0.29232</v>
      </c>
    </row>
    <row r="3082" ht="15.0" customHeight="1">
      <c r="A3082" s="45">
        <v>45667.1666666667</v>
      </c>
      <c r="B3082" s="35">
        <v>4.0</v>
      </c>
      <c r="C3082" s="35" t="s">
        <v>128</v>
      </c>
      <c r="D3082" s="36" t="s">
        <v>104</v>
      </c>
      <c r="E3082" s="35" t="s">
        <v>173</v>
      </c>
      <c r="F3082" s="46">
        <f>IF(Cadastro_Cargas!$E$2=0,0,IF(Perfil_Area!$G$9=0,0,MIN(Cadastro_Cargas!$E$2,MAX(Cadastro_Cargas!$F$2,Perfil_Area!$G$9*RANDBETWEEN(85,115)/100))))</f>
        <v>3.76</v>
      </c>
    </row>
    <row r="3083" ht="15.0" customHeight="1">
      <c r="A3083" s="45">
        <v>45667.1666666667</v>
      </c>
      <c r="B3083" s="35">
        <v>4.0</v>
      </c>
      <c r="C3083" s="35" t="s">
        <v>128</v>
      </c>
      <c r="D3083" s="36" t="s">
        <v>105</v>
      </c>
      <c r="E3083" s="35" t="s">
        <v>173</v>
      </c>
      <c r="F3083" s="46">
        <f>IF(Cadastro_Cargas!$E$3=0,0,IF(Perfil_Area!$G$11=0,0,MIN(Cadastro_Cargas!$E$3,MAX(Cadastro_Cargas!$F$3,Perfil_Area!$G$11*RANDBETWEEN(85,115)/100))))</f>
        <v>0</v>
      </c>
    </row>
    <row r="3084" ht="15.0" customHeight="1">
      <c r="A3084" s="45">
        <v>45667.1666666667</v>
      </c>
      <c r="B3084" s="35">
        <v>4.0</v>
      </c>
      <c r="C3084" s="35" t="s">
        <v>128</v>
      </c>
      <c r="D3084" s="36" t="s">
        <v>106</v>
      </c>
      <c r="E3084" s="35" t="s">
        <v>173</v>
      </c>
      <c r="F3084" s="46">
        <f>IF(Cadastro_Cargas!$E$4=0,0,IF(Perfil_Area!$G$13=0,0,MIN(Cadastro_Cargas!$E$4,MAX(Cadastro_Cargas!$F$4,Perfil_Area!$G$13*RANDBETWEEN(85,115)/100))))</f>
        <v>0</v>
      </c>
    </row>
    <row r="3085" ht="15.0" customHeight="1">
      <c r="A3085" s="45">
        <v>45667.1666666667</v>
      </c>
      <c r="B3085" s="35">
        <v>4.0</v>
      </c>
      <c r="C3085" s="35" t="s">
        <v>128</v>
      </c>
      <c r="D3085" s="36" t="s">
        <v>107</v>
      </c>
      <c r="E3085" s="35" t="s">
        <v>173</v>
      </c>
      <c r="F3085" s="46">
        <f>IF(Cadastro_Cargas!$E$5=0,0,IF(Perfil_Area!$G$15=0,0,MIN(Cadastro_Cargas!$E$5,MAX(Cadastro_Cargas!$F$5,Perfil_Area!$G$15*RANDBETWEEN(85,115)/100))))</f>
        <v>0.182</v>
      </c>
    </row>
    <row r="3086" ht="15.0" customHeight="1">
      <c r="A3086" s="45">
        <v>45667.1666666667</v>
      </c>
      <c r="B3086" s="35">
        <v>4.0</v>
      </c>
      <c r="C3086" s="35" t="s">
        <v>128</v>
      </c>
      <c r="D3086" s="39" t="s">
        <v>31</v>
      </c>
      <c r="E3086" s="35" t="s">
        <v>174</v>
      </c>
      <c r="F3086" s="46">
        <f>IF(Cadastro_Cargas!$E$6=0,0,IF(Perfil_Area!$G$3=0,0,MIN(Cadastro_Cargas!$E$6,MAX(Cadastro_Cargas!$F$6,Perfil_Area!$G$3*RANDBETWEEN(85,115)/100))))</f>
        <v>0.606</v>
      </c>
    </row>
    <row r="3087" ht="15.0" customHeight="1">
      <c r="A3087" s="45">
        <v>45667.1666666667</v>
      </c>
      <c r="B3087" s="35">
        <v>4.0</v>
      </c>
      <c r="C3087" s="35" t="s">
        <v>128</v>
      </c>
      <c r="D3087" s="40" t="s">
        <v>44</v>
      </c>
      <c r="E3087" s="35" t="s">
        <v>174</v>
      </c>
      <c r="F3087" s="46">
        <f>IF(Cadastro_Cargas!$E$7=0,0,IF(Perfil_Area!$G$5=0,0,MIN(Cadastro_Cargas!$E$7,MAX(Cadastro_Cargas!$F$7,Perfil_Area!$G$5*RANDBETWEEN(85,115)/100))))</f>
        <v>0.23838</v>
      </c>
    </row>
    <row r="3088" ht="15.0" customHeight="1">
      <c r="A3088" s="45">
        <v>45667.1666666667</v>
      </c>
      <c r="B3088" s="35">
        <v>4.0</v>
      </c>
      <c r="C3088" s="35" t="s">
        <v>128</v>
      </c>
      <c r="D3088" s="41" t="s">
        <v>56</v>
      </c>
      <c r="E3088" s="35" t="s">
        <v>174</v>
      </c>
      <c r="F3088" s="46">
        <f>IF(Cadastro_Cargas!$E$8=0,0,IF(Perfil_Area!$G$7=0,0,MIN(Cadastro_Cargas!$E$8,MAX(Cadastro_Cargas!$F$8,Perfil_Area!$G$7*RANDBETWEEN(85,115)/100))))</f>
        <v>0.15168</v>
      </c>
    </row>
    <row r="3089" ht="15.0" customHeight="1">
      <c r="A3089" s="45">
        <v>45667.1666666667</v>
      </c>
      <c r="B3089" s="35">
        <v>4.0</v>
      </c>
      <c r="C3089" s="35" t="s">
        <v>129</v>
      </c>
      <c r="D3089" s="36" t="s">
        <v>104</v>
      </c>
      <c r="E3089" s="35" t="s">
        <v>173</v>
      </c>
      <c r="F3089" s="46">
        <f>IF(Cadastro_Cargas!$E$9=0,0,IF(Perfil_Area!$G$10=0,0,MIN(Cadastro_Cargas!$E$9,MAX(Cadastro_Cargas!$F$9,Perfil_Area!$G$10*RANDBETWEEN(85,115)/100))))</f>
        <v>7.68</v>
      </c>
    </row>
    <row r="3090" ht="15.0" customHeight="1">
      <c r="A3090" s="45">
        <v>45667.1666666667</v>
      </c>
      <c r="B3090" s="35">
        <v>4.0</v>
      </c>
      <c r="C3090" s="35" t="s">
        <v>129</v>
      </c>
      <c r="D3090" s="36" t="s">
        <v>105</v>
      </c>
      <c r="E3090" s="35" t="s">
        <v>173</v>
      </c>
      <c r="F3090" s="46">
        <f>IF(Cadastro_Cargas!$E$10=0,0,IF(Perfil_Area!$G$12=0,0,MIN(Cadastro_Cargas!$E$10,MAX(Cadastro_Cargas!$F$10,Perfil_Area!$G$12*RANDBETWEEN(85,115)/100))))</f>
        <v>0</v>
      </c>
    </row>
    <row r="3091" ht="15.0" customHeight="1">
      <c r="A3091" s="45">
        <v>45667.1666666667</v>
      </c>
      <c r="B3091" s="35">
        <v>4.0</v>
      </c>
      <c r="C3091" s="35" t="s">
        <v>129</v>
      </c>
      <c r="D3091" s="36" t="s">
        <v>106</v>
      </c>
      <c r="E3091" s="35" t="s">
        <v>173</v>
      </c>
      <c r="F3091" s="46">
        <f>IF(Cadastro_Cargas!$E$11=0,0,IF(Perfil_Area!$G$14=0,0,MIN(Cadastro_Cargas!$E$11,MAX(Cadastro_Cargas!$F$11,Perfil_Area!$G$14*RANDBETWEEN(85,115)/100))))</f>
        <v>2.150407132</v>
      </c>
    </row>
    <row r="3092" ht="15.0" customHeight="1">
      <c r="A3092" s="45">
        <v>45667.1666666667</v>
      </c>
      <c r="B3092" s="35">
        <v>4.0</v>
      </c>
      <c r="C3092" s="35" t="s">
        <v>129</v>
      </c>
      <c r="D3092" s="36" t="s">
        <v>107</v>
      </c>
      <c r="E3092" s="35" t="s">
        <v>173</v>
      </c>
      <c r="F3092" s="46">
        <f>IF(Cadastro_Cargas!$E$12=0,0,IF(Perfil_Area!$G$16=0,0,MIN(Cadastro_Cargas!$E$12,MAX(Cadastro_Cargas!$F$12,Perfil_Area!$G$16*RANDBETWEEN(85,115)/100))))</f>
        <v>0.196</v>
      </c>
    </row>
    <row r="3093" ht="15.0" customHeight="1">
      <c r="A3093" s="45">
        <v>45667.1666666667</v>
      </c>
      <c r="B3093" s="35">
        <v>4.0</v>
      </c>
      <c r="C3093" s="35" t="s">
        <v>129</v>
      </c>
      <c r="D3093" s="39" t="s">
        <v>31</v>
      </c>
      <c r="E3093" s="35" t="s">
        <v>174</v>
      </c>
      <c r="F3093" s="46">
        <f>IF(Cadastro_Cargas!$E$13=0,0,IF(Perfil_Area!$G$4=0,0,MIN(Cadastro_Cargas!$E$13,MAX(Cadastro_Cargas!$F$13,Perfil_Area!$G$4*RANDBETWEEN(85,115)/100))))</f>
        <v>1.1175</v>
      </c>
    </row>
    <row r="3094" ht="15.0" customHeight="1">
      <c r="A3094" s="45">
        <v>45667.1666666667</v>
      </c>
      <c r="B3094" s="35">
        <v>4.0</v>
      </c>
      <c r="C3094" s="35" t="s">
        <v>129</v>
      </c>
      <c r="D3094" s="40" t="s">
        <v>44</v>
      </c>
      <c r="E3094" s="35" t="s">
        <v>174</v>
      </c>
      <c r="F3094" s="46">
        <f>IF(Cadastro_Cargas!$E$14=0,0,IF(Perfil_Area!$G$6=0,0,MIN(Cadastro_Cargas!$E$14,MAX(Cadastro_Cargas!$F$14,Perfil_Area!$G$6*RANDBETWEEN(85,115)/100))))</f>
        <v>0.39006</v>
      </c>
    </row>
    <row r="3095" ht="15.0" customHeight="1">
      <c r="A3095" s="45">
        <v>45667.1666666667</v>
      </c>
      <c r="B3095" s="35">
        <v>4.0</v>
      </c>
      <c r="C3095" s="35" t="s">
        <v>129</v>
      </c>
      <c r="D3095" s="41" t="s">
        <v>56</v>
      </c>
      <c r="E3095" s="35" t="s">
        <v>174</v>
      </c>
      <c r="F3095" s="46">
        <f>IF(Cadastro_Cargas!$E$15=0,0,IF(Perfil_Area!$G$8=0,0,MIN(Cadastro_Cargas!$E$15,MAX(Cadastro_Cargas!$F$15,Perfil_Area!$G$8*RANDBETWEEN(85,115)/100))))</f>
        <v>0.27846</v>
      </c>
    </row>
    <row r="3096" ht="15.0" customHeight="1">
      <c r="A3096" s="45">
        <v>45667.2083333333</v>
      </c>
      <c r="B3096" s="35">
        <v>5.0</v>
      </c>
      <c r="C3096" s="35" t="s">
        <v>128</v>
      </c>
      <c r="D3096" s="36" t="s">
        <v>104</v>
      </c>
      <c r="E3096" s="35" t="s">
        <v>173</v>
      </c>
      <c r="F3096" s="46">
        <f>IF(Cadastro_Cargas!$E$2=0,0,IF(Perfil_Area!$H$9=0,0,MIN(Cadastro_Cargas!$E$2,MAX(Cadastro_Cargas!$F$2,Perfil_Area!$H$9*RANDBETWEEN(85,115)/100))))</f>
        <v>0</v>
      </c>
    </row>
    <row r="3097" ht="15.0" customHeight="1">
      <c r="A3097" s="45">
        <v>45667.2083333333</v>
      </c>
      <c r="B3097" s="35">
        <v>5.0</v>
      </c>
      <c r="C3097" s="35" t="s">
        <v>128</v>
      </c>
      <c r="D3097" s="36" t="s">
        <v>105</v>
      </c>
      <c r="E3097" s="35" t="s">
        <v>173</v>
      </c>
      <c r="F3097" s="46">
        <f>IF(Cadastro_Cargas!$E$3=0,0,IF(Perfil_Area!$H$11=0,0,MIN(Cadastro_Cargas!$E$3,MAX(Cadastro_Cargas!$F$3,Perfil_Area!$H$11*RANDBETWEEN(85,115)/100))))</f>
        <v>0</v>
      </c>
    </row>
    <row r="3098" ht="15.0" customHeight="1">
      <c r="A3098" s="45">
        <v>45667.2083333333</v>
      </c>
      <c r="B3098" s="35">
        <v>5.0</v>
      </c>
      <c r="C3098" s="35" t="s">
        <v>128</v>
      </c>
      <c r="D3098" s="36" t="s">
        <v>106</v>
      </c>
      <c r="E3098" s="35" t="s">
        <v>173</v>
      </c>
      <c r="F3098" s="46">
        <f>IF(Cadastro_Cargas!$E$4=0,0,IF(Perfil_Area!$H$13=0,0,MIN(Cadastro_Cargas!$E$4,MAX(Cadastro_Cargas!$F$4,Perfil_Area!$H$13*RANDBETWEEN(85,115)/100))))</f>
        <v>0</v>
      </c>
    </row>
    <row r="3099" ht="15.0" customHeight="1">
      <c r="A3099" s="45">
        <v>45667.2083333333</v>
      </c>
      <c r="B3099" s="35">
        <v>5.0</v>
      </c>
      <c r="C3099" s="35" t="s">
        <v>128</v>
      </c>
      <c r="D3099" s="36" t="s">
        <v>107</v>
      </c>
      <c r="E3099" s="35" t="s">
        <v>173</v>
      </c>
      <c r="F3099" s="46">
        <f>IF(Cadastro_Cargas!$E$5=0,0,IF(Perfil_Area!$H$15=0,0,MIN(Cadastro_Cargas!$E$5,MAX(Cadastro_Cargas!$F$5,Perfil_Area!$H$15*RANDBETWEEN(85,115)/100))))</f>
        <v>0.2</v>
      </c>
    </row>
    <row r="3100" ht="15.0" customHeight="1">
      <c r="A3100" s="45">
        <v>45667.2083333333</v>
      </c>
      <c r="B3100" s="35">
        <v>5.0</v>
      </c>
      <c r="C3100" s="35" t="s">
        <v>128</v>
      </c>
      <c r="D3100" s="39" t="s">
        <v>31</v>
      </c>
      <c r="E3100" s="35" t="s">
        <v>174</v>
      </c>
      <c r="F3100" s="46">
        <f>IF(Cadastro_Cargas!$E$6=0,0,IF(Perfil_Area!$H$3=0,0,MIN(Cadastro_Cargas!$E$6,MAX(Cadastro_Cargas!$F$6,Perfil_Area!$H$3*RANDBETWEEN(85,115)/100))))</f>
        <v>0.606</v>
      </c>
    </row>
    <row r="3101" ht="15.0" customHeight="1">
      <c r="A3101" s="45">
        <v>45667.2083333333</v>
      </c>
      <c r="B3101" s="35">
        <v>5.0</v>
      </c>
      <c r="C3101" s="35" t="s">
        <v>128</v>
      </c>
      <c r="D3101" s="40" t="s">
        <v>44</v>
      </c>
      <c r="E3101" s="35" t="s">
        <v>174</v>
      </c>
      <c r="F3101" s="46">
        <f>IF(Cadastro_Cargas!$E$7=0,0,IF(Perfil_Area!$H$5=0,0,MIN(Cadastro_Cargas!$E$7,MAX(Cadastro_Cargas!$F$7,Perfil_Area!$H$5*RANDBETWEEN(85,115)/100))))</f>
        <v>0.354</v>
      </c>
    </row>
    <row r="3102" ht="15.0" customHeight="1">
      <c r="A3102" s="45">
        <v>45667.2083333333</v>
      </c>
      <c r="B3102" s="35">
        <v>5.0</v>
      </c>
      <c r="C3102" s="35" t="s">
        <v>128</v>
      </c>
      <c r="D3102" s="41" t="s">
        <v>56</v>
      </c>
      <c r="E3102" s="35" t="s">
        <v>174</v>
      </c>
      <c r="F3102" s="46">
        <f>IF(Cadastro_Cargas!$E$8=0,0,IF(Perfil_Area!$H$7=0,0,MIN(Cadastro_Cargas!$E$8,MAX(Cadastro_Cargas!$F$8,Perfil_Area!$H$7*RANDBETWEEN(85,115)/100))))</f>
        <v>0.12084</v>
      </c>
    </row>
    <row r="3103" ht="15.0" customHeight="1">
      <c r="A3103" s="45">
        <v>45667.2083333333</v>
      </c>
      <c r="B3103" s="35">
        <v>5.0</v>
      </c>
      <c r="C3103" s="35" t="s">
        <v>129</v>
      </c>
      <c r="D3103" s="36" t="s">
        <v>104</v>
      </c>
      <c r="E3103" s="35" t="s">
        <v>173</v>
      </c>
      <c r="F3103" s="46">
        <f>IF(Cadastro_Cargas!$E$9=0,0,IF(Perfil_Area!$H$10=0,0,MIN(Cadastro_Cargas!$E$9,MAX(Cadastro_Cargas!$F$9,Perfil_Area!$H$10*RANDBETWEEN(85,115)/100))))</f>
        <v>0</v>
      </c>
    </row>
    <row r="3104" ht="15.0" customHeight="1">
      <c r="A3104" s="45">
        <v>45667.2083333333</v>
      </c>
      <c r="B3104" s="35">
        <v>5.0</v>
      </c>
      <c r="C3104" s="35" t="s">
        <v>129</v>
      </c>
      <c r="D3104" s="36" t="s">
        <v>105</v>
      </c>
      <c r="E3104" s="35" t="s">
        <v>173</v>
      </c>
      <c r="F3104" s="46">
        <f>IF(Cadastro_Cargas!$E$10=0,0,IF(Perfil_Area!$H$12=0,0,MIN(Cadastro_Cargas!$E$10,MAX(Cadastro_Cargas!$F$10,Perfil_Area!$H$12*RANDBETWEEN(85,115)/100))))</f>
        <v>0</v>
      </c>
    </row>
    <row r="3105" ht="15.0" customHeight="1">
      <c r="A3105" s="45">
        <v>45667.2083333333</v>
      </c>
      <c r="B3105" s="35">
        <v>5.0</v>
      </c>
      <c r="C3105" s="35" t="s">
        <v>129</v>
      </c>
      <c r="D3105" s="36" t="s">
        <v>106</v>
      </c>
      <c r="E3105" s="35" t="s">
        <v>173</v>
      </c>
      <c r="F3105" s="46">
        <f>IF(Cadastro_Cargas!$E$11=0,0,IF(Perfil_Area!$H$14=0,0,MIN(Cadastro_Cargas!$E$11,MAX(Cadastro_Cargas!$F$11,Perfil_Area!$H$14*RANDBETWEEN(85,115)/100))))</f>
        <v>2.367013373</v>
      </c>
    </row>
    <row r="3106" ht="15.0" customHeight="1">
      <c r="A3106" s="45">
        <v>45667.2083333333</v>
      </c>
      <c r="B3106" s="35">
        <v>5.0</v>
      </c>
      <c r="C3106" s="35" t="s">
        <v>129</v>
      </c>
      <c r="D3106" s="36" t="s">
        <v>107</v>
      </c>
      <c r="E3106" s="35" t="s">
        <v>173</v>
      </c>
      <c r="F3106" s="46">
        <f>IF(Cadastro_Cargas!$E$12=0,0,IF(Perfil_Area!$H$16=0,0,MIN(Cadastro_Cargas!$E$12,MAX(Cadastro_Cargas!$F$12,Perfil_Area!$H$16*RANDBETWEEN(85,115)/100))))</f>
        <v>0.2</v>
      </c>
    </row>
    <row r="3107" ht="15.0" customHeight="1">
      <c r="A3107" s="45">
        <v>45667.2083333333</v>
      </c>
      <c r="B3107" s="35">
        <v>5.0</v>
      </c>
      <c r="C3107" s="35" t="s">
        <v>129</v>
      </c>
      <c r="D3107" s="39" t="s">
        <v>31</v>
      </c>
      <c r="E3107" s="35" t="s">
        <v>174</v>
      </c>
      <c r="F3107" s="46">
        <f>IF(Cadastro_Cargas!$E$13=0,0,IF(Perfil_Area!$H$4=0,0,MIN(Cadastro_Cargas!$E$13,MAX(Cadastro_Cargas!$F$13,Perfil_Area!$H$4*RANDBETWEEN(85,115)/100))))</f>
        <v>1.1175</v>
      </c>
    </row>
    <row r="3108" ht="15.0" customHeight="1">
      <c r="A3108" s="45">
        <v>45667.2083333333</v>
      </c>
      <c r="B3108" s="35">
        <v>5.0</v>
      </c>
      <c r="C3108" s="35" t="s">
        <v>129</v>
      </c>
      <c r="D3108" s="40" t="s">
        <v>44</v>
      </c>
      <c r="E3108" s="35" t="s">
        <v>174</v>
      </c>
      <c r="F3108" s="46">
        <f>IF(Cadastro_Cargas!$E$14=0,0,IF(Perfil_Area!$H$6=0,0,MIN(Cadastro_Cargas!$E$14,MAX(Cadastro_Cargas!$F$14,Perfil_Area!$H$6*RANDBETWEEN(85,115)/100))))</f>
        <v>0.514</v>
      </c>
    </row>
    <row r="3109" ht="15.0" customHeight="1">
      <c r="A3109" s="45">
        <v>45667.2083333333</v>
      </c>
      <c r="B3109" s="35">
        <v>5.0</v>
      </c>
      <c r="C3109" s="35" t="s">
        <v>129</v>
      </c>
      <c r="D3109" s="41" t="s">
        <v>56</v>
      </c>
      <c r="E3109" s="35" t="s">
        <v>174</v>
      </c>
      <c r="F3109" s="46">
        <f>IF(Cadastro_Cargas!$E$15=0,0,IF(Perfil_Area!$H$8=0,0,MIN(Cadastro_Cargas!$E$15,MAX(Cadastro_Cargas!$F$15,Perfil_Area!$H$8*RANDBETWEEN(85,115)/100))))</f>
        <v>0.21534</v>
      </c>
    </row>
    <row r="3110" ht="15.0" customHeight="1">
      <c r="A3110" s="45">
        <v>45667.25</v>
      </c>
      <c r="B3110" s="35">
        <v>6.0</v>
      </c>
      <c r="C3110" s="35" t="s">
        <v>128</v>
      </c>
      <c r="D3110" s="36" t="s">
        <v>104</v>
      </c>
      <c r="E3110" s="35" t="s">
        <v>173</v>
      </c>
      <c r="F3110" s="46">
        <f>IF(Cadastro_Cargas!$E$2=0,0,IF(Perfil_Area!$I$9=0,0,MIN(Cadastro_Cargas!$E$2,MAX(Cadastro_Cargas!$F$2,Perfil_Area!$I$9*RANDBETWEEN(85,115)/100))))</f>
        <v>0</v>
      </c>
    </row>
    <row r="3111" ht="15.0" customHeight="1">
      <c r="A3111" s="45">
        <v>45667.25</v>
      </c>
      <c r="B3111" s="35">
        <v>6.0</v>
      </c>
      <c r="C3111" s="35" t="s">
        <v>128</v>
      </c>
      <c r="D3111" s="36" t="s">
        <v>105</v>
      </c>
      <c r="E3111" s="35" t="s">
        <v>173</v>
      </c>
      <c r="F3111" s="46">
        <f>IF(Cadastro_Cargas!$E$3=0,0,IF(Perfil_Area!$I$11=0,0,MIN(Cadastro_Cargas!$E$3,MAX(Cadastro_Cargas!$F$3,Perfil_Area!$I$11*RANDBETWEEN(85,115)/100))))</f>
        <v>0</v>
      </c>
    </row>
    <row r="3112" ht="15.0" customHeight="1">
      <c r="A3112" s="45">
        <v>45667.25</v>
      </c>
      <c r="B3112" s="35">
        <v>6.0</v>
      </c>
      <c r="C3112" s="35" t="s">
        <v>128</v>
      </c>
      <c r="D3112" s="36" t="s">
        <v>106</v>
      </c>
      <c r="E3112" s="35" t="s">
        <v>173</v>
      </c>
      <c r="F3112" s="46">
        <f>IF(Cadastro_Cargas!$E$4=0,0,IF(Perfil_Area!$I$13=0,0,MIN(Cadastro_Cargas!$E$4,MAX(Cadastro_Cargas!$F$4,Perfil_Area!$I$13*RANDBETWEEN(85,115)/100))))</f>
        <v>0</v>
      </c>
    </row>
    <row r="3113" ht="15.0" customHeight="1">
      <c r="A3113" s="45">
        <v>45667.25</v>
      </c>
      <c r="B3113" s="35">
        <v>6.0</v>
      </c>
      <c r="C3113" s="35" t="s">
        <v>128</v>
      </c>
      <c r="D3113" s="36" t="s">
        <v>107</v>
      </c>
      <c r="E3113" s="35" t="s">
        <v>173</v>
      </c>
      <c r="F3113" s="46">
        <f>IF(Cadastro_Cargas!$E$5=0,0,IF(Perfil_Area!$I$15=0,0,MIN(Cadastro_Cargas!$E$5,MAX(Cadastro_Cargas!$F$5,Perfil_Area!$I$15*RANDBETWEEN(85,115)/100))))</f>
        <v>0.174</v>
      </c>
    </row>
    <row r="3114" ht="15.0" customHeight="1">
      <c r="A3114" s="45">
        <v>45667.25</v>
      </c>
      <c r="B3114" s="35">
        <v>6.0</v>
      </c>
      <c r="C3114" s="35" t="s">
        <v>128</v>
      </c>
      <c r="D3114" s="39" t="s">
        <v>31</v>
      </c>
      <c r="E3114" s="35" t="s">
        <v>174</v>
      </c>
      <c r="F3114" s="46">
        <f>IF(Cadastro_Cargas!$E$6=0,0,IF(Perfil_Area!$I$3=0,0,MIN(Cadastro_Cargas!$E$6,MAX(Cadastro_Cargas!$F$6,Perfil_Area!$I$3*RANDBETWEEN(85,115)/100))))</f>
        <v>0.606</v>
      </c>
    </row>
    <row r="3115" ht="15.0" customHeight="1">
      <c r="A3115" s="45">
        <v>45667.25</v>
      </c>
      <c r="B3115" s="35">
        <v>6.0</v>
      </c>
      <c r="C3115" s="35" t="s">
        <v>128</v>
      </c>
      <c r="D3115" s="40" t="s">
        <v>44</v>
      </c>
      <c r="E3115" s="35" t="s">
        <v>174</v>
      </c>
      <c r="F3115" s="46">
        <f>IF(Cadastro_Cargas!$E$7=0,0,IF(Perfil_Area!$I$5=0,0,MIN(Cadastro_Cargas!$E$7,MAX(Cadastro_Cargas!$F$7,Perfil_Area!$I$5*RANDBETWEEN(85,115)/100))))</f>
        <v>0.354</v>
      </c>
    </row>
    <row r="3116" ht="15.0" customHeight="1">
      <c r="A3116" s="45">
        <v>45667.25</v>
      </c>
      <c r="B3116" s="35">
        <v>6.0</v>
      </c>
      <c r="C3116" s="35" t="s">
        <v>128</v>
      </c>
      <c r="D3116" s="41" t="s">
        <v>56</v>
      </c>
      <c r="E3116" s="35" t="s">
        <v>174</v>
      </c>
      <c r="F3116" s="46">
        <f>IF(Cadastro_Cargas!$E$8=0,0,IF(Perfil_Area!$I$7=0,0,MIN(Cadastro_Cargas!$E$8,MAX(Cadastro_Cargas!$F$8,Perfil_Area!$I$7*RANDBETWEEN(85,115)/100))))</f>
        <v>0.0528</v>
      </c>
    </row>
    <row r="3117" ht="15.0" customHeight="1">
      <c r="A3117" s="45">
        <v>45667.25</v>
      </c>
      <c r="B3117" s="35">
        <v>6.0</v>
      </c>
      <c r="C3117" s="35" t="s">
        <v>129</v>
      </c>
      <c r="D3117" s="36" t="s">
        <v>104</v>
      </c>
      <c r="E3117" s="35" t="s">
        <v>173</v>
      </c>
      <c r="F3117" s="46">
        <f>IF(Cadastro_Cargas!$E$9=0,0,IF(Perfil_Area!$I$10=0,0,MIN(Cadastro_Cargas!$E$9,MAX(Cadastro_Cargas!$F$9,Perfil_Area!$I$10*RANDBETWEEN(85,115)/100))))</f>
        <v>0</v>
      </c>
    </row>
    <row r="3118" ht="15.0" customHeight="1">
      <c r="A3118" s="45">
        <v>45667.25</v>
      </c>
      <c r="B3118" s="35">
        <v>6.0</v>
      </c>
      <c r="C3118" s="35" t="s">
        <v>129</v>
      </c>
      <c r="D3118" s="36" t="s">
        <v>105</v>
      </c>
      <c r="E3118" s="35" t="s">
        <v>173</v>
      </c>
      <c r="F3118" s="46">
        <f>IF(Cadastro_Cargas!$E$10=0,0,IF(Perfil_Area!$I$12=0,0,MIN(Cadastro_Cargas!$E$10,MAX(Cadastro_Cargas!$F$10,Perfil_Area!$I$12*RANDBETWEEN(85,115)/100))))</f>
        <v>0</v>
      </c>
    </row>
    <row r="3119" ht="15.0" customHeight="1">
      <c r="A3119" s="45">
        <v>45667.25</v>
      </c>
      <c r="B3119" s="35">
        <v>6.0</v>
      </c>
      <c r="C3119" s="35" t="s">
        <v>129</v>
      </c>
      <c r="D3119" s="36" t="s">
        <v>106</v>
      </c>
      <c r="E3119" s="35" t="s">
        <v>173</v>
      </c>
      <c r="F3119" s="46">
        <f>IF(Cadastro_Cargas!$E$11=0,0,IF(Perfil_Area!$I$14=0,0,MIN(Cadastro_Cargas!$E$11,MAX(Cadastro_Cargas!$F$11,Perfil_Area!$I$14*RANDBETWEEN(85,115)/100))))</f>
        <v>2.367013373</v>
      </c>
    </row>
    <row r="3120" ht="15.0" customHeight="1">
      <c r="A3120" s="45">
        <v>45667.25</v>
      </c>
      <c r="B3120" s="35">
        <v>6.0</v>
      </c>
      <c r="C3120" s="35" t="s">
        <v>129</v>
      </c>
      <c r="D3120" s="36" t="s">
        <v>107</v>
      </c>
      <c r="E3120" s="35" t="s">
        <v>173</v>
      </c>
      <c r="F3120" s="46">
        <f>IF(Cadastro_Cargas!$E$12=0,0,IF(Perfil_Area!$I$16=0,0,MIN(Cadastro_Cargas!$E$12,MAX(Cadastro_Cargas!$F$12,Perfil_Area!$I$16*RANDBETWEEN(85,115)/100))))</f>
        <v>0.2</v>
      </c>
    </row>
    <row r="3121" ht="15.0" customHeight="1">
      <c r="A3121" s="45">
        <v>45667.25</v>
      </c>
      <c r="B3121" s="35">
        <v>6.0</v>
      </c>
      <c r="C3121" s="35" t="s">
        <v>129</v>
      </c>
      <c r="D3121" s="39" t="s">
        <v>31</v>
      </c>
      <c r="E3121" s="35" t="s">
        <v>174</v>
      </c>
      <c r="F3121" s="46">
        <f>IF(Cadastro_Cargas!$E$13=0,0,IF(Perfil_Area!$I$4=0,0,MIN(Cadastro_Cargas!$E$13,MAX(Cadastro_Cargas!$F$13,Perfil_Area!$I$4*RANDBETWEEN(85,115)/100))))</f>
        <v>1.1175</v>
      </c>
    </row>
    <row r="3122" ht="15.0" customHeight="1">
      <c r="A3122" s="45">
        <v>45667.25</v>
      </c>
      <c r="B3122" s="35">
        <v>6.0</v>
      </c>
      <c r="C3122" s="35" t="s">
        <v>129</v>
      </c>
      <c r="D3122" s="40" t="s">
        <v>44</v>
      </c>
      <c r="E3122" s="35" t="s">
        <v>174</v>
      </c>
      <c r="F3122" s="46">
        <f>IF(Cadastro_Cargas!$E$14=0,0,IF(Perfil_Area!$I$6=0,0,MIN(Cadastro_Cargas!$E$14,MAX(Cadastro_Cargas!$F$14,Perfil_Area!$I$6*RANDBETWEEN(85,115)/100))))</f>
        <v>0.514</v>
      </c>
    </row>
    <row r="3123" ht="15.0" customHeight="1">
      <c r="A3123" s="45">
        <v>45667.25</v>
      </c>
      <c r="B3123" s="35">
        <v>6.0</v>
      </c>
      <c r="C3123" s="35" t="s">
        <v>129</v>
      </c>
      <c r="D3123" s="41" t="s">
        <v>56</v>
      </c>
      <c r="E3123" s="35" t="s">
        <v>174</v>
      </c>
      <c r="F3123" s="46">
        <f>IF(Cadastro_Cargas!$E$15=0,0,IF(Perfil_Area!$I$8=0,0,MIN(Cadastro_Cargas!$E$15,MAX(Cadastro_Cargas!$F$15,Perfil_Area!$I$8*RANDBETWEEN(85,115)/100))))</f>
        <v>0.1008</v>
      </c>
    </row>
    <row r="3124" ht="15.0" customHeight="1">
      <c r="A3124" s="45">
        <v>45667.2916666667</v>
      </c>
      <c r="B3124" s="35">
        <v>7.0</v>
      </c>
      <c r="C3124" s="35" t="s">
        <v>128</v>
      </c>
      <c r="D3124" s="36" t="s">
        <v>104</v>
      </c>
      <c r="E3124" s="35" t="s">
        <v>173</v>
      </c>
      <c r="F3124" s="46">
        <f>IF(Cadastro_Cargas!$E$2=0,0,IF(Perfil_Area!$J$9=0,0,MIN(Cadastro_Cargas!$E$2,MAX(Cadastro_Cargas!$F$2,Perfil_Area!$J$9*RANDBETWEEN(85,115)/100))))</f>
        <v>0</v>
      </c>
    </row>
    <row r="3125" ht="15.0" customHeight="1">
      <c r="A3125" s="45">
        <v>45667.2916666667</v>
      </c>
      <c r="B3125" s="35">
        <v>7.0</v>
      </c>
      <c r="C3125" s="35" t="s">
        <v>128</v>
      </c>
      <c r="D3125" s="36" t="s">
        <v>105</v>
      </c>
      <c r="E3125" s="35" t="s">
        <v>173</v>
      </c>
      <c r="F3125" s="46">
        <f>IF(Cadastro_Cargas!$E$3=0,0,IF(Perfil_Area!$J$11=0,0,MIN(Cadastro_Cargas!$E$3,MAX(Cadastro_Cargas!$F$3,Perfil_Area!$J$11*RANDBETWEEN(85,115)/100))))</f>
        <v>0</v>
      </c>
    </row>
    <row r="3126" ht="15.0" customHeight="1">
      <c r="A3126" s="45">
        <v>45667.2916666667</v>
      </c>
      <c r="B3126" s="35">
        <v>7.0</v>
      </c>
      <c r="C3126" s="35" t="s">
        <v>128</v>
      </c>
      <c r="D3126" s="36" t="s">
        <v>106</v>
      </c>
      <c r="E3126" s="35" t="s">
        <v>173</v>
      </c>
      <c r="F3126" s="46">
        <f>IF(Cadastro_Cargas!$E$4=0,0,IF(Perfil_Area!$J$13=0,0,MIN(Cadastro_Cargas!$E$4,MAX(Cadastro_Cargas!$F$4,Perfil_Area!$J$13*RANDBETWEEN(85,115)/100))))</f>
        <v>0</v>
      </c>
    </row>
    <row r="3127" ht="15.0" customHeight="1">
      <c r="A3127" s="45">
        <v>45667.2916666667</v>
      </c>
      <c r="B3127" s="35">
        <v>7.0</v>
      </c>
      <c r="C3127" s="35" t="s">
        <v>128</v>
      </c>
      <c r="D3127" s="36" t="s">
        <v>107</v>
      </c>
      <c r="E3127" s="35" t="s">
        <v>173</v>
      </c>
      <c r="F3127" s="46">
        <f>IF(Cadastro_Cargas!$E$5=0,0,IF(Perfil_Area!$J$15=0,0,MIN(Cadastro_Cargas!$E$5,MAX(Cadastro_Cargas!$F$5,Perfil_Area!$J$15*RANDBETWEEN(85,115)/100))))</f>
        <v>0.2</v>
      </c>
    </row>
    <row r="3128" ht="15.0" customHeight="1">
      <c r="A3128" s="45">
        <v>45667.2916666667</v>
      </c>
      <c r="B3128" s="35">
        <v>7.0</v>
      </c>
      <c r="C3128" s="35" t="s">
        <v>128</v>
      </c>
      <c r="D3128" s="39" t="s">
        <v>31</v>
      </c>
      <c r="E3128" s="35" t="s">
        <v>174</v>
      </c>
      <c r="F3128" s="46">
        <f>IF(Cadastro_Cargas!$E$6=0,0,IF(Perfil_Area!$J$3=0,0,MIN(Cadastro_Cargas!$E$6,MAX(Cadastro_Cargas!$F$6,Perfil_Area!$J$3*RANDBETWEEN(85,115)/100))))</f>
        <v>0.606</v>
      </c>
    </row>
    <row r="3129" ht="15.0" customHeight="1">
      <c r="A3129" s="45">
        <v>45667.2916666667</v>
      </c>
      <c r="B3129" s="35">
        <v>7.0</v>
      </c>
      <c r="C3129" s="35" t="s">
        <v>128</v>
      </c>
      <c r="D3129" s="40" t="s">
        <v>44</v>
      </c>
      <c r="E3129" s="35" t="s">
        <v>174</v>
      </c>
      <c r="F3129" s="46">
        <f>IF(Cadastro_Cargas!$E$7=0,0,IF(Perfil_Area!$J$5=0,0,MIN(Cadastro_Cargas!$E$7,MAX(Cadastro_Cargas!$F$7,Perfil_Area!$J$5*RANDBETWEEN(85,115)/100))))</f>
        <v>0.354</v>
      </c>
    </row>
    <row r="3130" ht="15.0" customHeight="1">
      <c r="A3130" s="45">
        <v>45667.2916666667</v>
      </c>
      <c r="B3130" s="35">
        <v>7.0</v>
      </c>
      <c r="C3130" s="35" t="s">
        <v>128</v>
      </c>
      <c r="D3130" s="41" t="s">
        <v>56</v>
      </c>
      <c r="E3130" s="35" t="s">
        <v>174</v>
      </c>
      <c r="F3130" s="46">
        <f>IF(Cadastro_Cargas!$E$8=0,0,IF(Perfil_Area!$J$7=0,0,MIN(Cadastro_Cargas!$E$8,MAX(Cadastro_Cargas!$F$8,Perfil_Area!$J$7*RANDBETWEEN(85,115)/100))))</f>
        <v>0</v>
      </c>
    </row>
    <row r="3131" ht="15.0" customHeight="1">
      <c r="A3131" s="45">
        <v>45667.2916666667</v>
      </c>
      <c r="B3131" s="35">
        <v>7.0</v>
      </c>
      <c r="C3131" s="35" t="s">
        <v>129</v>
      </c>
      <c r="D3131" s="36" t="s">
        <v>104</v>
      </c>
      <c r="E3131" s="35" t="s">
        <v>173</v>
      </c>
      <c r="F3131" s="46">
        <f>IF(Cadastro_Cargas!$E$9=0,0,IF(Perfil_Area!$J$10=0,0,MIN(Cadastro_Cargas!$E$9,MAX(Cadastro_Cargas!$F$9,Perfil_Area!$J$10*RANDBETWEEN(85,115)/100))))</f>
        <v>0</v>
      </c>
    </row>
    <row r="3132" ht="15.0" customHeight="1">
      <c r="A3132" s="45">
        <v>45667.2916666667</v>
      </c>
      <c r="B3132" s="35">
        <v>7.0</v>
      </c>
      <c r="C3132" s="35" t="s">
        <v>129</v>
      </c>
      <c r="D3132" s="36" t="s">
        <v>105</v>
      </c>
      <c r="E3132" s="35" t="s">
        <v>173</v>
      </c>
      <c r="F3132" s="46">
        <f>IF(Cadastro_Cargas!$E$10=0,0,IF(Perfil_Area!$J$12=0,0,MIN(Cadastro_Cargas!$E$10,MAX(Cadastro_Cargas!$F$10,Perfil_Area!$J$12*RANDBETWEEN(85,115)/100))))</f>
        <v>17.6</v>
      </c>
    </row>
    <row r="3133" ht="15.0" customHeight="1">
      <c r="A3133" s="45">
        <v>45667.2916666667</v>
      </c>
      <c r="B3133" s="35">
        <v>7.0</v>
      </c>
      <c r="C3133" s="35" t="s">
        <v>129</v>
      </c>
      <c r="D3133" s="36" t="s">
        <v>106</v>
      </c>
      <c r="E3133" s="35" t="s">
        <v>173</v>
      </c>
      <c r="F3133" s="46">
        <f>IF(Cadastro_Cargas!$E$11=0,0,IF(Perfil_Area!$J$14=0,0,MIN(Cadastro_Cargas!$E$11,MAX(Cadastro_Cargas!$F$11,Perfil_Area!$J$14*RANDBETWEEN(85,115)/100))))</f>
        <v>1.964977712</v>
      </c>
    </row>
    <row r="3134" ht="15.0" customHeight="1">
      <c r="A3134" s="45">
        <v>45667.2916666667</v>
      </c>
      <c r="B3134" s="35">
        <v>7.0</v>
      </c>
      <c r="C3134" s="35" t="s">
        <v>129</v>
      </c>
      <c r="D3134" s="36" t="s">
        <v>107</v>
      </c>
      <c r="E3134" s="35" t="s">
        <v>173</v>
      </c>
      <c r="F3134" s="46">
        <f>IF(Cadastro_Cargas!$E$12=0,0,IF(Perfil_Area!$J$16=0,0,MIN(Cadastro_Cargas!$E$12,MAX(Cadastro_Cargas!$F$12,Perfil_Area!$J$16*RANDBETWEEN(85,115)/100))))</f>
        <v>0.2</v>
      </c>
    </row>
    <row r="3135" ht="15.0" customHeight="1">
      <c r="A3135" s="45">
        <v>45667.2916666667</v>
      </c>
      <c r="B3135" s="35">
        <v>7.0</v>
      </c>
      <c r="C3135" s="35" t="s">
        <v>129</v>
      </c>
      <c r="D3135" s="39" t="s">
        <v>31</v>
      </c>
      <c r="E3135" s="35" t="s">
        <v>174</v>
      </c>
      <c r="F3135" s="46">
        <f>IF(Cadastro_Cargas!$E$13=0,0,IF(Perfil_Area!$J$4=0,0,MIN(Cadastro_Cargas!$E$13,MAX(Cadastro_Cargas!$F$13,Perfil_Area!$J$4*RANDBETWEEN(85,115)/100))))</f>
        <v>1.1232</v>
      </c>
    </row>
    <row r="3136" ht="15.0" customHeight="1">
      <c r="A3136" s="45">
        <v>45667.2916666667</v>
      </c>
      <c r="B3136" s="35">
        <v>7.0</v>
      </c>
      <c r="C3136" s="35" t="s">
        <v>129</v>
      </c>
      <c r="D3136" s="40" t="s">
        <v>44</v>
      </c>
      <c r="E3136" s="35" t="s">
        <v>174</v>
      </c>
      <c r="F3136" s="46">
        <f>IF(Cadastro_Cargas!$E$14=0,0,IF(Perfil_Area!$J$6=0,0,MIN(Cadastro_Cargas!$E$14,MAX(Cadastro_Cargas!$F$14,Perfil_Area!$J$6*RANDBETWEEN(85,115)/100))))</f>
        <v>0.514</v>
      </c>
    </row>
    <row r="3137" ht="15.0" customHeight="1">
      <c r="A3137" s="45">
        <v>45667.2916666667</v>
      </c>
      <c r="B3137" s="35">
        <v>7.0</v>
      </c>
      <c r="C3137" s="35" t="s">
        <v>129</v>
      </c>
      <c r="D3137" s="41" t="s">
        <v>56</v>
      </c>
      <c r="E3137" s="35" t="s">
        <v>174</v>
      </c>
      <c r="F3137" s="46">
        <f>IF(Cadastro_Cargas!$E$15=0,0,IF(Perfil_Area!$J$8=0,0,MIN(Cadastro_Cargas!$E$15,MAX(Cadastro_Cargas!$F$15,Perfil_Area!$J$8*RANDBETWEEN(85,115)/100))))</f>
        <v>0</v>
      </c>
    </row>
    <row r="3138" ht="15.0" customHeight="1">
      <c r="A3138" s="45">
        <v>45667.3333333333</v>
      </c>
      <c r="B3138" s="35">
        <v>8.0</v>
      </c>
      <c r="C3138" s="35" t="s">
        <v>128</v>
      </c>
      <c r="D3138" s="36" t="s">
        <v>104</v>
      </c>
      <c r="E3138" s="35" t="s">
        <v>173</v>
      </c>
      <c r="F3138" s="46">
        <f>IF(Cadastro_Cargas!$E$2=0,0,IF(Perfil_Area!$K$9=0,0,MIN(Cadastro_Cargas!$E$2,MAX(Cadastro_Cargas!$F$2,Perfil_Area!$K$9*RANDBETWEEN(85,115)/100))))</f>
        <v>0</v>
      </c>
    </row>
    <row r="3139" ht="15.0" customHeight="1">
      <c r="A3139" s="45">
        <v>45667.3333333333</v>
      </c>
      <c r="B3139" s="35">
        <v>8.0</v>
      </c>
      <c r="C3139" s="35" t="s">
        <v>128</v>
      </c>
      <c r="D3139" s="36" t="s">
        <v>105</v>
      </c>
      <c r="E3139" s="35" t="s">
        <v>173</v>
      </c>
      <c r="F3139" s="46">
        <f>IF(Cadastro_Cargas!$E$3=0,0,IF(Perfil_Area!$K$11=0,0,MIN(Cadastro_Cargas!$E$3,MAX(Cadastro_Cargas!$F$3,Perfil_Area!$K$11*RANDBETWEEN(85,115)/100))))</f>
        <v>0</v>
      </c>
    </row>
    <row r="3140" ht="15.0" customHeight="1">
      <c r="A3140" s="45">
        <v>45667.3333333333</v>
      </c>
      <c r="B3140" s="35">
        <v>8.0</v>
      </c>
      <c r="C3140" s="35" t="s">
        <v>128</v>
      </c>
      <c r="D3140" s="36" t="s">
        <v>106</v>
      </c>
      <c r="E3140" s="35" t="s">
        <v>173</v>
      </c>
      <c r="F3140" s="46">
        <f>IF(Cadastro_Cargas!$E$4=0,0,IF(Perfil_Area!$K$13=0,0,MIN(Cadastro_Cargas!$E$4,MAX(Cadastro_Cargas!$F$4,Perfil_Area!$K$13*RANDBETWEEN(85,115)/100))))</f>
        <v>0</v>
      </c>
    </row>
    <row r="3141" ht="15.0" customHeight="1">
      <c r="A3141" s="45">
        <v>45667.3333333333</v>
      </c>
      <c r="B3141" s="35">
        <v>8.0</v>
      </c>
      <c r="C3141" s="35" t="s">
        <v>128</v>
      </c>
      <c r="D3141" s="36" t="s">
        <v>107</v>
      </c>
      <c r="E3141" s="35" t="s">
        <v>173</v>
      </c>
      <c r="F3141" s="46">
        <f>IF(Cadastro_Cargas!$E$5=0,0,IF(Perfil_Area!$K$15=0,0,MIN(Cadastro_Cargas!$E$5,MAX(Cadastro_Cargas!$F$5,Perfil_Area!$K$15*RANDBETWEEN(85,115)/100))))</f>
        <v>0.198</v>
      </c>
    </row>
    <row r="3142" ht="15.0" customHeight="1">
      <c r="A3142" s="45">
        <v>45667.3333333333</v>
      </c>
      <c r="B3142" s="35">
        <v>8.0</v>
      </c>
      <c r="C3142" s="35" t="s">
        <v>128</v>
      </c>
      <c r="D3142" s="39" t="s">
        <v>31</v>
      </c>
      <c r="E3142" s="35" t="s">
        <v>174</v>
      </c>
      <c r="F3142" s="46">
        <f>IF(Cadastro_Cargas!$E$6=0,0,IF(Perfil_Area!$K$3=0,0,MIN(Cadastro_Cargas!$E$6,MAX(Cadastro_Cargas!$F$6,Perfil_Area!$K$3*RANDBETWEEN(85,115)/100))))</f>
        <v>1.007</v>
      </c>
    </row>
    <row r="3143" ht="15.0" customHeight="1">
      <c r="A3143" s="45">
        <v>45667.3333333333</v>
      </c>
      <c r="B3143" s="35">
        <v>8.0</v>
      </c>
      <c r="C3143" s="35" t="s">
        <v>128</v>
      </c>
      <c r="D3143" s="40" t="s">
        <v>44</v>
      </c>
      <c r="E3143" s="35" t="s">
        <v>174</v>
      </c>
      <c r="F3143" s="46">
        <f>IF(Cadastro_Cargas!$E$7=0,0,IF(Perfil_Area!$K$5=0,0,MIN(Cadastro_Cargas!$E$7,MAX(Cadastro_Cargas!$F$7,Perfil_Area!$K$5*RANDBETWEEN(85,115)/100))))</f>
        <v>0.354</v>
      </c>
    </row>
    <row r="3144" ht="15.0" customHeight="1">
      <c r="A3144" s="45">
        <v>45667.3333333333</v>
      </c>
      <c r="B3144" s="35">
        <v>8.0</v>
      </c>
      <c r="C3144" s="35" t="s">
        <v>128</v>
      </c>
      <c r="D3144" s="41" t="s">
        <v>56</v>
      </c>
      <c r="E3144" s="35" t="s">
        <v>174</v>
      </c>
      <c r="F3144" s="46">
        <f>IF(Cadastro_Cargas!$E$8=0,0,IF(Perfil_Area!$K$7=0,0,MIN(Cadastro_Cargas!$E$8,MAX(Cadastro_Cargas!$F$8,Perfil_Area!$K$7*RANDBETWEEN(85,115)/100))))</f>
        <v>0</v>
      </c>
    </row>
    <row r="3145" ht="15.0" customHeight="1">
      <c r="A3145" s="45">
        <v>45667.3333333333</v>
      </c>
      <c r="B3145" s="35">
        <v>8.0</v>
      </c>
      <c r="C3145" s="35" t="s">
        <v>129</v>
      </c>
      <c r="D3145" s="36" t="s">
        <v>104</v>
      </c>
      <c r="E3145" s="35" t="s">
        <v>173</v>
      </c>
      <c r="F3145" s="46">
        <f>IF(Cadastro_Cargas!$E$9=0,0,IF(Perfil_Area!$K$10=0,0,MIN(Cadastro_Cargas!$E$9,MAX(Cadastro_Cargas!$F$9,Perfil_Area!$K$10*RANDBETWEEN(85,115)/100))))</f>
        <v>0</v>
      </c>
    </row>
    <row r="3146" ht="15.0" customHeight="1">
      <c r="A3146" s="45">
        <v>45667.3333333333</v>
      </c>
      <c r="B3146" s="35">
        <v>8.0</v>
      </c>
      <c r="C3146" s="35" t="s">
        <v>129</v>
      </c>
      <c r="D3146" s="36" t="s">
        <v>105</v>
      </c>
      <c r="E3146" s="35" t="s">
        <v>173</v>
      </c>
      <c r="F3146" s="46">
        <f>IF(Cadastro_Cargas!$E$10=0,0,IF(Perfil_Area!$K$12=0,0,MIN(Cadastro_Cargas!$E$10,MAX(Cadastro_Cargas!$F$10,Perfil_Area!$K$12*RANDBETWEEN(85,115)/100))))</f>
        <v>17.424</v>
      </c>
    </row>
    <row r="3147" ht="15.0" customHeight="1">
      <c r="A3147" s="45">
        <v>45667.3333333333</v>
      </c>
      <c r="B3147" s="35">
        <v>8.0</v>
      </c>
      <c r="C3147" s="35" t="s">
        <v>129</v>
      </c>
      <c r="D3147" s="36" t="s">
        <v>106</v>
      </c>
      <c r="E3147" s="35" t="s">
        <v>173</v>
      </c>
      <c r="F3147" s="46">
        <f>IF(Cadastro_Cargas!$E$11=0,0,IF(Perfil_Area!$K$14=0,0,MIN(Cadastro_Cargas!$E$11,MAX(Cadastro_Cargas!$F$11,Perfil_Area!$K$14*RANDBETWEEN(85,115)/100))))</f>
        <v>2.367013373</v>
      </c>
    </row>
    <row r="3148" ht="15.0" customHeight="1">
      <c r="A3148" s="45">
        <v>45667.3333333333</v>
      </c>
      <c r="B3148" s="35">
        <v>8.0</v>
      </c>
      <c r="C3148" s="35" t="s">
        <v>129</v>
      </c>
      <c r="D3148" s="36" t="s">
        <v>107</v>
      </c>
      <c r="E3148" s="35" t="s">
        <v>173</v>
      </c>
      <c r="F3148" s="46">
        <f>IF(Cadastro_Cargas!$E$12=0,0,IF(Perfil_Area!$K$16=0,0,MIN(Cadastro_Cargas!$E$12,MAX(Cadastro_Cargas!$F$12,Perfil_Area!$K$16*RANDBETWEEN(85,115)/100))))</f>
        <v>0.2</v>
      </c>
    </row>
    <row r="3149" ht="15.0" customHeight="1">
      <c r="A3149" s="45">
        <v>45667.3333333333</v>
      </c>
      <c r="B3149" s="35">
        <v>8.0</v>
      </c>
      <c r="C3149" s="35" t="s">
        <v>129</v>
      </c>
      <c r="D3149" s="39" t="s">
        <v>31</v>
      </c>
      <c r="E3149" s="35" t="s">
        <v>174</v>
      </c>
      <c r="F3149" s="46">
        <f>IF(Cadastro_Cargas!$E$13=0,0,IF(Perfil_Area!$K$4=0,0,MIN(Cadastro_Cargas!$E$13,MAX(Cadastro_Cargas!$F$13,Perfil_Area!$K$4*RANDBETWEEN(85,115)/100))))</f>
        <v>1.6606</v>
      </c>
    </row>
    <row r="3150" ht="15.0" customHeight="1">
      <c r="A3150" s="45">
        <v>45667.3333333333</v>
      </c>
      <c r="B3150" s="35">
        <v>8.0</v>
      </c>
      <c r="C3150" s="35" t="s">
        <v>129</v>
      </c>
      <c r="D3150" s="40" t="s">
        <v>44</v>
      </c>
      <c r="E3150" s="35" t="s">
        <v>174</v>
      </c>
      <c r="F3150" s="46">
        <f>IF(Cadastro_Cargas!$E$14=0,0,IF(Perfil_Area!$K$6=0,0,MIN(Cadastro_Cargas!$E$14,MAX(Cadastro_Cargas!$F$14,Perfil_Area!$K$6*RANDBETWEEN(85,115)/100))))</f>
        <v>0.514</v>
      </c>
    </row>
    <row r="3151" ht="15.0" customHeight="1">
      <c r="A3151" s="45">
        <v>45667.3333333333</v>
      </c>
      <c r="B3151" s="35">
        <v>8.0</v>
      </c>
      <c r="C3151" s="35" t="s">
        <v>129</v>
      </c>
      <c r="D3151" s="41" t="s">
        <v>56</v>
      </c>
      <c r="E3151" s="35" t="s">
        <v>174</v>
      </c>
      <c r="F3151" s="46">
        <f>IF(Cadastro_Cargas!$E$15=0,0,IF(Perfil_Area!$K$8=0,0,MIN(Cadastro_Cargas!$E$15,MAX(Cadastro_Cargas!$F$15,Perfil_Area!$K$8*RANDBETWEEN(85,115)/100))))</f>
        <v>0</v>
      </c>
    </row>
    <row r="3152" ht="15.0" customHeight="1">
      <c r="A3152" s="45">
        <v>45667.375</v>
      </c>
      <c r="B3152" s="35">
        <v>9.0</v>
      </c>
      <c r="C3152" s="35" t="s">
        <v>128</v>
      </c>
      <c r="D3152" s="36" t="s">
        <v>104</v>
      </c>
      <c r="E3152" s="35" t="s">
        <v>173</v>
      </c>
      <c r="F3152" s="46">
        <f>IF(Cadastro_Cargas!$E$2=0,0,IF(Perfil_Area!$L$9=0,0,MIN(Cadastro_Cargas!$E$2,MAX(Cadastro_Cargas!$F$2,Perfil_Area!$L$9*RANDBETWEEN(85,115)/100))))</f>
        <v>0</v>
      </c>
    </row>
    <row r="3153" ht="15.0" customHeight="1">
      <c r="A3153" s="45">
        <v>45667.375</v>
      </c>
      <c r="B3153" s="35">
        <v>9.0</v>
      </c>
      <c r="C3153" s="35" t="s">
        <v>128</v>
      </c>
      <c r="D3153" s="36" t="s">
        <v>105</v>
      </c>
      <c r="E3153" s="35" t="s">
        <v>173</v>
      </c>
      <c r="F3153" s="46">
        <f>IF(Cadastro_Cargas!$E$3=0,0,IF(Perfil_Area!$L$11=0,0,MIN(Cadastro_Cargas!$E$3,MAX(Cadastro_Cargas!$F$3,Perfil_Area!$L$11*RANDBETWEEN(85,115)/100))))</f>
        <v>0</v>
      </c>
    </row>
    <row r="3154" ht="15.0" customHeight="1">
      <c r="A3154" s="45">
        <v>45667.375</v>
      </c>
      <c r="B3154" s="35">
        <v>9.0</v>
      </c>
      <c r="C3154" s="35" t="s">
        <v>128</v>
      </c>
      <c r="D3154" s="36" t="s">
        <v>106</v>
      </c>
      <c r="E3154" s="35" t="s">
        <v>173</v>
      </c>
      <c r="F3154" s="46">
        <f>IF(Cadastro_Cargas!$E$4=0,0,IF(Perfil_Area!$L$13=0,0,MIN(Cadastro_Cargas!$E$4,MAX(Cadastro_Cargas!$F$4,Perfil_Area!$L$13*RANDBETWEEN(85,115)/100))))</f>
        <v>0</v>
      </c>
    </row>
    <row r="3155" ht="15.0" customHeight="1">
      <c r="A3155" s="45">
        <v>45667.375</v>
      </c>
      <c r="B3155" s="35">
        <v>9.0</v>
      </c>
      <c r="C3155" s="35" t="s">
        <v>128</v>
      </c>
      <c r="D3155" s="36" t="s">
        <v>107</v>
      </c>
      <c r="E3155" s="35" t="s">
        <v>173</v>
      </c>
      <c r="F3155" s="46">
        <f>IF(Cadastro_Cargas!$E$5=0,0,IF(Perfil_Area!$L$15=0,0,MIN(Cadastro_Cargas!$E$5,MAX(Cadastro_Cargas!$F$5,Perfil_Area!$L$15*RANDBETWEEN(85,115)/100))))</f>
        <v>0.2</v>
      </c>
    </row>
    <row r="3156" ht="15.0" customHeight="1">
      <c r="A3156" s="45">
        <v>45667.375</v>
      </c>
      <c r="B3156" s="35">
        <v>9.0</v>
      </c>
      <c r="C3156" s="35" t="s">
        <v>128</v>
      </c>
      <c r="D3156" s="39" t="s">
        <v>31</v>
      </c>
      <c r="E3156" s="35" t="s">
        <v>174</v>
      </c>
      <c r="F3156" s="46">
        <f>IF(Cadastro_Cargas!$E$6=0,0,IF(Perfil_Area!$L$3=0,0,MIN(Cadastro_Cargas!$E$6,MAX(Cadastro_Cargas!$F$6,Perfil_Area!$L$3*RANDBETWEEN(85,115)/100))))</f>
        <v>2.02</v>
      </c>
    </row>
    <row r="3157" ht="15.0" customHeight="1">
      <c r="A3157" s="45">
        <v>45667.375</v>
      </c>
      <c r="B3157" s="35">
        <v>9.0</v>
      </c>
      <c r="C3157" s="35" t="s">
        <v>128</v>
      </c>
      <c r="D3157" s="40" t="s">
        <v>44</v>
      </c>
      <c r="E3157" s="35" t="s">
        <v>174</v>
      </c>
      <c r="F3157" s="46">
        <f>IF(Cadastro_Cargas!$E$7=0,0,IF(Perfil_Area!$L$5=0,0,MIN(Cadastro_Cargas!$E$7,MAX(Cadastro_Cargas!$F$7,Perfil_Area!$L$5*RANDBETWEEN(85,115)/100))))</f>
        <v>0.29318</v>
      </c>
    </row>
    <row r="3158" ht="15.0" customHeight="1">
      <c r="A3158" s="45">
        <v>45667.375</v>
      </c>
      <c r="B3158" s="35">
        <v>9.0</v>
      </c>
      <c r="C3158" s="35" t="s">
        <v>128</v>
      </c>
      <c r="D3158" s="41" t="s">
        <v>56</v>
      </c>
      <c r="E3158" s="35" t="s">
        <v>174</v>
      </c>
      <c r="F3158" s="46">
        <f>IF(Cadastro_Cargas!$E$8=0,0,IF(Perfil_Area!$L$7=0,0,MIN(Cadastro_Cargas!$E$8,MAX(Cadastro_Cargas!$F$8,Perfil_Area!$L$7*RANDBETWEEN(85,115)/100))))</f>
        <v>0</v>
      </c>
    </row>
    <row r="3159" ht="15.0" customHeight="1">
      <c r="A3159" s="45">
        <v>45667.375</v>
      </c>
      <c r="B3159" s="35">
        <v>9.0</v>
      </c>
      <c r="C3159" s="35" t="s">
        <v>129</v>
      </c>
      <c r="D3159" s="36" t="s">
        <v>104</v>
      </c>
      <c r="E3159" s="35" t="s">
        <v>173</v>
      </c>
      <c r="F3159" s="46">
        <f>IF(Cadastro_Cargas!$E$9=0,0,IF(Perfil_Area!$L$10=0,0,MIN(Cadastro_Cargas!$E$9,MAX(Cadastro_Cargas!$F$9,Perfil_Area!$L$10*RANDBETWEEN(85,115)/100))))</f>
        <v>0</v>
      </c>
    </row>
    <row r="3160" ht="15.0" customHeight="1">
      <c r="A3160" s="45">
        <v>45667.375</v>
      </c>
      <c r="B3160" s="35">
        <v>9.0</v>
      </c>
      <c r="C3160" s="35" t="s">
        <v>129</v>
      </c>
      <c r="D3160" s="36" t="s">
        <v>105</v>
      </c>
      <c r="E3160" s="35" t="s">
        <v>173</v>
      </c>
      <c r="F3160" s="46">
        <f>IF(Cadastro_Cargas!$E$10=0,0,IF(Perfil_Area!$L$12=0,0,MIN(Cadastro_Cargas!$E$10,MAX(Cadastro_Cargas!$F$10,Perfil_Area!$L$12*RANDBETWEEN(85,115)/100))))</f>
        <v>0</v>
      </c>
    </row>
    <row r="3161" ht="15.0" customHeight="1">
      <c r="A3161" s="45">
        <v>45667.375</v>
      </c>
      <c r="B3161" s="35">
        <v>9.0</v>
      </c>
      <c r="C3161" s="35" t="s">
        <v>129</v>
      </c>
      <c r="D3161" s="36" t="s">
        <v>106</v>
      </c>
      <c r="E3161" s="35" t="s">
        <v>173</v>
      </c>
      <c r="F3161" s="46">
        <f>IF(Cadastro_Cargas!$E$11=0,0,IF(Perfil_Area!$L$14=0,0,MIN(Cadastro_Cargas!$E$11,MAX(Cadastro_Cargas!$F$11,Perfil_Area!$L$14*RANDBETWEEN(85,115)/100))))</f>
        <v>2.296002972</v>
      </c>
    </row>
    <row r="3162" ht="15.0" customHeight="1">
      <c r="A3162" s="45">
        <v>45667.375</v>
      </c>
      <c r="B3162" s="35">
        <v>9.0</v>
      </c>
      <c r="C3162" s="35" t="s">
        <v>129</v>
      </c>
      <c r="D3162" s="36" t="s">
        <v>107</v>
      </c>
      <c r="E3162" s="35" t="s">
        <v>173</v>
      </c>
      <c r="F3162" s="46">
        <f>IF(Cadastro_Cargas!$E$12=0,0,IF(Perfil_Area!$L$16=0,0,MIN(Cadastro_Cargas!$E$12,MAX(Cadastro_Cargas!$F$12,Perfil_Area!$L$16*RANDBETWEEN(85,115)/100))))</f>
        <v>0.184</v>
      </c>
    </row>
    <row r="3163" ht="15.0" customHeight="1">
      <c r="A3163" s="45">
        <v>45667.375</v>
      </c>
      <c r="B3163" s="35">
        <v>9.0</v>
      </c>
      <c r="C3163" s="35" t="s">
        <v>129</v>
      </c>
      <c r="D3163" s="39" t="s">
        <v>31</v>
      </c>
      <c r="E3163" s="35" t="s">
        <v>174</v>
      </c>
      <c r="F3163" s="46">
        <f>IF(Cadastro_Cargas!$E$13=0,0,IF(Perfil_Area!$L$4=0,0,MIN(Cadastro_Cargas!$E$13,MAX(Cadastro_Cargas!$F$13,Perfil_Area!$L$4*RANDBETWEEN(85,115)/100))))</f>
        <v>3.38975</v>
      </c>
    </row>
    <row r="3164" ht="15.0" customHeight="1">
      <c r="A3164" s="45">
        <v>45667.375</v>
      </c>
      <c r="B3164" s="35">
        <v>9.0</v>
      </c>
      <c r="C3164" s="35" t="s">
        <v>129</v>
      </c>
      <c r="D3164" s="40" t="s">
        <v>44</v>
      </c>
      <c r="E3164" s="35" t="s">
        <v>174</v>
      </c>
      <c r="F3164" s="46">
        <f>IF(Cadastro_Cargas!$E$14=0,0,IF(Perfil_Area!$L$6=0,0,MIN(Cadastro_Cargas!$E$14,MAX(Cadastro_Cargas!$F$14,Perfil_Area!$L$6*RANDBETWEEN(85,115)/100))))</f>
        <v>0.40582</v>
      </c>
    </row>
    <row r="3165" ht="15.0" customHeight="1">
      <c r="A3165" s="45">
        <v>45667.375</v>
      </c>
      <c r="B3165" s="35">
        <v>9.0</v>
      </c>
      <c r="C3165" s="35" t="s">
        <v>129</v>
      </c>
      <c r="D3165" s="41" t="s">
        <v>56</v>
      </c>
      <c r="E3165" s="35" t="s">
        <v>174</v>
      </c>
      <c r="F3165" s="46">
        <f>IF(Cadastro_Cargas!$E$15=0,0,IF(Perfil_Area!$L$8=0,0,MIN(Cadastro_Cargas!$E$15,MAX(Cadastro_Cargas!$F$15,Perfil_Area!$L$8*RANDBETWEEN(85,115)/100))))</f>
        <v>0</v>
      </c>
    </row>
    <row r="3166" ht="15.0" customHeight="1">
      <c r="A3166" s="45">
        <v>45667.4166666667</v>
      </c>
      <c r="B3166" s="35">
        <v>10.0</v>
      </c>
      <c r="C3166" s="35" t="s">
        <v>128</v>
      </c>
      <c r="D3166" s="36" t="s">
        <v>104</v>
      </c>
      <c r="E3166" s="35" t="s">
        <v>173</v>
      </c>
      <c r="F3166" s="46">
        <f>IF(Cadastro_Cargas!$E$2=0,0,IF(Perfil_Area!$M$9=0,0,MIN(Cadastro_Cargas!$E$2,MAX(Cadastro_Cargas!$F$2,Perfil_Area!$M$9*RANDBETWEEN(85,115)/100))))</f>
        <v>0</v>
      </c>
    </row>
    <row r="3167" ht="15.0" customHeight="1">
      <c r="A3167" s="45">
        <v>45667.4166666667</v>
      </c>
      <c r="B3167" s="35">
        <v>10.0</v>
      </c>
      <c r="C3167" s="35" t="s">
        <v>128</v>
      </c>
      <c r="D3167" s="36" t="s">
        <v>105</v>
      </c>
      <c r="E3167" s="35" t="s">
        <v>173</v>
      </c>
      <c r="F3167" s="46">
        <f>IF(Cadastro_Cargas!$E$3=0,0,IF(Perfil_Area!$M$11=0,0,MIN(Cadastro_Cargas!$E$3,MAX(Cadastro_Cargas!$F$3,Perfil_Area!$M$11*RANDBETWEEN(85,115)/100))))</f>
        <v>0</v>
      </c>
    </row>
    <row r="3168" ht="15.0" customHeight="1">
      <c r="A3168" s="45">
        <v>45667.4166666667</v>
      </c>
      <c r="B3168" s="35">
        <v>10.0</v>
      </c>
      <c r="C3168" s="35" t="s">
        <v>128</v>
      </c>
      <c r="D3168" s="36" t="s">
        <v>106</v>
      </c>
      <c r="E3168" s="35" t="s">
        <v>173</v>
      </c>
      <c r="F3168" s="46">
        <f>IF(Cadastro_Cargas!$E$4=0,0,IF(Perfil_Area!$M$13=0,0,MIN(Cadastro_Cargas!$E$4,MAX(Cadastro_Cargas!$F$4,Perfil_Area!$M$13*RANDBETWEEN(85,115)/100))))</f>
        <v>0</v>
      </c>
    </row>
    <row r="3169" ht="15.0" customHeight="1">
      <c r="A3169" s="45">
        <v>45667.4166666667</v>
      </c>
      <c r="B3169" s="35">
        <v>10.0</v>
      </c>
      <c r="C3169" s="35" t="s">
        <v>128</v>
      </c>
      <c r="D3169" s="36" t="s">
        <v>107</v>
      </c>
      <c r="E3169" s="35" t="s">
        <v>173</v>
      </c>
      <c r="F3169" s="46">
        <f>IF(Cadastro_Cargas!$E$5=0,0,IF(Perfil_Area!$M$15=0,0,MIN(Cadastro_Cargas!$E$5,MAX(Cadastro_Cargas!$F$5,Perfil_Area!$M$15*RANDBETWEEN(85,115)/100))))</f>
        <v>0.2</v>
      </c>
    </row>
    <row r="3170" ht="15.0" customHeight="1">
      <c r="A3170" s="45">
        <v>45667.4166666667</v>
      </c>
      <c r="B3170" s="35">
        <v>10.0</v>
      </c>
      <c r="C3170" s="35" t="s">
        <v>128</v>
      </c>
      <c r="D3170" s="39" t="s">
        <v>31</v>
      </c>
      <c r="E3170" s="35" t="s">
        <v>174</v>
      </c>
      <c r="F3170" s="46">
        <f>IF(Cadastro_Cargas!$E$6=0,0,IF(Perfil_Area!$M$3=0,0,MIN(Cadastro_Cargas!$E$6,MAX(Cadastro_Cargas!$F$6,Perfil_Area!$M$3*RANDBETWEEN(85,115)/100))))</f>
        <v>2.02</v>
      </c>
    </row>
    <row r="3171" ht="15.0" customHeight="1">
      <c r="A3171" s="45">
        <v>45667.4166666667</v>
      </c>
      <c r="B3171" s="35">
        <v>10.0</v>
      </c>
      <c r="C3171" s="35" t="s">
        <v>128</v>
      </c>
      <c r="D3171" s="40" t="s">
        <v>44</v>
      </c>
      <c r="E3171" s="35" t="s">
        <v>174</v>
      </c>
      <c r="F3171" s="46">
        <f>IF(Cadastro_Cargas!$E$7=0,0,IF(Perfil_Area!$M$5=0,0,MIN(Cadastro_Cargas!$E$7,MAX(Cadastro_Cargas!$F$7,Perfil_Area!$M$5*RANDBETWEEN(85,115)/100))))</f>
        <v>0.23838</v>
      </c>
    </row>
    <row r="3172" ht="15.0" customHeight="1">
      <c r="A3172" s="45">
        <v>45667.4166666667</v>
      </c>
      <c r="B3172" s="35">
        <v>10.0</v>
      </c>
      <c r="C3172" s="35" t="s">
        <v>128</v>
      </c>
      <c r="D3172" s="41" t="s">
        <v>56</v>
      </c>
      <c r="E3172" s="35" t="s">
        <v>174</v>
      </c>
      <c r="F3172" s="46">
        <f>IF(Cadastro_Cargas!$E$8=0,0,IF(Perfil_Area!$M$7=0,0,MIN(Cadastro_Cargas!$E$8,MAX(Cadastro_Cargas!$F$8,Perfil_Area!$M$7*RANDBETWEEN(85,115)/100))))</f>
        <v>0</v>
      </c>
    </row>
    <row r="3173" ht="15.0" customHeight="1">
      <c r="A3173" s="45">
        <v>45667.4166666667</v>
      </c>
      <c r="B3173" s="35">
        <v>10.0</v>
      </c>
      <c r="C3173" s="35" t="s">
        <v>129</v>
      </c>
      <c r="D3173" s="36" t="s">
        <v>104</v>
      </c>
      <c r="E3173" s="35" t="s">
        <v>173</v>
      </c>
      <c r="F3173" s="46">
        <f>IF(Cadastro_Cargas!$E$9=0,0,IF(Perfil_Area!$M$10=0,0,MIN(Cadastro_Cargas!$E$9,MAX(Cadastro_Cargas!$F$9,Perfil_Area!$M$10*RANDBETWEEN(85,115)/100))))</f>
        <v>0</v>
      </c>
    </row>
    <row r="3174" ht="15.0" customHeight="1">
      <c r="A3174" s="45">
        <v>45667.4166666667</v>
      </c>
      <c r="B3174" s="35">
        <v>10.0</v>
      </c>
      <c r="C3174" s="35" t="s">
        <v>129</v>
      </c>
      <c r="D3174" s="36" t="s">
        <v>105</v>
      </c>
      <c r="E3174" s="35" t="s">
        <v>173</v>
      </c>
      <c r="F3174" s="46">
        <f>IF(Cadastro_Cargas!$E$10=0,0,IF(Perfil_Area!$M$12=0,0,MIN(Cadastro_Cargas!$E$10,MAX(Cadastro_Cargas!$F$10,Perfil_Area!$M$12*RANDBETWEEN(85,115)/100))))</f>
        <v>0</v>
      </c>
    </row>
    <row r="3175" ht="15.0" customHeight="1">
      <c r="A3175" s="45">
        <v>45667.4166666667</v>
      </c>
      <c r="B3175" s="35">
        <v>10.0</v>
      </c>
      <c r="C3175" s="35" t="s">
        <v>129</v>
      </c>
      <c r="D3175" s="36" t="s">
        <v>106</v>
      </c>
      <c r="E3175" s="35" t="s">
        <v>173</v>
      </c>
      <c r="F3175" s="46">
        <f>IF(Cadastro_Cargas!$E$11=0,0,IF(Perfil_Area!$M$14=0,0,MIN(Cadastro_Cargas!$E$11,MAX(Cadastro_Cargas!$F$11,Perfil_Area!$M$14*RANDBETWEEN(85,115)/100))))</f>
        <v>2.367013373</v>
      </c>
    </row>
    <row r="3176" ht="15.0" customHeight="1">
      <c r="A3176" s="45">
        <v>45667.4166666667</v>
      </c>
      <c r="B3176" s="35">
        <v>10.0</v>
      </c>
      <c r="C3176" s="35" t="s">
        <v>129</v>
      </c>
      <c r="D3176" s="36" t="s">
        <v>107</v>
      </c>
      <c r="E3176" s="35" t="s">
        <v>173</v>
      </c>
      <c r="F3176" s="46">
        <f>IF(Cadastro_Cargas!$E$12=0,0,IF(Perfil_Area!$M$16=0,0,MIN(Cadastro_Cargas!$E$12,MAX(Cadastro_Cargas!$F$12,Perfil_Area!$M$16*RANDBETWEEN(85,115)/100))))</f>
        <v>0.2</v>
      </c>
    </row>
    <row r="3177" ht="15.0" customHeight="1">
      <c r="A3177" s="45">
        <v>45667.4166666667</v>
      </c>
      <c r="B3177" s="35">
        <v>10.0</v>
      </c>
      <c r="C3177" s="35" t="s">
        <v>129</v>
      </c>
      <c r="D3177" s="39" t="s">
        <v>31</v>
      </c>
      <c r="E3177" s="35" t="s">
        <v>174</v>
      </c>
      <c r="F3177" s="46">
        <f>IF(Cadastro_Cargas!$E$13=0,0,IF(Perfil_Area!$M$4=0,0,MIN(Cadastro_Cargas!$E$13,MAX(Cadastro_Cargas!$F$13,Perfil_Area!$M$4*RANDBETWEEN(85,115)/100))))</f>
        <v>3.725</v>
      </c>
    </row>
    <row r="3178" ht="15.0" customHeight="1">
      <c r="A3178" s="45">
        <v>45667.4166666667</v>
      </c>
      <c r="B3178" s="35">
        <v>10.0</v>
      </c>
      <c r="C3178" s="35" t="s">
        <v>129</v>
      </c>
      <c r="D3178" s="40" t="s">
        <v>44</v>
      </c>
      <c r="E3178" s="35" t="s">
        <v>174</v>
      </c>
      <c r="F3178" s="46">
        <f>IF(Cadastro_Cargas!$E$14=0,0,IF(Perfil_Area!$M$6=0,0,MIN(Cadastro_Cargas!$E$14,MAX(Cadastro_Cargas!$F$14,Perfil_Area!$M$6*RANDBETWEEN(85,115)/100))))</f>
        <v>0.43734</v>
      </c>
    </row>
    <row r="3179" ht="15.0" customHeight="1">
      <c r="A3179" s="45">
        <v>45667.4166666667</v>
      </c>
      <c r="B3179" s="35">
        <v>10.0</v>
      </c>
      <c r="C3179" s="35" t="s">
        <v>129</v>
      </c>
      <c r="D3179" s="41" t="s">
        <v>56</v>
      </c>
      <c r="E3179" s="35" t="s">
        <v>174</v>
      </c>
      <c r="F3179" s="46">
        <f>IF(Cadastro_Cargas!$E$15=0,0,IF(Perfil_Area!$M$8=0,0,MIN(Cadastro_Cargas!$E$15,MAX(Cadastro_Cargas!$F$15,Perfil_Area!$M$8*RANDBETWEEN(85,115)/100))))</f>
        <v>0</v>
      </c>
    </row>
    <row r="3180" ht="15.0" customHeight="1">
      <c r="A3180" s="45">
        <v>45667.4583333333</v>
      </c>
      <c r="B3180" s="35">
        <v>11.0</v>
      </c>
      <c r="C3180" s="35" t="s">
        <v>128</v>
      </c>
      <c r="D3180" s="36" t="s">
        <v>104</v>
      </c>
      <c r="E3180" s="35" t="s">
        <v>173</v>
      </c>
      <c r="F3180" s="46">
        <f>IF(Cadastro_Cargas!$E$2=0,0,IF(Perfil_Area!$N$9=0,0,MIN(Cadastro_Cargas!$E$2,MAX(Cadastro_Cargas!$F$2,Perfil_Area!$N$9*RANDBETWEEN(85,115)/100))))</f>
        <v>0</v>
      </c>
    </row>
    <row r="3181" ht="15.0" customHeight="1">
      <c r="A3181" s="45">
        <v>45667.4583333333</v>
      </c>
      <c r="B3181" s="35">
        <v>11.0</v>
      </c>
      <c r="C3181" s="35" t="s">
        <v>128</v>
      </c>
      <c r="D3181" s="36" t="s">
        <v>105</v>
      </c>
      <c r="E3181" s="35" t="s">
        <v>173</v>
      </c>
      <c r="F3181" s="46">
        <f>IF(Cadastro_Cargas!$E$3=0,0,IF(Perfil_Area!$N$11=0,0,MIN(Cadastro_Cargas!$E$3,MAX(Cadastro_Cargas!$F$3,Perfil_Area!$N$11*RANDBETWEEN(85,115)/100))))</f>
        <v>0</v>
      </c>
    </row>
    <row r="3182" ht="15.0" customHeight="1">
      <c r="A3182" s="45">
        <v>45667.4583333333</v>
      </c>
      <c r="B3182" s="35">
        <v>11.0</v>
      </c>
      <c r="C3182" s="35" t="s">
        <v>128</v>
      </c>
      <c r="D3182" s="36" t="s">
        <v>106</v>
      </c>
      <c r="E3182" s="35" t="s">
        <v>173</v>
      </c>
      <c r="F3182" s="46">
        <f>IF(Cadastro_Cargas!$E$4=0,0,IF(Perfil_Area!$N$13=0,0,MIN(Cadastro_Cargas!$E$4,MAX(Cadastro_Cargas!$F$4,Perfil_Area!$N$13*RANDBETWEEN(85,115)/100))))</f>
        <v>0</v>
      </c>
    </row>
    <row r="3183" ht="15.0" customHeight="1">
      <c r="A3183" s="45">
        <v>45667.4583333333</v>
      </c>
      <c r="B3183" s="35">
        <v>11.0</v>
      </c>
      <c r="C3183" s="35" t="s">
        <v>128</v>
      </c>
      <c r="D3183" s="36" t="s">
        <v>107</v>
      </c>
      <c r="E3183" s="35" t="s">
        <v>173</v>
      </c>
      <c r="F3183" s="46">
        <f>IF(Cadastro_Cargas!$E$5=0,0,IF(Perfil_Area!$N$15=0,0,MIN(Cadastro_Cargas!$E$5,MAX(Cadastro_Cargas!$F$5,Perfil_Area!$N$15*RANDBETWEEN(85,115)/100))))</f>
        <v>0.194</v>
      </c>
    </row>
    <row r="3184" ht="15.0" customHeight="1">
      <c r="A3184" s="45">
        <v>45667.4583333333</v>
      </c>
      <c r="B3184" s="35">
        <v>11.0</v>
      </c>
      <c r="C3184" s="35" t="s">
        <v>128</v>
      </c>
      <c r="D3184" s="39" t="s">
        <v>31</v>
      </c>
      <c r="E3184" s="35" t="s">
        <v>174</v>
      </c>
      <c r="F3184" s="46">
        <f>IF(Cadastro_Cargas!$E$6=0,0,IF(Perfil_Area!$N$3=0,0,MIN(Cadastro_Cargas!$E$6,MAX(Cadastro_Cargas!$F$6,Perfil_Area!$N$3*RANDBETWEEN(85,115)/100))))</f>
        <v>1.8584</v>
      </c>
    </row>
    <row r="3185" ht="15.0" customHeight="1">
      <c r="A3185" s="45">
        <v>45667.4583333333</v>
      </c>
      <c r="B3185" s="35">
        <v>11.0</v>
      </c>
      <c r="C3185" s="35" t="s">
        <v>128</v>
      </c>
      <c r="D3185" s="40" t="s">
        <v>44</v>
      </c>
      <c r="E3185" s="35" t="s">
        <v>174</v>
      </c>
      <c r="F3185" s="46">
        <f>IF(Cadastro_Cargas!$E$7=0,0,IF(Perfil_Area!$N$5=0,0,MIN(Cadastro_Cargas!$E$7,MAX(Cadastro_Cargas!$F$7,Perfil_Area!$N$5*RANDBETWEEN(85,115)/100))))</f>
        <v>0.31506</v>
      </c>
    </row>
    <row r="3186" ht="15.0" customHeight="1">
      <c r="A3186" s="45">
        <v>45667.4583333333</v>
      </c>
      <c r="B3186" s="35">
        <v>11.0</v>
      </c>
      <c r="C3186" s="35" t="s">
        <v>128</v>
      </c>
      <c r="D3186" s="41" t="s">
        <v>56</v>
      </c>
      <c r="E3186" s="35" t="s">
        <v>174</v>
      </c>
      <c r="F3186" s="46">
        <f>IF(Cadastro_Cargas!$E$8=0,0,IF(Perfil_Area!$N$7=0,0,MIN(Cadastro_Cargas!$E$8,MAX(Cadastro_Cargas!$F$8,Perfil_Area!$N$7*RANDBETWEEN(85,115)/100))))</f>
        <v>0</v>
      </c>
    </row>
    <row r="3187" ht="15.0" customHeight="1">
      <c r="A3187" s="45">
        <v>45667.4583333333</v>
      </c>
      <c r="B3187" s="35">
        <v>11.0</v>
      </c>
      <c r="C3187" s="35" t="s">
        <v>129</v>
      </c>
      <c r="D3187" s="36" t="s">
        <v>104</v>
      </c>
      <c r="E3187" s="35" t="s">
        <v>173</v>
      </c>
      <c r="F3187" s="46">
        <f>IF(Cadastro_Cargas!$E$9=0,0,IF(Perfil_Area!$N$10=0,0,MIN(Cadastro_Cargas!$E$9,MAX(Cadastro_Cargas!$F$9,Perfil_Area!$N$10*RANDBETWEEN(85,115)/100))))</f>
        <v>0</v>
      </c>
    </row>
    <row r="3188" ht="15.0" customHeight="1">
      <c r="A3188" s="45">
        <v>45667.4583333333</v>
      </c>
      <c r="B3188" s="35">
        <v>11.0</v>
      </c>
      <c r="C3188" s="35" t="s">
        <v>129</v>
      </c>
      <c r="D3188" s="36" t="s">
        <v>105</v>
      </c>
      <c r="E3188" s="35" t="s">
        <v>173</v>
      </c>
      <c r="F3188" s="46">
        <f>IF(Cadastro_Cargas!$E$10=0,0,IF(Perfil_Area!$N$12=0,0,MIN(Cadastro_Cargas!$E$10,MAX(Cadastro_Cargas!$F$10,Perfil_Area!$N$12*RANDBETWEEN(85,115)/100))))</f>
        <v>0</v>
      </c>
    </row>
    <row r="3189" ht="15.0" customHeight="1">
      <c r="A3189" s="45">
        <v>45667.4583333333</v>
      </c>
      <c r="B3189" s="35">
        <v>11.0</v>
      </c>
      <c r="C3189" s="35" t="s">
        <v>129</v>
      </c>
      <c r="D3189" s="36" t="s">
        <v>106</v>
      </c>
      <c r="E3189" s="35" t="s">
        <v>173</v>
      </c>
      <c r="F3189" s="46">
        <f>IF(Cadastro_Cargas!$E$11=0,0,IF(Perfil_Area!$N$14=0,0,MIN(Cadastro_Cargas!$E$11,MAX(Cadastro_Cargas!$F$11,Perfil_Area!$N$14*RANDBETWEEN(85,115)/100))))</f>
        <v>2.132540862</v>
      </c>
    </row>
    <row r="3190" ht="15.0" customHeight="1">
      <c r="A3190" s="45">
        <v>45667.4583333333</v>
      </c>
      <c r="B3190" s="35">
        <v>11.0</v>
      </c>
      <c r="C3190" s="35" t="s">
        <v>129</v>
      </c>
      <c r="D3190" s="36" t="s">
        <v>107</v>
      </c>
      <c r="E3190" s="35" t="s">
        <v>173</v>
      </c>
      <c r="F3190" s="46">
        <f>IF(Cadastro_Cargas!$E$12=0,0,IF(Perfil_Area!$N$16=0,0,MIN(Cadastro_Cargas!$E$12,MAX(Cadastro_Cargas!$F$12,Perfil_Area!$N$16*RANDBETWEEN(85,115)/100))))</f>
        <v>0.2</v>
      </c>
    </row>
    <row r="3191" ht="15.0" customHeight="1">
      <c r="A3191" s="45">
        <v>45667.4583333333</v>
      </c>
      <c r="B3191" s="35">
        <v>11.0</v>
      </c>
      <c r="C3191" s="35" t="s">
        <v>129</v>
      </c>
      <c r="D3191" s="39" t="s">
        <v>31</v>
      </c>
      <c r="E3191" s="35" t="s">
        <v>174</v>
      </c>
      <c r="F3191" s="46">
        <f>IF(Cadastro_Cargas!$E$13=0,0,IF(Perfil_Area!$N$4=0,0,MIN(Cadastro_Cargas!$E$13,MAX(Cadastro_Cargas!$F$13,Perfil_Area!$N$4*RANDBETWEEN(85,115)/100))))</f>
        <v>3.61325</v>
      </c>
    </row>
    <row r="3192" ht="15.0" customHeight="1">
      <c r="A3192" s="45">
        <v>45667.4583333333</v>
      </c>
      <c r="B3192" s="35">
        <v>11.0</v>
      </c>
      <c r="C3192" s="35" t="s">
        <v>129</v>
      </c>
      <c r="D3192" s="40" t="s">
        <v>44</v>
      </c>
      <c r="E3192" s="35" t="s">
        <v>174</v>
      </c>
      <c r="F3192" s="46">
        <f>IF(Cadastro_Cargas!$E$14=0,0,IF(Perfil_Area!$N$6=0,0,MIN(Cadastro_Cargas!$E$14,MAX(Cadastro_Cargas!$F$14,Perfil_Area!$N$6*RANDBETWEEN(85,115)/100))))</f>
        <v>0.514</v>
      </c>
    </row>
    <row r="3193" ht="15.0" customHeight="1">
      <c r="A3193" s="45">
        <v>45667.4583333333</v>
      </c>
      <c r="B3193" s="35">
        <v>11.0</v>
      </c>
      <c r="C3193" s="35" t="s">
        <v>129</v>
      </c>
      <c r="D3193" s="41" t="s">
        <v>56</v>
      </c>
      <c r="E3193" s="35" t="s">
        <v>174</v>
      </c>
      <c r="F3193" s="46">
        <f>IF(Cadastro_Cargas!$E$15=0,0,IF(Perfil_Area!$N$8=0,0,MIN(Cadastro_Cargas!$E$15,MAX(Cadastro_Cargas!$F$15,Perfil_Area!$N$8*RANDBETWEEN(85,115)/100))))</f>
        <v>0</v>
      </c>
    </row>
    <row r="3194" ht="15.0" customHeight="1">
      <c r="A3194" s="45">
        <v>45667.5</v>
      </c>
      <c r="B3194" s="35">
        <v>12.0</v>
      </c>
      <c r="C3194" s="35" t="s">
        <v>128</v>
      </c>
      <c r="D3194" s="36" t="s">
        <v>104</v>
      </c>
      <c r="E3194" s="35" t="s">
        <v>173</v>
      </c>
      <c r="F3194" s="46">
        <f>IF(Cadastro_Cargas!$E$2=0,0,IF(Perfil_Area!$O$9=0,0,MIN(Cadastro_Cargas!$E$2,MAX(Cadastro_Cargas!$F$2,Perfil_Area!$O$9*RANDBETWEEN(85,115)/100))))</f>
        <v>0</v>
      </c>
    </row>
    <row r="3195" ht="15.0" customHeight="1">
      <c r="A3195" s="45">
        <v>45667.5</v>
      </c>
      <c r="B3195" s="35">
        <v>12.0</v>
      </c>
      <c r="C3195" s="35" t="s">
        <v>128</v>
      </c>
      <c r="D3195" s="36" t="s">
        <v>105</v>
      </c>
      <c r="E3195" s="35" t="s">
        <v>173</v>
      </c>
      <c r="F3195" s="46">
        <f>IF(Cadastro_Cargas!$E$3=0,0,IF(Perfil_Area!$O$11=0,0,MIN(Cadastro_Cargas!$E$3,MAX(Cadastro_Cargas!$F$3,Perfil_Area!$O$11*RANDBETWEEN(85,115)/100))))</f>
        <v>0</v>
      </c>
    </row>
    <row r="3196" ht="15.0" customHeight="1">
      <c r="A3196" s="45">
        <v>45667.5</v>
      </c>
      <c r="B3196" s="35">
        <v>12.0</v>
      </c>
      <c r="C3196" s="35" t="s">
        <v>128</v>
      </c>
      <c r="D3196" s="36" t="s">
        <v>106</v>
      </c>
      <c r="E3196" s="35" t="s">
        <v>173</v>
      </c>
      <c r="F3196" s="46">
        <f>IF(Cadastro_Cargas!$E$4=0,0,IF(Perfil_Area!$O$13=0,0,MIN(Cadastro_Cargas!$E$4,MAX(Cadastro_Cargas!$F$4,Perfil_Area!$O$13*RANDBETWEEN(85,115)/100))))</f>
        <v>0</v>
      </c>
    </row>
    <row r="3197" ht="15.0" customHeight="1">
      <c r="A3197" s="45">
        <v>45667.5</v>
      </c>
      <c r="B3197" s="35">
        <v>12.0</v>
      </c>
      <c r="C3197" s="35" t="s">
        <v>128</v>
      </c>
      <c r="D3197" s="36" t="s">
        <v>107</v>
      </c>
      <c r="E3197" s="35" t="s">
        <v>173</v>
      </c>
      <c r="F3197" s="46">
        <f>IF(Cadastro_Cargas!$E$5=0,0,IF(Perfil_Area!$O$15=0,0,MIN(Cadastro_Cargas!$E$5,MAX(Cadastro_Cargas!$F$5,Perfil_Area!$O$15*RANDBETWEEN(85,115)/100))))</f>
        <v>0.2</v>
      </c>
    </row>
    <row r="3198" ht="15.0" customHeight="1">
      <c r="A3198" s="45">
        <v>45667.5</v>
      </c>
      <c r="B3198" s="35">
        <v>12.0</v>
      </c>
      <c r="C3198" s="35" t="s">
        <v>128</v>
      </c>
      <c r="D3198" s="39" t="s">
        <v>31</v>
      </c>
      <c r="E3198" s="35" t="s">
        <v>174</v>
      </c>
      <c r="F3198" s="46">
        <f>IF(Cadastro_Cargas!$E$6=0,0,IF(Perfil_Area!$O$3=0,0,MIN(Cadastro_Cargas!$E$6,MAX(Cadastro_Cargas!$F$6,Perfil_Area!$O$3*RANDBETWEEN(85,115)/100))))</f>
        <v>1.818</v>
      </c>
    </row>
    <row r="3199" ht="15.0" customHeight="1">
      <c r="A3199" s="45">
        <v>45667.5</v>
      </c>
      <c r="B3199" s="35">
        <v>12.0</v>
      </c>
      <c r="C3199" s="35" t="s">
        <v>128</v>
      </c>
      <c r="D3199" s="40" t="s">
        <v>44</v>
      </c>
      <c r="E3199" s="35" t="s">
        <v>174</v>
      </c>
      <c r="F3199" s="46">
        <f>IF(Cadastro_Cargas!$E$7=0,0,IF(Perfil_Area!$O$5=0,0,MIN(Cadastro_Cargas!$E$7,MAX(Cadastro_Cargas!$F$7,Perfil_Area!$O$5*RANDBETWEEN(85,115)/100))))</f>
        <v>0.354</v>
      </c>
    </row>
    <row r="3200" ht="15.0" customHeight="1">
      <c r="A3200" s="45">
        <v>45667.5</v>
      </c>
      <c r="B3200" s="35">
        <v>12.0</v>
      </c>
      <c r="C3200" s="35" t="s">
        <v>128</v>
      </c>
      <c r="D3200" s="41" t="s">
        <v>56</v>
      </c>
      <c r="E3200" s="35" t="s">
        <v>174</v>
      </c>
      <c r="F3200" s="46">
        <f>IF(Cadastro_Cargas!$E$8=0,0,IF(Perfil_Area!$O$7=0,0,MIN(Cadastro_Cargas!$E$8,MAX(Cadastro_Cargas!$F$8,Perfil_Area!$O$7*RANDBETWEEN(85,115)/100))))</f>
        <v>0</v>
      </c>
    </row>
    <row r="3201" ht="15.0" customHeight="1">
      <c r="A3201" s="45">
        <v>45667.5</v>
      </c>
      <c r="B3201" s="35">
        <v>12.0</v>
      </c>
      <c r="C3201" s="35" t="s">
        <v>129</v>
      </c>
      <c r="D3201" s="36" t="s">
        <v>104</v>
      </c>
      <c r="E3201" s="35" t="s">
        <v>173</v>
      </c>
      <c r="F3201" s="46">
        <f>IF(Cadastro_Cargas!$E$9=0,0,IF(Perfil_Area!$O$10=0,0,MIN(Cadastro_Cargas!$E$9,MAX(Cadastro_Cargas!$F$9,Perfil_Area!$O$10*RANDBETWEEN(85,115)/100))))</f>
        <v>0</v>
      </c>
    </row>
    <row r="3202" ht="15.0" customHeight="1">
      <c r="A3202" s="45">
        <v>45667.5</v>
      </c>
      <c r="B3202" s="35">
        <v>12.0</v>
      </c>
      <c r="C3202" s="35" t="s">
        <v>129</v>
      </c>
      <c r="D3202" s="36" t="s">
        <v>105</v>
      </c>
      <c r="E3202" s="35" t="s">
        <v>173</v>
      </c>
      <c r="F3202" s="46">
        <f>IF(Cadastro_Cargas!$E$10=0,0,IF(Perfil_Area!$O$12=0,0,MIN(Cadastro_Cargas!$E$10,MAX(Cadastro_Cargas!$F$10,Perfil_Area!$O$12*RANDBETWEEN(85,115)/100))))</f>
        <v>0</v>
      </c>
    </row>
    <row r="3203" ht="15.0" customHeight="1">
      <c r="A3203" s="45">
        <v>45667.5</v>
      </c>
      <c r="B3203" s="35">
        <v>12.0</v>
      </c>
      <c r="C3203" s="35" t="s">
        <v>129</v>
      </c>
      <c r="D3203" s="36" t="s">
        <v>106</v>
      </c>
      <c r="E3203" s="35" t="s">
        <v>173</v>
      </c>
      <c r="F3203" s="46">
        <f>IF(Cadastro_Cargas!$E$11=0,0,IF(Perfil_Area!$O$14=0,0,MIN(Cadastro_Cargas!$E$11,MAX(Cadastro_Cargas!$F$11,Perfil_Area!$O$14*RANDBETWEEN(85,115)/100))))</f>
        <v>2.216701337</v>
      </c>
    </row>
    <row r="3204" ht="15.0" customHeight="1">
      <c r="A3204" s="45">
        <v>45667.5</v>
      </c>
      <c r="B3204" s="35">
        <v>12.0</v>
      </c>
      <c r="C3204" s="35" t="s">
        <v>129</v>
      </c>
      <c r="D3204" s="36" t="s">
        <v>107</v>
      </c>
      <c r="E3204" s="35" t="s">
        <v>173</v>
      </c>
      <c r="F3204" s="46">
        <f>IF(Cadastro_Cargas!$E$12=0,0,IF(Perfil_Area!$O$16=0,0,MIN(Cadastro_Cargas!$E$12,MAX(Cadastro_Cargas!$F$12,Perfil_Area!$O$16*RANDBETWEEN(85,115)/100))))</f>
        <v>0.2</v>
      </c>
    </row>
    <row r="3205" ht="15.0" customHeight="1">
      <c r="A3205" s="45">
        <v>45667.5</v>
      </c>
      <c r="B3205" s="35">
        <v>12.0</v>
      </c>
      <c r="C3205" s="35" t="s">
        <v>129</v>
      </c>
      <c r="D3205" s="39" t="s">
        <v>31</v>
      </c>
      <c r="E3205" s="35" t="s">
        <v>174</v>
      </c>
      <c r="F3205" s="46">
        <f>IF(Cadastro_Cargas!$E$13=0,0,IF(Perfil_Area!$O$4=0,0,MIN(Cadastro_Cargas!$E$13,MAX(Cadastro_Cargas!$F$13,Perfil_Area!$O$4*RANDBETWEEN(85,115)/100))))</f>
        <v>3.725</v>
      </c>
    </row>
    <row r="3206" ht="15.0" customHeight="1">
      <c r="A3206" s="45">
        <v>45667.5</v>
      </c>
      <c r="B3206" s="35">
        <v>12.0</v>
      </c>
      <c r="C3206" s="35" t="s">
        <v>129</v>
      </c>
      <c r="D3206" s="40" t="s">
        <v>44</v>
      </c>
      <c r="E3206" s="35" t="s">
        <v>174</v>
      </c>
      <c r="F3206" s="46">
        <f>IF(Cadastro_Cargas!$E$14=0,0,IF(Perfil_Area!$O$6=0,0,MIN(Cadastro_Cargas!$E$14,MAX(Cadastro_Cargas!$F$14,Perfil_Area!$O$6*RANDBETWEEN(85,115)/100))))</f>
        <v>0.514</v>
      </c>
    </row>
    <row r="3207" ht="15.0" customHeight="1">
      <c r="A3207" s="45">
        <v>45667.5</v>
      </c>
      <c r="B3207" s="35">
        <v>12.0</v>
      </c>
      <c r="C3207" s="35" t="s">
        <v>129</v>
      </c>
      <c r="D3207" s="41" t="s">
        <v>56</v>
      </c>
      <c r="E3207" s="35" t="s">
        <v>174</v>
      </c>
      <c r="F3207" s="46">
        <f>IF(Cadastro_Cargas!$E$15=0,0,IF(Perfil_Area!$O$8=0,0,MIN(Cadastro_Cargas!$E$15,MAX(Cadastro_Cargas!$F$15,Perfil_Area!$O$8*RANDBETWEEN(85,115)/100))))</f>
        <v>0</v>
      </c>
    </row>
    <row r="3208" ht="15.0" customHeight="1">
      <c r="A3208" s="45">
        <v>45667.5416666667</v>
      </c>
      <c r="B3208" s="35">
        <v>13.0</v>
      </c>
      <c r="C3208" s="35" t="s">
        <v>128</v>
      </c>
      <c r="D3208" s="36" t="s">
        <v>104</v>
      </c>
      <c r="E3208" s="35" t="s">
        <v>173</v>
      </c>
      <c r="F3208" s="46">
        <f>IF(Cadastro_Cargas!$E$2=0,0,IF(Perfil_Area!$P$9=0,0,MIN(Cadastro_Cargas!$E$2,MAX(Cadastro_Cargas!$F$2,Perfil_Area!$P$9*RANDBETWEEN(85,115)/100))))</f>
        <v>0</v>
      </c>
    </row>
    <row r="3209" ht="15.0" customHeight="1">
      <c r="A3209" s="45">
        <v>45667.5416666667</v>
      </c>
      <c r="B3209" s="35">
        <v>13.0</v>
      </c>
      <c r="C3209" s="35" t="s">
        <v>128</v>
      </c>
      <c r="D3209" s="36" t="s">
        <v>105</v>
      </c>
      <c r="E3209" s="35" t="s">
        <v>173</v>
      </c>
      <c r="F3209" s="46">
        <f>IF(Cadastro_Cargas!$E$3=0,0,IF(Perfil_Area!$P$11=0,0,MIN(Cadastro_Cargas!$E$3,MAX(Cadastro_Cargas!$F$3,Perfil_Area!$P$11*RANDBETWEEN(85,115)/100))))</f>
        <v>0</v>
      </c>
    </row>
    <row r="3210" ht="15.0" customHeight="1">
      <c r="A3210" s="45">
        <v>45667.5416666667</v>
      </c>
      <c r="B3210" s="35">
        <v>13.0</v>
      </c>
      <c r="C3210" s="35" t="s">
        <v>128</v>
      </c>
      <c r="D3210" s="36" t="s">
        <v>106</v>
      </c>
      <c r="E3210" s="35" t="s">
        <v>173</v>
      </c>
      <c r="F3210" s="46">
        <f>IF(Cadastro_Cargas!$E$4=0,0,IF(Perfil_Area!$P$13=0,0,MIN(Cadastro_Cargas!$E$4,MAX(Cadastro_Cargas!$F$4,Perfil_Area!$P$13*RANDBETWEEN(85,115)/100))))</f>
        <v>0</v>
      </c>
    </row>
    <row r="3211" ht="15.0" customHeight="1">
      <c r="A3211" s="45">
        <v>45667.5416666667</v>
      </c>
      <c r="B3211" s="35">
        <v>13.0</v>
      </c>
      <c r="C3211" s="35" t="s">
        <v>128</v>
      </c>
      <c r="D3211" s="36" t="s">
        <v>107</v>
      </c>
      <c r="E3211" s="35" t="s">
        <v>173</v>
      </c>
      <c r="F3211" s="46">
        <f>IF(Cadastro_Cargas!$E$5=0,0,IF(Perfil_Area!$P$15=0,0,MIN(Cadastro_Cargas!$E$5,MAX(Cadastro_Cargas!$F$5,Perfil_Area!$P$15*RANDBETWEEN(85,115)/100))))</f>
        <v>0.192</v>
      </c>
    </row>
    <row r="3212" ht="15.0" customHeight="1">
      <c r="A3212" s="45">
        <v>45667.5416666667</v>
      </c>
      <c r="B3212" s="35">
        <v>13.0</v>
      </c>
      <c r="C3212" s="35" t="s">
        <v>128</v>
      </c>
      <c r="D3212" s="39" t="s">
        <v>31</v>
      </c>
      <c r="E3212" s="35" t="s">
        <v>174</v>
      </c>
      <c r="F3212" s="46">
        <f>IF(Cadastro_Cargas!$E$6=0,0,IF(Perfil_Area!$P$3=0,0,MIN(Cadastro_Cargas!$E$6,MAX(Cadastro_Cargas!$F$6,Perfil_Area!$P$3*RANDBETWEEN(85,115)/100))))</f>
        <v>1.8382</v>
      </c>
    </row>
    <row r="3213" ht="15.0" customHeight="1">
      <c r="A3213" s="45">
        <v>45667.5416666667</v>
      </c>
      <c r="B3213" s="35">
        <v>13.0</v>
      </c>
      <c r="C3213" s="35" t="s">
        <v>128</v>
      </c>
      <c r="D3213" s="40" t="s">
        <v>44</v>
      </c>
      <c r="E3213" s="35" t="s">
        <v>174</v>
      </c>
      <c r="F3213" s="46">
        <f>IF(Cadastro_Cargas!$E$7=0,0,IF(Perfil_Area!$P$5=0,0,MIN(Cadastro_Cargas!$E$7,MAX(Cadastro_Cargas!$F$7,Perfil_Area!$P$5*RANDBETWEEN(85,115)/100))))</f>
        <v>0.354</v>
      </c>
    </row>
    <row r="3214" ht="15.0" customHeight="1">
      <c r="A3214" s="45">
        <v>45667.5416666667</v>
      </c>
      <c r="B3214" s="35">
        <v>13.0</v>
      </c>
      <c r="C3214" s="35" t="s">
        <v>128</v>
      </c>
      <c r="D3214" s="41" t="s">
        <v>56</v>
      </c>
      <c r="E3214" s="35" t="s">
        <v>174</v>
      </c>
      <c r="F3214" s="46">
        <f>IF(Cadastro_Cargas!$E$8=0,0,IF(Perfil_Area!$P$7=0,0,MIN(Cadastro_Cargas!$E$8,MAX(Cadastro_Cargas!$F$8,Perfil_Area!$P$7*RANDBETWEEN(85,115)/100))))</f>
        <v>0</v>
      </c>
    </row>
    <row r="3215" ht="15.0" customHeight="1">
      <c r="A3215" s="45">
        <v>45667.5416666667</v>
      </c>
      <c r="B3215" s="35">
        <v>13.0</v>
      </c>
      <c r="C3215" s="35" t="s">
        <v>129</v>
      </c>
      <c r="D3215" s="36" t="s">
        <v>104</v>
      </c>
      <c r="E3215" s="35" t="s">
        <v>173</v>
      </c>
      <c r="F3215" s="46">
        <f>IF(Cadastro_Cargas!$E$9=0,0,IF(Perfil_Area!$P$10=0,0,MIN(Cadastro_Cargas!$E$9,MAX(Cadastro_Cargas!$F$9,Perfil_Area!$P$10*RANDBETWEEN(85,115)/100))))</f>
        <v>0</v>
      </c>
    </row>
    <row r="3216" ht="15.0" customHeight="1">
      <c r="A3216" s="45">
        <v>45667.5416666667</v>
      </c>
      <c r="B3216" s="35">
        <v>13.0</v>
      </c>
      <c r="C3216" s="35" t="s">
        <v>129</v>
      </c>
      <c r="D3216" s="36" t="s">
        <v>105</v>
      </c>
      <c r="E3216" s="35" t="s">
        <v>173</v>
      </c>
      <c r="F3216" s="46">
        <f>IF(Cadastro_Cargas!$E$10=0,0,IF(Perfil_Area!$P$12=0,0,MIN(Cadastro_Cargas!$E$10,MAX(Cadastro_Cargas!$F$10,Perfil_Area!$P$12*RANDBETWEEN(85,115)/100))))</f>
        <v>0</v>
      </c>
    </row>
    <row r="3217" ht="15.0" customHeight="1">
      <c r="A3217" s="45">
        <v>45667.5416666667</v>
      </c>
      <c r="B3217" s="35">
        <v>13.0</v>
      </c>
      <c r="C3217" s="35" t="s">
        <v>129</v>
      </c>
      <c r="D3217" s="36" t="s">
        <v>106</v>
      </c>
      <c r="E3217" s="35" t="s">
        <v>173</v>
      </c>
      <c r="F3217" s="46">
        <f>IF(Cadastro_Cargas!$E$11=0,0,IF(Perfil_Area!$P$14=0,0,MIN(Cadastro_Cargas!$E$11,MAX(Cadastro_Cargas!$F$11,Perfil_Area!$P$14*RANDBETWEEN(85,115)/100))))</f>
        <v>2.116163447</v>
      </c>
    </row>
    <row r="3218" ht="15.0" customHeight="1">
      <c r="A3218" s="45">
        <v>45667.5416666667</v>
      </c>
      <c r="B3218" s="35">
        <v>13.0</v>
      </c>
      <c r="C3218" s="35" t="s">
        <v>129</v>
      </c>
      <c r="D3218" s="36" t="s">
        <v>107</v>
      </c>
      <c r="E3218" s="35" t="s">
        <v>173</v>
      </c>
      <c r="F3218" s="46">
        <f>IF(Cadastro_Cargas!$E$12=0,0,IF(Perfil_Area!$P$16=0,0,MIN(Cadastro_Cargas!$E$12,MAX(Cadastro_Cargas!$F$12,Perfil_Area!$P$16*RANDBETWEEN(85,115)/100))))</f>
        <v>0.2</v>
      </c>
    </row>
    <row r="3219" ht="15.0" customHeight="1">
      <c r="A3219" s="45">
        <v>45667.5416666667</v>
      </c>
      <c r="B3219" s="35">
        <v>13.0</v>
      </c>
      <c r="C3219" s="35" t="s">
        <v>129</v>
      </c>
      <c r="D3219" s="39" t="s">
        <v>31</v>
      </c>
      <c r="E3219" s="35" t="s">
        <v>174</v>
      </c>
      <c r="F3219" s="46">
        <f>IF(Cadastro_Cargas!$E$13=0,0,IF(Perfil_Area!$P$4=0,0,MIN(Cadastro_Cargas!$E$13,MAX(Cadastro_Cargas!$F$13,Perfil_Area!$P$4*RANDBETWEEN(85,115)/100))))</f>
        <v>3.278</v>
      </c>
    </row>
    <row r="3220" ht="15.0" customHeight="1">
      <c r="A3220" s="45">
        <v>45667.5416666667</v>
      </c>
      <c r="B3220" s="35">
        <v>13.0</v>
      </c>
      <c r="C3220" s="35" t="s">
        <v>129</v>
      </c>
      <c r="D3220" s="40" t="s">
        <v>44</v>
      </c>
      <c r="E3220" s="35" t="s">
        <v>174</v>
      </c>
      <c r="F3220" s="46">
        <f>IF(Cadastro_Cargas!$E$14=0,0,IF(Perfil_Area!$P$6=0,0,MIN(Cadastro_Cargas!$E$14,MAX(Cadastro_Cargas!$F$14,Perfil_Area!$P$6*RANDBETWEEN(85,115)/100))))</f>
        <v>0.514</v>
      </c>
    </row>
    <row r="3221" ht="15.0" customHeight="1">
      <c r="A3221" s="45">
        <v>45667.5416666667</v>
      </c>
      <c r="B3221" s="35">
        <v>13.0</v>
      </c>
      <c r="C3221" s="35" t="s">
        <v>129</v>
      </c>
      <c r="D3221" s="41" t="s">
        <v>56</v>
      </c>
      <c r="E3221" s="35" t="s">
        <v>174</v>
      </c>
      <c r="F3221" s="46">
        <f>IF(Cadastro_Cargas!$E$15=0,0,IF(Perfil_Area!$P$8=0,0,MIN(Cadastro_Cargas!$E$15,MAX(Cadastro_Cargas!$F$15,Perfil_Area!$P$8*RANDBETWEEN(85,115)/100))))</f>
        <v>0</v>
      </c>
    </row>
    <row r="3222" ht="15.0" customHeight="1">
      <c r="A3222" s="45">
        <v>45667.5833333333</v>
      </c>
      <c r="B3222" s="35">
        <v>14.0</v>
      </c>
      <c r="C3222" s="35" t="s">
        <v>128</v>
      </c>
      <c r="D3222" s="36" t="s">
        <v>104</v>
      </c>
      <c r="E3222" s="35" t="s">
        <v>173</v>
      </c>
      <c r="F3222" s="46">
        <f>IF(Cadastro_Cargas!$E$2=0,0,IF(Perfil_Area!$Q$9=0,0,MIN(Cadastro_Cargas!$E$2,MAX(Cadastro_Cargas!$F$2,Perfil_Area!$Q$9*RANDBETWEEN(85,115)/100))))</f>
        <v>0</v>
      </c>
    </row>
    <row r="3223" ht="15.0" customHeight="1">
      <c r="A3223" s="45">
        <v>45667.5833333333</v>
      </c>
      <c r="B3223" s="35">
        <v>14.0</v>
      </c>
      <c r="C3223" s="35" t="s">
        <v>128</v>
      </c>
      <c r="D3223" s="36" t="s">
        <v>105</v>
      </c>
      <c r="E3223" s="35" t="s">
        <v>173</v>
      </c>
      <c r="F3223" s="46">
        <f>IF(Cadastro_Cargas!$E$3=0,0,IF(Perfil_Area!$Q$11=0,0,MIN(Cadastro_Cargas!$E$3,MAX(Cadastro_Cargas!$F$3,Perfil_Area!$Q$11*RANDBETWEEN(85,115)/100))))</f>
        <v>0</v>
      </c>
    </row>
    <row r="3224" ht="15.0" customHeight="1">
      <c r="A3224" s="45">
        <v>45667.5833333333</v>
      </c>
      <c r="B3224" s="35">
        <v>14.0</v>
      </c>
      <c r="C3224" s="35" t="s">
        <v>128</v>
      </c>
      <c r="D3224" s="36" t="s">
        <v>106</v>
      </c>
      <c r="E3224" s="35" t="s">
        <v>173</v>
      </c>
      <c r="F3224" s="46">
        <f>IF(Cadastro_Cargas!$E$4=0,0,IF(Perfil_Area!$Q$13=0,0,MIN(Cadastro_Cargas!$E$4,MAX(Cadastro_Cargas!$F$4,Perfil_Area!$Q$13*RANDBETWEEN(85,115)/100))))</f>
        <v>0</v>
      </c>
    </row>
    <row r="3225" ht="15.0" customHeight="1">
      <c r="A3225" s="45">
        <v>45667.5833333333</v>
      </c>
      <c r="B3225" s="35">
        <v>14.0</v>
      </c>
      <c r="C3225" s="35" t="s">
        <v>128</v>
      </c>
      <c r="D3225" s="36" t="s">
        <v>107</v>
      </c>
      <c r="E3225" s="35" t="s">
        <v>173</v>
      </c>
      <c r="F3225" s="46">
        <f>IF(Cadastro_Cargas!$E$5=0,0,IF(Perfil_Area!$Q$15=0,0,MIN(Cadastro_Cargas!$E$5,MAX(Cadastro_Cargas!$F$5,Perfil_Area!$Q$15*RANDBETWEEN(85,115)/100))))</f>
        <v>0.2</v>
      </c>
    </row>
    <row r="3226" ht="15.0" customHeight="1">
      <c r="A3226" s="45">
        <v>45667.5833333333</v>
      </c>
      <c r="B3226" s="35">
        <v>14.0</v>
      </c>
      <c r="C3226" s="35" t="s">
        <v>128</v>
      </c>
      <c r="D3226" s="39" t="s">
        <v>31</v>
      </c>
      <c r="E3226" s="35" t="s">
        <v>174</v>
      </c>
      <c r="F3226" s="46">
        <f>IF(Cadastro_Cargas!$E$6=0,0,IF(Perfil_Area!$Q$3=0,0,MIN(Cadastro_Cargas!$E$6,MAX(Cadastro_Cargas!$F$6,Perfil_Area!$Q$3*RANDBETWEEN(85,115)/100))))</f>
        <v>2.02</v>
      </c>
    </row>
    <row r="3227" ht="15.0" customHeight="1">
      <c r="A3227" s="45">
        <v>45667.5833333333</v>
      </c>
      <c r="B3227" s="35">
        <v>14.0</v>
      </c>
      <c r="C3227" s="35" t="s">
        <v>128</v>
      </c>
      <c r="D3227" s="40" t="s">
        <v>44</v>
      </c>
      <c r="E3227" s="35" t="s">
        <v>174</v>
      </c>
      <c r="F3227" s="46">
        <f>IF(Cadastro_Cargas!$E$7=0,0,IF(Perfil_Area!$Q$5=0,0,MIN(Cadastro_Cargas!$E$7,MAX(Cadastro_Cargas!$F$7,Perfil_Area!$Q$5*RANDBETWEEN(85,115)/100))))</f>
        <v>0.354</v>
      </c>
    </row>
    <row r="3228" ht="15.0" customHeight="1">
      <c r="A3228" s="45">
        <v>45667.5833333333</v>
      </c>
      <c r="B3228" s="35">
        <v>14.0</v>
      </c>
      <c r="C3228" s="35" t="s">
        <v>128</v>
      </c>
      <c r="D3228" s="41" t="s">
        <v>56</v>
      </c>
      <c r="E3228" s="35" t="s">
        <v>174</v>
      </c>
      <c r="F3228" s="46">
        <f>IF(Cadastro_Cargas!$E$8=0,0,IF(Perfil_Area!$Q$7=0,0,MIN(Cadastro_Cargas!$E$8,MAX(Cadastro_Cargas!$F$8,Perfil_Area!$Q$7*RANDBETWEEN(85,115)/100))))</f>
        <v>0</v>
      </c>
    </row>
    <row r="3229" ht="15.0" customHeight="1">
      <c r="A3229" s="45">
        <v>45667.5833333333</v>
      </c>
      <c r="B3229" s="35">
        <v>14.0</v>
      </c>
      <c r="C3229" s="35" t="s">
        <v>129</v>
      </c>
      <c r="D3229" s="36" t="s">
        <v>104</v>
      </c>
      <c r="E3229" s="35" t="s">
        <v>173</v>
      </c>
      <c r="F3229" s="46">
        <f>IF(Cadastro_Cargas!$E$9=0,0,IF(Perfil_Area!$Q$10=0,0,MIN(Cadastro_Cargas!$E$9,MAX(Cadastro_Cargas!$F$9,Perfil_Area!$Q$10*RANDBETWEEN(85,115)/100))))</f>
        <v>0</v>
      </c>
    </row>
    <row r="3230" ht="15.0" customHeight="1">
      <c r="A3230" s="45">
        <v>45667.5833333333</v>
      </c>
      <c r="B3230" s="35">
        <v>14.0</v>
      </c>
      <c r="C3230" s="35" t="s">
        <v>129</v>
      </c>
      <c r="D3230" s="36" t="s">
        <v>105</v>
      </c>
      <c r="E3230" s="35" t="s">
        <v>173</v>
      </c>
      <c r="F3230" s="46">
        <f>IF(Cadastro_Cargas!$E$10=0,0,IF(Perfil_Area!$Q$12=0,0,MIN(Cadastro_Cargas!$E$10,MAX(Cadastro_Cargas!$F$10,Perfil_Area!$Q$12*RANDBETWEEN(85,115)/100))))</f>
        <v>15.664</v>
      </c>
    </row>
    <row r="3231" ht="15.0" customHeight="1">
      <c r="A3231" s="45">
        <v>45667.5833333333</v>
      </c>
      <c r="B3231" s="35">
        <v>14.0</v>
      </c>
      <c r="C3231" s="35" t="s">
        <v>129</v>
      </c>
      <c r="D3231" s="36" t="s">
        <v>106</v>
      </c>
      <c r="E3231" s="35" t="s">
        <v>173</v>
      </c>
      <c r="F3231" s="46">
        <f>IF(Cadastro_Cargas!$E$11=0,0,IF(Perfil_Area!$Q$14=0,0,MIN(Cadastro_Cargas!$E$11,MAX(Cadastro_Cargas!$F$11,Perfil_Area!$Q$14*RANDBETWEEN(85,115)/100))))</f>
        <v>2.367013373</v>
      </c>
    </row>
    <row r="3232" ht="15.0" customHeight="1">
      <c r="A3232" s="45">
        <v>45667.5833333333</v>
      </c>
      <c r="B3232" s="35">
        <v>14.0</v>
      </c>
      <c r="C3232" s="35" t="s">
        <v>129</v>
      </c>
      <c r="D3232" s="36" t="s">
        <v>107</v>
      </c>
      <c r="E3232" s="35" t="s">
        <v>173</v>
      </c>
      <c r="F3232" s="46">
        <f>IF(Cadastro_Cargas!$E$12=0,0,IF(Perfil_Area!$Q$16=0,0,MIN(Cadastro_Cargas!$E$12,MAX(Cadastro_Cargas!$F$12,Perfil_Area!$Q$16*RANDBETWEEN(85,115)/100))))</f>
        <v>0.194</v>
      </c>
    </row>
    <row r="3233" ht="15.0" customHeight="1">
      <c r="A3233" s="45">
        <v>45667.5833333333</v>
      </c>
      <c r="B3233" s="35">
        <v>14.0</v>
      </c>
      <c r="C3233" s="35" t="s">
        <v>129</v>
      </c>
      <c r="D3233" s="39" t="s">
        <v>31</v>
      </c>
      <c r="E3233" s="35" t="s">
        <v>174</v>
      </c>
      <c r="F3233" s="46">
        <f>IF(Cadastro_Cargas!$E$13=0,0,IF(Perfil_Area!$Q$4=0,0,MIN(Cadastro_Cargas!$E$13,MAX(Cadastro_Cargas!$F$13,Perfil_Area!$Q$4*RANDBETWEEN(85,115)/100))))</f>
        <v>3.3525</v>
      </c>
    </row>
    <row r="3234" ht="15.0" customHeight="1">
      <c r="A3234" s="45">
        <v>45667.5833333333</v>
      </c>
      <c r="B3234" s="35">
        <v>14.0</v>
      </c>
      <c r="C3234" s="35" t="s">
        <v>129</v>
      </c>
      <c r="D3234" s="40" t="s">
        <v>44</v>
      </c>
      <c r="E3234" s="35" t="s">
        <v>174</v>
      </c>
      <c r="F3234" s="46">
        <f>IF(Cadastro_Cargas!$E$14=0,0,IF(Perfil_Area!$Q$6=0,0,MIN(Cadastro_Cargas!$E$14,MAX(Cadastro_Cargas!$F$14,Perfil_Area!$Q$6*RANDBETWEEN(85,115)/100))))</f>
        <v>0.514</v>
      </c>
    </row>
    <row r="3235" ht="15.0" customHeight="1">
      <c r="A3235" s="45">
        <v>45667.5833333333</v>
      </c>
      <c r="B3235" s="35">
        <v>14.0</v>
      </c>
      <c r="C3235" s="35" t="s">
        <v>129</v>
      </c>
      <c r="D3235" s="41" t="s">
        <v>56</v>
      </c>
      <c r="E3235" s="35" t="s">
        <v>174</v>
      </c>
      <c r="F3235" s="46">
        <f>IF(Cadastro_Cargas!$E$15=0,0,IF(Perfil_Area!$Q$8=0,0,MIN(Cadastro_Cargas!$E$15,MAX(Cadastro_Cargas!$F$15,Perfil_Area!$Q$8*RANDBETWEEN(85,115)/100))))</f>
        <v>0</v>
      </c>
    </row>
    <row r="3236" ht="15.0" customHeight="1">
      <c r="A3236" s="45">
        <v>45667.625</v>
      </c>
      <c r="B3236" s="35">
        <v>15.0</v>
      </c>
      <c r="C3236" s="35" t="s">
        <v>128</v>
      </c>
      <c r="D3236" s="36" t="s">
        <v>104</v>
      </c>
      <c r="E3236" s="35" t="s">
        <v>173</v>
      </c>
      <c r="F3236" s="46">
        <f>IF(Cadastro_Cargas!$E$2=0,0,IF(Perfil_Area!$R$9=0,0,MIN(Cadastro_Cargas!$E$2,MAX(Cadastro_Cargas!$F$2,Perfil_Area!$R$9*RANDBETWEEN(85,115)/100))))</f>
        <v>0</v>
      </c>
    </row>
    <row r="3237" ht="15.0" customHeight="1">
      <c r="A3237" s="45">
        <v>45667.625</v>
      </c>
      <c r="B3237" s="35">
        <v>15.0</v>
      </c>
      <c r="C3237" s="35" t="s">
        <v>128</v>
      </c>
      <c r="D3237" s="36" t="s">
        <v>105</v>
      </c>
      <c r="E3237" s="35" t="s">
        <v>173</v>
      </c>
      <c r="F3237" s="46">
        <f>IF(Cadastro_Cargas!$E$3=0,0,IF(Perfil_Area!$R$11=0,0,MIN(Cadastro_Cargas!$E$3,MAX(Cadastro_Cargas!$F$3,Perfil_Area!$R$11*RANDBETWEEN(85,115)/100))))</f>
        <v>0</v>
      </c>
    </row>
    <row r="3238" ht="15.0" customHeight="1">
      <c r="A3238" s="45">
        <v>45667.625</v>
      </c>
      <c r="B3238" s="35">
        <v>15.0</v>
      </c>
      <c r="C3238" s="35" t="s">
        <v>128</v>
      </c>
      <c r="D3238" s="36" t="s">
        <v>106</v>
      </c>
      <c r="E3238" s="35" t="s">
        <v>173</v>
      </c>
      <c r="F3238" s="46">
        <f>IF(Cadastro_Cargas!$E$4=0,0,IF(Perfil_Area!$R$13=0,0,MIN(Cadastro_Cargas!$E$4,MAX(Cadastro_Cargas!$F$4,Perfil_Area!$R$13*RANDBETWEEN(85,115)/100))))</f>
        <v>0</v>
      </c>
    </row>
    <row r="3239" ht="15.0" customHeight="1">
      <c r="A3239" s="45">
        <v>45667.625</v>
      </c>
      <c r="B3239" s="35">
        <v>15.0</v>
      </c>
      <c r="C3239" s="35" t="s">
        <v>128</v>
      </c>
      <c r="D3239" s="36" t="s">
        <v>107</v>
      </c>
      <c r="E3239" s="35" t="s">
        <v>173</v>
      </c>
      <c r="F3239" s="46">
        <f>IF(Cadastro_Cargas!$E$5=0,0,IF(Perfil_Area!$R$15=0,0,MIN(Cadastro_Cargas!$E$5,MAX(Cadastro_Cargas!$F$5,Perfil_Area!$R$15*RANDBETWEEN(85,115)/100))))</f>
        <v>0.2</v>
      </c>
    </row>
    <row r="3240" ht="15.0" customHeight="1">
      <c r="A3240" s="45">
        <v>45667.625</v>
      </c>
      <c r="B3240" s="35">
        <v>15.0</v>
      </c>
      <c r="C3240" s="35" t="s">
        <v>128</v>
      </c>
      <c r="D3240" s="39" t="s">
        <v>31</v>
      </c>
      <c r="E3240" s="35" t="s">
        <v>174</v>
      </c>
      <c r="F3240" s="46">
        <f>IF(Cadastro_Cargas!$E$6=0,0,IF(Perfil_Area!$R$3=0,0,MIN(Cadastro_Cargas!$E$6,MAX(Cadastro_Cargas!$F$6,Perfil_Area!$R$3*RANDBETWEEN(85,115)/100))))</f>
        <v>2.02</v>
      </c>
    </row>
    <row r="3241" ht="15.0" customHeight="1">
      <c r="A3241" s="45">
        <v>45667.625</v>
      </c>
      <c r="B3241" s="35">
        <v>15.0</v>
      </c>
      <c r="C3241" s="35" t="s">
        <v>128</v>
      </c>
      <c r="D3241" s="40" t="s">
        <v>44</v>
      </c>
      <c r="E3241" s="35" t="s">
        <v>174</v>
      </c>
      <c r="F3241" s="46">
        <f>IF(Cadastro_Cargas!$E$7=0,0,IF(Perfil_Area!$R$5=0,0,MIN(Cadastro_Cargas!$E$7,MAX(Cadastro_Cargas!$F$7,Perfil_Area!$R$5*RANDBETWEEN(85,115)/100))))</f>
        <v>0.354</v>
      </c>
    </row>
    <row r="3242" ht="15.0" customHeight="1">
      <c r="A3242" s="45">
        <v>45667.625</v>
      </c>
      <c r="B3242" s="35">
        <v>15.0</v>
      </c>
      <c r="C3242" s="35" t="s">
        <v>128</v>
      </c>
      <c r="D3242" s="41" t="s">
        <v>56</v>
      </c>
      <c r="E3242" s="35" t="s">
        <v>174</v>
      </c>
      <c r="F3242" s="46">
        <f>IF(Cadastro_Cargas!$E$8=0,0,IF(Perfil_Area!$R$7=0,0,MIN(Cadastro_Cargas!$E$8,MAX(Cadastro_Cargas!$F$8,Perfil_Area!$R$7*RANDBETWEEN(85,115)/100))))</f>
        <v>0</v>
      </c>
    </row>
    <row r="3243" ht="15.0" customHeight="1">
      <c r="A3243" s="45">
        <v>45667.625</v>
      </c>
      <c r="B3243" s="35">
        <v>15.0</v>
      </c>
      <c r="C3243" s="35" t="s">
        <v>129</v>
      </c>
      <c r="D3243" s="36" t="s">
        <v>104</v>
      </c>
      <c r="E3243" s="35" t="s">
        <v>173</v>
      </c>
      <c r="F3243" s="46">
        <f>IF(Cadastro_Cargas!$E$9=0,0,IF(Perfil_Area!$R$10=0,0,MIN(Cadastro_Cargas!$E$9,MAX(Cadastro_Cargas!$F$9,Perfil_Area!$R$10*RANDBETWEEN(85,115)/100))))</f>
        <v>0</v>
      </c>
    </row>
    <row r="3244" ht="15.0" customHeight="1">
      <c r="A3244" s="45">
        <v>45667.625</v>
      </c>
      <c r="B3244" s="35">
        <v>15.0</v>
      </c>
      <c r="C3244" s="35" t="s">
        <v>129</v>
      </c>
      <c r="D3244" s="36" t="s">
        <v>105</v>
      </c>
      <c r="E3244" s="35" t="s">
        <v>173</v>
      </c>
      <c r="F3244" s="46">
        <f>IF(Cadastro_Cargas!$E$10=0,0,IF(Perfil_Area!$R$12=0,0,MIN(Cadastro_Cargas!$E$10,MAX(Cadastro_Cargas!$F$10,Perfil_Area!$R$12*RANDBETWEEN(85,115)/100))))</f>
        <v>17.6</v>
      </c>
    </row>
    <row r="3245" ht="15.0" customHeight="1">
      <c r="A3245" s="45">
        <v>45667.625</v>
      </c>
      <c r="B3245" s="35">
        <v>15.0</v>
      </c>
      <c r="C3245" s="35" t="s">
        <v>129</v>
      </c>
      <c r="D3245" s="36" t="s">
        <v>106</v>
      </c>
      <c r="E3245" s="35" t="s">
        <v>173</v>
      </c>
      <c r="F3245" s="46">
        <f>IF(Cadastro_Cargas!$E$11=0,0,IF(Perfil_Area!$R$14=0,0,MIN(Cadastro_Cargas!$E$11,MAX(Cadastro_Cargas!$F$11,Perfil_Area!$R$14*RANDBETWEEN(85,115)/100))))</f>
        <v>2.367013373</v>
      </c>
    </row>
    <row r="3246" ht="15.0" customHeight="1">
      <c r="A3246" s="45">
        <v>45667.625</v>
      </c>
      <c r="B3246" s="35">
        <v>15.0</v>
      </c>
      <c r="C3246" s="35" t="s">
        <v>129</v>
      </c>
      <c r="D3246" s="36" t="s">
        <v>107</v>
      </c>
      <c r="E3246" s="35" t="s">
        <v>173</v>
      </c>
      <c r="F3246" s="46">
        <f>IF(Cadastro_Cargas!$E$12=0,0,IF(Perfil_Area!$R$16=0,0,MIN(Cadastro_Cargas!$E$12,MAX(Cadastro_Cargas!$F$12,Perfil_Area!$R$16*RANDBETWEEN(85,115)/100))))</f>
        <v>0.18</v>
      </c>
    </row>
    <row r="3247" ht="15.0" customHeight="1">
      <c r="A3247" s="45">
        <v>45667.625</v>
      </c>
      <c r="B3247" s="35">
        <v>15.0</v>
      </c>
      <c r="C3247" s="35" t="s">
        <v>129</v>
      </c>
      <c r="D3247" s="39" t="s">
        <v>31</v>
      </c>
      <c r="E3247" s="35" t="s">
        <v>174</v>
      </c>
      <c r="F3247" s="46">
        <f>IF(Cadastro_Cargas!$E$13=0,0,IF(Perfil_Area!$R$4=0,0,MIN(Cadastro_Cargas!$E$13,MAX(Cadastro_Cargas!$F$13,Perfil_Area!$R$4*RANDBETWEEN(85,115)/100))))</f>
        <v>3.53875</v>
      </c>
    </row>
    <row r="3248" ht="15.0" customHeight="1">
      <c r="A3248" s="45">
        <v>45667.625</v>
      </c>
      <c r="B3248" s="35">
        <v>15.0</v>
      </c>
      <c r="C3248" s="35" t="s">
        <v>129</v>
      </c>
      <c r="D3248" s="40" t="s">
        <v>44</v>
      </c>
      <c r="E3248" s="35" t="s">
        <v>174</v>
      </c>
      <c r="F3248" s="46">
        <f>IF(Cadastro_Cargas!$E$14=0,0,IF(Perfil_Area!$R$6=0,0,MIN(Cadastro_Cargas!$E$14,MAX(Cadastro_Cargas!$F$14,Perfil_Area!$R$6*RANDBETWEEN(85,115)/100))))</f>
        <v>0.514</v>
      </c>
    </row>
    <row r="3249" ht="15.0" customHeight="1">
      <c r="A3249" s="45">
        <v>45667.625</v>
      </c>
      <c r="B3249" s="35">
        <v>15.0</v>
      </c>
      <c r="C3249" s="35" t="s">
        <v>129</v>
      </c>
      <c r="D3249" s="41" t="s">
        <v>56</v>
      </c>
      <c r="E3249" s="35" t="s">
        <v>174</v>
      </c>
      <c r="F3249" s="46">
        <f>IF(Cadastro_Cargas!$E$15=0,0,IF(Perfil_Area!$R$8=0,0,MIN(Cadastro_Cargas!$E$15,MAX(Cadastro_Cargas!$F$15,Perfil_Area!$R$8*RANDBETWEEN(85,115)/100))))</f>
        <v>0</v>
      </c>
    </row>
    <row r="3250" ht="15.0" customHeight="1">
      <c r="A3250" s="45">
        <v>45667.6666666667</v>
      </c>
      <c r="B3250" s="35">
        <v>16.0</v>
      </c>
      <c r="C3250" s="35" t="s">
        <v>128</v>
      </c>
      <c r="D3250" s="36" t="s">
        <v>104</v>
      </c>
      <c r="E3250" s="35" t="s">
        <v>173</v>
      </c>
      <c r="F3250" s="46">
        <f>IF(Cadastro_Cargas!$E$2=0,0,IF(Perfil_Area!$S$9=0,0,MIN(Cadastro_Cargas!$E$2,MAX(Cadastro_Cargas!$F$2,Perfil_Area!$S$9*RANDBETWEEN(85,115)/100))))</f>
        <v>0</v>
      </c>
    </row>
    <row r="3251" ht="15.0" customHeight="1">
      <c r="A3251" s="45">
        <v>45667.6666666667</v>
      </c>
      <c r="B3251" s="35">
        <v>16.0</v>
      </c>
      <c r="C3251" s="35" t="s">
        <v>128</v>
      </c>
      <c r="D3251" s="36" t="s">
        <v>105</v>
      </c>
      <c r="E3251" s="35" t="s">
        <v>173</v>
      </c>
      <c r="F3251" s="46">
        <f>IF(Cadastro_Cargas!$E$3=0,0,IF(Perfil_Area!$S$11=0,0,MIN(Cadastro_Cargas!$E$3,MAX(Cadastro_Cargas!$F$3,Perfil_Area!$S$11*RANDBETWEEN(85,115)/100))))</f>
        <v>0</v>
      </c>
    </row>
    <row r="3252" ht="15.0" customHeight="1">
      <c r="A3252" s="45">
        <v>45667.6666666667</v>
      </c>
      <c r="B3252" s="35">
        <v>16.0</v>
      </c>
      <c r="C3252" s="35" t="s">
        <v>128</v>
      </c>
      <c r="D3252" s="36" t="s">
        <v>106</v>
      </c>
      <c r="E3252" s="35" t="s">
        <v>173</v>
      </c>
      <c r="F3252" s="46">
        <f>IF(Cadastro_Cargas!$E$4=0,0,IF(Perfil_Area!$S$13=0,0,MIN(Cadastro_Cargas!$E$4,MAX(Cadastro_Cargas!$F$4,Perfil_Area!$S$13*RANDBETWEEN(85,115)/100))))</f>
        <v>0</v>
      </c>
    </row>
    <row r="3253" ht="15.0" customHeight="1">
      <c r="A3253" s="45">
        <v>45667.6666666667</v>
      </c>
      <c r="B3253" s="35">
        <v>16.0</v>
      </c>
      <c r="C3253" s="35" t="s">
        <v>128</v>
      </c>
      <c r="D3253" s="36" t="s">
        <v>107</v>
      </c>
      <c r="E3253" s="35" t="s">
        <v>173</v>
      </c>
      <c r="F3253" s="46">
        <f>IF(Cadastro_Cargas!$E$5=0,0,IF(Perfil_Area!$S$15=0,0,MIN(Cadastro_Cargas!$E$5,MAX(Cadastro_Cargas!$F$5,Perfil_Area!$S$15*RANDBETWEEN(85,115)/100))))</f>
        <v>0.172</v>
      </c>
    </row>
    <row r="3254" ht="15.0" customHeight="1">
      <c r="A3254" s="45">
        <v>45667.6666666667</v>
      </c>
      <c r="B3254" s="35">
        <v>16.0</v>
      </c>
      <c r="C3254" s="35" t="s">
        <v>128</v>
      </c>
      <c r="D3254" s="39" t="s">
        <v>31</v>
      </c>
      <c r="E3254" s="35" t="s">
        <v>174</v>
      </c>
      <c r="F3254" s="46">
        <f>IF(Cadastro_Cargas!$E$6=0,0,IF(Perfil_Area!$S$3=0,0,MIN(Cadastro_Cargas!$E$6,MAX(Cadastro_Cargas!$F$6,Perfil_Area!$S$3*RANDBETWEEN(85,115)/100))))</f>
        <v>1.7978</v>
      </c>
    </row>
    <row r="3255" ht="15.0" customHeight="1">
      <c r="A3255" s="45">
        <v>45667.6666666667</v>
      </c>
      <c r="B3255" s="35">
        <v>16.0</v>
      </c>
      <c r="C3255" s="35" t="s">
        <v>128</v>
      </c>
      <c r="D3255" s="40" t="s">
        <v>44</v>
      </c>
      <c r="E3255" s="35" t="s">
        <v>174</v>
      </c>
      <c r="F3255" s="46">
        <f>IF(Cadastro_Cargas!$E$7=0,0,IF(Perfil_Area!$S$5=0,0,MIN(Cadastro_Cargas!$E$7,MAX(Cadastro_Cargas!$F$7,Perfil_Area!$S$5*RANDBETWEEN(85,115)/100))))</f>
        <v>0.25482</v>
      </c>
    </row>
    <row r="3256" ht="15.0" customHeight="1">
      <c r="A3256" s="45">
        <v>45667.6666666667</v>
      </c>
      <c r="B3256" s="35">
        <v>16.0</v>
      </c>
      <c r="C3256" s="35" t="s">
        <v>128</v>
      </c>
      <c r="D3256" s="41" t="s">
        <v>56</v>
      </c>
      <c r="E3256" s="35" t="s">
        <v>174</v>
      </c>
      <c r="F3256" s="46">
        <f>IF(Cadastro_Cargas!$E$8=0,0,IF(Perfil_Area!$S$7=0,0,MIN(Cadastro_Cargas!$E$8,MAX(Cadastro_Cargas!$F$8,Perfil_Area!$S$7*RANDBETWEEN(85,115)/100))))</f>
        <v>0</v>
      </c>
    </row>
    <row r="3257" ht="15.0" customHeight="1">
      <c r="A3257" s="45">
        <v>45667.6666666667</v>
      </c>
      <c r="B3257" s="35">
        <v>16.0</v>
      </c>
      <c r="C3257" s="35" t="s">
        <v>129</v>
      </c>
      <c r="D3257" s="36" t="s">
        <v>104</v>
      </c>
      <c r="E3257" s="35" t="s">
        <v>173</v>
      </c>
      <c r="F3257" s="46">
        <f>IF(Cadastro_Cargas!$E$9=0,0,IF(Perfil_Area!$S$10=0,0,MIN(Cadastro_Cargas!$E$9,MAX(Cadastro_Cargas!$F$9,Perfil_Area!$S$10*RANDBETWEEN(85,115)/100))))</f>
        <v>0</v>
      </c>
    </row>
    <row r="3258" ht="15.0" customHeight="1">
      <c r="A3258" s="45">
        <v>45667.6666666667</v>
      </c>
      <c r="B3258" s="35">
        <v>16.0</v>
      </c>
      <c r="C3258" s="35" t="s">
        <v>129</v>
      </c>
      <c r="D3258" s="36" t="s">
        <v>105</v>
      </c>
      <c r="E3258" s="35" t="s">
        <v>173</v>
      </c>
      <c r="F3258" s="46">
        <f>IF(Cadastro_Cargas!$E$10=0,0,IF(Perfil_Area!$S$12=0,0,MIN(Cadastro_Cargas!$E$10,MAX(Cadastro_Cargas!$F$10,Perfil_Area!$S$12*RANDBETWEEN(85,115)/100))))</f>
        <v>0</v>
      </c>
    </row>
    <row r="3259" ht="15.0" customHeight="1">
      <c r="A3259" s="45">
        <v>45667.6666666667</v>
      </c>
      <c r="B3259" s="35">
        <v>16.0</v>
      </c>
      <c r="C3259" s="35" t="s">
        <v>129</v>
      </c>
      <c r="D3259" s="36" t="s">
        <v>106</v>
      </c>
      <c r="E3259" s="35" t="s">
        <v>173</v>
      </c>
      <c r="F3259" s="46">
        <f>IF(Cadastro_Cargas!$E$11=0,0,IF(Perfil_Area!$S$14=0,0,MIN(Cadastro_Cargas!$E$11,MAX(Cadastro_Cargas!$F$11,Perfil_Area!$S$14*RANDBETWEEN(85,115)/100))))</f>
        <v>2.029497771</v>
      </c>
    </row>
    <row r="3260" ht="15.0" customHeight="1">
      <c r="A3260" s="45">
        <v>45667.6666666667</v>
      </c>
      <c r="B3260" s="35">
        <v>16.0</v>
      </c>
      <c r="C3260" s="35" t="s">
        <v>129</v>
      </c>
      <c r="D3260" s="36" t="s">
        <v>107</v>
      </c>
      <c r="E3260" s="35" t="s">
        <v>173</v>
      </c>
      <c r="F3260" s="46">
        <f>IF(Cadastro_Cargas!$E$12=0,0,IF(Perfil_Area!$S$16=0,0,MIN(Cadastro_Cargas!$E$12,MAX(Cadastro_Cargas!$F$12,Perfil_Area!$S$16*RANDBETWEEN(85,115)/100))))</f>
        <v>0.2</v>
      </c>
    </row>
    <row r="3261" ht="15.0" customHeight="1">
      <c r="A3261" s="45">
        <v>45667.6666666667</v>
      </c>
      <c r="B3261" s="35">
        <v>16.0</v>
      </c>
      <c r="C3261" s="35" t="s">
        <v>129</v>
      </c>
      <c r="D3261" s="39" t="s">
        <v>31</v>
      </c>
      <c r="E3261" s="35" t="s">
        <v>174</v>
      </c>
      <c r="F3261" s="46">
        <f>IF(Cadastro_Cargas!$E$13=0,0,IF(Perfil_Area!$S$4=0,0,MIN(Cadastro_Cargas!$E$13,MAX(Cadastro_Cargas!$F$13,Perfil_Area!$S$4*RANDBETWEEN(85,115)/100))))</f>
        <v>3.725</v>
      </c>
    </row>
    <row r="3262" ht="15.0" customHeight="1">
      <c r="A3262" s="45">
        <v>45667.6666666667</v>
      </c>
      <c r="B3262" s="35">
        <v>16.0</v>
      </c>
      <c r="C3262" s="35" t="s">
        <v>129</v>
      </c>
      <c r="D3262" s="40" t="s">
        <v>44</v>
      </c>
      <c r="E3262" s="35" t="s">
        <v>174</v>
      </c>
      <c r="F3262" s="46">
        <f>IF(Cadastro_Cargas!$E$14=0,0,IF(Perfil_Area!$S$6=0,0,MIN(Cadastro_Cargas!$E$14,MAX(Cadastro_Cargas!$F$14,Perfil_Area!$S$6*RANDBETWEEN(85,115)/100))))</f>
        <v>0.394</v>
      </c>
    </row>
    <row r="3263" ht="15.0" customHeight="1">
      <c r="A3263" s="45">
        <v>45667.6666666667</v>
      </c>
      <c r="B3263" s="35">
        <v>16.0</v>
      </c>
      <c r="C3263" s="35" t="s">
        <v>129</v>
      </c>
      <c r="D3263" s="41" t="s">
        <v>56</v>
      </c>
      <c r="E3263" s="35" t="s">
        <v>174</v>
      </c>
      <c r="F3263" s="46">
        <f>IF(Cadastro_Cargas!$E$15=0,0,IF(Perfil_Area!$S$8=0,0,MIN(Cadastro_Cargas!$E$15,MAX(Cadastro_Cargas!$F$15,Perfil_Area!$S$8*RANDBETWEEN(85,115)/100))))</f>
        <v>0</v>
      </c>
    </row>
    <row r="3264" ht="15.0" customHeight="1">
      <c r="A3264" s="45">
        <v>45667.7083333333</v>
      </c>
      <c r="B3264" s="35">
        <v>17.0</v>
      </c>
      <c r="C3264" s="35" t="s">
        <v>128</v>
      </c>
      <c r="D3264" s="36" t="s">
        <v>104</v>
      </c>
      <c r="E3264" s="35" t="s">
        <v>173</v>
      </c>
      <c r="F3264" s="46">
        <f>IF(Cadastro_Cargas!$E$2=0,0,IF(Perfil_Area!$T$9=0,0,MIN(Cadastro_Cargas!$E$2,MAX(Cadastro_Cargas!$F$2,Perfil_Area!$T$9*RANDBETWEEN(85,115)/100))))</f>
        <v>0</v>
      </c>
    </row>
    <row r="3265" ht="15.0" customHeight="1">
      <c r="A3265" s="45">
        <v>45667.7083333333</v>
      </c>
      <c r="B3265" s="35">
        <v>17.0</v>
      </c>
      <c r="C3265" s="35" t="s">
        <v>128</v>
      </c>
      <c r="D3265" s="36" t="s">
        <v>105</v>
      </c>
      <c r="E3265" s="35" t="s">
        <v>173</v>
      </c>
      <c r="F3265" s="46">
        <f>IF(Cadastro_Cargas!$E$3=0,0,IF(Perfil_Area!$T$11=0,0,MIN(Cadastro_Cargas!$E$3,MAX(Cadastro_Cargas!$F$3,Perfil_Area!$T$11*RANDBETWEEN(85,115)/100))))</f>
        <v>0</v>
      </c>
    </row>
    <row r="3266" ht="15.0" customHeight="1">
      <c r="A3266" s="45">
        <v>45667.7083333333</v>
      </c>
      <c r="B3266" s="35">
        <v>17.0</v>
      </c>
      <c r="C3266" s="35" t="s">
        <v>128</v>
      </c>
      <c r="D3266" s="36" t="s">
        <v>106</v>
      </c>
      <c r="E3266" s="35" t="s">
        <v>173</v>
      </c>
      <c r="F3266" s="46">
        <f>IF(Cadastro_Cargas!$E$4=0,0,IF(Perfil_Area!$T$13=0,0,MIN(Cadastro_Cargas!$E$4,MAX(Cadastro_Cargas!$F$4,Perfil_Area!$T$13*RANDBETWEEN(85,115)/100))))</f>
        <v>0</v>
      </c>
    </row>
    <row r="3267" ht="15.0" customHeight="1">
      <c r="A3267" s="45">
        <v>45667.7083333333</v>
      </c>
      <c r="B3267" s="35">
        <v>17.0</v>
      </c>
      <c r="C3267" s="35" t="s">
        <v>128</v>
      </c>
      <c r="D3267" s="36" t="s">
        <v>107</v>
      </c>
      <c r="E3267" s="35" t="s">
        <v>173</v>
      </c>
      <c r="F3267" s="46">
        <f>IF(Cadastro_Cargas!$E$5=0,0,IF(Perfil_Area!$T$15=0,0,MIN(Cadastro_Cargas!$E$5,MAX(Cadastro_Cargas!$F$5,Perfil_Area!$T$15*RANDBETWEEN(85,115)/100))))</f>
        <v>0.2</v>
      </c>
    </row>
    <row r="3268" ht="15.0" customHeight="1">
      <c r="A3268" s="45">
        <v>45667.7083333333</v>
      </c>
      <c r="B3268" s="35">
        <v>17.0</v>
      </c>
      <c r="C3268" s="35" t="s">
        <v>128</v>
      </c>
      <c r="D3268" s="39" t="s">
        <v>31</v>
      </c>
      <c r="E3268" s="35" t="s">
        <v>174</v>
      </c>
      <c r="F3268" s="46">
        <f>IF(Cadastro_Cargas!$E$6=0,0,IF(Perfil_Area!$T$3=0,0,MIN(Cadastro_Cargas!$E$6,MAX(Cadastro_Cargas!$F$6,Perfil_Area!$T$3*RANDBETWEEN(85,115)/100))))</f>
        <v>0.6758</v>
      </c>
    </row>
    <row r="3269" ht="15.0" customHeight="1">
      <c r="A3269" s="45">
        <v>45667.7083333333</v>
      </c>
      <c r="B3269" s="35">
        <v>17.0</v>
      </c>
      <c r="C3269" s="35" t="s">
        <v>128</v>
      </c>
      <c r="D3269" s="40" t="s">
        <v>44</v>
      </c>
      <c r="E3269" s="35" t="s">
        <v>174</v>
      </c>
      <c r="F3269" s="46">
        <f>IF(Cadastro_Cargas!$E$7=0,0,IF(Perfil_Area!$T$5=0,0,MIN(Cadastro_Cargas!$E$7,MAX(Cadastro_Cargas!$F$7,Perfil_Area!$T$5*RANDBETWEEN(85,115)/100))))</f>
        <v>0.354</v>
      </c>
    </row>
    <row r="3270" ht="15.0" customHeight="1">
      <c r="A3270" s="45">
        <v>45667.7083333333</v>
      </c>
      <c r="B3270" s="35">
        <v>17.0</v>
      </c>
      <c r="C3270" s="35" t="s">
        <v>128</v>
      </c>
      <c r="D3270" s="41" t="s">
        <v>56</v>
      </c>
      <c r="E3270" s="35" t="s">
        <v>174</v>
      </c>
      <c r="F3270" s="46">
        <f>IF(Cadastro_Cargas!$E$8=0,0,IF(Perfil_Area!$T$7=0,0,MIN(Cadastro_Cargas!$E$8,MAX(Cadastro_Cargas!$F$8,Perfil_Area!$T$7*RANDBETWEEN(85,115)/100))))</f>
        <v>0</v>
      </c>
    </row>
    <row r="3271" ht="15.0" customHeight="1">
      <c r="A3271" s="45">
        <v>45667.7083333333</v>
      </c>
      <c r="B3271" s="35">
        <v>17.0</v>
      </c>
      <c r="C3271" s="35" t="s">
        <v>129</v>
      </c>
      <c r="D3271" s="36" t="s">
        <v>104</v>
      </c>
      <c r="E3271" s="35" t="s">
        <v>173</v>
      </c>
      <c r="F3271" s="46">
        <f>IF(Cadastro_Cargas!$E$9=0,0,IF(Perfil_Area!$T$10=0,0,MIN(Cadastro_Cargas!$E$9,MAX(Cadastro_Cargas!$F$9,Perfil_Area!$T$10*RANDBETWEEN(85,115)/100))))</f>
        <v>0</v>
      </c>
    </row>
    <row r="3272" ht="15.0" customHeight="1">
      <c r="A3272" s="45">
        <v>45667.7083333333</v>
      </c>
      <c r="B3272" s="35">
        <v>17.0</v>
      </c>
      <c r="C3272" s="35" t="s">
        <v>129</v>
      </c>
      <c r="D3272" s="36" t="s">
        <v>105</v>
      </c>
      <c r="E3272" s="35" t="s">
        <v>173</v>
      </c>
      <c r="F3272" s="46">
        <f>IF(Cadastro_Cargas!$E$10=0,0,IF(Perfil_Area!$T$12=0,0,MIN(Cadastro_Cargas!$E$10,MAX(Cadastro_Cargas!$F$10,Perfil_Area!$T$12*RANDBETWEEN(85,115)/100))))</f>
        <v>0</v>
      </c>
    </row>
    <row r="3273" ht="15.0" customHeight="1">
      <c r="A3273" s="45">
        <v>45667.7083333333</v>
      </c>
      <c r="B3273" s="35">
        <v>17.0</v>
      </c>
      <c r="C3273" s="35" t="s">
        <v>129</v>
      </c>
      <c r="D3273" s="36" t="s">
        <v>106</v>
      </c>
      <c r="E3273" s="35" t="s">
        <v>173</v>
      </c>
      <c r="F3273" s="46">
        <f>IF(Cadastro_Cargas!$E$11=0,0,IF(Perfil_Area!$T$14=0,0,MIN(Cadastro_Cargas!$E$11,MAX(Cadastro_Cargas!$F$11,Perfil_Area!$T$14*RANDBETWEEN(85,115)/100))))</f>
        <v>2.367013373</v>
      </c>
    </row>
    <row r="3274" ht="15.0" customHeight="1">
      <c r="A3274" s="45">
        <v>45667.7083333333</v>
      </c>
      <c r="B3274" s="35">
        <v>17.0</v>
      </c>
      <c r="C3274" s="35" t="s">
        <v>129</v>
      </c>
      <c r="D3274" s="36" t="s">
        <v>107</v>
      </c>
      <c r="E3274" s="35" t="s">
        <v>173</v>
      </c>
      <c r="F3274" s="46">
        <f>IF(Cadastro_Cargas!$E$12=0,0,IF(Perfil_Area!$T$16=0,0,MIN(Cadastro_Cargas!$E$12,MAX(Cadastro_Cargas!$F$12,Perfil_Area!$T$16*RANDBETWEEN(85,115)/100))))</f>
        <v>0.2</v>
      </c>
    </row>
    <row r="3275" ht="15.0" customHeight="1">
      <c r="A3275" s="45">
        <v>45667.7083333333</v>
      </c>
      <c r="B3275" s="35">
        <v>17.0</v>
      </c>
      <c r="C3275" s="35" t="s">
        <v>129</v>
      </c>
      <c r="D3275" s="39" t="s">
        <v>31</v>
      </c>
      <c r="E3275" s="35" t="s">
        <v>174</v>
      </c>
      <c r="F3275" s="46">
        <f>IF(Cadastro_Cargas!$E$13=0,0,IF(Perfil_Area!$T$4=0,0,MIN(Cadastro_Cargas!$E$13,MAX(Cadastro_Cargas!$F$13,Perfil_Area!$T$4*RANDBETWEEN(85,115)/100))))</f>
        <v>1.1175</v>
      </c>
    </row>
    <row r="3276" ht="15.0" customHeight="1">
      <c r="A3276" s="45">
        <v>45667.7083333333</v>
      </c>
      <c r="B3276" s="35">
        <v>17.0</v>
      </c>
      <c r="C3276" s="35" t="s">
        <v>129</v>
      </c>
      <c r="D3276" s="40" t="s">
        <v>44</v>
      </c>
      <c r="E3276" s="35" t="s">
        <v>174</v>
      </c>
      <c r="F3276" s="46">
        <f>IF(Cadastro_Cargas!$E$14=0,0,IF(Perfil_Area!$T$6=0,0,MIN(Cadastro_Cargas!$E$14,MAX(Cadastro_Cargas!$F$14,Perfil_Area!$T$6*RANDBETWEEN(85,115)/100))))</f>
        <v>0.514</v>
      </c>
    </row>
    <row r="3277" ht="15.0" customHeight="1">
      <c r="A3277" s="45">
        <v>45667.7083333333</v>
      </c>
      <c r="B3277" s="35">
        <v>17.0</v>
      </c>
      <c r="C3277" s="35" t="s">
        <v>129</v>
      </c>
      <c r="D3277" s="41" t="s">
        <v>56</v>
      </c>
      <c r="E3277" s="35" t="s">
        <v>174</v>
      </c>
      <c r="F3277" s="46">
        <f>IF(Cadastro_Cargas!$E$15=0,0,IF(Perfil_Area!$T$8=0,0,MIN(Cadastro_Cargas!$E$15,MAX(Cadastro_Cargas!$F$15,Perfil_Area!$T$8*RANDBETWEEN(85,115)/100))))</f>
        <v>0</v>
      </c>
    </row>
    <row r="3278" ht="15.0" customHeight="1">
      <c r="A3278" s="45">
        <v>45667.75</v>
      </c>
      <c r="B3278" s="35">
        <v>18.0</v>
      </c>
      <c r="C3278" s="35" t="s">
        <v>128</v>
      </c>
      <c r="D3278" s="36" t="s">
        <v>104</v>
      </c>
      <c r="E3278" s="35" t="s">
        <v>173</v>
      </c>
      <c r="F3278" s="46">
        <f>IF(Cadastro_Cargas!$E$2=0,0,IF(Perfil_Area!$U$9=0,0,MIN(Cadastro_Cargas!$E$2,MAX(Cadastro_Cargas!$F$2,Perfil_Area!$U$9*RANDBETWEEN(85,115)/100))))</f>
        <v>0</v>
      </c>
    </row>
    <row r="3279" ht="15.0" customHeight="1">
      <c r="A3279" s="45">
        <v>45667.75</v>
      </c>
      <c r="B3279" s="35">
        <v>18.0</v>
      </c>
      <c r="C3279" s="35" t="s">
        <v>128</v>
      </c>
      <c r="D3279" s="36" t="s">
        <v>105</v>
      </c>
      <c r="E3279" s="35" t="s">
        <v>173</v>
      </c>
      <c r="F3279" s="46">
        <f>IF(Cadastro_Cargas!$E$3=0,0,IF(Perfil_Area!$U$11=0,0,MIN(Cadastro_Cargas!$E$3,MAX(Cadastro_Cargas!$F$3,Perfil_Area!$U$11*RANDBETWEEN(85,115)/100))))</f>
        <v>0</v>
      </c>
    </row>
    <row r="3280" ht="15.0" customHeight="1">
      <c r="A3280" s="45">
        <v>45667.75</v>
      </c>
      <c r="B3280" s="35">
        <v>18.0</v>
      </c>
      <c r="C3280" s="35" t="s">
        <v>128</v>
      </c>
      <c r="D3280" s="36" t="s">
        <v>106</v>
      </c>
      <c r="E3280" s="35" t="s">
        <v>173</v>
      </c>
      <c r="F3280" s="46">
        <f>IF(Cadastro_Cargas!$E$4=0,0,IF(Perfil_Area!$U$13=0,0,MIN(Cadastro_Cargas!$E$4,MAX(Cadastro_Cargas!$F$4,Perfil_Area!$U$13*RANDBETWEEN(85,115)/100))))</f>
        <v>0</v>
      </c>
    </row>
    <row r="3281" ht="15.0" customHeight="1">
      <c r="A3281" s="45">
        <v>45667.75</v>
      </c>
      <c r="B3281" s="35">
        <v>18.0</v>
      </c>
      <c r="C3281" s="35" t="s">
        <v>128</v>
      </c>
      <c r="D3281" s="36" t="s">
        <v>107</v>
      </c>
      <c r="E3281" s="35" t="s">
        <v>173</v>
      </c>
      <c r="F3281" s="46">
        <f>IF(Cadastro_Cargas!$E$5=0,0,IF(Perfil_Area!$U$15=0,0,MIN(Cadastro_Cargas!$E$5,MAX(Cadastro_Cargas!$F$5,Perfil_Area!$U$15*RANDBETWEEN(85,115)/100))))</f>
        <v>0.184</v>
      </c>
    </row>
    <row r="3282" ht="15.0" customHeight="1">
      <c r="A3282" s="45">
        <v>45667.75</v>
      </c>
      <c r="B3282" s="35">
        <v>18.0</v>
      </c>
      <c r="C3282" s="35" t="s">
        <v>128</v>
      </c>
      <c r="D3282" s="39" t="s">
        <v>31</v>
      </c>
      <c r="E3282" s="35" t="s">
        <v>174</v>
      </c>
      <c r="F3282" s="46">
        <f>IF(Cadastro_Cargas!$E$6=0,0,IF(Perfil_Area!$U$3=0,0,MIN(Cadastro_Cargas!$E$6,MAX(Cadastro_Cargas!$F$6,Perfil_Area!$U$3*RANDBETWEEN(85,115)/100))))</f>
        <v>0.606</v>
      </c>
    </row>
    <row r="3283" ht="15.0" customHeight="1">
      <c r="A3283" s="45">
        <v>45667.75</v>
      </c>
      <c r="B3283" s="35">
        <v>18.0</v>
      </c>
      <c r="C3283" s="35" t="s">
        <v>128</v>
      </c>
      <c r="D3283" s="40" t="s">
        <v>44</v>
      </c>
      <c r="E3283" s="35" t="s">
        <v>174</v>
      </c>
      <c r="F3283" s="46">
        <f>IF(Cadastro_Cargas!$E$7=0,0,IF(Perfil_Area!$U$5=0,0,MIN(Cadastro_Cargas!$E$7,MAX(Cadastro_Cargas!$F$7,Perfil_Area!$U$5*RANDBETWEEN(85,115)/100))))</f>
        <v>0.354</v>
      </c>
    </row>
    <row r="3284" ht="15.0" customHeight="1">
      <c r="A3284" s="45">
        <v>45667.75</v>
      </c>
      <c r="B3284" s="35">
        <v>18.0</v>
      </c>
      <c r="C3284" s="35" t="s">
        <v>128</v>
      </c>
      <c r="D3284" s="41" t="s">
        <v>56</v>
      </c>
      <c r="E3284" s="35" t="s">
        <v>174</v>
      </c>
      <c r="F3284" s="46">
        <f>IF(Cadastro_Cargas!$E$8=0,0,IF(Perfil_Area!$U$7=0,0,MIN(Cadastro_Cargas!$E$8,MAX(Cadastro_Cargas!$F$8,Perfil_Area!$U$7*RANDBETWEEN(85,115)/100))))</f>
        <v>0.176</v>
      </c>
    </row>
    <row r="3285" ht="15.0" customHeight="1">
      <c r="A3285" s="45">
        <v>45667.75</v>
      </c>
      <c r="B3285" s="35">
        <v>18.0</v>
      </c>
      <c r="C3285" s="35" t="s">
        <v>129</v>
      </c>
      <c r="D3285" s="36" t="s">
        <v>104</v>
      </c>
      <c r="E3285" s="35" t="s">
        <v>173</v>
      </c>
      <c r="F3285" s="46">
        <f>IF(Cadastro_Cargas!$E$9=0,0,IF(Perfil_Area!$U$10=0,0,MIN(Cadastro_Cargas!$E$9,MAX(Cadastro_Cargas!$F$9,Perfil_Area!$U$10*RANDBETWEEN(85,115)/100))))</f>
        <v>0</v>
      </c>
    </row>
    <row r="3286" ht="15.0" customHeight="1">
      <c r="A3286" s="45">
        <v>45667.75</v>
      </c>
      <c r="B3286" s="35">
        <v>18.0</v>
      </c>
      <c r="C3286" s="35" t="s">
        <v>129</v>
      </c>
      <c r="D3286" s="36" t="s">
        <v>105</v>
      </c>
      <c r="E3286" s="35" t="s">
        <v>173</v>
      </c>
      <c r="F3286" s="46">
        <f>IF(Cadastro_Cargas!$E$10=0,0,IF(Perfil_Area!$U$12=0,0,MIN(Cadastro_Cargas!$E$10,MAX(Cadastro_Cargas!$F$10,Perfil_Area!$U$12*RANDBETWEEN(85,115)/100))))</f>
        <v>0</v>
      </c>
    </row>
    <row r="3287" ht="15.0" customHeight="1">
      <c r="A3287" s="45">
        <v>45667.75</v>
      </c>
      <c r="B3287" s="35">
        <v>18.0</v>
      </c>
      <c r="C3287" s="35" t="s">
        <v>129</v>
      </c>
      <c r="D3287" s="36" t="s">
        <v>106</v>
      </c>
      <c r="E3287" s="35" t="s">
        <v>173</v>
      </c>
      <c r="F3287" s="46">
        <f>IF(Cadastro_Cargas!$E$11=0,0,IF(Perfil_Area!$U$14=0,0,MIN(Cadastro_Cargas!$E$11,MAX(Cadastro_Cargas!$F$11,Perfil_Area!$U$14*RANDBETWEEN(85,115)/100))))</f>
        <v>2.367013373</v>
      </c>
    </row>
    <row r="3288" ht="15.0" customHeight="1">
      <c r="A3288" s="45">
        <v>45667.75</v>
      </c>
      <c r="B3288" s="35">
        <v>18.0</v>
      </c>
      <c r="C3288" s="35" t="s">
        <v>129</v>
      </c>
      <c r="D3288" s="36" t="s">
        <v>107</v>
      </c>
      <c r="E3288" s="35" t="s">
        <v>173</v>
      </c>
      <c r="F3288" s="46">
        <f>IF(Cadastro_Cargas!$E$12=0,0,IF(Perfil_Area!$U$16=0,0,MIN(Cadastro_Cargas!$E$12,MAX(Cadastro_Cargas!$F$12,Perfil_Area!$U$16*RANDBETWEEN(85,115)/100))))</f>
        <v>0.2</v>
      </c>
    </row>
    <row r="3289" ht="15.0" customHeight="1">
      <c r="A3289" s="45">
        <v>45667.75</v>
      </c>
      <c r="B3289" s="35">
        <v>18.0</v>
      </c>
      <c r="C3289" s="35" t="s">
        <v>129</v>
      </c>
      <c r="D3289" s="39" t="s">
        <v>31</v>
      </c>
      <c r="E3289" s="35" t="s">
        <v>174</v>
      </c>
      <c r="F3289" s="46">
        <f>IF(Cadastro_Cargas!$E$13=0,0,IF(Perfil_Area!$U$4=0,0,MIN(Cadastro_Cargas!$E$13,MAX(Cadastro_Cargas!$F$13,Perfil_Area!$U$4*RANDBETWEEN(85,115)/100))))</f>
        <v>1.1175</v>
      </c>
    </row>
    <row r="3290" ht="15.0" customHeight="1">
      <c r="A3290" s="45">
        <v>45667.75</v>
      </c>
      <c r="B3290" s="35">
        <v>18.0</v>
      </c>
      <c r="C3290" s="35" t="s">
        <v>129</v>
      </c>
      <c r="D3290" s="40" t="s">
        <v>44</v>
      </c>
      <c r="E3290" s="35" t="s">
        <v>174</v>
      </c>
      <c r="F3290" s="46">
        <f>IF(Cadastro_Cargas!$E$14=0,0,IF(Perfil_Area!$U$6=0,0,MIN(Cadastro_Cargas!$E$14,MAX(Cadastro_Cargas!$F$14,Perfil_Area!$U$6*RANDBETWEEN(85,115)/100))))</f>
        <v>0.514</v>
      </c>
    </row>
    <row r="3291" ht="15.0" customHeight="1">
      <c r="A3291" s="45">
        <v>45667.75</v>
      </c>
      <c r="B3291" s="35">
        <v>18.0</v>
      </c>
      <c r="C3291" s="35" t="s">
        <v>129</v>
      </c>
      <c r="D3291" s="41" t="s">
        <v>56</v>
      </c>
      <c r="E3291" s="35" t="s">
        <v>174</v>
      </c>
      <c r="F3291" s="46">
        <f>IF(Cadastro_Cargas!$E$15=0,0,IF(Perfil_Area!$U$8=0,0,MIN(Cadastro_Cargas!$E$15,MAX(Cadastro_Cargas!$F$15,Perfil_Area!$U$8*RANDBETWEEN(85,115)/100))))</f>
        <v>0.336</v>
      </c>
    </row>
    <row r="3292" ht="15.0" customHeight="1">
      <c r="A3292" s="45">
        <v>45667.7916666667</v>
      </c>
      <c r="B3292" s="35">
        <v>19.0</v>
      </c>
      <c r="C3292" s="35" t="s">
        <v>128</v>
      </c>
      <c r="D3292" s="36" t="s">
        <v>104</v>
      </c>
      <c r="E3292" s="35" t="s">
        <v>173</v>
      </c>
      <c r="F3292" s="46">
        <f>IF(Cadastro_Cargas!$E$2=0,0,IF(Perfil_Area!$V$9=0,0,MIN(Cadastro_Cargas!$E$2,MAX(Cadastro_Cargas!$F$2,Perfil_Area!$V$9*RANDBETWEEN(85,115)/100))))</f>
        <v>0</v>
      </c>
    </row>
    <row r="3293" ht="15.0" customHeight="1">
      <c r="A3293" s="45">
        <v>45667.7916666667</v>
      </c>
      <c r="B3293" s="35">
        <v>19.0</v>
      </c>
      <c r="C3293" s="35" t="s">
        <v>128</v>
      </c>
      <c r="D3293" s="36" t="s">
        <v>105</v>
      </c>
      <c r="E3293" s="35" t="s">
        <v>173</v>
      </c>
      <c r="F3293" s="46">
        <f>IF(Cadastro_Cargas!$E$3=0,0,IF(Perfil_Area!$V$11=0,0,MIN(Cadastro_Cargas!$E$3,MAX(Cadastro_Cargas!$F$3,Perfil_Area!$V$11*RANDBETWEEN(85,115)/100))))</f>
        <v>0</v>
      </c>
    </row>
    <row r="3294" ht="15.0" customHeight="1">
      <c r="A3294" s="45">
        <v>45667.7916666667</v>
      </c>
      <c r="B3294" s="35">
        <v>19.0</v>
      </c>
      <c r="C3294" s="35" t="s">
        <v>128</v>
      </c>
      <c r="D3294" s="36" t="s">
        <v>106</v>
      </c>
      <c r="E3294" s="35" t="s">
        <v>173</v>
      </c>
      <c r="F3294" s="46">
        <f>IF(Cadastro_Cargas!$E$4=0,0,IF(Perfil_Area!$V$13=0,0,MIN(Cadastro_Cargas!$E$4,MAX(Cadastro_Cargas!$F$4,Perfil_Area!$V$13*RANDBETWEEN(85,115)/100))))</f>
        <v>0</v>
      </c>
    </row>
    <row r="3295" ht="15.0" customHeight="1">
      <c r="A3295" s="45">
        <v>45667.7916666667</v>
      </c>
      <c r="B3295" s="35">
        <v>19.0</v>
      </c>
      <c r="C3295" s="35" t="s">
        <v>128</v>
      </c>
      <c r="D3295" s="36" t="s">
        <v>107</v>
      </c>
      <c r="E3295" s="35" t="s">
        <v>173</v>
      </c>
      <c r="F3295" s="46">
        <f>IF(Cadastro_Cargas!$E$5=0,0,IF(Perfil_Area!$V$15=0,0,MIN(Cadastro_Cargas!$E$5,MAX(Cadastro_Cargas!$F$5,Perfil_Area!$V$15*RANDBETWEEN(85,115)/100))))</f>
        <v>0.2</v>
      </c>
    </row>
    <row r="3296" ht="15.0" customHeight="1">
      <c r="A3296" s="45">
        <v>45667.7916666667</v>
      </c>
      <c r="B3296" s="35">
        <v>19.0</v>
      </c>
      <c r="C3296" s="35" t="s">
        <v>128</v>
      </c>
      <c r="D3296" s="39" t="s">
        <v>31</v>
      </c>
      <c r="E3296" s="35" t="s">
        <v>174</v>
      </c>
      <c r="F3296" s="46">
        <f>IF(Cadastro_Cargas!$E$6=0,0,IF(Perfil_Area!$V$3=0,0,MIN(Cadastro_Cargas!$E$6,MAX(Cadastro_Cargas!$F$6,Perfil_Area!$V$3*RANDBETWEEN(85,115)/100))))</f>
        <v>0.606</v>
      </c>
    </row>
    <row r="3297" ht="15.0" customHeight="1">
      <c r="A3297" s="45">
        <v>45667.7916666667</v>
      </c>
      <c r="B3297" s="35">
        <v>19.0</v>
      </c>
      <c r="C3297" s="35" t="s">
        <v>128</v>
      </c>
      <c r="D3297" s="40" t="s">
        <v>44</v>
      </c>
      <c r="E3297" s="35" t="s">
        <v>174</v>
      </c>
      <c r="F3297" s="46">
        <f>IF(Cadastro_Cargas!$E$7=0,0,IF(Perfil_Area!$V$5=0,0,MIN(Cadastro_Cargas!$E$7,MAX(Cadastro_Cargas!$F$7,Perfil_Area!$V$5*RANDBETWEEN(85,115)/100))))</f>
        <v>0.354</v>
      </c>
    </row>
    <row r="3298" ht="15.0" customHeight="1">
      <c r="A3298" s="45">
        <v>45667.7916666667</v>
      </c>
      <c r="B3298" s="35">
        <v>19.0</v>
      </c>
      <c r="C3298" s="35" t="s">
        <v>128</v>
      </c>
      <c r="D3298" s="41" t="s">
        <v>56</v>
      </c>
      <c r="E3298" s="35" t="s">
        <v>174</v>
      </c>
      <c r="F3298" s="46">
        <f>IF(Cadastro_Cargas!$E$8=0,0,IF(Perfil_Area!$V$7=0,0,MIN(Cadastro_Cargas!$E$8,MAX(Cadastro_Cargas!$F$8,Perfil_Area!$V$7*RANDBETWEEN(85,115)/100))))</f>
        <v>0.176</v>
      </c>
    </row>
    <row r="3299" ht="15.0" customHeight="1">
      <c r="A3299" s="45">
        <v>45667.7916666667</v>
      </c>
      <c r="B3299" s="35">
        <v>19.0</v>
      </c>
      <c r="C3299" s="35" t="s">
        <v>129</v>
      </c>
      <c r="D3299" s="36" t="s">
        <v>104</v>
      </c>
      <c r="E3299" s="35" t="s">
        <v>173</v>
      </c>
      <c r="F3299" s="46">
        <f>IF(Cadastro_Cargas!$E$9=0,0,IF(Perfil_Area!$V$10=0,0,MIN(Cadastro_Cargas!$E$9,MAX(Cadastro_Cargas!$F$9,Perfil_Area!$V$10*RANDBETWEEN(85,115)/100))))</f>
        <v>0</v>
      </c>
    </row>
    <row r="3300" ht="15.0" customHeight="1">
      <c r="A3300" s="45">
        <v>45667.7916666667</v>
      </c>
      <c r="B3300" s="35">
        <v>19.0</v>
      </c>
      <c r="C3300" s="35" t="s">
        <v>129</v>
      </c>
      <c r="D3300" s="36" t="s">
        <v>105</v>
      </c>
      <c r="E3300" s="35" t="s">
        <v>173</v>
      </c>
      <c r="F3300" s="46">
        <f>IF(Cadastro_Cargas!$E$10=0,0,IF(Perfil_Area!$V$12=0,0,MIN(Cadastro_Cargas!$E$10,MAX(Cadastro_Cargas!$F$10,Perfil_Area!$V$12*RANDBETWEEN(85,115)/100))))</f>
        <v>0</v>
      </c>
    </row>
    <row r="3301" ht="15.0" customHeight="1">
      <c r="A3301" s="45">
        <v>45667.7916666667</v>
      </c>
      <c r="B3301" s="35">
        <v>19.0</v>
      </c>
      <c r="C3301" s="35" t="s">
        <v>129</v>
      </c>
      <c r="D3301" s="36" t="s">
        <v>106</v>
      </c>
      <c r="E3301" s="35" t="s">
        <v>173</v>
      </c>
      <c r="F3301" s="46">
        <f>IF(Cadastro_Cargas!$E$11=0,0,IF(Perfil_Area!$V$14=0,0,MIN(Cadastro_Cargas!$E$11,MAX(Cadastro_Cargas!$F$11,Perfil_Area!$V$14*RANDBETWEEN(85,115)/100))))</f>
        <v>2.279179792</v>
      </c>
    </row>
    <row r="3302" ht="15.0" customHeight="1">
      <c r="A3302" s="45">
        <v>45667.7916666667</v>
      </c>
      <c r="B3302" s="35">
        <v>19.0</v>
      </c>
      <c r="C3302" s="35" t="s">
        <v>129</v>
      </c>
      <c r="D3302" s="36" t="s">
        <v>107</v>
      </c>
      <c r="E3302" s="35" t="s">
        <v>173</v>
      </c>
      <c r="F3302" s="46">
        <f>IF(Cadastro_Cargas!$E$12=0,0,IF(Perfil_Area!$V$16=0,0,MIN(Cadastro_Cargas!$E$12,MAX(Cadastro_Cargas!$F$12,Perfil_Area!$V$16*RANDBETWEEN(85,115)/100))))</f>
        <v>0.2</v>
      </c>
    </row>
    <row r="3303" ht="15.0" customHeight="1">
      <c r="A3303" s="45">
        <v>45667.7916666667</v>
      </c>
      <c r="B3303" s="35">
        <v>19.0</v>
      </c>
      <c r="C3303" s="35" t="s">
        <v>129</v>
      </c>
      <c r="D3303" s="39" t="s">
        <v>31</v>
      </c>
      <c r="E3303" s="35" t="s">
        <v>174</v>
      </c>
      <c r="F3303" s="46">
        <f>IF(Cadastro_Cargas!$E$13=0,0,IF(Perfil_Area!$V$4=0,0,MIN(Cadastro_Cargas!$E$13,MAX(Cadastro_Cargas!$F$13,Perfil_Area!$V$4*RANDBETWEEN(85,115)/100))))</f>
        <v>1.1175</v>
      </c>
    </row>
    <row r="3304" ht="15.0" customHeight="1">
      <c r="A3304" s="45">
        <v>45667.7916666667</v>
      </c>
      <c r="B3304" s="35">
        <v>19.0</v>
      </c>
      <c r="C3304" s="35" t="s">
        <v>129</v>
      </c>
      <c r="D3304" s="40" t="s">
        <v>44</v>
      </c>
      <c r="E3304" s="35" t="s">
        <v>174</v>
      </c>
      <c r="F3304" s="46">
        <f>IF(Cadastro_Cargas!$E$14=0,0,IF(Perfil_Area!$V$6=0,0,MIN(Cadastro_Cargas!$E$14,MAX(Cadastro_Cargas!$F$14,Perfil_Area!$V$6*RANDBETWEEN(85,115)/100))))</f>
        <v>0.514</v>
      </c>
    </row>
    <row r="3305" ht="15.0" customHeight="1">
      <c r="A3305" s="45">
        <v>45667.7916666667</v>
      </c>
      <c r="B3305" s="35">
        <v>19.0</v>
      </c>
      <c r="C3305" s="35" t="s">
        <v>129</v>
      </c>
      <c r="D3305" s="41" t="s">
        <v>56</v>
      </c>
      <c r="E3305" s="35" t="s">
        <v>174</v>
      </c>
      <c r="F3305" s="46">
        <f>IF(Cadastro_Cargas!$E$15=0,0,IF(Perfil_Area!$V$8=0,0,MIN(Cadastro_Cargas!$E$15,MAX(Cadastro_Cargas!$F$15,Perfil_Area!$V$8*RANDBETWEEN(85,115)/100))))</f>
        <v>0.336</v>
      </c>
    </row>
    <row r="3306" ht="15.0" customHeight="1">
      <c r="A3306" s="45">
        <v>45667.8333333333</v>
      </c>
      <c r="B3306" s="35">
        <v>20.0</v>
      </c>
      <c r="C3306" s="35" t="s">
        <v>128</v>
      </c>
      <c r="D3306" s="36" t="s">
        <v>104</v>
      </c>
      <c r="E3306" s="35" t="s">
        <v>173</v>
      </c>
      <c r="F3306" s="46">
        <f>IF(Cadastro_Cargas!$E$2=0,0,IF(Perfil_Area!$W$9=0,0,MIN(Cadastro_Cargas!$E$2,MAX(Cadastro_Cargas!$F$2,Perfil_Area!$W$9*RANDBETWEEN(85,115)/100))))</f>
        <v>4</v>
      </c>
    </row>
    <row r="3307" ht="15.0" customHeight="1">
      <c r="A3307" s="45">
        <v>45667.8333333333</v>
      </c>
      <c r="B3307" s="35">
        <v>20.0</v>
      </c>
      <c r="C3307" s="35" t="s">
        <v>128</v>
      </c>
      <c r="D3307" s="36" t="s">
        <v>105</v>
      </c>
      <c r="E3307" s="35" t="s">
        <v>173</v>
      </c>
      <c r="F3307" s="46">
        <f>IF(Cadastro_Cargas!$E$3=0,0,IF(Perfil_Area!$W$11=0,0,MIN(Cadastro_Cargas!$E$3,MAX(Cadastro_Cargas!$F$3,Perfil_Area!$W$11*RANDBETWEEN(85,115)/100))))</f>
        <v>0</v>
      </c>
    </row>
    <row r="3308" ht="15.0" customHeight="1">
      <c r="A3308" s="45">
        <v>45667.8333333333</v>
      </c>
      <c r="B3308" s="35">
        <v>20.0</v>
      </c>
      <c r="C3308" s="35" t="s">
        <v>128</v>
      </c>
      <c r="D3308" s="36" t="s">
        <v>106</v>
      </c>
      <c r="E3308" s="35" t="s">
        <v>173</v>
      </c>
      <c r="F3308" s="46">
        <f>IF(Cadastro_Cargas!$E$4=0,0,IF(Perfil_Area!$W$13=0,0,MIN(Cadastro_Cargas!$E$4,MAX(Cadastro_Cargas!$F$4,Perfil_Area!$W$13*RANDBETWEEN(85,115)/100))))</f>
        <v>0</v>
      </c>
    </row>
    <row r="3309" ht="15.0" customHeight="1">
      <c r="A3309" s="45">
        <v>45667.8333333333</v>
      </c>
      <c r="B3309" s="35">
        <v>20.0</v>
      </c>
      <c r="C3309" s="35" t="s">
        <v>128</v>
      </c>
      <c r="D3309" s="36" t="s">
        <v>107</v>
      </c>
      <c r="E3309" s="35" t="s">
        <v>173</v>
      </c>
      <c r="F3309" s="46">
        <f>IF(Cadastro_Cargas!$E$5=0,0,IF(Perfil_Area!$W$15=0,0,MIN(Cadastro_Cargas!$E$5,MAX(Cadastro_Cargas!$F$5,Perfil_Area!$W$15*RANDBETWEEN(85,115)/100))))</f>
        <v>0.172</v>
      </c>
    </row>
    <row r="3310" ht="15.0" customHeight="1">
      <c r="A3310" s="45">
        <v>45667.8333333333</v>
      </c>
      <c r="B3310" s="35">
        <v>20.0</v>
      </c>
      <c r="C3310" s="35" t="s">
        <v>128</v>
      </c>
      <c r="D3310" s="39" t="s">
        <v>31</v>
      </c>
      <c r="E3310" s="35" t="s">
        <v>174</v>
      </c>
      <c r="F3310" s="46">
        <f>IF(Cadastro_Cargas!$E$6=0,0,IF(Perfil_Area!$W$3=0,0,MIN(Cadastro_Cargas!$E$6,MAX(Cadastro_Cargas!$F$6,Perfil_Area!$W$3*RANDBETWEEN(85,115)/100))))</f>
        <v>0.606</v>
      </c>
    </row>
    <row r="3311" ht="15.0" customHeight="1">
      <c r="A3311" s="45">
        <v>45667.8333333333</v>
      </c>
      <c r="B3311" s="35">
        <v>20.0</v>
      </c>
      <c r="C3311" s="35" t="s">
        <v>128</v>
      </c>
      <c r="D3311" s="40" t="s">
        <v>44</v>
      </c>
      <c r="E3311" s="35" t="s">
        <v>174</v>
      </c>
      <c r="F3311" s="46">
        <f>IF(Cadastro_Cargas!$E$7=0,0,IF(Perfil_Area!$W$5=0,0,MIN(Cadastro_Cargas!$E$7,MAX(Cadastro_Cargas!$F$7,Perfil_Area!$W$5*RANDBETWEEN(85,115)/100))))</f>
        <v>0.28574</v>
      </c>
    </row>
    <row r="3312" ht="15.0" customHeight="1">
      <c r="A3312" s="45">
        <v>45667.8333333333</v>
      </c>
      <c r="B3312" s="35">
        <v>20.0</v>
      </c>
      <c r="C3312" s="35" t="s">
        <v>128</v>
      </c>
      <c r="D3312" s="41" t="s">
        <v>56</v>
      </c>
      <c r="E3312" s="35" t="s">
        <v>174</v>
      </c>
      <c r="F3312" s="46">
        <f>IF(Cadastro_Cargas!$E$8=0,0,IF(Perfil_Area!$W$7=0,0,MIN(Cadastro_Cargas!$E$8,MAX(Cadastro_Cargas!$F$8,Perfil_Area!$W$7*RANDBETWEEN(85,115)/100))))</f>
        <v>0.176</v>
      </c>
    </row>
    <row r="3313" ht="15.0" customHeight="1">
      <c r="A3313" s="45">
        <v>45667.8333333333</v>
      </c>
      <c r="B3313" s="35">
        <v>20.0</v>
      </c>
      <c r="C3313" s="35" t="s">
        <v>129</v>
      </c>
      <c r="D3313" s="36" t="s">
        <v>104</v>
      </c>
      <c r="E3313" s="35" t="s">
        <v>173</v>
      </c>
      <c r="F3313" s="46">
        <f>IF(Cadastro_Cargas!$E$9=0,0,IF(Perfil_Area!$W$10=0,0,MIN(Cadastro_Cargas!$E$9,MAX(Cadastro_Cargas!$F$9,Perfil_Area!$W$10*RANDBETWEEN(85,115)/100))))</f>
        <v>8</v>
      </c>
    </row>
    <row r="3314" ht="15.0" customHeight="1">
      <c r="A3314" s="45">
        <v>45667.8333333333</v>
      </c>
      <c r="B3314" s="35">
        <v>20.0</v>
      </c>
      <c r="C3314" s="35" t="s">
        <v>129</v>
      </c>
      <c r="D3314" s="36" t="s">
        <v>105</v>
      </c>
      <c r="E3314" s="35" t="s">
        <v>173</v>
      </c>
      <c r="F3314" s="46">
        <f>IF(Cadastro_Cargas!$E$10=0,0,IF(Perfil_Area!$W$12=0,0,MIN(Cadastro_Cargas!$E$10,MAX(Cadastro_Cargas!$F$10,Perfil_Area!$W$12*RANDBETWEEN(85,115)/100))))</f>
        <v>15.84</v>
      </c>
    </row>
    <row r="3315" ht="15.0" customHeight="1">
      <c r="A3315" s="45">
        <v>45667.8333333333</v>
      </c>
      <c r="B3315" s="35">
        <v>20.0</v>
      </c>
      <c r="C3315" s="35" t="s">
        <v>129</v>
      </c>
      <c r="D3315" s="36" t="s">
        <v>106</v>
      </c>
      <c r="E3315" s="35" t="s">
        <v>173</v>
      </c>
      <c r="F3315" s="46">
        <f>IF(Cadastro_Cargas!$E$11=0,0,IF(Perfil_Area!$W$14=0,0,MIN(Cadastro_Cargas!$E$11,MAX(Cadastro_Cargas!$F$11,Perfil_Area!$W$14*RANDBETWEEN(85,115)/100))))</f>
        <v>2.367013373</v>
      </c>
    </row>
    <row r="3316" ht="15.0" customHeight="1">
      <c r="A3316" s="45">
        <v>45667.8333333333</v>
      </c>
      <c r="B3316" s="35">
        <v>20.0</v>
      </c>
      <c r="C3316" s="35" t="s">
        <v>129</v>
      </c>
      <c r="D3316" s="36" t="s">
        <v>107</v>
      </c>
      <c r="E3316" s="35" t="s">
        <v>173</v>
      </c>
      <c r="F3316" s="46">
        <f>IF(Cadastro_Cargas!$E$12=0,0,IF(Perfil_Area!$W$16=0,0,MIN(Cadastro_Cargas!$E$12,MAX(Cadastro_Cargas!$F$12,Perfil_Area!$W$16*RANDBETWEEN(85,115)/100))))</f>
        <v>0.2</v>
      </c>
    </row>
    <row r="3317" ht="15.0" customHeight="1">
      <c r="A3317" s="45">
        <v>45667.8333333333</v>
      </c>
      <c r="B3317" s="35">
        <v>20.0</v>
      </c>
      <c r="C3317" s="35" t="s">
        <v>129</v>
      </c>
      <c r="D3317" s="39" t="s">
        <v>31</v>
      </c>
      <c r="E3317" s="35" t="s">
        <v>174</v>
      </c>
      <c r="F3317" s="46">
        <f>IF(Cadastro_Cargas!$E$13=0,0,IF(Perfil_Area!$W$4=0,0,MIN(Cadastro_Cargas!$E$13,MAX(Cadastro_Cargas!$F$13,Perfil_Area!$W$4*RANDBETWEEN(85,115)/100))))</f>
        <v>1.1175</v>
      </c>
    </row>
    <row r="3318" ht="15.0" customHeight="1">
      <c r="A3318" s="45">
        <v>45667.8333333333</v>
      </c>
      <c r="B3318" s="35">
        <v>20.0</v>
      </c>
      <c r="C3318" s="35" t="s">
        <v>129</v>
      </c>
      <c r="D3318" s="40" t="s">
        <v>44</v>
      </c>
      <c r="E3318" s="35" t="s">
        <v>174</v>
      </c>
      <c r="F3318" s="46">
        <f>IF(Cadastro_Cargas!$E$14=0,0,IF(Perfil_Area!$W$6=0,0,MIN(Cadastro_Cargas!$E$14,MAX(Cadastro_Cargas!$F$14,Perfil_Area!$W$6*RANDBETWEEN(85,115)/100))))</f>
        <v>0.39498</v>
      </c>
    </row>
    <row r="3319" ht="15.0" customHeight="1">
      <c r="A3319" s="45">
        <v>45667.8333333333</v>
      </c>
      <c r="B3319" s="35">
        <v>20.0</v>
      </c>
      <c r="C3319" s="35" t="s">
        <v>129</v>
      </c>
      <c r="D3319" s="41" t="s">
        <v>56</v>
      </c>
      <c r="E3319" s="35" t="s">
        <v>174</v>
      </c>
      <c r="F3319" s="46">
        <f>IF(Cadastro_Cargas!$E$15=0,0,IF(Perfil_Area!$W$8=0,0,MIN(Cadastro_Cargas!$E$15,MAX(Cadastro_Cargas!$F$15,Perfil_Area!$W$8*RANDBETWEEN(85,115)/100))))</f>
        <v>0.336</v>
      </c>
    </row>
    <row r="3320" ht="15.0" customHeight="1">
      <c r="A3320" s="45">
        <v>45667.875</v>
      </c>
      <c r="B3320" s="35">
        <v>21.0</v>
      </c>
      <c r="C3320" s="35" t="s">
        <v>128</v>
      </c>
      <c r="D3320" s="36" t="s">
        <v>104</v>
      </c>
      <c r="E3320" s="35" t="s">
        <v>173</v>
      </c>
      <c r="F3320" s="46">
        <f>IF(Cadastro_Cargas!$E$2=0,0,IF(Perfil_Area!$X$9=0,0,MIN(Cadastro_Cargas!$E$2,MAX(Cadastro_Cargas!$F$2,Perfil_Area!$X$9*RANDBETWEEN(85,115)/100))))</f>
        <v>4</v>
      </c>
    </row>
    <row r="3321" ht="15.0" customHeight="1">
      <c r="A3321" s="45">
        <v>45667.875</v>
      </c>
      <c r="B3321" s="35">
        <v>21.0</v>
      </c>
      <c r="C3321" s="35" t="s">
        <v>128</v>
      </c>
      <c r="D3321" s="36" t="s">
        <v>105</v>
      </c>
      <c r="E3321" s="35" t="s">
        <v>173</v>
      </c>
      <c r="F3321" s="46">
        <f>IF(Cadastro_Cargas!$E$3=0,0,IF(Perfil_Area!$X$11=0,0,MIN(Cadastro_Cargas!$E$3,MAX(Cadastro_Cargas!$F$3,Perfil_Area!$X$11*RANDBETWEEN(85,115)/100))))</f>
        <v>0</v>
      </c>
    </row>
    <row r="3322" ht="15.0" customHeight="1">
      <c r="A3322" s="45">
        <v>45667.875</v>
      </c>
      <c r="B3322" s="35">
        <v>21.0</v>
      </c>
      <c r="C3322" s="35" t="s">
        <v>128</v>
      </c>
      <c r="D3322" s="36" t="s">
        <v>106</v>
      </c>
      <c r="E3322" s="35" t="s">
        <v>173</v>
      </c>
      <c r="F3322" s="46">
        <f>IF(Cadastro_Cargas!$E$4=0,0,IF(Perfil_Area!$X$13=0,0,MIN(Cadastro_Cargas!$E$4,MAX(Cadastro_Cargas!$F$4,Perfil_Area!$X$13*RANDBETWEEN(85,115)/100))))</f>
        <v>0</v>
      </c>
    </row>
    <row r="3323" ht="15.0" customHeight="1">
      <c r="A3323" s="45">
        <v>45667.875</v>
      </c>
      <c r="B3323" s="35">
        <v>21.0</v>
      </c>
      <c r="C3323" s="35" t="s">
        <v>128</v>
      </c>
      <c r="D3323" s="36" t="s">
        <v>107</v>
      </c>
      <c r="E3323" s="35" t="s">
        <v>173</v>
      </c>
      <c r="F3323" s="46">
        <f>IF(Cadastro_Cargas!$E$5=0,0,IF(Perfil_Area!$X$15=0,0,MIN(Cadastro_Cargas!$E$5,MAX(Cadastro_Cargas!$F$5,Perfil_Area!$X$15*RANDBETWEEN(85,115)/100))))</f>
        <v>0.192</v>
      </c>
    </row>
    <row r="3324" ht="15.0" customHeight="1">
      <c r="A3324" s="45">
        <v>45667.875</v>
      </c>
      <c r="B3324" s="35">
        <v>21.0</v>
      </c>
      <c r="C3324" s="35" t="s">
        <v>128</v>
      </c>
      <c r="D3324" s="39" t="s">
        <v>31</v>
      </c>
      <c r="E3324" s="35" t="s">
        <v>174</v>
      </c>
      <c r="F3324" s="46">
        <f>IF(Cadastro_Cargas!$E$6=0,0,IF(Perfil_Area!$X$3=0,0,MIN(Cadastro_Cargas!$E$6,MAX(Cadastro_Cargas!$F$6,Perfil_Area!$X$3*RANDBETWEEN(85,115)/100))))</f>
        <v>0.606</v>
      </c>
    </row>
    <row r="3325" ht="15.0" customHeight="1">
      <c r="A3325" s="45">
        <v>45667.875</v>
      </c>
      <c r="B3325" s="35">
        <v>21.0</v>
      </c>
      <c r="C3325" s="35" t="s">
        <v>128</v>
      </c>
      <c r="D3325" s="40" t="s">
        <v>44</v>
      </c>
      <c r="E3325" s="35" t="s">
        <v>174</v>
      </c>
      <c r="F3325" s="46">
        <f>IF(Cadastro_Cargas!$E$7=0,0,IF(Perfil_Area!$X$5=0,0,MIN(Cadastro_Cargas!$E$7,MAX(Cadastro_Cargas!$F$7,Perfil_Area!$X$5*RANDBETWEEN(85,115)/100))))</f>
        <v>0.29044</v>
      </c>
    </row>
    <row r="3326" ht="15.0" customHeight="1">
      <c r="A3326" s="45">
        <v>45667.875</v>
      </c>
      <c r="B3326" s="35">
        <v>21.0</v>
      </c>
      <c r="C3326" s="35" t="s">
        <v>128</v>
      </c>
      <c r="D3326" s="41" t="s">
        <v>56</v>
      </c>
      <c r="E3326" s="35" t="s">
        <v>174</v>
      </c>
      <c r="F3326" s="46">
        <f>IF(Cadastro_Cargas!$E$8=0,0,IF(Perfil_Area!$X$7=0,0,MIN(Cadastro_Cargas!$E$8,MAX(Cadastro_Cargas!$F$8,Perfil_Area!$X$7*RANDBETWEEN(85,115)/100))))</f>
        <v>0.176</v>
      </c>
    </row>
    <row r="3327" ht="15.0" customHeight="1">
      <c r="A3327" s="45">
        <v>45667.875</v>
      </c>
      <c r="B3327" s="35">
        <v>21.0</v>
      </c>
      <c r="C3327" s="35" t="s">
        <v>129</v>
      </c>
      <c r="D3327" s="36" t="s">
        <v>104</v>
      </c>
      <c r="E3327" s="35" t="s">
        <v>173</v>
      </c>
      <c r="F3327" s="46">
        <f>IF(Cadastro_Cargas!$E$9=0,0,IF(Perfil_Area!$X$10=0,0,MIN(Cadastro_Cargas!$E$9,MAX(Cadastro_Cargas!$F$9,Perfil_Area!$X$10*RANDBETWEEN(85,115)/100))))</f>
        <v>6.88</v>
      </c>
    </row>
    <row r="3328" ht="15.0" customHeight="1">
      <c r="A3328" s="45">
        <v>45667.875</v>
      </c>
      <c r="B3328" s="35">
        <v>21.0</v>
      </c>
      <c r="C3328" s="35" t="s">
        <v>129</v>
      </c>
      <c r="D3328" s="36" t="s">
        <v>105</v>
      </c>
      <c r="E3328" s="35" t="s">
        <v>173</v>
      </c>
      <c r="F3328" s="46">
        <f>IF(Cadastro_Cargas!$E$10=0,0,IF(Perfil_Area!$X$12=0,0,MIN(Cadastro_Cargas!$E$10,MAX(Cadastro_Cargas!$F$10,Perfil_Area!$X$12*RANDBETWEEN(85,115)/100))))</f>
        <v>17.248</v>
      </c>
    </row>
    <row r="3329" ht="15.0" customHeight="1">
      <c r="A3329" s="45">
        <v>45667.875</v>
      </c>
      <c r="B3329" s="35">
        <v>21.0</v>
      </c>
      <c r="C3329" s="35" t="s">
        <v>129</v>
      </c>
      <c r="D3329" s="36" t="s">
        <v>106</v>
      </c>
      <c r="E3329" s="35" t="s">
        <v>173</v>
      </c>
      <c r="F3329" s="46">
        <f>IF(Cadastro_Cargas!$E$11=0,0,IF(Perfil_Area!$X$14=0,0,MIN(Cadastro_Cargas!$E$11,MAX(Cadastro_Cargas!$F$11,Perfil_Area!$X$14*RANDBETWEEN(85,115)/100))))</f>
        <v>2.150585438</v>
      </c>
    </row>
    <row r="3330" ht="15.0" customHeight="1">
      <c r="A3330" s="45">
        <v>45667.875</v>
      </c>
      <c r="B3330" s="35">
        <v>21.0</v>
      </c>
      <c r="C3330" s="35" t="s">
        <v>129</v>
      </c>
      <c r="D3330" s="36" t="s">
        <v>107</v>
      </c>
      <c r="E3330" s="35" t="s">
        <v>173</v>
      </c>
      <c r="F3330" s="46">
        <f>IF(Cadastro_Cargas!$E$12=0,0,IF(Perfil_Area!$X$16=0,0,MIN(Cadastro_Cargas!$E$12,MAX(Cadastro_Cargas!$F$12,Perfil_Area!$X$16*RANDBETWEEN(85,115)/100))))</f>
        <v>0.178</v>
      </c>
    </row>
    <row r="3331" ht="15.0" customHeight="1">
      <c r="A3331" s="45">
        <v>45667.875</v>
      </c>
      <c r="B3331" s="35">
        <v>21.0</v>
      </c>
      <c r="C3331" s="35" t="s">
        <v>129</v>
      </c>
      <c r="D3331" s="39" t="s">
        <v>31</v>
      </c>
      <c r="E3331" s="35" t="s">
        <v>174</v>
      </c>
      <c r="F3331" s="46">
        <f>IF(Cadastro_Cargas!$E$13=0,0,IF(Perfil_Area!$X$4=0,0,MIN(Cadastro_Cargas!$E$13,MAX(Cadastro_Cargas!$F$13,Perfil_Area!$X$4*RANDBETWEEN(85,115)/100))))</f>
        <v>1.1175</v>
      </c>
    </row>
    <row r="3332" ht="15.0" customHeight="1">
      <c r="A3332" s="45">
        <v>45667.875</v>
      </c>
      <c r="B3332" s="35">
        <v>21.0</v>
      </c>
      <c r="C3332" s="35" t="s">
        <v>129</v>
      </c>
      <c r="D3332" s="40" t="s">
        <v>44</v>
      </c>
      <c r="E3332" s="35" t="s">
        <v>174</v>
      </c>
      <c r="F3332" s="46">
        <f>IF(Cadastro_Cargas!$E$14=0,0,IF(Perfil_Area!$X$6=0,0,MIN(Cadastro_Cargas!$E$14,MAX(Cadastro_Cargas!$F$14,Perfil_Area!$X$6*RANDBETWEEN(85,115)/100))))</f>
        <v>0.44916</v>
      </c>
    </row>
    <row r="3333" ht="15.0" customHeight="1">
      <c r="A3333" s="45">
        <v>45667.875</v>
      </c>
      <c r="B3333" s="35">
        <v>21.0</v>
      </c>
      <c r="C3333" s="35" t="s">
        <v>129</v>
      </c>
      <c r="D3333" s="41" t="s">
        <v>56</v>
      </c>
      <c r="E3333" s="35" t="s">
        <v>174</v>
      </c>
      <c r="F3333" s="46">
        <f>IF(Cadastro_Cargas!$E$15=0,0,IF(Perfil_Area!$X$8=0,0,MIN(Cadastro_Cargas!$E$15,MAX(Cadastro_Cargas!$F$15,Perfil_Area!$X$8*RANDBETWEEN(85,115)/100))))</f>
        <v>0.336</v>
      </c>
    </row>
    <row r="3334" ht="15.0" customHeight="1">
      <c r="A3334" s="45">
        <v>45667.9166666667</v>
      </c>
      <c r="B3334" s="35">
        <v>22.0</v>
      </c>
      <c r="C3334" s="35" t="s">
        <v>128</v>
      </c>
      <c r="D3334" s="36" t="s">
        <v>104</v>
      </c>
      <c r="E3334" s="35" t="s">
        <v>173</v>
      </c>
      <c r="F3334" s="46">
        <f>IF(Cadastro_Cargas!$E$2=0,0,IF(Perfil_Area!$Y$9=0,0,MIN(Cadastro_Cargas!$E$2,MAX(Cadastro_Cargas!$F$2,Perfil_Area!$Y$9*RANDBETWEEN(85,115)/100))))</f>
        <v>3.52</v>
      </c>
    </row>
    <row r="3335" ht="15.0" customHeight="1">
      <c r="A3335" s="45">
        <v>45667.9166666667</v>
      </c>
      <c r="B3335" s="35">
        <v>22.0</v>
      </c>
      <c r="C3335" s="35" t="s">
        <v>128</v>
      </c>
      <c r="D3335" s="36" t="s">
        <v>105</v>
      </c>
      <c r="E3335" s="35" t="s">
        <v>173</v>
      </c>
      <c r="F3335" s="46">
        <f>IF(Cadastro_Cargas!$E$3=0,0,IF(Perfil_Area!$Y$11=0,0,MIN(Cadastro_Cargas!$E$3,MAX(Cadastro_Cargas!$F$3,Perfil_Area!$Y$11*RANDBETWEEN(85,115)/100))))</f>
        <v>0</v>
      </c>
    </row>
    <row r="3336" ht="15.0" customHeight="1">
      <c r="A3336" s="45">
        <v>45667.9166666667</v>
      </c>
      <c r="B3336" s="35">
        <v>22.0</v>
      </c>
      <c r="C3336" s="35" t="s">
        <v>128</v>
      </c>
      <c r="D3336" s="36" t="s">
        <v>106</v>
      </c>
      <c r="E3336" s="35" t="s">
        <v>173</v>
      </c>
      <c r="F3336" s="46">
        <f>IF(Cadastro_Cargas!$E$4=0,0,IF(Perfil_Area!$Y$13=0,0,MIN(Cadastro_Cargas!$E$4,MAX(Cadastro_Cargas!$F$4,Perfil_Area!$Y$13*RANDBETWEEN(85,115)/100))))</f>
        <v>0</v>
      </c>
    </row>
    <row r="3337" ht="15.0" customHeight="1">
      <c r="A3337" s="45">
        <v>45667.9166666667</v>
      </c>
      <c r="B3337" s="35">
        <v>22.0</v>
      </c>
      <c r="C3337" s="35" t="s">
        <v>128</v>
      </c>
      <c r="D3337" s="36" t="s">
        <v>107</v>
      </c>
      <c r="E3337" s="35" t="s">
        <v>173</v>
      </c>
      <c r="F3337" s="46">
        <f>IF(Cadastro_Cargas!$E$5=0,0,IF(Perfil_Area!$Y$15=0,0,MIN(Cadastro_Cargas!$E$5,MAX(Cadastro_Cargas!$F$5,Perfil_Area!$Y$15*RANDBETWEEN(85,115)/100))))</f>
        <v>0.192</v>
      </c>
    </row>
    <row r="3338" ht="15.0" customHeight="1">
      <c r="A3338" s="45">
        <v>45667.9166666667</v>
      </c>
      <c r="B3338" s="35">
        <v>22.0</v>
      </c>
      <c r="C3338" s="35" t="s">
        <v>128</v>
      </c>
      <c r="D3338" s="39" t="s">
        <v>31</v>
      </c>
      <c r="E3338" s="35" t="s">
        <v>174</v>
      </c>
      <c r="F3338" s="46">
        <f>IF(Cadastro_Cargas!$E$6=0,0,IF(Perfil_Area!$Y$3=0,0,MIN(Cadastro_Cargas!$E$6,MAX(Cadastro_Cargas!$F$6,Perfil_Area!$Y$3*RANDBETWEEN(85,115)/100))))</f>
        <v>0.606</v>
      </c>
    </row>
    <row r="3339" ht="15.0" customHeight="1">
      <c r="A3339" s="45">
        <v>45667.9166666667</v>
      </c>
      <c r="B3339" s="35">
        <v>22.0</v>
      </c>
      <c r="C3339" s="35" t="s">
        <v>128</v>
      </c>
      <c r="D3339" s="40" t="s">
        <v>44</v>
      </c>
      <c r="E3339" s="35" t="s">
        <v>174</v>
      </c>
      <c r="F3339" s="46">
        <f>IF(Cadastro_Cargas!$E$7=0,0,IF(Perfil_Area!$Y$5=0,0,MIN(Cadastro_Cargas!$E$7,MAX(Cadastro_Cargas!$F$7,Perfil_Area!$Y$5*RANDBETWEEN(85,115)/100))))</f>
        <v>0.24386</v>
      </c>
    </row>
    <row r="3340" ht="15.0" customHeight="1">
      <c r="A3340" s="45">
        <v>45667.9166666667</v>
      </c>
      <c r="B3340" s="35">
        <v>22.0</v>
      </c>
      <c r="C3340" s="35" t="s">
        <v>128</v>
      </c>
      <c r="D3340" s="41" t="s">
        <v>56</v>
      </c>
      <c r="E3340" s="35" t="s">
        <v>174</v>
      </c>
      <c r="F3340" s="46">
        <f>IF(Cadastro_Cargas!$E$8=0,0,IF(Perfil_Area!$Y$7=0,0,MIN(Cadastro_Cargas!$E$8,MAX(Cadastro_Cargas!$F$8,Perfil_Area!$Y$7*RANDBETWEEN(85,115)/100))))</f>
        <v>0.176</v>
      </c>
    </row>
    <row r="3341" ht="15.0" customHeight="1">
      <c r="A3341" s="45">
        <v>45667.9166666667</v>
      </c>
      <c r="B3341" s="35">
        <v>22.0</v>
      </c>
      <c r="C3341" s="35" t="s">
        <v>129</v>
      </c>
      <c r="D3341" s="36" t="s">
        <v>104</v>
      </c>
      <c r="E3341" s="35" t="s">
        <v>173</v>
      </c>
      <c r="F3341" s="46">
        <f>IF(Cadastro_Cargas!$E$9=0,0,IF(Perfil_Area!$Y$10=0,0,MIN(Cadastro_Cargas!$E$9,MAX(Cadastro_Cargas!$F$9,Perfil_Area!$Y$10*RANDBETWEEN(85,115)/100))))</f>
        <v>8</v>
      </c>
    </row>
    <row r="3342" ht="15.0" customHeight="1">
      <c r="A3342" s="45">
        <v>45667.9166666667</v>
      </c>
      <c r="B3342" s="35">
        <v>22.0</v>
      </c>
      <c r="C3342" s="35" t="s">
        <v>129</v>
      </c>
      <c r="D3342" s="36" t="s">
        <v>105</v>
      </c>
      <c r="E3342" s="35" t="s">
        <v>173</v>
      </c>
      <c r="F3342" s="46">
        <f>IF(Cadastro_Cargas!$E$10=0,0,IF(Perfil_Area!$Y$12=0,0,MIN(Cadastro_Cargas!$E$10,MAX(Cadastro_Cargas!$F$10,Perfil_Area!$Y$12*RANDBETWEEN(85,115)/100))))</f>
        <v>0</v>
      </c>
    </row>
    <row r="3343" ht="15.0" customHeight="1">
      <c r="A3343" s="45">
        <v>45667.9166666667</v>
      </c>
      <c r="B3343" s="35">
        <v>22.0</v>
      </c>
      <c r="C3343" s="35" t="s">
        <v>129</v>
      </c>
      <c r="D3343" s="36" t="s">
        <v>106</v>
      </c>
      <c r="E3343" s="35" t="s">
        <v>173</v>
      </c>
      <c r="F3343" s="46">
        <f>IF(Cadastro_Cargas!$E$11=0,0,IF(Perfil_Area!$Y$14=0,0,MIN(Cadastro_Cargas!$E$11,MAX(Cadastro_Cargas!$F$11,Perfil_Area!$Y$14*RANDBETWEEN(85,115)/100))))</f>
        <v>2.367013373</v>
      </c>
    </row>
    <row r="3344" ht="15.0" customHeight="1">
      <c r="A3344" s="45">
        <v>45667.9166666667</v>
      </c>
      <c r="B3344" s="35">
        <v>22.0</v>
      </c>
      <c r="C3344" s="35" t="s">
        <v>129</v>
      </c>
      <c r="D3344" s="36" t="s">
        <v>107</v>
      </c>
      <c r="E3344" s="35" t="s">
        <v>173</v>
      </c>
      <c r="F3344" s="46">
        <f>IF(Cadastro_Cargas!$E$12=0,0,IF(Perfil_Area!$Y$16=0,0,MIN(Cadastro_Cargas!$E$12,MAX(Cadastro_Cargas!$F$12,Perfil_Area!$Y$16*RANDBETWEEN(85,115)/100))))</f>
        <v>0.2</v>
      </c>
    </row>
    <row r="3345" ht="15.0" customHeight="1">
      <c r="A3345" s="45">
        <v>45667.9166666667</v>
      </c>
      <c r="B3345" s="35">
        <v>22.0</v>
      </c>
      <c r="C3345" s="35" t="s">
        <v>129</v>
      </c>
      <c r="D3345" s="39" t="s">
        <v>31</v>
      </c>
      <c r="E3345" s="35" t="s">
        <v>174</v>
      </c>
      <c r="F3345" s="46">
        <f>IF(Cadastro_Cargas!$E$13=0,0,IF(Perfil_Area!$Y$4=0,0,MIN(Cadastro_Cargas!$E$13,MAX(Cadastro_Cargas!$F$13,Perfil_Area!$Y$4*RANDBETWEEN(85,115)/100))))</f>
        <v>1.1175</v>
      </c>
    </row>
    <row r="3346" ht="15.0" customHeight="1">
      <c r="A3346" s="45">
        <v>45667.9166666667</v>
      </c>
      <c r="B3346" s="35">
        <v>22.0</v>
      </c>
      <c r="C3346" s="35" t="s">
        <v>129</v>
      </c>
      <c r="D3346" s="40" t="s">
        <v>44</v>
      </c>
      <c r="E3346" s="35" t="s">
        <v>174</v>
      </c>
      <c r="F3346" s="46">
        <f>IF(Cadastro_Cargas!$E$14=0,0,IF(Perfil_Area!$Y$6=0,0,MIN(Cadastro_Cargas!$E$14,MAX(Cadastro_Cargas!$F$14,Perfil_Area!$Y$6*RANDBETWEEN(85,115)/100))))</f>
        <v>0.41764</v>
      </c>
    </row>
    <row r="3347" ht="15.0" customHeight="1">
      <c r="A3347" s="45">
        <v>45667.9166666667</v>
      </c>
      <c r="B3347" s="35">
        <v>22.0</v>
      </c>
      <c r="C3347" s="35" t="s">
        <v>129</v>
      </c>
      <c r="D3347" s="41" t="s">
        <v>56</v>
      </c>
      <c r="E3347" s="35" t="s">
        <v>174</v>
      </c>
      <c r="F3347" s="46">
        <f>IF(Cadastro_Cargas!$E$15=0,0,IF(Perfil_Area!$Y$8=0,0,MIN(Cadastro_Cargas!$E$15,MAX(Cadastro_Cargas!$F$15,Perfil_Area!$Y$8*RANDBETWEEN(85,115)/100))))</f>
        <v>0.336</v>
      </c>
    </row>
    <row r="3348" ht="15.0" customHeight="1">
      <c r="A3348" s="45">
        <v>45667.9583333333</v>
      </c>
      <c r="B3348" s="35">
        <v>23.0</v>
      </c>
      <c r="C3348" s="35" t="s">
        <v>128</v>
      </c>
      <c r="D3348" s="36" t="s">
        <v>104</v>
      </c>
      <c r="E3348" s="35" t="s">
        <v>173</v>
      </c>
      <c r="F3348" s="46">
        <f>IF(Cadastro_Cargas!$E$2=0,0,IF(Perfil_Area!$Z$9=0,0,MIN(Cadastro_Cargas!$E$2,MAX(Cadastro_Cargas!$F$2,Perfil_Area!$Z$9*RANDBETWEEN(85,115)/100))))</f>
        <v>4</v>
      </c>
    </row>
    <row r="3349" ht="15.0" customHeight="1">
      <c r="A3349" s="45">
        <v>45667.9583333333</v>
      </c>
      <c r="B3349" s="35">
        <v>23.0</v>
      </c>
      <c r="C3349" s="35" t="s">
        <v>128</v>
      </c>
      <c r="D3349" s="36" t="s">
        <v>105</v>
      </c>
      <c r="E3349" s="35" t="s">
        <v>173</v>
      </c>
      <c r="F3349" s="46">
        <f>IF(Cadastro_Cargas!$E$3=0,0,IF(Perfil_Area!$Z$11=0,0,MIN(Cadastro_Cargas!$E$3,MAX(Cadastro_Cargas!$F$3,Perfil_Area!$Z$11*RANDBETWEEN(85,115)/100))))</f>
        <v>0</v>
      </c>
    </row>
    <row r="3350" ht="15.0" customHeight="1">
      <c r="A3350" s="45">
        <v>45667.9583333333</v>
      </c>
      <c r="B3350" s="35">
        <v>23.0</v>
      </c>
      <c r="C3350" s="35" t="s">
        <v>128</v>
      </c>
      <c r="D3350" s="36" t="s">
        <v>106</v>
      </c>
      <c r="E3350" s="35" t="s">
        <v>173</v>
      </c>
      <c r="F3350" s="46">
        <f>IF(Cadastro_Cargas!$E$4=0,0,IF(Perfil_Area!$Z$13=0,0,MIN(Cadastro_Cargas!$E$4,MAX(Cadastro_Cargas!$F$4,Perfil_Area!$Z$13*RANDBETWEEN(85,115)/100))))</f>
        <v>0</v>
      </c>
    </row>
    <row r="3351" ht="15.0" customHeight="1">
      <c r="A3351" s="45">
        <v>45667.9583333333</v>
      </c>
      <c r="B3351" s="35">
        <v>23.0</v>
      </c>
      <c r="C3351" s="35" t="s">
        <v>128</v>
      </c>
      <c r="D3351" s="36" t="s">
        <v>107</v>
      </c>
      <c r="E3351" s="35" t="s">
        <v>173</v>
      </c>
      <c r="F3351" s="46">
        <f>IF(Cadastro_Cargas!$E$5=0,0,IF(Perfil_Area!$Z$15=0,0,MIN(Cadastro_Cargas!$E$5,MAX(Cadastro_Cargas!$F$5,Perfil_Area!$Z$15*RANDBETWEEN(85,115)/100))))</f>
        <v>0.18</v>
      </c>
    </row>
    <row r="3352" ht="15.0" customHeight="1">
      <c r="A3352" s="45">
        <v>45667.9583333333</v>
      </c>
      <c r="B3352" s="35">
        <v>23.0</v>
      </c>
      <c r="C3352" s="35" t="s">
        <v>128</v>
      </c>
      <c r="D3352" s="39" t="s">
        <v>31</v>
      </c>
      <c r="E3352" s="35" t="s">
        <v>174</v>
      </c>
      <c r="F3352" s="46">
        <f>IF(Cadastro_Cargas!$E$6=0,0,IF(Perfil_Area!$Z$3=0,0,MIN(Cadastro_Cargas!$E$6,MAX(Cadastro_Cargas!$F$6,Perfil_Area!$Z$3*RANDBETWEEN(85,115)/100))))</f>
        <v>0.606</v>
      </c>
    </row>
    <row r="3353" ht="15.0" customHeight="1">
      <c r="A3353" s="45">
        <v>45667.9583333333</v>
      </c>
      <c r="B3353" s="35">
        <v>23.0</v>
      </c>
      <c r="C3353" s="35" t="s">
        <v>128</v>
      </c>
      <c r="D3353" s="40" t="s">
        <v>44</v>
      </c>
      <c r="E3353" s="35" t="s">
        <v>174</v>
      </c>
      <c r="F3353" s="46">
        <f>IF(Cadastro_Cargas!$E$7=0,0,IF(Perfil_Area!$Z$5=0,0,MIN(Cadastro_Cargas!$E$7,MAX(Cadastro_Cargas!$F$7,Perfil_Area!$Z$5*RANDBETWEEN(85,115)/100))))</f>
        <v>0.25482</v>
      </c>
    </row>
    <row r="3354" ht="15.0" customHeight="1">
      <c r="A3354" s="45">
        <v>45667.9583333333</v>
      </c>
      <c r="B3354" s="35">
        <v>23.0</v>
      </c>
      <c r="C3354" s="35" t="s">
        <v>128</v>
      </c>
      <c r="D3354" s="41" t="s">
        <v>56</v>
      </c>
      <c r="E3354" s="35" t="s">
        <v>174</v>
      </c>
      <c r="F3354" s="46">
        <f>IF(Cadastro_Cargas!$E$8=0,0,IF(Perfil_Area!$Z$7=0,0,MIN(Cadastro_Cargas!$E$8,MAX(Cadastro_Cargas!$F$8,Perfil_Area!$Z$7*RANDBETWEEN(85,115)/100))))</f>
        <v>0.176</v>
      </c>
    </row>
    <row r="3355" ht="15.0" customHeight="1">
      <c r="A3355" s="45">
        <v>45667.9583333333</v>
      </c>
      <c r="B3355" s="35">
        <v>23.0</v>
      </c>
      <c r="C3355" s="35" t="s">
        <v>129</v>
      </c>
      <c r="D3355" s="36" t="s">
        <v>104</v>
      </c>
      <c r="E3355" s="35" t="s">
        <v>173</v>
      </c>
      <c r="F3355" s="46">
        <f>IF(Cadastro_Cargas!$E$9=0,0,IF(Perfil_Area!$Z$10=0,0,MIN(Cadastro_Cargas!$E$9,MAX(Cadastro_Cargas!$F$9,Perfil_Area!$Z$10*RANDBETWEEN(85,115)/100))))</f>
        <v>8</v>
      </c>
    </row>
    <row r="3356" ht="15.0" customHeight="1">
      <c r="A3356" s="45">
        <v>45667.9583333333</v>
      </c>
      <c r="B3356" s="35">
        <v>23.0</v>
      </c>
      <c r="C3356" s="35" t="s">
        <v>129</v>
      </c>
      <c r="D3356" s="36" t="s">
        <v>105</v>
      </c>
      <c r="E3356" s="35" t="s">
        <v>173</v>
      </c>
      <c r="F3356" s="46">
        <f>IF(Cadastro_Cargas!$E$10=0,0,IF(Perfil_Area!$Z$12=0,0,MIN(Cadastro_Cargas!$E$10,MAX(Cadastro_Cargas!$F$10,Perfil_Area!$Z$12*RANDBETWEEN(85,115)/100))))</f>
        <v>0</v>
      </c>
    </row>
    <row r="3357" ht="15.0" customHeight="1">
      <c r="A3357" s="45">
        <v>45667.9583333333</v>
      </c>
      <c r="B3357" s="35">
        <v>23.0</v>
      </c>
      <c r="C3357" s="35" t="s">
        <v>129</v>
      </c>
      <c r="D3357" s="36" t="s">
        <v>106</v>
      </c>
      <c r="E3357" s="35" t="s">
        <v>173</v>
      </c>
      <c r="F3357" s="46">
        <f>IF(Cadastro_Cargas!$E$11=0,0,IF(Perfil_Area!$Z$14=0,0,MIN(Cadastro_Cargas!$E$11,MAX(Cadastro_Cargas!$F$11,Perfil_Area!$Z$14*RANDBETWEEN(85,115)/100))))</f>
        <v>2.202365528</v>
      </c>
    </row>
    <row r="3358" ht="15.0" customHeight="1">
      <c r="A3358" s="45">
        <v>45667.9583333333</v>
      </c>
      <c r="B3358" s="35">
        <v>23.0</v>
      </c>
      <c r="C3358" s="35" t="s">
        <v>129</v>
      </c>
      <c r="D3358" s="36" t="s">
        <v>107</v>
      </c>
      <c r="E3358" s="35" t="s">
        <v>173</v>
      </c>
      <c r="F3358" s="46">
        <f>IF(Cadastro_Cargas!$E$12=0,0,IF(Perfil_Area!$Z$16=0,0,MIN(Cadastro_Cargas!$E$12,MAX(Cadastro_Cargas!$F$12,Perfil_Area!$Z$16*RANDBETWEEN(85,115)/100))))</f>
        <v>0.2</v>
      </c>
    </row>
    <row r="3359" ht="15.0" customHeight="1">
      <c r="A3359" s="45">
        <v>45667.9583333333</v>
      </c>
      <c r="B3359" s="35">
        <v>23.0</v>
      </c>
      <c r="C3359" s="35" t="s">
        <v>129</v>
      </c>
      <c r="D3359" s="39" t="s">
        <v>31</v>
      </c>
      <c r="E3359" s="35" t="s">
        <v>174</v>
      </c>
      <c r="F3359" s="46">
        <f>IF(Cadastro_Cargas!$E$13=0,0,IF(Perfil_Area!$Z$4=0,0,MIN(Cadastro_Cargas!$E$13,MAX(Cadastro_Cargas!$F$13,Perfil_Area!$Z$4*RANDBETWEEN(85,115)/100))))</f>
        <v>1.1175</v>
      </c>
    </row>
    <row r="3360" ht="15.0" customHeight="1">
      <c r="A3360" s="45">
        <v>45667.9583333333</v>
      </c>
      <c r="B3360" s="35">
        <v>23.0</v>
      </c>
      <c r="C3360" s="35" t="s">
        <v>129</v>
      </c>
      <c r="D3360" s="40" t="s">
        <v>44</v>
      </c>
      <c r="E3360" s="35" t="s">
        <v>174</v>
      </c>
      <c r="F3360" s="46">
        <f>IF(Cadastro_Cargas!$E$14=0,0,IF(Perfil_Area!$Z$6=0,0,MIN(Cadastro_Cargas!$E$14,MAX(Cadastro_Cargas!$F$14,Perfil_Area!$Z$6*RANDBETWEEN(85,115)/100))))</f>
        <v>0.34278</v>
      </c>
    </row>
    <row r="3361" ht="15.0" customHeight="1">
      <c r="A3361" s="45">
        <v>45667.9583333333</v>
      </c>
      <c r="B3361" s="35">
        <v>23.0</v>
      </c>
      <c r="C3361" s="35" t="s">
        <v>129</v>
      </c>
      <c r="D3361" s="41" t="s">
        <v>56</v>
      </c>
      <c r="E3361" s="35" t="s">
        <v>174</v>
      </c>
      <c r="F3361" s="46">
        <f>IF(Cadastro_Cargas!$E$15=0,0,IF(Perfil_Area!$Z$8=0,0,MIN(Cadastro_Cargas!$E$15,MAX(Cadastro_Cargas!$F$15,Perfil_Area!$Z$8*RANDBETWEEN(85,115)/100))))</f>
        <v>0.336</v>
      </c>
    </row>
    <row r="3362" ht="15.0" customHeight="1">
      <c r="A3362" s="45">
        <v>45668.0</v>
      </c>
      <c r="B3362" s="35">
        <v>0.0</v>
      </c>
      <c r="C3362" s="35" t="s">
        <v>128</v>
      </c>
      <c r="D3362" s="36" t="s">
        <v>104</v>
      </c>
      <c r="E3362" s="35" t="s">
        <v>173</v>
      </c>
      <c r="F3362" s="46">
        <f>IF(Cadastro_Cargas!$E$2=0,0,IF(Perfil_Area!$C$9=0,0,MIN(Cadastro_Cargas!$E$2,MAX(Cadastro_Cargas!$F$2,Perfil_Area!$C$9*RANDBETWEEN(85,115)/100))))</f>
        <v>3.44</v>
      </c>
    </row>
    <row r="3363" ht="15.0" customHeight="1">
      <c r="A3363" s="45">
        <v>45668.0</v>
      </c>
      <c r="B3363" s="35">
        <v>0.0</v>
      </c>
      <c r="C3363" s="35" t="s">
        <v>128</v>
      </c>
      <c r="D3363" s="36" t="s">
        <v>105</v>
      </c>
      <c r="E3363" s="35" t="s">
        <v>173</v>
      </c>
      <c r="F3363" s="46">
        <f>IF(Cadastro_Cargas!$E$3=0,0,IF(Perfil_Area!$C$11=0,0,MIN(Cadastro_Cargas!$E$3,MAX(Cadastro_Cargas!$F$3,Perfil_Area!$C$11*RANDBETWEEN(85,115)/100))))</f>
        <v>0</v>
      </c>
    </row>
    <row r="3364" ht="15.0" customHeight="1">
      <c r="A3364" s="45">
        <v>45668.0</v>
      </c>
      <c r="B3364" s="35">
        <v>0.0</v>
      </c>
      <c r="C3364" s="35" t="s">
        <v>128</v>
      </c>
      <c r="D3364" s="36" t="s">
        <v>106</v>
      </c>
      <c r="E3364" s="35" t="s">
        <v>173</v>
      </c>
      <c r="F3364" s="46">
        <f>IF(Cadastro_Cargas!$E$4=0,0,IF(Perfil_Area!$C$13=0,0,MIN(Cadastro_Cargas!$E$4,MAX(Cadastro_Cargas!$F$4,Perfil_Area!$C$13*RANDBETWEEN(85,115)/100))))</f>
        <v>0</v>
      </c>
    </row>
    <row r="3365" ht="15.0" customHeight="1">
      <c r="A3365" s="45">
        <v>45668.0</v>
      </c>
      <c r="B3365" s="35">
        <v>0.0</v>
      </c>
      <c r="C3365" s="35" t="s">
        <v>128</v>
      </c>
      <c r="D3365" s="36" t="s">
        <v>107</v>
      </c>
      <c r="E3365" s="35" t="s">
        <v>173</v>
      </c>
      <c r="F3365" s="46">
        <f>IF(Cadastro_Cargas!$E$5=0,0,IF(Perfil_Area!$C$15=0,0,MIN(Cadastro_Cargas!$E$5,MAX(Cadastro_Cargas!$F$5,Perfil_Area!$C$15*RANDBETWEEN(85,115)/100))))</f>
        <v>0.2</v>
      </c>
    </row>
    <row r="3366" ht="15.0" customHeight="1">
      <c r="A3366" s="45">
        <v>45668.0</v>
      </c>
      <c r="B3366" s="35">
        <v>0.0</v>
      </c>
      <c r="C3366" s="35" t="s">
        <v>128</v>
      </c>
      <c r="D3366" s="39" t="s">
        <v>31</v>
      </c>
      <c r="E3366" s="35" t="s">
        <v>174</v>
      </c>
      <c r="F3366" s="46">
        <f>IF(Cadastro_Cargas!$E$6=0,0,IF(Perfil_Area!$C$3=0,0,MIN(Cadastro_Cargas!$E$6,MAX(Cadastro_Cargas!$F$6,Perfil_Area!$C$3*RANDBETWEEN(85,115)/100))))</f>
        <v>0.606</v>
      </c>
    </row>
    <row r="3367" ht="15.0" customHeight="1">
      <c r="A3367" s="45">
        <v>45668.0</v>
      </c>
      <c r="B3367" s="35">
        <v>0.0</v>
      </c>
      <c r="C3367" s="35" t="s">
        <v>128</v>
      </c>
      <c r="D3367" s="40" t="s">
        <v>44</v>
      </c>
      <c r="E3367" s="35" t="s">
        <v>174</v>
      </c>
      <c r="F3367" s="46">
        <f>IF(Cadastro_Cargas!$E$7=0,0,IF(Perfil_Area!$C$5=0,0,MIN(Cadastro_Cargas!$E$7,MAX(Cadastro_Cargas!$F$7,Perfil_Area!$C$5*RANDBETWEEN(85,115)/100))))</f>
        <v>0.29866</v>
      </c>
    </row>
    <row r="3368" ht="15.0" customHeight="1">
      <c r="A3368" s="45">
        <v>45668.0</v>
      </c>
      <c r="B3368" s="35">
        <v>0.0</v>
      </c>
      <c r="C3368" s="35" t="s">
        <v>128</v>
      </c>
      <c r="D3368" s="41" t="s">
        <v>56</v>
      </c>
      <c r="E3368" s="35" t="s">
        <v>174</v>
      </c>
      <c r="F3368" s="46">
        <f>IF(Cadastro_Cargas!$E$8=0,0,IF(Perfil_Area!$C$7=0,0,MIN(Cadastro_Cargas!$E$8,MAX(Cadastro_Cargas!$F$8,Perfil_Area!$C$7*RANDBETWEEN(85,115)/100))))</f>
        <v>0.176</v>
      </c>
    </row>
    <row r="3369" ht="15.0" customHeight="1">
      <c r="A3369" s="45">
        <v>45668.0</v>
      </c>
      <c r="B3369" s="35">
        <v>0.0</v>
      </c>
      <c r="C3369" s="35" t="s">
        <v>129</v>
      </c>
      <c r="D3369" s="36" t="s">
        <v>104</v>
      </c>
      <c r="E3369" s="35" t="s">
        <v>173</v>
      </c>
      <c r="F3369" s="46">
        <f>IF(Cadastro_Cargas!$E$9=0,0,IF(Perfil_Area!$C$10=0,0,MIN(Cadastro_Cargas!$E$9,MAX(Cadastro_Cargas!$F$9,Perfil_Area!$C$10*RANDBETWEEN(85,115)/100))))</f>
        <v>7.04</v>
      </c>
    </row>
    <row r="3370" ht="15.0" customHeight="1">
      <c r="A3370" s="45">
        <v>45668.0</v>
      </c>
      <c r="B3370" s="35">
        <v>0.0</v>
      </c>
      <c r="C3370" s="35" t="s">
        <v>129</v>
      </c>
      <c r="D3370" s="36" t="s">
        <v>105</v>
      </c>
      <c r="E3370" s="35" t="s">
        <v>173</v>
      </c>
      <c r="F3370" s="46">
        <f>IF(Cadastro_Cargas!$E$10=0,0,IF(Perfil_Area!$C$12=0,0,MIN(Cadastro_Cargas!$E$10,MAX(Cadastro_Cargas!$F$10,Perfil_Area!$C$12*RANDBETWEEN(85,115)/100))))</f>
        <v>17.6</v>
      </c>
    </row>
    <row r="3371" ht="15.0" customHeight="1">
      <c r="A3371" s="45">
        <v>45668.0</v>
      </c>
      <c r="B3371" s="35">
        <v>0.0</v>
      </c>
      <c r="C3371" s="35" t="s">
        <v>129</v>
      </c>
      <c r="D3371" s="36" t="s">
        <v>106</v>
      </c>
      <c r="E3371" s="35" t="s">
        <v>173</v>
      </c>
      <c r="F3371" s="46">
        <f>IF(Cadastro_Cargas!$E$11=0,0,IF(Perfil_Area!$C$14=0,0,MIN(Cadastro_Cargas!$E$11,MAX(Cadastro_Cargas!$F$11,Perfil_Area!$C$14*RANDBETWEEN(85,115)/100))))</f>
        <v>2.011961367</v>
      </c>
    </row>
    <row r="3372" ht="15.0" customHeight="1">
      <c r="A3372" s="45">
        <v>45668.0</v>
      </c>
      <c r="B3372" s="35">
        <v>0.0</v>
      </c>
      <c r="C3372" s="35" t="s">
        <v>129</v>
      </c>
      <c r="D3372" s="36" t="s">
        <v>107</v>
      </c>
      <c r="E3372" s="35" t="s">
        <v>173</v>
      </c>
      <c r="F3372" s="46">
        <f>IF(Cadastro_Cargas!$E$12=0,0,IF(Perfil_Area!$C$16=0,0,MIN(Cadastro_Cargas!$E$12,MAX(Cadastro_Cargas!$F$12,Perfil_Area!$C$16*RANDBETWEEN(85,115)/100))))</f>
        <v>0.2</v>
      </c>
    </row>
    <row r="3373" ht="15.0" customHeight="1">
      <c r="A3373" s="45">
        <v>45668.0</v>
      </c>
      <c r="B3373" s="35">
        <v>0.0</v>
      </c>
      <c r="C3373" s="35" t="s">
        <v>129</v>
      </c>
      <c r="D3373" s="39" t="s">
        <v>31</v>
      </c>
      <c r="E3373" s="35" t="s">
        <v>174</v>
      </c>
      <c r="F3373" s="46">
        <f>IF(Cadastro_Cargas!$E$13=0,0,IF(Perfil_Area!$C$4=0,0,MIN(Cadastro_Cargas!$E$13,MAX(Cadastro_Cargas!$F$13,Perfil_Area!$C$4*RANDBETWEEN(85,115)/100))))</f>
        <v>1.1175</v>
      </c>
    </row>
    <row r="3374" ht="15.0" customHeight="1">
      <c r="A3374" s="45">
        <v>45668.0</v>
      </c>
      <c r="B3374" s="35">
        <v>0.0</v>
      </c>
      <c r="C3374" s="35" t="s">
        <v>129</v>
      </c>
      <c r="D3374" s="40" t="s">
        <v>44</v>
      </c>
      <c r="E3374" s="35" t="s">
        <v>174</v>
      </c>
      <c r="F3374" s="46">
        <f>IF(Cadastro_Cargas!$E$14=0,0,IF(Perfil_Area!$C$6=0,0,MIN(Cadastro_Cargas!$E$14,MAX(Cadastro_Cargas!$F$14,Perfil_Area!$C$6*RANDBETWEEN(85,115)/100))))</f>
        <v>0.44128</v>
      </c>
    </row>
    <row r="3375" ht="15.0" customHeight="1">
      <c r="A3375" s="45">
        <v>45668.0</v>
      </c>
      <c r="B3375" s="35">
        <v>0.0</v>
      </c>
      <c r="C3375" s="35" t="s">
        <v>129</v>
      </c>
      <c r="D3375" s="41" t="s">
        <v>56</v>
      </c>
      <c r="E3375" s="35" t="s">
        <v>174</v>
      </c>
      <c r="F3375" s="46">
        <f>IF(Cadastro_Cargas!$E$15=0,0,IF(Perfil_Area!$C$8=0,0,MIN(Cadastro_Cargas!$E$15,MAX(Cadastro_Cargas!$F$15,Perfil_Area!$C$8*RANDBETWEEN(85,115)/100))))</f>
        <v>0.336</v>
      </c>
    </row>
    <row r="3376" ht="15.0" customHeight="1">
      <c r="A3376" s="45">
        <v>45668.0416666667</v>
      </c>
      <c r="B3376" s="35">
        <v>1.0</v>
      </c>
      <c r="C3376" s="35" t="s">
        <v>128</v>
      </c>
      <c r="D3376" s="36" t="s">
        <v>104</v>
      </c>
      <c r="E3376" s="35" t="s">
        <v>173</v>
      </c>
      <c r="F3376" s="46">
        <f>IF(Cadastro_Cargas!$E$2=0,0,IF(Perfil_Area!$D$9=0,0,MIN(Cadastro_Cargas!$E$2,MAX(Cadastro_Cargas!$F$2,Perfil_Area!$D$9*RANDBETWEEN(85,115)/100))))</f>
        <v>4</v>
      </c>
    </row>
    <row r="3377" ht="15.0" customHeight="1">
      <c r="A3377" s="45">
        <v>45668.0416666667</v>
      </c>
      <c r="B3377" s="35">
        <v>1.0</v>
      </c>
      <c r="C3377" s="35" t="s">
        <v>128</v>
      </c>
      <c r="D3377" s="36" t="s">
        <v>105</v>
      </c>
      <c r="E3377" s="35" t="s">
        <v>173</v>
      </c>
      <c r="F3377" s="46">
        <f>IF(Cadastro_Cargas!$E$3=0,0,IF(Perfil_Area!$D$11=0,0,MIN(Cadastro_Cargas!$E$3,MAX(Cadastro_Cargas!$F$3,Perfil_Area!$D$11*RANDBETWEEN(85,115)/100))))</f>
        <v>0</v>
      </c>
    </row>
    <row r="3378" ht="15.0" customHeight="1">
      <c r="A3378" s="45">
        <v>45668.0416666667</v>
      </c>
      <c r="B3378" s="35">
        <v>1.0</v>
      </c>
      <c r="C3378" s="35" t="s">
        <v>128</v>
      </c>
      <c r="D3378" s="36" t="s">
        <v>106</v>
      </c>
      <c r="E3378" s="35" t="s">
        <v>173</v>
      </c>
      <c r="F3378" s="46">
        <f>IF(Cadastro_Cargas!$E$4=0,0,IF(Perfil_Area!$D$13=0,0,MIN(Cadastro_Cargas!$E$4,MAX(Cadastro_Cargas!$F$4,Perfil_Area!$D$13*RANDBETWEEN(85,115)/100))))</f>
        <v>0</v>
      </c>
    </row>
    <row r="3379" ht="15.0" customHeight="1">
      <c r="A3379" s="45">
        <v>45668.0416666667</v>
      </c>
      <c r="B3379" s="35">
        <v>1.0</v>
      </c>
      <c r="C3379" s="35" t="s">
        <v>128</v>
      </c>
      <c r="D3379" s="36" t="s">
        <v>107</v>
      </c>
      <c r="E3379" s="35" t="s">
        <v>173</v>
      </c>
      <c r="F3379" s="46">
        <f>IF(Cadastro_Cargas!$E$5=0,0,IF(Perfil_Area!$D$15=0,0,MIN(Cadastro_Cargas!$E$5,MAX(Cadastro_Cargas!$F$5,Perfil_Area!$D$15*RANDBETWEEN(85,115)/100))))</f>
        <v>0.184</v>
      </c>
    </row>
    <row r="3380" ht="15.0" customHeight="1">
      <c r="A3380" s="45">
        <v>45668.0416666667</v>
      </c>
      <c r="B3380" s="35">
        <v>1.0</v>
      </c>
      <c r="C3380" s="35" t="s">
        <v>128</v>
      </c>
      <c r="D3380" s="39" t="s">
        <v>31</v>
      </c>
      <c r="E3380" s="35" t="s">
        <v>174</v>
      </c>
      <c r="F3380" s="46">
        <f>IF(Cadastro_Cargas!$E$6=0,0,IF(Perfil_Area!$D$3=0,0,MIN(Cadastro_Cargas!$E$6,MAX(Cadastro_Cargas!$F$6,Perfil_Area!$D$3*RANDBETWEEN(85,115)/100))))</f>
        <v>0.606</v>
      </c>
    </row>
    <row r="3381" ht="15.0" customHeight="1">
      <c r="A3381" s="45">
        <v>45668.0416666667</v>
      </c>
      <c r="B3381" s="35">
        <v>1.0</v>
      </c>
      <c r="C3381" s="35" t="s">
        <v>128</v>
      </c>
      <c r="D3381" s="40" t="s">
        <v>44</v>
      </c>
      <c r="E3381" s="35" t="s">
        <v>174</v>
      </c>
      <c r="F3381" s="46">
        <f>IF(Cadastro_Cargas!$E$7=0,0,IF(Perfil_Area!$D$5=0,0,MIN(Cadastro_Cargas!$E$7,MAX(Cadastro_Cargas!$F$7,Perfil_Area!$D$5*RANDBETWEEN(85,115)/100))))</f>
        <v>0.28222</v>
      </c>
    </row>
    <row r="3382" ht="15.0" customHeight="1">
      <c r="A3382" s="45">
        <v>45668.0416666667</v>
      </c>
      <c r="B3382" s="35">
        <v>1.0</v>
      </c>
      <c r="C3382" s="35" t="s">
        <v>128</v>
      </c>
      <c r="D3382" s="41" t="s">
        <v>56</v>
      </c>
      <c r="E3382" s="35" t="s">
        <v>174</v>
      </c>
      <c r="F3382" s="46">
        <f>IF(Cadastro_Cargas!$E$8=0,0,IF(Perfil_Area!$D$7=0,0,MIN(Cadastro_Cargas!$E$8,MAX(Cadastro_Cargas!$F$8,Perfil_Area!$D$7*RANDBETWEEN(85,115)/100))))</f>
        <v>0.176</v>
      </c>
    </row>
    <row r="3383" ht="15.0" customHeight="1">
      <c r="A3383" s="45">
        <v>45668.0416666667</v>
      </c>
      <c r="B3383" s="35">
        <v>1.0</v>
      </c>
      <c r="C3383" s="35" t="s">
        <v>129</v>
      </c>
      <c r="D3383" s="36" t="s">
        <v>104</v>
      </c>
      <c r="E3383" s="35" t="s">
        <v>173</v>
      </c>
      <c r="F3383" s="46">
        <f>IF(Cadastro_Cargas!$E$9=0,0,IF(Perfil_Area!$D$10=0,0,MIN(Cadastro_Cargas!$E$9,MAX(Cadastro_Cargas!$F$9,Perfil_Area!$D$10*RANDBETWEEN(85,115)/100))))</f>
        <v>7.36</v>
      </c>
    </row>
    <row r="3384" ht="15.0" customHeight="1">
      <c r="A3384" s="45">
        <v>45668.0416666667</v>
      </c>
      <c r="B3384" s="35">
        <v>1.0</v>
      </c>
      <c r="C3384" s="35" t="s">
        <v>129</v>
      </c>
      <c r="D3384" s="36" t="s">
        <v>105</v>
      </c>
      <c r="E3384" s="35" t="s">
        <v>173</v>
      </c>
      <c r="F3384" s="46">
        <f>IF(Cadastro_Cargas!$E$10=0,0,IF(Perfil_Area!$D$12=0,0,MIN(Cadastro_Cargas!$E$10,MAX(Cadastro_Cargas!$F$10,Perfil_Area!$D$12*RANDBETWEEN(85,115)/100))))</f>
        <v>15.664</v>
      </c>
    </row>
    <row r="3385" ht="15.0" customHeight="1">
      <c r="A3385" s="45">
        <v>45668.0416666667</v>
      </c>
      <c r="B3385" s="35">
        <v>1.0</v>
      </c>
      <c r="C3385" s="35" t="s">
        <v>129</v>
      </c>
      <c r="D3385" s="36" t="s">
        <v>106</v>
      </c>
      <c r="E3385" s="35" t="s">
        <v>173</v>
      </c>
      <c r="F3385" s="46">
        <f>IF(Cadastro_Cargas!$E$11=0,0,IF(Perfil_Area!$D$14=0,0,MIN(Cadastro_Cargas!$E$11,MAX(Cadastro_Cargas!$F$11,Perfil_Area!$D$14*RANDBETWEEN(85,115)/100))))</f>
        <v>2.367013373</v>
      </c>
    </row>
    <row r="3386" ht="15.0" customHeight="1">
      <c r="A3386" s="45">
        <v>45668.0416666667</v>
      </c>
      <c r="B3386" s="35">
        <v>1.0</v>
      </c>
      <c r="C3386" s="35" t="s">
        <v>129</v>
      </c>
      <c r="D3386" s="36" t="s">
        <v>107</v>
      </c>
      <c r="E3386" s="35" t="s">
        <v>173</v>
      </c>
      <c r="F3386" s="46">
        <f>IF(Cadastro_Cargas!$E$12=0,0,IF(Perfil_Area!$D$16=0,0,MIN(Cadastro_Cargas!$E$12,MAX(Cadastro_Cargas!$F$12,Perfil_Area!$D$16*RANDBETWEEN(85,115)/100))))</f>
        <v>0.17</v>
      </c>
    </row>
    <row r="3387" ht="15.0" customHeight="1">
      <c r="A3387" s="45">
        <v>45668.0416666667</v>
      </c>
      <c r="B3387" s="35">
        <v>1.0</v>
      </c>
      <c r="C3387" s="35" t="s">
        <v>129</v>
      </c>
      <c r="D3387" s="39" t="s">
        <v>31</v>
      </c>
      <c r="E3387" s="35" t="s">
        <v>174</v>
      </c>
      <c r="F3387" s="46">
        <f>IF(Cadastro_Cargas!$E$13=0,0,IF(Perfil_Area!$D$4=0,0,MIN(Cadastro_Cargas!$E$13,MAX(Cadastro_Cargas!$F$13,Perfil_Area!$D$4*RANDBETWEEN(85,115)/100))))</f>
        <v>1.1175</v>
      </c>
    </row>
    <row r="3388" ht="15.0" customHeight="1">
      <c r="A3388" s="45">
        <v>45668.0416666667</v>
      </c>
      <c r="B3388" s="35">
        <v>1.0</v>
      </c>
      <c r="C3388" s="35" t="s">
        <v>129</v>
      </c>
      <c r="D3388" s="40" t="s">
        <v>44</v>
      </c>
      <c r="E3388" s="35" t="s">
        <v>174</v>
      </c>
      <c r="F3388" s="46">
        <f>IF(Cadastro_Cargas!$E$14=0,0,IF(Perfil_Area!$D$6=0,0,MIN(Cadastro_Cargas!$E$14,MAX(Cadastro_Cargas!$F$14,Perfil_Area!$D$6*RANDBETWEEN(85,115)/100))))</f>
        <v>0.35854</v>
      </c>
    </row>
    <row r="3389" ht="15.0" customHeight="1">
      <c r="A3389" s="45">
        <v>45668.0416666667</v>
      </c>
      <c r="B3389" s="35">
        <v>1.0</v>
      </c>
      <c r="C3389" s="35" t="s">
        <v>129</v>
      </c>
      <c r="D3389" s="41" t="s">
        <v>56</v>
      </c>
      <c r="E3389" s="35" t="s">
        <v>174</v>
      </c>
      <c r="F3389" s="46">
        <f>IF(Cadastro_Cargas!$E$15=0,0,IF(Perfil_Area!$D$8=0,0,MIN(Cadastro_Cargas!$E$15,MAX(Cadastro_Cargas!$F$15,Perfil_Area!$D$8*RANDBETWEEN(85,115)/100))))</f>
        <v>0.336</v>
      </c>
    </row>
    <row r="3390" ht="15.0" customHeight="1">
      <c r="A3390" s="45">
        <v>45668.0833333333</v>
      </c>
      <c r="B3390" s="35">
        <v>2.0</v>
      </c>
      <c r="C3390" s="35" t="s">
        <v>128</v>
      </c>
      <c r="D3390" s="36" t="s">
        <v>104</v>
      </c>
      <c r="E3390" s="35" t="s">
        <v>173</v>
      </c>
      <c r="F3390" s="46">
        <f>IF(Cadastro_Cargas!$E$2=0,0,IF(Perfil_Area!$E$9=0,0,MIN(Cadastro_Cargas!$E$2,MAX(Cadastro_Cargas!$F$2,Perfil_Area!$E$9*RANDBETWEEN(85,115)/100))))</f>
        <v>4</v>
      </c>
    </row>
    <row r="3391" ht="15.0" customHeight="1">
      <c r="A3391" s="45">
        <v>45668.0833333333</v>
      </c>
      <c r="B3391" s="35">
        <v>2.0</v>
      </c>
      <c r="C3391" s="35" t="s">
        <v>128</v>
      </c>
      <c r="D3391" s="36" t="s">
        <v>105</v>
      </c>
      <c r="E3391" s="35" t="s">
        <v>173</v>
      </c>
      <c r="F3391" s="46">
        <f>IF(Cadastro_Cargas!$E$3=0,0,IF(Perfil_Area!$E$11=0,0,MIN(Cadastro_Cargas!$E$3,MAX(Cadastro_Cargas!$F$3,Perfil_Area!$E$11*RANDBETWEEN(85,115)/100))))</f>
        <v>0</v>
      </c>
    </row>
    <row r="3392" ht="15.0" customHeight="1">
      <c r="A3392" s="45">
        <v>45668.0833333333</v>
      </c>
      <c r="B3392" s="35">
        <v>2.0</v>
      </c>
      <c r="C3392" s="35" t="s">
        <v>128</v>
      </c>
      <c r="D3392" s="36" t="s">
        <v>106</v>
      </c>
      <c r="E3392" s="35" t="s">
        <v>173</v>
      </c>
      <c r="F3392" s="46">
        <f>IF(Cadastro_Cargas!$E$4=0,0,IF(Perfil_Area!$E$13=0,0,MIN(Cadastro_Cargas!$E$4,MAX(Cadastro_Cargas!$F$4,Perfil_Area!$E$13*RANDBETWEEN(85,115)/100))))</f>
        <v>0</v>
      </c>
    </row>
    <row r="3393" ht="15.0" customHeight="1">
      <c r="A3393" s="45">
        <v>45668.0833333333</v>
      </c>
      <c r="B3393" s="35">
        <v>2.0</v>
      </c>
      <c r="C3393" s="35" t="s">
        <v>128</v>
      </c>
      <c r="D3393" s="36" t="s">
        <v>107</v>
      </c>
      <c r="E3393" s="35" t="s">
        <v>173</v>
      </c>
      <c r="F3393" s="46">
        <f>IF(Cadastro_Cargas!$E$5=0,0,IF(Perfil_Area!$E$15=0,0,MIN(Cadastro_Cargas!$E$5,MAX(Cadastro_Cargas!$F$5,Perfil_Area!$E$15*RANDBETWEEN(85,115)/100))))</f>
        <v>0.17</v>
      </c>
    </row>
    <row r="3394" ht="15.0" customHeight="1">
      <c r="A3394" s="45">
        <v>45668.0833333333</v>
      </c>
      <c r="B3394" s="35">
        <v>2.0</v>
      </c>
      <c r="C3394" s="35" t="s">
        <v>128</v>
      </c>
      <c r="D3394" s="39" t="s">
        <v>31</v>
      </c>
      <c r="E3394" s="35" t="s">
        <v>174</v>
      </c>
      <c r="F3394" s="46">
        <f>IF(Cadastro_Cargas!$E$6=0,0,IF(Perfil_Area!$E$3=0,0,MIN(Cadastro_Cargas!$E$6,MAX(Cadastro_Cargas!$F$6,Perfil_Area!$E$3*RANDBETWEEN(85,115)/100))))</f>
        <v>0.606</v>
      </c>
    </row>
    <row r="3395" ht="15.0" customHeight="1">
      <c r="A3395" s="45">
        <v>45668.0833333333</v>
      </c>
      <c r="B3395" s="35">
        <v>2.0</v>
      </c>
      <c r="C3395" s="35" t="s">
        <v>128</v>
      </c>
      <c r="D3395" s="40" t="s">
        <v>44</v>
      </c>
      <c r="E3395" s="35" t="s">
        <v>174</v>
      </c>
      <c r="F3395" s="46">
        <f>IF(Cadastro_Cargas!$E$7=0,0,IF(Perfil_Area!$E$5=0,0,MIN(Cadastro_Cargas!$E$7,MAX(Cadastro_Cargas!$F$7,Perfil_Area!$E$5*RANDBETWEEN(85,115)/100))))</f>
        <v>0.26578</v>
      </c>
    </row>
    <row r="3396" ht="15.0" customHeight="1">
      <c r="A3396" s="45">
        <v>45668.0833333333</v>
      </c>
      <c r="B3396" s="35">
        <v>2.0</v>
      </c>
      <c r="C3396" s="35" t="s">
        <v>128</v>
      </c>
      <c r="D3396" s="41" t="s">
        <v>56</v>
      </c>
      <c r="E3396" s="35" t="s">
        <v>174</v>
      </c>
      <c r="F3396" s="46">
        <f>IF(Cadastro_Cargas!$E$8=0,0,IF(Perfil_Area!$E$7=0,0,MIN(Cadastro_Cargas!$E$8,MAX(Cadastro_Cargas!$F$8,Perfil_Area!$E$7*RANDBETWEEN(85,115)/100))))</f>
        <v>0.176</v>
      </c>
    </row>
    <row r="3397" ht="15.0" customHeight="1">
      <c r="A3397" s="45">
        <v>45668.0833333333</v>
      </c>
      <c r="B3397" s="35">
        <v>2.0</v>
      </c>
      <c r="C3397" s="35" t="s">
        <v>129</v>
      </c>
      <c r="D3397" s="36" t="s">
        <v>104</v>
      </c>
      <c r="E3397" s="35" t="s">
        <v>173</v>
      </c>
      <c r="F3397" s="46">
        <f>IF(Cadastro_Cargas!$E$9=0,0,IF(Perfil_Area!$E$10=0,0,MIN(Cadastro_Cargas!$E$9,MAX(Cadastro_Cargas!$F$9,Perfil_Area!$E$10*RANDBETWEEN(85,115)/100))))</f>
        <v>7.04</v>
      </c>
    </row>
    <row r="3398" ht="15.0" customHeight="1">
      <c r="A3398" s="45">
        <v>45668.0833333333</v>
      </c>
      <c r="B3398" s="35">
        <v>2.0</v>
      </c>
      <c r="C3398" s="35" t="s">
        <v>129</v>
      </c>
      <c r="D3398" s="36" t="s">
        <v>105</v>
      </c>
      <c r="E3398" s="35" t="s">
        <v>173</v>
      </c>
      <c r="F3398" s="46">
        <f>IF(Cadastro_Cargas!$E$10=0,0,IF(Perfil_Area!$E$12=0,0,MIN(Cadastro_Cargas!$E$10,MAX(Cadastro_Cargas!$F$10,Perfil_Area!$E$12*RANDBETWEEN(85,115)/100))))</f>
        <v>0</v>
      </c>
    </row>
    <row r="3399" ht="15.0" customHeight="1">
      <c r="A3399" s="45">
        <v>45668.0833333333</v>
      </c>
      <c r="B3399" s="35">
        <v>2.0</v>
      </c>
      <c r="C3399" s="35" t="s">
        <v>129</v>
      </c>
      <c r="D3399" s="36" t="s">
        <v>106</v>
      </c>
      <c r="E3399" s="35" t="s">
        <v>173</v>
      </c>
      <c r="F3399" s="46">
        <f>IF(Cadastro_Cargas!$E$11=0,0,IF(Perfil_Area!$E$14=0,0,MIN(Cadastro_Cargas!$E$11,MAX(Cadastro_Cargas!$F$11,Perfil_Area!$E$14*RANDBETWEEN(85,115)/100))))</f>
        <v>2.139138187</v>
      </c>
    </row>
    <row r="3400" ht="15.0" customHeight="1">
      <c r="A3400" s="45">
        <v>45668.0833333333</v>
      </c>
      <c r="B3400" s="35">
        <v>2.0</v>
      </c>
      <c r="C3400" s="35" t="s">
        <v>129</v>
      </c>
      <c r="D3400" s="36" t="s">
        <v>107</v>
      </c>
      <c r="E3400" s="35" t="s">
        <v>173</v>
      </c>
      <c r="F3400" s="46">
        <f>IF(Cadastro_Cargas!$E$12=0,0,IF(Perfil_Area!$E$16=0,0,MIN(Cadastro_Cargas!$E$12,MAX(Cadastro_Cargas!$F$12,Perfil_Area!$E$16*RANDBETWEEN(85,115)/100))))</f>
        <v>0.2</v>
      </c>
    </row>
    <row r="3401" ht="15.0" customHeight="1">
      <c r="A3401" s="45">
        <v>45668.0833333333</v>
      </c>
      <c r="B3401" s="35">
        <v>2.0</v>
      </c>
      <c r="C3401" s="35" t="s">
        <v>129</v>
      </c>
      <c r="D3401" s="39" t="s">
        <v>31</v>
      </c>
      <c r="E3401" s="35" t="s">
        <v>174</v>
      </c>
      <c r="F3401" s="46">
        <f>IF(Cadastro_Cargas!$E$13=0,0,IF(Perfil_Area!$E$4=0,0,MIN(Cadastro_Cargas!$E$13,MAX(Cadastro_Cargas!$F$13,Perfil_Area!$E$4*RANDBETWEEN(85,115)/100))))</f>
        <v>1.1175</v>
      </c>
    </row>
    <row r="3402" ht="15.0" customHeight="1">
      <c r="A3402" s="45">
        <v>45668.0833333333</v>
      </c>
      <c r="B3402" s="35">
        <v>2.0</v>
      </c>
      <c r="C3402" s="35" t="s">
        <v>129</v>
      </c>
      <c r="D3402" s="40" t="s">
        <v>44</v>
      </c>
      <c r="E3402" s="35" t="s">
        <v>174</v>
      </c>
      <c r="F3402" s="46">
        <f>IF(Cadastro_Cargas!$E$14=0,0,IF(Perfil_Area!$E$6=0,0,MIN(Cadastro_Cargas!$E$14,MAX(Cadastro_Cargas!$F$14,Perfil_Area!$E$6*RANDBETWEEN(85,115)/100))))</f>
        <v>0.40976</v>
      </c>
    </row>
    <row r="3403" ht="15.0" customHeight="1">
      <c r="A3403" s="45">
        <v>45668.0833333333</v>
      </c>
      <c r="B3403" s="35">
        <v>2.0</v>
      </c>
      <c r="C3403" s="35" t="s">
        <v>129</v>
      </c>
      <c r="D3403" s="41" t="s">
        <v>56</v>
      </c>
      <c r="E3403" s="35" t="s">
        <v>174</v>
      </c>
      <c r="F3403" s="46">
        <f>IF(Cadastro_Cargas!$E$15=0,0,IF(Perfil_Area!$E$8=0,0,MIN(Cadastro_Cargas!$E$15,MAX(Cadastro_Cargas!$F$15,Perfil_Area!$E$8*RANDBETWEEN(85,115)/100))))</f>
        <v>0.336</v>
      </c>
    </row>
    <row r="3404" ht="15.0" customHeight="1">
      <c r="A3404" s="45">
        <v>45668.125</v>
      </c>
      <c r="B3404" s="35">
        <v>3.0</v>
      </c>
      <c r="C3404" s="35" t="s">
        <v>128</v>
      </c>
      <c r="D3404" s="36" t="s">
        <v>104</v>
      </c>
      <c r="E3404" s="35" t="s">
        <v>173</v>
      </c>
      <c r="F3404" s="46">
        <f>IF(Cadastro_Cargas!$E$2=0,0,IF(Perfil_Area!$F$9=0,0,MIN(Cadastro_Cargas!$E$2,MAX(Cadastro_Cargas!$F$2,Perfil_Area!$F$9*RANDBETWEEN(85,115)/100))))</f>
        <v>3.4</v>
      </c>
    </row>
    <row r="3405" ht="15.0" customHeight="1">
      <c r="A3405" s="45">
        <v>45668.125</v>
      </c>
      <c r="B3405" s="35">
        <v>3.0</v>
      </c>
      <c r="C3405" s="35" t="s">
        <v>128</v>
      </c>
      <c r="D3405" s="36" t="s">
        <v>105</v>
      </c>
      <c r="E3405" s="35" t="s">
        <v>173</v>
      </c>
      <c r="F3405" s="46">
        <f>IF(Cadastro_Cargas!$E$3=0,0,IF(Perfil_Area!$F$11=0,0,MIN(Cadastro_Cargas!$E$3,MAX(Cadastro_Cargas!$F$3,Perfil_Area!$F$11*RANDBETWEEN(85,115)/100))))</f>
        <v>0</v>
      </c>
    </row>
    <row r="3406" ht="15.0" customHeight="1">
      <c r="A3406" s="45">
        <v>45668.125</v>
      </c>
      <c r="B3406" s="35">
        <v>3.0</v>
      </c>
      <c r="C3406" s="35" t="s">
        <v>128</v>
      </c>
      <c r="D3406" s="36" t="s">
        <v>106</v>
      </c>
      <c r="E3406" s="35" t="s">
        <v>173</v>
      </c>
      <c r="F3406" s="46">
        <f>IF(Cadastro_Cargas!$E$4=0,0,IF(Perfil_Area!$F$13=0,0,MIN(Cadastro_Cargas!$E$4,MAX(Cadastro_Cargas!$F$4,Perfil_Area!$F$13*RANDBETWEEN(85,115)/100))))</f>
        <v>0</v>
      </c>
    </row>
    <row r="3407" ht="15.0" customHeight="1">
      <c r="A3407" s="45">
        <v>45668.125</v>
      </c>
      <c r="B3407" s="35">
        <v>3.0</v>
      </c>
      <c r="C3407" s="35" t="s">
        <v>128</v>
      </c>
      <c r="D3407" s="36" t="s">
        <v>107</v>
      </c>
      <c r="E3407" s="35" t="s">
        <v>173</v>
      </c>
      <c r="F3407" s="46">
        <f>IF(Cadastro_Cargas!$E$5=0,0,IF(Perfil_Area!$F$15=0,0,MIN(Cadastro_Cargas!$E$5,MAX(Cadastro_Cargas!$F$5,Perfil_Area!$F$15*RANDBETWEEN(85,115)/100))))</f>
        <v>0.2</v>
      </c>
    </row>
    <row r="3408" ht="15.0" customHeight="1">
      <c r="A3408" s="45">
        <v>45668.125</v>
      </c>
      <c r="B3408" s="35">
        <v>3.0</v>
      </c>
      <c r="C3408" s="35" t="s">
        <v>128</v>
      </c>
      <c r="D3408" s="39" t="s">
        <v>31</v>
      </c>
      <c r="E3408" s="35" t="s">
        <v>174</v>
      </c>
      <c r="F3408" s="46">
        <f>IF(Cadastro_Cargas!$E$6=0,0,IF(Perfil_Area!$F$3=0,0,MIN(Cadastro_Cargas!$E$6,MAX(Cadastro_Cargas!$F$6,Perfil_Area!$F$3*RANDBETWEEN(85,115)/100))))</f>
        <v>0.606</v>
      </c>
    </row>
    <row r="3409" ht="15.0" customHeight="1">
      <c r="A3409" s="45">
        <v>45668.125</v>
      </c>
      <c r="B3409" s="35">
        <v>3.0</v>
      </c>
      <c r="C3409" s="35" t="s">
        <v>128</v>
      </c>
      <c r="D3409" s="40" t="s">
        <v>44</v>
      </c>
      <c r="E3409" s="35" t="s">
        <v>174</v>
      </c>
      <c r="F3409" s="46">
        <f>IF(Cadastro_Cargas!$E$7=0,0,IF(Perfil_Area!$F$5=0,0,MIN(Cadastro_Cargas!$E$7,MAX(Cadastro_Cargas!$F$7,Perfil_Area!$F$5*RANDBETWEEN(85,115)/100))))</f>
        <v>0.30414</v>
      </c>
    </row>
    <row r="3410" ht="15.0" customHeight="1">
      <c r="A3410" s="45">
        <v>45668.125</v>
      </c>
      <c r="B3410" s="35">
        <v>3.0</v>
      </c>
      <c r="C3410" s="35" t="s">
        <v>128</v>
      </c>
      <c r="D3410" s="41" t="s">
        <v>56</v>
      </c>
      <c r="E3410" s="35" t="s">
        <v>174</v>
      </c>
      <c r="F3410" s="46">
        <f>IF(Cadastro_Cargas!$E$8=0,0,IF(Perfil_Area!$F$7=0,0,MIN(Cadastro_Cargas!$E$8,MAX(Cadastro_Cargas!$F$8,Perfil_Area!$F$7*RANDBETWEEN(85,115)/100))))</f>
        <v>0.176</v>
      </c>
    </row>
    <row r="3411" ht="15.0" customHeight="1">
      <c r="A3411" s="45">
        <v>45668.125</v>
      </c>
      <c r="B3411" s="35">
        <v>3.0</v>
      </c>
      <c r="C3411" s="35" t="s">
        <v>129</v>
      </c>
      <c r="D3411" s="36" t="s">
        <v>104</v>
      </c>
      <c r="E3411" s="35" t="s">
        <v>173</v>
      </c>
      <c r="F3411" s="46">
        <f>IF(Cadastro_Cargas!$E$9=0,0,IF(Perfil_Area!$F$10=0,0,MIN(Cadastro_Cargas!$E$9,MAX(Cadastro_Cargas!$F$9,Perfil_Area!$F$10*RANDBETWEEN(85,115)/100))))</f>
        <v>8</v>
      </c>
    </row>
    <row r="3412" ht="15.0" customHeight="1">
      <c r="A3412" s="45">
        <v>45668.125</v>
      </c>
      <c r="B3412" s="35">
        <v>3.0</v>
      </c>
      <c r="C3412" s="35" t="s">
        <v>129</v>
      </c>
      <c r="D3412" s="36" t="s">
        <v>105</v>
      </c>
      <c r="E3412" s="35" t="s">
        <v>173</v>
      </c>
      <c r="F3412" s="46">
        <f>IF(Cadastro_Cargas!$E$10=0,0,IF(Perfil_Area!$F$12=0,0,MIN(Cadastro_Cargas!$E$10,MAX(Cadastro_Cargas!$F$10,Perfil_Area!$F$12*RANDBETWEEN(85,115)/100))))</f>
        <v>0</v>
      </c>
    </row>
    <row r="3413" ht="15.0" customHeight="1">
      <c r="A3413" s="45">
        <v>45668.125</v>
      </c>
      <c r="B3413" s="35">
        <v>3.0</v>
      </c>
      <c r="C3413" s="35" t="s">
        <v>129</v>
      </c>
      <c r="D3413" s="36" t="s">
        <v>106</v>
      </c>
      <c r="E3413" s="35" t="s">
        <v>173</v>
      </c>
      <c r="F3413" s="46">
        <f>IF(Cadastro_Cargas!$E$11=0,0,IF(Perfil_Area!$F$14=0,0,MIN(Cadastro_Cargas!$E$11,MAX(Cadastro_Cargas!$F$11,Perfil_Area!$F$14*RANDBETWEEN(85,115)/100))))</f>
        <v>2.367013373</v>
      </c>
    </row>
    <row r="3414" ht="15.0" customHeight="1">
      <c r="A3414" s="45">
        <v>45668.125</v>
      </c>
      <c r="B3414" s="35">
        <v>3.0</v>
      </c>
      <c r="C3414" s="35" t="s">
        <v>129</v>
      </c>
      <c r="D3414" s="36" t="s">
        <v>107</v>
      </c>
      <c r="E3414" s="35" t="s">
        <v>173</v>
      </c>
      <c r="F3414" s="46">
        <f>IF(Cadastro_Cargas!$E$12=0,0,IF(Perfil_Area!$F$16=0,0,MIN(Cadastro_Cargas!$E$12,MAX(Cadastro_Cargas!$F$12,Perfil_Area!$F$16*RANDBETWEEN(85,115)/100))))</f>
        <v>0.17</v>
      </c>
    </row>
    <row r="3415" ht="15.0" customHeight="1">
      <c r="A3415" s="45">
        <v>45668.125</v>
      </c>
      <c r="B3415" s="35">
        <v>3.0</v>
      </c>
      <c r="C3415" s="35" t="s">
        <v>129</v>
      </c>
      <c r="D3415" s="39" t="s">
        <v>31</v>
      </c>
      <c r="E3415" s="35" t="s">
        <v>174</v>
      </c>
      <c r="F3415" s="46">
        <f>IF(Cadastro_Cargas!$E$13=0,0,IF(Perfil_Area!$F$4=0,0,MIN(Cadastro_Cargas!$E$13,MAX(Cadastro_Cargas!$F$13,Perfil_Area!$F$4*RANDBETWEEN(85,115)/100))))</f>
        <v>1.1175</v>
      </c>
    </row>
    <row r="3416" ht="15.0" customHeight="1">
      <c r="A3416" s="45">
        <v>45668.125</v>
      </c>
      <c r="B3416" s="35">
        <v>3.0</v>
      </c>
      <c r="C3416" s="35" t="s">
        <v>129</v>
      </c>
      <c r="D3416" s="40" t="s">
        <v>44</v>
      </c>
      <c r="E3416" s="35" t="s">
        <v>174</v>
      </c>
      <c r="F3416" s="46">
        <f>IF(Cadastro_Cargas!$E$14=0,0,IF(Perfil_Area!$F$6=0,0,MIN(Cadastro_Cargas!$E$14,MAX(Cadastro_Cargas!$F$14,Perfil_Area!$F$6*RANDBETWEEN(85,115)/100))))</f>
        <v>0.34278</v>
      </c>
    </row>
    <row r="3417" ht="15.0" customHeight="1">
      <c r="A3417" s="45">
        <v>45668.125</v>
      </c>
      <c r="B3417" s="35">
        <v>3.0</v>
      </c>
      <c r="C3417" s="35" t="s">
        <v>129</v>
      </c>
      <c r="D3417" s="41" t="s">
        <v>56</v>
      </c>
      <c r="E3417" s="35" t="s">
        <v>174</v>
      </c>
      <c r="F3417" s="46">
        <f>IF(Cadastro_Cargas!$E$15=0,0,IF(Perfil_Area!$F$8=0,0,MIN(Cadastro_Cargas!$E$15,MAX(Cadastro_Cargas!$F$15,Perfil_Area!$F$8*RANDBETWEEN(85,115)/100))))</f>
        <v>0.336</v>
      </c>
    </row>
    <row r="3418" ht="15.0" customHeight="1">
      <c r="A3418" s="45">
        <v>45668.1666666667</v>
      </c>
      <c r="B3418" s="35">
        <v>4.0</v>
      </c>
      <c r="C3418" s="35" t="s">
        <v>128</v>
      </c>
      <c r="D3418" s="36" t="s">
        <v>104</v>
      </c>
      <c r="E3418" s="35" t="s">
        <v>173</v>
      </c>
      <c r="F3418" s="46">
        <f>IF(Cadastro_Cargas!$E$2=0,0,IF(Perfil_Area!$G$9=0,0,MIN(Cadastro_Cargas!$E$2,MAX(Cadastro_Cargas!$F$2,Perfil_Area!$G$9*RANDBETWEEN(85,115)/100))))</f>
        <v>4</v>
      </c>
    </row>
    <row r="3419" ht="15.0" customHeight="1">
      <c r="A3419" s="45">
        <v>45668.1666666667</v>
      </c>
      <c r="B3419" s="35">
        <v>4.0</v>
      </c>
      <c r="C3419" s="35" t="s">
        <v>128</v>
      </c>
      <c r="D3419" s="36" t="s">
        <v>105</v>
      </c>
      <c r="E3419" s="35" t="s">
        <v>173</v>
      </c>
      <c r="F3419" s="46">
        <f>IF(Cadastro_Cargas!$E$3=0,0,IF(Perfil_Area!$G$11=0,0,MIN(Cadastro_Cargas!$E$3,MAX(Cadastro_Cargas!$F$3,Perfil_Area!$G$11*RANDBETWEEN(85,115)/100))))</f>
        <v>0</v>
      </c>
    </row>
    <row r="3420" ht="15.0" customHeight="1">
      <c r="A3420" s="45">
        <v>45668.1666666667</v>
      </c>
      <c r="B3420" s="35">
        <v>4.0</v>
      </c>
      <c r="C3420" s="35" t="s">
        <v>128</v>
      </c>
      <c r="D3420" s="36" t="s">
        <v>106</v>
      </c>
      <c r="E3420" s="35" t="s">
        <v>173</v>
      </c>
      <c r="F3420" s="46">
        <f>IF(Cadastro_Cargas!$E$4=0,0,IF(Perfil_Area!$G$13=0,0,MIN(Cadastro_Cargas!$E$4,MAX(Cadastro_Cargas!$F$4,Perfil_Area!$G$13*RANDBETWEEN(85,115)/100))))</f>
        <v>0</v>
      </c>
    </row>
    <row r="3421" ht="15.0" customHeight="1">
      <c r="A3421" s="45">
        <v>45668.1666666667</v>
      </c>
      <c r="B3421" s="35">
        <v>4.0</v>
      </c>
      <c r="C3421" s="35" t="s">
        <v>128</v>
      </c>
      <c r="D3421" s="36" t="s">
        <v>107</v>
      </c>
      <c r="E3421" s="35" t="s">
        <v>173</v>
      </c>
      <c r="F3421" s="46">
        <f>IF(Cadastro_Cargas!$E$5=0,0,IF(Perfil_Area!$G$15=0,0,MIN(Cadastro_Cargas!$E$5,MAX(Cadastro_Cargas!$F$5,Perfil_Area!$G$15*RANDBETWEEN(85,115)/100))))</f>
        <v>0.2</v>
      </c>
    </row>
    <row r="3422" ht="15.0" customHeight="1">
      <c r="A3422" s="45">
        <v>45668.1666666667</v>
      </c>
      <c r="B3422" s="35">
        <v>4.0</v>
      </c>
      <c r="C3422" s="35" t="s">
        <v>128</v>
      </c>
      <c r="D3422" s="39" t="s">
        <v>31</v>
      </c>
      <c r="E3422" s="35" t="s">
        <v>174</v>
      </c>
      <c r="F3422" s="46">
        <f>IF(Cadastro_Cargas!$E$6=0,0,IF(Perfil_Area!$G$3=0,0,MIN(Cadastro_Cargas!$E$6,MAX(Cadastro_Cargas!$F$6,Perfil_Area!$G$3*RANDBETWEEN(85,115)/100))))</f>
        <v>0.606</v>
      </c>
    </row>
    <row r="3423" ht="15.0" customHeight="1">
      <c r="A3423" s="45">
        <v>45668.1666666667</v>
      </c>
      <c r="B3423" s="35">
        <v>4.0</v>
      </c>
      <c r="C3423" s="35" t="s">
        <v>128</v>
      </c>
      <c r="D3423" s="40" t="s">
        <v>44</v>
      </c>
      <c r="E3423" s="35" t="s">
        <v>174</v>
      </c>
      <c r="F3423" s="46">
        <f>IF(Cadastro_Cargas!$E$7=0,0,IF(Perfil_Area!$G$5=0,0,MIN(Cadastro_Cargas!$E$7,MAX(Cadastro_Cargas!$F$7,Perfil_Area!$G$5*RANDBETWEEN(85,115)/100))))</f>
        <v>0.25482</v>
      </c>
    </row>
    <row r="3424" ht="15.0" customHeight="1">
      <c r="A3424" s="45">
        <v>45668.1666666667</v>
      </c>
      <c r="B3424" s="35">
        <v>4.0</v>
      </c>
      <c r="C3424" s="35" t="s">
        <v>128</v>
      </c>
      <c r="D3424" s="41" t="s">
        <v>56</v>
      </c>
      <c r="E3424" s="35" t="s">
        <v>174</v>
      </c>
      <c r="F3424" s="46">
        <f>IF(Cadastro_Cargas!$E$8=0,0,IF(Perfil_Area!$G$7=0,0,MIN(Cadastro_Cargas!$E$8,MAX(Cadastro_Cargas!$F$8,Perfil_Area!$G$7*RANDBETWEEN(85,115)/100))))</f>
        <v>0.15484</v>
      </c>
    </row>
    <row r="3425" ht="15.0" customHeight="1">
      <c r="A3425" s="45">
        <v>45668.1666666667</v>
      </c>
      <c r="B3425" s="35">
        <v>4.0</v>
      </c>
      <c r="C3425" s="35" t="s">
        <v>129</v>
      </c>
      <c r="D3425" s="36" t="s">
        <v>104</v>
      </c>
      <c r="E3425" s="35" t="s">
        <v>173</v>
      </c>
      <c r="F3425" s="46">
        <f>IF(Cadastro_Cargas!$E$9=0,0,IF(Perfil_Area!$G$10=0,0,MIN(Cadastro_Cargas!$E$9,MAX(Cadastro_Cargas!$F$9,Perfil_Area!$G$10*RANDBETWEEN(85,115)/100))))</f>
        <v>8</v>
      </c>
    </row>
    <row r="3426" ht="15.0" customHeight="1">
      <c r="A3426" s="45">
        <v>45668.1666666667</v>
      </c>
      <c r="B3426" s="35">
        <v>4.0</v>
      </c>
      <c r="C3426" s="35" t="s">
        <v>129</v>
      </c>
      <c r="D3426" s="36" t="s">
        <v>105</v>
      </c>
      <c r="E3426" s="35" t="s">
        <v>173</v>
      </c>
      <c r="F3426" s="46">
        <f>IF(Cadastro_Cargas!$E$10=0,0,IF(Perfil_Area!$G$12=0,0,MIN(Cadastro_Cargas!$E$10,MAX(Cadastro_Cargas!$F$10,Perfil_Area!$G$12*RANDBETWEEN(85,115)/100))))</f>
        <v>0</v>
      </c>
    </row>
    <row r="3427" ht="15.0" customHeight="1">
      <c r="A3427" s="45">
        <v>45668.1666666667</v>
      </c>
      <c r="B3427" s="35">
        <v>4.0</v>
      </c>
      <c r="C3427" s="35" t="s">
        <v>129</v>
      </c>
      <c r="D3427" s="36" t="s">
        <v>106</v>
      </c>
      <c r="E3427" s="35" t="s">
        <v>173</v>
      </c>
      <c r="F3427" s="46">
        <f>IF(Cadastro_Cargas!$E$11=0,0,IF(Perfil_Area!$G$14=0,0,MIN(Cadastro_Cargas!$E$11,MAX(Cadastro_Cargas!$F$11,Perfil_Area!$G$14*RANDBETWEEN(85,115)/100))))</f>
        <v>2.367013373</v>
      </c>
    </row>
    <row r="3428" ht="15.0" customHeight="1">
      <c r="A3428" s="45">
        <v>45668.1666666667</v>
      </c>
      <c r="B3428" s="35">
        <v>4.0</v>
      </c>
      <c r="C3428" s="35" t="s">
        <v>129</v>
      </c>
      <c r="D3428" s="36" t="s">
        <v>107</v>
      </c>
      <c r="E3428" s="35" t="s">
        <v>173</v>
      </c>
      <c r="F3428" s="46">
        <f>IF(Cadastro_Cargas!$E$12=0,0,IF(Perfil_Area!$G$16=0,0,MIN(Cadastro_Cargas!$E$12,MAX(Cadastro_Cargas!$F$12,Perfil_Area!$G$16*RANDBETWEEN(85,115)/100))))</f>
        <v>0.174</v>
      </c>
    </row>
    <row r="3429" ht="15.0" customHeight="1">
      <c r="A3429" s="45">
        <v>45668.1666666667</v>
      </c>
      <c r="B3429" s="35">
        <v>4.0</v>
      </c>
      <c r="C3429" s="35" t="s">
        <v>129</v>
      </c>
      <c r="D3429" s="39" t="s">
        <v>31</v>
      </c>
      <c r="E3429" s="35" t="s">
        <v>174</v>
      </c>
      <c r="F3429" s="46">
        <f>IF(Cadastro_Cargas!$E$13=0,0,IF(Perfil_Area!$G$4=0,0,MIN(Cadastro_Cargas!$E$13,MAX(Cadastro_Cargas!$F$13,Perfil_Area!$G$4*RANDBETWEEN(85,115)/100))))</f>
        <v>1.1175</v>
      </c>
    </row>
    <row r="3430" ht="15.0" customHeight="1">
      <c r="A3430" s="45">
        <v>45668.1666666667</v>
      </c>
      <c r="B3430" s="35">
        <v>4.0</v>
      </c>
      <c r="C3430" s="35" t="s">
        <v>129</v>
      </c>
      <c r="D3430" s="40" t="s">
        <v>44</v>
      </c>
      <c r="E3430" s="35" t="s">
        <v>174</v>
      </c>
      <c r="F3430" s="46">
        <f>IF(Cadastro_Cargas!$E$14=0,0,IF(Perfil_Area!$G$6=0,0,MIN(Cadastro_Cargas!$E$14,MAX(Cadastro_Cargas!$F$14,Perfil_Area!$G$6*RANDBETWEEN(85,115)/100))))</f>
        <v>0.4531</v>
      </c>
    </row>
    <row r="3431" ht="15.0" customHeight="1">
      <c r="A3431" s="45">
        <v>45668.1666666667</v>
      </c>
      <c r="B3431" s="35">
        <v>4.0</v>
      </c>
      <c r="C3431" s="35" t="s">
        <v>129</v>
      </c>
      <c r="D3431" s="41" t="s">
        <v>56</v>
      </c>
      <c r="E3431" s="35" t="s">
        <v>174</v>
      </c>
      <c r="F3431" s="46">
        <f>IF(Cadastro_Cargas!$E$15=0,0,IF(Perfil_Area!$G$8=0,0,MIN(Cadastro_Cargas!$E$15,MAX(Cadastro_Cargas!$F$15,Perfil_Area!$G$8*RANDBETWEEN(85,115)/100))))</f>
        <v>0.26316</v>
      </c>
    </row>
    <row r="3432" ht="15.0" customHeight="1">
      <c r="A3432" s="45">
        <v>45668.2083333333</v>
      </c>
      <c r="B3432" s="35">
        <v>5.0</v>
      </c>
      <c r="C3432" s="35" t="s">
        <v>128</v>
      </c>
      <c r="D3432" s="36" t="s">
        <v>104</v>
      </c>
      <c r="E3432" s="35" t="s">
        <v>173</v>
      </c>
      <c r="F3432" s="46">
        <f>IF(Cadastro_Cargas!$E$2=0,0,IF(Perfil_Area!$H$9=0,0,MIN(Cadastro_Cargas!$E$2,MAX(Cadastro_Cargas!$F$2,Perfil_Area!$H$9*RANDBETWEEN(85,115)/100))))</f>
        <v>0</v>
      </c>
    </row>
    <row r="3433" ht="15.0" customHeight="1">
      <c r="A3433" s="45">
        <v>45668.2083333333</v>
      </c>
      <c r="B3433" s="35">
        <v>5.0</v>
      </c>
      <c r="C3433" s="35" t="s">
        <v>128</v>
      </c>
      <c r="D3433" s="36" t="s">
        <v>105</v>
      </c>
      <c r="E3433" s="35" t="s">
        <v>173</v>
      </c>
      <c r="F3433" s="46">
        <f>IF(Cadastro_Cargas!$E$3=0,0,IF(Perfil_Area!$H$11=0,0,MIN(Cadastro_Cargas!$E$3,MAX(Cadastro_Cargas!$F$3,Perfil_Area!$H$11*RANDBETWEEN(85,115)/100))))</f>
        <v>0</v>
      </c>
    </row>
    <row r="3434" ht="15.0" customHeight="1">
      <c r="A3434" s="45">
        <v>45668.2083333333</v>
      </c>
      <c r="B3434" s="35">
        <v>5.0</v>
      </c>
      <c r="C3434" s="35" t="s">
        <v>128</v>
      </c>
      <c r="D3434" s="36" t="s">
        <v>106</v>
      </c>
      <c r="E3434" s="35" t="s">
        <v>173</v>
      </c>
      <c r="F3434" s="46">
        <f>IF(Cadastro_Cargas!$E$4=0,0,IF(Perfil_Area!$H$13=0,0,MIN(Cadastro_Cargas!$E$4,MAX(Cadastro_Cargas!$F$4,Perfil_Area!$H$13*RANDBETWEEN(85,115)/100))))</f>
        <v>0</v>
      </c>
    </row>
    <row r="3435" ht="15.0" customHeight="1">
      <c r="A3435" s="45">
        <v>45668.2083333333</v>
      </c>
      <c r="B3435" s="35">
        <v>5.0</v>
      </c>
      <c r="C3435" s="35" t="s">
        <v>128</v>
      </c>
      <c r="D3435" s="36" t="s">
        <v>107</v>
      </c>
      <c r="E3435" s="35" t="s">
        <v>173</v>
      </c>
      <c r="F3435" s="46">
        <f>IF(Cadastro_Cargas!$E$5=0,0,IF(Perfil_Area!$H$15=0,0,MIN(Cadastro_Cargas!$E$5,MAX(Cadastro_Cargas!$F$5,Perfil_Area!$H$15*RANDBETWEEN(85,115)/100))))</f>
        <v>0.186</v>
      </c>
    </row>
    <row r="3436" ht="15.0" customHeight="1">
      <c r="A3436" s="45">
        <v>45668.2083333333</v>
      </c>
      <c r="B3436" s="35">
        <v>5.0</v>
      </c>
      <c r="C3436" s="35" t="s">
        <v>128</v>
      </c>
      <c r="D3436" s="39" t="s">
        <v>31</v>
      </c>
      <c r="E3436" s="35" t="s">
        <v>174</v>
      </c>
      <c r="F3436" s="46">
        <f>IF(Cadastro_Cargas!$E$6=0,0,IF(Perfil_Area!$H$3=0,0,MIN(Cadastro_Cargas!$E$6,MAX(Cadastro_Cargas!$F$6,Perfil_Area!$H$3*RANDBETWEEN(85,115)/100))))</f>
        <v>0.606</v>
      </c>
    </row>
    <row r="3437" ht="15.0" customHeight="1">
      <c r="A3437" s="45">
        <v>45668.2083333333</v>
      </c>
      <c r="B3437" s="35">
        <v>5.0</v>
      </c>
      <c r="C3437" s="35" t="s">
        <v>128</v>
      </c>
      <c r="D3437" s="40" t="s">
        <v>44</v>
      </c>
      <c r="E3437" s="35" t="s">
        <v>174</v>
      </c>
      <c r="F3437" s="46">
        <f>IF(Cadastro_Cargas!$E$7=0,0,IF(Perfil_Area!$H$5=0,0,MIN(Cadastro_Cargas!$E$7,MAX(Cadastro_Cargas!$F$7,Perfil_Area!$H$5*RANDBETWEEN(85,115)/100))))</f>
        <v>0.354</v>
      </c>
    </row>
    <row r="3438" ht="15.0" customHeight="1">
      <c r="A3438" s="45">
        <v>45668.2083333333</v>
      </c>
      <c r="B3438" s="35">
        <v>5.0</v>
      </c>
      <c r="C3438" s="35" t="s">
        <v>128</v>
      </c>
      <c r="D3438" s="41" t="s">
        <v>56</v>
      </c>
      <c r="E3438" s="35" t="s">
        <v>174</v>
      </c>
      <c r="F3438" s="46">
        <f>IF(Cadastro_Cargas!$E$8=0,0,IF(Perfil_Area!$H$7=0,0,MIN(Cadastro_Cargas!$E$8,MAX(Cadastro_Cargas!$F$8,Perfil_Area!$H$7*RANDBETWEEN(85,115)/100))))</f>
        <v>0.11514</v>
      </c>
    </row>
    <row r="3439" ht="15.0" customHeight="1">
      <c r="A3439" s="45">
        <v>45668.2083333333</v>
      </c>
      <c r="B3439" s="35">
        <v>5.0</v>
      </c>
      <c r="C3439" s="35" t="s">
        <v>129</v>
      </c>
      <c r="D3439" s="36" t="s">
        <v>104</v>
      </c>
      <c r="E3439" s="35" t="s">
        <v>173</v>
      </c>
      <c r="F3439" s="46">
        <f>IF(Cadastro_Cargas!$E$9=0,0,IF(Perfil_Area!$H$10=0,0,MIN(Cadastro_Cargas!$E$9,MAX(Cadastro_Cargas!$F$9,Perfil_Area!$H$10*RANDBETWEEN(85,115)/100))))</f>
        <v>0</v>
      </c>
    </row>
    <row r="3440" ht="15.0" customHeight="1">
      <c r="A3440" s="45">
        <v>45668.2083333333</v>
      </c>
      <c r="B3440" s="35">
        <v>5.0</v>
      </c>
      <c r="C3440" s="35" t="s">
        <v>129</v>
      </c>
      <c r="D3440" s="36" t="s">
        <v>105</v>
      </c>
      <c r="E3440" s="35" t="s">
        <v>173</v>
      </c>
      <c r="F3440" s="46">
        <f>IF(Cadastro_Cargas!$E$10=0,0,IF(Perfil_Area!$H$12=0,0,MIN(Cadastro_Cargas!$E$10,MAX(Cadastro_Cargas!$F$10,Perfil_Area!$H$12*RANDBETWEEN(85,115)/100))))</f>
        <v>0</v>
      </c>
    </row>
    <row r="3441" ht="15.0" customHeight="1">
      <c r="A3441" s="45">
        <v>45668.2083333333</v>
      </c>
      <c r="B3441" s="35">
        <v>5.0</v>
      </c>
      <c r="C3441" s="35" t="s">
        <v>129</v>
      </c>
      <c r="D3441" s="36" t="s">
        <v>106</v>
      </c>
      <c r="E3441" s="35" t="s">
        <v>173</v>
      </c>
      <c r="F3441" s="46">
        <f>IF(Cadastro_Cargas!$E$11=0,0,IF(Perfil_Area!$H$14=0,0,MIN(Cadastro_Cargas!$E$11,MAX(Cadastro_Cargas!$F$11,Perfil_Area!$H$14*RANDBETWEEN(85,115)/100))))</f>
        <v>2.367013373</v>
      </c>
    </row>
    <row r="3442" ht="15.0" customHeight="1">
      <c r="A3442" s="45">
        <v>45668.2083333333</v>
      </c>
      <c r="B3442" s="35">
        <v>5.0</v>
      </c>
      <c r="C3442" s="35" t="s">
        <v>129</v>
      </c>
      <c r="D3442" s="36" t="s">
        <v>107</v>
      </c>
      <c r="E3442" s="35" t="s">
        <v>173</v>
      </c>
      <c r="F3442" s="46">
        <f>IF(Cadastro_Cargas!$E$12=0,0,IF(Perfil_Area!$H$16=0,0,MIN(Cadastro_Cargas!$E$12,MAX(Cadastro_Cargas!$F$12,Perfil_Area!$H$16*RANDBETWEEN(85,115)/100))))</f>
        <v>0.2</v>
      </c>
    </row>
    <row r="3443" ht="15.0" customHeight="1">
      <c r="A3443" s="45">
        <v>45668.2083333333</v>
      </c>
      <c r="B3443" s="35">
        <v>5.0</v>
      </c>
      <c r="C3443" s="35" t="s">
        <v>129</v>
      </c>
      <c r="D3443" s="39" t="s">
        <v>31</v>
      </c>
      <c r="E3443" s="35" t="s">
        <v>174</v>
      </c>
      <c r="F3443" s="46">
        <f>IF(Cadastro_Cargas!$E$13=0,0,IF(Perfil_Area!$H$4=0,0,MIN(Cadastro_Cargas!$E$13,MAX(Cadastro_Cargas!$F$13,Perfil_Area!$H$4*RANDBETWEEN(85,115)/100))))</f>
        <v>1.1175</v>
      </c>
    </row>
    <row r="3444" ht="15.0" customHeight="1">
      <c r="A3444" s="45">
        <v>45668.2083333333</v>
      </c>
      <c r="B3444" s="35">
        <v>5.0</v>
      </c>
      <c r="C3444" s="35" t="s">
        <v>129</v>
      </c>
      <c r="D3444" s="40" t="s">
        <v>44</v>
      </c>
      <c r="E3444" s="35" t="s">
        <v>174</v>
      </c>
      <c r="F3444" s="46">
        <f>IF(Cadastro_Cargas!$E$14=0,0,IF(Perfil_Area!$H$6=0,0,MIN(Cadastro_Cargas!$E$14,MAX(Cadastro_Cargas!$F$14,Perfil_Area!$H$6*RANDBETWEEN(85,115)/100))))</f>
        <v>0.514</v>
      </c>
    </row>
    <row r="3445" ht="15.0" customHeight="1">
      <c r="A3445" s="45">
        <v>45668.2083333333</v>
      </c>
      <c r="B3445" s="35">
        <v>5.0</v>
      </c>
      <c r="C3445" s="35" t="s">
        <v>129</v>
      </c>
      <c r="D3445" s="41" t="s">
        <v>56</v>
      </c>
      <c r="E3445" s="35" t="s">
        <v>174</v>
      </c>
      <c r="F3445" s="46">
        <f>IF(Cadastro_Cargas!$E$15=0,0,IF(Perfil_Area!$H$8=0,0,MIN(Cadastro_Cargas!$E$15,MAX(Cadastro_Cargas!$F$15,Perfil_Area!$H$8*RANDBETWEEN(85,115)/100))))</f>
        <v>0.23976</v>
      </c>
    </row>
    <row r="3446" ht="15.0" customHeight="1">
      <c r="A3446" s="45">
        <v>45668.25</v>
      </c>
      <c r="B3446" s="35">
        <v>6.0</v>
      </c>
      <c r="C3446" s="35" t="s">
        <v>128</v>
      </c>
      <c r="D3446" s="36" t="s">
        <v>104</v>
      </c>
      <c r="E3446" s="35" t="s">
        <v>173</v>
      </c>
      <c r="F3446" s="46">
        <f>IF(Cadastro_Cargas!$E$2=0,0,IF(Perfil_Area!$I$9=0,0,MIN(Cadastro_Cargas!$E$2,MAX(Cadastro_Cargas!$F$2,Perfil_Area!$I$9*RANDBETWEEN(85,115)/100))))</f>
        <v>0</v>
      </c>
    </row>
    <row r="3447" ht="15.0" customHeight="1">
      <c r="A3447" s="45">
        <v>45668.25</v>
      </c>
      <c r="B3447" s="35">
        <v>6.0</v>
      </c>
      <c r="C3447" s="35" t="s">
        <v>128</v>
      </c>
      <c r="D3447" s="36" t="s">
        <v>105</v>
      </c>
      <c r="E3447" s="35" t="s">
        <v>173</v>
      </c>
      <c r="F3447" s="46">
        <f>IF(Cadastro_Cargas!$E$3=0,0,IF(Perfil_Area!$I$11=0,0,MIN(Cadastro_Cargas!$E$3,MAX(Cadastro_Cargas!$F$3,Perfil_Area!$I$11*RANDBETWEEN(85,115)/100))))</f>
        <v>0</v>
      </c>
    </row>
    <row r="3448" ht="15.0" customHeight="1">
      <c r="A3448" s="45">
        <v>45668.25</v>
      </c>
      <c r="B3448" s="35">
        <v>6.0</v>
      </c>
      <c r="C3448" s="35" t="s">
        <v>128</v>
      </c>
      <c r="D3448" s="36" t="s">
        <v>106</v>
      </c>
      <c r="E3448" s="35" t="s">
        <v>173</v>
      </c>
      <c r="F3448" s="46">
        <f>IF(Cadastro_Cargas!$E$4=0,0,IF(Perfil_Area!$I$13=0,0,MIN(Cadastro_Cargas!$E$4,MAX(Cadastro_Cargas!$F$4,Perfil_Area!$I$13*RANDBETWEEN(85,115)/100))))</f>
        <v>0</v>
      </c>
    </row>
    <row r="3449" ht="15.0" customHeight="1">
      <c r="A3449" s="45">
        <v>45668.25</v>
      </c>
      <c r="B3449" s="35">
        <v>6.0</v>
      </c>
      <c r="C3449" s="35" t="s">
        <v>128</v>
      </c>
      <c r="D3449" s="36" t="s">
        <v>107</v>
      </c>
      <c r="E3449" s="35" t="s">
        <v>173</v>
      </c>
      <c r="F3449" s="46">
        <f>IF(Cadastro_Cargas!$E$5=0,0,IF(Perfil_Area!$I$15=0,0,MIN(Cadastro_Cargas!$E$5,MAX(Cadastro_Cargas!$F$5,Perfil_Area!$I$15*RANDBETWEEN(85,115)/100))))</f>
        <v>0.2</v>
      </c>
    </row>
    <row r="3450" ht="15.0" customHeight="1">
      <c r="A3450" s="45">
        <v>45668.25</v>
      </c>
      <c r="B3450" s="35">
        <v>6.0</v>
      </c>
      <c r="C3450" s="35" t="s">
        <v>128</v>
      </c>
      <c r="D3450" s="39" t="s">
        <v>31</v>
      </c>
      <c r="E3450" s="35" t="s">
        <v>174</v>
      </c>
      <c r="F3450" s="46">
        <f>IF(Cadastro_Cargas!$E$6=0,0,IF(Perfil_Area!$I$3=0,0,MIN(Cadastro_Cargas!$E$6,MAX(Cadastro_Cargas!$F$6,Perfil_Area!$I$3*RANDBETWEEN(85,115)/100))))</f>
        <v>0.606</v>
      </c>
    </row>
    <row r="3451" ht="15.0" customHeight="1">
      <c r="A3451" s="45">
        <v>45668.25</v>
      </c>
      <c r="B3451" s="35">
        <v>6.0</v>
      </c>
      <c r="C3451" s="35" t="s">
        <v>128</v>
      </c>
      <c r="D3451" s="40" t="s">
        <v>44</v>
      </c>
      <c r="E3451" s="35" t="s">
        <v>174</v>
      </c>
      <c r="F3451" s="46">
        <f>IF(Cadastro_Cargas!$E$7=0,0,IF(Perfil_Area!$I$5=0,0,MIN(Cadastro_Cargas!$E$7,MAX(Cadastro_Cargas!$F$7,Perfil_Area!$I$5*RANDBETWEEN(85,115)/100))))</f>
        <v>0.354</v>
      </c>
    </row>
    <row r="3452" ht="15.0" customHeight="1">
      <c r="A3452" s="45">
        <v>45668.25</v>
      </c>
      <c r="B3452" s="35">
        <v>6.0</v>
      </c>
      <c r="C3452" s="35" t="s">
        <v>128</v>
      </c>
      <c r="D3452" s="41" t="s">
        <v>56</v>
      </c>
      <c r="E3452" s="35" t="s">
        <v>174</v>
      </c>
      <c r="F3452" s="46">
        <f>IF(Cadastro_Cargas!$E$8=0,0,IF(Perfil_Area!$I$7=0,0,MIN(Cadastro_Cargas!$E$8,MAX(Cadastro_Cargas!$F$8,Perfil_Area!$I$7*RANDBETWEEN(85,115)/100))))</f>
        <v>0.0528</v>
      </c>
    </row>
    <row r="3453" ht="15.0" customHeight="1">
      <c r="A3453" s="45">
        <v>45668.25</v>
      </c>
      <c r="B3453" s="35">
        <v>6.0</v>
      </c>
      <c r="C3453" s="35" t="s">
        <v>129</v>
      </c>
      <c r="D3453" s="36" t="s">
        <v>104</v>
      </c>
      <c r="E3453" s="35" t="s">
        <v>173</v>
      </c>
      <c r="F3453" s="46">
        <f>IF(Cadastro_Cargas!$E$9=0,0,IF(Perfil_Area!$I$10=0,0,MIN(Cadastro_Cargas!$E$9,MAX(Cadastro_Cargas!$F$9,Perfil_Area!$I$10*RANDBETWEEN(85,115)/100))))</f>
        <v>0</v>
      </c>
    </row>
    <row r="3454" ht="15.0" customHeight="1">
      <c r="A3454" s="45">
        <v>45668.25</v>
      </c>
      <c r="B3454" s="35">
        <v>6.0</v>
      </c>
      <c r="C3454" s="35" t="s">
        <v>129</v>
      </c>
      <c r="D3454" s="36" t="s">
        <v>105</v>
      </c>
      <c r="E3454" s="35" t="s">
        <v>173</v>
      </c>
      <c r="F3454" s="46">
        <f>IF(Cadastro_Cargas!$E$10=0,0,IF(Perfil_Area!$I$12=0,0,MIN(Cadastro_Cargas!$E$10,MAX(Cadastro_Cargas!$F$10,Perfil_Area!$I$12*RANDBETWEEN(85,115)/100))))</f>
        <v>0</v>
      </c>
    </row>
    <row r="3455" ht="15.0" customHeight="1">
      <c r="A3455" s="45">
        <v>45668.25</v>
      </c>
      <c r="B3455" s="35">
        <v>6.0</v>
      </c>
      <c r="C3455" s="35" t="s">
        <v>129</v>
      </c>
      <c r="D3455" s="36" t="s">
        <v>106</v>
      </c>
      <c r="E3455" s="35" t="s">
        <v>173</v>
      </c>
      <c r="F3455" s="46">
        <f>IF(Cadastro_Cargas!$E$11=0,0,IF(Perfil_Area!$I$14=0,0,MIN(Cadastro_Cargas!$E$11,MAX(Cadastro_Cargas!$F$11,Perfil_Area!$I$14*RANDBETWEEN(85,115)/100))))</f>
        <v>2.28043685</v>
      </c>
    </row>
    <row r="3456" ht="15.0" customHeight="1">
      <c r="A3456" s="45">
        <v>45668.25</v>
      </c>
      <c r="B3456" s="35">
        <v>6.0</v>
      </c>
      <c r="C3456" s="35" t="s">
        <v>129</v>
      </c>
      <c r="D3456" s="36" t="s">
        <v>107</v>
      </c>
      <c r="E3456" s="35" t="s">
        <v>173</v>
      </c>
      <c r="F3456" s="46">
        <f>IF(Cadastro_Cargas!$E$12=0,0,IF(Perfil_Area!$I$16=0,0,MIN(Cadastro_Cargas!$E$12,MAX(Cadastro_Cargas!$F$12,Perfil_Area!$I$16*RANDBETWEEN(85,115)/100))))</f>
        <v>0.2</v>
      </c>
    </row>
    <row r="3457" ht="15.0" customHeight="1">
      <c r="A3457" s="45">
        <v>45668.25</v>
      </c>
      <c r="B3457" s="35">
        <v>6.0</v>
      </c>
      <c r="C3457" s="35" t="s">
        <v>129</v>
      </c>
      <c r="D3457" s="39" t="s">
        <v>31</v>
      </c>
      <c r="E3457" s="35" t="s">
        <v>174</v>
      </c>
      <c r="F3457" s="46">
        <f>IF(Cadastro_Cargas!$E$13=0,0,IF(Perfil_Area!$I$4=0,0,MIN(Cadastro_Cargas!$E$13,MAX(Cadastro_Cargas!$F$13,Perfil_Area!$I$4*RANDBETWEEN(85,115)/100))))</f>
        <v>1.1175</v>
      </c>
    </row>
    <row r="3458" ht="15.0" customHeight="1">
      <c r="A3458" s="45">
        <v>45668.25</v>
      </c>
      <c r="B3458" s="35">
        <v>6.0</v>
      </c>
      <c r="C3458" s="35" t="s">
        <v>129</v>
      </c>
      <c r="D3458" s="40" t="s">
        <v>44</v>
      </c>
      <c r="E3458" s="35" t="s">
        <v>174</v>
      </c>
      <c r="F3458" s="46">
        <f>IF(Cadastro_Cargas!$E$14=0,0,IF(Perfil_Area!$I$6=0,0,MIN(Cadastro_Cargas!$E$14,MAX(Cadastro_Cargas!$F$14,Perfil_Area!$I$6*RANDBETWEEN(85,115)/100))))</f>
        <v>0.514</v>
      </c>
    </row>
    <row r="3459" ht="15.0" customHeight="1">
      <c r="A3459" s="45">
        <v>45668.25</v>
      </c>
      <c r="B3459" s="35">
        <v>6.0</v>
      </c>
      <c r="C3459" s="35" t="s">
        <v>129</v>
      </c>
      <c r="D3459" s="41" t="s">
        <v>56</v>
      </c>
      <c r="E3459" s="35" t="s">
        <v>174</v>
      </c>
      <c r="F3459" s="46">
        <f>IF(Cadastro_Cargas!$E$15=0,0,IF(Perfil_Area!$I$8=0,0,MIN(Cadastro_Cargas!$E$15,MAX(Cadastro_Cargas!$F$15,Perfil_Area!$I$8*RANDBETWEEN(85,115)/100))))</f>
        <v>0.1008</v>
      </c>
    </row>
    <row r="3460" ht="15.0" customHeight="1">
      <c r="A3460" s="45">
        <v>45668.2916666667</v>
      </c>
      <c r="B3460" s="35">
        <v>7.0</v>
      </c>
      <c r="C3460" s="35" t="s">
        <v>128</v>
      </c>
      <c r="D3460" s="36" t="s">
        <v>104</v>
      </c>
      <c r="E3460" s="35" t="s">
        <v>173</v>
      </c>
      <c r="F3460" s="46">
        <f>IF(Cadastro_Cargas!$E$2=0,0,IF(Perfil_Area!$J$9=0,0,MIN(Cadastro_Cargas!$E$2,MAX(Cadastro_Cargas!$F$2,Perfil_Area!$J$9*RANDBETWEEN(85,115)/100))))</f>
        <v>0</v>
      </c>
    </row>
    <row r="3461" ht="15.0" customHeight="1">
      <c r="A3461" s="45">
        <v>45668.2916666667</v>
      </c>
      <c r="B3461" s="35">
        <v>7.0</v>
      </c>
      <c r="C3461" s="35" t="s">
        <v>128</v>
      </c>
      <c r="D3461" s="36" t="s">
        <v>105</v>
      </c>
      <c r="E3461" s="35" t="s">
        <v>173</v>
      </c>
      <c r="F3461" s="46">
        <f>IF(Cadastro_Cargas!$E$3=0,0,IF(Perfil_Area!$J$11=0,0,MIN(Cadastro_Cargas!$E$3,MAX(Cadastro_Cargas!$F$3,Perfil_Area!$J$11*RANDBETWEEN(85,115)/100))))</f>
        <v>0</v>
      </c>
    </row>
    <row r="3462" ht="15.0" customHeight="1">
      <c r="A3462" s="45">
        <v>45668.2916666667</v>
      </c>
      <c r="B3462" s="35">
        <v>7.0</v>
      </c>
      <c r="C3462" s="35" t="s">
        <v>128</v>
      </c>
      <c r="D3462" s="36" t="s">
        <v>106</v>
      </c>
      <c r="E3462" s="35" t="s">
        <v>173</v>
      </c>
      <c r="F3462" s="46">
        <f>IF(Cadastro_Cargas!$E$4=0,0,IF(Perfil_Area!$J$13=0,0,MIN(Cadastro_Cargas!$E$4,MAX(Cadastro_Cargas!$F$4,Perfil_Area!$J$13*RANDBETWEEN(85,115)/100))))</f>
        <v>0</v>
      </c>
    </row>
    <row r="3463" ht="15.0" customHeight="1">
      <c r="A3463" s="45">
        <v>45668.2916666667</v>
      </c>
      <c r="B3463" s="35">
        <v>7.0</v>
      </c>
      <c r="C3463" s="35" t="s">
        <v>128</v>
      </c>
      <c r="D3463" s="36" t="s">
        <v>107</v>
      </c>
      <c r="E3463" s="35" t="s">
        <v>173</v>
      </c>
      <c r="F3463" s="46">
        <f>IF(Cadastro_Cargas!$E$5=0,0,IF(Perfil_Area!$J$15=0,0,MIN(Cadastro_Cargas!$E$5,MAX(Cadastro_Cargas!$F$5,Perfil_Area!$J$15*RANDBETWEEN(85,115)/100))))</f>
        <v>0.2</v>
      </c>
    </row>
    <row r="3464" ht="15.0" customHeight="1">
      <c r="A3464" s="45">
        <v>45668.2916666667</v>
      </c>
      <c r="B3464" s="35">
        <v>7.0</v>
      </c>
      <c r="C3464" s="35" t="s">
        <v>128</v>
      </c>
      <c r="D3464" s="39" t="s">
        <v>31</v>
      </c>
      <c r="E3464" s="35" t="s">
        <v>174</v>
      </c>
      <c r="F3464" s="46">
        <f>IF(Cadastro_Cargas!$E$6=0,0,IF(Perfil_Area!$J$3=0,0,MIN(Cadastro_Cargas!$E$6,MAX(Cadastro_Cargas!$F$6,Perfil_Area!$J$3*RANDBETWEEN(85,115)/100))))</f>
        <v>0.606</v>
      </c>
    </row>
    <row r="3465" ht="15.0" customHeight="1">
      <c r="A3465" s="45">
        <v>45668.2916666667</v>
      </c>
      <c r="B3465" s="35">
        <v>7.0</v>
      </c>
      <c r="C3465" s="35" t="s">
        <v>128</v>
      </c>
      <c r="D3465" s="40" t="s">
        <v>44</v>
      </c>
      <c r="E3465" s="35" t="s">
        <v>174</v>
      </c>
      <c r="F3465" s="46">
        <f>IF(Cadastro_Cargas!$E$7=0,0,IF(Perfil_Area!$J$5=0,0,MIN(Cadastro_Cargas!$E$7,MAX(Cadastro_Cargas!$F$7,Perfil_Area!$J$5*RANDBETWEEN(85,115)/100))))</f>
        <v>0.354</v>
      </c>
    </row>
    <row r="3466" ht="15.0" customHeight="1">
      <c r="A3466" s="45">
        <v>45668.2916666667</v>
      </c>
      <c r="B3466" s="35">
        <v>7.0</v>
      </c>
      <c r="C3466" s="35" t="s">
        <v>128</v>
      </c>
      <c r="D3466" s="41" t="s">
        <v>56</v>
      </c>
      <c r="E3466" s="35" t="s">
        <v>174</v>
      </c>
      <c r="F3466" s="46">
        <f>IF(Cadastro_Cargas!$E$8=0,0,IF(Perfil_Area!$J$7=0,0,MIN(Cadastro_Cargas!$E$8,MAX(Cadastro_Cargas!$F$8,Perfil_Area!$J$7*RANDBETWEEN(85,115)/100))))</f>
        <v>0</v>
      </c>
    </row>
    <row r="3467" ht="15.0" customHeight="1">
      <c r="A3467" s="45">
        <v>45668.2916666667</v>
      </c>
      <c r="B3467" s="35">
        <v>7.0</v>
      </c>
      <c r="C3467" s="35" t="s">
        <v>129</v>
      </c>
      <c r="D3467" s="36" t="s">
        <v>104</v>
      </c>
      <c r="E3467" s="35" t="s">
        <v>173</v>
      </c>
      <c r="F3467" s="46">
        <f>IF(Cadastro_Cargas!$E$9=0,0,IF(Perfil_Area!$J$10=0,0,MIN(Cadastro_Cargas!$E$9,MAX(Cadastro_Cargas!$F$9,Perfil_Area!$J$10*RANDBETWEEN(85,115)/100))))</f>
        <v>0</v>
      </c>
    </row>
    <row r="3468" ht="15.0" customHeight="1">
      <c r="A3468" s="45">
        <v>45668.2916666667</v>
      </c>
      <c r="B3468" s="35">
        <v>7.0</v>
      </c>
      <c r="C3468" s="35" t="s">
        <v>129</v>
      </c>
      <c r="D3468" s="36" t="s">
        <v>105</v>
      </c>
      <c r="E3468" s="35" t="s">
        <v>173</v>
      </c>
      <c r="F3468" s="46">
        <f>IF(Cadastro_Cargas!$E$10=0,0,IF(Perfil_Area!$J$12=0,0,MIN(Cadastro_Cargas!$E$10,MAX(Cadastro_Cargas!$F$10,Perfil_Area!$J$12*RANDBETWEEN(85,115)/100))))</f>
        <v>17.6</v>
      </c>
    </row>
    <row r="3469" ht="15.0" customHeight="1">
      <c r="A3469" s="45">
        <v>45668.2916666667</v>
      </c>
      <c r="B3469" s="35">
        <v>7.0</v>
      </c>
      <c r="C3469" s="35" t="s">
        <v>129</v>
      </c>
      <c r="D3469" s="36" t="s">
        <v>106</v>
      </c>
      <c r="E3469" s="35" t="s">
        <v>173</v>
      </c>
      <c r="F3469" s="46">
        <f>IF(Cadastro_Cargas!$E$11=0,0,IF(Perfil_Area!$J$14=0,0,MIN(Cadastro_Cargas!$E$11,MAX(Cadastro_Cargas!$F$11,Perfil_Area!$J$14*RANDBETWEEN(85,115)/100))))</f>
        <v>2.367013373</v>
      </c>
    </row>
    <row r="3470" ht="15.0" customHeight="1">
      <c r="A3470" s="45">
        <v>45668.2916666667</v>
      </c>
      <c r="B3470" s="35">
        <v>7.0</v>
      </c>
      <c r="C3470" s="35" t="s">
        <v>129</v>
      </c>
      <c r="D3470" s="36" t="s">
        <v>107</v>
      </c>
      <c r="E3470" s="35" t="s">
        <v>173</v>
      </c>
      <c r="F3470" s="46">
        <f>IF(Cadastro_Cargas!$E$12=0,0,IF(Perfil_Area!$J$16=0,0,MIN(Cadastro_Cargas!$E$12,MAX(Cadastro_Cargas!$F$12,Perfil_Area!$J$16*RANDBETWEEN(85,115)/100))))</f>
        <v>0.2</v>
      </c>
    </row>
    <row r="3471" ht="15.0" customHeight="1">
      <c r="A3471" s="45">
        <v>45668.2916666667</v>
      </c>
      <c r="B3471" s="35">
        <v>7.0</v>
      </c>
      <c r="C3471" s="35" t="s">
        <v>129</v>
      </c>
      <c r="D3471" s="39" t="s">
        <v>31</v>
      </c>
      <c r="E3471" s="35" t="s">
        <v>174</v>
      </c>
      <c r="F3471" s="46">
        <f>IF(Cadastro_Cargas!$E$13=0,0,IF(Perfil_Area!$J$4=0,0,MIN(Cadastro_Cargas!$E$13,MAX(Cadastro_Cargas!$F$13,Perfil_Area!$J$4*RANDBETWEEN(85,115)/100))))</f>
        <v>1.1175</v>
      </c>
    </row>
    <row r="3472" ht="15.0" customHeight="1">
      <c r="A3472" s="45">
        <v>45668.2916666667</v>
      </c>
      <c r="B3472" s="35">
        <v>7.0</v>
      </c>
      <c r="C3472" s="35" t="s">
        <v>129</v>
      </c>
      <c r="D3472" s="40" t="s">
        <v>44</v>
      </c>
      <c r="E3472" s="35" t="s">
        <v>174</v>
      </c>
      <c r="F3472" s="46">
        <f>IF(Cadastro_Cargas!$E$14=0,0,IF(Perfil_Area!$J$6=0,0,MIN(Cadastro_Cargas!$E$14,MAX(Cadastro_Cargas!$F$14,Perfil_Area!$J$6*RANDBETWEEN(85,115)/100))))</f>
        <v>0.514</v>
      </c>
    </row>
    <row r="3473" ht="15.0" customHeight="1">
      <c r="A3473" s="45">
        <v>45668.2916666667</v>
      </c>
      <c r="B3473" s="35">
        <v>7.0</v>
      </c>
      <c r="C3473" s="35" t="s">
        <v>129</v>
      </c>
      <c r="D3473" s="41" t="s">
        <v>56</v>
      </c>
      <c r="E3473" s="35" t="s">
        <v>174</v>
      </c>
      <c r="F3473" s="46">
        <f>IF(Cadastro_Cargas!$E$15=0,0,IF(Perfil_Area!$J$8=0,0,MIN(Cadastro_Cargas!$E$15,MAX(Cadastro_Cargas!$F$15,Perfil_Area!$J$8*RANDBETWEEN(85,115)/100))))</f>
        <v>0</v>
      </c>
    </row>
    <row r="3474" ht="15.0" customHeight="1">
      <c r="A3474" s="45">
        <v>45668.3333333333</v>
      </c>
      <c r="B3474" s="35">
        <v>8.0</v>
      </c>
      <c r="C3474" s="35" t="s">
        <v>128</v>
      </c>
      <c r="D3474" s="36" t="s">
        <v>104</v>
      </c>
      <c r="E3474" s="35" t="s">
        <v>173</v>
      </c>
      <c r="F3474" s="46">
        <f>IF(Cadastro_Cargas!$E$2=0,0,IF(Perfil_Area!$K$9=0,0,MIN(Cadastro_Cargas!$E$2,MAX(Cadastro_Cargas!$F$2,Perfil_Area!$K$9*RANDBETWEEN(85,115)/100))))</f>
        <v>0</v>
      </c>
    </row>
    <row r="3475" ht="15.0" customHeight="1">
      <c r="A3475" s="45">
        <v>45668.3333333333</v>
      </c>
      <c r="B3475" s="35">
        <v>8.0</v>
      </c>
      <c r="C3475" s="35" t="s">
        <v>128</v>
      </c>
      <c r="D3475" s="36" t="s">
        <v>105</v>
      </c>
      <c r="E3475" s="35" t="s">
        <v>173</v>
      </c>
      <c r="F3475" s="46">
        <f>IF(Cadastro_Cargas!$E$3=0,0,IF(Perfil_Area!$K$11=0,0,MIN(Cadastro_Cargas!$E$3,MAX(Cadastro_Cargas!$F$3,Perfil_Area!$K$11*RANDBETWEEN(85,115)/100))))</f>
        <v>0</v>
      </c>
    </row>
    <row r="3476" ht="15.0" customHeight="1">
      <c r="A3476" s="45">
        <v>45668.3333333333</v>
      </c>
      <c r="B3476" s="35">
        <v>8.0</v>
      </c>
      <c r="C3476" s="35" t="s">
        <v>128</v>
      </c>
      <c r="D3476" s="36" t="s">
        <v>106</v>
      </c>
      <c r="E3476" s="35" t="s">
        <v>173</v>
      </c>
      <c r="F3476" s="46">
        <f>IF(Cadastro_Cargas!$E$4=0,0,IF(Perfil_Area!$K$13=0,0,MIN(Cadastro_Cargas!$E$4,MAX(Cadastro_Cargas!$F$4,Perfil_Area!$K$13*RANDBETWEEN(85,115)/100))))</f>
        <v>0</v>
      </c>
    </row>
    <row r="3477" ht="15.0" customHeight="1">
      <c r="A3477" s="45">
        <v>45668.3333333333</v>
      </c>
      <c r="B3477" s="35">
        <v>8.0</v>
      </c>
      <c r="C3477" s="35" t="s">
        <v>128</v>
      </c>
      <c r="D3477" s="36" t="s">
        <v>107</v>
      </c>
      <c r="E3477" s="35" t="s">
        <v>173</v>
      </c>
      <c r="F3477" s="46">
        <f>IF(Cadastro_Cargas!$E$5=0,0,IF(Perfil_Area!$K$15=0,0,MIN(Cadastro_Cargas!$E$5,MAX(Cadastro_Cargas!$F$5,Perfil_Area!$K$15*RANDBETWEEN(85,115)/100))))</f>
        <v>0.184</v>
      </c>
    </row>
    <row r="3478" ht="15.0" customHeight="1">
      <c r="A3478" s="45">
        <v>45668.3333333333</v>
      </c>
      <c r="B3478" s="35">
        <v>8.0</v>
      </c>
      <c r="C3478" s="35" t="s">
        <v>128</v>
      </c>
      <c r="D3478" s="39" t="s">
        <v>31</v>
      </c>
      <c r="E3478" s="35" t="s">
        <v>174</v>
      </c>
      <c r="F3478" s="46">
        <f>IF(Cadastro_Cargas!$E$6=0,0,IF(Perfil_Area!$K$3=0,0,MIN(Cadastro_Cargas!$E$6,MAX(Cadastro_Cargas!$F$6,Perfil_Area!$K$3*RANDBETWEEN(85,115)/100))))</f>
        <v>1.0282</v>
      </c>
    </row>
    <row r="3479" ht="15.0" customHeight="1">
      <c r="A3479" s="45">
        <v>45668.3333333333</v>
      </c>
      <c r="B3479" s="35">
        <v>8.0</v>
      </c>
      <c r="C3479" s="35" t="s">
        <v>128</v>
      </c>
      <c r="D3479" s="40" t="s">
        <v>44</v>
      </c>
      <c r="E3479" s="35" t="s">
        <v>174</v>
      </c>
      <c r="F3479" s="46">
        <f>IF(Cadastro_Cargas!$E$7=0,0,IF(Perfil_Area!$K$5=0,0,MIN(Cadastro_Cargas!$E$7,MAX(Cadastro_Cargas!$F$7,Perfil_Area!$K$5*RANDBETWEEN(85,115)/100))))</f>
        <v>0.354</v>
      </c>
    </row>
    <row r="3480" ht="15.0" customHeight="1">
      <c r="A3480" s="45">
        <v>45668.3333333333</v>
      </c>
      <c r="B3480" s="35">
        <v>8.0</v>
      </c>
      <c r="C3480" s="35" t="s">
        <v>128</v>
      </c>
      <c r="D3480" s="41" t="s">
        <v>56</v>
      </c>
      <c r="E3480" s="35" t="s">
        <v>174</v>
      </c>
      <c r="F3480" s="46">
        <f>IF(Cadastro_Cargas!$E$8=0,0,IF(Perfil_Area!$K$7=0,0,MIN(Cadastro_Cargas!$E$8,MAX(Cadastro_Cargas!$F$8,Perfil_Area!$K$7*RANDBETWEEN(85,115)/100))))</f>
        <v>0</v>
      </c>
    </row>
    <row r="3481" ht="15.0" customHeight="1">
      <c r="A3481" s="45">
        <v>45668.3333333333</v>
      </c>
      <c r="B3481" s="35">
        <v>8.0</v>
      </c>
      <c r="C3481" s="35" t="s">
        <v>129</v>
      </c>
      <c r="D3481" s="36" t="s">
        <v>104</v>
      </c>
      <c r="E3481" s="35" t="s">
        <v>173</v>
      </c>
      <c r="F3481" s="46">
        <f>IF(Cadastro_Cargas!$E$9=0,0,IF(Perfil_Area!$K$10=0,0,MIN(Cadastro_Cargas!$E$9,MAX(Cadastro_Cargas!$F$9,Perfil_Area!$K$10*RANDBETWEEN(85,115)/100))))</f>
        <v>0</v>
      </c>
    </row>
    <row r="3482" ht="15.0" customHeight="1">
      <c r="A3482" s="45">
        <v>45668.3333333333</v>
      </c>
      <c r="B3482" s="35">
        <v>8.0</v>
      </c>
      <c r="C3482" s="35" t="s">
        <v>129</v>
      </c>
      <c r="D3482" s="36" t="s">
        <v>105</v>
      </c>
      <c r="E3482" s="35" t="s">
        <v>173</v>
      </c>
      <c r="F3482" s="46">
        <f>IF(Cadastro_Cargas!$E$10=0,0,IF(Perfil_Area!$K$12=0,0,MIN(Cadastro_Cargas!$E$10,MAX(Cadastro_Cargas!$F$10,Perfil_Area!$K$12*RANDBETWEEN(85,115)/100))))</f>
        <v>16.544</v>
      </c>
    </row>
    <row r="3483" ht="15.0" customHeight="1">
      <c r="A3483" s="45">
        <v>45668.3333333333</v>
      </c>
      <c r="B3483" s="35">
        <v>8.0</v>
      </c>
      <c r="C3483" s="35" t="s">
        <v>129</v>
      </c>
      <c r="D3483" s="36" t="s">
        <v>106</v>
      </c>
      <c r="E3483" s="35" t="s">
        <v>173</v>
      </c>
      <c r="F3483" s="46">
        <f>IF(Cadastro_Cargas!$E$11=0,0,IF(Perfil_Area!$K$14=0,0,MIN(Cadastro_Cargas!$E$11,MAX(Cadastro_Cargas!$F$11,Perfil_Area!$K$14*RANDBETWEEN(85,115)/100))))</f>
        <v>2.29946211</v>
      </c>
    </row>
    <row r="3484" ht="15.0" customHeight="1">
      <c r="A3484" s="45">
        <v>45668.3333333333</v>
      </c>
      <c r="B3484" s="35">
        <v>8.0</v>
      </c>
      <c r="C3484" s="35" t="s">
        <v>129</v>
      </c>
      <c r="D3484" s="36" t="s">
        <v>107</v>
      </c>
      <c r="E3484" s="35" t="s">
        <v>173</v>
      </c>
      <c r="F3484" s="46">
        <f>IF(Cadastro_Cargas!$E$12=0,0,IF(Perfil_Area!$K$16=0,0,MIN(Cadastro_Cargas!$E$12,MAX(Cadastro_Cargas!$F$12,Perfil_Area!$K$16*RANDBETWEEN(85,115)/100))))</f>
        <v>0.176</v>
      </c>
    </row>
    <row r="3485" ht="15.0" customHeight="1">
      <c r="A3485" s="45">
        <v>45668.3333333333</v>
      </c>
      <c r="B3485" s="35">
        <v>8.0</v>
      </c>
      <c r="C3485" s="35" t="s">
        <v>129</v>
      </c>
      <c r="D3485" s="39" t="s">
        <v>31</v>
      </c>
      <c r="E3485" s="35" t="s">
        <v>174</v>
      </c>
      <c r="F3485" s="46">
        <f>IF(Cadastro_Cargas!$E$13=0,0,IF(Perfil_Area!$K$4=0,0,MIN(Cadastro_Cargas!$E$13,MAX(Cadastro_Cargas!$F$13,Perfil_Area!$K$4*RANDBETWEEN(85,115)/100))))</f>
        <v>1.8772</v>
      </c>
    </row>
    <row r="3486" ht="15.0" customHeight="1">
      <c r="A3486" s="45">
        <v>45668.3333333333</v>
      </c>
      <c r="B3486" s="35">
        <v>8.0</v>
      </c>
      <c r="C3486" s="35" t="s">
        <v>129</v>
      </c>
      <c r="D3486" s="40" t="s">
        <v>44</v>
      </c>
      <c r="E3486" s="35" t="s">
        <v>174</v>
      </c>
      <c r="F3486" s="46">
        <f>IF(Cadastro_Cargas!$E$14=0,0,IF(Perfil_Area!$K$6=0,0,MIN(Cadastro_Cargas!$E$14,MAX(Cadastro_Cargas!$F$14,Perfil_Area!$K$6*RANDBETWEEN(85,115)/100))))</f>
        <v>0.514</v>
      </c>
    </row>
    <row r="3487" ht="15.0" customHeight="1">
      <c r="A3487" s="45">
        <v>45668.3333333333</v>
      </c>
      <c r="B3487" s="35">
        <v>8.0</v>
      </c>
      <c r="C3487" s="35" t="s">
        <v>129</v>
      </c>
      <c r="D3487" s="41" t="s">
        <v>56</v>
      </c>
      <c r="E3487" s="35" t="s">
        <v>174</v>
      </c>
      <c r="F3487" s="46">
        <f>IF(Cadastro_Cargas!$E$15=0,0,IF(Perfil_Area!$K$8=0,0,MIN(Cadastro_Cargas!$E$15,MAX(Cadastro_Cargas!$F$15,Perfil_Area!$K$8*RANDBETWEEN(85,115)/100))))</f>
        <v>0</v>
      </c>
    </row>
    <row r="3488" ht="15.0" customHeight="1">
      <c r="A3488" s="45">
        <v>45668.375</v>
      </c>
      <c r="B3488" s="35">
        <v>9.0</v>
      </c>
      <c r="C3488" s="35" t="s">
        <v>128</v>
      </c>
      <c r="D3488" s="36" t="s">
        <v>104</v>
      </c>
      <c r="E3488" s="35" t="s">
        <v>173</v>
      </c>
      <c r="F3488" s="46">
        <f>IF(Cadastro_Cargas!$E$2=0,0,IF(Perfil_Area!$L$9=0,0,MIN(Cadastro_Cargas!$E$2,MAX(Cadastro_Cargas!$F$2,Perfil_Area!$L$9*RANDBETWEEN(85,115)/100))))</f>
        <v>0</v>
      </c>
    </row>
    <row r="3489" ht="15.0" customHeight="1">
      <c r="A3489" s="45">
        <v>45668.375</v>
      </c>
      <c r="B3489" s="35">
        <v>9.0</v>
      </c>
      <c r="C3489" s="35" t="s">
        <v>128</v>
      </c>
      <c r="D3489" s="36" t="s">
        <v>105</v>
      </c>
      <c r="E3489" s="35" t="s">
        <v>173</v>
      </c>
      <c r="F3489" s="46">
        <f>IF(Cadastro_Cargas!$E$3=0,0,IF(Perfil_Area!$L$11=0,0,MIN(Cadastro_Cargas!$E$3,MAX(Cadastro_Cargas!$F$3,Perfil_Area!$L$11*RANDBETWEEN(85,115)/100))))</f>
        <v>0</v>
      </c>
    </row>
    <row r="3490" ht="15.0" customHeight="1">
      <c r="A3490" s="45">
        <v>45668.375</v>
      </c>
      <c r="B3490" s="35">
        <v>9.0</v>
      </c>
      <c r="C3490" s="35" t="s">
        <v>128</v>
      </c>
      <c r="D3490" s="36" t="s">
        <v>106</v>
      </c>
      <c r="E3490" s="35" t="s">
        <v>173</v>
      </c>
      <c r="F3490" s="46">
        <f>IF(Cadastro_Cargas!$E$4=0,0,IF(Perfil_Area!$L$13=0,0,MIN(Cadastro_Cargas!$E$4,MAX(Cadastro_Cargas!$F$4,Perfil_Area!$L$13*RANDBETWEEN(85,115)/100))))</f>
        <v>0</v>
      </c>
    </row>
    <row r="3491" ht="15.0" customHeight="1">
      <c r="A3491" s="45">
        <v>45668.375</v>
      </c>
      <c r="B3491" s="35">
        <v>9.0</v>
      </c>
      <c r="C3491" s="35" t="s">
        <v>128</v>
      </c>
      <c r="D3491" s="36" t="s">
        <v>107</v>
      </c>
      <c r="E3491" s="35" t="s">
        <v>173</v>
      </c>
      <c r="F3491" s="46">
        <f>IF(Cadastro_Cargas!$E$5=0,0,IF(Perfil_Area!$L$15=0,0,MIN(Cadastro_Cargas!$E$5,MAX(Cadastro_Cargas!$F$5,Perfil_Area!$L$15*RANDBETWEEN(85,115)/100))))</f>
        <v>0.192</v>
      </c>
    </row>
    <row r="3492" ht="15.0" customHeight="1">
      <c r="A3492" s="45">
        <v>45668.375</v>
      </c>
      <c r="B3492" s="35">
        <v>9.0</v>
      </c>
      <c r="C3492" s="35" t="s">
        <v>128</v>
      </c>
      <c r="D3492" s="39" t="s">
        <v>31</v>
      </c>
      <c r="E3492" s="35" t="s">
        <v>174</v>
      </c>
      <c r="F3492" s="46">
        <f>IF(Cadastro_Cargas!$E$6=0,0,IF(Perfil_Area!$L$3=0,0,MIN(Cadastro_Cargas!$E$6,MAX(Cadastro_Cargas!$F$6,Perfil_Area!$L$3*RANDBETWEEN(85,115)/100))))</f>
        <v>1.8584</v>
      </c>
    </row>
    <row r="3493" ht="15.0" customHeight="1">
      <c r="A3493" s="45">
        <v>45668.375</v>
      </c>
      <c r="B3493" s="35">
        <v>9.0</v>
      </c>
      <c r="C3493" s="35" t="s">
        <v>128</v>
      </c>
      <c r="D3493" s="40" t="s">
        <v>44</v>
      </c>
      <c r="E3493" s="35" t="s">
        <v>174</v>
      </c>
      <c r="F3493" s="46">
        <f>IF(Cadastro_Cargas!$E$7=0,0,IF(Perfil_Area!$L$5=0,0,MIN(Cadastro_Cargas!$E$7,MAX(Cadastro_Cargas!$F$7,Perfil_Area!$L$5*RANDBETWEEN(85,115)/100))))</f>
        <v>0.30962</v>
      </c>
    </row>
    <row r="3494" ht="15.0" customHeight="1">
      <c r="A3494" s="45">
        <v>45668.375</v>
      </c>
      <c r="B3494" s="35">
        <v>9.0</v>
      </c>
      <c r="C3494" s="35" t="s">
        <v>128</v>
      </c>
      <c r="D3494" s="41" t="s">
        <v>56</v>
      </c>
      <c r="E3494" s="35" t="s">
        <v>174</v>
      </c>
      <c r="F3494" s="46">
        <f>IF(Cadastro_Cargas!$E$8=0,0,IF(Perfil_Area!$L$7=0,0,MIN(Cadastro_Cargas!$E$8,MAX(Cadastro_Cargas!$F$8,Perfil_Area!$L$7*RANDBETWEEN(85,115)/100))))</f>
        <v>0</v>
      </c>
    </row>
    <row r="3495" ht="15.0" customHeight="1">
      <c r="A3495" s="45">
        <v>45668.375</v>
      </c>
      <c r="B3495" s="35">
        <v>9.0</v>
      </c>
      <c r="C3495" s="35" t="s">
        <v>129</v>
      </c>
      <c r="D3495" s="36" t="s">
        <v>104</v>
      </c>
      <c r="E3495" s="35" t="s">
        <v>173</v>
      </c>
      <c r="F3495" s="46">
        <f>IF(Cadastro_Cargas!$E$9=0,0,IF(Perfil_Area!$L$10=0,0,MIN(Cadastro_Cargas!$E$9,MAX(Cadastro_Cargas!$F$9,Perfil_Area!$L$10*RANDBETWEEN(85,115)/100))))</f>
        <v>0</v>
      </c>
    </row>
    <row r="3496" ht="15.0" customHeight="1">
      <c r="A3496" s="45">
        <v>45668.375</v>
      </c>
      <c r="B3496" s="35">
        <v>9.0</v>
      </c>
      <c r="C3496" s="35" t="s">
        <v>129</v>
      </c>
      <c r="D3496" s="36" t="s">
        <v>105</v>
      </c>
      <c r="E3496" s="35" t="s">
        <v>173</v>
      </c>
      <c r="F3496" s="46">
        <f>IF(Cadastro_Cargas!$E$10=0,0,IF(Perfil_Area!$L$12=0,0,MIN(Cadastro_Cargas!$E$10,MAX(Cadastro_Cargas!$F$10,Perfil_Area!$L$12*RANDBETWEEN(85,115)/100))))</f>
        <v>0</v>
      </c>
    </row>
    <row r="3497" ht="15.0" customHeight="1">
      <c r="A3497" s="45">
        <v>45668.375</v>
      </c>
      <c r="B3497" s="35">
        <v>9.0</v>
      </c>
      <c r="C3497" s="35" t="s">
        <v>129</v>
      </c>
      <c r="D3497" s="36" t="s">
        <v>106</v>
      </c>
      <c r="E3497" s="35" t="s">
        <v>173</v>
      </c>
      <c r="F3497" s="46">
        <f>IF(Cadastro_Cargas!$E$11=0,0,IF(Perfil_Area!$L$14=0,0,MIN(Cadastro_Cargas!$E$11,MAX(Cadastro_Cargas!$F$11,Perfil_Area!$L$14*RANDBETWEEN(85,115)/100))))</f>
        <v>2.367013373</v>
      </c>
    </row>
    <row r="3498" ht="15.0" customHeight="1">
      <c r="A3498" s="45">
        <v>45668.375</v>
      </c>
      <c r="B3498" s="35">
        <v>9.0</v>
      </c>
      <c r="C3498" s="35" t="s">
        <v>129</v>
      </c>
      <c r="D3498" s="36" t="s">
        <v>107</v>
      </c>
      <c r="E3498" s="35" t="s">
        <v>173</v>
      </c>
      <c r="F3498" s="46">
        <f>IF(Cadastro_Cargas!$E$12=0,0,IF(Perfil_Area!$L$16=0,0,MIN(Cadastro_Cargas!$E$12,MAX(Cadastro_Cargas!$F$12,Perfil_Area!$L$16*RANDBETWEEN(85,115)/100))))</f>
        <v>0.198</v>
      </c>
    </row>
    <row r="3499" ht="15.0" customHeight="1">
      <c r="A3499" s="45">
        <v>45668.375</v>
      </c>
      <c r="B3499" s="35">
        <v>9.0</v>
      </c>
      <c r="C3499" s="35" t="s">
        <v>129</v>
      </c>
      <c r="D3499" s="39" t="s">
        <v>31</v>
      </c>
      <c r="E3499" s="35" t="s">
        <v>174</v>
      </c>
      <c r="F3499" s="46">
        <f>IF(Cadastro_Cargas!$E$13=0,0,IF(Perfil_Area!$L$4=0,0,MIN(Cadastro_Cargas!$E$13,MAX(Cadastro_Cargas!$F$13,Perfil_Area!$L$4*RANDBETWEEN(85,115)/100))))</f>
        <v>3.725</v>
      </c>
    </row>
    <row r="3500" ht="15.0" customHeight="1">
      <c r="A3500" s="45">
        <v>45668.375</v>
      </c>
      <c r="B3500" s="35">
        <v>9.0</v>
      </c>
      <c r="C3500" s="35" t="s">
        <v>129</v>
      </c>
      <c r="D3500" s="40" t="s">
        <v>44</v>
      </c>
      <c r="E3500" s="35" t="s">
        <v>174</v>
      </c>
      <c r="F3500" s="46">
        <f>IF(Cadastro_Cargas!$E$14=0,0,IF(Perfil_Area!$L$6=0,0,MIN(Cadastro_Cargas!$E$14,MAX(Cadastro_Cargas!$F$14,Perfil_Area!$L$6*RANDBETWEEN(85,115)/100))))</f>
        <v>0.38612</v>
      </c>
    </row>
    <row r="3501" ht="15.0" customHeight="1">
      <c r="A3501" s="45">
        <v>45668.375</v>
      </c>
      <c r="B3501" s="35">
        <v>9.0</v>
      </c>
      <c r="C3501" s="35" t="s">
        <v>129</v>
      </c>
      <c r="D3501" s="41" t="s">
        <v>56</v>
      </c>
      <c r="E3501" s="35" t="s">
        <v>174</v>
      </c>
      <c r="F3501" s="46">
        <f>IF(Cadastro_Cargas!$E$15=0,0,IF(Perfil_Area!$L$8=0,0,MIN(Cadastro_Cargas!$E$15,MAX(Cadastro_Cargas!$F$15,Perfil_Area!$L$8*RANDBETWEEN(85,115)/100))))</f>
        <v>0</v>
      </c>
    </row>
    <row r="3502" ht="15.0" customHeight="1">
      <c r="A3502" s="45">
        <v>45668.4166666667</v>
      </c>
      <c r="B3502" s="35">
        <v>10.0</v>
      </c>
      <c r="C3502" s="35" t="s">
        <v>128</v>
      </c>
      <c r="D3502" s="36" t="s">
        <v>104</v>
      </c>
      <c r="E3502" s="35" t="s">
        <v>173</v>
      </c>
      <c r="F3502" s="46">
        <f>IF(Cadastro_Cargas!$E$2=0,0,IF(Perfil_Area!$M$9=0,0,MIN(Cadastro_Cargas!$E$2,MAX(Cadastro_Cargas!$F$2,Perfil_Area!$M$9*RANDBETWEEN(85,115)/100))))</f>
        <v>0</v>
      </c>
    </row>
    <row r="3503" ht="15.0" customHeight="1">
      <c r="A3503" s="45">
        <v>45668.4166666667</v>
      </c>
      <c r="B3503" s="35">
        <v>10.0</v>
      </c>
      <c r="C3503" s="35" t="s">
        <v>128</v>
      </c>
      <c r="D3503" s="36" t="s">
        <v>105</v>
      </c>
      <c r="E3503" s="35" t="s">
        <v>173</v>
      </c>
      <c r="F3503" s="46">
        <f>IF(Cadastro_Cargas!$E$3=0,0,IF(Perfil_Area!$M$11=0,0,MIN(Cadastro_Cargas!$E$3,MAX(Cadastro_Cargas!$F$3,Perfil_Area!$M$11*RANDBETWEEN(85,115)/100))))</f>
        <v>0</v>
      </c>
    </row>
    <row r="3504" ht="15.0" customHeight="1">
      <c r="A3504" s="45">
        <v>45668.4166666667</v>
      </c>
      <c r="B3504" s="35">
        <v>10.0</v>
      </c>
      <c r="C3504" s="35" t="s">
        <v>128</v>
      </c>
      <c r="D3504" s="36" t="s">
        <v>106</v>
      </c>
      <c r="E3504" s="35" t="s">
        <v>173</v>
      </c>
      <c r="F3504" s="46">
        <f>IF(Cadastro_Cargas!$E$4=0,0,IF(Perfil_Area!$M$13=0,0,MIN(Cadastro_Cargas!$E$4,MAX(Cadastro_Cargas!$F$4,Perfil_Area!$M$13*RANDBETWEEN(85,115)/100))))</f>
        <v>0</v>
      </c>
    </row>
    <row r="3505" ht="15.0" customHeight="1">
      <c r="A3505" s="45">
        <v>45668.4166666667</v>
      </c>
      <c r="B3505" s="35">
        <v>10.0</v>
      </c>
      <c r="C3505" s="35" t="s">
        <v>128</v>
      </c>
      <c r="D3505" s="36" t="s">
        <v>107</v>
      </c>
      <c r="E3505" s="35" t="s">
        <v>173</v>
      </c>
      <c r="F3505" s="46">
        <f>IF(Cadastro_Cargas!$E$5=0,0,IF(Perfil_Area!$M$15=0,0,MIN(Cadastro_Cargas!$E$5,MAX(Cadastro_Cargas!$F$5,Perfil_Area!$M$15*RANDBETWEEN(85,115)/100))))</f>
        <v>0.182</v>
      </c>
    </row>
    <row r="3506" ht="15.0" customHeight="1">
      <c r="A3506" s="45">
        <v>45668.4166666667</v>
      </c>
      <c r="B3506" s="35">
        <v>10.0</v>
      </c>
      <c r="C3506" s="35" t="s">
        <v>128</v>
      </c>
      <c r="D3506" s="39" t="s">
        <v>31</v>
      </c>
      <c r="E3506" s="35" t="s">
        <v>174</v>
      </c>
      <c r="F3506" s="46">
        <f>IF(Cadastro_Cargas!$E$6=0,0,IF(Perfil_Area!$M$3=0,0,MIN(Cadastro_Cargas!$E$6,MAX(Cadastro_Cargas!$F$6,Perfil_Area!$M$3*RANDBETWEEN(85,115)/100))))</f>
        <v>1.818</v>
      </c>
    </row>
    <row r="3507" ht="15.0" customHeight="1">
      <c r="A3507" s="45">
        <v>45668.4166666667</v>
      </c>
      <c r="B3507" s="35">
        <v>10.0</v>
      </c>
      <c r="C3507" s="35" t="s">
        <v>128</v>
      </c>
      <c r="D3507" s="40" t="s">
        <v>44</v>
      </c>
      <c r="E3507" s="35" t="s">
        <v>174</v>
      </c>
      <c r="F3507" s="46">
        <f>IF(Cadastro_Cargas!$E$7=0,0,IF(Perfil_Area!$M$5=0,0,MIN(Cadastro_Cargas!$E$7,MAX(Cadastro_Cargas!$F$7,Perfil_Area!$M$5*RANDBETWEEN(85,115)/100))))</f>
        <v>0.26578</v>
      </c>
    </row>
    <row r="3508" ht="15.0" customHeight="1">
      <c r="A3508" s="45">
        <v>45668.4166666667</v>
      </c>
      <c r="B3508" s="35">
        <v>10.0</v>
      </c>
      <c r="C3508" s="35" t="s">
        <v>128</v>
      </c>
      <c r="D3508" s="41" t="s">
        <v>56</v>
      </c>
      <c r="E3508" s="35" t="s">
        <v>174</v>
      </c>
      <c r="F3508" s="46">
        <f>IF(Cadastro_Cargas!$E$8=0,0,IF(Perfil_Area!$M$7=0,0,MIN(Cadastro_Cargas!$E$8,MAX(Cadastro_Cargas!$F$8,Perfil_Area!$M$7*RANDBETWEEN(85,115)/100))))</f>
        <v>0</v>
      </c>
    </row>
    <row r="3509" ht="15.0" customHeight="1">
      <c r="A3509" s="45">
        <v>45668.4166666667</v>
      </c>
      <c r="B3509" s="35">
        <v>10.0</v>
      </c>
      <c r="C3509" s="35" t="s">
        <v>129</v>
      </c>
      <c r="D3509" s="36" t="s">
        <v>104</v>
      </c>
      <c r="E3509" s="35" t="s">
        <v>173</v>
      </c>
      <c r="F3509" s="46">
        <f>IF(Cadastro_Cargas!$E$9=0,0,IF(Perfil_Area!$M$10=0,0,MIN(Cadastro_Cargas!$E$9,MAX(Cadastro_Cargas!$F$9,Perfil_Area!$M$10*RANDBETWEEN(85,115)/100))))</f>
        <v>0</v>
      </c>
    </row>
    <row r="3510" ht="15.0" customHeight="1">
      <c r="A3510" s="45">
        <v>45668.4166666667</v>
      </c>
      <c r="B3510" s="35">
        <v>10.0</v>
      </c>
      <c r="C3510" s="35" t="s">
        <v>129</v>
      </c>
      <c r="D3510" s="36" t="s">
        <v>105</v>
      </c>
      <c r="E3510" s="35" t="s">
        <v>173</v>
      </c>
      <c r="F3510" s="46">
        <f>IF(Cadastro_Cargas!$E$10=0,0,IF(Perfil_Area!$M$12=0,0,MIN(Cadastro_Cargas!$E$10,MAX(Cadastro_Cargas!$F$10,Perfil_Area!$M$12*RANDBETWEEN(85,115)/100))))</f>
        <v>0</v>
      </c>
    </row>
    <row r="3511" ht="15.0" customHeight="1">
      <c r="A3511" s="45">
        <v>45668.4166666667</v>
      </c>
      <c r="B3511" s="35">
        <v>10.0</v>
      </c>
      <c r="C3511" s="35" t="s">
        <v>129</v>
      </c>
      <c r="D3511" s="36" t="s">
        <v>106</v>
      </c>
      <c r="E3511" s="35" t="s">
        <v>173</v>
      </c>
      <c r="F3511" s="46">
        <f>IF(Cadastro_Cargas!$E$11=0,0,IF(Perfil_Area!$M$14=0,0,MIN(Cadastro_Cargas!$E$11,MAX(Cadastro_Cargas!$F$11,Perfil_Area!$M$14*RANDBETWEEN(85,115)/100))))</f>
        <v>2.160427935</v>
      </c>
    </row>
    <row r="3512" ht="15.0" customHeight="1">
      <c r="A3512" s="45">
        <v>45668.4166666667</v>
      </c>
      <c r="B3512" s="35">
        <v>10.0</v>
      </c>
      <c r="C3512" s="35" t="s">
        <v>129</v>
      </c>
      <c r="D3512" s="36" t="s">
        <v>107</v>
      </c>
      <c r="E3512" s="35" t="s">
        <v>173</v>
      </c>
      <c r="F3512" s="46">
        <f>IF(Cadastro_Cargas!$E$12=0,0,IF(Perfil_Area!$M$16=0,0,MIN(Cadastro_Cargas!$E$12,MAX(Cadastro_Cargas!$F$12,Perfil_Area!$M$16*RANDBETWEEN(85,115)/100))))</f>
        <v>0.178</v>
      </c>
    </row>
    <row r="3513" ht="15.0" customHeight="1">
      <c r="A3513" s="45">
        <v>45668.4166666667</v>
      </c>
      <c r="B3513" s="35">
        <v>10.0</v>
      </c>
      <c r="C3513" s="35" t="s">
        <v>129</v>
      </c>
      <c r="D3513" s="39" t="s">
        <v>31</v>
      </c>
      <c r="E3513" s="35" t="s">
        <v>174</v>
      </c>
      <c r="F3513" s="46">
        <f>IF(Cadastro_Cargas!$E$13=0,0,IF(Perfil_Area!$M$4=0,0,MIN(Cadastro_Cargas!$E$13,MAX(Cadastro_Cargas!$F$13,Perfil_Area!$M$4*RANDBETWEEN(85,115)/100))))</f>
        <v>3.725</v>
      </c>
    </row>
    <row r="3514" ht="15.0" customHeight="1">
      <c r="A3514" s="45">
        <v>45668.4166666667</v>
      </c>
      <c r="B3514" s="35">
        <v>10.0</v>
      </c>
      <c r="C3514" s="35" t="s">
        <v>129</v>
      </c>
      <c r="D3514" s="40" t="s">
        <v>44</v>
      </c>
      <c r="E3514" s="35" t="s">
        <v>174</v>
      </c>
      <c r="F3514" s="46">
        <f>IF(Cadastro_Cargas!$E$14=0,0,IF(Perfil_Area!$M$6=0,0,MIN(Cadastro_Cargas!$E$14,MAX(Cadastro_Cargas!$F$14,Perfil_Area!$M$6*RANDBETWEEN(85,115)/100))))</f>
        <v>0.34672</v>
      </c>
    </row>
    <row r="3515" ht="15.0" customHeight="1">
      <c r="A3515" s="45">
        <v>45668.4166666667</v>
      </c>
      <c r="B3515" s="35">
        <v>10.0</v>
      </c>
      <c r="C3515" s="35" t="s">
        <v>129</v>
      </c>
      <c r="D3515" s="41" t="s">
        <v>56</v>
      </c>
      <c r="E3515" s="35" t="s">
        <v>174</v>
      </c>
      <c r="F3515" s="46">
        <f>IF(Cadastro_Cargas!$E$15=0,0,IF(Perfil_Area!$M$8=0,0,MIN(Cadastro_Cargas!$E$15,MAX(Cadastro_Cargas!$F$15,Perfil_Area!$M$8*RANDBETWEEN(85,115)/100))))</f>
        <v>0</v>
      </c>
    </row>
    <row r="3516" ht="15.0" customHeight="1">
      <c r="A3516" s="45">
        <v>45668.4583333333</v>
      </c>
      <c r="B3516" s="35">
        <v>11.0</v>
      </c>
      <c r="C3516" s="35" t="s">
        <v>128</v>
      </c>
      <c r="D3516" s="36" t="s">
        <v>104</v>
      </c>
      <c r="E3516" s="35" t="s">
        <v>173</v>
      </c>
      <c r="F3516" s="46">
        <f>IF(Cadastro_Cargas!$E$2=0,0,IF(Perfil_Area!$N$9=0,0,MIN(Cadastro_Cargas!$E$2,MAX(Cadastro_Cargas!$F$2,Perfil_Area!$N$9*RANDBETWEEN(85,115)/100))))</f>
        <v>0</v>
      </c>
    </row>
    <row r="3517" ht="15.0" customHeight="1">
      <c r="A3517" s="45">
        <v>45668.4583333333</v>
      </c>
      <c r="B3517" s="35">
        <v>11.0</v>
      </c>
      <c r="C3517" s="35" t="s">
        <v>128</v>
      </c>
      <c r="D3517" s="36" t="s">
        <v>105</v>
      </c>
      <c r="E3517" s="35" t="s">
        <v>173</v>
      </c>
      <c r="F3517" s="46">
        <f>IF(Cadastro_Cargas!$E$3=0,0,IF(Perfil_Area!$N$11=0,0,MIN(Cadastro_Cargas!$E$3,MAX(Cadastro_Cargas!$F$3,Perfil_Area!$N$11*RANDBETWEEN(85,115)/100))))</f>
        <v>0</v>
      </c>
    </row>
    <row r="3518" ht="15.0" customHeight="1">
      <c r="A3518" s="45">
        <v>45668.4583333333</v>
      </c>
      <c r="B3518" s="35">
        <v>11.0</v>
      </c>
      <c r="C3518" s="35" t="s">
        <v>128</v>
      </c>
      <c r="D3518" s="36" t="s">
        <v>106</v>
      </c>
      <c r="E3518" s="35" t="s">
        <v>173</v>
      </c>
      <c r="F3518" s="46">
        <f>IF(Cadastro_Cargas!$E$4=0,0,IF(Perfil_Area!$N$13=0,0,MIN(Cadastro_Cargas!$E$4,MAX(Cadastro_Cargas!$F$4,Perfil_Area!$N$13*RANDBETWEEN(85,115)/100))))</f>
        <v>0</v>
      </c>
    </row>
    <row r="3519" ht="15.0" customHeight="1">
      <c r="A3519" s="45">
        <v>45668.4583333333</v>
      </c>
      <c r="B3519" s="35">
        <v>11.0</v>
      </c>
      <c r="C3519" s="35" t="s">
        <v>128</v>
      </c>
      <c r="D3519" s="36" t="s">
        <v>107</v>
      </c>
      <c r="E3519" s="35" t="s">
        <v>173</v>
      </c>
      <c r="F3519" s="46">
        <f>IF(Cadastro_Cargas!$E$5=0,0,IF(Perfil_Area!$N$15=0,0,MIN(Cadastro_Cargas!$E$5,MAX(Cadastro_Cargas!$F$5,Perfil_Area!$N$15*RANDBETWEEN(85,115)/100))))</f>
        <v>0.194</v>
      </c>
    </row>
    <row r="3520" ht="15.0" customHeight="1">
      <c r="A3520" s="45">
        <v>45668.4583333333</v>
      </c>
      <c r="B3520" s="35">
        <v>11.0</v>
      </c>
      <c r="C3520" s="35" t="s">
        <v>128</v>
      </c>
      <c r="D3520" s="39" t="s">
        <v>31</v>
      </c>
      <c r="E3520" s="35" t="s">
        <v>174</v>
      </c>
      <c r="F3520" s="46">
        <f>IF(Cadastro_Cargas!$E$6=0,0,IF(Perfil_Area!$N$3=0,0,MIN(Cadastro_Cargas!$E$6,MAX(Cadastro_Cargas!$F$6,Perfil_Area!$N$3*RANDBETWEEN(85,115)/100))))</f>
        <v>1.8584</v>
      </c>
    </row>
    <row r="3521" ht="15.0" customHeight="1">
      <c r="A3521" s="45">
        <v>45668.4583333333</v>
      </c>
      <c r="B3521" s="35">
        <v>11.0</v>
      </c>
      <c r="C3521" s="35" t="s">
        <v>128</v>
      </c>
      <c r="D3521" s="40" t="s">
        <v>44</v>
      </c>
      <c r="E3521" s="35" t="s">
        <v>174</v>
      </c>
      <c r="F3521" s="46">
        <f>IF(Cadastro_Cargas!$E$7=0,0,IF(Perfil_Area!$N$5=0,0,MIN(Cadastro_Cargas!$E$7,MAX(Cadastro_Cargas!$F$7,Perfil_Area!$N$5*RANDBETWEEN(85,115)/100))))</f>
        <v>0.354</v>
      </c>
    </row>
    <row r="3522" ht="15.0" customHeight="1">
      <c r="A3522" s="45">
        <v>45668.4583333333</v>
      </c>
      <c r="B3522" s="35">
        <v>11.0</v>
      </c>
      <c r="C3522" s="35" t="s">
        <v>128</v>
      </c>
      <c r="D3522" s="41" t="s">
        <v>56</v>
      </c>
      <c r="E3522" s="35" t="s">
        <v>174</v>
      </c>
      <c r="F3522" s="46">
        <f>IF(Cadastro_Cargas!$E$8=0,0,IF(Perfil_Area!$N$7=0,0,MIN(Cadastro_Cargas!$E$8,MAX(Cadastro_Cargas!$F$8,Perfil_Area!$N$7*RANDBETWEEN(85,115)/100))))</f>
        <v>0</v>
      </c>
    </row>
    <row r="3523" ht="15.0" customHeight="1">
      <c r="A3523" s="45">
        <v>45668.4583333333</v>
      </c>
      <c r="B3523" s="35">
        <v>11.0</v>
      </c>
      <c r="C3523" s="35" t="s">
        <v>129</v>
      </c>
      <c r="D3523" s="36" t="s">
        <v>104</v>
      </c>
      <c r="E3523" s="35" t="s">
        <v>173</v>
      </c>
      <c r="F3523" s="46">
        <f>IF(Cadastro_Cargas!$E$9=0,0,IF(Perfil_Area!$N$10=0,0,MIN(Cadastro_Cargas!$E$9,MAX(Cadastro_Cargas!$F$9,Perfil_Area!$N$10*RANDBETWEEN(85,115)/100))))</f>
        <v>0</v>
      </c>
    </row>
    <row r="3524" ht="15.0" customHeight="1">
      <c r="A3524" s="45">
        <v>45668.4583333333</v>
      </c>
      <c r="B3524" s="35">
        <v>11.0</v>
      </c>
      <c r="C3524" s="35" t="s">
        <v>129</v>
      </c>
      <c r="D3524" s="36" t="s">
        <v>105</v>
      </c>
      <c r="E3524" s="35" t="s">
        <v>173</v>
      </c>
      <c r="F3524" s="46">
        <f>IF(Cadastro_Cargas!$E$10=0,0,IF(Perfil_Area!$N$12=0,0,MIN(Cadastro_Cargas!$E$10,MAX(Cadastro_Cargas!$F$10,Perfil_Area!$N$12*RANDBETWEEN(85,115)/100))))</f>
        <v>0</v>
      </c>
    </row>
    <row r="3525" ht="15.0" customHeight="1">
      <c r="A3525" s="45">
        <v>45668.4583333333</v>
      </c>
      <c r="B3525" s="35">
        <v>11.0</v>
      </c>
      <c r="C3525" s="35" t="s">
        <v>129</v>
      </c>
      <c r="D3525" s="36" t="s">
        <v>106</v>
      </c>
      <c r="E3525" s="35" t="s">
        <v>173</v>
      </c>
      <c r="F3525" s="46">
        <f>IF(Cadastro_Cargas!$E$11=0,0,IF(Perfil_Area!$N$14=0,0,MIN(Cadastro_Cargas!$E$11,MAX(Cadastro_Cargas!$F$11,Perfil_Area!$N$14*RANDBETWEEN(85,115)/100))))</f>
        <v>2.016641902</v>
      </c>
    </row>
    <row r="3526" ht="15.0" customHeight="1">
      <c r="A3526" s="45">
        <v>45668.4583333333</v>
      </c>
      <c r="B3526" s="35">
        <v>11.0</v>
      </c>
      <c r="C3526" s="35" t="s">
        <v>129</v>
      </c>
      <c r="D3526" s="36" t="s">
        <v>107</v>
      </c>
      <c r="E3526" s="35" t="s">
        <v>173</v>
      </c>
      <c r="F3526" s="46">
        <f>IF(Cadastro_Cargas!$E$12=0,0,IF(Perfil_Area!$N$16=0,0,MIN(Cadastro_Cargas!$E$12,MAX(Cadastro_Cargas!$F$12,Perfil_Area!$N$16*RANDBETWEEN(85,115)/100))))</f>
        <v>0.2</v>
      </c>
    </row>
    <row r="3527" ht="15.0" customHeight="1">
      <c r="A3527" s="45">
        <v>45668.4583333333</v>
      </c>
      <c r="B3527" s="35">
        <v>11.0</v>
      </c>
      <c r="C3527" s="35" t="s">
        <v>129</v>
      </c>
      <c r="D3527" s="39" t="s">
        <v>31</v>
      </c>
      <c r="E3527" s="35" t="s">
        <v>174</v>
      </c>
      <c r="F3527" s="46">
        <f>IF(Cadastro_Cargas!$E$13=0,0,IF(Perfil_Area!$N$4=0,0,MIN(Cadastro_Cargas!$E$13,MAX(Cadastro_Cargas!$F$13,Perfil_Area!$N$4*RANDBETWEEN(85,115)/100))))</f>
        <v>3.725</v>
      </c>
    </row>
    <row r="3528" ht="15.0" customHeight="1">
      <c r="A3528" s="45">
        <v>45668.4583333333</v>
      </c>
      <c r="B3528" s="35">
        <v>11.0</v>
      </c>
      <c r="C3528" s="35" t="s">
        <v>129</v>
      </c>
      <c r="D3528" s="40" t="s">
        <v>44</v>
      </c>
      <c r="E3528" s="35" t="s">
        <v>174</v>
      </c>
      <c r="F3528" s="46">
        <f>IF(Cadastro_Cargas!$E$14=0,0,IF(Perfil_Area!$N$6=0,0,MIN(Cadastro_Cargas!$E$14,MAX(Cadastro_Cargas!$F$14,Perfil_Area!$N$6*RANDBETWEEN(85,115)/100))))</f>
        <v>0.514</v>
      </c>
    </row>
    <row r="3529" ht="15.0" customHeight="1">
      <c r="A3529" s="45">
        <v>45668.4583333333</v>
      </c>
      <c r="B3529" s="35">
        <v>11.0</v>
      </c>
      <c r="C3529" s="35" t="s">
        <v>129</v>
      </c>
      <c r="D3529" s="41" t="s">
        <v>56</v>
      </c>
      <c r="E3529" s="35" t="s">
        <v>174</v>
      </c>
      <c r="F3529" s="46">
        <f>IF(Cadastro_Cargas!$E$15=0,0,IF(Perfil_Area!$N$8=0,0,MIN(Cadastro_Cargas!$E$15,MAX(Cadastro_Cargas!$F$15,Perfil_Area!$N$8*RANDBETWEEN(85,115)/100))))</f>
        <v>0</v>
      </c>
    </row>
    <row r="3530" ht="15.0" customHeight="1">
      <c r="A3530" s="45">
        <v>45668.5</v>
      </c>
      <c r="B3530" s="35">
        <v>12.0</v>
      </c>
      <c r="C3530" s="35" t="s">
        <v>128</v>
      </c>
      <c r="D3530" s="36" t="s">
        <v>104</v>
      </c>
      <c r="E3530" s="35" t="s">
        <v>173</v>
      </c>
      <c r="F3530" s="46">
        <f>IF(Cadastro_Cargas!$E$2=0,0,IF(Perfil_Area!$O$9=0,0,MIN(Cadastro_Cargas!$E$2,MAX(Cadastro_Cargas!$F$2,Perfil_Area!$O$9*RANDBETWEEN(85,115)/100))))</f>
        <v>0</v>
      </c>
    </row>
    <row r="3531" ht="15.0" customHeight="1">
      <c r="A3531" s="45">
        <v>45668.5</v>
      </c>
      <c r="B3531" s="35">
        <v>12.0</v>
      </c>
      <c r="C3531" s="35" t="s">
        <v>128</v>
      </c>
      <c r="D3531" s="36" t="s">
        <v>105</v>
      </c>
      <c r="E3531" s="35" t="s">
        <v>173</v>
      </c>
      <c r="F3531" s="46">
        <f>IF(Cadastro_Cargas!$E$3=0,0,IF(Perfil_Area!$O$11=0,0,MIN(Cadastro_Cargas!$E$3,MAX(Cadastro_Cargas!$F$3,Perfil_Area!$O$11*RANDBETWEEN(85,115)/100))))</f>
        <v>0</v>
      </c>
    </row>
    <row r="3532" ht="15.0" customHeight="1">
      <c r="A3532" s="45">
        <v>45668.5</v>
      </c>
      <c r="B3532" s="35">
        <v>12.0</v>
      </c>
      <c r="C3532" s="35" t="s">
        <v>128</v>
      </c>
      <c r="D3532" s="36" t="s">
        <v>106</v>
      </c>
      <c r="E3532" s="35" t="s">
        <v>173</v>
      </c>
      <c r="F3532" s="46">
        <f>IF(Cadastro_Cargas!$E$4=0,0,IF(Perfil_Area!$O$13=0,0,MIN(Cadastro_Cargas!$E$4,MAX(Cadastro_Cargas!$F$4,Perfil_Area!$O$13*RANDBETWEEN(85,115)/100))))</f>
        <v>0</v>
      </c>
    </row>
    <row r="3533" ht="15.0" customHeight="1">
      <c r="A3533" s="45">
        <v>45668.5</v>
      </c>
      <c r="B3533" s="35">
        <v>12.0</v>
      </c>
      <c r="C3533" s="35" t="s">
        <v>128</v>
      </c>
      <c r="D3533" s="36" t="s">
        <v>107</v>
      </c>
      <c r="E3533" s="35" t="s">
        <v>173</v>
      </c>
      <c r="F3533" s="46">
        <f>IF(Cadastro_Cargas!$E$5=0,0,IF(Perfil_Area!$O$15=0,0,MIN(Cadastro_Cargas!$E$5,MAX(Cadastro_Cargas!$F$5,Perfil_Area!$O$15*RANDBETWEEN(85,115)/100))))</f>
        <v>0.2</v>
      </c>
    </row>
    <row r="3534" ht="15.0" customHeight="1">
      <c r="A3534" s="45">
        <v>45668.5</v>
      </c>
      <c r="B3534" s="35">
        <v>12.0</v>
      </c>
      <c r="C3534" s="35" t="s">
        <v>128</v>
      </c>
      <c r="D3534" s="39" t="s">
        <v>31</v>
      </c>
      <c r="E3534" s="35" t="s">
        <v>174</v>
      </c>
      <c r="F3534" s="46">
        <f>IF(Cadastro_Cargas!$E$6=0,0,IF(Perfil_Area!$O$3=0,0,MIN(Cadastro_Cargas!$E$6,MAX(Cadastro_Cargas!$F$6,Perfil_Area!$O$3*RANDBETWEEN(85,115)/100))))</f>
        <v>2.02</v>
      </c>
    </row>
    <row r="3535" ht="15.0" customHeight="1">
      <c r="A3535" s="45">
        <v>45668.5</v>
      </c>
      <c r="B3535" s="35">
        <v>12.0</v>
      </c>
      <c r="C3535" s="35" t="s">
        <v>128</v>
      </c>
      <c r="D3535" s="40" t="s">
        <v>44</v>
      </c>
      <c r="E3535" s="35" t="s">
        <v>174</v>
      </c>
      <c r="F3535" s="46">
        <f>IF(Cadastro_Cargas!$E$7=0,0,IF(Perfil_Area!$O$5=0,0,MIN(Cadastro_Cargas!$E$7,MAX(Cadastro_Cargas!$F$7,Perfil_Area!$O$5*RANDBETWEEN(85,115)/100))))</f>
        <v>0.354</v>
      </c>
    </row>
    <row r="3536" ht="15.0" customHeight="1">
      <c r="A3536" s="45">
        <v>45668.5</v>
      </c>
      <c r="B3536" s="35">
        <v>12.0</v>
      </c>
      <c r="C3536" s="35" t="s">
        <v>128</v>
      </c>
      <c r="D3536" s="41" t="s">
        <v>56</v>
      </c>
      <c r="E3536" s="35" t="s">
        <v>174</v>
      </c>
      <c r="F3536" s="46">
        <f>IF(Cadastro_Cargas!$E$8=0,0,IF(Perfil_Area!$O$7=0,0,MIN(Cadastro_Cargas!$E$8,MAX(Cadastro_Cargas!$F$8,Perfil_Area!$O$7*RANDBETWEEN(85,115)/100))))</f>
        <v>0</v>
      </c>
    </row>
    <row r="3537" ht="15.0" customHeight="1">
      <c r="A3537" s="45">
        <v>45668.5</v>
      </c>
      <c r="B3537" s="35">
        <v>12.0</v>
      </c>
      <c r="C3537" s="35" t="s">
        <v>129</v>
      </c>
      <c r="D3537" s="36" t="s">
        <v>104</v>
      </c>
      <c r="E3537" s="35" t="s">
        <v>173</v>
      </c>
      <c r="F3537" s="46">
        <f>IF(Cadastro_Cargas!$E$9=0,0,IF(Perfil_Area!$O$10=0,0,MIN(Cadastro_Cargas!$E$9,MAX(Cadastro_Cargas!$F$9,Perfil_Area!$O$10*RANDBETWEEN(85,115)/100))))</f>
        <v>0</v>
      </c>
    </row>
    <row r="3538" ht="15.0" customHeight="1">
      <c r="A3538" s="45">
        <v>45668.5</v>
      </c>
      <c r="B3538" s="35">
        <v>12.0</v>
      </c>
      <c r="C3538" s="35" t="s">
        <v>129</v>
      </c>
      <c r="D3538" s="36" t="s">
        <v>105</v>
      </c>
      <c r="E3538" s="35" t="s">
        <v>173</v>
      </c>
      <c r="F3538" s="46">
        <f>IF(Cadastro_Cargas!$E$10=0,0,IF(Perfil_Area!$O$12=0,0,MIN(Cadastro_Cargas!$E$10,MAX(Cadastro_Cargas!$F$10,Perfil_Area!$O$12*RANDBETWEEN(85,115)/100))))</f>
        <v>0</v>
      </c>
    </row>
    <row r="3539" ht="15.0" customHeight="1">
      <c r="A3539" s="45">
        <v>45668.5</v>
      </c>
      <c r="B3539" s="35">
        <v>12.0</v>
      </c>
      <c r="C3539" s="35" t="s">
        <v>129</v>
      </c>
      <c r="D3539" s="36" t="s">
        <v>106</v>
      </c>
      <c r="E3539" s="35" t="s">
        <v>173</v>
      </c>
      <c r="F3539" s="46">
        <f>IF(Cadastro_Cargas!$E$11=0,0,IF(Perfil_Area!$O$14=0,0,MIN(Cadastro_Cargas!$E$11,MAX(Cadastro_Cargas!$F$11,Perfil_Area!$O$14*RANDBETWEEN(85,115)/100))))</f>
        <v>2.355245171</v>
      </c>
    </row>
    <row r="3540" ht="15.0" customHeight="1">
      <c r="A3540" s="45">
        <v>45668.5</v>
      </c>
      <c r="B3540" s="35">
        <v>12.0</v>
      </c>
      <c r="C3540" s="35" t="s">
        <v>129</v>
      </c>
      <c r="D3540" s="36" t="s">
        <v>107</v>
      </c>
      <c r="E3540" s="35" t="s">
        <v>173</v>
      </c>
      <c r="F3540" s="46">
        <f>IF(Cadastro_Cargas!$E$12=0,0,IF(Perfil_Area!$O$16=0,0,MIN(Cadastro_Cargas!$E$12,MAX(Cadastro_Cargas!$F$12,Perfil_Area!$O$16*RANDBETWEEN(85,115)/100))))</f>
        <v>0.19</v>
      </c>
    </row>
    <row r="3541" ht="15.0" customHeight="1">
      <c r="A3541" s="45">
        <v>45668.5</v>
      </c>
      <c r="B3541" s="35">
        <v>12.0</v>
      </c>
      <c r="C3541" s="35" t="s">
        <v>129</v>
      </c>
      <c r="D3541" s="39" t="s">
        <v>31</v>
      </c>
      <c r="E3541" s="35" t="s">
        <v>174</v>
      </c>
      <c r="F3541" s="46">
        <f>IF(Cadastro_Cargas!$E$13=0,0,IF(Perfil_Area!$O$4=0,0,MIN(Cadastro_Cargas!$E$13,MAX(Cadastro_Cargas!$F$13,Perfil_Area!$O$4*RANDBETWEEN(85,115)/100))))</f>
        <v>3.725</v>
      </c>
    </row>
    <row r="3542" ht="15.0" customHeight="1">
      <c r="A3542" s="45">
        <v>45668.5</v>
      </c>
      <c r="B3542" s="35">
        <v>12.0</v>
      </c>
      <c r="C3542" s="35" t="s">
        <v>129</v>
      </c>
      <c r="D3542" s="40" t="s">
        <v>44</v>
      </c>
      <c r="E3542" s="35" t="s">
        <v>174</v>
      </c>
      <c r="F3542" s="46">
        <f>IF(Cadastro_Cargas!$E$14=0,0,IF(Perfil_Area!$O$6=0,0,MIN(Cadastro_Cargas!$E$14,MAX(Cadastro_Cargas!$F$14,Perfil_Area!$O$6*RANDBETWEEN(85,115)/100))))</f>
        <v>0.514</v>
      </c>
    </row>
    <row r="3543" ht="15.0" customHeight="1">
      <c r="A3543" s="45">
        <v>45668.5</v>
      </c>
      <c r="B3543" s="35">
        <v>12.0</v>
      </c>
      <c r="C3543" s="35" t="s">
        <v>129</v>
      </c>
      <c r="D3543" s="41" t="s">
        <v>56</v>
      </c>
      <c r="E3543" s="35" t="s">
        <v>174</v>
      </c>
      <c r="F3543" s="46">
        <f>IF(Cadastro_Cargas!$E$15=0,0,IF(Perfil_Area!$O$8=0,0,MIN(Cadastro_Cargas!$E$15,MAX(Cadastro_Cargas!$F$15,Perfil_Area!$O$8*RANDBETWEEN(85,115)/100))))</f>
        <v>0</v>
      </c>
    </row>
    <row r="3544" ht="15.0" customHeight="1">
      <c r="A3544" s="45">
        <v>45668.5416666667</v>
      </c>
      <c r="B3544" s="35">
        <v>13.0</v>
      </c>
      <c r="C3544" s="35" t="s">
        <v>128</v>
      </c>
      <c r="D3544" s="36" t="s">
        <v>104</v>
      </c>
      <c r="E3544" s="35" t="s">
        <v>173</v>
      </c>
      <c r="F3544" s="46">
        <f>IF(Cadastro_Cargas!$E$2=0,0,IF(Perfil_Area!$P$9=0,0,MIN(Cadastro_Cargas!$E$2,MAX(Cadastro_Cargas!$F$2,Perfil_Area!$P$9*RANDBETWEEN(85,115)/100))))</f>
        <v>0</v>
      </c>
    </row>
    <row r="3545" ht="15.0" customHeight="1">
      <c r="A3545" s="45">
        <v>45668.5416666667</v>
      </c>
      <c r="B3545" s="35">
        <v>13.0</v>
      </c>
      <c r="C3545" s="35" t="s">
        <v>128</v>
      </c>
      <c r="D3545" s="36" t="s">
        <v>105</v>
      </c>
      <c r="E3545" s="35" t="s">
        <v>173</v>
      </c>
      <c r="F3545" s="46">
        <f>IF(Cadastro_Cargas!$E$3=0,0,IF(Perfil_Area!$P$11=0,0,MIN(Cadastro_Cargas!$E$3,MAX(Cadastro_Cargas!$F$3,Perfil_Area!$P$11*RANDBETWEEN(85,115)/100))))</f>
        <v>0</v>
      </c>
    </row>
    <row r="3546" ht="15.0" customHeight="1">
      <c r="A3546" s="45">
        <v>45668.5416666667</v>
      </c>
      <c r="B3546" s="35">
        <v>13.0</v>
      </c>
      <c r="C3546" s="35" t="s">
        <v>128</v>
      </c>
      <c r="D3546" s="36" t="s">
        <v>106</v>
      </c>
      <c r="E3546" s="35" t="s">
        <v>173</v>
      </c>
      <c r="F3546" s="46">
        <f>IF(Cadastro_Cargas!$E$4=0,0,IF(Perfil_Area!$P$13=0,0,MIN(Cadastro_Cargas!$E$4,MAX(Cadastro_Cargas!$F$4,Perfil_Area!$P$13*RANDBETWEEN(85,115)/100))))</f>
        <v>0</v>
      </c>
    </row>
    <row r="3547" ht="15.0" customHeight="1">
      <c r="A3547" s="45">
        <v>45668.5416666667</v>
      </c>
      <c r="B3547" s="35">
        <v>13.0</v>
      </c>
      <c r="C3547" s="35" t="s">
        <v>128</v>
      </c>
      <c r="D3547" s="36" t="s">
        <v>107</v>
      </c>
      <c r="E3547" s="35" t="s">
        <v>173</v>
      </c>
      <c r="F3547" s="46">
        <f>IF(Cadastro_Cargas!$E$5=0,0,IF(Perfil_Area!$P$15=0,0,MIN(Cadastro_Cargas!$E$5,MAX(Cadastro_Cargas!$F$5,Perfil_Area!$P$15*RANDBETWEEN(85,115)/100))))</f>
        <v>0.182</v>
      </c>
    </row>
    <row r="3548" ht="15.0" customHeight="1">
      <c r="A3548" s="45">
        <v>45668.5416666667</v>
      </c>
      <c r="B3548" s="35">
        <v>13.0</v>
      </c>
      <c r="C3548" s="35" t="s">
        <v>128</v>
      </c>
      <c r="D3548" s="39" t="s">
        <v>31</v>
      </c>
      <c r="E3548" s="35" t="s">
        <v>174</v>
      </c>
      <c r="F3548" s="46">
        <f>IF(Cadastro_Cargas!$E$6=0,0,IF(Perfil_Area!$P$3=0,0,MIN(Cadastro_Cargas!$E$6,MAX(Cadastro_Cargas!$F$6,Perfil_Area!$P$3*RANDBETWEEN(85,115)/100))))</f>
        <v>1.7574</v>
      </c>
    </row>
    <row r="3549" ht="15.0" customHeight="1">
      <c r="A3549" s="45">
        <v>45668.5416666667</v>
      </c>
      <c r="B3549" s="35">
        <v>13.0</v>
      </c>
      <c r="C3549" s="35" t="s">
        <v>128</v>
      </c>
      <c r="D3549" s="40" t="s">
        <v>44</v>
      </c>
      <c r="E3549" s="35" t="s">
        <v>174</v>
      </c>
      <c r="F3549" s="46">
        <f>IF(Cadastro_Cargas!$E$7=0,0,IF(Perfil_Area!$P$5=0,0,MIN(Cadastro_Cargas!$E$7,MAX(Cadastro_Cargas!$F$7,Perfil_Area!$P$5*RANDBETWEEN(85,115)/100))))</f>
        <v>0.354</v>
      </c>
    </row>
    <row r="3550" ht="15.0" customHeight="1">
      <c r="A3550" s="45">
        <v>45668.5416666667</v>
      </c>
      <c r="B3550" s="35">
        <v>13.0</v>
      </c>
      <c r="C3550" s="35" t="s">
        <v>128</v>
      </c>
      <c r="D3550" s="41" t="s">
        <v>56</v>
      </c>
      <c r="E3550" s="35" t="s">
        <v>174</v>
      </c>
      <c r="F3550" s="46">
        <f>IF(Cadastro_Cargas!$E$8=0,0,IF(Perfil_Area!$P$7=0,0,MIN(Cadastro_Cargas!$E$8,MAX(Cadastro_Cargas!$F$8,Perfil_Area!$P$7*RANDBETWEEN(85,115)/100))))</f>
        <v>0</v>
      </c>
    </row>
    <row r="3551" ht="15.0" customHeight="1">
      <c r="A3551" s="45">
        <v>45668.5416666667</v>
      </c>
      <c r="B3551" s="35">
        <v>13.0</v>
      </c>
      <c r="C3551" s="35" t="s">
        <v>129</v>
      </c>
      <c r="D3551" s="36" t="s">
        <v>104</v>
      </c>
      <c r="E3551" s="35" t="s">
        <v>173</v>
      </c>
      <c r="F3551" s="46">
        <f>IF(Cadastro_Cargas!$E$9=0,0,IF(Perfil_Area!$P$10=0,0,MIN(Cadastro_Cargas!$E$9,MAX(Cadastro_Cargas!$F$9,Perfil_Area!$P$10*RANDBETWEEN(85,115)/100))))</f>
        <v>0</v>
      </c>
    </row>
    <row r="3552" ht="15.0" customHeight="1">
      <c r="A3552" s="45">
        <v>45668.5416666667</v>
      </c>
      <c r="B3552" s="35">
        <v>13.0</v>
      </c>
      <c r="C3552" s="35" t="s">
        <v>129</v>
      </c>
      <c r="D3552" s="36" t="s">
        <v>105</v>
      </c>
      <c r="E3552" s="35" t="s">
        <v>173</v>
      </c>
      <c r="F3552" s="46">
        <f>IF(Cadastro_Cargas!$E$10=0,0,IF(Perfil_Area!$P$12=0,0,MIN(Cadastro_Cargas!$E$10,MAX(Cadastro_Cargas!$F$10,Perfil_Area!$P$12*RANDBETWEEN(85,115)/100))))</f>
        <v>0</v>
      </c>
    </row>
    <row r="3553" ht="15.0" customHeight="1">
      <c r="A3553" s="45">
        <v>45668.5416666667</v>
      </c>
      <c r="B3553" s="35">
        <v>13.0</v>
      </c>
      <c r="C3553" s="35" t="s">
        <v>129</v>
      </c>
      <c r="D3553" s="36" t="s">
        <v>106</v>
      </c>
      <c r="E3553" s="35" t="s">
        <v>173</v>
      </c>
      <c r="F3553" s="46">
        <f>IF(Cadastro_Cargas!$E$11=0,0,IF(Perfil_Area!$P$14=0,0,MIN(Cadastro_Cargas!$E$11,MAX(Cadastro_Cargas!$F$11,Perfil_Area!$P$14*RANDBETWEEN(85,115)/100))))</f>
        <v>2.353934621</v>
      </c>
    </row>
    <row r="3554" ht="15.0" customHeight="1">
      <c r="A3554" s="45">
        <v>45668.5416666667</v>
      </c>
      <c r="B3554" s="35">
        <v>13.0</v>
      </c>
      <c r="C3554" s="35" t="s">
        <v>129</v>
      </c>
      <c r="D3554" s="36" t="s">
        <v>107</v>
      </c>
      <c r="E3554" s="35" t="s">
        <v>173</v>
      </c>
      <c r="F3554" s="46">
        <f>IF(Cadastro_Cargas!$E$12=0,0,IF(Perfil_Area!$P$16=0,0,MIN(Cadastro_Cargas!$E$12,MAX(Cadastro_Cargas!$F$12,Perfil_Area!$P$16*RANDBETWEEN(85,115)/100))))</f>
        <v>0.172</v>
      </c>
    </row>
    <row r="3555" ht="15.0" customHeight="1">
      <c r="A3555" s="45">
        <v>45668.5416666667</v>
      </c>
      <c r="B3555" s="35">
        <v>13.0</v>
      </c>
      <c r="C3555" s="35" t="s">
        <v>129</v>
      </c>
      <c r="D3555" s="39" t="s">
        <v>31</v>
      </c>
      <c r="E3555" s="35" t="s">
        <v>174</v>
      </c>
      <c r="F3555" s="46">
        <f>IF(Cadastro_Cargas!$E$13=0,0,IF(Perfil_Area!$P$4=0,0,MIN(Cadastro_Cargas!$E$13,MAX(Cadastro_Cargas!$F$13,Perfil_Area!$P$4*RANDBETWEEN(85,115)/100))))</f>
        <v>3.725</v>
      </c>
    </row>
    <row r="3556" ht="15.0" customHeight="1">
      <c r="A3556" s="45">
        <v>45668.5416666667</v>
      </c>
      <c r="B3556" s="35">
        <v>13.0</v>
      </c>
      <c r="C3556" s="35" t="s">
        <v>129</v>
      </c>
      <c r="D3556" s="40" t="s">
        <v>44</v>
      </c>
      <c r="E3556" s="35" t="s">
        <v>174</v>
      </c>
      <c r="F3556" s="46">
        <f>IF(Cadastro_Cargas!$E$14=0,0,IF(Perfil_Area!$P$6=0,0,MIN(Cadastro_Cargas!$E$14,MAX(Cadastro_Cargas!$F$14,Perfil_Area!$P$6*RANDBETWEEN(85,115)/100))))</f>
        <v>0.514</v>
      </c>
    </row>
    <row r="3557" ht="15.0" customHeight="1">
      <c r="A3557" s="45">
        <v>45668.5416666667</v>
      </c>
      <c r="B3557" s="35">
        <v>13.0</v>
      </c>
      <c r="C3557" s="35" t="s">
        <v>129</v>
      </c>
      <c r="D3557" s="41" t="s">
        <v>56</v>
      </c>
      <c r="E3557" s="35" t="s">
        <v>174</v>
      </c>
      <c r="F3557" s="46">
        <f>IF(Cadastro_Cargas!$E$15=0,0,IF(Perfil_Area!$P$8=0,0,MIN(Cadastro_Cargas!$E$15,MAX(Cadastro_Cargas!$F$15,Perfil_Area!$P$8*RANDBETWEEN(85,115)/100))))</f>
        <v>0</v>
      </c>
    </row>
    <row r="3558" ht="15.0" customHeight="1">
      <c r="A3558" s="45">
        <v>45668.5833333333</v>
      </c>
      <c r="B3558" s="35">
        <v>14.0</v>
      </c>
      <c r="C3558" s="35" t="s">
        <v>128</v>
      </c>
      <c r="D3558" s="36" t="s">
        <v>104</v>
      </c>
      <c r="E3558" s="35" t="s">
        <v>173</v>
      </c>
      <c r="F3558" s="46">
        <f>IF(Cadastro_Cargas!$E$2=0,0,IF(Perfil_Area!$Q$9=0,0,MIN(Cadastro_Cargas!$E$2,MAX(Cadastro_Cargas!$F$2,Perfil_Area!$Q$9*RANDBETWEEN(85,115)/100))))</f>
        <v>0</v>
      </c>
    </row>
    <row r="3559" ht="15.0" customHeight="1">
      <c r="A3559" s="45">
        <v>45668.5833333333</v>
      </c>
      <c r="B3559" s="35">
        <v>14.0</v>
      </c>
      <c r="C3559" s="35" t="s">
        <v>128</v>
      </c>
      <c r="D3559" s="36" t="s">
        <v>105</v>
      </c>
      <c r="E3559" s="35" t="s">
        <v>173</v>
      </c>
      <c r="F3559" s="46">
        <f>IF(Cadastro_Cargas!$E$3=0,0,IF(Perfil_Area!$Q$11=0,0,MIN(Cadastro_Cargas!$E$3,MAX(Cadastro_Cargas!$F$3,Perfil_Area!$Q$11*RANDBETWEEN(85,115)/100))))</f>
        <v>0</v>
      </c>
    </row>
    <row r="3560" ht="15.0" customHeight="1">
      <c r="A3560" s="45">
        <v>45668.5833333333</v>
      </c>
      <c r="B3560" s="35">
        <v>14.0</v>
      </c>
      <c r="C3560" s="35" t="s">
        <v>128</v>
      </c>
      <c r="D3560" s="36" t="s">
        <v>106</v>
      </c>
      <c r="E3560" s="35" t="s">
        <v>173</v>
      </c>
      <c r="F3560" s="46">
        <f>IF(Cadastro_Cargas!$E$4=0,0,IF(Perfil_Area!$Q$13=0,0,MIN(Cadastro_Cargas!$E$4,MAX(Cadastro_Cargas!$F$4,Perfil_Area!$Q$13*RANDBETWEEN(85,115)/100))))</f>
        <v>0</v>
      </c>
    </row>
    <row r="3561" ht="15.0" customHeight="1">
      <c r="A3561" s="45">
        <v>45668.5833333333</v>
      </c>
      <c r="B3561" s="35">
        <v>14.0</v>
      </c>
      <c r="C3561" s="35" t="s">
        <v>128</v>
      </c>
      <c r="D3561" s="36" t="s">
        <v>107</v>
      </c>
      <c r="E3561" s="35" t="s">
        <v>173</v>
      </c>
      <c r="F3561" s="46">
        <f>IF(Cadastro_Cargas!$E$5=0,0,IF(Perfil_Area!$Q$15=0,0,MIN(Cadastro_Cargas!$E$5,MAX(Cadastro_Cargas!$F$5,Perfil_Area!$Q$15*RANDBETWEEN(85,115)/100))))</f>
        <v>0.2</v>
      </c>
    </row>
    <row r="3562" ht="15.0" customHeight="1">
      <c r="A3562" s="45">
        <v>45668.5833333333</v>
      </c>
      <c r="B3562" s="35">
        <v>14.0</v>
      </c>
      <c r="C3562" s="35" t="s">
        <v>128</v>
      </c>
      <c r="D3562" s="39" t="s">
        <v>31</v>
      </c>
      <c r="E3562" s="35" t="s">
        <v>174</v>
      </c>
      <c r="F3562" s="46">
        <f>IF(Cadastro_Cargas!$E$6=0,0,IF(Perfil_Area!$Q$3=0,0,MIN(Cadastro_Cargas!$E$6,MAX(Cadastro_Cargas!$F$6,Perfil_Area!$Q$3*RANDBETWEEN(85,115)/100))))</f>
        <v>2.02</v>
      </c>
    </row>
    <row r="3563" ht="15.0" customHeight="1">
      <c r="A3563" s="45">
        <v>45668.5833333333</v>
      </c>
      <c r="B3563" s="35">
        <v>14.0</v>
      </c>
      <c r="C3563" s="35" t="s">
        <v>128</v>
      </c>
      <c r="D3563" s="40" t="s">
        <v>44</v>
      </c>
      <c r="E3563" s="35" t="s">
        <v>174</v>
      </c>
      <c r="F3563" s="46">
        <f>IF(Cadastro_Cargas!$E$7=0,0,IF(Perfil_Area!$Q$5=0,0,MIN(Cadastro_Cargas!$E$7,MAX(Cadastro_Cargas!$F$7,Perfil_Area!$Q$5*RANDBETWEEN(85,115)/100))))</f>
        <v>0.354</v>
      </c>
    </row>
    <row r="3564" ht="15.0" customHeight="1">
      <c r="A3564" s="45">
        <v>45668.5833333333</v>
      </c>
      <c r="B3564" s="35">
        <v>14.0</v>
      </c>
      <c r="C3564" s="35" t="s">
        <v>128</v>
      </c>
      <c r="D3564" s="41" t="s">
        <v>56</v>
      </c>
      <c r="E3564" s="35" t="s">
        <v>174</v>
      </c>
      <c r="F3564" s="46">
        <f>IF(Cadastro_Cargas!$E$8=0,0,IF(Perfil_Area!$Q$7=0,0,MIN(Cadastro_Cargas!$E$8,MAX(Cadastro_Cargas!$F$8,Perfil_Area!$Q$7*RANDBETWEEN(85,115)/100))))</f>
        <v>0</v>
      </c>
    </row>
    <row r="3565" ht="15.0" customHeight="1">
      <c r="A3565" s="45">
        <v>45668.5833333333</v>
      </c>
      <c r="B3565" s="35">
        <v>14.0</v>
      </c>
      <c r="C3565" s="35" t="s">
        <v>129</v>
      </c>
      <c r="D3565" s="36" t="s">
        <v>104</v>
      </c>
      <c r="E3565" s="35" t="s">
        <v>173</v>
      </c>
      <c r="F3565" s="46">
        <f>IF(Cadastro_Cargas!$E$9=0,0,IF(Perfil_Area!$Q$10=0,0,MIN(Cadastro_Cargas!$E$9,MAX(Cadastro_Cargas!$F$9,Perfil_Area!$Q$10*RANDBETWEEN(85,115)/100))))</f>
        <v>0</v>
      </c>
    </row>
    <row r="3566" ht="15.0" customHeight="1">
      <c r="A3566" s="45">
        <v>45668.5833333333</v>
      </c>
      <c r="B3566" s="35">
        <v>14.0</v>
      </c>
      <c r="C3566" s="35" t="s">
        <v>129</v>
      </c>
      <c r="D3566" s="36" t="s">
        <v>105</v>
      </c>
      <c r="E3566" s="35" t="s">
        <v>173</v>
      </c>
      <c r="F3566" s="46">
        <f>IF(Cadastro_Cargas!$E$10=0,0,IF(Perfil_Area!$Q$12=0,0,MIN(Cadastro_Cargas!$E$10,MAX(Cadastro_Cargas!$F$10,Perfil_Area!$Q$12*RANDBETWEEN(85,115)/100))))</f>
        <v>15.136</v>
      </c>
    </row>
    <row r="3567" ht="15.0" customHeight="1">
      <c r="A3567" s="45">
        <v>45668.5833333333</v>
      </c>
      <c r="B3567" s="35">
        <v>14.0</v>
      </c>
      <c r="C3567" s="35" t="s">
        <v>129</v>
      </c>
      <c r="D3567" s="36" t="s">
        <v>106</v>
      </c>
      <c r="E3567" s="35" t="s">
        <v>173</v>
      </c>
      <c r="F3567" s="46">
        <f>IF(Cadastro_Cargas!$E$11=0,0,IF(Perfil_Area!$Q$14=0,0,MIN(Cadastro_Cargas!$E$11,MAX(Cadastro_Cargas!$F$11,Perfil_Area!$Q$14*RANDBETWEEN(85,115)/100))))</f>
        <v>2.088</v>
      </c>
    </row>
    <row r="3568" ht="15.0" customHeight="1">
      <c r="A3568" s="45">
        <v>45668.5833333333</v>
      </c>
      <c r="B3568" s="35">
        <v>14.0</v>
      </c>
      <c r="C3568" s="35" t="s">
        <v>129</v>
      </c>
      <c r="D3568" s="36" t="s">
        <v>107</v>
      </c>
      <c r="E3568" s="35" t="s">
        <v>173</v>
      </c>
      <c r="F3568" s="46">
        <f>IF(Cadastro_Cargas!$E$12=0,0,IF(Perfil_Area!$Q$16=0,0,MIN(Cadastro_Cargas!$E$12,MAX(Cadastro_Cargas!$F$12,Perfil_Area!$Q$16*RANDBETWEEN(85,115)/100))))</f>
        <v>0.188</v>
      </c>
    </row>
    <row r="3569" ht="15.0" customHeight="1">
      <c r="A3569" s="45">
        <v>45668.5833333333</v>
      </c>
      <c r="B3569" s="35">
        <v>14.0</v>
      </c>
      <c r="C3569" s="35" t="s">
        <v>129</v>
      </c>
      <c r="D3569" s="39" t="s">
        <v>31</v>
      </c>
      <c r="E3569" s="35" t="s">
        <v>174</v>
      </c>
      <c r="F3569" s="46">
        <f>IF(Cadastro_Cargas!$E$13=0,0,IF(Perfil_Area!$Q$4=0,0,MIN(Cadastro_Cargas!$E$13,MAX(Cadastro_Cargas!$F$13,Perfil_Area!$Q$4*RANDBETWEEN(85,115)/100))))</f>
        <v>3.725</v>
      </c>
    </row>
    <row r="3570" ht="15.0" customHeight="1">
      <c r="A3570" s="45">
        <v>45668.5833333333</v>
      </c>
      <c r="B3570" s="35">
        <v>14.0</v>
      </c>
      <c r="C3570" s="35" t="s">
        <v>129</v>
      </c>
      <c r="D3570" s="40" t="s">
        <v>44</v>
      </c>
      <c r="E3570" s="35" t="s">
        <v>174</v>
      </c>
      <c r="F3570" s="46">
        <f>IF(Cadastro_Cargas!$E$14=0,0,IF(Perfil_Area!$Q$6=0,0,MIN(Cadastro_Cargas!$E$14,MAX(Cadastro_Cargas!$F$14,Perfil_Area!$Q$6*RANDBETWEEN(85,115)/100))))</f>
        <v>0.514</v>
      </c>
    </row>
    <row r="3571" ht="15.0" customHeight="1">
      <c r="A3571" s="45">
        <v>45668.5833333333</v>
      </c>
      <c r="B3571" s="35">
        <v>14.0</v>
      </c>
      <c r="C3571" s="35" t="s">
        <v>129</v>
      </c>
      <c r="D3571" s="41" t="s">
        <v>56</v>
      </c>
      <c r="E3571" s="35" t="s">
        <v>174</v>
      </c>
      <c r="F3571" s="46">
        <f>IF(Cadastro_Cargas!$E$15=0,0,IF(Perfil_Area!$Q$8=0,0,MIN(Cadastro_Cargas!$E$15,MAX(Cadastro_Cargas!$F$15,Perfil_Area!$Q$8*RANDBETWEEN(85,115)/100))))</f>
        <v>0</v>
      </c>
    </row>
    <row r="3572" ht="15.0" customHeight="1">
      <c r="A3572" s="45">
        <v>45668.625</v>
      </c>
      <c r="B3572" s="35">
        <v>15.0</v>
      </c>
      <c r="C3572" s="35" t="s">
        <v>128</v>
      </c>
      <c r="D3572" s="36" t="s">
        <v>104</v>
      </c>
      <c r="E3572" s="35" t="s">
        <v>173</v>
      </c>
      <c r="F3572" s="46">
        <f>IF(Cadastro_Cargas!$E$2=0,0,IF(Perfil_Area!$R$9=0,0,MIN(Cadastro_Cargas!$E$2,MAX(Cadastro_Cargas!$F$2,Perfil_Area!$R$9*RANDBETWEEN(85,115)/100))))</f>
        <v>0</v>
      </c>
    </row>
    <row r="3573" ht="15.0" customHeight="1">
      <c r="A3573" s="45">
        <v>45668.625</v>
      </c>
      <c r="B3573" s="35">
        <v>15.0</v>
      </c>
      <c r="C3573" s="35" t="s">
        <v>128</v>
      </c>
      <c r="D3573" s="36" t="s">
        <v>105</v>
      </c>
      <c r="E3573" s="35" t="s">
        <v>173</v>
      </c>
      <c r="F3573" s="46">
        <f>IF(Cadastro_Cargas!$E$3=0,0,IF(Perfil_Area!$R$11=0,0,MIN(Cadastro_Cargas!$E$3,MAX(Cadastro_Cargas!$F$3,Perfil_Area!$R$11*RANDBETWEEN(85,115)/100))))</f>
        <v>0</v>
      </c>
    </row>
    <row r="3574" ht="15.0" customHeight="1">
      <c r="A3574" s="45">
        <v>45668.625</v>
      </c>
      <c r="B3574" s="35">
        <v>15.0</v>
      </c>
      <c r="C3574" s="35" t="s">
        <v>128</v>
      </c>
      <c r="D3574" s="36" t="s">
        <v>106</v>
      </c>
      <c r="E3574" s="35" t="s">
        <v>173</v>
      </c>
      <c r="F3574" s="46">
        <f>IF(Cadastro_Cargas!$E$4=0,0,IF(Perfil_Area!$R$13=0,0,MIN(Cadastro_Cargas!$E$4,MAX(Cadastro_Cargas!$F$4,Perfil_Area!$R$13*RANDBETWEEN(85,115)/100))))</f>
        <v>0</v>
      </c>
    </row>
    <row r="3575" ht="15.0" customHeight="1">
      <c r="A3575" s="45">
        <v>45668.625</v>
      </c>
      <c r="B3575" s="35">
        <v>15.0</v>
      </c>
      <c r="C3575" s="35" t="s">
        <v>128</v>
      </c>
      <c r="D3575" s="36" t="s">
        <v>107</v>
      </c>
      <c r="E3575" s="35" t="s">
        <v>173</v>
      </c>
      <c r="F3575" s="46">
        <f>IF(Cadastro_Cargas!$E$5=0,0,IF(Perfil_Area!$R$15=0,0,MIN(Cadastro_Cargas!$E$5,MAX(Cadastro_Cargas!$F$5,Perfil_Area!$R$15*RANDBETWEEN(85,115)/100))))</f>
        <v>0.2</v>
      </c>
    </row>
    <row r="3576" ht="15.0" customHeight="1">
      <c r="A3576" s="45">
        <v>45668.625</v>
      </c>
      <c r="B3576" s="35">
        <v>15.0</v>
      </c>
      <c r="C3576" s="35" t="s">
        <v>128</v>
      </c>
      <c r="D3576" s="39" t="s">
        <v>31</v>
      </c>
      <c r="E3576" s="35" t="s">
        <v>174</v>
      </c>
      <c r="F3576" s="46">
        <f>IF(Cadastro_Cargas!$E$6=0,0,IF(Perfil_Area!$R$3=0,0,MIN(Cadastro_Cargas!$E$6,MAX(Cadastro_Cargas!$F$6,Perfil_Area!$R$3*RANDBETWEEN(85,115)/100))))</f>
        <v>2.02</v>
      </c>
    </row>
    <row r="3577" ht="15.0" customHeight="1">
      <c r="A3577" s="45">
        <v>45668.625</v>
      </c>
      <c r="B3577" s="35">
        <v>15.0</v>
      </c>
      <c r="C3577" s="35" t="s">
        <v>128</v>
      </c>
      <c r="D3577" s="40" t="s">
        <v>44</v>
      </c>
      <c r="E3577" s="35" t="s">
        <v>174</v>
      </c>
      <c r="F3577" s="46">
        <f>IF(Cadastro_Cargas!$E$7=0,0,IF(Perfil_Area!$R$5=0,0,MIN(Cadastro_Cargas!$E$7,MAX(Cadastro_Cargas!$F$7,Perfil_Area!$R$5*RANDBETWEEN(85,115)/100))))</f>
        <v>0.354</v>
      </c>
    </row>
    <row r="3578" ht="15.0" customHeight="1">
      <c r="A3578" s="45">
        <v>45668.625</v>
      </c>
      <c r="B3578" s="35">
        <v>15.0</v>
      </c>
      <c r="C3578" s="35" t="s">
        <v>128</v>
      </c>
      <c r="D3578" s="41" t="s">
        <v>56</v>
      </c>
      <c r="E3578" s="35" t="s">
        <v>174</v>
      </c>
      <c r="F3578" s="46">
        <f>IF(Cadastro_Cargas!$E$8=0,0,IF(Perfil_Area!$R$7=0,0,MIN(Cadastro_Cargas!$E$8,MAX(Cadastro_Cargas!$F$8,Perfil_Area!$R$7*RANDBETWEEN(85,115)/100))))</f>
        <v>0</v>
      </c>
    </row>
    <row r="3579" ht="15.0" customHeight="1">
      <c r="A3579" s="45">
        <v>45668.625</v>
      </c>
      <c r="B3579" s="35">
        <v>15.0</v>
      </c>
      <c r="C3579" s="35" t="s">
        <v>129</v>
      </c>
      <c r="D3579" s="36" t="s">
        <v>104</v>
      </c>
      <c r="E3579" s="35" t="s">
        <v>173</v>
      </c>
      <c r="F3579" s="46">
        <f>IF(Cadastro_Cargas!$E$9=0,0,IF(Perfil_Area!$R$10=0,0,MIN(Cadastro_Cargas!$E$9,MAX(Cadastro_Cargas!$F$9,Perfil_Area!$R$10*RANDBETWEEN(85,115)/100))))</f>
        <v>0</v>
      </c>
    </row>
    <row r="3580" ht="15.0" customHeight="1">
      <c r="A3580" s="45">
        <v>45668.625</v>
      </c>
      <c r="B3580" s="35">
        <v>15.0</v>
      </c>
      <c r="C3580" s="35" t="s">
        <v>129</v>
      </c>
      <c r="D3580" s="36" t="s">
        <v>105</v>
      </c>
      <c r="E3580" s="35" t="s">
        <v>173</v>
      </c>
      <c r="F3580" s="46">
        <f>IF(Cadastro_Cargas!$E$10=0,0,IF(Perfil_Area!$R$12=0,0,MIN(Cadastro_Cargas!$E$10,MAX(Cadastro_Cargas!$F$10,Perfil_Area!$R$12*RANDBETWEEN(85,115)/100))))</f>
        <v>17.6</v>
      </c>
    </row>
    <row r="3581" ht="15.0" customHeight="1">
      <c r="A3581" s="45">
        <v>45668.625</v>
      </c>
      <c r="B3581" s="35">
        <v>15.0</v>
      </c>
      <c r="C3581" s="35" t="s">
        <v>129</v>
      </c>
      <c r="D3581" s="36" t="s">
        <v>106</v>
      </c>
      <c r="E3581" s="35" t="s">
        <v>173</v>
      </c>
      <c r="F3581" s="46">
        <f>IF(Cadastro_Cargas!$E$11=0,0,IF(Perfil_Area!$R$14=0,0,MIN(Cadastro_Cargas!$E$11,MAX(Cadastro_Cargas!$F$11,Perfil_Area!$R$14*RANDBETWEEN(85,115)/100))))</f>
        <v>2.367013373</v>
      </c>
    </row>
    <row r="3582" ht="15.0" customHeight="1">
      <c r="A3582" s="45">
        <v>45668.625</v>
      </c>
      <c r="B3582" s="35">
        <v>15.0</v>
      </c>
      <c r="C3582" s="35" t="s">
        <v>129</v>
      </c>
      <c r="D3582" s="36" t="s">
        <v>107</v>
      </c>
      <c r="E3582" s="35" t="s">
        <v>173</v>
      </c>
      <c r="F3582" s="46">
        <f>IF(Cadastro_Cargas!$E$12=0,0,IF(Perfil_Area!$R$16=0,0,MIN(Cadastro_Cargas!$E$12,MAX(Cadastro_Cargas!$F$12,Perfil_Area!$R$16*RANDBETWEEN(85,115)/100))))</f>
        <v>0.2</v>
      </c>
    </row>
    <row r="3583" ht="15.0" customHeight="1">
      <c r="A3583" s="45">
        <v>45668.625</v>
      </c>
      <c r="B3583" s="35">
        <v>15.0</v>
      </c>
      <c r="C3583" s="35" t="s">
        <v>129</v>
      </c>
      <c r="D3583" s="39" t="s">
        <v>31</v>
      </c>
      <c r="E3583" s="35" t="s">
        <v>174</v>
      </c>
      <c r="F3583" s="46">
        <f>IF(Cadastro_Cargas!$E$13=0,0,IF(Perfil_Area!$R$4=0,0,MIN(Cadastro_Cargas!$E$13,MAX(Cadastro_Cargas!$F$13,Perfil_Area!$R$4*RANDBETWEEN(85,115)/100))))</f>
        <v>3.725</v>
      </c>
    </row>
    <row r="3584" ht="15.0" customHeight="1">
      <c r="A3584" s="45">
        <v>45668.625</v>
      </c>
      <c r="B3584" s="35">
        <v>15.0</v>
      </c>
      <c r="C3584" s="35" t="s">
        <v>129</v>
      </c>
      <c r="D3584" s="40" t="s">
        <v>44</v>
      </c>
      <c r="E3584" s="35" t="s">
        <v>174</v>
      </c>
      <c r="F3584" s="46">
        <f>IF(Cadastro_Cargas!$E$14=0,0,IF(Perfil_Area!$R$6=0,0,MIN(Cadastro_Cargas!$E$14,MAX(Cadastro_Cargas!$F$14,Perfil_Area!$R$6*RANDBETWEEN(85,115)/100))))</f>
        <v>0.514</v>
      </c>
    </row>
    <row r="3585" ht="15.0" customHeight="1">
      <c r="A3585" s="45">
        <v>45668.625</v>
      </c>
      <c r="B3585" s="35">
        <v>15.0</v>
      </c>
      <c r="C3585" s="35" t="s">
        <v>129</v>
      </c>
      <c r="D3585" s="41" t="s">
        <v>56</v>
      </c>
      <c r="E3585" s="35" t="s">
        <v>174</v>
      </c>
      <c r="F3585" s="46">
        <f>IF(Cadastro_Cargas!$E$15=0,0,IF(Perfil_Area!$R$8=0,0,MIN(Cadastro_Cargas!$E$15,MAX(Cadastro_Cargas!$F$15,Perfil_Area!$R$8*RANDBETWEEN(85,115)/100))))</f>
        <v>0</v>
      </c>
    </row>
    <row r="3586" ht="15.0" customHeight="1">
      <c r="A3586" s="45">
        <v>45668.6666666667</v>
      </c>
      <c r="B3586" s="35">
        <v>16.0</v>
      </c>
      <c r="C3586" s="35" t="s">
        <v>128</v>
      </c>
      <c r="D3586" s="36" t="s">
        <v>104</v>
      </c>
      <c r="E3586" s="35" t="s">
        <v>173</v>
      </c>
      <c r="F3586" s="46">
        <f>IF(Cadastro_Cargas!$E$2=0,0,IF(Perfil_Area!$S$9=0,0,MIN(Cadastro_Cargas!$E$2,MAX(Cadastro_Cargas!$F$2,Perfil_Area!$S$9*RANDBETWEEN(85,115)/100))))</f>
        <v>0</v>
      </c>
    </row>
    <row r="3587" ht="15.0" customHeight="1">
      <c r="A3587" s="45">
        <v>45668.6666666667</v>
      </c>
      <c r="B3587" s="35">
        <v>16.0</v>
      </c>
      <c r="C3587" s="35" t="s">
        <v>128</v>
      </c>
      <c r="D3587" s="36" t="s">
        <v>105</v>
      </c>
      <c r="E3587" s="35" t="s">
        <v>173</v>
      </c>
      <c r="F3587" s="46">
        <f>IF(Cadastro_Cargas!$E$3=0,0,IF(Perfil_Area!$S$11=0,0,MIN(Cadastro_Cargas!$E$3,MAX(Cadastro_Cargas!$F$3,Perfil_Area!$S$11*RANDBETWEEN(85,115)/100))))</f>
        <v>0</v>
      </c>
    </row>
    <row r="3588" ht="15.0" customHeight="1">
      <c r="A3588" s="45">
        <v>45668.6666666667</v>
      </c>
      <c r="B3588" s="35">
        <v>16.0</v>
      </c>
      <c r="C3588" s="35" t="s">
        <v>128</v>
      </c>
      <c r="D3588" s="36" t="s">
        <v>106</v>
      </c>
      <c r="E3588" s="35" t="s">
        <v>173</v>
      </c>
      <c r="F3588" s="46">
        <f>IF(Cadastro_Cargas!$E$4=0,0,IF(Perfil_Area!$S$13=0,0,MIN(Cadastro_Cargas!$E$4,MAX(Cadastro_Cargas!$F$4,Perfil_Area!$S$13*RANDBETWEEN(85,115)/100))))</f>
        <v>0</v>
      </c>
    </row>
    <row r="3589" ht="15.0" customHeight="1">
      <c r="A3589" s="45">
        <v>45668.6666666667</v>
      </c>
      <c r="B3589" s="35">
        <v>16.0</v>
      </c>
      <c r="C3589" s="35" t="s">
        <v>128</v>
      </c>
      <c r="D3589" s="36" t="s">
        <v>107</v>
      </c>
      <c r="E3589" s="35" t="s">
        <v>173</v>
      </c>
      <c r="F3589" s="46">
        <f>IF(Cadastro_Cargas!$E$5=0,0,IF(Perfil_Area!$S$15=0,0,MIN(Cadastro_Cargas!$E$5,MAX(Cadastro_Cargas!$F$5,Perfil_Area!$S$15*RANDBETWEEN(85,115)/100))))</f>
        <v>0.182</v>
      </c>
    </row>
    <row r="3590" ht="15.0" customHeight="1">
      <c r="A3590" s="45">
        <v>45668.6666666667</v>
      </c>
      <c r="B3590" s="35">
        <v>16.0</v>
      </c>
      <c r="C3590" s="35" t="s">
        <v>128</v>
      </c>
      <c r="D3590" s="39" t="s">
        <v>31</v>
      </c>
      <c r="E3590" s="35" t="s">
        <v>174</v>
      </c>
      <c r="F3590" s="46">
        <f>IF(Cadastro_Cargas!$E$6=0,0,IF(Perfil_Area!$S$3=0,0,MIN(Cadastro_Cargas!$E$6,MAX(Cadastro_Cargas!$F$6,Perfil_Area!$S$3*RANDBETWEEN(85,115)/100))))</f>
        <v>2.02</v>
      </c>
    </row>
    <row r="3591" ht="15.0" customHeight="1">
      <c r="A3591" s="45">
        <v>45668.6666666667</v>
      </c>
      <c r="B3591" s="35">
        <v>16.0</v>
      </c>
      <c r="C3591" s="35" t="s">
        <v>128</v>
      </c>
      <c r="D3591" s="40" t="s">
        <v>44</v>
      </c>
      <c r="E3591" s="35" t="s">
        <v>174</v>
      </c>
      <c r="F3591" s="46">
        <f>IF(Cadastro_Cargas!$E$7=0,0,IF(Perfil_Area!$S$5=0,0,MIN(Cadastro_Cargas!$E$7,MAX(Cadastro_Cargas!$F$7,Perfil_Area!$S$5*RANDBETWEEN(85,115)/100))))</f>
        <v>0.27126</v>
      </c>
    </row>
    <row r="3592" ht="15.0" customHeight="1">
      <c r="A3592" s="45">
        <v>45668.6666666667</v>
      </c>
      <c r="B3592" s="35">
        <v>16.0</v>
      </c>
      <c r="C3592" s="35" t="s">
        <v>128</v>
      </c>
      <c r="D3592" s="41" t="s">
        <v>56</v>
      </c>
      <c r="E3592" s="35" t="s">
        <v>174</v>
      </c>
      <c r="F3592" s="46">
        <f>IF(Cadastro_Cargas!$E$8=0,0,IF(Perfil_Area!$S$7=0,0,MIN(Cadastro_Cargas!$E$8,MAX(Cadastro_Cargas!$F$8,Perfil_Area!$S$7*RANDBETWEEN(85,115)/100))))</f>
        <v>0</v>
      </c>
    </row>
    <row r="3593" ht="15.0" customHeight="1">
      <c r="A3593" s="45">
        <v>45668.6666666667</v>
      </c>
      <c r="B3593" s="35">
        <v>16.0</v>
      </c>
      <c r="C3593" s="35" t="s">
        <v>129</v>
      </c>
      <c r="D3593" s="36" t="s">
        <v>104</v>
      </c>
      <c r="E3593" s="35" t="s">
        <v>173</v>
      </c>
      <c r="F3593" s="46">
        <f>IF(Cadastro_Cargas!$E$9=0,0,IF(Perfil_Area!$S$10=0,0,MIN(Cadastro_Cargas!$E$9,MAX(Cadastro_Cargas!$F$9,Perfil_Area!$S$10*RANDBETWEEN(85,115)/100))))</f>
        <v>0</v>
      </c>
    </row>
    <row r="3594" ht="15.0" customHeight="1">
      <c r="A3594" s="45">
        <v>45668.6666666667</v>
      </c>
      <c r="B3594" s="35">
        <v>16.0</v>
      </c>
      <c r="C3594" s="35" t="s">
        <v>129</v>
      </c>
      <c r="D3594" s="36" t="s">
        <v>105</v>
      </c>
      <c r="E3594" s="35" t="s">
        <v>173</v>
      </c>
      <c r="F3594" s="46">
        <f>IF(Cadastro_Cargas!$E$10=0,0,IF(Perfil_Area!$S$12=0,0,MIN(Cadastro_Cargas!$E$10,MAX(Cadastro_Cargas!$F$10,Perfil_Area!$S$12*RANDBETWEEN(85,115)/100))))</f>
        <v>0</v>
      </c>
    </row>
    <row r="3595" ht="15.0" customHeight="1">
      <c r="A3595" s="45">
        <v>45668.6666666667</v>
      </c>
      <c r="B3595" s="35">
        <v>16.0</v>
      </c>
      <c r="C3595" s="35" t="s">
        <v>129</v>
      </c>
      <c r="D3595" s="36" t="s">
        <v>106</v>
      </c>
      <c r="E3595" s="35" t="s">
        <v>173</v>
      </c>
      <c r="F3595" s="46">
        <f>IF(Cadastro_Cargas!$E$11=0,0,IF(Perfil_Area!$S$14=0,0,MIN(Cadastro_Cargas!$E$11,MAX(Cadastro_Cargas!$F$11,Perfil_Area!$S$14*RANDBETWEEN(85,115)/100))))</f>
        <v>2.241887073</v>
      </c>
    </row>
    <row r="3596" ht="15.0" customHeight="1">
      <c r="A3596" s="45">
        <v>45668.6666666667</v>
      </c>
      <c r="B3596" s="35">
        <v>16.0</v>
      </c>
      <c r="C3596" s="35" t="s">
        <v>129</v>
      </c>
      <c r="D3596" s="36" t="s">
        <v>107</v>
      </c>
      <c r="E3596" s="35" t="s">
        <v>173</v>
      </c>
      <c r="F3596" s="46">
        <f>IF(Cadastro_Cargas!$E$12=0,0,IF(Perfil_Area!$S$16=0,0,MIN(Cadastro_Cargas!$E$12,MAX(Cadastro_Cargas!$F$12,Perfil_Area!$S$16*RANDBETWEEN(85,115)/100))))</f>
        <v>0.2</v>
      </c>
    </row>
    <row r="3597" ht="15.0" customHeight="1">
      <c r="A3597" s="45">
        <v>45668.6666666667</v>
      </c>
      <c r="B3597" s="35">
        <v>16.0</v>
      </c>
      <c r="C3597" s="35" t="s">
        <v>129</v>
      </c>
      <c r="D3597" s="39" t="s">
        <v>31</v>
      </c>
      <c r="E3597" s="35" t="s">
        <v>174</v>
      </c>
      <c r="F3597" s="46">
        <f>IF(Cadastro_Cargas!$E$13=0,0,IF(Perfil_Area!$S$4=0,0,MIN(Cadastro_Cargas!$E$13,MAX(Cadastro_Cargas!$F$13,Perfil_Area!$S$4*RANDBETWEEN(85,115)/100))))</f>
        <v>3.725</v>
      </c>
    </row>
    <row r="3598" ht="15.0" customHeight="1">
      <c r="A3598" s="45">
        <v>45668.6666666667</v>
      </c>
      <c r="B3598" s="35">
        <v>16.0</v>
      </c>
      <c r="C3598" s="35" t="s">
        <v>129</v>
      </c>
      <c r="D3598" s="40" t="s">
        <v>44</v>
      </c>
      <c r="E3598" s="35" t="s">
        <v>174</v>
      </c>
      <c r="F3598" s="46">
        <f>IF(Cadastro_Cargas!$E$14=0,0,IF(Perfil_Area!$S$6=0,0,MIN(Cadastro_Cargas!$E$14,MAX(Cadastro_Cargas!$F$14,Perfil_Area!$S$6*RANDBETWEEN(85,115)/100))))</f>
        <v>0.40188</v>
      </c>
    </row>
    <row r="3599" ht="15.0" customHeight="1">
      <c r="A3599" s="45">
        <v>45668.6666666667</v>
      </c>
      <c r="B3599" s="35">
        <v>16.0</v>
      </c>
      <c r="C3599" s="35" t="s">
        <v>129</v>
      </c>
      <c r="D3599" s="41" t="s">
        <v>56</v>
      </c>
      <c r="E3599" s="35" t="s">
        <v>174</v>
      </c>
      <c r="F3599" s="46">
        <f>IF(Cadastro_Cargas!$E$15=0,0,IF(Perfil_Area!$S$8=0,0,MIN(Cadastro_Cargas!$E$15,MAX(Cadastro_Cargas!$F$15,Perfil_Area!$S$8*RANDBETWEEN(85,115)/100))))</f>
        <v>0</v>
      </c>
    </row>
    <row r="3600" ht="15.0" customHeight="1">
      <c r="A3600" s="45">
        <v>45668.7083333333</v>
      </c>
      <c r="B3600" s="35">
        <v>17.0</v>
      </c>
      <c r="C3600" s="35" t="s">
        <v>128</v>
      </c>
      <c r="D3600" s="36" t="s">
        <v>104</v>
      </c>
      <c r="E3600" s="35" t="s">
        <v>173</v>
      </c>
      <c r="F3600" s="46">
        <f>IF(Cadastro_Cargas!$E$2=0,0,IF(Perfil_Area!$T$9=0,0,MIN(Cadastro_Cargas!$E$2,MAX(Cadastro_Cargas!$F$2,Perfil_Area!$T$9*RANDBETWEEN(85,115)/100))))</f>
        <v>0</v>
      </c>
    </row>
    <row r="3601" ht="15.0" customHeight="1">
      <c r="A3601" s="45">
        <v>45668.7083333333</v>
      </c>
      <c r="B3601" s="35">
        <v>17.0</v>
      </c>
      <c r="C3601" s="35" t="s">
        <v>128</v>
      </c>
      <c r="D3601" s="36" t="s">
        <v>105</v>
      </c>
      <c r="E3601" s="35" t="s">
        <v>173</v>
      </c>
      <c r="F3601" s="46">
        <f>IF(Cadastro_Cargas!$E$3=0,0,IF(Perfil_Area!$T$11=0,0,MIN(Cadastro_Cargas!$E$3,MAX(Cadastro_Cargas!$F$3,Perfil_Area!$T$11*RANDBETWEEN(85,115)/100))))</f>
        <v>0</v>
      </c>
    </row>
    <row r="3602" ht="15.0" customHeight="1">
      <c r="A3602" s="45">
        <v>45668.7083333333</v>
      </c>
      <c r="B3602" s="35">
        <v>17.0</v>
      </c>
      <c r="C3602" s="35" t="s">
        <v>128</v>
      </c>
      <c r="D3602" s="36" t="s">
        <v>106</v>
      </c>
      <c r="E3602" s="35" t="s">
        <v>173</v>
      </c>
      <c r="F3602" s="46">
        <f>IF(Cadastro_Cargas!$E$4=0,0,IF(Perfil_Area!$T$13=0,0,MIN(Cadastro_Cargas!$E$4,MAX(Cadastro_Cargas!$F$4,Perfil_Area!$T$13*RANDBETWEEN(85,115)/100))))</f>
        <v>0</v>
      </c>
    </row>
    <row r="3603" ht="15.0" customHeight="1">
      <c r="A3603" s="45">
        <v>45668.7083333333</v>
      </c>
      <c r="B3603" s="35">
        <v>17.0</v>
      </c>
      <c r="C3603" s="35" t="s">
        <v>128</v>
      </c>
      <c r="D3603" s="36" t="s">
        <v>107</v>
      </c>
      <c r="E3603" s="35" t="s">
        <v>173</v>
      </c>
      <c r="F3603" s="46">
        <f>IF(Cadastro_Cargas!$E$5=0,0,IF(Perfil_Area!$T$15=0,0,MIN(Cadastro_Cargas!$E$5,MAX(Cadastro_Cargas!$F$5,Perfil_Area!$T$15*RANDBETWEEN(85,115)/100))))</f>
        <v>0.176</v>
      </c>
    </row>
    <row r="3604" ht="15.0" customHeight="1">
      <c r="A3604" s="45">
        <v>45668.7083333333</v>
      </c>
      <c r="B3604" s="35">
        <v>17.0</v>
      </c>
      <c r="C3604" s="35" t="s">
        <v>128</v>
      </c>
      <c r="D3604" s="39" t="s">
        <v>31</v>
      </c>
      <c r="E3604" s="35" t="s">
        <v>174</v>
      </c>
      <c r="F3604" s="46">
        <f>IF(Cadastro_Cargas!$E$6=0,0,IF(Perfil_Area!$T$3=0,0,MIN(Cadastro_Cargas!$E$6,MAX(Cadastro_Cargas!$F$6,Perfil_Area!$T$3*RANDBETWEEN(85,115)/100))))</f>
        <v>0.606</v>
      </c>
    </row>
    <row r="3605" ht="15.0" customHeight="1">
      <c r="A3605" s="45">
        <v>45668.7083333333</v>
      </c>
      <c r="B3605" s="35">
        <v>17.0</v>
      </c>
      <c r="C3605" s="35" t="s">
        <v>128</v>
      </c>
      <c r="D3605" s="40" t="s">
        <v>44</v>
      </c>
      <c r="E3605" s="35" t="s">
        <v>174</v>
      </c>
      <c r="F3605" s="46">
        <f>IF(Cadastro_Cargas!$E$7=0,0,IF(Perfil_Area!$T$5=0,0,MIN(Cadastro_Cargas!$E$7,MAX(Cadastro_Cargas!$F$7,Perfil_Area!$T$5*RANDBETWEEN(85,115)/100))))</f>
        <v>0.354</v>
      </c>
    </row>
    <row r="3606" ht="15.0" customHeight="1">
      <c r="A3606" s="45">
        <v>45668.7083333333</v>
      </c>
      <c r="B3606" s="35">
        <v>17.0</v>
      </c>
      <c r="C3606" s="35" t="s">
        <v>128</v>
      </c>
      <c r="D3606" s="41" t="s">
        <v>56</v>
      </c>
      <c r="E3606" s="35" t="s">
        <v>174</v>
      </c>
      <c r="F3606" s="46">
        <f>IF(Cadastro_Cargas!$E$8=0,0,IF(Perfil_Area!$T$7=0,0,MIN(Cadastro_Cargas!$E$8,MAX(Cadastro_Cargas!$F$8,Perfil_Area!$T$7*RANDBETWEEN(85,115)/100))))</f>
        <v>0</v>
      </c>
    </row>
    <row r="3607" ht="15.0" customHeight="1">
      <c r="A3607" s="45">
        <v>45668.7083333333</v>
      </c>
      <c r="B3607" s="35">
        <v>17.0</v>
      </c>
      <c r="C3607" s="35" t="s">
        <v>129</v>
      </c>
      <c r="D3607" s="36" t="s">
        <v>104</v>
      </c>
      <c r="E3607" s="35" t="s">
        <v>173</v>
      </c>
      <c r="F3607" s="46">
        <f>IF(Cadastro_Cargas!$E$9=0,0,IF(Perfil_Area!$T$10=0,0,MIN(Cadastro_Cargas!$E$9,MAX(Cadastro_Cargas!$F$9,Perfil_Area!$T$10*RANDBETWEEN(85,115)/100))))</f>
        <v>0</v>
      </c>
    </row>
    <row r="3608" ht="15.0" customHeight="1">
      <c r="A3608" s="45">
        <v>45668.7083333333</v>
      </c>
      <c r="B3608" s="35">
        <v>17.0</v>
      </c>
      <c r="C3608" s="35" t="s">
        <v>129</v>
      </c>
      <c r="D3608" s="36" t="s">
        <v>105</v>
      </c>
      <c r="E3608" s="35" t="s">
        <v>173</v>
      </c>
      <c r="F3608" s="46">
        <f>IF(Cadastro_Cargas!$E$10=0,0,IF(Perfil_Area!$T$12=0,0,MIN(Cadastro_Cargas!$E$10,MAX(Cadastro_Cargas!$F$10,Perfil_Area!$T$12*RANDBETWEEN(85,115)/100))))</f>
        <v>0</v>
      </c>
    </row>
    <row r="3609" ht="15.0" customHeight="1">
      <c r="A3609" s="45">
        <v>45668.7083333333</v>
      </c>
      <c r="B3609" s="35">
        <v>17.0</v>
      </c>
      <c r="C3609" s="35" t="s">
        <v>129</v>
      </c>
      <c r="D3609" s="36" t="s">
        <v>106</v>
      </c>
      <c r="E3609" s="35" t="s">
        <v>173</v>
      </c>
      <c r="F3609" s="46">
        <f>IF(Cadastro_Cargas!$E$11=0,0,IF(Perfil_Area!$T$14=0,0,MIN(Cadastro_Cargas!$E$11,MAX(Cadastro_Cargas!$F$11,Perfil_Area!$T$14*RANDBETWEEN(85,115)/100))))</f>
        <v>2.367013373</v>
      </c>
    </row>
    <row r="3610" ht="15.0" customHeight="1">
      <c r="A3610" s="45">
        <v>45668.7083333333</v>
      </c>
      <c r="B3610" s="35">
        <v>17.0</v>
      </c>
      <c r="C3610" s="35" t="s">
        <v>129</v>
      </c>
      <c r="D3610" s="36" t="s">
        <v>107</v>
      </c>
      <c r="E3610" s="35" t="s">
        <v>173</v>
      </c>
      <c r="F3610" s="46">
        <f>IF(Cadastro_Cargas!$E$12=0,0,IF(Perfil_Area!$T$16=0,0,MIN(Cadastro_Cargas!$E$12,MAX(Cadastro_Cargas!$F$12,Perfil_Area!$T$16*RANDBETWEEN(85,115)/100))))</f>
        <v>0.174</v>
      </c>
    </row>
    <row r="3611" ht="15.0" customHeight="1">
      <c r="A3611" s="45">
        <v>45668.7083333333</v>
      </c>
      <c r="B3611" s="35">
        <v>17.0</v>
      </c>
      <c r="C3611" s="35" t="s">
        <v>129</v>
      </c>
      <c r="D3611" s="39" t="s">
        <v>31</v>
      </c>
      <c r="E3611" s="35" t="s">
        <v>174</v>
      </c>
      <c r="F3611" s="46">
        <f>IF(Cadastro_Cargas!$E$13=0,0,IF(Perfil_Area!$T$4=0,0,MIN(Cadastro_Cargas!$E$13,MAX(Cadastro_Cargas!$F$13,Perfil_Area!$T$4*RANDBETWEEN(85,115)/100))))</f>
        <v>1.1175</v>
      </c>
    </row>
    <row r="3612" ht="15.0" customHeight="1">
      <c r="A3612" s="45">
        <v>45668.7083333333</v>
      </c>
      <c r="B3612" s="35">
        <v>17.0</v>
      </c>
      <c r="C3612" s="35" t="s">
        <v>129</v>
      </c>
      <c r="D3612" s="40" t="s">
        <v>44</v>
      </c>
      <c r="E3612" s="35" t="s">
        <v>174</v>
      </c>
      <c r="F3612" s="46">
        <f>IF(Cadastro_Cargas!$E$14=0,0,IF(Perfil_Area!$T$6=0,0,MIN(Cadastro_Cargas!$E$14,MAX(Cadastro_Cargas!$F$14,Perfil_Area!$T$6*RANDBETWEEN(85,115)/100))))</f>
        <v>0.514</v>
      </c>
    </row>
    <row r="3613" ht="15.0" customHeight="1">
      <c r="A3613" s="45">
        <v>45668.7083333333</v>
      </c>
      <c r="B3613" s="35">
        <v>17.0</v>
      </c>
      <c r="C3613" s="35" t="s">
        <v>129</v>
      </c>
      <c r="D3613" s="41" t="s">
        <v>56</v>
      </c>
      <c r="E3613" s="35" t="s">
        <v>174</v>
      </c>
      <c r="F3613" s="46">
        <f>IF(Cadastro_Cargas!$E$15=0,0,IF(Perfil_Area!$T$8=0,0,MIN(Cadastro_Cargas!$E$15,MAX(Cadastro_Cargas!$F$15,Perfil_Area!$T$8*RANDBETWEEN(85,115)/100))))</f>
        <v>0</v>
      </c>
    </row>
    <row r="3614" ht="15.0" customHeight="1">
      <c r="A3614" s="45">
        <v>45668.75</v>
      </c>
      <c r="B3614" s="35">
        <v>18.0</v>
      </c>
      <c r="C3614" s="35" t="s">
        <v>128</v>
      </c>
      <c r="D3614" s="36" t="s">
        <v>104</v>
      </c>
      <c r="E3614" s="35" t="s">
        <v>173</v>
      </c>
      <c r="F3614" s="46">
        <f>IF(Cadastro_Cargas!$E$2=0,0,IF(Perfil_Area!$U$9=0,0,MIN(Cadastro_Cargas!$E$2,MAX(Cadastro_Cargas!$F$2,Perfil_Area!$U$9*RANDBETWEEN(85,115)/100))))</f>
        <v>0</v>
      </c>
    </row>
    <row r="3615" ht="15.0" customHeight="1">
      <c r="A3615" s="45">
        <v>45668.75</v>
      </c>
      <c r="B3615" s="35">
        <v>18.0</v>
      </c>
      <c r="C3615" s="35" t="s">
        <v>128</v>
      </c>
      <c r="D3615" s="36" t="s">
        <v>105</v>
      </c>
      <c r="E3615" s="35" t="s">
        <v>173</v>
      </c>
      <c r="F3615" s="46">
        <f>IF(Cadastro_Cargas!$E$3=0,0,IF(Perfil_Area!$U$11=0,0,MIN(Cadastro_Cargas!$E$3,MAX(Cadastro_Cargas!$F$3,Perfil_Area!$U$11*RANDBETWEEN(85,115)/100))))</f>
        <v>0</v>
      </c>
    </row>
    <row r="3616" ht="15.0" customHeight="1">
      <c r="A3616" s="45">
        <v>45668.75</v>
      </c>
      <c r="B3616" s="35">
        <v>18.0</v>
      </c>
      <c r="C3616" s="35" t="s">
        <v>128</v>
      </c>
      <c r="D3616" s="36" t="s">
        <v>106</v>
      </c>
      <c r="E3616" s="35" t="s">
        <v>173</v>
      </c>
      <c r="F3616" s="46">
        <f>IF(Cadastro_Cargas!$E$4=0,0,IF(Perfil_Area!$U$13=0,0,MIN(Cadastro_Cargas!$E$4,MAX(Cadastro_Cargas!$F$4,Perfil_Area!$U$13*RANDBETWEEN(85,115)/100))))</f>
        <v>0</v>
      </c>
    </row>
    <row r="3617" ht="15.0" customHeight="1">
      <c r="A3617" s="45">
        <v>45668.75</v>
      </c>
      <c r="B3617" s="35">
        <v>18.0</v>
      </c>
      <c r="C3617" s="35" t="s">
        <v>128</v>
      </c>
      <c r="D3617" s="36" t="s">
        <v>107</v>
      </c>
      <c r="E3617" s="35" t="s">
        <v>173</v>
      </c>
      <c r="F3617" s="46">
        <f>IF(Cadastro_Cargas!$E$5=0,0,IF(Perfil_Area!$U$15=0,0,MIN(Cadastro_Cargas!$E$5,MAX(Cadastro_Cargas!$F$5,Perfil_Area!$U$15*RANDBETWEEN(85,115)/100))))</f>
        <v>0.2</v>
      </c>
    </row>
    <row r="3618" ht="15.0" customHeight="1">
      <c r="A3618" s="45">
        <v>45668.75</v>
      </c>
      <c r="B3618" s="35">
        <v>18.0</v>
      </c>
      <c r="C3618" s="35" t="s">
        <v>128</v>
      </c>
      <c r="D3618" s="39" t="s">
        <v>31</v>
      </c>
      <c r="E3618" s="35" t="s">
        <v>174</v>
      </c>
      <c r="F3618" s="46">
        <f>IF(Cadastro_Cargas!$E$6=0,0,IF(Perfil_Area!$U$3=0,0,MIN(Cadastro_Cargas!$E$6,MAX(Cadastro_Cargas!$F$6,Perfil_Area!$U$3*RANDBETWEEN(85,115)/100))))</f>
        <v>0.606</v>
      </c>
    </row>
    <row r="3619" ht="15.0" customHeight="1">
      <c r="A3619" s="45">
        <v>45668.75</v>
      </c>
      <c r="B3619" s="35">
        <v>18.0</v>
      </c>
      <c r="C3619" s="35" t="s">
        <v>128</v>
      </c>
      <c r="D3619" s="40" t="s">
        <v>44</v>
      </c>
      <c r="E3619" s="35" t="s">
        <v>174</v>
      </c>
      <c r="F3619" s="46">
        <f>IF(Cadastro_Cargas!$E$7=0,0,IF(Perfil_Area!$U$5=0,0,MIN(Cadastro_Cargas!$E$7,MAX(Cadastro_Cargas!$F$7,Perfil_Area!$U$5*RANDBETWEEN(85,115)/100))))</f>
        <v>0.354</v>
      </c>
    </row>
    <row r="3620" ht="15.0" customHeight="1">
      <c r="A3620" s="45">
        <v>45668.75</v>
      </c>
      <c r="B3620" s="35">
        <v>18.0</v>
      </c>
      <c r="C3620" s="35" t="s">
        <v>128</v>
      </c>
      <c r="D3620" s="41" t="s">
        <v>56</v>
      </c>
      <c r="E3620" s="35" t="s">
        <v>174</v>
      </c>
      <c r="F3620" s="46">
        <f>IF(Cadastro_Cargas!$E$8=0,0,IF(Perfil_Area!$U$7=0,0,MIN(Cadastro_Cargas!$E$8,MAX(Cadastro_Cargas!$F$8,Perfil_Area!$U$7*RANDBETWEEN(85,115)/100))))</f>
        <v>0.176</v>
      </c>
    </row>
    <row r="3621" ht="15.0" customHeight="1">
      <c r="A3621" s="45">
        <v>45668.75</v>
      </c>
      <c r="B3621" s="35">
        <v>18.0</v>
      </c>
      <c r="C3621" s="35" t="s">
        <v>129</v>
      </c>
      <c r="D3621" s="36" t="s">
        <v>104</v>
      </c>
      <c r="E3621" s="35" t="s">
        <v>173</v>
      </c>
      <c r="F3621" s="46">
        <f>IF(Cadastro_Cargas!$E$9=0,0,IF(Perfil_Area!$U$10=0,0,MIN(Cadastro_Cargas!$E$9,MAX(Cadastro_Cargas!$F$9,Perfil_Area!$U$10*RANDBETWEEN(85,115)/100))))</f>
        <v>0</v>
      </c>
    </row>
    <row r="3622" ht="15.0" customHeight="1">
      <c r="A3622" s="45">
        <v>45668.75</v>
      </c>
      <c r="B3622" s="35">
        <v>18.0</v>
      </c>
      <c r="C3622" s="35" t="s">
        <v>129</v>
      </c>
      <c r="D3622" s="36" t="s">
        <v>105</v>
      </c>
      <c r="E3622" s="35" t="s">
        <v>173</v>
      </c>
      <c r="F3622" s="46">
        <f>IF(Cadastro_Cargas!$E$10=0,0,IF(Perfil_Area!$U$12=0,0,MIN(Cadastro_Cargas!$E$10,MAX(Cadastro_Cargas!$F$10,Perfil_Area!$U$12*RANDBETWEEN(85,115)/100))))</f>
        <v>0</v>
      </c>
    </row>
    <row r="3623" ht="15.0" customHeight="1">
      <c r="A3623" s="45">
        <v>45668.75</v>
      </c>
      <c r="B3623" s="35">
        <v>18.0</v>
      </c>
      <c r="C3623" s="35" t="s">
        <v>129</v>
      </c>
      <c r="D3623" s="36" t="s">
        <v>106</v>
      </c>
      <c r="E3623" s="35" t="s">
        <v>173</v>
      </c>
      <c r="F3623" s="46">
        <f>IF(Cadastro_Cargas!$E$11=0,0,IF(Perfil_Area!$U$14=0,0,MIN(Cadastro_Cargas!$E$11,MAX(Cadastro_Cargas!$F$11,Perfil_Area!$U$14*RANDBETWEEN(85,115)/100))))</f>
        <v>2.021812779</v>
      </c>
    </row>
    <row r="3624" ht="15.0" customHeight="1">
      <c r="A3624" s="45">
        <v>45668.75</v>
      </c>
      <c r="B3624" s="35">
        <v>18.0</v>
      </c>
      <c r="C3624" s="35" t="s">
        <v>129</v>
      </c>
      <c r="D3624" s="36" t="s">
        <v>107</v>
      </c>
      <c r="E3624" s="35" t="s">
        <v>173</v>
      </c>
      <c r="F3624" s="46">
        <f>IF(Cadastro_Cargas!$E$12=0,0,IF(Perfil_Area!$U$16=0,0,MIN(Cadastro_Cargas!$E$12,MAX(Cadastro_Cargas!$F$12,Perfil_Area!$U$16*RANDBETWEEN(85,115)/100))))</f>
        <v>0.196</v>
      </c>
    </row>
    <row r="3625" ht="15.0" customHeight="1">
      <c r="A3625" s="45">
        <v>45668.75</v>
      </c>
      <c r="B3625" s="35">
        <v>18.0</v>
      </c>
      <c r="C3625" s="35" t="s">
        <v>129</v>
      </c>
      <c r="D3625" s="39" t="s">
        <v>31</v>
      </c>
      <c r="E3625" s="35" t="s">
        <v>174</v>
      </c>
      <c r="F3625" s="46">
        <f>IF(Cadastro_Cargas!$E$13=0,0,IF(Perfil_Area!$U$4=0,0,MIN(Cadastro_Cargas!$E$13,MAX(Cadastro_Cargas!$F$13,Perfil_Area!$U$4*RANDBETWEEN(85,115)/100))))</f>
        <v>1.1175</v>
      </c>
    </row>
    <row r="3626" ht="15.0" customHeight="1">
      <c r="A3626" s="45">
        <v>45668.75</v>
      </c>
      <c r="B3626" s="35">
        <v>18.0</v>
      </c>
      <c r="C3626" s="35" t="s">
        <v>129</v>
      </c>
      <c r="D3626" s="40" t="s">
        <v>44</v>
      </c>
      <c r="E3626" s="35" t="s">
        <v>174</v>
      </c>
      <c r="F3626" s="46">
        <f>IF(Cadastro_Cargas!$E$14=0,0,IF(Perfil_Area!$U$6=0,0,MIN(Cadastro_Cargas!$E$14,MAX(Cadastro_Cargas!$F$14,Perfil_Area!$U$6*RANDBETWEEN(85,115)/100))))</f>
        <v>0.514</v>
      </c>
    </row>
    <row r="3627" ht="15.0" customHeight="1">
      <c r="A3627" s="45">
        <v>45668.75</v>
      </c>
      <c r="B3627" s="35">
        <v>18.0</v>
      </c>
      <c r="C3627" s="35" t="s">
        <v>129</v>
      </c>
      <c r="D3627" s="41" t="s">
        <v>56</v>
      </c>
      <c r="E3627" s="35" t="s">
        <v>174</v>
      </c>
      <c r="F3627" s="46">
        <f>IF(Cadastro_Cargas!$E$15=0,0,IF(Perfil_Area!$U$8=0,0,MIN(Cadastro_Cargas!$E$15,MAX(Cadastro_Cargas!$F$15,Perfil_Area!$U$8*RANDBETWEEN(85,115)/100))))</f>
        <v>0.336</v>
      </c>
    </row>
    <row r="3628" ht="15.0" customHeight="1">
      <c r="A3628" s="45">
        <v>45668.7916666667</v>
      </c>
      <c r="B3628" s="35">
        <v>19.0</v>
      </c>
      <c r="C3628" s="35" t="s">
        <v>128</v>
      </c>
      <c r="D3628" s="36" t="s">
        <v>104</v>
      </c>
      <c r="E3628" s="35" t="s">
        <v>173</v>
      </c>
      <c r="F3628" s="46">
        <f>IF(Cadastro_Cargas!$E$2=0,0,IF(Perfil_Area!$V$9=0,0,MIN(Cadastro_Cargas!$E$2,MAX(Cadastro_Cargas!$F$2,Perfil_Area!$V$9*RANDBETWEEN(85,115)/100))))</f>
        <v>0</v>
      </c>
    </row>
    <row r="3629" ht="15.0" customHeight="1">
      <c r="A3629" s="45">
        <v>45668.7916666667</v>
      </c>
      <c r="B3629" s="35">
        <v>19.0</v>
      </c>
      <c r="C3629" s="35" t="s">
        <v>128</v>
      </c>
      <c r="D3629" s="36" t="s">
        <v>105</v>
      </c>
      <c r="E3629" s="35" t="s">
        <v>173</v>
      </c>
      <c r="F3629" s="46">
        <f>IF(Cadastro_Cargas!$E$3=0,0,IF(Perfil_Area!$V$11=0,0,MIN(Cadastro_Cargas!$E$3,MAX(Cadastro_Cargas!$F$3,Perfil_Area!$V$11*RANDBETWEEN(85,115)/100))))</f>
        <v>0</v>
      </c>
    </row>
    <row r="3630" ht="15.0" customHeight="1">
      <c r="A3630" s="45">
        <v>45668.7916666667</v>
      </c>
      <c r="B3630" s="35">
        <v>19.0</v>
      </c>
      <c r="C3630" s="35" t="s">
        <v>128</v>
      </c>
      <c r="D3630" s="36" t="s">
        <v>106</v>
      </c>
      <c r="E3630" s="35" t="s">
        <v>173</v>
      </c>
      <c r="F3630" s="46">
        <f>IF(Cadastro_Cargas!$E$4=0,0,IF(Perfil_Area!$V$13=0,0,MIN(Cadastro_Cargas!$E$4,MAX(Cadastro_Cargas!$F$4,Perfil_Area!$V$13*RANDBETWEEN(85,115)/100))))</f>
        <v>0</v>
      </c>
    </row>
    <row r="3631" ht="15.0" customHeight="1">
      <c r="A3631" s="45">
        <v>45668.7916666667</v>
      </c>
      <c r="B3631" s="35">
        <v>19.0</v>
      </c>
      <c r="C3631" s="35" t="s">
        <v>128</v>
      </c>
      <c r="D3631" s="36" t="s">
        <v>107</v>
      </c>
      <c r="E3631" s="35" t="s">
        <v>173</v>
      </c>
      <c r="F3631" s="46">
        <f>IF(Cadastro_Cargas!$E$5=0,0,IF(Perfil_Area!$V$15=0,0,MIN(Cadastro_Cargas!$E$5,MAX(Cadastro_Cargas!$F$5,Perfil_Area!$V$15*RANDBETWEEN(85,115)/100))))</f>
        <v>0.184</v>
      </c>
    </row>
    <row r="3632" ht="15.0" customHeight="1">
      <c r="A3632" s="45">
        <v>45668.7916666667</v>
      </c>
      <c r="B3632" s="35">
        <v>19.0</v>
      </c>
      <c r="C3632" s="35" t="s">
        <v>128</v>
      </c>
      <c r="D3632" s="39" t="s">
        <v>31</v>
      </c>
      <c r="E3632" s="35" t="s">
        <v>174</v>
      </c>
      <c r="F3632" s="46">
        <f>IF(Cadastro_Cargas!$E$6=0,0,IF(Perfil_Area!$V$3=0,0,MIN(Cadastro_Cargas!$E$6,MAX(Cadastro_Cargas!$F$6,Perfil_Area!$V$3*RANDBETWEEN(85,115)/100))))</f>
        <v>0.606</v>
      </c>
    </row>
    <row r="3633" ht="15.0" customHeight="1">
      <c r="A3633" s="45">
        <v>45668.7916666667</v>
      </c>
      <c r="B3633" s="35">
        <v>19.0</v>
      </c>
      <c r="C3633" s="35" t="s">
        <v>128</v>
      </c>
      <c r="D3633" s="40" t="s">
        <v>44</v>
      </c>
      <c r="E3633" s="35" t="s">
        <v>174</v>
      </c>
      <c r="F3633" s="46">
        <f>IF(Cadastro_Cargas!$E$7=0,0,IF(Perfil_Area!$V$5=0,0,MIN(Cadastro_Cargas!$E$7,MAX(Cadastro_Cargas!$F$7,Perfil_Area!$V$5*RANDBETWEEN(85,115)/100))))</f>
        <v>0.354</v>
      </c>
    </row>
    <row r="3634" ht="15.0" customHeight="1">
      <c r="A3634" s="45">
        <v>45668.7916666667</v>
      </c>
      <c r="B3634" s="35">
        <v>19.0</v>
      </c>
      <c r="C3634" s="35" t="s">
        <v>128</v>
      </c>
      <c r="D3634" s="41" t="s">
        <v>56</v>
      </c>
      <c r="E3634" s="35" t="s">
        <v>174</v>
      </c>
      <c r="F3634" s="46">
        <f>IF(Cadastro_Cargas!$E$8=0,0,IF(Perfil_Area!$V$7=0,0,MIN(Cadastro_Cargas!$E$8,MAX(Cadastro_Cargas!$F$8,Perfil_Area!$V$7*RANDBETWEEN(85,115)/100))))</f>
        <v>0.176</v>
      </c>
    </row>
    <row r="3635" ht="15.0" customHeight="1">
      <c r="A3635" s="45">
        <v>45668.7916666667</v>
      </c>
      <c r="B3635" s="35">
        <v>19.0</v>
      </c>
      <c r="C3635" s="35" t="s">
        <v>129</v>
      </c>
      <c r="D3635" s="36" t="s">
        <v>104</v>
      </c>
      <c r="E3635" s="35" t="s">
        <v>173</v>
      </c>
      <c r="F3635" s="46">
        <f>IF(Cadastro_Cargas!$E$9=0,0,IF(Perfil_Area!$V$10=0,0,MIN(Cadastro_Cargas!$E$9,MAX(Cadastro_Cargas!$F$9,Perfil_Area!$V$10*RANDBETWEEN(85,115)/100))))</f>
        <v>0</v>
      </c>
    </row>
    <row r="3636" ht="15.0" customHeight="1">
      <c r="A3636" s="45">
        <v>45668.7916666667</v>
      </c>
      <c r="B3636" s="35">
        <v>19.0</v>
      </c>
      <c r="C3636" s="35" t="s">
        <v>129</v>
      </c>
      <c r="D3636" s="36" t="s">
        <v>105</v>
      </c>
      <c r="E3636" s="35" t="s">
        <v>173</v>
      </c>
      <c r="F3636" s="46">
        <f>IF(Cadastro_Cargas!$E$10=0,0,IF(Perfil_Area!$V$12=0,0,MIN(Cadastro_Cargas!$E$10,MAX(Cadastro_Cargas!$F$10,Perfil_Area!$V$12*RANDBETWEEN(85,115)/100))))</f>
        <v>0</v>
      </c>
    </row>
    <row r="3637" ht="15.0" customHeight="1">
      <c r="A3637" s="45">
        <v>45668.7916666667</v>
      </c>
      <c r="B3637" s="35">
        <v>19.0</v>
      </c>
      <c r="C3637" s="35" t="s">
        <v>129</v>
      </c>
      <c r="D3637" s="36" t="s">
        <v>106</v>
      </c>
      <c r="E3637" s="35" t="s">
        <v>173</v>
      </c>
      <c r="F3637" s="46">
        <f>IF(Cadastro_Cargas!$E$11=0,0,IF(Perfil_Area!$V$14=0,0,MIN(Cadastro_Cargas!$E$11,MAX(Cadastro_Cargas!$F$11,Perfil_Area!$V$14*RANDBETWEEN(85,115)/100))))</f>
        <v>2.367013373</v>
      </c>
    </row>
    <row r="3638" ht="15.0" customHeight="1">
      <c r="A3638" s="45">
        <v>45668.7916666667</v>
      </c>
      <c r="B3638" s="35">
        <v>19.0</v>
      </c>
      <c r="C3638" s="35" t="s">
        <v>129</v>
      </c>
      <c r="D3638" s="36" t="s">
        <v>107</v>
      </c>
      <c r="E3638" s="35" t="s">
        <v>173</v>
      </c>
      <c r="F3638" s="46">
        <f>IF(Cadastro_Cargas!$E$12=0,0,IF(Perfil_Area!$V$16=0,0,MIN(Cadastro_Cargas!$E$12,MAX(Cadastro_Cargas!$F$12,Perfil_Area!$V$16*RANDBETWEEN(85,115)/100))))</f>
        <v>0.174</v>
      </c>
    </row>
    <row r="3639" ht="15.0" customHeight="1">
      <c r="A3639" s="45">
        <v>45668.7916666667</v>
      </c>
      <c r="B3639" s="35">
        <v>19.0</v>
      </c>
      <c r="C3639" s="35" t="s">
        <v>129</v>
      </c>
      <c r="D3639" s="39" t="s">
        <v>31</v>
      </c>
      <c r="E3639" s="35" t="s">
        <v>174</v>
      </c>
      <c r="F3639" s="46">
        <f>IF(Cadastro_Cargas!$E$13=0,0,IF(Perfil_Area!$V$4=0,0,MIN(Cadastro_Cargas!$E$13,MAX(Cadastro_Cargas!$F$13,Perfil_Area!$V$4*RANDBETWEEN(85,115)/100))))</f>
        <v>1.1175</v>
      </c>
    </row>
    <row r="3640" ht="15.0" customHeight="1">
      <c r="A3640" s="45">
        <v>45668.7916666667</v>
      </c>
      <c r="B3640" s="35">
        <v>19.0</v>
      </c>
      <c r="C3640" s="35" t="s">
        <v>129</v>
      </c>
      <c r="D3640" s="40" t="s">
        <v>44</v>
      </c>
      <c r="E3640" s="35" t="s">
        <v>174</v>
      </c>
      <c r="F3640" s="46">
        <f>IF(Cadastro_Cargas!$E$14=0,0,IF(Perfil_Area!$V$6=0,0,MIN(Cadastro_Cargas!$E$14,MAX(Cadastro_Cargas!$F$14,Perfil_Area!$V$6*RANDBETWEEN(85,115)/100))))</f>
        <v>0.514</v>
      </c>
    </row>
    <row r="3641" ht="15.0" customHeight="1">
      <c r="A3641" s="45">
        <v>45668.7916666667</v>
      </c>
      <c r="B3641" s="35">
        <v>19.0</v>
      </c>
      <c r="C3641" s="35" t="s">
        <v>129</v>
      </c>
      <c r="D3641" s="41" t="s">
        <v>56</v>
      </c>
      <c r="E3641" s="35" t="s">
        <v>174</v>
      </c>
      <c r="F3641" s="46">
        <f>IF(Cadastro_Cargas!$E$15=0,0,IF(Perfil_Area!$V$8=0,0,MIN(Cadastro_Cargas!$E$15,MAX(Cadastro_Cargas!$F$15,Perfil_Area!$V$8*RANDBETWEEN(85,115)/100))))</f>
        <v>0.336</v>
      </c>
    </row>
    <row r="3642" ht="15.0" customHeight="1">
      <c r="A3642" s="45">
        <v>45668.8333333333</v>
      </c>
      <c r="B3642" s="35">
        <v>20.0</v>
      </c>
      <c r="C3642" s="35" t="s">
        <v>128</v>
      </c>
      <c r="D3642" s="36" t="s">
        <v>104</v>
      </c>
      <c r="E3642" s="35" t="s">
        <v>173</v>
      </c>
      <c r="F3642" s="46">
        <f>IF(Cadastro_Cargas!$E$2=0,0,IF(Perfil_Area!$W$9=0,0,MIN(Cadastro_Cargas!$E$2,MAX(Cadastro_Cargas!$F$2,Perfil_Area!$W$9*RANDBETWEEN(85,115)/100))))</f>
        <v>3.72</v>
      </c>
    </row>
    <row r="3643" ht="15.0" customHeight="1">
      <c r="A3643" s="45">
        <v>45668.8333333333</v>
      </c>
      <c r="B3643" s="35">
        <v>20.0</v>
      </c>
      <c r="C3643" s="35" t="s">
        <v>128</v>
      </c>
      <c r="D3643" s="36" t="s">
        <v>105</v>
      </c>
      <c r="E3643" s="35" t="s">
        <v>173</v>
      </c>
      <c r="F3643" s="46">
        <f>IF(Cadastro_Cargas!$E$3=0,0,IF(Perfil_Area!$W$11=0,0,MIN(Cadastro_Cargas!$E$3,MAX(Cadastro_Cargas!$F$3,Perfil_Area!$W$11*RANDBETWEEN(85,115)/100))))</f>
        <v>0</v>
      </c>
    </row>
    <row r="3644" ht="15.0" customHeight="1">
      <c r="A3644" s="45">
        <v>45668.8333333333</v>
      </c>
      <c r="B3644" s="35">
        <v>20.0</v>
      </c>
      <c r="C3644" s="35" t="s">
        <v>128</v>
      </c>
      <c r="D3644" s="36" t="s">
        <v>106</v>
      </c>
      <c r="E3644" s="35" t="s">
        <v>173</v>
      </c>
      <c r="F3644" s="46">
        <f>IF(Cadastro_Cargas!$E$4=0,0,IF(Perfil_Area!$W$13=0,0,MIN(Cadastro_Cargas!$E$4,MAX(Cadastro_Cargas!$F$4,Perfil_Area!$W$13*RANDBETWEEN(85,115)/100))))</f>
        <v>0</v>
      </c>
    </row>
    <row r="3645" ht="15.0" customHeight="1">
      <c r="A3645" s="45">
        <v>45668.8333333333</v>
      </c>
      <c r="B3645" s="35">
        <v>20.0</v>
      </c>
      <c r="C3645" s="35" t="s">
        <v>128</v>
      </c>
      <c r="D3645" s="36" t="s">
        <v>107</v>
      </c>
      <c r="E3645" s="35" t="s">
        <v>173</v>
      </c>
      <c r="F3645" s="46">
        <f>IF(Cadastro_Cargas!$E$5=0,0,IF(Perfil_Area!$W$15=0,0,MIN(Cadastro_Cargas!$E$5,MAX(Cadastro_Cargas!$F$5,Perfil_Area!$W$15*RANDBETWEEN(85,115)/100))))</f>
        <v>0.186</v>
      </c>
    </row>
    <row r="3646" ht="15.0" customHeight="1">
      <c r="A3646" s="45">
        <v>45668.8333333333</v>
      </c>
      <c r="B3646" s="35">
        <v>20.0</v>
      </c>
      <c r="C3646" s="35" t="s">
        <v>128</v>
      </c>
      <c r="D3646" s="39" t="s">
        <v>31</v>
      </c>
      <c r="E3646" s="35" t="s">
        <v>174</v>
      </c>
      <c r="F3646" s="46">
        <f>IF(Cadastro_Cargas!$E$6=0,0,IF(Perfil_Area!$W$3=0,0,MIN(Cadastro_Cargas!$E$6,MAX(Cadastro_Cargas!$F$6,Perfil_Area!$W$3*RANDBETWEEN(85,115)/100))))</f>
        <v>0.606</v>
      </c>
    </row>
    <row r="3647" ht="15.0" customHeight="1">
      <c r="A3647" s="45">
        <v>45668.8333333333</v>
      </c>
      <c r="B3647" s="35">
        <v>20.0</v>
      </c>
      <c r="C3647" s="35" t="s">
        <v>128</v>
      </c>
      <c r="D3647" s="40" t="s">
        <v>44</v>
      </c>
      <c r="E3647" s="35" t="s">
        <v>174</v>
      </c>
      <c r="F3647" s="46">
        <f>IF(Cadastro_Cargas!$E$7=0,0,IF(Perfil_Area!$W$5=0,0,MIN(Cadastro_Cargas!$E$7,MAX(Cadastro_Cargas!$F$7,Perfil_Area!$W$5*RANDBETWEEN(85,115)/100))))</f>
        <v>0.32028</v>
      </c>
    </row>
    <row r="3648" ht="15.0" customHeight="1">
      <c r="A3648" s="45">
        <v>45668.8333333333</v>
      </c>
      <c r="B3648" s="35">
        <v>20.0</v>
      </c>
      <c r="C3648" s="35" t="s">
        <v>128</v>
      </c>
      <c r="D3648" s="41" t="s">
        <v>56</v>
      </c>
      <c r="E3648" s="35" t="s">
        <v>174</v>
      </c>
      <c r="F3648" s="46">
        <f>IF(Cadastro_Cargas!$E$8=0,0,IF(Perfil_Area!$W$7=0,0,MIN(Cadastro_Cargas!$E$8,MAX(Cadastro_Cargas!$F$8,Perfil_Area!$W$7*RANDBETWEEN(85,115)/100))))</f>
        <v>0.176</v>
      </c>
    </row>
    <row r="3649" ht="15.0" customHeight="1">
      <c r="A3649" s="45">
        <v>45668.8333333333</v>
      </c>
      <c r="B3649" s="35">
        <v>20.0</v>
      </c>
      <c r="C3649" s="35" t="s">
        <v>129</v>
      </c>
      <c r="D3649" s="36" t="s">
        <v>104</v>
      </c>
      <c r="E3649" s="35" t="s">
        <v>173</v>
      </c>
      <c r="F3649" s="46">
        <f>IF(Cadastro_Cargas!$E$9=0,0,IF(Perfil_Area!$W$10=0,0,MIN(Cadastro_Cargas!$E$9,MAX(Cadastro_Cargas!$F$9,Perfil_Area!$W$10*RANDBETWEEN(85,115)/100))))</f>
        <v>7.76</v>
      </c>
    </row>
    <row r="3650" ht="15.0" customHeight="1">
      <c r="A3650" s="45">
        <v>45668.8333333333</v>
      </c>
      <c r="B3650" s="35">
        <v>20.0</v>
      </c>
      <c r="C3650" s="35" t="s">
        <v>129</v>
      </c>
      <c r="D3650" s="36" t="s">
        <v>105</v>
      </c>
      <c r="E3650" s="35" t="s">
        <v>173</v>
      </c>
      <c r="F3650" s="46">
        <f>IF(Cadastro_Cargas!$E$10=0,0,IF(Perfil_Area!$W$12=0,0,MIN(Cadastro_Cargas!$E$10,MAX(Cadastro_Cargas!$F$10,Perfil_Area!$W$12*RANDBETWEEN(85,115)/100))))</f>
        <v>15.488</v>
      </c>
    </row>
    <row r="3651" ht="15.0" customHeight="1">
      <c r="A3651" s="45">
        <v>45668.8333333333</v>
      </c>
      <c r="B3651" s="35">
        <v>20.0</v>
      </c>
      <c r="C3651" s="35" t="s">
        <v>129</v>
      </c>
      <c r="D3651" s="36" t="s">
        <v>106</v>
      </c>
      <c r="E3651" s="35" t="s">
        <v>173</v>
      </c>
      <c r="F3651" s="46">
        <f>IF(Cadastro_Cargas!$E$11=0,0,IF(Perfil_Area!$W$14=0,0,MIN(Cadastro_Cargas!$E$11,MAX(Cadastro_Cargas!$F$11,Perfil_Area!$W$14*RANDBETWEEN(85,115)/100))))</f>
        <v>2.269872214</v>
      </c>
    </row>
    <row r="3652" ht="15.0" customHeight="1">
      <c r="A3652" s="45">
        <v>45668.8333333333</v>
      </c>
      <c r="B3652" s="35">
        <v>20.0</v>
      </c>
      <c r="C3652" s="35" t="s">
        <v>129</v>
      </c>
      <c r="D3652" s="36" t="s">
        <v>107</v>
      </c>
      <c r="E3652" s="35" t="s">
        <v>173</v>
      </c>
      <c r="F3652" s="46">
        <f>IF(Cadastro_Cargas!$E$12=0,0,IF(Perfil_Area!$W$16=0,0,MIN(Cadastro_Cargas!$E$12,MAX(Cadastro_Cargas!$F$12,Perfil_Area!$W$16*RANDBETWEEN(85,115)/100))))</f>
        <v>0.2</v>
      </c>
    </row>
    <row r="3653" ht="15.0" customHeight="1">
      <c r="A3653" s="45">
        <v>45668.8333333333</v>
      </c>
      <c r="B3653" s="35">
        <v>20.0</v>
      </c>
      <c r="C3653" s="35" t="s">
        <v>129</v>
      </c>
      <c r="D3653" s="39" t="s">
        <v>31</v>
      </c>
      <c r="E3653" s="35" t="s">
        <v>174</v>
      </c>
      <c r="F3653" s="46">
        <f>IF(Cadastro_Cargas!$E$13=0,0,IF(Perfil_Area!$W$4=0,0,MIN(Cadastro_Cargas!$E$13,MAX(Cadastro_Cargas!$F$13,Perfil_Area!$W$4*RANDBETWEEN(85,115)/100))))</f>
        <v>1.1175</v>
      </c>
    </row>
    <row r="3654" ht="15.0" customHeight="1">
      <c r="A3654" s="45">
        <v>45668.8333333333</v>
      </c>
      <c r="B3654" s="35">
        <v>20.0</v>
      </c>
      <c r="C3654" s="35" t="s">
        <v>129</v>
      </c>
      <c r="D3654" s="40" t="s">
        <v>44</v>
      </c>
      <c r="E3654" s="35" t="s">
        <v>174</v>
      </c>
      <c r="F3654" s="46">
        <f>IF(Cadastro_Cargas!$E$14=0,0,IF(Perfil_Area!$W$6=0,0,MIN(Cadastro_Cargas!$E$14,MAX(Cadastro_Cargas!$F$14,Perfil_Area!$W$6*RANDBETWEEN(85,115)/100))))</f>
        <v>0.4994</v>
      </c>
    </row>
    <row r="3655" ht="15.0" customHeight="1">
      <c r="A3655" s="45">
        <v>45668.8333333333</v>
      </c>
      <c r="B3655" s="35">
        <v>20.0</v>
      </c>
      <c r="C3655" s="35" t="s">
        <v>129</v>
      </c>
      <c r="D3655" s="41" t="s">
        <v>56</v>
      </c>
      <c r="E3655" s="35" t="s">
        <v>174</v>
      </c>
      <c r="F3655" s="46">
        <f>IF(Cadastro_Cargas!$E$15=0,0,IF(Perfil_Area!$W$8=0,0,MIN(Cadastro_Cargas!$E$15,MAX(Cadastro_Cargas!$F$15,Perfil_Area!$W$8*RANDBETWEEN(85,115)/100))))</f>
        <v>0.336</v>
      </c>
    </row>
    <row r="3656" ht="15.0" customHeight="1">
      <c r="A3656" s="45">
        <v>45668.875</v>
      </c>
      <c r="B3656" s="35">
        <v>21.0</v>
      </c>
      <c r="C3656" s="35" t="s">
        <v>128</v>
      </c>
      <c r="D3656" s="36" t="s">
        <v>104</v>
      </c>
      <c r="E3656" s="35" t="s">
        <v>173</v>
      </c>
      <c r="F3656" s="46">
        <f>IF(Cadastro_Cargas!$E$2=0,0,IF(Perfil_Area!$X$9=0,0,MIN(Cadastro_Cargas!$E$2,MAX(Cadastro_Cargas!$F$2,Perfil_Area!$X$9*RANDBETWEEN(85,115)/100))))</f>
        <v>3.92</v>
      </c>
    </row>
    <row r="3657" ht="15.0" customHeight="1">
      <c r="A3657" s="45">
        <v>45668.875</v>
      </c>
      <c r="B3657" s="35">
        <v>21.0</v>
      </c>
      <c r="C3657" s="35" t="s">
        <v>128</v>
      </c>
      <c r="D3657" s="36" t="s">
        <v>105</v>
      </c>
      <c r="E3657" s="35" t="s">
        <v>173</v>
      </c>
      <c r="F3657" s="46">
        <f>IF(Cadastro_Cargas!$E$3=0,0,IF(Perfil_Area!$X$11=0,0,MIN(Cadastro_Cargas!$E$3,MAX(Cadastro_Cargas!$F$3,Perfil_Area!$X$11*RANDBETWEEN(85,115)/100))))</f>
        <v>0</v>
      </c>
    </row>
    <row r="3658" ht="15.0" customHeight="1">
      <c r="A3658" s="45">
        <v>45668.875</v>
      </c>
      <c r="B3658" s="35">
        <v>21.0</v>
      </c>
      <c r="C3658" s="35" t="s">
        <v>128</v>
      </c>
      <c r="D3658" s="36" t="s">
        <v>106</v>
      </c>
      <c r="E3658" s="35" t="s">
        <v>173</v>
      </c>
      <c r="F3658" s="46">
        <f>IF(Cadastro_Cargas!$E$4=0,0,IF(Perfil_Area!$X$13=0,0,MIN(Cadastro_Cargas!$E$4,MAX(Cadastro_Cargas!$F$4,Perfil_Area!$X$13*RANDBETWEEN(85,115)/100))))</f>
        <v>0</v>
      </c>
    </row>
    <row r="3659" ht="15.0" customHeight="1">
      <c r="A3659" s="45">
        <v>45668.875</v>
      </c>
      <c r="B3659" s="35">
        <v>21.0</v>
      </c>
      <c r="C3659" s="35" t="s">
        <v>128</v>
      </c>
      <c r="D3659" s="36" t="s">
        <v>107</v>
      </c>
      <c r="E3659" s="35" t="s">
        <v>173</v>
      </c>
      <c r="F3659" s="46">
        <f>IF(Cadastro_Cargas!$E$5=0,0,IF(Perfil_Area!$X$15=0,0,MIN(Cadastro_Cargas!$E$5,MAX(Cadastro_Cargas!$F$5,Perfil_Area!$X$15*RANDBETWEEN(85,115)/100))))</f>
        <v>0.2</v>
      </c>
    </row>
    <row r="3660" ht="15.0" customHeight="1">
      <c r="A3660" s="45">
        <v>45668.875</v>
      </c>
      <c r="B3660" s="35">
        <v>21.0</v>
      </c>
      <c r="C3660" s="35" t="s">
        <v>128</v>
      </c>
      <c r="D3660" s="39" t="s">
        <v>31</v>
      </c>
      <c r="E3660" s="35" t="s">
        <v>174</v>
      </c>
      <c r="F3660" s="46">
        <f>IF(Cadastro_Cargas!$E$6=0,0,IF(Perfil_Area!$X$3=0,0,MIN(Cadastro_Cargas!$E$6,MAX(Cadastro_Cargas!$F$6,Perfil_Area!$X$3*RANDBETWEEN(85,115)/100))))</f>
        <v>0.606</v>
      </c>
    </row>
    <row r="3661" ht="15.0" customHeight="1">
      <c r="A3661" s="45">
        <v>45668.875</v>
      </c>
      <c r="B3661" s="35">
        <v>21.0</v>
      </c>
      <c r="C3661" s="35" t="s">
        <v>128</v>
      </c>
      <c r="D3661" s="40" t="s">
        <v>44</v>
      </c>
      <c r="E3661" s="35" t="s">
        <v>174</v>
      </c>
      <c r="F3661" s="46">
        <f>IF(Cadastro_Cargas!$E$7=0,0,IF(Perfil_Area!$X$5=0,0,MIN(Cadastro_Cargas!$E$7,MAX(Cadastro_Cargas!$F$7,Perfil_Area!$X$5*RANDBETWEEN(85,115)/100))))</f>
        <v>0.23564</v>
      </c>
    </row>
    <row r="3662" ht="15.0" customHeight="1">
      <c r="A3662" s="45">
        <v>45668.875</v>
      </c>
      <c r="B3662" s="35">
        <v>21.0</v>
      </c>
      <c r="C3662" s="35" t="s">
        <v>128</v>
      </c>
      <c r="D3662" s="41" t="s">
        <v>56</v>
      </c>
      <c r="E3662" s="35" t="s">
        <v>174</v>
      </c>
      <c r="F3662" s="46">
        <f>IF(Cadastro_Cargas!$E$8=0,0,IF(Perfil_Area!$X$7=0,0,MIN(Cadastro_Cargas!$E$8,MAX(Cadastro_Cargas!$F$8,Perfil_Area!$X$7*RANDBETWEEN(85,115)/100))))</f>
        <v>0.176</v>
      </c>
    </row>
    <row r="3663" ht="15.0" customHeight="1">
      <c r="A3663" s="45">
        <v>45668.875</v>
      </c>
      <c r="B3663" s="35">
        <v>21.0</v>
      </c>
      <c r="C3663" s="35" t="s">
        <v>129</v>
      </c>
      <c r="D3663" s="36" t="s">
        <v>104</v>
      </c>
      <c r="E3663" s="35" t="s">
        <v>173</v>
      </c>
      <c r="F3663" s="46">
        <f>IF(Cadastro_Cargas!$E$9=0,0,IF(Perfil_Area!$X$10=0,0,MIN(Cadastro_Cargas!$E$9,MAX(Cadastro_Cargas!$F$9,Perfil_Area!$X$10*RANDBETWEEN(85,115)/100))))</f>
        <v>7.28</v>
      </c>
    </row>
    <row r="3664" ht="15.0" customHeight="1">
      <c r="A3664" s="45">
        <v>45668.875</v>
      </c>
      <c r="B3664" s="35">
        <v>21.0</v>
      </c>
      <c r="C3664" s="35" t="s">
        <v>129</v>
      </c>
      <c r="D3664" s="36" t="s">
        <v>105</v>
      </c>
      <c r="E3664" s="35" t="s">
        <v>173</v>
      </c>
      <c r="F3664" s="46">
        <f>IF(Cadastro_Cargas!$E$10=0,0,IF(Perfil_Area!$X$12=0,0,MIN(Cadastro_Cargas!$E$10,MAX(Cadastro_Cargas!$F$10,Perfil_Area!$X$12*RANDBETWEEN(85,115)/100))))</f>
        <v>17.6</v>
      </c>
    </row>
    <row r="3665" ht="15.0" customHeight="1">
      <c r="A3665" s="45">
        <v>45668.875</v>
      </c>
      <c r="B3665" s="35">
        <v>21.0</v>
      </c>
      <c r="C3665" s="35" t="s">
        <v>129</v>
      </c>
      <c r="D3665" s="36" t="s">
        <v>106</v>
      </c>
      <c r="E3665" s="35" t="s">
        <v>173</v>
      </c>
      <c r="F3665" s="46">
        <f>IF(Cadastro_Cargas!$E$11=0,0,IF(Perfil_Area!$X$14=0,0,MIN(Cadastro_Cargas!$E$11,MAX(Cadastro_Cargas!$F$11,Perfil_Area!$X$14*RANDBETWEEN(85,115)/100))))</f>
        <v>2.103833581</v>
      </c>
    </row>
    <row r="3666" ht="15.0" customHeight="1">
      <c r="A3666" s="45">
        <v>45668.875</v>
      </c>
      <c r="B3666" s="35">
        <v>21.0</v>
      </c>
      <c r="C3666" s="35" t="s">
        <v>129</v>
      </c>
      <c r="D3666" s="36" t="s">
        <v>107</v>
      </c>
      <c r="E3666" s="35" t="s">
        <v>173</v>
      </c>
      <c r="F3666" s="46">
        <f>IF(Cadastro_Cargas!$E$12=0,0,IF(Perfil_Area!$X$16=0,0,MIN(Cadastro_Cargas!$E$12,MAX(Cadastro_Cargas!$F$12,Perfil_Area!$X$16*RANDBETWEEN(85,115)/100))))</f>
        <v>0.2</v>
      </c>
    </row>
    <row r="3667" ht="15.0" customHeight="1">
      <c r="A3667" s="45">
        <v>45668.875</v>
      </c>
      <c r="B3667" s="35">
        <v>21.0</v>
      </c>
      <c r="C3667" s="35" t="s">
        <v>129</v>
      </c>
      <c r="D3667" s="39" t="s">
        <v>31</v>
      </c>
      <c r="E3667" s="35" t="s">
        <v>174</v>
      </c>
      <c r="F3667" s="46">
        <f>IF(Cadastro_Cargas!$E$13=0,0,IF(Perfil_Area!$X$4=0,0,MIN(Cadastro_Cargas!$E$13,MAX(Cadastro_Cargas!$F$13,Perfil_Area!$X$4*RANDBETWEEN(85,115)/100))))</f>
        <v>1.1175</v>
      </c>
    </row>
    <row r="3668" ht="15.0" customHeight="1">
      <c r="A3668" s="45">
        <v>45668.875</v>
      </c>
      <c r="B3668" s="35">
        <v>21.0</v>
      </c>
      <c r="C3668" s="35" t="s">
        <v>129</v>
      </c>
      <c r="D3668" s="40" t="s">
        <v>44</v>
      </c>
      <c r="E3668" s="35" t="s">
        <v>174</v>
      </c>
      <c r="F3668" s="46">
        <f>IF(Cadastro_Cargas!$E$14=0,0,IF(Perfil_Area!$X$6=0,0,MIN(Cadastro_Cargas!$E$14,MAX(Cadastro_Cargas!$F$14,Perfil_Area!$X$6*RANDBETWEEN(85,115)/100))))</f>
        <v>0.44522</v>
      </c>
    </row>
    <row r="3669" ht="15.0" customHeight="1">
      <c r="A3669" s="45">
        <v>45668.875</v>
      </c>
      <c r="B3669" s="35">
        <v>21.0</v>
      </c>
      <c r="C3669" s="35" t="s">
        <v>129</v>
      </c>
      <c r="D3669" s="41" t="s">
        <v>56</v>
      </c>
      <c r="E3669" s="35" t="s">
        <v>174</v>
      </c>
      <c r="F3669" s="46">
        <f>IF(Cadastro_Cargas!$E$15=0,0,IF(Perfil_Area!$X$8=0,0,MIN(Cadastro_Cargas!$E$15,MAX(Cadastro_Cargas!$F$15,Perfil_Area!$X$8*RANDBETWEEN(85,115)/100))))</f>
        <v>0.336</v>
      </c>
    </row>
    <row r="3670" ht="15.0" customHeight="1">
      <c r="A3670" s="45">
        <v>45668.9166666667</v>
      </c>
      <c r="B3670" s="35">
        <v>22.0</v>
      </c>
      <c r="C3670" s="35" t="s">
        <v>128</v>
      </c>
      <c r="D3670" s="36" t="s">
        <v>104</v>
      </c>
      <c r="E3670" s="35" t="s">
        <v>173</v>
      </c>
      <c r="F3670" s="46">
        <f>IF(Cadastro_Cargas!$E$2=0,0,IF(Perfil_Area!$Y$9=0,0,MIN(Cadastro_Cargas!$E$2,MAX(Cadastro_Cargas!$F$2,Perfil_Area!$Y$9*RANDBETWEEN(85,115)/100))))</f>
        <v>4</v>
      </c>
    </row>
    <row r="3671" ht="15.0" customHeight="1">
      <c r="A3671" s="45">
        <v>45668.9166666667</v>
      </c>
      <c r="B3671" s="35">
        <v>22.0</v>
      </c>
      <c r="C3671" s="35" t="s">
        <v>128</v>
      </c>
      <c r="D3671" s="36" t="s">
        <v>105</v>
      </c>
      <c r="E3671" s="35" t="s">
        <v>173</v>
      </c>
      <c r="F3671" s="46">
        <f>IF(Cadastro_Cargas!$E$3=0,0,IF(Perfil_Area!$Y$11=0,0,MIN(Cadastro_Cargas!$E$3,MAX(Cadastro_Cargas!$F$3,Perfil_Area!$Y$11*RANDBETWEEN(85,115)/100))))</f>
        <v>0</v>
      </c>
    </row>
    <row r="3672" ht="15.0" customHeight="1">
      <c r="A3672" s="45">
        <v>45668.9166666667</v>
      </c>
      <c r="B3672" s="35">
        <v>22.0</v>
      </c>
      <c r="C3672" s="35" t="s">
        <v>128</v>
      </c>
      <c r="D3672" s="36" t="s">
        <v>106</v>
      </c>
      <c r="E3672" s="35" t="s">
        <v>173</v>
      </c>
      <c r="F3672" s="46">
        <f>IF(Cadastro_Cargas!$E$4=0,0,IF(Perfil_Area!$Y$13=0,0,MIN(Cadastro_Cargas!$E$4,MAX(Cadastro_Cargas!$F$4,Perfil_Area!$Y$13*RANDBETWEEN(85,115)/100))))</f>
        <v>0</v>
      </c>
    </row>
    <row r="3673" ht="15.0" customHeight="1">
      <c r="A3673" s="45">
        <v>45668.9166666667</v>
      </c>
      <c r="B3673" s="35">
        <v>22.0</v>
      </c>
      <c r="C3673" s="35" t="s">
        <v>128</v>
      </c>
      <c r="D3673" s="36" t="s">
        <v>107</v>
      </c>
      <c r="E3673" s="35" t="s">
        <v>173</v>
      </c>
      <c r="F3673" s="46">
        <f>IF(Cadastro_Cargas!$E$5=0,0,IF(Perfil_Area!$Y$15=0,0,MIN(Cadastro_Cargas!$E$5,MAX(Cadastro_Cargas!$F$5,Perfil_Area!$Y$15*RANDBETWEEN(85,115)/100))))</f>
        <v>0.2</v>
      </c>
    </row>
    <row r="3674" ht="15.0" customHeight="1">
      <c r="A3674" s="45">
        <v>45668.9166666667</v>
      </c>
      <c r="B3674" s="35">
        <v>22.0</v>
      </c>
      <c r="C3674" s="35" t="s">
        <v>128</v>
      </c>
      <c r="D3674" s="39" t="s">
        <v>31</v>
      </c>
      <c r="E3674" s="35" t="s">
        <v>174</v>
      </c>
      <c r="F3674" s="46">
        <f>IF(Cadastro_Cargas!$E$6=0,0,IF(Perfil_Area!$Y$3=0,0,MIN(Cadastro_Cargas!$E$6,MAX(Cadastro_Cargas!$F$6,Perfil_Area!$Y$3*RANDBETWEEN(85,115)/100))))</f>
        <v>0.606</v>
      </c>
    </row>
    <row r="3675" ht="15.0" customHeight="1">
      <c r="A3675" s="45">
        <v>45668.9166666667</v>
      </c>
      <c r="B3675" s="35">
        <v>22.0</v>
      </c>
      <c r="C3675" s="35" t="s">
        <v>128</v>
      </c>
      <c r="D3675" s="40" t="s">
        <v>44</v>
      </c>
      <c r="E3675" s="35" t="s">
        <v>174</v>
      </c>
      <c r="F3675" s="46">
        <f>IF(Cadastro_Cargas!$E$7=0,0,IF(Perfil_Area!$Y$5=0,0,MIN(Cadastro_Cargas!$E$7,MAX(Cadastro_Cargas!$F$7,Perfil_Area!$Y$5*RANDBETWEEN(85,115)/100))))</f>
        <v>0.23564</v>
      </c>
    </row>
    <row r="3676" ht="15.0" customHeight="1">
      <c r="A3676" s="45">
        <v>45668.9166666667</v>
      </c>
      <c r="B3676" s="35">
        <v>22.0</v>
      </c>
      <c r="C3676" s="35" t="s">
        <v>128</v>
      </c>
      <c r="D3676" s="41" t="s">
        <v>56</v>
      </c>
      <c r="E3676" s="35" t="s">
        <v>174</v>
      </c>
      <c r="F3676" s="46">
        <f>IF(Cadastro_Cargas!$E$8=0,0,IF(Perfil_Area!$Y$7=0,0,MIN(Cadastro_Cargas!$E$8,MAX(Cadastro_Cargas!$F$8,Perfil_Area!$Y$7*RANDBETWEEN(85,115)/100))))</f>
        <v>0.176</v>
      </c>
    </row>
    <row r="3677" ht="15.0" customHeight="1">
      <c r="A3677" s="45">
        <v>45668.9166666667</v>
      </c>
      <c r="B3677" s="35">
        <v>22.0</v>
      </c>
      <c r="C3677" s="35" t="s">
        <v>129</v>
      </c>
      <c r="D3677" s="36" t="s">
        <v>104</v>
      </c>
      <c r="E3677" s="35" t="s">
        <v>173</v>
      </c>
      <c r="F3677" s="46">
        <f>IF(Cadastro_Cargas!$E$9=0,0,IF(Perfil_Area!$Y$10=0,0,MIN(Cadastro_Cargas!$E$9,MAX(Cadastro_Cargas!$F$9,Perfil_Area!$Y$10*RANDBETWEEN(85,115)/100))))</f>
        <v>8</v>
      </c>
    </row>
    <row r="3678" ht="15.0" customHeight="1">
      <c r="A3678" s="45">
        <v>45668.9166666667</v>
      </c>
      <c r="B3678" s="35">
        <v>22.0</v>
      </c>
      <c r="C3678" s="35" t="s">
        <v>129</v>
      </c>
      <c r="D3678" s="36" t="s">
        <v>105</v>
      </c>
      <c r="E3678" s="35" t="s">
        <v>173</v>
      </c>
      <c r="F3678" s="46">
        <f>IF(Cadastro_Cargas!$E$10=0,0,IF(Perfil_Area!$Y$12=0,0,MIN(Cadastro_Cargas!$E$10,MAX(Cadastro_Cargas!$F$10,Perfil_Area!$Y$12*RANDBETWEEN(85,115)/100))))</f>
        <v>0</v>
      </c>
    </row>
    <row r="3679" ht="15.0" customHeight="1">
      <c r="A3679" s="45">
        <v>45668.9166666667</v>
      </c>
      <c r="B3679" s="35">
        <v>22.0</v>
      </c>
      <c r="C3679" s="35" t="s">
        <v>129</v>
      </c>
      <c r="D3679" s="36" t="s">
        <v>106</v>
      </c>
      <c r="E3679" s="35" t="s">
        <v>173</v>
      </c>
      <c r="F3679" s="46">
        <f>IF(Cadastro_Cargas!$E$11=0,0,IF(Perfil_Area!$Y$14=0,0,MIN(Cadastro_Cargas!$E$11,MAX(Cadastro_Cargas!$F$11,Perfil_Area!$Y$14*RANDBETWEEN(85,115)/100))))</f>
        <v>2.097093611</v>
      </c>
    </row>
    <row r="3680" ht="15.0" customHeight="1">
      <c r="A3680" s="45">
        <v>45668.9166666667</v>
      </c>
      <c r="B3680" s="35">
        <v>22.0</v>
      </c>
      <c r="C3680" s="35" t="s">
        <v>129</v>
      </c>
      <c r="D3680" s="36" t="s">
        <v>107</v>
      </c>
      <c r="E3680" s="35" t="s">
        <v>173</v>
      </c>
      <c r="F3680" s="46">
        <f>IF(Cadastro_Cargas!$E$12=0,0,IF(Perfil_Area!$Y$16=0,0,MIN(Cadastro_Cargas!$E$12,MAX(Cadastro_Cargas!$F$12,Perfil_Area!$Y$16*RANDBETWEEN(85,115)/100))))</f>
        <v>0.2</v>
      </c>
    </row>
    <row r="3681" ht="15.0" customHeight="1">
      <c r="A3681" s="45">
        <v>45668.9166666667</v>
      </c>
      <c r="B3681" s="35">
        <v>22.0</v>
      </c>
      <c r="C3681" s="35" t="s">
        <v>129</v>
      </c>
      <c r="D3681" s="39" t="s">
        <v>31</v>
      </c>
      <c r="E3681" s="35" t="s">
        <v>174</v>
      </c>
      <c r="F3681" s="46">
        <f>IF(Cadastro_Cargas!$E$13=0,0,IF(Perfil_Area!$Y$4=0,0,MIN(Cadastro_Cargas!$E$13,MAX(Cadastro_Cargas!$F$13,Perfil_Area!$Y$4*RANDBETWEEN(85,115)/100))))</f>
        <v>1.1175</v>
      </c>
    </row>
    <row r="3682" ht="15.0" customHeight="1">
      <c r="A3682" s="45">
        <v>45668.9166666667</v>
      </c>
      <c r="B3682" s="35">
        <v>22.0</v>
      </c>
      <c r="C3682" s="35" t="s">
        <v>129</v>
      </c>
      <c r="D3682" s="40" t="s">
        <v>44</v>
      </c>
      <c r="E3682" s="35" t="s">
        <v>174</v>
      </c>
      <c r="F3682" s="46">
        <f>IF(Cadastro_Cargas!$E$14=0,0,IF(Perfil_Area!$Y$6=0,0,MIN(Cadastro_Cargas!$E$14,MAX(Cadastro_Cargas!$F$14,Perfil_Area!$Y$6*RANDBETWEEN(85,115)/100))))</f>
        <v>0.44128</v>
      </c>
    </row>
    <row r="3683" ht="15.0" customHeight="1">
      <c r="A3683" s="45">
        <v>45668.9166666667</v>
      </c>
      <c r="B3683" s="35">
        <v>22.0</v>
      </c>
      <c r="C3683" s="35" t="s">
        <v>129</v>
      </c>
      <c r="D3683" s="41" t="s">
        <v>56</v>
      </c>
      <c r="E3683" s="35" t="s">
        <v>174</v>
      </c>
      <c r="F3683" s="46">
        <f>IF(Cadastro_Cargas!$E$15=0,0,IF(Perfil_Area!$Y$8=0,0,MIN(Cadastro_Cargas!$E$15,MAX(Cadastro_Cargas!$F$15,Perfil_Area!$Y$8*RANDBETWEEN(85,115)/100))))</f>
        <v>0.336</v>
      </c>
    </row>
    <row r="3684" ht="15.0" customHeight="1">
      <c r="A3684" s="45">
        <v>45668.9583333333</v>
      </c>
      <c r="B3684" s="35">
        <v>23.0</v>
      </c>
      <c r="C3684" s="35" t="s">
        <v>128</v>
      </c>
      <c r="D3684" s="36" t="s">
        <v>104</v>
      </c>
      <c r="E3684" s="35" t="s">
        <v>173</v>
      </c>
      <c r="F3684" s="46">
        <f>IF(Cadastro_Cargas!$E$2=0,0,IF(Perfil_Area!$Z$9=0,0,MIN(Cadastro_Cargas!$E$2,MAX(Cadastro_Cargas!$F$2,Perfil_Area!$Z$9*RANDBETWEEN(85,115)/100))))</f>
        <v>4</v>
      </c>
    </row>
    <row r="3685" ht="15.0" customHeight="1">
      <c r="A3685" s="45">
        <v>45668.9583333333</v>
      </c>
      <c r="B3685" s="35">
        <v>23.0</v>
      </c>
      <c r="C3685" s="35" t="s">
        <v>128</v>
      </c>
      <c r="D3685" s="36" t="s">
        <v>105</v>
      </c>
      <c r="E3685" s="35" t="s">
        <v>173</v>
      </c>
      <c r="F3685" s="46">
        <f>IF(Cadastro_Cargas!$E$3=0,0,IF(Perfil_Area!$Z$11=0,0,MIN(Cadastro_Cargas!$E$3,MAX(Cadastro_Cargas!$F$3,Perfil_Area!$Z$11*RANDBETWEEN(85,115)/100))))</f>
        <v>0</v>
      </c>
    </row>
    <row r="3686" ht="15.0" customHeight="1">
      <c r="A3686" s="45">
        <v>45668.9583333333</v>
      </c>
      <c r="B3686" s="35">
        <v>23.0</v>
      </c>
      <c r="C3686" s="35" t="s">
        <v>128</v>
      </c>
      <c r="D3686" s="36" t="s">
        <v>106</v>
      </c>
      <c r="E3686" s="35" t="s">
        <v>173</v>
      </c>
      <c r="F3686" s="46">
        <f>IF(Cadastro_Cargas!$E$4=0,0,IF(Perfil_Area!$Z$13=0,0,MIN(Cadastro_Cargas!$E$4,MAX(Cadastro_Cargas!$F$4,Perfil_Area!$Z$13*RANDBETWEEN(85,115)/100))))</f>
        <v>0</v>
      </c>
    </row>
    <row r="3687" ht="15.0" customHeight="1">
      <c r="A3687" s="45">
        <v>45668.9583333333</v>
      </c>
      <c r="B3687" s="35">
        <v>23.0</v>
      </c>
      <c r="C3687" s="35" t="s">
        <v>128</v>
      </c>
      <c r="D3687" s="36" t="s">
        <v>107</v>
      </c>
      <c r="E3687" s="35" t="s">
        <v>173</v>
      </c>
      <c r="F3687" s="46">
        <f>IF(Cadastro_Cargas!$E$5=0,0,IF(Perfil_Area!$Z$15=0,0,MIN(Cadastro_Cargas!$E$5,MAX(Cadastro_Cargas!$F$5,Perfil_Area!$Z$15*RANDBETWEEN(85,115)/100))))</f>
        <v>0.186</v>
      </c>
    </row>
    <row r="3688" ht="15.0" customHeight="1">
      <c r="A3688" s="45">
        <v>45668.9583333333</v>
      </c>
      <c r="B3688" s="35">
        <v>23.0</v>
      </c>
      <c r="C3688" s="35" t="s">
        <v>128</v>
      </c>
      <c r="D3688" s="39" t="s">
        <v>31</v>
      </c>
      <c r="E3688" s="35" t="s">
        <v>174</v>
      </c>
      <c r="F3688" s="46">
        <f>IF(Cadastro_Cargas!$E$6=0,0,IF(Perfil_Area!$Z$3=0,0,MIN(Cadastro_Cargas!$E$6,MAX(Cadastro_Cargas!$F$6,Perfil_Area!$Z$3*RANDBETWEEN(85,115)/100))))</f>
        <v>0.606</v>
      </c>
    </row>
    <row r="3689" ht="15.0" customHeight="1">
      <c r="A3689" s="45">
        <v>45668.9583333333</v>
      </c>
      <c r="B3689" s="35">
        <v>23.0</v>
      </c>
      <c r="C3689" s="35" t="s">
        <v>128</v>
      </c>
      <c r="D3689" s="40" t="s">
        <v>44</v>
      </c>
      <c r="E3689" s="35" t="s">
        <v>174</v>
      </c>
      <c r="F3689" s="46">
        <f>IF(Cadastro_Cargas!$E$7=0,0,IF(Perfil_Area!$Z$5=0,0,MIN(Cadastro_Cargas!$E$7,MAX(Cadastro_Cargas!$F$7,Perfil_Area!$Z$5*RANDBETWEEN(85,115)/100))))</f>
        <v>0.2466</v>
      </c>
    </row>
    <row r="3690" ht="15.0" customHeight="1">
      <c r="A3690" s="45">
        <v>45668.9583333333</v>
      </c>
      <c r="B3690" s="35">
        <v>23.0</v>
      </c>
      <c r="C3690" s="35" t="s">
        <v>128</v>
      </c>
      <c r="D3690" s="41" t="s">
        <v>56</v>
      </c>
      <c r="E3690" s="35" t="s">
        <v>174</v>
      </c>
      <c r="F3690" s="46">
        <f>IF(Cadastro_Cargas!$E$8=0,0,IF(Perfil_Area!$Z$7=0,0,MIN(Cadastro_Cargas!$E$8,MAX(Cadastro_Cargas!$F$8,Perfil_Area!$Z$7*RANDBETWEEN(85,115)/100))))</f>
        <v>0.176</v>
      </c>
    </row>
    <row r="3691" ht="15.0" customHeight="1">
      <c r="A3691" s="45">
        <v>45668.9583333333</v>
      </c>
      <c r="B3691" s="35">
        <v>23.0</v>
      </c>
      <c r="C3691" s="35" t="s">
        <v>129</v>
      </c>
      <c r="D3691" s="36" t="s">
        <v>104</v>
      </c>
      <c r="E3691" s="35" t="s">
        <v>173</v>
      </c>
      <c r="F3691" s="46">
        <f>IF(Cadastro_Cargas!$E$9=0,0,IF(Perfil_Area!$Z$10=0,0,MIN(Cadastro_Cargas!$E$9,MAX(Cadastro_Cargas!$F$9,Perfil_Area!$Z$10*RANDBETWEEN(85,115)/100))))</f>
        <v>8</v>
      </c>
    </row>
    <row r="3692" ht="15.0" customHeight="1">
      <c r="A3692" s="45">
        <v>45668.9583333333</v>
      </c>
      <c r="B3692" s="35">
        <v>23.0</v>
      </c>
      <c r="C3692" s="35" t="s">
        <v>129</v>
      </c>
      <c r="D3692" s="36" t="s">
        <v>105</v>
      </c>
      <c r="E3692" s="35" t="s">
        <v>173</v>
      </c>
      <c r="F3692" s="46">
        <f>IF(Cadastro_Cargas!$E$10=0,0,IF(Perfil_Area!$Z$12=0,0,MIN(Cadastro_Cargas!$E$10,MAX(Cadastro_Cargas!$F$10,Perfil_Area!$Z$12*RANDBETWEEN(85,115)/100))))</f>
        <v>0</v>
      </c>
    </row>
    <row r="3693" ht="15.0" customHeight="1">
      <c r="A3693" s="45">
        <v>45668.9583333333</v>
      </c>
      <c r="B3693" s="35">
        <v>23.0</v>
      </c>
      <c r="C3693" s="35" t="s">
        <v>129</v>
      </c>
      <c r="D3693" s="36" t="s">
        <v>106</v>
      </c>
      <c r="E3693" s="35" t="s">
        <v>173</v>
      </c>
      <c r="F3693" s="46">
        <f>IF(Cadastro_Cargas!$E$11=0,0,IF(Perfil_Area!$Z$14=0,0,MIN(Cadastro_Cargas!$E$11,MAX(Cadastro_Cargas!$F$11,Perfil_Area!$Z$14*RANDBETWEEN(85,115)/100))))</f>
        <v>2.367013373</v>
      </c>
    </row>
    <row r="3694" ht="15.0" customHeight="1">
      <c r="A3694" s="45">
        <v>45668.9583333333</v>
      </c>
      <c r="B3694" s="35">
        <v>23.0</v>
      </c>
      <c r="C3694" s="35" t="s">
        <v>129</v>
      </c>
      <c r="D3694" s="36" t="s">
        <v>107</v>
      </c>
      <c r="E3694" s="35" t="s">
        <v>173</v>
      </c>
      <c r="F3694" s="46">
        <f>IF(Cadastro_Cargas!$E$12=0,0,IF(Perfil_Area!$Z$16=0,0,MIN(Cadastro_Cargas!$E$12,MAX(Cadastro_Cargas!$F$12,Perfil_Area!$Z$16*RANDBETWEEN(85,115)/100))))</f>
        <v>0.178</v>
      </c>
    </row>
    <row r="3695" ht="15.0" customHeight="1">
      <c r="A3695" s="45">
        <v>45668.9583333333</v>
      </c>
      <c r="B3695" s="35">
        <v>23.0</v>
      </c>
      <c r="C3695" s="35" t="s">
        <v>129</v>
      </c>
      <c r="D3695" s="39" t="s">
        <v>31</v>
      </c>
      <c r="E3695" s="35" t="s">
        <v>174</v>
      </c>
      <c r="F3695" s="46">
        <f>IF(Cadastro_Cargas!$E$13=0,0,IF(Perfil_Area!$Z$4=0,0,MIN(Cadastro_Cargas!$E$13,MAX(Cadastro_Cargas!$F$13,Perfil_Area!$Z$4*RANDBETWEEN(85,115)/100))))</f>
        <v>1.1175</v>
      </c>
    </row>
    <row r="3696" ht="15.0" customHeight="1">
      <c r="A3696" s="45">
        <v>45668.9583333333</v>
      </c>
      <c r="B3696" s="35">
        <v>23.0</v>
      </c>
      <c r="C3696" s="35" t="s">
        <v>129</v>
      </c>
      <c r="D3696" s="40" t="s">
        <v>44</v>
      </c>
      <c r="E3696" s="35" t="s">
        <v>174</v>
      </c>
      <c r="F3696" s="46">
        <f>IF(Cadastro_Cargas!$E$14=0,0,IF(Perfil_Area!$Z$6=0,0,MIN(Cadastro_Cargas!$E$14,MAX(Cadastro_Cargas!$F$14,Perfil_Area!$Z$6*RANDBETWEEN(85,115)/100))))</f>
        <v>0.42158</v>
      </c>
    </row>
    <row r="3697" ht="15.0" customHeight="1">
      <c r="A3697" s="45">
        <v>45668.9583333333</v>
      </c>
      <c r="B3697" s="35">
        <v>23.0</v>
      </c>
      <c r="C3697" s="35" t="s">
        <v>129</v>
      </c>
      <c r="D3697" s="41" t="s">
        <v>56</v>
      </c>
      <c r="E3697" s="35" t="s">
        <v>174</v>
      </c>
      <c r="F3697" s="46">
        <f>IF(Cadastro_Cargas!$E$15=0,0,IF(Perfil_Area!$Z$8=0,0,MIN(Cadastro_Cargas!$E$15,MAX(Cadastro_Cargas!$F$15,Perfil_Area!$Z$8*RANDBETWEEN(85,115)/100))))</f>
        <v>0.336</v>
      </c>
    </row>
    <row r="3698" ht="15.0" customHeight="1">
      <c r="A3698" s="45">
        <v>45669.0</v>
      </c>
      <c r="B3698" s="35">
        <v>0.0</v>
      </c>
      <c r="C3698" s="35" t="s">
        <v>128</v>
      </c>
      <c r="D3698" s="36" t="s">
        <v>104</v>
      </c>
      <c r="E3698" s="35" t="s">
        <v>173</v>
      </c>
      <c r="F3698" s="46">
        <f>IF(Cadastro_Cargas!$E$2=0,0,IF(Perfil_Area!$C$9=0,0,MIN(Cadastro_Cargas!$E$2,MAX(Cadastro_Cargas!$F$2,Perfil_Area!$C$9*RANDBETWEEN(85,115)/100))))</f>
        <v>3.64</v>
      </c>
    </row>
    <row r="3699" ht="15.0" customHeight="1">
      <c r="A3699" s="45">
        <v>45669.0</v>
      </c>
      <c r="B3699" s="35">
        <v>0.0</v>
      </c>
      <c r="C3699" s="35" t="s">
        <v>128</v>
      </c>
      <c r="D3699" s="36" t="s">
        <v>105</v>
      </c>
      <c r="E3699" s="35" t="s">
        <v>173</v>
      </c>
      <c r="F3699" s="46">
        <f>IF(Cadastro_Cargas!$E$3=0,0,IF(Perfil_Area!$C$11=0,0,MIN(Cadastro_Cargas!$E$3,MAX(Cadastro_Cargas!$F$3,Perfil_Area!$C$11*RANDBETWEEN(85,115)/100))))</f>
        <v>0</v>
      </c>
    </row>
    <row r="3700" ht="15.0" customHeight="1">
      <c r="A3700" s="45">
        <v>45669.0</v>
      </c>
      <c r="B3700" s="35">
        <v>0.0</v>
      </c>
      <c r="C3700" s="35" t="s">
        <v>128</v>
      </c>
      <c r="D3700" s="36" t="s">
        <v>106</v>
      </c>
      <c r="E3700" s="35" t="s">
        <v>173</v>
      </c>
      <c r="F3700" s="46">
        <f>IF(Cadastro_Cargas!$E$4=0,0,IF(Perfil_Area!$C$13=0,0,MIN(Cadastro_Cargas!$E$4,MAX(Cadastro_Cargas!$F$4,Perfil_Area!$C$13*RANDBETWEEN(85,115)/100))))</f>
        <v>0</v>
      </c>
    </row>
    <row r="3701" ht="15.0" customHeight="1">
      <c r="A3701" s="45">
        <v>45669.0</v>
      </c>
      <c r="B3701" s="35">
        <v>0.0</v>
      </c>
      <c r="C3701" s="35" t="s">
        <v>128</v>
      </c>
      <c r="D3701" s="36" t="s">
        <v>107</v>
      </c>
      <c r="E3701" s="35" t="s">
        <v>173</v>
      </c>
      <c r="F3701" s="46">
        <f>IF(Cadastro_Cargas!$E$5=0,0,IF(Perfil_Area!$C$15=0,0,MIN(Cadastro_Cargas!$E$5,MAX(Cadastro_Cargas!$F$5,Perfil_Area!$C$15*RANDBETWEEN(85,115)/100))))</f>
        <v>0.184</v>
      </c>
    </row>
    <row r="3702" ht="15.0" customHeight="1">
      <c r="A3702" s="45">
        <v>45669.0</v>
      </c>
      <c r="B3702" s="35">
        <v>0.0</v>
      </c>
      <c r="C3702" s="35" t="s">
        <v>128</v>
      </c>
      <c r="D3702" s="39" t="s">
        <v>31</v>
      </c>
      <c r="E3702" s="35" t="s">
        <v>174</v>
      </c>
      <c r="F3702" s="46">
        <f>IF(Cadastro_Cargas!$E$6=0,0,IF(Perfil_Area!$C$3=0,0,MIN(Cadastro_Cargas!$E$6,MAX(Cadastro_Cargas!$F$6,Perfil_Area!$C$3*RANDBETWEEN(85,115)/100))))</f>
        <v>0.606</v>
      </c>
    </row>
    <row r="3703" ht="15.0" customHeight="1">
      <c r="A3703" s="45">
        <v>45669.0</v>
      </c>
      <c r="B3703" s="35">
        <v>0.0</v>
      </c>
      <c r="C3703" s="35" t="s">
        <v>128</v>
      </c>
      <c r="D3703" s="40" t="s">
        <v>44</v>
      </c>
      <c r="E3703" s="35" t="s">
        <v>174</v>
      </c>
      <c r="F3703" s="46">
        <f>IF(Cadastro_Cargas!$E$7=0,0,IF(Perfil_Area!$C$5=0,0,MIN(Cadastro_Cargas!$E$7,MAX(Cadastro_Cargas!$F$7,Perfil_Area!$C$5*RANDBETWEEN(85,115)/100))))</f>
        <v>0.2603</v>
      </c>
    </row>
    <row r="3704" ht="15.0" customHeight="1">
      <c r="A3704" s="45">
        <v>45669.0</v>
      </c>
      <c r="B3704" s="35">
        <v>0.0</v>
      </c>
      <c r="C3704" s="35" t="s">
        <v>128</v>
      </c>
      <c r="D3704" s="41" t="s">
        <v>56</v>
      </c>
      <c r="E3704" s="35" t="s">
        <v>174</v>
      </c>
      <c r="F3704" s="46">
        <f>IF(Cadastro_Cargas!$E$8=0,0,IF(Perfil_Area!$C$7=0,0,MIN(Cadastro_Cargas!$E$8,MAX(Cadastro_Cargas!$F$8,Perfil_Area!$C$7*RANDBETWEEN(85,115)/100))))</f>
        <v>0.16544</v>
      </c>
    </row>
    <row r="3705" ht="15.0" customHeight="1">
      <c r="A3705" s="45">
        <v>45669.0</v>
      </c>
      <c r="B3705" s="35">
        <v>0.0</v>
      </c>
      <c r="C3705" s="35" t="s">
        <v>129</v>
      </c>
      <c r="D3705" s="36" t="s">
        <v>104</v>
      </c>
      <c r="E3705" s="35" t="s">
        <v>173</v>
      </c>
      <c r="F3705" s="46">
        <f>IF(Cadastro_Cargas!$E$9=0,0,IF(Perfil_Area!$C$10=0,0,MIN(Cadastro_Cargas!$E$9,MAX(Cadastro_Cargas!$F$9,Perfil_Area!$C$10*RANDBETWEEN(85,115)/100))))</f>
        <v>7.68</v>
      </c>
    </row>
    <row r="3706" ht="15.0" customHeight="1">
      <c r="A3706" s="45">
        <v>45669.0</v>
      </c>
      <c r="B3706" s="35">
        <v>0.0</v>
      </c>
      <c r="C3706" s="35" t="s">
        <v>129</v>
      </c>
      <c r="D3706" s="36" t="s">
        <v>105</v>
      </c>
      <c r="E3706" s="35" t="s">
        <v>173</v>
      </c>
      <c r="F3706" s="46">
        <f>IF(Cadastro_Cargas!$E$10=0,0,IF(Perfil_Area!$C$12=0,0,MIN(Cadastro_Cargas!$E$10,MAX(Cadastro_Cargas!$F$10,Perfil_Area!$C$12*RANDBETWEEN(85,115)/100))))</f>
        <v>17.6</v>
      </c>
    </row>
    <row r="3707" ht="15.0" customHeight="1">
      <c r="A3707" s="45">
        <v>45669.0</v>
      </c>
      <c r="B3707" s="35">
        <v>0.0</v>
      </c>
      <c r="C3707" s="35" t="s">
        <v>129</v>
      </c>
      <c r="D3707" s="36" t="s">
        <v>106</v>
      </c>
      <c r="E3707" s="35" t="s">
        <v>173</v>
      </c>
      <c r="F3707" s="46">
        <f>IF(Cadastro_Cargas!$E$11=0,0,IF(Perfil_Area!$C$14=0,0,MIN(Cadastro_Cargas!$E$11,MAX(Cadastro_Cargas!$F$11,Perfil_Area!$C$14*RANDBETWEEN(85,115)/100))))</f>
        <v>2.367013373</v>
      </c>
    </row>
    <row r="3708" ht="15.0" customHeight="1">
      <c r="A3708" s="45">
        <v>45669.0</v>
      </c>
      <c r="B3708" s="35">
        <v>0.0</v>
      </c>
      <c r="C3708" s="35" t="s">
        <v>129</v>
      </c>
      <c r="D3708" s="36" t="s">
        <v>107</v>
      </c>
      <c r="E3708" s="35" t="s">
        <v>173</v>
      </c>
      <c r="F3708" s="46">
        <f>IF(Cadastro_Cargas!$E$12=0,0,IF(Perfil_Area!$C$16=0,0,MIN(Cadastro_Cargas!$E$12,MAX(Cadastro_Cargas!$F$12,Perfil_Area!$C$16*RANDBETWEEN(85,115)/100))))</f>
        <v>0.2</v>
      </c>
    </row>
    <row r="3709" ht="15.0" customHeight="1">
      <c r="A3709" s="45">
        <v>45669.0</v>
      </c>
      <c r="B3709" s="35">
        <v>0.0</v>
      </c>
      <c r="C3709" s="35" t="s">
        <v>129</v>
      </c>
      <c r="D3709" s="39" t="s">
        <v>31</v>
      </c>
      <c r="E3709" s="35" t="s">
        <v>174</v>
      </c>
      <c r="F3709" s="46">
        <f>IF(Cadastro_Cargas!$E$13=0,0,IF(Perfil_Area!$C$4=0,0,MIN(Cadastro_Cargas!$E$13,MAX(Cadastro_Cargas!$F$13,Perfil_Area!$C$4*RANDBETWEEN(85,115)/100))))</f>
        <v>1.1175</v>
      </c>
    </row>
    <row r="3710" ht="15.0" customHeight="1">
      <c r="A3710" s="45">
        <v>45669.0</v>
      </c>
      <c r="B3710" s="35">
        <v>0.0</v>
      </c>
      <c r="C3710" s="35" t="s">
        <v>129</v>
      </c>
      <c r="D3710" s="40" t="s">
        <v>44</v>
      </c>
      <c r="E3710" s="35" t="s">
        <v>174</v>
      </c>
      <c r="F3710" s="46">
        <f>IF(Cadastro_Cargas!$E$14=0,0,IF(Perfil_Area!$C$6=0,0,MIN(Cadastro_Cargas!$E$14,MAX(Cadastro_Cargas!$F$14,Perfil_Area!$C$6*RANDBETWEEN(85,115)/100))))</f>
        <v>0.44522</v>
      </c>
    </row>
    <row r="3711" ht="15.0" customHeight="1">
      <c r="A3711" s="45">
        <v>45669.0</v>
      </c>
      <c r="B3711" s="35">
        <v>0.0</v>
      </c>
      <c r="C3711" s="35" t="s">
        <v>129</v>
      </c>
      <c r="D3711" s="41" t="s">
        <v>56</v>
      </c>
      <c r="E3711" s="35" t="s">
        <v>174</v>
      </c>
      <c r="F3711" s="46">
        <f>IF(Cadastro_Cargas!$E$15=0,0,IF(Perfil_Area!$C$8=0,0,MIN(Cadastro_Cargas!$E$15,MAX(Cadastro_Cargas!$F$15,Perfil_Area!$C$8*RANDBETWEEN(85,115)/100))))</f>
        <v>0.336</v>
      </c>
    </row>
    <row r="3712" ht="15.0" customHeight="1">
      <c r="A3712" s="45">
        <v>45669.0416666667</v>
      </c>
      <c r="B3712" s="35">
        <v>1.0</v>
      </c>
      <c r="C3712" s="35" t="s">
        <v>128</v>
      </c>
      <c r="D3712" s="36" t="s">
        <v>104</v>
      </c>
      <c r="E3712" s="35" t="s">
        <v>173</v>
      </c>
      <c r="F3712" s="46">
        <f>IF(Cadastro_Cargas!$E$2=0,0,IF(Perfil_Area!$D$9=0,0,MIN(Cadastro_Cargas!$E$2,MAX(Cadastro_Cargas!$F$2,Perfil_Area!$D$9*RANDBETWEEN(85,115)/100))))</f>
        <v>4</v>
      </c>
    </row>
    <row r="3713" ht="15.0" customHeight="1">
      <c r="A3713" s="45">
        <v>45669.0416666667</v>
      </c>
      <c r="B3713" s="35">
        <v>1.0</v>
      </c>
      <c r="C3713" s="35" t="s">
        <v>128</v>
      </c>
      <c r="D3713" s="36" t="s">
        <v>105</v>
      </c>
      <c r="E3713" s="35" t="s">
        <v>173</v>
      </c>
      <c r="F3713" s="46">
        <f>IF(Cadastro_Cargas!$E$3=0,0,IF(Perfil_Area!$D$11=0,0,MIN(Cadastro_Cargas!$E$3,MAX(Cadastro_Cargas!$F$3,Perfil_Area!$D$11*RANDBETWEEN(85,115)/100))))</f>
        <v>0</v>
      </c>
    </row>
    <row r="3714" ht="15.0" customHeight="1">
      <c r="A3714" s="45">
        <v>45669.0416666667</v>
      </c>
      <c r="B3714" s="35">
        <v>1.0</v>
      </c>
      <c r="C3714" s="35" t="s">
        <v>128</v>
      </c>
      <c r="D3714" s="36" t="s">
        <v>106</v>
      </c>
      <c r="E3714" s="35" t="s">
        <v>173</v>
      </c>
      <c r="F3714" s="46">
        <f>IF(Cadastro_Cargas!$E$4=0,0,IF(Perfil_Area!$D$13=0,0,MIN(Cadastro_Cargas!$E$4,MAX(Cadastro_Cargas!$F$4,Perfil_Area!$D$13*RANDBETWEEN(85,115)/100))))</f>
        <v>0</v>
      </c>
    </row>
    <row r="3715" ht="15.0" customHeight="1">
      <c r="A3715" s="45">
        <v>45669.0416666667</v>
      </c>
      <c r="B3715" s="35">
        <v>1.0</v>
      </c>
      <c r="C3715" s="35" t="s">
        <v>128</v>
      </c>
      <c r="D3715" s="36" t="s">
        <v>107</v>
      </c>
      <c r="E3715" s="35" t="s">
        <v>173</v>
      </c>
      <c r="F3715" s="46">
        <f>IF(Cadastro_Cargas!$E$5=0,0,IF(Perfil_Area!$D$15=0,0,MIN(Cadastro_Cargas!$E$5,MAX(Cadastro_Cargas!$F$5,Perfil_Area!$D$15*RANDBETWEEN(85,115)/100))))</f>
        <v>0.2</v>
      </c>
    </row>
    <row r="3716" ht="15.0" customHeight="1">
      <c r="A3716" s="45">
        <v>45669.0416666667</v>
      </c>
      <c r="B3716" s="35">
        <v>1.0</v>
      </c>
      <c r="C3716" s="35" t="s">
        <v>128</v>
      </c>
      <c r="D3716" s="39" t="s">
        <v>31</v>
      </c>
      <c r="E3716" s="35" t="s">
        <v>174</v>
      </c>
      <c r="F3716" s="46">
        <f>IF(Cadastro_Cargas!$E$6=0,0,IF(Perfil_Area!$D$3=0,0,MIN(Cadastro_Cargas!$E$6,MAX(Cadastro_Cargas!$F$6,Perfil_Area!$D$3*RANDBETWEEN(85,115)/100))))</f>
        <v>0.606</v>
      </c>
    </row>
    <row r="3717" ht="15.0" customHeight="1">
      <c r="A3717" s="45">
        <v>45669.0416666667</v>
      </c>
      <c r="B3717" s="35">
        <v>1.0</v>
      </c>
      <c r="C3717" s="35" t="s">
        <v>128</v>
      </c>
      <c r="D3717" s="40" t="s">
        <v>44</v>
      </c>
      <c r="E3717" s="35" t="s">
        <v>174</v>
      </c>
      <c r="F3717" s="46">
        <f>IF(Cadastro_Cargas!$E$7=0,0,IF(Perfil_Area!$D$5=0,0,MIN(Cadastro_Cargas!$E$7,MAX(Cadastro_Cargas!$F$7,Perfil_Area!$D$5*RANDBETWEEN(85,115)/100))))</f>
        <v>0.29318</v>
      </c>
    </row>
    <row r="3718" ht="15.0" customHeight="1">
      <c r="A3718" s="45">
        <v>45669.0416666667</v>
      </c>
      <c r="B3718" s="35">
        <v>1.0</v>
      </c>
      <c r="C3718" s="35" t="s">
        <v>128</v>
      </c>
      <c r="D3718" s="41" t="s">
        <v>56</v>
      </c>
      <c r="E3718" s="35" t="s">
        <v>174</v>
      </c>
      <c r="F3718" s="46">
        <f>IF(Cadastro_Cargas!$E$8=0,0,IF(Perfil_Area!$D$7=0,0,MIN(Cadastro_Cargas!$E$8,MAX(Cadastro_Cargas!$F$8,Perfil_Area!$D$7*RANDBETWEEN(85,115)/100))))</f>
        <v>0.17424</v>
      </c>
    </row>
    <row r="3719" ht="15.0" customHeight="1">
      <c r="A3719" s="45">
        <v>45669.0416666667</v>
      </c>
      <c r="B3719" s="35">
        <v>1.0</v>
      </c>
      <c r="C3719" s="35" t="s">
        <v>129</v>
      </c>
      <c r="D3719" s="36" t="s">
        <v>104</v>
      </c>
      <c r="E3719" s="35" t="s">
        <v>173</v>
      </c>
      <c r="F3719" s="46">
        <f>IF(Cadastro_Cargas!$E$9=0,0,IF(Perfil_Area!$D$10=0,0,MIN(Cadastro_Cargas!$E$9,MAX(Cadastro_Cargas!$F$9,Perfil_Area!$D$10*RANDBETWEEN(85,115)/100))))</f>
        <v>8</v>
      </c>
    </row>
    <row r="3720" ht="15.0" customHeight="1">
      <c r="A3720" s="45">
        <v>45669.0416666667</v>
      </c>
      <c r="B3720" s="35">
        <v>1.0</v>
      </c>
      <c r="C3720" s="35" t="s">
        <v>129</v>
      </c>
      <c r="D3720" s="36" t="s">
        <v>105</v>
      </c>
      <c r="E3720" s="35" t="s">
        <v>173</v>
      </c>
      <c r="F3720" s="46">
        <f>IF(Cadastro_Cargas!$E$10=0,0,IF(Perfil_Area!$D$12=0,0,MIN(Cadastro_Cargas!$E$10,MAX(Cadastro_Cargas!$F$10,Perfil_Area!$D$12*RANDBETWEEN(85,115)/100))))</f>
        <v>17.6</v>
      </c>
    </row>
    <row r="3721" ht="15.0" customHeight="1">
      <c r="A3721" s="45">
        <v>45669.0416666667</v>
      </c>
      <c r="B3721" s="35">
        <v>1.0</v>
      </c>
      <c r="C3721" s="35" t="s">
        <v>129</v>
      </c>
      <c r="D3721" s="36" t="s">
        <v>106</v>
      </c>
      <c r="E3721" s="35" t="s">
        <v>173</v>
      </c>
      <c r="F3721" s="46">
        <f>IF(Cadastro_Cargas!$E$11=0,0,IF(Perfil_Area!$D$14=0,0,MIN(Cadastro_Cargas!$E$11,MAX(Cadastro_Cargas!$F$11,Perfil_Area!$D$14*RANDBETWEEN(85,115)/100))))</f>
        <v>2.358098068</v>
      </c>
    </row>
    <row r="3722" ht="15.0" customHeight="1">
      <c r="A3722" s="45">
        <v>45669.0416666667</v>
      </c>
      <c r="B3722" s="35">
        <v>1.0</v>
      </c>
      <c r="C3722" s="35" t="s">
        <v>129</v>
      </c>
      <c r="D3722" s="36" t="s">
        <v>107</v>
      </c>
      <c r="E3722" s="35" t="s">
        <v>173</v>
      </c>
      <c r="F3722" s="46">
        <f>IF(Cadastro_Cargas!$E$12=0,0,IF(Perfil_Area!$D$16=0,0,MIN(Cadastro_Cargas!$E$12,MAX(Cadastro_Cargas!$F$12,Perfil_Area!$D$16*RANDBETWEEN(85,115)/100))))</f>
        <v>0.174</v>
      </c>
    </row>
    <row r="3723" ht="15.0" customHeight="1">
      <c r="A3723" s="45">
        <v>45669.0416666667</v>
      </c>
      <c r="B3723" s="35">
        <v>1.0</v>
      </c>
      <c r="C3723" s="35" t="s">
        <v>129</v>
      </c>
      <c r="D3723" s="39" t="s">
        <v>31</v>
      </c>
      <c r="E3723" s="35" t="s">
        <v>174</v>
      </c>
      <c r="F3723" s="46">
        <f>IF(Cadastro_Cargas!$E$13=0,0,IF(Perfil_Area!$D$4=0,0,MIN(Cadastro_Cargas!$E$13,MAX(Cadastro_Cargas!$F$13,Perfil_Area!$D$4*RANDBETWEEN(85,115)/100))))</f>
        <v>1.1175</v>
      </c>
    </row>
    <row r="3724" ht="15.0" customHeight="1">
      <c r="A3724" s="45">
        <v>45669.0416666667</v>
      </c>
      <c r="B3724" s="35">
        <v>1.0</v>
      </c>
      <c r="C3724" s="35" t="s">
        <v>129</v>
      </c>
      <c r="D3724" s="40" t="s">
        <v>44</v>
      </c>
      <c r="E3724" s="35" t="s">
        <v>174</v>
      </c>
      <c r="F3724" s="46">
        <f>IF(Cadastro_Cargas!$E$14=0,0,IF(Perfil_Area!$D$6=0,0,MIN(Cadastro_Cargas!$E$14,MAX(Cadastro_Cargas!$F$14,Perfil_Area!$D$6*RANDBETWEEN(85,115)/100))))</f>
        <v>0.44522</v>
      </c>
    </row>
    <row r="3725" ht="15.0" customHeight="1">
      <c r="A3725" s="45">
        <v>45669.0416666667</v>
      </c>
      <c r="B3725" s="35">
        <v>1.0</v>
      </c>
      <c r="C3725" s="35" t="s">
        <v>129</v>
      </c>
      <c r="D3725" s="41" t="s">
        <v>56</v>
      </c>
      <c r="E3725" s="35" t="s">
        <v>174</v>
      </c>
      <c r="F3725" s="46">
        <f>IF(Cadastro_Cargas!$E$15=0,0,IF(Perfil_Area!$D$8=0,0,MIN(Cadastro_Cargas!$E$15,MAX(Cadastro_Cargas!$F$15,Perfil_Area!$D$8*RANDBETWEEN(85,115)/100))))</f>
        <v>0.336</v>
      </c>
    </row>
    <row r="3726" ht="15.0" customHeight="1">
      <c r="A3726" s="45">
        <v>45669.0833333333</v>
      </c>
      <c r="B3726" s="35">
        <v>2.0</v>
      </c>
      <c r="C3726" s="35" t="s">
        <v>128</v>
      </c>
      <c r="D3726" s="36" t="s">
        <v>104</v>
      </c>
      <c r="E3726" s="35" t="s">
        <v>173</v>
      </c>
      <c r="F3726" s="46">
        <f>IF(Cadastro_Cargas!$E$2=0,0,IF(Perfil_Area!$E$9=0,0,MIN(Cadastro_Cargas!$E$2,MAX(Cadastro_Cargas!$F$2,Perfil_Area!$E$9*RANDBETWEEN(85,115)/100))))</f>
        <v>3.88</v>
      </c>
    </row>
    <row r="3727" ht="15.0" customHeight="1">
      <c r="A3727" s="45">
        <v>45669.0833333333</v>
      </c>
      <c r="B3727" s="35">
        <v>2.0</v>
      </c>
      <c r="C3727" s="35" t="s">
        <v>128</v>
      </c>
      <c r="D3727" s="36" t="s">
        <v>105</v>
      </c>
      <c r="E3727" s="35" t="s">
        <v>173</v>
      </c>
      <c r="F3727" s="46">
        <f>IF(Cadastro_Cargas!$E$3=0,0,IF(Perfil_Area!$E$11=0,0,MIN(Cadastro_Cargas!$E$3,MAX(Cadastro_Cargas!$F$3,Perfil_Area!$E$11*RANDBETWEEN(85,115)/100))))</f>
        <v>0</v>
      </c>
    </row>
    <row r="3728" ht="15.0" customHeight="1">
      <c r="A3728" s="45">
        <v>45669.0833333333</v>
      </c>
      <c r="B3728" s="35">
        <v>2.0</v>
      </c>
      <c r="C3728" s="35" t="s">
        <v>128</v>
      </c>
      <c r="D3728" s="36" t="s">
        <v>106</v>
      </c>
      <c r="E3728" s="35" t="s">
        <v>173</v>
      </c>
      <c r="F3728" s="46">
        <f>IF(Cadastro_Cargas!$E$4=0,0,IF(Perfil_Area!$E$13=0,0,MIN(Cadastro_Cargas!$E$4,MAX(Cadastro_Cargas!$F$4,Perfil_Area!$E$13*RANDBETWEEN(85,115)/100))))</f>
        <v>0</v>
      </c>
    </row>
    <row r="3729" ht="15.0" customHeight="1">
      <c r="A3729" s="45">
        <v>45669.0833333333</v>
      </c>
      <c r="B3729" s="35">
        <v>2.0</v>
      </c>
      <c r="C3729" s="35" t="s">
        <v>128</v>
      </c>
      <c r="D3729" s="36" t="s">
        <v>107</v>
      </c>
      <c r="E3729" s="35" t="s">
        <v>173</v>
      </c>
      <c r="F3729" s="46">
        <f>IF(Cadastro_Cargas!$E$5=0,0,IF(Perfil_Area!$E$15=0,0,MIN(Cadastro_Cargas!$E$5,MAX(Cadastro_Cargas!$F$5,Perfil_Area!$E$15*RANDBETWEEN(85,115)/100))))</f>
        <v>0.2</v>
      </c>
    </row>
    <row r="3730" ht="15.0" customHeight="1">
      <c r="A3730" s="45">
        <v>45669.0833333333</v>
      </c>
      <c r="B3730" s="35">
        <v>2.0</v>
      </c>
      <c r="C3730" s="35" t="s">
        <v>128</v>
      </c>
      <c r="D3730" s="39" t="s">
        <v>31</v>
      </c>
      <c r="E3730" s="35" t="s">
        <v>174</v>
      </c>
      <c r="F3730" s="46">
        <f>IF(Cadastro_Cargas!$E$6=0,0,IF(Perfil_Area!$E$3=0,0,MIN(Cadastro_Cargas!$E$6,MAX(Cadastro_Cargas!$F$6,Perfil_Area!$E$3*RANDBETWEEN(85,115)/100))))</f>
        <v>0.606</v>
      </c>
    </row>
    <row r="3731" ht="15.0" customHeight="1">
      <c r="A3731" s="45">
        <v>45669.0833333333</v>
      </c>
      <c r="B3731" s="35">
        <v>2.0</v>
      </c>
      <c r="C3731" s="35" t="s">
        <v>128</v>
      </c>
      <c r="D3731" s="40" t="s">
        <v>44</v>
      </c>
      <c r="E3731" s="35" t="s">
        <v>174</v>
      </c>
      <c r="F3731" s="46">
        <f>IF(Cadastro_Cargas!$E$7=0,0,IF(Perfil_Area!$E$5=0,0,MIN(Cadastro_Cargas!$E$7,MAX(Cadastro_Cargas!$F$7,Perfil_Area!$E$5*RANDBETWEEN(85,115)/100))))</f>
        <v>0.25482</v>
      </c>
    </row>
    <row r="3732" ht="15.0" customHeight="1">
      <c r="A3732" s="45">
        <v>45669.0833333333</v>
      </c>
      <c r="B3732" s="35">
        <v>2.0</v>
      </c>
      <c r="C3732" s="35" t="s">
        <v>128</v>
      </c>
      <c r="D3732" s="41" t="s">
        <v>56</v>
      </c>
      <c r="E3732" s="35" t="s">
        <v>174</v>
      </c>
      <c r="F3732" s="46">
        <f>IF(Cadastro_Cargas!$E$8=0,0,IF(Perfil_Area!$E$7=0,0,MIN(Cadastro_Cargas!$E$8,MAX(Cadastro_Cargas!$F$8,Perfil_Area!$E$7*RANDBETWEEN(85,115)/100))))</f>
        <v>0.15488</v>
      </c>
    </row>
    <row r="3733" ht="15.0" customHeight="1">
      <c r="A3733" s="45">
        <v>45669.0833333333</v>
      </c>
      <c r="B3733" s="35">
        <v>2.0</v>
      </c>
      <c r="C3733" s="35" t="s">
        <v>129</v>
      </c>
      <c r="D3733" s="36" t="s">
        <v>104</v>
      </c>
      <c r="E3733" s="35" t="s">
        <v>173</v>
      </c>
      <c r="F3733" s="46">
        <f>IF(Cadastro_Cargas!$E$9=0,0,IF(Perfil_Area!$E$10=0,0,MIN(Cadastro_Cargas!$E$9,MAX(Cadastro_Cargas!$F$9,Perfil_Area!$E$10*RANDBETWEEN(85,115)/100))))</f>
        <v>7.28</v>
      </c>
    </row>
    <row r="3734" ht="15.0" customHeight="1">
      <c r="A3734" s="45">
        <v>45669.0833333333</v>
      </c>
      <c r="B3734" s="35">
        <v>2.0</v>
      </c>
      <c r="C3734" s="35" t="s">
        <v>129</v>
      </c>
      <c r="D3734" s="36" t="s">
        <v>105</v>
      </c>
      <c r="E3734" s="35" t="s">
        <v>173</v>
      </c>
      <c r="F3734" s="46">
        <f>IF(Cadastro_Cargas!$E$10=0,0,IF(Perfil_Area!$E$12=0,0,MIN(Cadastro_Cargas!$E$10,MAX(Cadastro_Cargas!$F$10,Perfil_Area!$E$12*RANDBETWEEN(85,115)/100))))</f>
        <v>0</v>
      </c>
    </row>
    <row r="3735" ht="15.0" customHeight="1">
      <c r="A3735" s="45">
        <v>45669.0833333333</v>
      </c>
      <c r="B3735" s="35">
        <v>2.0</v>
      </c>
      <c r="C3735" s="35" t="s">
        <v>129</v>
      </c>
      <c r="D3735" s="36" t="s">
        <v>106</v>
      </c>
      <c r="E3735" s="35" t="s">
        <v>173</v>
      </c>
      <c r="F3735" s="46">
        <f>IF(Cadastro_Cargas!$E$11=0,0,IF(Perfil_Area!$E$14=0,0,MIN(Cadastro_Cargas!$E$11,MAX(Cadastro_Cargas!$F$11,Perfil_Area!$E$14*RANDBETWEEN(85,115)/100))))</f>
        <v>2.139138187</v>
      </c>
    </row>
    <row r="3736" ht="15.0" customHeight="1">
      <c r="A3736" s="45">
        <v>45669.0833333333</v>
      </c>
      <c r="B3736" s="35">
        <v>2.0</v>
      </c>
      <c r="C3736" s="35" t="s">
        <v>129</v>
      </c>
      <c r="D3736" s="36" t="s">
        <v>107</v>
      </c>
      <c r="E3736" s="35" t="s">
        <v>173</v>
      </c>
      <c r="F3736" s="46">
        <f>IF(Cadastro_Cargas!$E$12=0,0,IF(Perfil_Area!$E$16=0,0,MIN(Cadastro_Cargas!$E$12,MAX(Cadastro_Cargas!$F$12,Perfil_Area!$E$16*RANDBETWEEN(85,115)/100))))</f>
        <v>0.2</v>
      </c>
    </row>
    <row r="3737" ht="15.0" customHeight="1">
      <c r="A3737" s="45">
        <v>45669.0833333333</v>
      </c>
      <c r="B3737" s="35">
        <v>2.0</v>
      </c>
      <c r="C3737" s="35" t="s">
        <v>129</v>
      </c>
      <c r="D3737" s="39" t="s">
        <v>31</v>
      </c>
      <c r="E3737" s="35" t="s">
        <v>174</v>
      </c>
      <c r="F3737" s="46">
        <f>IF(Cadastro_Cargas!$E$13=0,0,IF(Perfil_Area!$E$4=0,0,MIN(Cadastro_Cargas!$E$13,MAX(Cadastro_Cargas!$F$13,Perfil_Area!$E$4*RANDBETWEEN(85,115)/100))))</f>
        <v>1.1175</v>
      </c>
    </row>
    <row r="3738" ht="15.0" customHeight="1">
      <c r="A3738" s="45">
        <v>45669.0833333333</v>
      </c>
      <c r="B3738" s="35">
        <v>2.0</v>
      </c>
      <c r="C3738" s="35" t="s">
        <v>129</v>
      </c>
      <c r="D3738" s="40" t="s">
        <v>44</v>
      </c>
      <c r="E3738" s="35" t="s">
        <v>174</v>
      </c>
      <c r="F3738" s="46">
        <f>IF(Cadastro_Cargas!$E$14=0,0,IF(Perfil_Area!$E$6=0,0,MIN(Cadastro_Cargas!$E$14,MAX(Cadastro_Cargas!$F$14,Perfil_Area!$E$6*RANDBETWEEN(85,115)/100))))</f>
        <v>0.394</v>
      </c>
    </row>
    <row r="3739" ht="15.0" customHeight="1">
      <c r="A3739" s="45">
        <v>45669.0833333333</v>
      </c>
      <c r="B3739" s="35">
        <v>2.0</v>
      </c>
      <c r="C3739" s="35" t="s">
        <v>129</v>
      </c>
      <c r="D3739" s="41" t="s">
        <v>56</v>
      </c>
      <c r="E3739" s="35" t="s">
        <v>174</v>
      </c>
      <c r="F3739" s="46">
        <f>IF(Cadastro_Cargas!$E$15=0,0,IF(Perfil_Area!$E$8=0,0,MIN(Cadastro_Cargas!$E$15,MAX(Cadastro_Cargas!$F$15,Perfil_Area!$E$8*RANDBETWEEN(85,115)/100))))</f>
        <v>0.336</v>
      </c>
    </row>
    <row r="3740" ht="15.0" customHeight="1">
      <c r="A3740" s="45">
        <v>45669.125</v>
      </c>
      <c r="B3740" s="35">
        <v>3.0</v>
      </c>
      <c r="C3740" s="35" t="s">
        <v>128</v>
      </c>
      <c r="D3740" s="36" t="s">
        <v>104</v>
      </c>
      <c r="E3740" s="35" t="s">
        <v>173</v>
      </c>
      <c r="F3740" s="46">
        <f>IF(Cadastro_Cargas!$E$2=0,0,IF(Perfil_Area!$F$9=0,0,MIN(Cadastro_Cargas!$E$2,MAX(Cadastro_Cargas!$F$2,Perfil_Area!$F$9*RANDBETWEEN(85,115)/100))))</f>
        <v>3.96</v>
      </c>
    </row>
    <row r="3741" ht="15.0" customHeight="1">
      <c r="A3741" s="45">
        <v>45669.125</v>
      </c>
      <c r="B3741" s="35">
        <v>3.0</v>
      </c>
      <c r="C3741" s="35" t="s">
        <v>128</v>
      </c>
      <c r="D3741" s="36" t="s">
        <v>105</v>
      </c>
      <c r="E3741" s="35" t="s">
        <v>173</v>
      </c>
      <c r="F3741" s="46">
        <f>IF(Cadastro_Cargas!$E$3=0,0,IF(Perfil_Area!$F$11=0,0,MIN(Cadastro_Cargas!$E$3,MAX(Cadastro_Cargas!$F$3,Perfil_Area!$F$11*RANDBETWEEN(85,115)/100))))</f>
        <v>0</v>
      </c>
    </row>
    <row r="3742" ht="15.0" customHeight="1">
      <c r="A3742" s="45">
        <v>45669.125</v>
      </c>
      <c r="B3742" s="35">
        <v>3.0</v>
      </c>
      <c r="C3742" s="35" t="s">
        <v>128</v>
      </c>
      <c r="D3742" s="36" t="s">
        <v>106</v>
      </c>
      <c r="E3742" s="35" t="s">
        <v>173</v>
      </c>
      <c r="F3742" s="46">
        <f>IF(Cadastro_Cargas!$E$4=0,0,IF(Perfil_Area!$F$13=0,0,MIN(Cadastro_Cargas!$E$4,MAX(Cadastro_Cargas!$F$4,Perfil_Area!$F$13*RANDBETWEEN(85,115)/100))))</f>
        <v>0</v>
      </c>
    </row>
    <row r="3743" ht="15.0" customHeight="1">
      <c r="A3743" s="45">
        <v>45669.125</v>
      </c>
      <c r="B3743" s="35">
        <v>3.0</v>
      </c>
      <c r="C3743" s="35" t="s">
        <v>128</v>
      </c>
      <c r="D3743" s="36" t="s">
        <v>107</v>
      </c>
      <c r="E3743" s="35" t="s">
        <v>173</v>
      </c>
      <c r="F3743" s="46">
        <f>IF(Cadastro_Cargas!$E$5=0,0,IF(Perfil_Area!$F$15=0,0,MIN(Cadastro_Cargas!$E$5,MAX(Cadastro_Cargas!$F$5,Perfil_Area!$F$15*RANDBETWEEN(85,115)/100))))</f>
        <v>0.182</v>
      </c>
    </row>
    <row r="3744" ht="15.0" customHeight="1">
      <c r="A3744" s="45">
        <v>45669.125</v>
      </c>
      <c r="B3744" s="35">
        <v>3.0</v>
      </c>
      <c r="C3744" s="35" t="s">
        <v>128</v>
      </c>
      <c r="D3744" s="39" t="s">
        <v>31</v>
      </c>
      <c r="E3744" s="35" t="s">
        <v>174</v>
      </c>
      <c r="F3744" s="46">
        <f>IF(Cadastro_Cargas!$E$6=0,0,IF(Perfil_Area!$F$3=0,0,MIN(Cadastro_Cargas!$E$6,MAX(Cadastro_Cargas!$F$6,Perfil_Area!$F$3*RANDBETWEEN(85,115)/100))))</f>
        <v>0.606</v>
      </c>
    </row>
    <row r="3745" ht="15.0" customHeight="1">
      <c r="A3745" s="45">
        <v>45669.125</v>
      </c>
      <c r="B3745" s="35">
        <v>3.0</v>
      </c>
      <c r="C3745" s="35" t="s">
        <v>128</v>
      </c>
      <c r="D3745" s="40" t="s">
        <v>44</v>
      </c>
      <c r="E3745" s="35" t="s">
        <v>174</v>
      </c>
      <c r="F3745" s="46">
        <f>IF(Cadastro_Cargas!$E$7=0,0,IF(Perfil_Area!$F$5=0,0,MIN(Cadastro_Cargas!$E$7,MAX(Cadastro_Cargas!$F$7,Perfil_Area!$F$5*RANDBETWEEN(85,115)/100))))</f>
        <v>0.26852</v>
      </c>
    </row>
    <row r="3746" ht="15.0" customHeight="1">
      <c r="A3746" s="45">
        <v>45669.125</v>
      </c>
      <c r="B3746" s="35">
        <v>3.0</v>
      </c>
      <c r="C3746" s="35" t="s">
        <v>128</v>
      </c>
      <c r="D3746" s="41" t="s">
        <v>56</v>
      </c>
      <c r="E3746" s="35" t="s">
        <v>174</v>
      </c>
      <c r="F3746" s="46">
        <f>IF(Cadastro_Cargas!$E$8=0,0,IF(Perfil_Area!$F$7=0,0,MIN(Cadastro_Cargas!$E$8,MAX(Cadastro_Cargas!$F$8,Perfil_Area!$F$7*RANDBETWEEN(85,115)/100))))</f>
        <v>0.176</v>
      </c>
    </row>
    <row r="3747" ht="15.0" customHeight="1">
      <c r="A3747" s="45">
        <v>45669.125</v>
      </c>
      <c r="B3747" s="35">
        <v>3.0</v>
      </c>
      <c r="C3747" s="35" t="s">
        <v>129</v>
      </c>
      <c r="D3747" s="36" t="s">
        <v>104</v>
      </c>
      <c r="E3747" s="35" t="s">
        <v>173</v>
      </c>
      <c r="F3747" s="46">
        <f>IF(Cadastro_Cargas!$E$9=0,0,IF(Perfil_Area!$F$10=0,0,MIN(Cadastro_Cargas!$E$9,MAX(Cadastro_Cargas!$F$9,Perfil_Area!$F$10*RANDBETWEEN(85,115)/100))))</f>
        <v>7.44</v>
      </c>
    </row>
    <row r="3748" ht="15.0" customHeight="1">
      <c r="A3748" s="45">
        <v>45669.125</v>
      </c>
      <c r="B3748" s="35">
        <v>3.0</v>
      </c>
      <c r="C3748" s="35" t="s">
        <v>129</v>
      </c>
      <c r="D3748" s="36" t="s">
        <v>105</v>
      </c>
      <c r="E3748" s="35" t="s">
        <v>173</v>
      </c>
      <c r="F3748" s="46">
        <f>IF(Cadastro_Cargas!$E$10=0,0,IF(Perfil_Area!$F$12=0,0,MIN(Cadastro_Cargas!$E$10,MAX(Cadastro_Cargas!$F$10,Perfil_Area!$F$12*RANDBETWEEN(85,115)/100))))</f>
        <v>0</v>
      </c>
    </row>
    <row r="3749" ht="15.0" customHeight="1">
      <c r="A3749" s="45">
        <v>45669.125</v>
      </c>
      <c r="B3749" s="35">
        <v>3.0</v>
      </c>
      <c r="C3749" s="35" t="s">
        <v>129</v>
      </c>
      <c r="D3749" s="36" t="s">
        <v>106</v>
      </c>
      <c r="E3749" s="35" t="s">
        <v>173</v>
      </c>
      <c r="F3749" s="46">
        <f>IF(Cadastro_Cargas!$E$11=0,0,IF(Perfil_Area!$F$14=0,0,MIN(Cadastro_Cargas!$E$11,MAX(Cadastro_Cargas!$F$11,Perfil_Area!$F$14*RANDBETWEEN(85,115)/100))))</f>
        <v>2.367013373</v>
      </c>
    </row>
    <row r="3750" ht="15.0" customHeight="1">
      <c r="A3750" s="45">
        <v>45669.125</v>
      </c>
      <c r="B3750" s="35">
        <v>3.0</v>
      </c>
      <c r="C3750" s="35" t="s">
        <v>129</v>
      </c>
      <c r="D3750" s="36" t="s">
        <v>107</v>
      </c>
      <c r="E3750" s="35" t="s">
        <v>173</v>
      </c>
      <c r="F3750" s="46">
        <f>IF(Cadastro_Cargas!$E$12=0,0,IF(Perfil_Area!$F$16=0,0,MIN(Cadastro_Cargas!$E$12,MAX(Cadastro_Cargas!$F$12,Perfil_Area!$F$16*RANDBETWEEN(85,115)/100))))</f>
        <v>0.2</v>
      </c>
    </row>
    <row r="3751" ht="15.0" customHeight="1">
      <c r="A3751" s="45">
        <v>45669.125</v>
      </c>
      <c r="B3751" s="35">
        <v>3.0</v>
      </c>
      <c r="C3751" s="35" t="s">
        <v>129</v>
      </c>
      <c r="D3751" s="39" t="s">
        <v>31</v>
      </c>
      <c r="E3751" s="35" t="s">
        <v>174</v>
      </c>
      <c r="F3751" s="46">
        <f>IF(Cadastro_Cargas!$E$13=0,0,IF(Perfil_Area!$F$4=0,0,MIN(Cadastro_Cargas!$E$13,MAX(Cadastro_Cargas!$F$13,Perfil_Area!$F$4*RANDBETWEEN(85,115)/100))))</f>
        <v>1.1175</v>
      </c>
    </row>
    <row r="3752" ht="15.0" customHeight="1">
      <c r="A3752" s="45">
        <v>45669.125</v>
      </c>
      <c r="B3752" s="35">
        <v>3.0</v>
      </c>
      <c r="C3752" s="35" t="s">
        <v>129</v>
      </c>
      <c r="D3752" s="40" t="s">
        <v>44</v>
      </c>
      <c r="E3752" s="35" t="s">
        <v>174</v>
      </c>
      <c r="F3752" s="46">
        <f>IF(Cadastro_Cargas!$E$14=0,0,IF(Perfil_Area!$F$6=0,0,MIN(Cadastro_Cargas!$E$14,MAX(Cadastro_Cargas!$F$14,Perfil_Area!$F$6*RANDBETWEEN(85,115)/100))))</f>
        <v>0.42946</v>
      </c>
    </row>
    <row r="3753" ht="15.0" customHeight="1">
      <c r="A3753" s="45">
        <v>45669.125</v>
      </c>
      <c r="B3753" s="35">
        <v>3.0</v>
      </c>
      <c r="C3753" s="35" t="s">
        <v>129</v>
      </c>
      <c r="D3753" s="41" t="s">
        <v>56</v>
      </c>
      <c r="E3753" s="35" t="s">
        <v>174</v>
      </c>
      <c r="F3753" s="46">
        <f>IF(Cadastro_Cargas!$E$15=0,0,IF(Perfil_Area!$F$8=0,0,MIN(Cadastro_Cargas!$E$15,MAX(Cadastro_Cargas!$F$15,Perfil_Area!$F$8*RANDBETWEEN(85,115)/100))))</f>
        <v>0.28896</v>
      </c>
    </row>
    <row r="3754" ht="15.0" customHeight="1">
      <c r="A3754" s="45">
        <v>45669.1666666667</v>
      </c>
      <c r="B3754" s="35">
        <v>4.0</v>
      </c>
      <c r="C3754" s="35" t="s">
        <v>128</v>
      </c>
      <c r="D3754" s="36" t="s">
        <v>104</v>
      </c>
      <c r="E3754" s="35" t="s">
        <v>173</v>
      </c>
      <c r="F3754" s="46">
        <f>IF(Cadastro_Cargas!$E$2=0,0,IF(Perfil_Area!$G$9=0,0,MIN(Cadastro_Cargas!$E$2,MAX(Cadastro_Cargas!$F$2,Perfil_Area!$G$9*RANDBETWEEN(85,115)/100))))</f>
        <v>4</v>
      </c>
    </row>
    <row r="3755" ht="15.0" customHeight="1">
      <c r="A3755" s="45">
        <v>45669.1666666667</v>
      </c>
      <c r="B3755" s="35">
        <v>4.0</v>
      </c>
      <c r="C3755" s="35" t="s">
        <v>128</v>
      </c>
      <c r="D3755" s="36" t="s">
        <v>105</v>
      </c>
      <c r="E3755" s="35" t="s">
        <v>173</v>
      </c>
      <c r="F3755" s="46">
        <f>IF(Cadastro_Cargas!$E$3=0,0,IF(Perfil_Area!$G$11=0,0,MIN(Cadastro_Cargas!$E$3,MAX(Cadastro_Cargas!$F$3,Perfil_Area!$G$11*RANDBETWEEN(85,115)/100))))</f>
        <v>0</v>
      </c>
    </row>
    <row r="3756" ht="15.0" customHeight="1">
      <c r="A3756" s="45">
        <v>45669.1666666667</v>
      </c>
      <c r="B3756" s="35">
        <v>4.0</v>
      </c>
      <c r="C3756" s="35" t="s">
        <v>128</v>
      </c>
      <c r="D3756" s="36" t="s">
        <v>106</v>
      </c>
      <c r="E3756" s="35" t="s">
        <v>173</v>
      </c>
      <c r="F3756" s="46">
        <f>IF(Cadastro_Cargas!$E$4=0,0,IF(Perfil_Area!$G$13=0,0,MIN(Cadastro_Cargas!$E$4,MAX(Cadastro_Cargas!$F$4,Perfil_Area!$G$13*RANDBETWEEN(85,115)/100))))</f>
        <v>0</v>
      </c>
    </row>
    <row r="3757" ht="15.0" customHeight="1">
      <c r="A3757" s="45">
        <v>45669.1666666667</v>
      </c>
      <c r="B3757" s="35">
        <v>4.0</v>
      </c>
      <c r="C3757" s="35" t="s">
        <v>128</v>
      </c>
      <c r="D3757" s="36" t="s">
        <v>107</v>
      </c>
      <c r="E3757" s="35" t="s">
        <v>173</v>
      </c>
      <c r="F3757" s="46">
        <f>IF(Cadastro_Cargas!$E$5=0,0,IF(Perfil_Area!$G$15=0,0,MIN(Cadastro_Cargas!$E$5,MAX(Cadastro_Cargas!$F$5,Perfil_Area!$G$15*RANDBETWEEN(85,115)/100))))</f>
        <v>0.2</v>
      </c>
    </row>
    <row r="3758" ht="15.0" customHeight="1">
      <c r="A3758" s="45">
        <v>45669.1666666667</v>
      </c>
      <c r="B3758" s="35">
        <v>4.0</v>
      </c>
      <c r="C3758" s="35" t="s">
        <v>128</v>
      </c>
      <c r="D3758" s="39" t="s">
        <v>31</v>
      </c>
      <c r="E3758" s="35" t="s">
        <v>174</v>
      </c>
      <c r="F3758" s="46">
        <f>IF(Cadastro_Cargas!$E$6=0,0,IF(Perfil_Area!$G$3=0,0,MIN(Cadastro_Cargas!$E$6,MAX(Cadastro_Cargas!$F$6,Perfil_Area!$G$3*RANDBETWEEN(85,115)/100))))</f>
        <v>0.606</v>
      </c>
    </row>
    <row r="3759" ht="15.0" customHeight="1">
      <c r="A3759" s="45">
        <v>45669.1666666667</v>
      </c>
      <c r="B3759" s="35">
        <v>4.0</v>
      </c>
      <c r="C3759" s="35" t="s">
        <v>128</v>
      </c>
      <c r="D3759" s="40" t="s">
        <v>44</v>
      </c>
      <c r="E3759" s="35" t="s">
        <v>174</v>
      </c>
      <c r="F3759" s="46">
        <f>IF(Cadastro_Cargas!$E$7=0,0,IF(Perfil_Area!$G$5=0,0,MIN(Cadastro_Cargas!$E$7,MAX(Cadastro_Cargas!$F$7,Perfil_Area!$G$5*RANDBETWEEN(85,115)/100))))</f>
        <v>0.27126</v>
      </c>
    </row>
    <row r="3760" ht="15.0" customHeight="1">
      <c r="A3760" s="45">
        <v>45669.1666666667</v>
      </c>
      <c r="B3760" s="35">
        <v>4.0</v>
      </c>
      <c r="C3760" s="35" t="s">
        <v>128</v>
      </c>
      <c r="D3760" s="41" t="s">
        <v>56</v>
      </c>
      <c r="E3760" s="35" t="s">
        <v>174</v>
      </c>
      <c r="F3760" s="46">
        <f>IF(Cadastro_Cargas!$E$8=0,0,IF(Perfil_Area!$G$7=0,0,MIN(Cadastro_Cargas!$E$8,MAX(Cadastro_Cargas!$F$8,Perfil_Area!$G$7*RANDBETWEEN(85,115)/100))))</f>
        <v>0.1343</v>
      </c>
    </row>
    <row r="3761" ht="15.0" customHeight="1">
      <c r="A3761" s="45">
        <v>45669.1666666667</v>
      </c>
      <c r="B3761" s="35">
        <v>4.0</v>
      </c>
      <c r="C3761" s="35" t="s">
        <v>129</v>
      </c>
      <c r="D3761" s="36" t="s">
        <v>104</v>
      </c>
      <c r="E3761" s="35" t="s">
        <v>173</v>
      </c>
      <c r="F3761" s="46">
        <f>IF(Cadastro_Cargas!$E$9=0,0,IF(Perfil_Area!$G$10=0,0,MIN(Cadastro_Cargas!$E$9,MAX(Cadastro_Cargas!$F$9,Perfil_Area!$G$10*RANDBETWEEN(85,115)/100))))</f>
        <v>8</v>
      </c>
    </row>
    <row r="3762" ht="15.0" customHeight="1">
      <c r="A3762" s="45">
        <v>45669.1666666667</v>
      </c>
      <c r="B3762" s="35">
        <v>4.0</v>
      </c>
      <c r="C3762" s="35" t="s">
        <v>129</v>
      </c>
      <c r="D3762" s="36" t="s">
        <v>105</v>
      </c>
      <c r="E3762" s="35" t="s">
        <v>173</v>
      </c>
      <c r="F3762" s="46">
        <f>IF(Cadastro_Cargas!$E$10=0,0,IF(Perfil_Area!$G$12=0,0,MIN(Cadastro_Cargas!$E$10,MAX(Cadastro_Cargas!$F$10,Perfil_Area!$G$12*RANDBETWEEN(85,115)/100))))</f>
        <v>0</v>
      </c>
    </row>
    <row r="3763" ht="15.0" customHeight="1">
      <c r="A3763" s="45">
        <v>45669.1666666667</v>
      </c>
      <c r="B3763" s="35">
        <v>4.0</v>
      </c>
      <c r="C3763" s="35" t="s">
        <v>129</v>
      </c>
      <c r="D3763" s="36" t="s">
        <v>106</v>
      </c>
      <c r="E3763" s="35" t="s">
        <v>173</v>
      </c>
      <c r="F3763" s="46">
        <f>IF(Cadastro_Cargas!$E$11=0,0,IF(Perfil_Area!$G$14=0,0,MIN(Cadastro_Cargas!$E$11,MAX(Cadastro_Cargas!$F$11,Perfil_Area!$G$14*RANDBETWEEN(85,115)/100))))</f>
        <v>2.367013373</v>
      </c>
    </row>
    <row r="3764" ht="15.0" customHeight="1">
      <c r="A3764" s="45">
        <v>45669.1666666667</v>
      </c>
      <c r="B3764" s="35">
        <v>4.0</v>
      </c>
      <c r="C3764" s="35" t="s">
        <v>129</v>
      </c>
      <c r="D3764" s="36" t="s">
        <v>107</v>
      </c>
      <c r="E3764" s="35" t="s">
        <v>173</v>
      </c>
      <c r="F3764" s="46">
        <f>IF(Cadastro_Cargas!$E$12=0,0,IF(Perfil_Area!$G$16=0,0,MIN(Cadastro_Cargas!$E$12,MAX(Cadastro_Cargas!$F$12,Perfil_Area!$G$16*RANDBETWEEN(85,115)/100))))</f>
        <v>0.2</v>
      </c>
    </row>
    <row r="3765" ht="15.0" customHeight="1">
      <c r="A3765" s="45">
        <v>45669.1666666667</v>
      </c>
      <c r="B3765" s="35">
        <v>4.0</v>
      </c>
      <c r="C3765" s="35" t="s">
        <v>129</v>
      </c>
      <c r="D3765" s="39" t="s">
        <v>31</v>
      </c>
      <c r="E3765" s="35" t="s">
        <v>174</v>
      </c>
      <c r="F3765" s="46">
        <f>IF(Cadastro_Cargas!$E$13=0,0,IF(Perfil_Area!$G$4=0,0,MIN(Cadastro_Cargas!$E$13,MAX(Cadastro_Cargas!$F$13,Perfil_Area!$G$4*RANDBETWEEN(85,115)/100))))</f>
        <v>1.1175</v>
      </c>
    </row>
    <row r="3766" ht="15.0" customHeight="1">
      <c r="A3766" s="45">
        <v>45669.1666666667</v>
      </c>
      <c r="B3766" s="35">
        <v>4.0</v>
      </c>
      <c r="C3766" s="35" t="s">
        <v>129</v>
      </c>
      <c r="D3766" s="40" t="s">
        <v>44</v>
      </c>
      <c r="E3766" s="35" t="s">
        <v>174</v>
      </c>
      <c r="F3766" s="46">
        <f>IF(Cadastro_Cargas!$E$14=0,0,IF(Perfil_Area!$G$6=0,0,MIN(Cadastro_Cargas!$E$14,MAX(Cadastro_Cargas!$F$14,Perfil_Area!$G$6*RANDBETWEEN(85,115)/100))))</f>
        <v>0.4137</v>
      </c>
    </row>
    <row r="3767" ht="15.0" customHeight="1">
      <c r="A3767" s="45">
        <v>45669.1666666667</v>
      </c>
      <c r="B3767" s="35">
        <v>4.0</v>
      </c>
      <c r="C3767" s="35" t="s">
        <v>129</v>
      </c>
      <c r="D3767" s="41" t="s">
        <v>56</v>
      </c>
      <c r="E3767" s="35" t="s">
        <v>174</v>
      </c>
      <c r="F3767" s="46">
        <f>IF(Cadastro_Cargas!$E$15=0,0,IF(Perfil_Area!$G$8=0,0,MIN(Cadastro_Cargas!$E$15,MAX(Cadastro_Cargas!$F$15,Perfil_Area!$G$8*RANDBETWEEN(85,115)/100))))</f>
        <v>0.31212</v>
      </c>
    </row>
    <row r="3768" ht="15.0" customHeight="1">
      <c r="A3768" s="45">
        <v>45669.2083333333</v>
      </c>
      <c r="B3768" s="35">
        <v>5.0</v>
      </c>
      <c r="C3768" s="35" t="s">
        <v>128</v>
      </c>
      <c r="D3768" s="36" t="s">
        <v>104</v>
      </c>
      <c r="E3768" s="35" t="s">
        <v>173</v>
      </c>
      <c r="F3768" s="46">
        <f>IF(Cadastro_Cargas!$E$2=0,0,IF(Perfil_Area!$H$9=0,0,MIN(Cadastro_Cargas!$E$2,MAX(Cadastro_Cargas!$F$2,Perfil_Area!$H$9*RANDBETWEEN(85,115)/100))))</f>
        <v>0</v>
      </c>
    </row>
    <row r="3769" ht="15.0" customHeight="1">
      <c r="A3769" s="45">
        <v>45669.2083333333</v>
      </c>
      <c r="B3769" s="35">
        <v>5.0</v>
      </c>
      <c r="C3769" s="35" t="s">
        <v>128</v>
      </c>
      <c r="D3769" s="36" t="s">
        <v>105</v>
      </c>
      <c r="E3769" s="35" t="s">
        <v>173</v>
      </c>
      <c r="F3769" s="46">
        <f>IF(Cadastro_Cargas!$E$3=0,0,IF(Perfil_Area!$H$11=0,0,MIN(Cadastro_Cargas!$E$3,MAX(Cadastro_Cargas!$F$3,Perfil_Area!$H$11*RANDBETWEEN(85,115)/100))))</f>
        <v>0</v>
      </c>
    </row>
    <row r="3770" ht="15.0" customHeight="1">
      <c r="A3770" s="45">
        <v>45669.2083333333</v>
      </c>
      <c r="B3770" s="35">
        <v>5.0</v>
      </c>
      <c r="C3770" s="35" t="s">
        <v>128</v>
      </c>
      <c r="D3770" s="36" t="s">
        <v>106</v>
      </c>
      <c r="E3770" s="35" t="s">
        <v>173</v>
      </c>
      <c r="F3770" s="46">
        <f>IF(Cadastro_Cargas!$E$4=0,0,IF(Perfil_Area!$H$13=0,0,MIN(Cadastro_Cargas!$E$4,MAX(Cadastro_Cargas!$F$4,Perfil_Area!$H$13*RANDBETWEEN(85,115)/100))))</f>
        <v>0</v>
      </c>
    </row>
    <row r="3771" ht="15.0" customHeight="1">
      <c r="A3771" s="45">
        <v>45669.2083333333</v>
      </c>
      <c r="B3771" s="35">
        <v>5.0</v>
      </c>
      <c r="C3771" s="35" t="s">
        <v>128</v>
      </c>
      <c r="D3771" s="36" t="s">
        <v>107</v>
      </c>
      <c r="E3771" s="35" t="s">
        <v>173</v>
      </c>
      <c r="F3771" s="46">
        <f>IF(Cadastro_Cargas!$E$5=0,0,IF(Perfil_Area!$H$15=0,0,MIN(Cadastro_Cargas!$E$5,MAX(Cadastro_Cargas!$F$5,Perfil_Area!$H$15*RANDBETWEEN(85,115)/100))))</f>
        <v>0.2</v>
      </c>
    </row>
    <row r="3772" ht="15.0" customHeight="1">
      <c r="A3772" s="45">
        <v>45669.2083333333</v>
      </c>
      <c r="B3772" s="35">
        <v>5.0</v>
      </c>
      <c r="C3772" s="35" t="s">
        <v>128</v>
      </c>
      <c r="D3772" s="39" t="s">
        <v>31</v>
      </c>
      <c r="E3772" s="35" t="s">
        <v>174</v>
      </c>
      <c r="F3772" s="46">
        <f>IF(Cadastro_Cargas!$E$6=0,0,IF(Perfil_Area!$H$3=0,0,MIN(Cadastro_Cargas!$E$6,MAX(Cadastro_Cargas!$F$6,Perfil_Area!$H$3*RANDBETWEEN(85,115)/100))))</f>
        <v>0.606</v>
      </c>
    </row>
    <row r="3773" ht="15.0" customHeight="1">
      <c r="A3773" s="45">
        <v>45669.2083333333</v>
      </c>
      <c r="B3773" s="35">
        <v>5.0</v>
      </c>
      <c r="C3773" s="35" t="s">
        <v>128</v>
      </c>
      <c r="D3773" s="40" t="s">
        <v>44</v>
      </c>
      <c r="E3773" s="35" t="s">
        <v>174</v>
      </c>
      <c r="F3773" s="46">
        <f>IF(Cadastro_Cargas!$E$7=0,0,IF(Perfil_Area!$H$5=0,0,MIN(Cadastro_Cargas!$E$7,MAX(Cadastro_Cargas!$F$7,Perfil_Area!$H$5*RANDBETWEEN(85,115)/100))))</f>
        <v>0.354</v>
      </c>
    </row>
    <row r="3774" ht="15.0" customHeight="1">
      <c r="A3774" s="45">
        <v>45669.2083333333</v>
      </c>
      <c r="B3774" s="35">
        <v>5.0</v>
      </c>
      <c r="C3774" s="35" t="s">
        <v>128</v>
      </c>
      <c r="D3774" s="41" t="s">
        <v>56</v>
      </c>
      <c r="E3774" s="35" t="s">
        <v>174</v>
      </c>
      <c r="F3774" s="46">
        <f>IF(Cadastro_Cargas!$E$8=0,0,IF(Perfil_Area!$H$7=0,0,MIN(Cadastro_Cargas!$E$8,MAX(Cadastro_Cargas!$F$8,Perfil_Area!$H$7*RANDBETWEEN(85,115)/100))))</f>
        <v>0.10716</v>
      </c>
    </row>
    <row r="3775" ht="15.0" customHeight="1">
      <c r="A3775" s="45">
        <v>45669.2083333333</v>
      </c>
      <c r="B3775" s="35">
        <v>5.0</v>
      </c>
      <c r="C3775" s="35" t="s">
        <v>129</v>
      </c>
      <c r="D3775" s="36" t="s">
        <v>104</v>
      </c>
      <c r="E3775" s="35" t="s">
        <v>173</v>
      </c>
      <c r="F3775" s="46">
        <f>IF(Cadastro_Cargas!$E$9=0,0,IF(Perfil_Area!$H$10=0,0,MIN(Cadastro_Cargas!$E$9,MAX(Cadastro_Cargas!$F$9,Perfil_Area!$H$10*RANDBETWEEN(85,115)/100))))</f>
        <v>0</v>
      </c>
    </row>
    <row r="3776" ht="15.0" customHeight="1">
      <c r="A3776" s="45">
        <v>45669.2083333333</v>
      </c>
      <c r="B3776" s="35">
        <v>5.0</v>
      </c>
      <c r="C3776" s="35" t="s">
        <v>129</v>
      </c>
      <c r="D3776" s="36" t="s">
        <v>105</v>
      </c>
      <c r="E3776" s="35" t="s">
        <v>173</v>
      </c>
      <c r="F3776" s="46">
        <f>IF(Cadastro_Cargas!$E$10=0,0,IF(Perfil_Area!$H$12=0,0,MIN(Cadastro_Cargas!$E$10,MAX(Cadastro_Cargas!$F$10,Perfil_Area!$H$12*RANDBETWEEN(85,115)/100))))</f>
        <v>0</v>
      </c>
    </row>
    <row r="3777" ht="15.0" customHeight="1">
      <c r="A3777" s="45">
        <v>45669.2083333333</v>
      </c>
      <c r="B3777" s="35">
        <v>5.0</v>
      </c>
      <c r="C3777" s="35" t="s">
        <v>129</v>
      </c>
      <c r="D3777" s="36" t="s">
        <v>106</v>
      </c>
      <c r="E3777" s="35" t="s">
        <v>173</v>
      </c>
      <c r="F3777" s="46">
        <f>IF(Cadastro_Cargas!$E$11=0,0,IF(Perfil_Area!$H$14=0,0,MIN(Cadastro_Cargas!$E$11,MAX(Cadastro_Cargas!$F$11,Perfil_Area!$H$14*RANDBETWEEN(85,115)/100))))</f>
        <v>2.367013373</v>
      </c>
    </row>
    <row r="3778" ht="15.0" customHeight="1">
      <c r="A3778" s="45">
        <v>45669.2083333333</v>
      </c>
      <c r="B3778" s="35">
        <v>5.0</v>
      </c>
      <c r="C3778" s="35" t="s">
        <v>129</v>
      </c>
      <c r="D3778" s="36" t="s">
        <v>107</v>
      </c>
      <c r="E3778" s="35" t="s">
        <v>173</v>
      </c>
      <c r="F3778" s="46">
        <f>IF(Cadastro_Cargas!$E$12=0,0,IF(Perfil_Area!$H$16=0,0,MIN(Cadastro_Cargas!$E$12,MAX(Cadastro_Cargas!$F$12,Perfil_Area!$H$16*RANDBETWEEN(85,115)/100))))</f>
        <v>0.2</v>
      </c>
    </row>
    <row r="3779" ht="15.0" customHeight="1">
      <c r="A3779" s="45">
        <v>45669.2083333333</v>
      </c>
      <c r="B3779" s="35">
        <v>5.0</v>
      </c>
      <c r="C3779" s="35" t="s">
        <v>129</v>
      </c>
      <c r="D3779" s="39" t="s">
        <v>31</v>
      </c>
      <c r="E3779" s="35" t="s">
        <v>174</v>
      </c>
      <c r="F3779" s="46">
        <f>IF(Cadastro_Cargas!$E$13=0,0,IF(Perfil_Area!$H$4=0,0,MIN(Cadastro_Cargas!$E$13,MAX(Cadastro_Cargas!$F$13,Perfil_Area!$H$4*RANDBETWEEN(85,115)/100))))</f>
        <v>1.1175</v>
      </c>
    </row>
    <row r="3780" ht="15.0" customHeight="1">
      <c r="A3780" s="45">
        <v>45669.2083333333</v>
      </c>
      <c r="B3780" s="35">
        <v>5.0</v>
      </c>
      <c r="C3780" s="35" t="s">
        <v>129</v>
      </c>
      <c r="D3780" s="40" t="s">
        <v>44</v>
      </c>
      <c r="E3780" s="35" t="s">
        <v>174</v>
      </c>
      <c r="F3780" s="46">
        <f>IF(Cadastro_Cargas!$E$14=0,0,IF(Perfil_Area!$H$6=0,0,MIN(Cadastro_Cargas!$E$14,MAX(Cadastro_Cargas!$F$14,Perfil_Area!$H$6*RANDBETWEEN(85,115)/100))))</f>
        <v>0.514</v>
      </c>
    </row>
    <row r="3781" ht="15.0" customHeight="1">
      <c r="A3781" s="45">
        <v>45669.2083333333</v>
      </c>
      <c r="B3781" s="35">
        <v>5.0</v>
      </c>
      <c r="C3781" s="35" t="s">
        <v>129</v>
      </c>
      <c r="D3781" s="41" t="s">
        <v>56</v>
      </c>
      <c r="E3781" s="35" t="s">
        <v>174</v>
      </c>
      <c r="F3781" s="46">
        <f>IF(Cadastro_Cargas!$E$15=0,0,IF(Perfil_Area!$H$8=0,0,MIN(Cadastro_Cargas!$E$15,MAX(Cadastro_Cargas!$F$15,Perfil_Area!$H$8*RANDBETWEEN(85,115)/100))))</f>
        <v>0.1887</v>
      </c>
    </row>
    <row r="3782" ht="15.0" customHeight="1">
      <c r="A3782" s="45">
        <v>45669.25</v>
      </c>
      <c r="B3782" s="35">
        <v>6.0</v>
      </c>
      <c r="C3782" s="35" t="s">
        <v>128</v>
      </c>
      <c r="D3782" s="36" t="s">
        <v>104</v>
      </c>
      <c r="E3782" s="35" t="s">
        <v>173</v>
      </c>
      <c r="F3782" s="46">
        <f>IF(Cadastro_Cargas!$E$2=0,0,IF(Perfil_Area!$I$9=0,0,MIN(Cadastro_Cargas!$E$2,MAX(Cadastro_Cargas!$F$2,Perfil_Area!$I$9*RANDBETWEEN(85,115)/100))))</f>
        <v>0</v>
      </c>
    </row>
    <row r="3783" ht="15.0" customHeight="1">
      <c r="A3783" s="45">
        <v>45669.25</v>
      </c>
      <c r="B3783" s="35">
        <v>6.0</v>
      </c>
      <c r="C3783" s="35" t="s">
        <v>128</v>
      </c>
      <c r="D3783" s="36" t="s">
        <v>105</v>
      </c>
      <c r="E3783" s="35" t="s">
        <v>173</v>
      </c>
      <c r="F3783" s="46">
        <f>IF(Cadastro_Cargas!$E$3=0,0,IF(Perfil_Area!$I$11=0,0,MIN(Cadastro_Cargas!$E$3,MAX(Cadastro_Cargas!$F$3,Perfil_Area!$I$11*RANDBETWEEN(85,115)/100))))</f>
        <v>0</v>
      </c>
    </row>
    <row r="3784" ht="15.0" customHeight="1">
      <c r="A3784" s="45">
        <v>45669.25</v>
      </c>
      <c r="B3784" s="35">
        <v>6.0</v>
      </c>
      <c r="C3784" s="35" t="s">
        <v>128</v>
      </c>
      <c r="D3784" s="36" t="s">
        <v>106</v>
      </c>
      <c r="E3784" s="35" t="s">
        <v>173</v>
      </c>
      <c r="F3784" s="46">
        <f>IF(Cadastro_Cargas!$E$4=0,0,IF(Perfil_Area!$I$13=0,0,MIN(Cadastro_Cargas!$E$4,MAX(Cadastro_Cargas!$F$4,Perfil_Area!$I$13*RANDBETWEEN(85,115)/100))))</f>
        <v>0</v>
      </c>
    </row>
    <row r="3785" ht="15.0" customHeight="1">
      <c r="A3785" s="45">
        <v>45669.25</v>
      </c>
      <c r="B3785" s="35">
        <v>6.0</v>
      </c>
      <c r="C3785" s="35" t="s">
        <v>128</v>
      </c>
      <c r="D3785" s="36" t="s">
        <v>107</v>
      </c>
      <c r="E3785" s="35" t="s">
        <v>173</v>
      </c>
      <c r="F3785" s="46">
        <f>IF(Cadastro_Cargas!$E$5=0,0,IF(Perfil_Area!$I$15=0,0,MIN(Cadastro_Cargas!$E$5,MAX(Cadastro_Cargas!$F$5,Perfil_Area!$I$15*RANDBETWEEN(85,115)/100))))</f>
        <v>0.2</v>
      </c>
    </row>
    <row r="3786" ht="15.0" customHeight="1">
      <c r="A3786" s="45">
        <v>45669.25</v>
      </c>
      <c r="B3786" s="35">
        <v>6.0</v>
      </c>
      <c r="C3786" s="35" t="s">
        <v>128</v>
      </c>
      <c r="D3786" s="39" t="s">
        <v>31</v>
      </c>
      <c r="E3786" s="35" t="s">
        <v>174</v>
      </c>
      <c r="F3786" s="46">
        <f>IF(Cadastro_Cargas!$E$6=0,0,IF(Perfil_Area!$I$3=0,0,MIN(Cadastro_Cargas!$E$6,MAX(Cadastro_Cargas!$F$6,Perfil_Area!$I$3*RANDBETWEEN(85,115)/100))))</f>
        <v>0.606</v>
      </c>
    </row>
    <row r="3787" ht="15.0" customHeight="1">
      <c r="A3787" s="45">
        <v>45669.25</v>
      </c>
      <c r="B3787" s="35">
        <v>6.0</v>
      </c>
      <c r="C3787" s="35" t="s">
        <v>128</v>
      </c>
      <c r="D3787" s="40" t="s">
        <v>44</v>
      </c>
      <c r="E3787" s="35" t="s">
        <v>174</v>
      </c>
      <c r="F3787" s="46">
        <f>IF(Cadastro_Cargas!$E$7=0,0,IF(Perfil_Area!$I$5=0,0,MIN(Cadastro_Cargas!$E$7,MAX(Cadastro_Cargas!$F$7,Perfil_Area!$I$5*RANDBETWEEN(85,115)/100))))</f>
        <v>0.354</v>
      </c>
    </row>
    <row r="3788" ht="15.0" customHeight="1">
      <c r="A3788" s="45">
        <v>45669.25</v>
      </c>
      <c r="B3788" s="35">
        <v>6.0</v>
      </c>
      <c r="C3788" s="35" t="s">
        <v>128</v>
      </c>
      <c r="D3788" s="41" t="s">
        <v>56</v>
      </c>
      <c r="E3788" s="35" t="s">
        <v>174</v>
      </c>
      <c r="F3788" s="46">
        <f>IF(Cadastro_Cargas!$E$8=0,0,IF(Perfil_Area!$I$7=0,0,MIN(Cadastro_Cargas!$E$8,MAX(Cadastro_Cargas!$F$8,Perfil_Area!$I$7*RANDBETWEEN(85,115)/100))))</f>
        <v>0.0528</v>
      </c>
    </row>
    <row r="3789" ht="15.0" customHeight="1">
      <c r="A3789" s="45">
        <v>45669.25</v>
      </c>
      <c r="B3789" s="35">
        <v>6.0</v>
      </c>
      <c r="C3789" s="35" t="s">
        <v>129</v>
      </c>
      <c r="D3789" s="36" t="s">
        <v>104</v>
      </c>
      <c r="E3789" s="35" t="s">
        <v>173</v>
      </c>
      <c r="F3789" s="46">
        <f>IF(Cadastro_Cargas!$E$9=0,0,IF(Perfil_Area!$I$10=0,0,MIN(Cadastro_Cargas!$E$9,MAX(Cadastro_Cargas!$F$9,Perfil_Area!$I$10*RANDBETWEEN(85,115)/100))))</f>
        <v>0</v>
      </c>
    </row>
    <row r="3790" ht="15.0" customHeight="1">
      <c r="A3790" s="45">
        <v>45669.25</v>
      </c>
      <c r="B3790" s="35">
        <v>6.0</v>
      </c>
      <c r="C3790" s="35" t="s">
        <v>129</v>
      </c>
      <c r="D3790" s="36" t="s">
        <v>105</v>
      </c>
      <c r="E3790" s="35" t="s">
        <v>173</v>
      </c>
      <c r="F3790" s="46">
        <f>IF(Cadastro_Cargas!$E$10=0,0,IF(Perfil_Area!$I$12=0,0,MIN(Cadastro_Cargas!$E$10,MAX(Cadastro_Cargas!$F$10,Perfil_Area!$I$12*RANDBETWEEN(85,115)/100))))</f>
        <v>0</v>
      </c>
    </row>
    <row r="3791" ht="15.0" customHeight="1">
      <c r="A3791" s="45">
        <v>45669.25</v>
      </c>
      <c r="B3791" s="35">
        <v>6.0</v>
      </c>
      <c r="C3791" s="35" t="s">
        <v>129</v>
      </c>
      <c r="D3791" s="36" t="s">
        <v>106</v>
      </c>
      <c r="E3791" s="35" t="s">
        <v>173</v>
      </c>
      <c r="F3791" s="46">
        <f>IF(Cadastro_Cargas!$E$11=0,0,IF(Perfil_Area!$I$14=0,0,MIN(Cadastro_Cargas!$E$11,MAX(Cadastro_Cargas!$F$11,Perfil_Area!$I$14*RANDBETWEEN(85,115)/100))))</f>
        <v>2.303946508</v>
      </c>
    </row>
    <row r="3792" ht="15.0" customHeight="1">
      <c r="A3792" s="45">
        <v>45669.25</v>
      </c>
      <c r="B3792" s="35">
        <v>6.0</v>
      </c>
      <c r="C3792" s="35" t="s">
        <v>129</v>
      </c>
      <c r="D3792" s="36" t="s">
        <v>107</v>
      </c>
      <c r="E3792" s="35" t="s">
        <v>173</v>
      </c>
      <c r="F3792" s="46">
        <f>IF(Cadastro_Cargas!$E$12=0,0,IF(Perfil_Area!$I$16=0,0,MIN(Cadastro_Cargas!$E$12,MAX(Cadastro_Cargas!$F$12,Perfil_Area!$I$16*RANDBETWEEN(85,115)/100))))</f>
        <v>0.198</v>
      </c>
    </row>
    <row r="3793" ht="15.0" customHeight="1">
      <c r="A3793" s="45">
        <v>45669.25</v>
      </c>
      <c r="B3793" s="35">
        <v>6.0</v>
      </c>
      <c r="C3793" s="35" t="s">
        <v>129</v>
      </c>
      <c r="D3793" s="39" t="s">
        <v>31</v>
      </c>
      <c r="E3793" s="35" t="s">
        <v>174</v>
      </c>
      <c r="F3793" s="46">
        <f>IF(Cadastro_Cargas!$E$13=0,0,IF(Perfil_Area!$I$4=0,0,MIN(Cadastro_Cargas!$E$13,MAX(Cadastro_Cargas!$F$13,Perfil_Area!$I$4*RANDBETWEEN(85,115)/100))))</f>
        <v>1.1175</v>
      </c>
    </row>
    <row r="3794" ht="15.0" customHeight="1">
      <c r="A3794" s="45">
        <v>45669.25</v>
      </c>
      <c r="B3794" s="35">
        <v>6.0</v>
      </c>
      <c r="C3794" s="35" t="s">
        <v>129</v>
      </c>
      <c r="D3794" s="40" t="s">
        <v>44</v>
      </c>
      <c r="E3794" s="35" t="s">
        <v>174</v>
      </c>
      <c r="F3794" s="46">
        <f>IF(Cadastro_Cargas!$E$14=0,0,IF(Perfil_Area!$I$6=0,0,MIN(Cadastro_Cargas!$E$14,MAX(Cadastro_Cargas!$F$14,Perfil_Area!$I$6*RANDBETWEEN(85,115)/100))))</f>
        <v>0.514</v>
      </c>
    </row>
    <row r="3795" ht="15.0" customHeight="1">
      <c r="A3795" s="45">
        <v>45669.25</v>
      </c>
      <c r="B3795" s="35">
        <v>6.0</v>
      </c>
      <c r="C3795" s="35" t="s">
        <v>129</v>
      </c>
      <c r="D3795" s="41" t="s">
        <v>56</v>
      </c>
      <c r="E3795" s="35" t="s">
        <v>174</v>
      </c>
      <c r="F3795" s="46">
        <f>IF(Cadastro_Cargas!$E$15=0,0,IF(Perfil_Area!$I$8=0,0,MIN(Cadastro_Cargas!$E$15,MAX(Cadastro_Cargas!$F$15,Perfil_Area!$I$8*RANDBETWEEN(85,115)/100))))</f>
        <v>0.10656</v>
      </c>
    </row>
    <row r="3796" ht="15.0" customHeight="1">
      <c r="A3796" s="45">
        <v>45669.2916666667</v>
      </c>
      <c r="B3796" s="35">
        <v>7.0</v>
      </c>
      <c r="C3796" s="35" t="s">
        <v>128</v>
      </c>
      <c r="D3796" s="36" t="s">
        <v>104</v>
      </c>
      <c r="E3796" s="35" t="s">
        <v>173</v>
      </c>
      <c r="F3796" s="46">
        <f>IF(Cadastro_Cargas!$E$2=0,0,IF(Perfil_Area!$J$9=0,0,MIN(Cadastro_Cargas!$E$2,MAX(Cadastro_Cargas!$F$2,Perfil_Area!$J$9*RANDBETWEEN(85,115)/100))))</f>
        <v>0</v>
      </c>
    </row>
    <row r="3797" ht="15.0" customHeight="1">
      <c r="A3797" s="45">
        <v>45669.2916666667</v>
      </c>
      <c r="B3797" s="35">
        <v>7.0</v>
      </c>
      <c r="C3797" s="35" t="s">
        <v>128</v>
      </c>
      <c r="D3797" s="36" t="s">
        <v>105</v>
      </c>
      <c r="E3797" s="35" t="s">
        <v>173</v>
      </c>
      <c r="F3797" s="46">
        <f>IF(Cadastro_Cargas!$E$3=0,0,IF(Perfil_Area!$J$11=0,0,MIN(Cadastro_Cargas!$E$3,MAX(Cadastro_Cargas!$F$3,Perfil_Area!$J$11*RANDBETWEEN(85,115)/100))))</f>
        <v>0</v>
      </c>
    </row>
    <row r="3798" ht="15.0" customHeight="1">
      <c r="A3798" s="45">
        <v>45669.2916666667</v>
      </c>
      <c r="B3798" s="35">
        <v>7.0</v>
      </c>
      <c r="C3798" s="35" t="s">
        <v>128</v>
      </c>
      <c r="D3798" s="36" t="s">
        <v>106</v>
      </c>
      <c r="E3798" s="35" t="s">
        <v>173</v>
      </c>
      <c r="F3798" s="46">
        <f>IF(Cadastro_Cargas!$E$4=0,0,IF(Perfil_Area!$J$13=0,0,MIN(Cadastro_Cargas!$E$4,MAX(Cadastro_Cargas!$F$4,Perfil_Area!$J$13*RANDBETWEEN(85,115)/100))))</f>
        <v>0</v>
      </c>
    </row>
    <row r="3799" ht="15.0" customHeight="1">
      <c r="A3799" s="45">
        <v>45669.2916666667</v>
      </c>
      <c r="B3799" s="35">
        <v>7.0</v>
      </c>
      <c r="C3799" s="35" t="s">
        <v>128</v>
      </c>
      <c r="D3799" s="36" t="s">
        <v>107</v>
      </c>
      <c r="E3799" s="35" t="s">
        <v>173</v>
      </c>
      <c r="F3799" s="46">
        <f>IF(Cadastro_Cargas!$E$5=0,0,IF(Perfil_Area!$J$15=0,0,MIN(Cadastro_Cargas!$E$5,MAX(Cadastro_Cargas!$F$5,Perfil_Area!$J$15*RANDBETWEEN(85,115)/100))))</f>
        <v>0.19</v>
      </c>
    </row>
    <row r="3800" ht="15.0" customHeight="1">
      <c r="A3800" s="45">
        <v>45669.2916666667</v>
      </c>
      <c r="B3800" s="35">
        <v>7.0</v>
      </c>
      <c r="C3800" s="35" t="s">
        <v>128</v>
      </c>
      <c r="D3800" s="39" t="s">
        <v>31</v>
      </c>
      <c r="E3800" s="35" t="s">
        <v>174</v>
      </c>
      <c r="F3800" s="46">
        <f>IF(Cadastro_Cargas!$E$6=0,0,IF(Perfil_Area!$J$3=0,0,MIN(Cadastro_Cargas!$E$6,MAX(Cadastro_Cargas!$F$6,Perfil_Area!$J$3*RANDBETWEEN(85,115)/100))))</f>
        <v>0.606</v>
      </c>
    </row>
    <row r="3801" ht="15.0" customHeight="1">
      <c r="A3801" s="45">
        <v>45669.2916666667</v>
      </c>
      <c r="B3801" s="35">
        <v>7.0</v>
      </c>
      <c r="C3801" s="35" t="s">
        <v>128</v>
      </c>
      <c r="D3801" s="40" t="s">
        <v>44</v>
      </c>
      <c r="E3801" s="35" t="s">
        <v>174</v>
      </c>
      <c r="F3801" s="46">
        <f>IF(Cadastro_Cargas!$E$7=0,0,IF(Perfil_Area!$J$5=0,0,MIN(Cadastro_Cargas!$E$7,MAX(Cadastro_Cargas!$F$7,Perfil_Area!$J$5*RANDBETWEEN(85,115)/100))))</f>
        <v>0.354</v>
      </c>
    </row>
    <row r="3802" ht="15.0" customHeight="1">
      <c r="A3802" s="45">
        <v>45669.2916666667</v>
      </c>
      <c r="B3802" s="35">
        <v>7.0</v>
      </c>
      <c r="C3802" s="35" t="s">
        <v>128</v>
      </c>
      <c r="D3802" s="41" t="s">
        <v>56</v>
      </c>
      <c r="E3802" s="35" t="s">
        <v>174</v>
      </c>
      <c r="F3802" s="46">
        <f>IF(Cadastro_Cargas!$E$8=0,0,IF(Perfil_Area!$J$7=0,0,MIN(Cadastro_Cargas!$E$8,MAX(Cadastro_Cargas!$F$8,Perfil_Area!$J$7*RANDBETWEEN(85,115)/100))))</f>
        <v>0</v>
      </c>
    </row>
    <row r="3803" ht="15.0" customHeight="1">
      <c r="A3803" s="45">
        <v>45669.2916666667</v>
      </c>
      <c r="B3803" s="35">
        <v>7.0</v>
      </c>
      <c r="C3803" s="35" t="s">
        <v>129</v>
      </c>
      <c r="D3803" s="36" t="s">
        <v>104</v>
      </c>
      <c r="E3803" s="35" t="s">
        <v>173</v>
      </c>
      <c r="F3803" s="46">
        <f>IF(Cadastro_Cargas!$E$9=0,0,IF(Perfil_Area!$J$10=0,0,MIN(Cadastro_Cargas!$E$9,MAX(Cadastro_Cargas!$F$9,Perfil_Area!$J$10*RANDBETWEEN(85,115)/100))))</f>
        <v>0</v>
      </c>
    </row>
    <row r="3804" ht="15.0" customHeight="1">
      <c r="A3804" s="45">
        <v>45669.2916666667</v>
      </c>
      <c r="B3804" s="35">
        <v>7.0</v>
      </c>
      <c r="C3804" s="35" t="s">
        <v>129</v>
      </c>
      <c r="D3804" s="36" t="s">
        <v>105</v>
      </c>
      <c r="E3804" s="35" t="s">
        <v>173</v>
      </c>
      <c r="F3804" s="46">
        <f>IF(Cadastro_Cargas!$E$10=0,0,IF(Perfil_Area!$J$12=0,0,MIN(Cadastro_Cargas!$E$10,MAX(Cadastro_Cargas!$F$10,Perfil_Area!$J$12*RANDBETWEEN(85,115)/100))))</f>
        <v>17.6</v>
      </c>
    </row>
    <row r="3805" ht="15.0" customHeight="1">
      <c r="A3805" s="45">
        <v>45669.2916666667</v>
      </c>
      <c r="B3805" s="35">
        <v>7.0</v>
      </c>
      <c r="C3805" s="35" t="s">
        <v>129</v>
      </c>
      <c r="D3805" s="36" t="s">
        <v>106</v>
      </c>
      <c r="E3805" s="35" t="s">
        <v>173</v>
      </c>
      <c r="F3805" s="46">
        <f>IF(Cadastro_Cargas!$E$11=0,0,IF(Perfil_Area!$J$14=0,0,MIN(Cadastro_Cargas!$E$11,MAX(Cadastro_Cargas!$F$11,Perfil_Area!$J$14*RANDBETWEEN(85,115)/100))))</f>
        <v>2.367013373</v>
      </c>
    </row>
    <row r="3806" ht="15.0" customHeight="1">
      <c r="A3806" s="45">
        <v>45669.2916666667</v>
      </c>
      <c r="B3806" s="35">
        <v>7.0</v>
      </c>
      <c r="C3806" s="35" t="s">
        <v>129</v>
      </c>
      <c r="D3806" s="36" t="s">
        <v>107</v>
      </c>
      <c r="E3806" s="35" t="s">
        <v>173</v>
      </c>
      <c r="F3806" s="46">
        <f>IF(Cadastro_Cargas!$E$12=0,0,IF(Perfil_Area!$J$16=0,0,MIN(Cadastro_Cargas!$E$12,MAX(Cadastro_Cargas!$F$12,Perfil_Area!$J$16*RANDBETWEEN(85,115)/100))))</f>
        <v>0.2</v>
      </c>
    </row>
    <row r="3807" ht="15.0" customHeight="1">
      <c r="A3807" s="45">
        <v>45669.2916666667</v>
      </c>
      <c r="B3807" s="35">
        <v>7.0</v>
      </c>
      <c r="C3807" s="35" t="s">
        <v>129</v>
      </c>
      <c r="D3807" s="39" t="s">
        <v>31</v>
      </c>
      <c r="E3807" s="35" t="s">
        <v>174</v>
      </c>
      <c r="F3807" s="46">
        <f>IF(Cadastro_Cargas!$E$13=0,0,IF(Perfil_Area!$J$4=0,0,MIN(Cadastro_Cargas!$E$13,MAX(Cadastro_Cargas!$F$13,Perfil_Area!$J$4*RANDBETWEEN(85,115)/100))))</f>
        <v>1.1175</v>
      </c>
    </row>
    <row r="3808" ht="15.0" customHeight="1">
      <c r="A3808" s="45">
        <v>45669.2916666667</v>
      </c>
      <c r="B3808" s="35">
        <v>7.0</v>
      </c>
      <c r="C3808" s="35" t="s">
        <v>129</v>
      </c>
      <c r="D3808" s="40" t="s">
        <v>44</v>
      </c>
      <c r="E3808" s="35" t="s">
        <v>174</v>
      </c>
      <c r="F3808" s="46">
        <f>IF(Cadastro_Cargas!$E$14=0,0,IF(Perfil_Area!$J$6=0,0,MIN(Cadastro_Cargas!$E$14,MAX(Cadastro_Cargas!$F$14,Perfil_Area!$J$6*RANDBETWEEN(85,115)/100))))</f>
        <v>0.514</v>
      </c>
    </row>
    <row r="3809" ht="15.0" customHeight="1">
      <c r="A3809" s="45">
        <v>45669.2916666667</v>
      </c>
      <c r="B3809" s="35">
        <v>7.0</v>
      </c>
      <c r="C3809" s="35" t="s">
        <v>129</v>
      </c>
      <c r="D3809" s="41" t="s">
        <v>56</v>
      </c>
      <c r="E3809" s="35" t="s">
        <v>174</v>
      </c>
      <c r="F3809" s="46">
        <f>IF(Cadastro_Cargas!$E$15=0,0,IF(Perfil_Area!$J$8=0,0,MIN(Cadastro_Cargas!$E$15,MAX(Cadastro_Cargas!$F$15,Perfil_Area!$J$8*RANDBETWEEN(85,115)/100))))</f>
        <v>0</v>
      </c>
    </row>
    <row r="3810" ht="15.0" customHeight="1">
      <c r="A3810" s="45">
        <v>45669.3333333333</v>
      </c>
      <c r="B3810" s="35">
        <v>8.0</v>
      </c>
      <c r="C3810" s="35" t="s">
        <v>128</v>
      </c>
      <c r="D3810" s="36" t="s">
        <v>104</v>
      </c>
      <c r="E3810" s="35" t="s">
        <v>173</v>
      </c>
      <c r="F3810" s="46">
        <f>IF(Cadastro_Cargas!$E$2=0,0,IF(Perfil_Area!$K$9=0,0,MIN(Cadastro_Cargas!$E$2,MAX(Cadastro_Cargas!$F$2,Perfil_Area!$K$9*RANDBETWEEN(85,115)/100))))</f>
        <v>0</v>
      </c>
    </row>
    <row r="3811" ht="15.0" customHeight="1">
      <c r="A3811" s="45">
        <v>45669.3333333333</v>
      </c>
      <c r="B3811" s="35">
        <v>8.0</v>
      </c>
      <c r="C3811" s="35" t="s">
        <v>128</v>
      </c>
      <c r="D3811" s="36" t="s">
        <v>105</v>
      </c>
      <c r="E3811" s="35" t="s">
        <v>173</v>
      </c>
      <c r="F3811" s="46">
        <f>IF(Cadastro_Cargas!$E$3=0,0,IF(Perfil_Area!$K$11=0,0,MIN(Cadastro_Cargas!$E$3,MAX(Cadastro_Cargas!$F$3,Perfil_Area!$K$11*RANDBETWEEN(85,115)/100))))</f>
        <v>0</v>
      </c>
    </row>
    <row r="3812" ht="15.0" customHeight="1">
      <c r="A3812" s="45">
        <v>45669.3333333333</v>
      </c>
      <c r="B3812" s="35">
        <v>8.0</v>
      </c>
      <c r="C3812" s="35" t="s">
        <v>128</v>
      </c>
      <c r="D3812" s="36" t="s">
        <v>106</v>
      </c>
      <c r="E3812" s="35" t="s">
        <v>173</v>
      </c>
      <c r="F3812" s="46">
        <f>IF(Cadastro_Cargas!$E$4=0,0,IF(Perfil_Area!$K$13=0,0,MIN(Cadastro_Cargas!$E$4,MAX(Cadastro_Cargas!$F$4,Perfil_Area!$K$13*RANDBETWEEN(85,115)/100))))</f>
        <v>0</v>
      </c>
    </row>
    <row r="3813" ht="15.0" customHeight="1">
      <c r="A3813" s="45">
        <v>45669.3333333333</v>
      </c>
      <c r="B3813" s="35">
        <v>8.0</v>
      </c>
      <c r="C3813" s="35" t="s">
        <v>128</v>
      </c>
      <c r="D3813" s="36" t="s">
        <v>107</v>
      </c>
      <c r="E3813" s="35" t="s">
        <v>173</v>
      </c>
      <c r="F3813" s="46">
        <f>IF(Cadastro_Cargas!$E$5=0,0,IF(Perfil_Area!$K$15=0,0,MIN(Cadastro_Cargas!$E$5,MAX(Cadastro_Cargas!$F$5,Perfil_Area!$K$15*RANDBETWEEN(85,115)/100))))</f>
        <v>0.178</v>
      </c>
    </row>
    <row r="3814" ht="15.0" customHeight="1">
      <c r="A3814" s="45">
        <v>45669.3333333333</v>
      </c>
      <c r="B3814" s="35">
        <v>8.0</v>
      </c>
      <c r="C3814" s="35" t="s">
        <v>128</v>
      </c>
      <c r="D3814" s="39" t="s">
        <v>31</v>
      </c>
      <c r="E3814" s="35" t="s">
        <v>174</v>
      </c>
      <c r="F3814" s="46">
        <f>IF(Cadastro_Cargas!$E$6=0,0,IF(Perfil_Area!$K$3=0,0,MIN(Cadastro_Cargas!$E$6,MAX(Cadastro_Cargas!$F$6,Perfil_Area!$K$3*RANDBETWEEN(85,115)/100))))</f>
        <v>0.9116</v>
      </c>
    </row>
    <row r="3815" ht="15.0" customHeight="1">
      <c r="A3815" s="45">
        <v>45669.3333333333</v>
      </c>
      <c r="B3815" s="35">
        <v>8.0</v>
      </c>
      <c r="C3815" s="35" t="s">
        <v>128</v>
      </c>
      <c r="D3815" s="40" t="s">
        <v>44</v>
      </c>
      <c r="E3815" s="35" t="s">
        <v>174</v>
      </c>
      <c r="F3815" s="46">
        <f>IF(Cadastro_Cargas!$E$7=0,0,IF(Perfil_Area!$K$5=0,0,MIN(Cadastro_Cargas!$E$7,MAX(Cadastro_Cargas!$F$7,Perfil_Area!$K$5*RANDBETWEEN(85,115)/100))))</f>
        <v>0.354</v>
      </c>
    </row>
    <row r="3816" ht="15.0" customHeight="1">
      <c r="A3816" s="45">
        <v>45669.3333333333</v>
      </c>
      <c r="B3816" s="35">
        <v>8.0</v>
      </c>
      <c r="C3816" s="35" t="s">
        <v>128</v>
      </c>
      <c r="D3816" s="41" t="s">
        <v>56</v>
      </c>
      <c r="E3816" s="35" t="s">
        <v>174</v>
      </c>
      <c r="F3816" s="46">
        <f>IF(Cadastro_Cargas!$E$8=0,0,IF(Perfil_Area!$K$7=0,0,MIN(Cadastro_Cargas!$E$8,MAX(Cadastro_Cargas!$F$8,Perfil_Area!$K$7*RANDBETWEEN(85,115)/100))))</f>
        <v>0</v>
      </c>
    </row>
    <row r="3817" ht="15.0" customHeight="1">
      <c r="A3817" s="45">
        <v>45669.3333333333</v>
      </c>
      <c r="B3817" s="35">
        <v>8.0</v>
      </c>
      <c r="C3817" s="35" t="s">
        <v>129</v>
      </c>
      <c r="D3817" s="36" t="s">
        <v>104</v>
      </c>
      <c r="E3817" s="35" t="s">
        <v>173</v>
      </c>
      <c r="F3817" s="46">
        <f>IF(Cadastro_Cargas!$E$9=0,0,IF(Perfil_Area!$K$10=0,0,MIN(Cadastro_Cargas!$E$9,MAX(Cadastro_Cargas!$F$9,Perfil_Area!$K$10*RANDBETWEEN(85,115)/100))))</f>
        <v>0</v>
      </c>
    </row>
    <row r="3818" ht="15.0" customHeight="1">
      <c r="A3818" s="45">
        <v>45669.3333333333</v>
      </c>
      <c r="B3818" s="35">
        <v>8.0</v>
      </c>
      <c r="C3818" s="35" t="s">
        <v>129</v>
      </c>
      <c r="D3818" s="36" t="s">
        <v>105</v>
      </c>
      <c r="E3818" s="35" t="s">
        <v>173</v>
      </c>
      <c r="F3818" s="46">
        <f>IF(Cadastro_Cargas!$E$10=0,0,IF(Perfil_Area!$K$12=0,0,MIN(Cadastro_Cargas!$E$10,MAX(Cadastro_Cargas!$F$10,Perfil_Area!$K$12*RANDBETWEEN(85,115)/100))))</f>
        <v>16.368</v>
      </c>
    </row>
    <row r="3819" ht="15.0" customHeight="1">
      <c r="A3819" s="45">
        <v>45669.3333333333</v>
      </c>
      <c r="B3819" s="35">
        <v>8.0</v>
      </c>
      <c r="C3819" s="35" t="s">
        <v>129</v>
      </c>
      <c r="D3819" s="36" t="s">
        <v>106</v>
      </c>
      <c r="E3819" s="35" t="s">
        <v>173</v>
      </c>
      <c r="F3819" s="46">
        <f>IF(Cadastro_Cargas!$E$11=0,0,IF(Perfil_Area!$K$14=0,0,MIN(Cadastro_Cargas!$E$11,MAX(Cadastro_Cargas!$F$11,Perfil_Area!$K$14*RANDBETWEEN(85,115)/100))))</f>
        <v>2.367013373</v>
      </c>
    </row>
    <row r="3820" ht="15.0" customHeight="1">
      <c r="A3820" s="45">
        <v>45669.3333333333</v>
      </c>
      <c r="B3820" s="35">
        <v>8.0</v>
      </c>
      <c r="C3820" s="35" t="s">
        <v>129</v>
      </c>
      <c r="D3820" s="36" t="s">
        <v>107</v>
      </c>
      <c r="E3820" s="35" t="s">
        <v>173</v>
      </c>
      <c r="F3820" s="46">
        <f>IF(Cadastro_Cargas!$E$12=0,0,IF(Perfil_Area!$K$16=0,0,MIN(Cadastro_Cargas!$E$12,MAX(Cadastro_Cargas!$F$12,Perfil_Area!$K$16*RANDBETWEEN(85,115)/100))))</f>
        <v>0.2</v>
      </c>
    </row>
    <row r="3821" ht="15.0" customHeight="1">
      <c r="A3821" s="45">
        <v>45669.3333333333</v>
      </c>
      <c r="B3821" s="35">
        <v>8.0</v>
      </c>
      <c r="C3821" s="35" t="s">
        <v>129</v>
      </c>
      <c r="D3821" s="39" t="s">
        <v>31</v>
      </c>
      <c r="E3821" s="35" t="s">
        <v>174</v>
      </c>
      <c r="F3821" s="46">
        <f>IF(Cadastro_Cargas!$E$13=0,0,IF(Perfil_Area!$K$4=0,0,MIN(Cadastro_Cargas!$E$13,MAX(Cadastro_Cargas!$F$13,Perfil_Area!$K$4*RANDBETWEEN(85,115)/100))))</f>
        <v>1.805</v>
      </c>
    </row>
    <row r="3822" ht="15.0" customHeight="1">
      <c r="A3822" s="45">
        <v>45669.3333333333</v>
      </c>
      <c r="B3822" s="35">
        <v>8.0</v>
      </c>
      <c r="C3822" s="35" t="s">
        <v>129</v>
      </c>
      <c r="D3822" s="40" t="s">
        <v>44</v>
      </c>
      <c r="E3822" s="35" t="s">
        <v>174</v>
      </c>
      <c r="F3822" s="46">
        <f>IF(Cadastro_Cargas!$E$14=0,0,IF(Perfil_Area!$K$6=0,0,MIN(Cadastro_Cargas!$E$14,MAX(Cadastro_Cargas!$F$14,Perfil_Area!$K$6*RANDBETWEEN(85,115)/100))))</f>
        <v>0.514</v>
      </c>
    </row>
    <row r="3823" ht="15.0" customHeight="1">
      <c r="A3823" s="45">
        <v>45669.3333333333</v>
      </c>
      <c r="B3823" s="35">
        <v>8.0</v>
      </c>
      <c r="C3823" s="35" t="s">
        <v>129</v>
      </c>
      <c r="D3823" s="41" t="s">
        <v>56</v>
      </c>
      <c r="E3823" s="35" t="s">
        <v>174</v>
      </c>
      <c r="F3823" s="46">
        <f>IF(Cadastro_Cargas!$E$15=0,0,IF(Perfil_Area!$K$8=0,0,MIN(Cadastro_Cargas!$E$15,MAX(Cadastro_Cargas!$F$15,Perfil_Area!$K$8*RANDBETWEEN(85,115)/100))))</f>
        <v>0</v>
      </c>
    </row>
    <row r="3824" ht="15.0" customHeight="1">
      <c r="A3824" s="45">
        <v>45669.375</v>
      </c>
      <c r="B3824" s="35">
        <v>9.0</v>
      </c>
      <c r="C3824" s="35" t="s">
        <v>128</v>
      </c>
      <c r="D3824" s="36" t="s">
        <v>104</v>
      </c>
      <c r="E3824" s="35" t="s">
        <v>173</v>
      </c>
      <c r="F3824" s="46">
        <f>IF(Cadastro_Cargas!$E$2=0,0,IF(Perfil_Area!$L$9=0,0,MIN(Cadastro_Cargas!$E$2,MAX(Cadastro_Cargas!$F$2,Perfil_Area!$L$9*RANDBETWEEN(85,115)/100))))</f>
        <v>0</v>
      </c>
    </row>
    <row r="3825" ht="15.0" customHeight="1">
      <c r="A3825" s="45">
        <v>45669.375</v>
      </c>
      <c r="B3825" s="35">
        <v>9.0</v>
      </c>
      <c r="C3825" s="35" t="s">
        <v>128</v>
      </c>
      <c r="D3825" s="36" t="s">
        <v>105</v>
      </c>
      <c r="E3825" s="35" t="s">
        <v>173</v>
      </c>
      <c r="F3825" s="46">
        <f>IF(Cadastro_Cargas!$E$3=0,0,IF(Perfil_Area!$L$11=0,0,MIN(Cadastro_Cargas!$E$3,MAX(Cadastro_Cargas!$F$3,Perfil_Area!$L$11*RANDBETWEEN(85,115)/100))))</f>
        <v>0</v>
      </c>
    </row>
    <row r="3826" ht="15.0" customHeight="1">
      <c r="A3826" s="45">
        <v>45669.375</v>
      </c>
      <c r="B3826" s="35">
        <v>9.0</v>
      </c>
      <c r="C3826" s="35" t="s">
        <v>128</v>
      </c>
      <c r="D3826" s="36" t="s">
        <v>106</v>
      </c>
      <c r="E3826" s="35" t="s">
        <v>173</v>
      </c>
      <c r="F3826" s="46">
        <f>IF(Cadastro_Cargas!$E$4=0,0,IF(Perfil_Area!$L$13=0,0,MIN(Cadastro_Cargas!$E$4,MAX(Cadastro_Cargas!$F$4,Perfil_Area!$L$13*RANDBETWEEN(85,115)/100))))</f>
        <v>0</v>
      </c>
    </row>
    <row r="3827" ht="15.0" customHeight="1">
      <c r="A3827" s="45">
        <v>45669.375</v>
      </c>
      <c r="B3827" s="35">
        <v>9.0</v>
      </c>
      <c r="C3827" s="35" t="s">
        <v>128</v>
      </c>
      <c r="D3827" s="36" t="s">
        <v>107</v>
      </c>
      <c r="E3827" s="35" t="s">
        <v>173</v>
      </c>
      <c r="F3827" s="46">
        <f>IF(Cadastro_Cargas!$E$5=0,0,IF(Perfil_Area!$L$15=0,0,MIN(Cadastro_Cargas!$E$5,MAX(Cadastro_Cargas!$F$5,Perfil_Area!$L$15*RANDBETWEEN(85,115)/100))))</f>
        <v>0.2</v>
      </c>
    </row>
    <row r="3828" ht="15.0" customHeight="1">
      <c r="A3828" s="45">
        <v>45669.375</v>
      </c>
      <c r="B3828" s="35">
        <v>9.0</v>
      </c>
      <c r="C3828" s="35" t="s">
        <v>128</v>
      </c>
      <c r="D3828" s="39" t="s">
        <v>31</v>
      </c>
      <c r="E3828" s="35" t="s">
        <v>174</v>
      </c>
      <c r="F3828" s="46">
        <f>IF(Cadastro_Cargas!$E$6=0,0,IF(Perfil_Area!$L$3=0,0,MIN(Cadastro_Cargas!$E$6,MAX(Cadastro_Cargas!$F$6,Perfil_Area!$L$3*RANDBETWEEN(85,115)/100))))</f>
        <v>2.02</v>
      </c>
    </row>
    <row r="3829" ht="15.0" customHeight="1">
      <c r="A3829" s="45">
        <v>45669.375</v>
      </c>
      <c r="B3829" s="35">
        <v>9.0</v>
      </c>
      <c r="C3829" s="35" t="s">
        <v>128</v>
      </c>
      <c r="D3829" s="40" t="s">
        <v>44</v>
      </c>
      <c r="E3829" s="35" t="s">
        <v>174</v>
      </c>
      <c r="F3829" s="46">
        <f>IF(Cadastro_Cargas!$E$7=0,0,IF(Perfil_Area!$L$5=0,0,MIN(Cadastro_Cargas!$E$7,MAX(Cadastro_Cargas!$F$7,Perfil_Area!$L$5*RANDBETWEEN(85,115)/100))))</f>
        <v>0.25756</v>
      </c>
    </row>
    <row r="3830" ht="15.0" customHeight="1">
      <c r="A3830" s="45">
        <v>45669.375</v>
      </c>
      <c r="B3830" s="35">
        <v>9.0</v>
      </c>
      <c r="C3830" s="35" t="s">
        <v>128</v>
      </c>
      <c r="D3830" s="41" t="s">
        <v>56</v>
      </c>
      <c r="E3830" s="35" t="s">
        <v>174</v>
      </c>
      <c r="F3830" s="46">
        <f>IF(Cadastro_Cargas!$E$8=0,0,IF(Perfil_Area!$L$7=0,0,MIN(Cadastro_Cargas!$E$8,MAX(Cadastro_Cargas!$F$8,Perfil_Area!$L$7*RANDBETWEEN(85,115)/100))))</f>
        <v>0</v>
      </c>
    </row>
    <row r="3831" ht="15.0" customHeight="1">
      <c r="A3831" s="45">
        <v>45669.375</v>
      </c>
      <c r="B3831" s="35">
        <v>9.0</v>
      </c>
      <c r="C3831" s="35" t="s">
        <v>129</v>
      </c>
      <c r="D3831" s="36" t="s">
        <v>104</v>
      </c>
      <c r="E3831" s="35" t="s">
        <v>173</v>
      </c>
      <c r="F3831" s="46">
        <f>IF(Cadastro_Cargas!$E$9=0,0,IF(Perfil_Area!$L$10=0,0,MIN(Cadastro_Cargas!$E$9,MAX(Cadastro_Cargas!$F$9,Perfil_Area!$L$10*RANDBETWEEN(85,115)/100))))</f>
        <v>0</v>
      </c>
    </row>
    <row r="3832" ht="15.0" customHeight="1">
      <c r="A3832" s="45">
        <v>45669.375</v>
      </c>
      <c r="B3832" s="35">
        <v>9.0</v>
      </c>
      <c r="C3832" s="35" t="s">
        <v>129</v>
      </c>
      <c r="D3832" s="36" t="s">
        <v>105</v>
      </c>
      <c r="E3832" s="35" t="s">
        <v>173</v>
      </c>
      <c r="F3832" s="46">
        <f>IF(Cadastro_Cargas!$E$10=0,0,IF(Perfil_Area!$L$12=0,0,MIN(Cadastro_Cargas!$E$10,MAX(Cadastro_Cargas!$F$10,Perfil_Area!$L$12*RANDBETWEEN(85,115)/100))))</f>
        <v>0</v>
      </c>
    </row>
    <row r="3833" ht="15.0" customHeight="1">
      <c r="A3833" s="45">
        <v>45669.375</v>
      </c>
      <c r="B3833" s="35">
        <v>9.0</v>
      </c>
      <c r="C3833" s="35" t="s">
        <v>129</v>
      </c>
      <c r="D3833" s="36" t="s">
        <v>106</v>
      </c>
      <c r="E3833" s="35" t="s">
        <v>173</v>
      </c>
      <c r="F3833" s="46">
        <f>IF(Cadastro_Cargas!$E$11=0,0,IF(Perfil_Area!$L$14=0,0,MIN(Cadastro_Cargas!$E$11,MAX(Cadastro_Cargas!$F$11,Perfil_Area!$L$14*RANDBETWEEN(85,115)/100))))</f>
        <v>2.153982169</v>
      </c>
    </row>
    <row r="3834" ht="15.0" customHeight="1">
      <c r="A3834" s="45">
        <v>45669.375</v>
      </c>
      <c r="B3834" s="35">
        <v>9.0</v>
      </c>
      <c r="C3834" s="35" t="s">
        <v>129</v>
      </c>
      <c r="D3834" s="36" t="s">
        <v>107</v>
      </c>
      <c r="E3834" s="35" t="s">
        <v>173</v>
      </c>
      <c r="F3834" s="46">
        <f>IF(Cadastro_Cargas!$E$12=0,0,IF(Perfil_Area!$L$16=0,0,MIN(Cadastro_Cargas!$E$12,MAX(Cadastro_Cargas!$F$12,Perfil_Area!$L$16*RANDBETWEEN(85,115)/100))))</f>
        <v>0.196</v>
      </c>
    </row>
    <row r="3835" ht="15.0" customHeight="1">
      <c r="A3835" s="45">
        <v>45669.375</v>
      </c>
      <c r="B3835" s="35">
        <v>9.0</v>
      </c>
      <c r="C3835" s="35" t="s">
        <v>129</v>
      </c>
      <c r="D3835" s="39" t="s">
        <v>31</v>
      </c>
      <c r="E3835" s="35" t="s">
        <v>174</v>
      </c>
      <c r="F3835" s="46">
        <f>IF(Cadastro_Cargas!$E$13=0,0,IF(Perfil_Area!$L$4=0,0,MIN(Cadastro_Cargas!$E$13,MAX(Cadastro_Cargas!$F$13,Perfil_Area!$L$4*RANDBETWEEN(85,115)/100))))</f>
        <v>3.31525</v>
      </c>
    </row>
    <row r="3836" ht="15.0" customHeight="1">
      <c r="A3836" s="45">
        <v>45669.375</v>
      </c>
      <c r="B3836" s="35">
        <v>9.0</v>
      </c>
      <c r="C3836" s="35" t="s">
        <v>129</v>
      </c>
      <c r="D3836" s="40" t="s">
        <v>44</v>
      </c>
      <c r="E3836" s="35" t="s">
        <v>174</v>
      </c>
      <c r="F3836" s="46">
        <f>IF(Cadastro_Cargas!$E$14=0,0,IF(Perfil_Area!$L$6=0,0,MIN(Cadastro_Cargas!$E$14,MAX(Cadastro_Cargas!$F$14,Perfil_Area!$L$6*RANDBETWEEN(85,115)/100))))</f>
        <v>0.44128</v>
      </c>
    </row>
    <row r="3837" ht="15.0" customHeight="1">
      <c r="A3837" s="45">
        <v>45669.375</v>
      </c>
      <c r="B3837" s="35">
        <v>9.0</v>
      </c>
      <c r="C3837" s="35" t="s">
        <v>129</v>
      </c>
      <c r="D3837" s="41" t="s">
        <v>56</v>
      </c>
      <c r="E3837" s="35" t="s">
        <v>174</v>
      </c>
      <c r="F3837" s="46">
        <f>IF(Cadastro_Cargas!$E$15=0,0,IF(Perfil_Area!$L$8=0,0,MIN(Cadastro_Cargas!$E$15,MAX(Cadastro_Cargas!$F$15,Perfil_Area!$L$8*RANDBETWEEN(85,115)/100))))</f>
        <v>0</v>
      </c>
    </row>
    <row r="3838" ht="15.0" customHeight="1">
      <c r="A3838" s="45">
        <v>45669.4166666667</v>
      </c>
      <c r="B3838" s="35">
        <v>10.0</v>
      </c>
      <c r="C3838" s="35" t="s">
        <v>128</v>
      </c>
      <c r="D3838" s="36" t="s">
        <v>104</v>
      </c>
      <c r="E3838" s="35" t="s">
        <v>173</v>
      </c>
      <c r="F3838" s="46">
        <f>IF(Cadastro_Cargas!$E$2=0,0,IF(Perfil_Area!$M$9=0,0,MIN(Cadastro_Cargas!$E$2,MAX(Cadastro_Cargas!$F$2,Perfil_Area!$M$9*RANDBETWEEN(85,115)/100))))</f>
        <v>0</v>
      </c>
    </row>
    <row r="3839" ht="15.0" customHeight="1">
      <c r="A3839" s="45">
        <v>45669.4166666667</v>
      </c>
      <c r="B3839" s="35">
        <v>10.0</v>
      </c>
      <c r="C3839" s="35" t="s">
        <v>128</v>
      </c>
      <c r="D3839" s="36" t="s">
        <v>105</v>
      </c>
      <c r="E3839" s="35" t="s">
        <v>173</v>
      </c>
      <c r="F3839" s="46">
        <f>IF(Cadastro_Cargas!$E$3=0,0,IF(Perfil_Area!$M$11=0,0,MIN(Cadastro_Cargas!$E$3,MAX(Cadastro_Cargas!$F$3,Perfil_Area!$M$11*RANDBETWEEN(85,115)/100))))</f>
        <v>0</v>
      </c>
    </row>
    <row r="3840" ht="15.0" customHeight="1">
      <c r="A3840" s="45">
        <v>45669.4166666667</v>
      </c>
      <c r="B3840" s="35">
        <v>10.0</v>
      </c>
      <c r="C3840" s="35" t="s">
        <v>128</v>
      </c>
      <c r="D3840" s="36" t="s">
        <v>106</v>
      </c>
      <c r="E3840" s="35" t="s">
        <v>173</v>
      </c>
      <c r="F3840" s="46">
        <f>IF(Cadastro_Cargas!$E$4=0,0,IF(Perfil_Area!$M$13=0,0,MIN(Cadastro_Cargas!$E$4,MAX(Cadastro_Cargas!$F$4,Perfil_Area!$M$13*RANDBETWEEN(85,115)/100))))</f>
        <v>0</v>
      </c>
    </row>
    <row r="3841" ht="15.0" customHeight="1">
      <c r="A3841" s="45">
        <v>45669.4166666667</v>
      </c>
      <c r="B3841" s="35">
        <v>10.0</v>
      </c>
      <c r="C3841" s="35" t="s">
        <v>128</v>
      </c>
      <c r="D3841" s="36" t="s">
        <v>107</v>
      </c>
      <c r="E3841" s="35" t="s">
        <v>173</v>
      </c>
      <c r="F3841" s="46">
        <f>IF(Cadastro_Cargas!$E$5=0,0,IF(Perfil_Area!$M$15=0,0,MIN(Cadastro_Cargas!$E$5,MAX(Cadastro_Cargas!$F$5,Perfil_Area!$M$15*RANDBETWEEN(85,115)/100))))</f>
        <v>0.2</v>
      </c>
    </row>
    <row r="3842" ht="15.0" customHeight="1">
      <c r="A3842" s="45">
        <v>45669.4166666667</v>
      </c>
      <c r="B3842" s="35">
        <v>10.0</v>
      </c>
      <c r="C3842" s="35" t="s">
        <v>128</v>
      </c>
      <c r="D3842" s="39" t="s">
        <v>31</v>
      </c>
      <c r="E3842" s="35" t="s">
        <v>174</v>
      </c>
      <c r="F3842" s="46">
        <f>IF(Cadastro_Cargas!$E$6=0,0,IF(Perfil_Area!$M$3=0,0,MIN(Cadastro_Cargas!$E$6,MAX(Cadastro_Cargas!$F$6,Perfil_Area!$M$3*RANDBETWEEN(85,115)/100))))</f>
        <v>1.8382</v>
      </c>
    </row>
    <row r="3843" ht="15.0" customHeight="1">
      <c r="A3843" s="45">
        <v>45669.4166666667</v>
      </c>
      <c r="B3843" s="35">
        <v>10.0</v>
      </c>
      <c r="C3843" s="35" t="s">
        <v>128</v>
      </c>
      <c r="D3843" s="40" t="s">
        <v>44</v>
      </c>
      <c r="E3843" s="35" t="s">
        <v>174</v>
      </c>
      <c r="F3843" s="46">
        <f>IF(Cadastro_Cargas!$E$7=0,0,IF(Perfil_Area!$M$5=0,0,MIN(Cadastro_Cargas!$E$7,MAX(Cadastro_Cargas!$F$7,Perfil_Area!$M$5*RANDBETWEEN(85,115)/100))))</f>
        <v>0.26852</v>
      </c>
    </row>
    <row r="3844" ht="15.0" customHeight="1">
      <c r="A3844" s="45">
        <v>45669.4166666667</v>
      </c>
      <c r="B3844" s="35">
        <v>10.0</v>
      </c>
      <c r="C3844" s="35" t="s">
        <v>128</v>
      </c>
      <c r="D3844" s="41" t="s">
        <v>56</v>
      </c>
      <c r="E3844" s="35" t="s">
        <v>174</v>
      </c>
      <c r="F3844" s="46">
        <f>IF(Cadastro_Cargas!$E$8=0,0,IF(Perfil_Area!$M$7=0,0,MIN(Cadastro_Cargas!$E$8,MAX(Cadastro_Cargas!$F$8,Perfil_Area!$M$7*RANDBETWEEN(85,115)/100))))</f>
        <v>0</v>
      </c>
    </row>
    <row r="3845" ht="15.0" customHeight="1">
      <c r="A3845" s="45">
        <v>45669.4166666667</v>
      </c>
      <c r="B3845" s="35">
        <v>10.0</v>
      </c>
      <c r="C3845" s="35" t="s">
        <v>129</v>
      </c>
      <c r="D3845" s="36" t="s">
        <v>104</v>
      </c>
      <c r="E3845" s="35" t="s">
        <v>173</v>
      </c>
      <c r="F3845" s="46">
        <f>IF(Cadastro_Cargas!$E$9=0,0,IF(Perfil_Area!$M$10=0,0,MIN(Cadastro_Cargas!$E$9,MAX(Cadastro_Cargas!$F$9,Perfil_Area!$M$10*RANDBETWEEN(85,115)/100))))</f>
        <v>0</v>
      </c>
    </row>
    <row r="3846" ht="15.0" customHeight="1">
      <c r="A3846" s="45">
        <v>45669.4166666667</v>
      </c>
      <c r="B3846" s="35">
        <v>10.0</v>
      </c>
      <c r="C3846" s="35" t="s">
        <v>129</v>
      </c>
      <c r="D3846" s="36" t="s">
        <v>105</v>
      </c>
      <c r="E3846" s="35" t="s">
        <v>173</v>
      </c>
      <c r="F3846" s="46">
        <f>IF(Cadastro_Cargas!$E$10=0,0,IF(Perfil_Area!$M$12=0,0,MIN(Cadastro_Cargas!$E$10,MAX(Cadastro_Cargas!$F$10,Perfil_Area!$M$12*RANDBETWEEN(85,115)/100))))</f>
        <v>0</v>
      </c>
    </row>
    <row r="3847" ht="15.0" customHeight="1">
      <c r="A3847" s="45">
        <v>45669.4166666667</v>
      </c>
      <c r="B3847" s="35">
        <v>10.0</v>
      </c>
      <c r="C3847" s="35" t="s">
        <v>129</v>
      </c>
      <c r="D3847" s="36" t="s">
        <v>106</v>
      </c>
      <c r="E3847" s="35" t="s">
        <v>173</v>
      </c>
      <c r="F3847" s="46">
        <f>IF(Cadastro_Cargas!$E$11=0,0,IF(Perfil_Area!$M$14=0,0,MIN(Cadastro_Cargas!$E$11,MAX(Cadastro_Cargas!$F$11,Perfil_Area!$M$14*RANDBETWEEN(85,115)/100))))</f>
        <v>2.207393759</v>
      </c>
    </row>
    <row r="3848" ht="15.0" customHeight="1">
      <c r="A3848" s="45">
        <v>45669.4166666667</v>
      </c>
      <c r="B3848" s="35">
        <v>10.0</v>
      </c>
      <c r="C3848" s="35" t="s">
        <v>129</v>
      </c>
      <c r="D3848" s="36" t="s">
        <v>107</v>
      </c>
      <c r="E3848" s="35" t="s">
        <v>173</v>
      </c>
      <c r="F3848" s="46">
        <f>IF(Cadastro_Cargas!$E$12=0,0,IF(Perfil_Area!$M$16=0,0,MIN(Cadastro_Cargas!$E$12,MAX(Cadastro_Cargas!$F$12,Perfil_Area!$M$16*RANDBETWEEN(85,115)/100))))</f>
        <v>0.17</v>
      </c>
    </row>
    <row r="3849" ht="15.0" customHeight="1">
      <c r="A3849" s="45">
        <v>45669.4166666667</v>
      </c>
      <c r="B3849" s="35">
        <v>10.0</v>
      </c>
      <c r="C3849" s="35" t="s">
        <v>129</v>
      </c>
      <c r="D3849" s="39" t="s">
        <v>31</v>
      </c>
      <c r="E3849" s="35" t="s">
        <v>174</v>
      </c>
      <c r="F3849" s="46">
        <f>IF(Cadastro_Cargas!$E$13=0,0,IF(Perfil_Area!$M$4=0,0,MIN(Cadastro_Cargas!$E$13,MAX(Cadastro_Cargas!$F$13,Perfil_Area!$M$4*RANDBETWEEN(85,115)/100))))</f>
        <v>3.38975</v>
      </c>
    </row>
    <row r="3850" ht="15.0" customHeight="1">
      <c r="A3850" s="45">
        <v>45669.4166666667</v>
      </c>
      <c r="B3850" s="35">
        <v>10.0</v>
      </c>
      <c r="C3850" s="35" t="s">
        <v>129</v>
      </c>
      <c r="D3850" s="40" t="s">
        <v>44</v>
      </c>
      <c r="E3850" s="35" t="s">
        <v>174</v>
      </c>
      <c r="F3850" s="46">
        <f>IF(Cadastro_Cargas!$E$14=0,0,IF(Perfil_Area!$M$6=0,0,MIN(Cadastro_Cargas!$E$14,MAX(Cadastro_Cargas!$F$14,Perfil_Area!$M$6*RANDBETWEEN(85,115)/100))))</f>
        <v>0.35854</v>
      </c>
    </row>
    <row r="3851" ht="15.0" customHeight="1">
      <c r="A3851" s="45">
        <v>45669.4166666667</v>
      </c>
      <c r="B3851" s="35">
        <v>10.0</v>
      </c>
      <c r="C3851" s="35" t="s">
        <v>129</v>
      </c>
      <c r="D3851" s="41" t="s">
        <v>56</v>
      </c>
      <c r="E3851" s="35" t="s">
        <v>174</v>
      </c>
      <c r="F3851" s="46">
        <f>IF(Cadastro_Cargas!$E$15=0,0,IF(Perfil_Area!$M$8=0,0,MIN(Cadastro_Cargas!$E$15,MAX(Cadastro_Cargas!$F$15,Perfil_Area!$M$8*RANDBETWEEN(85,115)/100))))</f>
        <v>0</v>
      </c>
    </row>
    <row r="3852" ht="15.0" customHeight="1">
      <c r="A3852" s="45">
        <v>45669.4583333333</v>
      </c>
      <c r="B3852" s="35">
        <v>11.0</v>
      </c>
      <c r="C3852" s="35" t="s">
        <v>128</v>
      </c>
      <c r="D3852" s="36" t="s">
        <v>104</v>
      </c>
      <c r="E3852" s="35" t="s">
        <v>173</v>
      </c>
      <c r="F3852" s="46">
        <f>IF(Cadastro_Cargas!$E$2=0,0,IF(Perfil_Area!$N$9=0,0,MIN(Cadastro_Cargas!$E$2,MAX(Cadastro_Cargas!$F$2,Perfil_Area!$N$9*RANDBETWEEN(85,115)/100))))</f>
        <v>0</v>
      </c>
    </row>
    <row r="3853" ht="15.0" customHeight="1">
      <c r="A3853" s="45">
        <v>45669.4583333333</v>
      </c>
      <c r="B3853" s="35">
        <v>11.0</v>
      </c>
      <c r="C3853" s="35" t="s">
        <v>128</v>
      </c>
      <c r="D3853" s="36" t="s">
        <v>105</v>
      </c>
      <c r="E3853" s="35" t="s">
        <v>173</v>
      </c>
      <c r="F3853" s="46">
        <f>IF(Cadastro_Cargas!$E$3=0,0,IF(Perfil_Area!$N$11=0,0,MIN(Cadastro_Cargas!$E$3,MAX(Cadastro_Cargas!$F$3,Perfil_Area!$N$11*RANDBETWEEN(85,115)/100))))</f>
        <v>0</v>
      </c>
    </row>
    <row r="3854" ht="15.0" customHeight="1">
      <c r="A3854" s="45">
        <v>45669.4583333333</v>
      </c>
      <c r="B3854" s="35">
        <v>11.0</v>
      </c>
      <c r="C3854" s="35" t="s">
        <v>128</v>
      </c>
      <c r="D3854" s="36" t="s">
        <v>106</v>
      </c>
      <c r="E3854" s="35" t="s">
        <v>173</v>
      </c>
      <c r="F3854" s="46">
        <f>IF(Cadastro_Cargas!$E$4=0,0,IF(Perfil_Area!$N$13=0,0,MIN(Cadastro_Cargas!$E$4,MAX(Cadastro_Cargas!$F$4,Perfil_Area!$N$13*RANDBETWEEN(85,115)/100))))</f>
        <v>0</v>
      </c>
    </row>
    <row r="3855" ht="15.0" customHeight="1">
      <c r="A3855" s="45">
        <v>45669.4583333333</v>
      </c>
      <c r="B3855" s="35">
        <v>11.0</v>
      </c>
      <c r="C3855" s="35" t="s">
        <v>128</v>
      </c>
      <c r="D3855" s="36" t="s">
        <v>107</v>
      </c>
      <c r="E3855" s="35" t="s">
        <v>173</v>
      </c>
      <c r="F3855" s="46">
        <f>IF(Cadastro_Cargas!$E$5=0,0,IF(Perfil_Area!$N$15=0,0,MIN(Cadastro_Cargas!$E$5,MAX(Cadastro_Cargas!$F$5,Perfil_Area!$N$15*RANDBETWEEN(85,115)/100))))</f>
        <v>0.2</v>
      </c>
    </row>
    <row r="3856" ht="15.0" customHeight="1">
      <c r="A3856" s="45">
        <v>45669.4583333333</v>
      </c>
      <c r="B3856" s="35">
        <v>11.0</v>
      </c>
      <c r="C3856" s="35" t="s">
        <v>128</v>
      </c>
      <c r="D3856" s="39" t="s">
        <v>31</v>
      </c>
      <c r="E3856" s="35" t="s">
        <v>174</v>
      </c>
      <c r="F3856" s="46">
        <f>IF(Cadastro_Cargas!$E$6=0,0,IF(Perfil_Area!$N$3=0,0,MIN(Cadastro_Cargas!$E$6,MAX(Cadastro_Cargas!$F$6,Perfil_Area!$N$3*RANDBETWEEN(85,115)/100))))</f>
        <v>1.818</v>
      </c>
    </row>
    <row r="3857" ht="15.0" customHeight="1">
      <c r="A3857" s="45">
        <v>45669.4583333333</v>
      </c>
      <c r="B3857" s="35">
        <v>11.0</v>
      </c>
      <c r="C3857" s="35" t="s">
        <v>128</v>
      </c>
      <c r="D3857" s="40" t="s">
        <v>44</v>
      </c>
      <c r="E3857" s="35" t="s">
        <v>174</v>
      </c>
      <c r="F3857" s="46">
        <f>IF(Cadastro_Cargas!$E$7=0,0,IF(Perfil_Area!$N$5=0,0,MIN(Cadastro_Cargas!$E$7,MAX(Cadastro_Cargas!$F$7,Perfil_Area!$N$5*RANDBETWEEN(85,115)/100))))</f>
        <v>0.354</v>
      </c>
    </row>
    <row r="3858" ht="15.0" customHeight="1">
      <c r="A3858" s="45">
        <v>45669.4583333333</v>
      </c>
      <c r="B3858" s="35">
        <v>11.0</v>
      </c>
      <c r="C3858" s="35" t="s">
        <v>128</v>
      </c>
      <c r="D3858" s="41" t="s">
        <v>56</v>
      </c>
      <c r="E3858" s="35" t="s">
        <v>174</v>
      </c>
      <c r="F3858" s="46">
        <f>IF(Cadastro_Cargas!$E$8=0,0,IF(Perfil_Area!$N$7=0,0,MIN(Cadastro_Cargas!$E$8,MAX(Cadastro_Cargas!$F$8,Perfil_Area!$N$7*RANDBETWEEN(85,115)/100))))</f>
        <v>0</v>
      </c>
    </row>
    <row r="3859" ht="15.0" customHeight="1">
      <c r="A3859" s="45">
        <v>45669.4583333333</v>
      </c>
      <c r="B3859" s="35">
        <v>11.0</v>
      </c>
      <c r="C3859" s="35" t="s">
        <v>129</v>
      </c>
      <c r="D3859" s="36" t="s">
        <v>104</v>
      </c>
      <c r="E3859" s="35" t="s">
        <v>173</v>
      </c>
      <c r="F3859" s="46">
        <f>IF(Cadastro_Cargas!$E$9=0,0,IF(Perfil_Area!$N$10=0,0,MIN(Cadastro_Cargas!$E$9,MAX(Cadastro_Cargas!$F$9,Perfil_Area!$N$10*RANDBETWEEN(85,115)/100))))</f>
        <v>0</v>
      </c>
    </row>
    <row r="3860" ht="15.0" customHeight="1">
      <c r="A3860" s="45">
        <v>45669.4583333333</v>
      </c>
      <c r="B3860" s="35">
        <v>11.0</v>
      </c>
      <c r="C3860" s="35" t="s">
        <v>129</v>
      </c>
      <c r="D3860" s="36" t="s">
        <v>105</v>
      </c>
      <c r="E3860" s="35" t="s">
        <v>173</v>
      </c>
      <c r="F3860" s="46">
        <f>IF(Cadastro_Cargas!$E$10=0,0,IF(Perfil_Area!$N$12=0,0,MIN(Cadastro_Cargas!$E$10,MAX(Cadastro_Cargas!$F$10,Perfil_Area!$N$12*RANDBETWEEN(85,115)/100))))</f>
        <v>0</v>
      </c>
    </row>
    <row r="3861" ht="15.0" customHeight="1">
      <c r="A3861" s="45">
        <v>45669.4583333333</v>
      </c>
      <c r="B3861" s="35">
        <v>11.0</v>
      </c>
      <c r="C3861" s="35" t="s">
        <v>129</v>
      </c>
      <c r="D3861" s="36" t="s">
        <v>106</v>
      </c>
      <c r="E3861" s="35" t="s">
        <v>173</v>
      </c>
      <c r="F3861" s="46">
        <f>IF(Cadastro_Cargas!$E$11=0,0,IF(Perfil_Area!$N$14=0,0,MIN(Cadastro_Cargas!$E$11,MAX(Cadastro_Cargas!$F$11,Perfil_Area!$N$14*RANDBETWEEN(85,115)/100))))</f>
        <v>2.367013373</v>
      </c>
    </row>
    <row r="3862" ht="15.0" customHeight="1">
      <c r="A3862" s="45">
        <v>45669.4583333333</v>
      </c>
      <c r="B3862" s="35">
        <v>11.0</v>
      </c>
      <c r="C3862" s="35" t="s">
        <v>129</v>
      </c>
      <c r="D3862" s="36" t="s">
        <v>107</v>
      </c>
      <c r="E3862" s="35" t="s">
        <v>173</v>
      </c>
      <c r="F3862" s="46">
        <f>IF(Cadastro_Cargas!$E$12=0,0,IF(Perfil_Area!$N$16=0,0,MIN(Cadastro_Cargas!$E$12,MAX(Cadastro_Cargas!$F$12,Perfil_Area!$N$16*RANDBETWEEN(85,115)/100))))</f>
        <v>0.182</v>
      </c>
    </row>
    <row r="3863" ht="15.0" customHeight="1">
      <c r="A3863" s="45">
        <v>45669.4583333333</v>
      </c>
      <c r="B3863" s="35">
        <v>11.0</v>
      </c>
      <c r="C3863" s="35" t="s">
        <v>129</v>
      </c>
      <c r="D3863" s="39" t="s">
        <v>31</v>
      </c>
      <c r="E3863" s="35" t="s">
        <v>174</v>
      </c>
      <c r="F3863" s="46">
        <f>IF(Cadastro_Cargas!$E$13=0,0,IF(Perfil_Area!$N$4=0,0,MIN(Cadastro_Cargas!$E$13,MAX(Cadastro_Cargas!$F$13,Perfil_Area!$N$4*RANDBETWEEN(85,115)/100))))</f>
        <v>3.725</v>
      </c>
    </row>
    <row r="3864" ht="15.0" customHeight="1">
      <c r="A3864" s="45">
        <v>45669.4583333333</v>
      </c>
      <c r="B3864" s="35">
        <v>11.0</v>
      </c>
      <c r="C3864" s="35" t="s">
        <v>129</v>
      </c>
      <c r="D3864" s="40" t="s">
        <v>44</v>
      </c>
      <c r="E3864" s="35" t="s">
        <v>174</v>
      </c>
      <c r="F3864" s="46">
        <f>IF(Cadastro_Cargas!$E$14=0,0,IF(Perfil_Area!$N$6=0,0,MIN(Cadastro_Cargas!$E$14,MAX(Cadastro_Cargas!$F$14,Perfil_Area!$N$6*RANDBETWEEN(85,115)/100))))</f>
        <v>0.44718</v>
      </c>
    </row>
    <row r="3865" ht="15.0" customHeight="1">
      <c r="A3865" s="45">
        <v>45669.4583333333</v>
      </c>
      <c r="B3865" s="35">
        <v>11.0</v>
      </c>
      <c r="C3865" s="35" t="s">
        <v>129</v>
      </c>
      <c r="D3865" s="41" t="s">
        <v>56</v>
      </c>
      <c r="E3865" s="35" t="s">
        <v>174</v>
      </c>
      <c r="F3865" s="46">
        <f>IF(Cadastro_Cargas!$E$15=0,0,IF(Perfil_Area!$N$8=0,0,MIN(Cadastro_Cargas!$E$15,MAX(Cadastro_Cargas!$F$15,Perfil_Area!$N$8*RANDBETWEEN(85,115)/100))))</f>
        <v>0</v>
      </c>
    </row>
    <row r="3866" ht="15.0" customHeight="1">
      <c r="A3866" s="45">
        <v>45669.5</v>
      </c>
      <c r="B3866" s="35">
        <v>12.0</v>
      </c>
      <c r="C3866" s="35" t="s">
        <v>128</v>
      </c>
      <c r="D3866" s="36" t="s">
        <v>104</v>
      </c>
      <c r="E3866" s="35" t="s">
        <v>173</v>
      </c>
      <c r="F3866" s="46">
        <f>IF(Cadastro_Cargas!$E$2=0,0,IF(Perfil_Area!$O$9=0,0,MIN(Cadastro_Cargas!$E$2,MAX(Cadastro_Cargas!$F$2,Perfil_Area!$O$9*RANDBETWEEN(85,115)/100))))</f>
        <v>0</v>
      </c>
    </row>
    <row r="3867" ht="15.0" customHeight="1">
      <c r="A3867" s="45">
        <v>45669.5</v>
      </c>
      <c r="B3867" s="35">
        <v>12.0</v>
      </c>
      <c r="C3867" s="35" t="s">
        <v>128</v>
      </c>
      <c r="D3867" s="36" t="s">
        <v>105</v>
      </c>
      <c r="E3867" s="35" t="s">
        <v>173</v>
      </c>
      <c r="F3867" s="46">
        <f>IF(Cadastro_Cargas!$E$3=0,0,IF(Perfil_Area!$O$11=0,0,MIN(Cadastro_Cargas!$E$3,MAX(Cadastro_Cargas!$F$3,Perfil_Area!$O$11*RANDBETWEEN(85,115)/100))))</f>
        <v>0</v>
      </c>
    </row>
    <row r="3868" ht="15.0" customHeight="1">
      <c r="A3868" s="45">
        <v>45669.5</v>
      </c>
      <c r="B3868" s="35">
        <v>12.0</v>
      </c>
      <c r="C3868" s="35" t="s">
        <v>128</v>
      </c>
      <c r="D3868" s="36" t="s">
        <v>106</v>
      </c>
      <c r="E3868" s="35" t="s">
        <v>173</v>
      </c>
      <c r="F3868" s="46">
        <f>IF(Cadastro_Cargas!$E$4=0,0,IF(Perfil_Area!$O$13=0,0,MIN(Cadastro_Cargas!$E$4,MAX(Cadastro_Cargas!$F$4,Perfil_Area!$O$13*RANDBETWEEN(85,115)/100))))</f>
        <v>0</v>
      </c>
    </row>
    <row r="3869" ht="15.0" customHeight="1">
      <c r="A3869" s="45">
        <v>45669.5</v>
      </c>
      <c r="B3869" s="35">
        <v>12.0</v>
      </c>
      <c r="C3869" s="35" t="s">
        <v>128</v>
      </c>
      <c r="D3869" s="36" t="s">
        <v>107</v>
      </c>
      <c r="E3869" s="35" t="s">
        <v>173</v>
      </c>
      <c r="F3869" s="46">
        <f>IF(Cadastro_Cargas!$E$5=0,0,IF(Perfil_Area!$O$15=0,0,MIN(Cadastro_Cargas!$E$5,MAX(Cadastro_Cargas!$F$5,Perfil_Area!$O$15*RANDBETWEEN(85,115)/100))))</f>
        <v>0.19</v>
      </c>
    </row>
    <row r="3870" ht="15.0" customHeight="1">
      <c r="A3870" s="45">
        <v>45669.5</v>
      </c>
      <c r="B3870" s="35">
        <v>12.0</v>
      </c>
      <c r="C3870" s="35" t="s">
        <v>128</v>
      </c>
      <c r="D3870" s="39" t="s">
        <v>31</v>
      </c>
      <c r="E3870" s="35" t="s">
        <v>174</v>
      </c>
      <c r="F3870" s="46">
        <f>IF(Cadastro_Cargas!$E$6=0,0,IF(Perfil_Area!$O$3=0,0,MIN(Cadastro_Cargas!$E$6,MAX(Cadastro_Cargas!$F$6,Perfil_Area!$O$3*RANDBETWEEN(85,115)/100))))</f>
        <v>2.02</v>
      </c>
    </row>
    <row r="3871" ht="15.0" customHeight="1">
      <c r="A3871" s="45">
        <v>45669.5</v>
      </c>
      <c r="B3871" s="35">
        <v>12.0</v>
      </c>
      <c r="C3871" s="35" t="s">
        <v>128</v>
      </c>
      <c r="D3871" s="40" t="s">
        <v>44</v>
      </c>
      <c r="E3871" s="35" t="s">
        <v>174</v>
      </c>
      <c r="F3871" s="46">
        <f>IF(Cadastro_Cargas!$E$7=0,0,IF(Perfil_Area!$O$5=0,0,MIN(Cadastro_Cargas!$E$7,MAX(Cadastro_Cargas!$F$7,Perfil_Area!$O$5*RANDBETWEEN(85,115)/100))))</f>
        <v>0.354</v>
      </c>
    </row>
    <row r="3872" ht="15.0" customHeight="1">
      <c r="A3872" s="45">
        <v>45669.5</v>
      </c>
      <c r="B3872" s="35">
        <v>12.0</v>
      </c>
      <c r="C3872" s="35" t="s">
        <v>128</v>
      </c>
      <c r="D3872" s="41" t="s">
        <v>56</v>
      </c>
      <c r="E3872" s="35" t="s">
        <v>174</v>
      </c>
      <c r="F3872" s="46">
        <f>IF(Cadastro_Cargas!$E$8=0,0,IF(Perfil_Area!$O$7=0,0,MIN(Cadastro_Cargas!$E$8,MAX(Cadastro_Cargas!$F$8,Perfil_Area!$O$7*RANDBETWEEN(85,115)/100))))</f>
        <v>0</v>
      </c>
    </row>
    <row r="3873" ht="15.0" customHeight="1">
      <c r="A3873" s="45">
        <v>45669.5</v>
      </c>
      <c r="B3873" s="35">
        <v>12.0</v>
      </c>
      <c r="C3873" s="35" t="s">
        <v>129</v>
      </c>
      <c r="D3873" s="36" t="s">
        <v>104</v>
      </c>
      <c r="E3873" s="35" t="s">
        <v>173</v>
      </c>
      <c r="F3873" s="46">
        <f>IF(Cadastro_Cargas!$E$9=0,0,IF(Perfil_Area!$O$10=0,0,MIN(Cadastro_Cargas!$E$9,MAX(Cadastro_Cargas!$F$9,Perfil_Area!$O$10*RANDBETWEEN(85,115)/100))))</f>
        <v>0</v>
      </c>
    </row>
    <row r="3874" ht="15.0" customHeight="1">
      <c r="A3874" s="45">
        <v>45669.5</v>
      </c>
      <c r="B3874" s="35">
        <v>12.0</v>
      </c>
      <c r="C3874" s="35" t="s">
        <v>129</v>
      </c>
      <c r="D3874" s="36" t="s">
        <v>105</v>
      </c>
      <c r="E3874" s="35" t="s">
        <v>173</v>
      </c>
      <c r="F3874" s="46">
        <f>IF(Cadastro_Cargas!$E$10=0,0,IF(Perfil_Area!$O$12=0,0,MIN(Cadastro_Cargas!$E$10,MAX(Cadastro_Cargas!$F$10,Perfil_Area!$O$12*RANDBETWEEN(85,115)/100))))</f>
        <v>0</v>
      </c>
    </row>
    <row r="3875" ht="15.0" customHeight="1">
      <c r="A3875" s="45">
        <v>45669.5</v>
      </c>
      <c r="B3875" s="35">
        <v>12.0</v>
      </c>
      <c r="C3875" s="35" t="s">
        <v>129</v>
      </c>
      <c r="D3875" s="36" t="s">
        <v>106</v>
      </c>
      <c r="E3875" s="35" t="s">
        <v>173</v>
      </c>
      <c r="F3875" s="46">
        <f>IF(Cadastro_Cargas!$E$11=0,0,IF(Perfil_Area!$O$14=0,0,MIN(Cadastro_Cargas!$E$11,MAX(Cadastro_Cargas!$F$11,Perfil_Area!$O$14*RANDBETWEEN(85,115)/100))))</f>
        <v>2.367013373</v>
      </c>
    </row>
    <row r="3876" ht="15.0" customHeight="1">
      <c r="A3876" s="45">
        <v>45669.5</v>
      </c>
      <c r="B3876" s="35">
        <v>12.0</v>
      </c>
      <c r="C3876" s="35" t="s">
        <v>129</v>
      </c>
      <c r="D3876" s="36" t="s">
        <v>107</v>
      </c>
      <c r="E3876" s="35" t="s">
        <v>173</v>
      </c>
      <c r="F3876" s="46">
        <f>IF(Cadastro_Cargas!$E$12=0,0,IF(Perfil_Area!$O$16=0,0,MIN(Cadastro_Cargas!$E$12,MAX(Cadastro_Cargas!$F$12,Perfil_Area!$O$16*RANDBETWEEN(85,115)/100))))</f>
        <v>0.18</v>
      </c>
    </row>
    <row r="3877" ht="15.0" customHeight="1">
      <c r="A3877" s="45">
        <v>45669.5</v>
      </c>
      <c r="B3877" s="35">
        <v>12.0</v>
      </c>
      <c r="C3877" s="35" t="s">
        <v>129</v>
      </c>
      <c r="D3877" s="39" t="s">
        <v>31</v>
      </c>
      <c r="E3877" s="35" t="s">
        <v>174</v>
      </c>
      <c r="F3877" s="46">
        <f>IF(Cadastro_Cargas!$E$13=0,0,IF(Perfil_Area!$O$4=0,0,MIN(Cadastro_Cargas!$E$13,MAX(Cadastro_Cargas!$F$13,Perfil_Area!$O$4*RANDBETWEEN(85,115)/100))))</f>
        <v>3.16625</v>
      </c>
    </row>
    <row r="3878" ht="15.0" customHeight="1">
      <c r="A3878" s="45">
        <v>45669.5</v>
      </c>
      <c r="B3878" s="35">
        <v>12.0</v>
      </c>
      <c r="C3878" s="35" t="s">
        <v>129</v>
      </c>
      <c r="D3878" s="40" t="s">
        <v>44</v>
      </c>
      <c r="E3878" s="35" t="s">
        <v>174</v>
      </c>
      <c r="F3878" s="46">
        <f>IF(Cadastro_Cargas!$E$14=0,0,IF(Perfil_Area!$O$6=0,0,MIN(Cadastro_Cargas!$E$14,MAX(Cadastro_Cargas!$F$14,Perfil_Area!$O$6*RANDBETWEEN(85,115)/100))))</f>
        <v>0.514</v>
      </c>
    </row>
    <row r="3879" ht="15.0" customHeight="1">
      <c r="A3879" s="45">
        <v>45669.5</v>
      </c>
      <c r="B3879" s="35">
        <v>12.0</v>
      </c>
      <c r="C3879" s="35" t="s">
        <v>129</v>
      </c>
      <c r="D3879" s="41" t="s">
        <v>56</v>
      </c>
      <c r="E3879" s="35" t="s">
        <v>174</v>
      </c>
      <c r="F3879" s="46">
        <f>IF(Cadastro_Cargas!$E$15=0,0,IF(Perfil_Area!$O$8=0,0,MIN(Cadastro_Cargas!$E$15,MAX(Cadastro_Cargas!$F$15,Perfil_Area!$O$8*RANDBETWEEN(85,115)/100))))</f>
        <v>0</v>
      </c>
    </row>
    <row r="3880" ht="15.0" customHeight="1">
      <c r="A3880" s="45">
        <v>45669.5416666667</v>
      </c>
      <c r="B3880" s="35">
        <v>13.0</v>
      </c>
      <c r="C3880" s="35" t="s">
        <v>128</v>
      </c>
      <c r="D3880" s="36" t="s">
        <v>104</v>
      </c>
      <c r="E3880" s="35" t="s">
        <v>173</v>
      </c>
      <c r="F3880" s="46">
        <f>IF(Cadastro_Cargas!$E$2=0,0,IF(Perfil_Area!$P$9=0,0,MIN(Cadastro_Cargas!$E$2,MAX(Cadastro_Cargas!$F$2,Perfil_Area!$P$9*RANDBETWEEN(85,115)/100))))</f>
        <v>0</v>
      </c>
    </row>
    <row r="3881" ht="15.0" customHeight="1">
      <c r="A3881" s="45">
        <v>45669.5416666667</v>
      </c>
      <c r="B3881" s="35">
        <v>13.0</v>
      </c>
      <c r="C3881" s="35" t="s">
        <v>128</v>
      </c>
      <c r="D3881" s="36" t="s">
        <v>105</v>
      </c>
      <c r="E3881" s="35" t="s">
        <v>173</v>
      </c>
      <c r="F3881" s="46">
        <f>IF(Cadastro_Cargas!$E$3=0,0,IF(Perfil_Area!$P$11=0,0,MIN(Cadastro_Cargas!$E$3,MAX(Cadastro_Cargas!$F$3,Perfil_Area!$P$11*RANDBETWEEN(85,115)/100))))</f>
        <v>0</v>
      </c>
    </row>
    <row r="3882" ht="15.0" customHeight="1">
      <c r="A3882" s="45">
        <v>45669.5416666667</v>
      </c>
      <c r="B3882" s="35">
        <v>13.0</v>
      </c>
      <c r="C3882" s="35" t="s">
        <v>128</v>
      </c>
      <c r="D3882" s="36" t="s">
        <v>106</v>
      </c>
      <c r="E3882" s="35" t="s">
        <v>173</v>
      </c>
      <c r="F3882" s="46">
        <f>IF(Cadastro_Cargas!$E$4=0,0,IF(Perfil_Area!$P$13=0,0,MIN(Cadastro_Cargas!$E$4,MAX(Cadastro_Cargas!$F$4,Perfil_Area!$P$13*RANDBETWEEN(85,115)/100))))</f>
        <v>0</v>
      </c>
    </row>
    <row r="3883" ht="15.0" customHeight="1">
      <c r="A3883" s="45">
        <v>45669.5416666667</v>
      </c>
      <c r="B3883" s="35">
        <v>13.0</v>
      </c>
      <c r="C3883" s="35" t="s">
        <v>128</v>
      </c>
      <c r="D3883" s="36" t="s">
        <v>107</v>
      </c>
      <c r="E3883" s="35" t="s">
        <v>173</v>
      </c>
      <c r="F3883" s="46">
        <f>IF(Cadastro_Cargas!$E$5=0,0,IF(Perfil_Area!$P$15=0,0,MIN(Cadastro_Cargas!$E$5,MAX(Cadastro_Cargas!$F$5,Perfil_Area!$P$15*RANDBETWEEN(85,115)/100))))</f>
        <v>0.2</v>
      </c>
    </row>
    <row r="3884" ht="15.0" customHeight="1">
      <c r="A3884" s="45">
        <v>45669.5416666667</v>
      </c>
      <c r="B3884" s="35">
        <v>13.0</v>
      </c>
      <c r="C3884" s="35" t="s">
        <v>128</v>
      </c>
      <c r="D3884" s="39" t="s">
        <v>31</v>
      </c>
      <c r="E3884" s="35" t="s">
        <v>174</v>
      </c>
      <c r="F3884" s="46">
        <f>IF(Cadastro_Cargas!$E$6=0,0,IF(Perfil_Area!$P$3=0,0,MIN(Cadastro_Cargas!$E$6,MAX(Cadastro_Cargas!$F$6,Perfil_Area!$P$3*RANDBETWEEN(85,115)/100))))</f>
        <v>2.02</v>
      </c>
    </row>
    <row r="3885" ht="15.0" customHeight="1">
      <c r="A3885" s="45">
        <v>45669.5416666667</v>
      </c>
      <c r="B3885" s="35">
        <v>13.0</v>
      </c>
      <c r="C3885" s="35" t="s">
        <v>128</v>
      </c>
      <c r="D3885" s="40" t="s">
        <v>44</v>
      </c>
      <c r="E3885" s="35" t="s">
        <v>174</v>
      </c>
      <c r="F3885" s="46">
        <f>IF(Cadastro_Cargas!$E$7=0,0,IF(Perfil_Area!$P$5=0,0,MIN(Cadastro_Cargas!$E$7,MAX(Cadastro_Cargas!$F$7,Perfil_Area!$P$5*RANDBETWEEN(85,115)/100))))</f>
        <v>0.354</v>
      </c>
    </row>
    <row r="3886" ht="15.0" customHeight="1">
      <c r="A3886" s="45">
        <v>45669.5416666667</v>
      </c>
      <c r="B3886" s="35">
        <v>13.0</v>
      </c>
      <c r="C3886" s="35" t="s">
        <v>128</v>
      </c>
      <c r="D3886" s="41" t="s">
        <v>56</v>
      </c>
      <c r="E3886" s="35" t="s">
        <v>174</v>
      </c>
      <c r="F3886" s="46">
        <f>IF(Cadastro_Cargas!$E$8=0,0,IF(Perfil_Area!$P$7=0,0,MIN(Cadastro_Cargas!$E$8,MAX(Cadastro_Cargas!$F$8,Perfil_Area!$P$7*RANDBETWEEN(85,115)/100))))</f>
        <v>0</v>
      </c>
    </row>
    <row r="3887" ht="15.0" customHeight="1">
      <c r="A3887" s="45">
        <v>45669.5416666667</v>
      </c>
      <c r="B3887" s="35">
        <v>13.0</v>
      </c>
      <c r="C3887" s="35" t="s">
        <v>129</v>
      </c>
      <c r="D3887" s="36" t="s">
        <v>104</v>
      </c>
      <c r="E3887" s="35" t="s">
        <v>173</v>
      </c>
      <c r="F3887" s="46">
        <f>IF(Cadastro_Cargas!$E$9=0,0,IF(Perfil_Area!$P$10=0,0,MIN(Cadastro_Cargas!$E$9,MAX(Cadastro_Cargas!$F$9,Perfil_Area!$P$10*RANDBETWEEN(85,115)/100))))</f>
        <v>0</v>
      </c>
    </row>
    <row r="3888" ht="15.0" customHeight="1">
      <c r="A3888" s="45">
        <v>45669.5416666667</v>
      </c>
      <c r="B3888" s="35">
        <v>13.0</v>
      </c>
      <c r="C3888" s="35" t="s">
        <v>129</v>
      </c>
      <c r="D3888" s="36" t="s">
        <v>105</v>
      </c>
      <c r="E3888" s="35" t="s">
        <v>173</v>
      </c>
      <c r="F3888" s="46">
        <f>IF(Cadastro_Cargas!$E$10=0,0,IF(Perfil_Area!$P$12=0,0,MIN(Cadastro_Cargas!$E$10,MAX(Cadastro_Cargas!$F$10,Perfil_Area!$P$12*RANDBETWEEN(85,115)/100))))</f>
        <v>0</v>
      </c>
    </row>
    <row r="3889" ht="15.0" customHeight="1">
      <c r="A3889" s="45">
        <v>45669.5416666667</v>
      </c>
      <c r="B3889" s="35">
        <v>13.0</v>
      </c>
      <c r="C3889" s="35" t="s">
        <v>129</v>
      </c>
      <c r="D3889" s="36" t="s">
        <v>106</v>
      </c>
      <c r="E3889" s="35" t="s">
        <v>173</v>
      </c>
      <c r="F3889" s="46">
        <f>IF(Cadastro_Cargas!$E$11=0,0,IF(Perfil_Area!$P$14=0,0,MIN(Cadastro_Cargas!$E$11,MAX(Cadastro_Cargas!$F$11,Perfil_Area!$P$14*RANDBETWEEN(85,115)/100))))</f>
        <v>2.367013373</v>
      </c>
    </row>
    <row r="3890" ht="15.0" customHeight="1">
      <c r="A3890" s="45">
        <v>45669.5416666667</v>
      </c>
      <c r="B3890" s="35">
        <v>13.0</v>
      </c>
      <c r="C3890" s="35" t="s">
        <v>129</v>
      </c>
      <c r="D3890" s="36" t="s">
        <v>107</v>
      </c>
      <c r="E3890" s="35" t="s">
        <v>173</v>
      </c>
      <c r="F3890" s="46">
        <f>IF(Cadastro_Cargas!$E$12=0,0,IF(Perfil_Area!$P$16=0,0,MIN(Cadastro_Cargas!$E$12,MAX(Cadastro_Cargas!$F$12,Perfil_Area!$P$16*RANDBETWEEN(85,115)/100))))</f>
        <v>0.2</v>
      </c>
    </row>
    <row r="3891" ht="15.0" customHeight="1">
      <c r="A3891" s="45">
        <v>45669.5416666667</v>
      </c>
      <c r="B3891" s="35">
        <v>13.0</v>
      </c>
      <c r="C3891" s="35" t="s">
        <v>129</v>
      </c>
      <c r="D3891" s="39" t="s">
        <v>31</v>
      </c>
      <c r="E3891" s="35" t="s">
        <v>174</v>
      </c>
      <c r="F3891" s="46">
        <f>IF(Cadastro_Cargas!$E$13=0,0,IF(Perfil_Area!$P$4=0,0,MIN(Cadastro_Cargas!$E$13,MAX(Cadastro_Cargas!$F$13,Perfil_Area!$P$4*RANDBETWEEN(85,115)/100))))</f>
        <v>3.725</v>
      </c>
    </row>
    <row r="3892" ht="15.0" customHeight="1">
      <c r="A3892" s="45">
        <v>45669.5416666667</v>
      </c>
      <c r="B3892" s="35">
        <v>13.0</v>
      </c>
      <c r="C3892" s="35" t="s">
        <v>129</v>
      </c>
      <c r="D3892" s="40" t="s">
        <v>44</v>
      </c>
      <c r="E3892" s="35" t="s">
        <v>174</v>
      </c>
      <c r="F3892" s="46">
        <f>IF(Cadastro_Cargas!$E$14=0,0,IF(Perfil_Area!$P$6=0,0,MIN(Cadastro_Cargas!$E$14,MAX(Cadastro_Cargas!$F$14,Perfil_Area!$P$6*RANDBETWEEN(85,115)/100))))</f>
        <v>0.514</v>
      </c>
    </row>
    <row r="3893" ht="15.0" customHeight="1">
      <c r="A3893" s="45">
        <v>45669.5416666667</v>
      </c>
      <c r="B3893" s="35">
        <v>13.0</v>
      </c>
      <c r="C3893" s="35" t="s">
        <v>129</v>
      </c>
      <c r="D3893" s="41" t="s">
        <v>56</v>
      </c>
      <c r="E3893" s="35" t="s">
        <v>174</v>
      </c>
      <c r="F3893" s="46">
        <f>IF(Cadastro_Cargas!$E$15=0,0,IF(Perfil_Area!$P$8=0,0,MIN(Cadastro_Cargas!$E$15,MAX(Cadastro_Cargas!$F$15,Perfil_Area!$P$8*RANDBETWEEN(85,115)/100))))</f>
        <v>0</v>
      </c>
    </row>
    <row r="3894" ht="15.0" customHeight="1">
      <c r="A3894" s="45">
        <v>45669.5833333333</v>
      </c>
      <c r="B3894" s="35">
        <v>14.0</v>
      </c>
      <c r="C3894" s="35" t="s">
        <v>128</v>
      </c>
      <c r="D3894" s="36" t="s">
        <v>104</v>
      </c>
      <c r="E3894" s="35" t="s">
        <v>173</v>
      </c>
      <c r="F3894" s="46">
        <f>IF(Cadastro_Cargas!$E$2=0,0,IF(Perfil_Area!$Q$9=0,0,MIN(Cadastro_Cargas!$E$2,MAX(Cadastro_Cargas!$F$2,Perfil_Area!$Q$9*RANDBETWEEN(85,115)/100))))</f>
        <v>0</v>
      </c>
    </row>
    <row r="3895" ht="15.0" customHeight="1">
      <c r="A3895" s="45">
        <v>45669.5833333333</v>
      </c>
      <c r="B3895" s="35">
        <v>14.0</v>
      </c>
      <c r="C3895" s="35" t="s">
        <v>128</v>
      </c>
      <c r="D3895" s="36" t="s">
        <v>105</v>
      </c>
      <c r="E3895" s="35" t="s">
        <v>173</v>
      </c>
      <c r="F3895" s="46">
        <f>IF(Cadastro_Cargas!$E$3=0,0,IF(Perfil_Area!$Q$11=0,0,MIN(Cadastro_Cargas!$E$3,MAX(Cadastro_Cargas!$F$3,Perfil_Area!$Q$11*RANDBETWEEN(85,115)/100))))</f>
        <v>0</v>
      </c>
    </row>
    <row r="3896" ht="15.0" customHeight="1">
      <c r="A3896" s="45">
        <v>45669.5833333333</v>
      </c>
      <c r="B3896" s="35">
        <v>14.0</v>
      </c>
      <c r="C3896" s="35" t="s">
        <v>128</v>
      </c>
      <c r="D3896" s="36" t="s">
        <v>106</v>
      </c>
      <c r="E3896" s="35" t="s">
        <v>173</v>
      </c>
      <c r="F3896" s="46">
        <f>IF(Cadastro_Cargas!$E$4=0,0,IF(Perfil_Area!$Q$13=0,0,MIN(Cadastro_Cargas!$E$4,MAX(Cadastro_Cargas!$F$4,Perfil_Area!$Q$13*RANDBETWEEN(85,115)/100))))</f>
        <v>0</v>
      </c>
    </row>
    <row r="3897" ht="15.0" customHeight="1">
      <c r="A3897" s="45">
        <v>45669.5833333333</v>
      </c>
      <c r="B3897" s="35">
        <v>14.0</v>
      </c>
      <c r="C3897" s="35" t="s">
        <v>128</v>
      </c>
      <c r="D3897" s="36" t="s">
        <v>107</v>
      </c>
      <c r="E3897" s="35" t="s">
        <v>173</v>
      </c>
      <c r="F3897" s="46">
        <f>IF(Cadastro_Cargas!$E$5=0,0,IF(Perfil_Area!$Q$15=0,0,MIN(Cadastro_Cargas!$E$5,MAX(Cadastro_Cargas!$F$5,Perfil_Area!$Q$15*RANDBETWEEN(85,115)/100))))</f>
        <v>0.2</v>
      </c>
    </row>
    <row r="3898" ht="15.0" customHeight="1">
      <c r="A3898" s="45">
        <v>45669.5833333333</v>
      </c>
      <c r="B3898" s="35">
        <v>14.0</v>
      </c>
      <c r="C3898" s="35" t="s">
        <v>128</v>
      </c>
      <c r="D3898" s="39" t="s">
        <v>31</v>
      </c>
      <c r="E3898" s="35" t="s">
        <v>174</v>
      </c>
      <c r="F3898" s="46">
        <f>IF(Cadastro_Cargas!$E$6=0,0,IF(Perfil_Area!$Q$3=0,0,MIN(Cadastro_Cargas!$E$6,MAX(Cadastro_Cargas!$F$6,Perfil_Area!$Q$3*RANDBETWEEN(85,115)/100))))</f>
        <v>1.717</v>
      </c>
    </row>
    <row r="3899" ht="15.0" customHeight="1">
      <c r="A3899" s="45">
        <v>45669.5833333333</v>
      </c>
      <c r="B3899" s="35">
        <v>14.0</v>
      </c>
      <c r="C3899" s="35" t="s">
        <v>128</v>
      </c>
      <c r="D3899" s="40" t="s">
        <v>44</v>
      </c>
      <c r="E3899" s="35" t="s">
        <v>174</v>
      </c>
      <c r="F3899" s="46">
        <f>IF(Cadastro_Cargas!$E$7=0,0,IF(Perfil_Area!$Q$5=0,0,MIN(Cadastro_Cargas!$E$7,MAX(Cadastro_Cargas!$F$7,Perfil_Area!$Q$5*RANDBETWEEN(85,115)/100))))</f>
        <v>0.354</v>
      </c>
    </row>
    <row r="3900" ht="15.0" customHeight="1">
      <c r="A3900" s="45">
        <v>45669.5833333333</v>
      </c>
      <c r="B3900" s="35">
        <v>14.0</v>
      </c>
      <c r="C3900" s="35" t="s">
        <v>128</v>
      </c>
      <c r="D3900" s="41" t="s">
        <v>56</v>
      </c>
      <c r="E3900" s="35" t="s">
        <v>174</v>
      </c>
      <c r="F3900" s="46">
        <f>IF(Cadastro_Cargas!$E$8=0,0,IF(Perfil_Area!$Q$7=0,0,MIN(Cadastro_Cargas!$E$8,MAX(Cadastro_Cargas!$F$8,Perfil_Area!$Q$7*RANDBETWEEN(85,115)/100))))</f>
        <v>0</v>
      </c>
    </row>
    <row r="3901" ht="15.0" customHeight="1">
      <c r="A3901" s="45">
        <v>45669.5833333333</v>
      </c>
      <c r="B3901" s="35">
        <v>14.0</v>
      </c>
      <c r="C3901" s="35" t="s">
        <v>129</v>
      </c>
      <c r="D3901" s="36" t="s">
        <v>104</v>
      </c>
      <c r="E3901" s="35" t="s">
        <v>173</v>
      </c>
      <c r="F3901" s="46">
        <f>IF(Cadastro_Cargas!$E$9=0,0,IF(Perfil_Area!$Q$10=0,0,MIN(Cadastro_Cargas!$E$9,MAX(Cadastro_Cargas!$F$9,Perfil_Area!$Q$10*RANDBETWEEN(85,115)/100))))</f>
        <v>0</v>
      </c>
    </row>
    <row r="3902" ht="15.0" customHeight="1">
      <c r="A3902" s="45">
        <v>45669.5833333333</v>
      </c>
      <c r="B3902" s="35">
        <v>14.0</v>
      </c>
      <c r="C3902" s="35" t="s">
        <v>129</v>
      </c>
      <c r="D3902" s="36" t="s">
        <v>105</v>
      </c>
      <c r="E3902" s="35" t="s">
        <v>173</v>
      </c>
      <c r="F3902" s="46">
        <f>IF(Cadastro_Cargas!$E$10=0,0,IF(Perfil_Area!$Q$12=0,0,MIN(Cadastro_Cargas!$E$10,MAX(Cadastro_Cargas!$F$10,Perfil_Area!$Q$12*RANDBETWEEN(85,115)/100))))</f>
        <v>16.896</v>
      </c>
    </row>
    <row r="3903" ht="15.0" customHeight="1">
      <c r="A3903" s="45">
        <v>45669.5833333333</v>
      </c>
      <c r="B3903" s="35">
        <v>14.0</v>
      </c>
      <c r="C3903" s="35" t="s">
        <v>129</v>
      </c>
      <c r="D3903" s="36" t="s">
        <v>106</v>
      </c>
      <c r="E3903" s="35" t="s">
        <v>173</v>
      </c>
      <c r="F3903" s="46">
        <f>IF(Cadastro_Cargas!$E$11=0,0,IF(Perfil_Area!$Q$14=0,0,MIN(Cadastro_Cargas!$E$11,MAX(Cadastro_Cargas!$F$11,Perfil_Area!$Q$14*RANDBETWEEN(85,115)/100))))</f>
        <v>2.16</v>
      </c>
    </row>
    <row r="3904" ht="15.0" customHeight="1">
      <c r="A3904" s="45">
        <v>45669.5833333333</v>
      </c>
      <c r="B3904" s="35">
        <v>14.0</v>
      </c>
      <c r="C3904" s="35" t="s">
        <v>129</v>
      </c>
      <c r="D3904" s="36" t="s">
        <v>107</v>
      </c>
      <c r="E3904" s="35" t="s">
        <v>173</v>
      </c>
      <c r="F3904" s="46">
        <f>IF(Cadastro_Cargas!$E$12=0,0,IF(Perfil_Area!$Q$16=0,0,MIN(Cadastro_Cargas!$E$12,MAX(Cadastro_Cargas!$F$12,Perfil_Area!$Q$16*RANDBETWEEN(85,115)/100))))</f>
        <v>0.184</v>
      </c>
    </row>
    <row r="3905" ht="15.0" customHeight="1">
      <c r="A3905" s="45">
        <v>45669.5833333333</v>
      </c>
      <c r="B3905" s="35">
        <v>14.0</v>
      </c>
      <c r="C3905" s="35" t="s">
        <v>129</v>
      </c>
      <c r="D3905" s="39" t="s">
        <v>31</v>
      </c>
      <c r="E3905" s="35" t="s">
        <v>174</v>
      </c>
      <c r="F3905" s="46">
        <f>IF(Cadastro_Cargas!$E$13=0,0,IF(Perfil_Area!$Q$4=0,0,MIN(Cadastro_Cargas!$E$13,MAX(Cadastro_Cargas!$F$13,Perfil_Area!$Q$4*RANDBETWEEN(85,115)/100))))</f>
        <v>3.46425</v>
      </c>
    </row>
    <row r="3906" ht="15.0" customHeight="1">
      <c r="A3906" s="45">
        <v>45669.5833333333</v>
      </c>
      <c r="B3906" s="35">
        <v>14.0</v>
      </c>
      <c r="C3906" s="35" t="s">
        <v>129</v>
      </c>
      <c r="D3906" s="40" t="s">
        <v>44</v>
      </c>
      <c r="E3906" s="35" t="s">
        <v>174</v>
      </c>
      <c r="F3906" s="46">
        <f>IF(Cadastro_Cargas!$E$14=0,0,IF(Perfil_Area!$Q$6=0,0,MIN(Cadastro_Cargas!$E$14,MAX(Cadastro_Cargas!$F$14,Perfil_Area!$Q$6*RANDBETWEEN(85,115)/100))))</f>
        <v>0.514</v>
      </c>
    </row>
    <row r="3907" ht="15.0" customHeight="1">
      <c r="A3907" s="45">
        <v>45669.5833333333</v>
      </c>
      <c r="B3907" s="35">
        <v>14.0</v>
      </c>
      <c r="C3907" s="35" t="s">
        <v>129</v>
      </c>
      <c r="D3907" s="41" t="s">
        <v>56</v>
      </c>
      <c r="E3907" s="35" t="s">
        <v>174</v>
      </c>
      <c r="F3907" s="46">
        <f>IF(Cadastro_Cargas!$E$15=0,0,IF(Perfil_Area!$Q$8=0,0,MIN(Cadastro_Cargas!$E$15,MAX(Cadastro_Cargas!$F$15,Perfil_Area!$Q$8*RANDBETWEEN(85,115)/100))))</f>
        <v>0</v>
      </c>
    </row>
    <row r="3908" ht="15.0" customHeight="1">
      <c r="A3908" s="45">
        <v>45669.625</v>
      </c>
      <c r="B3908" s="35">
        <v>15.0</v>
      </c>
      <c r="C3908" s="35" t="s">
        <v>128</v>
      </c>
      <c r="D3908" s="36" t="s">
        <v>104</v>
      </c>
      <c r="E3908" s="35" t="s">
        <v>173</v>
      </c>
      <c r="F3908" s="46">
        <f>IF(Cadastro_Cargas!$E$2=0,0,IF(Perfil_Area!$R$9=0,0,MIN(Cadastro_Cargas!$E$2,MAX(Cadastro_Cargas!$F$2,Perfil_Area!$R$9*RANDBETWEEN(85,115)/100))))</f>
        <v>0</v>
      </c>
    </row>
    <row r="3909" ht="15.0" customHeight="1">
      <c r="A3909" s="45">
        <v>45669.625</v>
      </c>
      <c r="B3909" s="35">
        <v>15.0</v>
      </c>
      <c r="C3909" s="35" t="s">
        <v>128</v>
      </c>
      <c r="D3909" s="36" t="s">
        <v>105</v>
      </c>
      <c r="E3909" s="35" t="s">
        <v>173</v>
      </c>
      <c r="F3909" s="46">
        <f>IF(Cadastro_Cargas!$E$3=0,0,IF(Perfil_Area!$R$11=0,0,MIN(Cadastro_Cargas!$E$3,MAX(Cadastro_Cargas!$F$3,Perfil_Area!$R$11*RANDBETWEEN(85,115)/100))))</f>
        <v>0</v>
      </c>
    </row>
    <row r="3910" ht="15.0" customHeight="1">
      <c r="A3910" s="45">
        <v>45669.625</v>
      </c>
      <c r="B3910" s="35">
        <v>15.0</v>
      </c>
      <c r="C3910" s="35" t="s">
        <v>128</v>
      </c>
      <c r="D3910" s="36" t="s">
        <v>106</v>
      </c>
      <c r="E3910" s="35" t="s">
        <v>173</v>
      </c>
      <c r="F3910" s="46">
        <f>IF(Cadastro_Cargas!$E$4=0,0,IF(Perfil_Area!$R$13=0,0,MIN(Cadastro_Cargas!$E$4,MAX(Cadastro_Cargas!$F$4,Perfil_Area!$R$13*RANDBETWEEN(85,115)/100))))</f>
        <v>0</v>
      </c>
    </row>
    <row r="3911" ht="15.0" customHeight="1">
      <c r="A3911" s="45">
        <v>45669.625</v>
      </c>
      <c r="B3911" s="35">
        <v>15.0</v>
      </c>
      <c r="C3911" s="35" t="s">
        <v>128</v>
      </c>
      <c r="D3911" s="36" t="s">
        <v>107</v>
      </c>
      <c r="E3911" s="35" t="s">
        <v>173</v>
      </c>
      <c r="F3911" s="46">
        <f>IF(Cadastro_Cargas!$E$5=0,0,IF(Perfil_Area!$R$15=0,0,MIN(Cadastro_Cargas!$E$5,MAX(Cadastro_Cargas!$F$5,Perfil_Area!$R$15*RANDBETWEEN(85,115)/100))))</f>
        <v>0.198</v>
      </c>
    </row>
    <row r="3912" ht="15.0" customHeight="1">
      <c r="A3912" s="45">
        <v>45669.625</v>
      </c>
      <c r="B3912" s="35">
        <v>15.0</v>
      </c>
      <c r="C3912" s="35" t="s">
        <v>128</v>
      </c>
      <c r="D3912" s="39" t="s">
        <v>31</v>
      </c>
      <c r="E3912" s="35" t="s">
        <v>174</v>
      </c>
      <c r="F3912" s="46">
        <f>IF(Cadastro_Cargas!$E$6=0,0,IF(Perfil_Area!$R$3=0,0,MIN(Cadastro_Cargas!$E$6,MAX(Cadastro_Cargas!$F$6,Perfil_Area!$R$3*RANDBETWEEN(85,115)/100))))</f>
        <v>2.02</v>
      </c>
    </row>
    <row r="3913" ht="15.0" customHeight="1">
      <c r="A3913" s="45">
        <v>45669.625</v>
      </c>
      <c r="B3913" s="35">
        <v>15.0</v>
      </c>
      <c r="C3913" s="35" t="s">
        <v>128</v>
      </c>
      <c r="D3913" s="40" t="s">
        <v>44</v>
      </c>
      <c r="E3913" s="35" t="s">
        <v>174</v>
      </c>
      <c r="F3913" s="46">
        <f>IF(Cadastro_Cargas!$E$7=0,0,IF(Perfil_Area!$R$5=0,0,MIN(Cadastro_Cargas!$E$7,MAX(Cadastro_Cargas!$F$7,Perfil_Area!$R$5*RANDBETWEEN(85,115)/100))))</f>
        <v>0.354</v>
      </c>
    </row>
    <row r="3914" ht="15.0" customHeight="1">
      <c r="A3914" s="45">
        <v>45669.625</v>
      </c>
      <c r="B3914" s="35">
        <v>15.0</v>
      </c>
      <c r="C3914" s="35" t="s">
        <v>128</v>
      </c>
      <c r="D3914" s="41" t="s">
        <v>56</v>
      </c>
      <c r="E3914" s="35" t="s">
        <v>174</v>
      </c>
      <c r="F3914" s="46">
        <f>IF(Cadastro_Cargas!$E$8=0,0,IF(Perfil_Area!$R$7=0,0,MIN(Cadastro_Cargas!$E$8,MAX(Cadastro_Cargas!$F$8,Perfil_Area!$R$7*RANDBETWEEN(85,115)/100))))</f>
        <v>0</v>
      </c>
    </row>
    <row r="3915" ht="15.0" customHeight="1">
      <c r="A3915" s="45">
        <v>45669.625</v>
      </c>
      <c r="B3915" s="35">
        <v>15.0</v>
      </c>
      <c r="C3915" s="35" t="s">
        <v>129</v>
      </c>
      <c r="D3915" s="36" t="s">
        <v>104</v>
      </c>
      <c r="E3915" s="35" t="s">
        <v>173</v>
      </c>
      <c r="F3915" s="46">
        <f>IF(Cadastro_Cargas!$E$9=0,0,IF(Perfil_Area!$R$10=0,0,MIN(Cadastro_Cargas!$E$9,MAX(Cadastro_Cargas!$F$9,Perfil_Area!$R$10*RANDBETWEEN(85,115)/100))))</f>
        <v>0</v>
      </c>
    </row>
    <row r="3916" ht="15.0" customHeight="1">
      <c r="A3916" s="45">
        <v>45669.625</v>
      </c>
      <c r="B3916" s="35">
        <v>15.0</v>
      </c>
      <c r="C3916" s="35" t="s">
        <v>129</v>
      </c>
      <c r="D3916" s="36" t="s">
        <v>105</v>
      </c>
      <c r="E3916" s="35" t="s">
        <v>173</v>
      </c>
      <c r="F3916" s="46">
        <f>IF(Cadastro_Cargas!$E$10=0,0,IF(Perfil_Area!$R$12=0,0,MIN(Cadastro_Cargas!$E$10,MAX(Cadastro_Cargas!$F$10,Perfil_Area!$R$12*RANDBETWEEN(85,115)/100))))</f>
        <v>16.368</v>
      </c>
    </row>
    <row r="3917" ht="15.0" customHeight="1">
      <c r="A3917" s="45">
        <v>45669.625</v>
      </c>
      <c r="B3917" s="35">
        <v>15.0</v>
      </c>
      <c r="C3917" s="35" t="s">
        <v>129</v>
      </c>
      <c r="D3917" s="36" t="s">
        <v>106</v>
      </c>
      <c r="E3917" s="35" t="s">
        <v>173</v>
      </c>
      <c r="F3917" s="46">
        <f>IF(Cadastro_Cargas!$E$11=0,0,IF(Perfil_Area!$R$14=0,0,MIN(Cadastro_Cargas!$E$11,MAX(Cadastro_Cargas!$F$11,Perfil_Area!$R$14*RANDBETWEEN(85,115)/100))))</f>
        <v>2.367013373</v>
      </c>
    </row>
    <row r="3918" ht="15.0" customHeight="1">
      <c r="A3918" s="45">
        <v>45669.625</v>
      </c>
      <c r="B3918" s="35">
        <v>15.0</v>
      </c>
      <c r="C3918" s="35" t="s">
        <v>129</v>
      </c>
      <c r="D3918" s="36" t="s">
        <v>107</v>
      </c>
      <c r="E3918" s="35" t="s">
        <v>173</v>
      </c>
      <c r="F3918" s="46">
        <f>IF(Cadastro_Cargas!$E$12=0,0,IF(Perfil_Area!$R$16=0,0,MIN(Cadastro_Cargas!$E$12,MAX(Cadastro_Cargas!$F$12,Perfil_Area!$R$16*RANDBETWEEN(85,115)/100))))</f>
        <v>0.2</v>
      </c>
    </row>
    <row r="3919" ht="15.0" customHeight="1">
      <c r="A3919" s="45">
        <v>45669.625</v>
      </c>
      <c r="B3919" s="35">
        <v>15.0</v>
      </c>
      <c r="C3919" s="35" t="s">
        <v>129</v>
      </c>
      <c r="D3919" s="39" t="s">
        <v>31</v>
      </c>
      <c r="E3919" s="35" t="s">
        <v>174</v>
      </c>
      <c r="F3919" s="46">
        <f>IF(Cadastro_Cargas!$E$13=0,0,IF(Perfil_Area!$R$4=0,0,MIN(Cadastro_Cargas!$E$13,MAX(Cadastro_Cargas!$F$13,Perfil_Area!$R$4*RANDBETWEEN(85,115)/100))))</f>
        <v>3.725</v>
      </c>
    </row>
    <row r="3920" ht="15.0" customHeight="1">
      <c r="A3920" s="45">
        <v>45669.625</v>
      </c>
      <c r="B3920" s="35">
        <v>15.0</v>
      </c>
      <c r="C3920" s="35" t="s">
        <v>129</v>
      </c>
      <c r="D3920" s="40" t="s">
        <v>44</v>
      </c>
      <c r="E3920" s="35" t="s">
        <v>174</v>
      </c>
      <c r="F3920" s="46">
        <f>IF(Cadastro_Cargas!$E$14=0,0,IF(Perfil_Area!$R$6=0,0,MIN(Cadastro_Cargas!$E$14,MAX(Cadastro_Cargas!$F$14,Perfil_Area!$R$6*RANDBETWEEN(85,115)/100))))</f>
        <v>0.514</v>
      </c>
    </row>
    <row r="3921" ht="15.0" customHeight="1">
      <c r="A3921" s="45">
        <v>45669.625</v>
      </c>
      <c r="B3921" s="35">
        <v>15.0</v>
      </c>
      <c r="C3921" s="35" t="s">
        <v>129</v>
      </c>
      <c r="D3921" s="41" t="s">
        <v>56</v>
      </c>
      <c r="E3921" s="35" t="s">
        <v>174</v>
      </c>
      <c r="F3921" s="46">
        <f>IF(Cadastro_Cargas!$E$15=0,0,IF(Perfil_Area!$R$8=0,0,MIN(Cadastro_Cargas!$E$15,MAX(Cadastro_Cargas!$F$15,Perfil_Area!$R$8*RANDBETWEEN(85,115)/100))))</f>
        <v>0</v>
      </c>
    </row>
    <row r="3922" ht="15.0" customHeight="1">
      <c r="A3922" s="45">
        <v>45669.6666666667</v>
      </c>
      <c r="B3922" s="35">
        <v>16.0</v>
      </c>
      <c r="C3922" s="35" t="s">
        <v>128</v>
      </c>
      <c r="D3922" s="36" t="s">
        <v>104</v>
      </c>
      <c r="E3922" s="35" t="s">
        <v>173</v>
      </c>
      <c r="F3922" s="46">
        <f>IF(Cadastro_Cargas!$E$2=0,0,IF(Perfil_Area!$S$9=0,0,MIN(Cadastro_Cargas!$E$2,MAX(Cadastro_Cargas!$F$2,Perfil_Area!$S$9*RANDBETWEEN(85,115)/100))))</f>
        <v>0</v>
      </c>
    </row>
    <row r="3923" ht="15.0" customHeight="1">
      <c r="A3923" s="45">
        <v>45669.6666666667</v>
      </c>
      <c r="B3923" s="35">
        <v>16.0</v>
      </c>
      <c r="C3923" s="35" t="s">
        <v>128</v>
      </c>
      <c r="D3923" s="36" t="s">
        <v>105</v>
      </c>
      <c r="E3923" s="35" t="s">
        <v>173</v>
      </c>
      <c r="F3923" s="46">
        <f>IF(Cadastro_Cargas!$E$3=0,0,IF(Perfil_Area!$S$11=0,0,MIN(Cadastro_Cargas!$E$3,MAX(Cadastro_Cargas!$F$3,Perfil_Area!$S$11*RANDBETWEEN(85,115)/100))))</f>
        <v>0</v>
      </c>
    </row>
    <row r="3924" ht="15.0" customHeight="1">
      <c r="A3924" s="45">
        <v>45669.6666666667</v>
      </c>
      <c r="B3924" s="35">
        <v>16.0</v>
      </c>
      <c r="C3924" s="35" t="s">
        <v>128</v>
      </c>
      <c r="D3924" s="36" t="s">
        <v>106</v>
      </c>
      <c r="E3924" s="35" t="s">
        <v>173</v>
      </c>
      <c r="F3924" s="46">
        <f>IF(Cadastro_Cargas!$E$4=0,0,IF(Perfil_Area!$S$13=0,0,MIN(Cadastro_Cargas!$E$4,MAX(Cadastro_Cargas!$F$4,Perfil_Area!$S$13*RANDBETWEEN(85,115)/100))))</f>
        <v>0</v>
      </c>
    </row>
    <row r="3925" ht="15.0" customHeight="1">
      <c r="A3925" s="45">
        <v>45669.6666666667</v>
      </c>
      <c r="B3925" s="35">
        <v>16.0</v>
      </c>
      <c r="C3925" s="35" t="s">
        <v>128</v>
      </c>
      <c r="D3925" s="36" t="s">
        <v>107</v>
      </c>
      <c r="E3925" s="35" t="s">
        <v>173</v>
      </c>
      <c r="F3925" s="46">
        <f>IF(Cadastro_Cargas!$E$5=0,0,IF(Perfil_Area!$S$15=0,0,MIN(Cadastro_Cargas!$E$5,MAX(Cadastro_Cargas!$F$5,Perfil_Area!$S$15*RANDBETWEEN(85,115)/100))))</f>
        <v>0.2</v>
      </c>
    </row>
    <row r="3926" ht="15.0" customHeight="1">
      <c r="A3926" s="45">
        <v>45669.6666666667</v>
      </c>
      <c r="B3926" s="35">
        <v>16.0</v>
      </c>
      <c r="C3926" s="35" t="s">
        <v>128</v>
      </c>
      <c r="D3926" s="39" t="s">
        <v>31</v>
      </c>
      <c r="E3926" s="35" t="s">
        <v>174</v>
      </c>
      <c r="F3926" s="46">
        <f>IF(Cadastro_Cargas!$E$6=0,0,IF(Perfil_Area!$S$3=0,0,MIN(Cadastro_Cargas!$E$6,MAX(Cadastro_Cargas!$F$6,Perfil_Area!$S$3*RANDBETWEEN(85,115)/100))))</f>
        <v>2.02</v>
      </c>
    </row>
    <row r="3927" ht="15.0" customHeight="1">
      <c r="A3927" s="45">
        <v>45669.6666666667</v>
      </c>
      <c r="B3927" s="35">
        <v>16.0</v>
      </c>
      <c r="C3927" s="35" t="s">
        <v>128</v>
      </c>
      <c r="D3927" s="40" t="s">
        <v>44</v>
      </c>
      <c r="E3927" s="35" t="s">
        <v>174</v>
      </c>
      <c r="F3927" s="46">
        <f>IF(Cadastro_Cargas!$E$7=0,0,IF(Perfil_Area!$S$5=0,0,MIN(Cadastro_Cargas!$E$7,MAX(Cadastro_Cargas!$F$7,Perfil_Area!$S$5*RANDBETWEEN(85,115)/100))))</f>
        <v>0.2329</v>
      </c>
    </row>
    <row r="3928" ht="15.0" customHeight="1">
      <c r="A3928" s="45">
        <v>45669.6666666667</v>
      </c>
      <c r="B3928" s="35">
        <v>16.0</v>
      </c>
      <c r="C3928" s="35" t="s">
        <v>128</v>
      </c>
      <c r="D3928" s="41" t="s">
        <v>56</v>
      </c>
      <c r="E3928" s="35" t="s">
        <v>174</v>
      </c>
      <c r="F3928" s="46">
        <f>IF(Cadastro_Cargas!$E$8=0,0,IF(Perfil_Area!$S$7=0,0,MIN(Cadastro_Cargas!$E$8,MAX(Cadastro_Cargas!$F$8,Perfil_Area!$S$7*RANDBETWEEN(85,115)/100))))</f>
        <v>0</v>
      </c>
    </row>
    <row r="3929" ht="15.0" customHeight="1">
      <c r="A3929" s="45">
        <v>45669.6666666667</v>
      </c>
      <c r="B3929" s="35">
        <v>16.0</v>
      </c>
      <c r="C3929" s="35" t="s">
        <v>129</v>
      </c>
      <c r="D3929" s="36" t="s">
        <v>104</v>
      </c>
      <c r="E3929" s="35" t="s">
        <v>173</v>
      </c>
      <c r="F3929" s="46">
        <f>IF(Cadastro_Cargas!$E$9=0,0,IF(Perfil_Area!$S$10=0,0,MIN(Cadastro_Cargas!$E$9,MAX(Cadastro_Cargas!$F$9,Perfil_Area!$S$10*RANDBETWEEN(85,115)/100))))</f>
        <v>0</v>
      </c>
    </row>
    <row r="3930" ht="15.0" customHeight="1">
      <c r="A3930" s="45">
        <v>45669.6666666667</v>
      </c>
      <c r="B3930" s="35">
        <v>16.0</v>
      </c>
      <c r="C3930" s="35" t="s">
        <v>129</v>
      </c>
      <c r="D3930" s="36" t="s">
        <v>105</v>
      </c>
      <c r="E3930" s="35" t="s">
        <v>173</v>
      </c>
      <c r="F3930" s="46">
        <f>IF(Cadastro_Cargas!$E$10=0,0,IF(Perfil_Area!$S$12=0,0,MIN(Cadastro_Cargas!$E$10,MAX(Cadastro_Cargas!$F$10,Perfil_Area!$S$12*RANDBETWEEN(85,115)/100))))</f>
        <v>0</v>
      </c>
    </row>
    <row r="3931" ht="15.0" customHeight="1">
      <c r="A3931" s="45">
        <v>45669.6666666667</v>
      </c>
      <c r="B3931" s="35">
        <v>16.0</v>
      </c>
      <c r="C3931" s="35" t="s">
        <v>129</v>
      </c>
      <c r="D3931" s="36" t="s">
        <v>106</v>
      </c>
      <c r="E3931" s="35" t="s">
        <v>173</v>
      </c>
      <c r="F3931" s="46">
        <f>IF(Cadastro_Cargas!$E$11=0,0,IF(Perfil_Area!$S$14=0,0,MIN(Cadastro_Cargas!$E$11,MAX(Cadastro_Cargas!$F$11,Perfil_Area!$S$14*RANDBETWEEN(85,115)/100))))</f>
        <v>2.367013373</v>
      </c>
    </row>
    <row r="3932" ht="15.0" customHeight="1">
      <c r="A3932" s="45">
        <v>45669.6666666667</v>
      </c>
      <c r="B3932" s="35">
        <v>16.0</v>
      </c>
      <c r="C3932" s="35" t="s">
        <v>129</v>
      </c>
      <c r="D3932" s="36" t="s">
        <v>107</v>
      </c>
      <c r="E3932" s="35" t="s">
        <v>173</v>
      </c>
      <c r="F3932" s="46">
        <f>IF(Cadastro_Cargas!$E$12=0,0,IF(Perfil_Area!$S$16=0,0,MIN(Cadastro_Cargas!$E$12,MAX(Cadastro_Cargas!$F$12,Perfil_Area!$S$16*RANDBETWEEN(85,115)/100))))</f>
        <v>0.172</v>
      </c>
    </row>
    <row r="3933" ht="15.0" customHeight="1">
      <c r="A3933" s="45">
        <v>45669.6666666667</v>
      </c>
      <c r="B3933" s="35">
        <v>16.0</v>
      </c>
      <c r="C3933" s="35" t="s">
        <v>129</v>
      </c>
      <c r="D3933" s="39" t="s">
        <v>31</v>
      </c>
      <c r="E3933" s="35" t="s">
        <v>174</v>
      </c>
      <c r="F3933" s="46">
        <f>IF(Cadastro_Cargas!$E$13=0,0,IF(Perfil_Area!$S$4=0,0,MIN(Cadastro_Cargas!$E$13,MAX(Cadastro_Cargas!$F$13,Perfil_Area!$S$4*RANDBETWEEN(85,115)/100))))</f>
        <v>3.427</v>
      </c>
    </row>
    <row r="3934" ht="15.0" customHeight="1">
      <c r="A3934" s="45">
        <v>45669.6666666667</v>
      </c>
      <c r="B3934" s="35">
        <v>16.0</v>
      </c>
      <c r="C3934" s="35" t="s">
        <v>129</v>
      </c>
      <c r="D3934" s="40" t="s">
        <v>44</v>
      </c>
      <c r="E3934" s="35" t="s">
        <v>174</v>
      </c>
      <c r="F3934" s="46">
        <f>IF(Cadastro_Cargas!$E$14=0,0,IF(Perfil_Area!$S$6=0,0,MIN(Cadastro_Cargas!$E$14,MAX(Cadastro_Cargas!$F$14,Perfil_Area!$S$6*RANDBETWEEN(85,115)/100))))</f>
        <v>0.35066</v>
      </c>
    </row>
    <row r="3935" ht="15.0" customHeight="1">
      <c r="A3935" s="45">
        <v>45669.6666666667</v>
      </c>
      <c r="B3935" s="35">
        <v>16.0</v>
      </c>
      <c r="C3935" s="35" t="s">
        <v>129</v>
      </c>
      <c r="D3935" s="41" t="s">
        <v>56</v>
      </c>
      <c r="E3935" s="35" t="s">
        <v>174</v>
      </c>
      <c r="F3935" s="46">
        <f>IF(Cadastro_Cargas!$E$15=0,0,IF(Perfil_Area!$S$8=0,0,MIN(Cadastro_Cargas!$E$15,MAX(Cadastro_Cargas!$F$15,Perfil_Area!$S$8*RANDBETWEEN(85,115)/100))))</f>
        <v>0</v>
      </c>
    </row>
    <row r="3936" ht="15.0" customHeight="1">
      <c r="A3936" s="45">
        <v>45669.7083333333</v>
      </c>
      <c r="B3936" s="35">
        <v>17.0</v>
      </c>
      <c r="C3936" s="35" t="s">
        <v>128</v>
      </c>
      <c r="D3936" s="36" t="s">
        <v>104</v>
      </c>
      <c r="E3936" s="35" t="s">
        <v>173</v>
      </c>
      <c r="F3936" s="46">
        <f>IF(Cadastro_Cargas!$E$2=0,0,IF(Perfil_Area!$T$9=0,0,MIN(Cadastro_Cargas!$E$2,MAX(Cadastro_Cargas!$F$2,Perfil_Area!$T$9*RANDBETWEEN(85,115)/100))))</f>
        <v>0</v>
      </c>
    </row>
    <row r="3937" ht="15.0" customHeight="1">
      <c r="A3937" s="45">
        <v>45669.7083333333</v>
      </c>
      <c r="B3937" s="35">
        <v>17.0</v>
      </c>
      <c r="C3937" s="35" t="s">
        <v>128</v>
      </c>
      <c r="D3937" s="36" t="s">
        <v>105</v>
      </c>
      <c r="E3937" s="35" t="s">
        <v>173</v>
      </c>
      <c r="F3937" s="46">
        <f>IF(Cadastro_Cargas!$E$3=0,0,IF(Perfil_Area!$T$11=0,0,MIN(Cadastro_Cargas!$E$3,MAX(Cadastro_Cargas!$F$3,Perfil_Area!$T$11*RANDBETWEEN(85,115)/100))))</f>
        <v>0</v>
      </c>
    </row>
    <row r="3938" ht="15.0" customHeight="1">
      <c r="A3938" s="45">
        <v>45669.7083333333</v>
      </c>
      <c r="B3938" s="35">
        <v>17.0</v>
      </c>
      <c r="C3938" s="35" t="s">
        <v>128</v>
      </c>
      <c r="D3938" s="36" t="s">
        <v>106</v>
      </c>
      <c r="E3938" s="35" t="s">
        <v>173</v>
      </c>
      <c r="F3938" s="46">
        <f>IF(Cadastro_Cargas!$E$4=0,0,IF(Perfil_Area!$T$13=0,0,MIN(Cadastro_Cargas!$E$4,MAX(Cadastro_Cargas!$F$4,Perfil_Area!$T$13*RANDBETWEEN(85,115)/100))))</f>
        <v>0</v>
      </c>
    </row>
    <row r="3939" ht="15.0" customHeight="1">
      <c r="A3939" s="45">
        <v>45669.7083333333</v>
      </c>
      <c r="B3939" s="35">
        <v>17.0</v>
      </c>
      <c r="C3939" s="35" t="s">
        <v>128</v>
      </c>
      <c r="D3939" s="36" t="s">
        <v>107</v>
      </c>
      <c r="E3939" s="35" t="s">
        <v>173</v>
      </c>
      <c r="F3939" s="46">
        <f>IF(Cadastro_Cargas!$E$5=0,0,IF(Perfil_Area!$T$15=0,0,MIN(Cadastro_Cargas!$E$5,MAX(Cadastro_Cargas!$F$5,Perfil_Area!$T$15*RANDBETWEEN(85,115)/100))))</f>
        <v>0.178</v>
      </c>
    </row>
    <row r="3940" ht="15.0" customHeight="1">
      <c r="A3940" s="45">
        <v>45669.7083333333</v>
      </c>
      <c r="B3940" s="35">
        <v>17.0</v>
      </c>
      <c r="C3940" s="35" t="s">
        <v>128</v>
      </c>
      <c r="D3940" s="39" t="s">
        <v>31</v>
      </c>
      <c r="E3940" s="35" t="s">
        <v>174</v>
      </c>
      <c r="F3940" s="46">
        <f>IF(Cadastro_Cargas!$E$6=0,0,IF(Perfil_Area!$T$3=0,0,MIN(Cadastro_Cargas!$E$6,MAX(Cadastro_Cargas!$F$6,Perfil_Area!$T$3*RANDBETWEEN(85,115)/100))))</f>
        <v>0.606</v>
      </c>
    </row>
    <row r="3941" ht="15.0" customHeight="1">
      <c r="A3941" s="45">
        <v>45669.7083333333</v>
      </c>
      <c r="B3941" s="35">
        <v>17.0</v>
      </c>
      <c r="C3941" s="35" t="s">
        <v>128</v>
      </c>
      <c r="D3941" s="40" t="s">
        <v>44</v>
      </c>
      <c r="E3941" s="35" t="s">
        <v>174</v>
      </c>
      <c r="F3941" s="46">
        <f>IF(Cadastro_Cargas!$E$7=0,0,IF(Perfil_Area!$T$5=0,0,MIN(Cadastro_Cargas!$E$7,MAX(Cadastro_Cargas!$F$7,Perfil_Area!$T$5*RANDBETWEEN(85,115)/100))))</f>
        <v>0.354</v>
      </c>
    </row>
    <row r="3942" ht="15.0" customHeight="1">
      <c r="A3942" s="45">
        <v>45669.7083333333</v>
      </c>
      <c r="B3942" s="35">
        <v>17.0</v>
      </c>
      <c r="C3942" s="35" t="s">
        <v>128</v>
      </c>
      <c r="D3942" s="41" t="s">
        <v>56</v>
      </c>
      <c r="E3942" s="35" t="s">
        <v>174</v>
      </c>
      <c r="F3942" s="46">
        <f>IF(Cadastro_Cargas!$E$8=0,0,IF(Perfil_Area!$T$7=0,0,MIN(Cadastro_Cargas!$E$8,MAX(Cadastro_Cargas!$F$8,Perfil_Area!$T$7*RANDBETWEEN(85,115)/100))))</f>
        <v>0</v>
      </c>
    </row>
    <row r="3943" ht="15.0" customHeight="1">
      <c r="A3943" s="45">
        <v>45669.7083333333</v>
      </c>
      <c r="B3943" s="35">
        <v>17.0</v>
      </c>
      <c r="C3943" s="35" t="s">
        <v>129</v>
      </c>
      <c r="D3943" s="36" t="s">
        <v>104</v>
      </c>
      <c r="E3943" s="35" t="s">
        <v>173</v>
      </c>
      <c r="F3943" s="46">
        <f>IF(Cadastro_Cargas!$E$9=0,0,IF(Perfil_Area!$T$10=0,0,MIN(Cadastro_Cargas!$E$9,MAX(Cadastro_Cargas!$F$9,Perfil_Area!$T$10*RANDBETWEEN(85,115)/100))))</f>
        <v>0</v>
      </c>
    </row>
    <row r="3944" ht="15.0" customHeight="1">
      <c r="A3944" s="45">
        <v>45669.7083333333</v>
      </c>
      <c r="B3944" s="35">
        <v>17.0</v>
      </c>
      <c r="C3944" s="35" t="s">
        <v>129</v>
      </c>
      <c r="D3944" s="36" t="s">
        <v>105</v>
      </c>
      <c r="E3944" s="35" t="s">
        <v>173</v>
      </c>
      <c r="F3944" s="46">
        <f>IF(Cadastro_Cargas!$E$10=0,0,IF(Perfil_Area!$T$12=0,0,MIN(Cadastro_Cargas!$E$10,MAX(Cadastro_Cargas!$F$10,Perfil_Area!$T$12*RANDBETWEEN(85,115)/100))))</f>
        <v>0</v>
      </c>
    </row>
    <row r="3945" ht="15.0" customHeight="1">
      <c r="A3945" s="45">
        <v>45669.7083333333</v>
      </c>
      <c r="B3945" s="35">
        <v>17.0</v>
      </c>
      <c r="C3945" s="35" t="s">
        <v>129</v>
      </c>
      <c r="D3945" s="36" t="s">
        <v>106</v>
      </c>
      <c r="E3945" s="35" t="s">
        <v>173</v>
      </c>
      <c r="F3945" s="46">
        <f>IF(Cadastro_Cargas!$E$11=0,0,IF(Perfil_Area!$T$14=0,0,MIN(Cadastro_Cargas!$E$11,MAX(Cadastro_Cargas!$F$11,Perfil_Area!$T$14*RANDBETWEEN(85,115)/100))))</f>
        <v>2.299578009</v>
      </c>
    </row>
    <row r="3946" ht="15.0" customHeight="1">
      <c r="A3946" s="45">
        <v>45669.7083333333</v>
      </c>
      <c r="B3946" s="35">
        <v>17.0</v>
      </c>
      <c r="C3946" s="35" t="s">
        <v>129</v>
      </c>
      <c r="D3946" s="36" t="s">
        <v>107</v>
      </c>
      <c r="E3946" s="35" t="s">
        <v>173</v>
      </c>
      <c r="F3946" s="46">
        <f>IF(Cadastro_Cargas!$E$12=0,0,IF(Perfil_Area!$T$16=0,0,MIN(Cadastro_Cargas!$E$12,MAX(Cadastro_Cargas!$F$12,Perfil_Area!$T$16*RANDBETWEEN(85,115)/100))))</f>
        <v>0.2</v>
      </c>
    </row>
    <row r="3947" ht="15.0" customHeight="1">
      <c r="A3947" s="45">
        <v>45669.7083333333</v>
      </c>
      <c r="B3947" s="35">
        <v>17.0</v>
      </c>
      <c r="C3947" s="35" t="s">
        <v>129</v>
      </c>
      <c r="D3947" s="39" t="s">
        <v>31</v>
      </c>
      <c r="E3947" s="35" t="s">
        <v>174</v>
      </c>
      <c r="F3947" s="46">
        <f>IF(Cadastro_Cargas!$E$13=0,0,IF(Perfil_Area!$T$4=0,0,MIN(Cadastro_Cargas!$E$13,MAX(Cadastro_Cargas!$F$13,Perfil_Area!$T$4*RANDBETWEEN(85,115)/100))))</f>
        <v>1.1175</v>
      </c>
    </row>
    <row r="3948" ht="15.0" customHeight="1">
      <c r="A3948" s="45">
        <v>45669.7083333333</v>
      </c>
      <c r="B3948" s="35">
        <v>17.0</v>
      </c>
      <c r="C3948" s="35" t="s">
        <v>129</v>
      </c>
      <c r="D3948" s="40" t="s">
        <v>44</v>
      </c>
      <c r="E3948" s="35" t="s">
        <v>174</v>
      </c>
      <c r="F3948" s="46">
        <f>IF(Cadastro_Cargas!$E$14=0,0,IF(Perfil_Area!$T$6=0,0,MIN(Cadastro_Cargas!$E$14,MAX(Cadastro_Cargas!$F$14,Perfil_Area!$T$6*RANDBETWEEN(85,115)/100))))</f>
        <v>0.514</v>
      </c>
    </row>
    <row r="3949" ht="15.0" customHeight="1">
      <c r="A3949" s="45">
        <v>45669.7083333333</v>
      </c>
      <c r="B3949" s="35">
        <v>17.0</v>
      </c>
      <c r="C3949" s="35" t="s">
        <v>129</v>
      </c>
      <c r="D3949" s="41" t="s">
        <v>56</v>
      </c>
      <c r="E3949" s="35" t="s">
        <v>174</v>
      </c>
      <c r="F3949" s="46">
        <f>IF(Cadastro_Cargas!$E$15=0,0,IF(Perfil_Area!$T$8=0,0,MIN(Cadastro_Cargas!$E$15,MAX(Cadastro_Cargas!$F$15,Perfil_Area!$T$8*RANDBETWEEN(85,115)/100))))</f>
        <v>0</v>
      </c>
    </row>
    <row r="3950" ht="15.0" customHeight="1">
      <c r="A3950" s="45">
        <v>45669.75</v>
      </c>
      <c r="B3950" s="35">
        <v>18.0</v>
      </c>
      <c r="C3950" s="35" t="s">
        <v>128</v>
      </c>
      <c r="D3950" s="36" t="s">
        <v>104</v>
      </c>
      <c r="E3950" s="35" t="s">
        <v>173</v>
      </c>
      <c r="F3950" s="46">
        <f>IF(Cadastro_Cargas!$E$2=0,0,IF(Perfil_Area!$U$9=0,0,MIN(Cadastro_Cargas!$E$2,MAX(Cadastro_Cargas!$F$2,Perfil_Area!$U$9*RANDBETWEEN(85,115)/100))))</f>
        <v>0</v>
      </c>
    </row>
    <row r="3951" ht="15.0" customHeight="1">
      <c r="A3951" s="45">
        <v>45669.75</v>
      </c>
      <c r="B3951" s="35">
        <v>18.0</v>
      </c>
      <c r="C3951" s="35" t="s">
        <v>128</v>
      </c>
      <c r="D3951" s="36" t="s">
        <v>105</v>
      </c>
      <c r="E3951" s="35" t="s">
        <v>173</v>
      </c>
      <c r="F3951" s="46">
        <f>IF(Cadastro_Cargas!$E$3=0,0,IF(Perfil_Area!$U$11=0,0,MIN(Cadastro_Cargas!$E$3,MAX(Cadastro_Cargas!$F$3,Perfil_Area!$U$11*RANDBETWEEN(85,115)/100))))</f>
        <v>0</v>
      </c>
    </row>
    <row r="3952" ht="15.0" customHeight="1">
      <c r="A3952" s="45">
        <v>45669.75</v>
      </c>
      <c r="B3952" s="35">
        <v>18.0</v>
      </c>
      <c r="C3952" s="35" t="s">
        <v>128</v>
      </c>
      <c r="D3952" s="36" t="s">
        <v>106</v>
      </c>
      <c r="E3952" s="35" t="s">
        <v>173</v>
      </c>
      <c r="F3952" s="46">
        <f>IF(Cadastro_Cargas!$E$4=0,0,IF(Perfil_Area!$U$13=0,0,MIN(Cadastro_Cargas!$E$4,MAX(Cadastro_Cargas!$F$4,Perfil_Area!$U$13*RANDBETWEEN(85,115)/100))))</f>
        <v>0</v>
      </c>
    </row>
    <row r="3953" ht="15.0" customHeight="1">
      <c r="A3953" s="45">
        <v>45669.75</v>
      </c>
      <c r="B3953" s="35">
        <v>18.0</v>
      </c>
      <c r="C3953" s="35" t="s">
        <v>128</v>
      </c>
      <c r="D3953" s="36" t="s">
        <v>107</v>
      </c>
      <c r="E3953" s="35" t="s">
        <v>173</v>
      </c>
      <c r="F3953" s="46">
        <f>IF(Cadastro_Cargas!$E$5=0,0,IF(Perfil_Area!$U$15=0,0,MIN(Cadastro_Cargas!$E$5,MAX(Cadastro_Cargas!$F$5,Perfil_Area!$U$15*RANDBETWEEN(85,115)/100))))</f>
        <v>0.2</v>
      </c>
    </row>
    <row r="3954" ht="15.0" customHeight="1">
      <c r="A3954" s="45">
        <v>45669.75</v>
      </c>
      <c r="B3954" s="35">
        <v>18.0</v>
      </c>
      <c r="C3954" s="35" t="s">
        <v>128</v>
      </c>
      <c r="D3954" s="39" t="s">
        <v>31</v>
      </c>
      <c r="E3954" s="35" t="s">
        <v>174</v>
      </c>
      <c r="F3954" s="46">
        <f>IF(Cadastro_Cargas!$E$6=0,0,IF(Perfil_Area!$U$3=0,0,MIN(Cadastro_Cargas!$E$6,MAX(Cadastro_Cargas!$F$6,Perfil_Area!$U$3*RANDBETWEEN(85,115)/100))))</f>
        <v>0.606</v>
      </c>
    </row>
    <row r="3955" ht="15.0" customHeight="1">
      <c r="A3955" s="45">
        <v>45669.75</v>
      </c>
      <c r="B3955" s="35">
        <v>18.0</v>
      </c>
      <c r="C3955" s="35" t="s">
        <v>128</v>
      </c>
      <c r="D3955" s="40" t="s">
        <v>44</v>
      </c>
      <c r="E3955" s="35" t="s">
        <v>174</v>
      </c>
      <c r="F3955" s="46">
        <f>IF(Cadastro_Cargas!$E$7=0,0,IF(Perfil_Area!$U$5=0,0,MIN(Cadastro_Cargas!$E$7,MAX(Cadastro_Cargas!$F$7,Perfil_Area!$U$5*RANDBETWEEN(85,115)/100))))</f>
        <v>0.354</v>
      </c>
    </row>
    <row r="3956" ht="15.0" customHeight="1">
      <c r="A3956" s="45">
        <v>45669.75</v>
      </c>
      <c r="B3956" s="35">
        <v>18.0</v>
      </c>
      <c r="C3956" s="35" t="s">
        <v>128</v>
      </c>
      <c r="D3956" s="41" t="s">
        <v>56</v>
      </c>
      <c r="E3956" s="35" t="s">
        <v>174</v>
      </c>
      <c r="F3956" s="46">
        <f>IF(Cadastro_Cargas!$E$8=0,0,IF(Perfil_Area!$U$7=0,0,MIN(Cadastro_Cargas!$E$8,MAX(Cadastro_Cargas!$F$8,Perfil_Area!$U$7*RANDBETWEEN(85,115)/100))))</f>
        <v>0.176</v>
      </c>
    </row>
    <row r="3957" ht="15.0" customHeight="1">
      <c r="A3957" s="45">
        <v>45669.75</v>
      </c>
      <c r="B3957" s="35">
        <v>18.0</v>
      </c>
      <c r="C3957" s="35" t="s">
        <v>129</v>
      </c>
      <c r="D3957" s="36" t="s">
        <v>104</v>
      </c>
      <c r="E3957" s="35" t="s">
        <v>173</v>
      </c>
      <c r="F3957" s="46">
        <f>IF(Cadastro_Cargas!$E$9=0,0,IF(Perfil_Area!$U$10=0,0,MIN(Cadastro_Cargas!$E$9,MAX(Cadastro_Cargas!$F$9,Perfil_Area!$U$10*RANDBETWEEN(85,115)/100))))</f>
        <v>0</v>
      </c>
    </row>
    <row r="3958" ht="15.0" customHeight="1">
      <c r="A3958" s="45">
        <v>45669.75</v>
      </c>
      <c r="B3958" s="35">
        <v>18.0</v>
      </c>
      <c r="C3958" s="35" t="s">
        <v>129</v>
      </c>
      <c r="D3958" s="36" t="s">
        <v>105</v>
      </c>
      <c r="E3958" s="35" t="s">
        <v>173</v>
      </c>
      <c r="F3958" s="46">
        <f>IF(Cadastro_Cargas!$E$10=0,0,IF(Perfil_Area!$U$12=0,0,MIN(Cadastro_Cargas!$E$10,MAX(Cadastro_Cargas!$F$10,Perfil_Area!$U$12*RANDBETWEEN(85,115)/100))))</f>
        <v>0</v>
      </c>
    </row>
    <row r="3959" ht="15.0" customHeight="1">
      <c r="A3959" s="45">
        <v>45669.75</v>
      </c>
      <c r="B3959" s="35">
        <v>18.0</v>
      </c>
      <c r="C3959" s="35" t="s">
        <v>129</v>
      </c>
      <c r="D3959" s="36" t="s">
        <v>106</v>
      </c>
      <c r="E3959" s="35" t="s">
        <v>173</v>
      </c>
      <c r="F3959" s="46">
        <f>IF(Cadastro_Cargas!$E$11=0,0,IF(Perfil_Area!$U$14=0,0,MIN(Cadastro_Cargas!$E$11,MAX(Cadastro_Cargas!$F$11,Perfil_Area!$U$14*RANDBETWEEN(85,115)/100))))</f>
        <v>2.367013373</v>
      </c>
    </row>
    <row r="3960" ht="15.0" customHeight="1">
      <c r="A3960" s="45">
        <v>45669.75</v>
      </c>
      <c r="B3960" s="35">
        <v>18.0</v>
      </c>
      <c r="C3960" s="35" t="s">
        <v>129</v>
      </c>
      <c r="D3960" s="36" t="s">
        <v>107</v>
      </c>
      <c r="E3960" s="35" t="s">
        <v>173</v>
      </c>
      <c r="F3960" s="46">
        <f>IF(Cadastro_Cargas!$E$12=0,0,IF(Perfil_Area!$U$16=0,0,MIN(Cadastro_Cargas!$E$12,MAX(Cadastro_Cargas!$F$12,Perfil_Area!$U$16*RANDBETWEEN(85,115)/100))))</f>
        <v>0.2</v>
      </c>
    </row>
    <row r="3961" ht="15.0" customHeight="1">
      <c r="A3961" s="45">
        <v>45669.75</v>
      </c>
      <c r="B3961" s="35">
        <v>18.0</v>
      </c>
      <c r="C3961" s="35" t="s">
        <v>129</v>
      </c>
      <c r="D3961" s="39" t="s">
        <v>31</v>
      </c>
      <c r="E3961" s="35" t="s">
        <v>174</v>
      </c>
      <c r="F3961" s="46">
        <f>IF(Cadastro_Cargas!$E$13=0,0,IF(Perfil_Area!$U$4=0,0,MIN(Cadastro_Cargas!$E$13,MAX(Cadastro_Cargas!$F$13,Perfil_Area!$U$4*RANDBETWEEN(85,115)/100))))</f>
        <v>1.1175</v>
      </c>
    </row>
    <row r="3962" ht="15.0" customHeight="1">
      <c r="A3962" s="45">
        <v>45669.75</v>
      </c>
      <c r="B3962" s="35">
        <v>18.0</v>
      </c>
      <c r="C3962" s="35" t="s">
        <v>129</v>
      </c>
      <c r="D3962" s="40" t="s">
        <v>44</v>
      </c>
      <c r="E3962" s="35" t="s">
        <v>174</v>
      </c>
      <c r="F3962" s="46">
        <f>IF(Cadastro_Cargas!$E$14=0,0,IF(Perfil_Area!$U$6=0,0,MIN(Cadastro_Cargas!$E$14,MAX(Cadastro_Cargas!$F$14,Perfil_Area!$U$6*RANDBETWEEN(85,115)/100))))</f>
        <v>0.514</v>
      </c>
    </row>
    <row r="3963" ht="15.0" customHeight="1">
      <c r="A3963" s="45">
        <v>45669.75</v>
      </c>
      <c r="B3963" s="35">
        <v>18.0</v>
      </c>
      <c r="C3963" s="35" t="s">
        <v>129</v>
      </c>
      <c r="D3963" s="41" t="s">
        <v>56</v>
      </c>
      <c r="E3963" s="35" t="s">
        <v>174</v>
      </c>
      <c r="F3963" s="46">
        <f>IF(Cadastro_Cargas!$E$15=0,0,IF(Perfil_Area!$U$8=0,0,MIN(Cadastro_Cargas!$E$15,MAX(Cadastro_Cargas!$F$15,Perfil_Area!$U$8*RANDBETWEEN(85,115)/100))))</f>
        <v>0.336</v>
      </c>
    </row>
    <row r="3964" ht="15.0" customHeight="1">
      <c r="A3964" s="45">
        <v>45669.7916666667</v>
      </c>
      <c r="B3964" s="35">
        <v>19.0</v>
      </c>
      <c r="C3964" s="35" t="s">
        <v>128</v>
      </c>
      <c r="D3964" s="36" t="s">
        <v>104</v>
      </c>
      <c r="E3964" s="35" t="s">
        <v>173</v>
      </c>
      <c r="F3964" s="46">
        <f>IF(Cadastro_Cargas!$E$2=0,0,IF(Perfil_Area!$V$9=0,0,MIN(Cadastro_Cargas!$E$2,MAX(Cadastro_Cargas!$F$2,Perfil_Area!$V$9*RANDBETWEEN(85,115)/100))))</f>
        <v>0</v>
      </c>
    </row>
    <row r="3965" ht="15.0" customHeight="1">
      <c r="A3965" s="45">
        <v>45669.7916666667</v>
      </c>
      <c r="B3965" s="35">
        <v>19.0</v>
      </c>
      <c r="C3965" s="35" t="s">
        <v>128</v>
      </c>
      <c r="D3965" s="36" t="s">
        <v>105</v>
      </c>
      <c r="E3965" s="35" t="s">
        <v>173</v>
      </c>
      <c r="F3965" s="46">
        <f>IF(Cadastro_Cargas!$E$3=0,0,IF(Perfil_Area!$V$11=0,0,MIN(Cadastro_Cargas!$E$3,MAX(Cadastro_Cargas!$F$3,Perfil_Area!$V$11*RANDBETWEEN(85,115)/100))))</f>
        <v>0</v>
      </c>
    </row>
    <row r="3966" ht="15.0" customHeight="1">
      <c r="A3966" s="45">
        <v>45669.7916666667</v>
      </c>
      <c r="B3966" s="35">
        <v>19.0</v>
      </c>
      <c r="C3966" s="35" t="s">
        <v>128</v>
      </c>
      <c r="D3966" s="36" t="s">
        <v>106</v>
      </c>
      <c r="E3966" s="35" t="s">
        <v>173</v>
      </c>
      <c r="F3966" s="46">
        <f>IF(Cadastro_Cargas!$E$4=0,0,IF(Perfil_Area!$V$13=0,0,MIN(Cadastro_Cargas!$E$4,MAX(Cadastro_Cargas!$F$4,Perfil_Area!$V$13*RANDBETWEEN(85,115)/100))))</f>
        <v>0</v>
      </c>
    </row>
    <row r="3967" ht="15.0" customHeight="1">
      <c r="A3967" s="45">
        <v>45669.7916666667</v>
      </c>
      <c r="B3967" s="35">
        <v>19.0</v>
      </c>
      <c r="C3967" s="35" t="s">
        <v>128</v>
      </c>
      <c r="D3967" s="36" t="s">
        <v>107</v>
      </c>
      <c r="E3967" s="35" t="s">
        <v>173</v>
      </c>
      <c r="F3967" s="46">
        <f>IF(Cadastro_Cargas!$E$5=0,0,IF(Perfil_Area!$V$15=0,0,MIN(Cadastro_Cargas!$E$5,MAX(Cadastro_Cargas!$F$5,Perfil_Area!$V$15*RANDBETWEEN(85,115)/100))))</f>
        <v>0.2</v>
      </c>
    </row>
    <row r="3968" ht="15.0" customHeight="1">
      <c r="A3968" s="45">
        <v>45669.7916666667</v>
      </c>
      <c r="B3968" s="35">
        <v>19.0</v>
      </c>
      <c r="C3968" s="35" t="s">
        <v>128</v>
      </c>
      <c r="D3968" s="39" t="s">
        <v>31</v>
      </c>
      <c r="E3968" s="35" t="s">
        <v>174</v>
      </c>
      <c r="F3968" s="46">
        <f>IF(Cadastro_Cargas!$E$6=0,0,IF(Perfil_Area!$V$3=0,0,MIN(Cadastro_Cargas!$E$6,MAX(Cadastro_Cargas!$F$6,Perfil_Area!$V$3*RANDBETWEEN(85,115)/100))))</f>
        <v>0.606</v>
      </c>
    </row>
    <row r="3969" ht="15.0" customHeight="1">
      <c r="A3969" s="45">
        <v>45669.7916666667</v>
      </c>
      <c r="B3969" s="35">
        <v>19.0</v>
      </c>
      <c r="C3969" s="35" t="s">
        <v>128</v>
      </c>
      <c r="D3969" s="40" t="s">
        <v>44</v>
      </c>
      <c r="E3969" s="35" t="s">
        <v>174</v>
      </c>
      <c r="F3969" s="46">
        <f>IF(Cadastro_Cargas!$E$7=0,0,IF(Perfil_Area!$V$5=0,0,MIN(Cadastro_Cargas!$E$7,MAX(Cadastro_Cargas!$F$7,Perfil_Area!$V$5*RANDBETWEEN(85,115)/100))))</f>
        <v>0.354</v>
      </c>
    </row>
    <row r="3970" ht="15.0" customHeight="1">
      <c r="A3970" s="45">
        <v>45669.7916666667</v>
      </c>
      <c r="B3970" s="35">
        <v>19.0</v>
      </c>
      <c r="C3970" s="35" t="s">
        <v>128</v>
      </c>
      <c r="D3970" s="41" t="s">
        <v>56</v>
      </c>
      <c r="E3970" s="35" t="s">
        <v>174</v>
      </c>
      <c r="F3970" s="46">
        <f>IF(Cadastro_Cargas!$E$8=0,0,IF(Perfil_Area!$V$7=0,0,MIN(Cadastro_Cargas!$E$8,MAX(Cadastro_Cargas!$F$8,Perfil_Area!$V$7*RANDBETWEEN(85,115)/100))))</f>
        <v>0.176</v>
      </c>
    </row>
    <row r="3971" ht="15.0" customHeight="1">
      <c r="A3971" s="45">
        <v>45669.7916666667</v>
      </c>
      <c r="B3971" s="35">
        <v>19.0</v>
      </c>
      <c r="C3971" s="35" t="s">
        <v>129</v>
      </c>
      <c r="D3971" s="36" t="s">
        <v>104</v>
      </c>
      <c r="E3971" s="35" t="s">
        <v>173</v>
      </c>
      <c r="F3971" s="46">
        <f>IF(Cadastro_Cargas!$E$9=0,0,IF(Perfil_Area!$V$10=0,0,MIN(Cadastro_Cargas!$E$9,MAX(Cadastro_Cargas!$F$9,Perfil_Area!$V$10*RANDBETWEEN(85,115)/100))))</f>
        <v>0</v>
      </c>
    </row>
    <row r="3972" ht="15.0" customHeight="1">
      <c r="A3972" s="45">
        <v>45669.7916666667</v>
      </c>
      <c r="B3972" s="35">
        <v>19.0</v>
      </c>
      <c r="C3972" s="35" t="s">
        <v>129</v>
      </c>
      <c r="D3972" s="36" t="s">
        <v>105</v>
      </c>
      <c r="E3972" s="35" t="s">
        <v>173</v>
      </c>
      <c r="F3972" s="46">
        <f>IF(Cadastro_Cargas!$E$10=0,0,IF(Perfil_Area!$V$12=0,0,MIN(Cadastro_Cargas!$E$10,MAX(Cadastro_Cargas!$F$10,Perfil_Area!$V$12*RANDBETWEEN(85,115)/100))))</f>
        <v>0</v>
      </c>
    </row>
    <row r="3973" ht="15.0" customHeight="1">
      <c r="A3973" s="45">
        <v>45669.7916666667</v>
      </c>
      <c r="B3973" s="35">
        <v>19.0</v>
      </c>
      <c r="C3973" s="35" t="s">
        <v>129</v>
      </c>
      <c r="D3973" s="36" t="s">
        <v>106</v>
      </c>
      <c r="E3973" s="35" t="s">
        <v>173</v>
      </c>
      <c r="F3973" s="46">
        <f>IF(Cadastro_Cargas!$E$11=0,0,IF(Perfil_Area!$V$14=0,0,MIN(Cadastro_Cargas!$E$11,MAX(Cadastro_Cargas!$F$11,Perfil_Area!$V$14*RANDBETWEEN(85,115)/100))))</f>
        <v>2.367013373</v>
      </c>
    </row>
    <row r="3974" ht="15.0" customHeight="1">
      <c r="A3974" s="45">
        <v>45669.7916666667</v>
      </c>
      <c r="B3974" s="35">
        <v>19.0</v>
      </c>
      <c r="C3974" s="35" t="s">
        <v>129</v>
      </c>
      <c r="D3974" s="36" t="s">
        <v>107</v>
      </c>
      <c r="E3974" s="35" t="s">
        <v>173</v>
      </c>
      <c r="F3974" s="46">
        <f>IF(Cadastro_Cargas!$E$12=0,0,IF(Perfil_Area!$V$16=0,0,MIN(Cadastro_Cargas!$E$12,MAX(Cadastro_Cargas!$F$12,Perfil_Area!$V$16*RANDBETWEEN(85,115)/100))))</f>
        <v>0.2</v>
      </c>
    </row>
    <row r="3975" ht="15.0" customHeight="1">
      <c r="A3975" s="45">
        <v>45669.7916666667</v>
      </c>
      <c r="B3975" s="35">
        <v>19.0</v>
      </c>
      <c r="C3975" s="35" t="s">
        <v>129</v>
      </c>
      <c r="D3975" s="39" t="s">
        <v>31</v>
      </c>
      <c r="E3975" s="35" t="s">
        <v>174</v>
      </c>
      <c r="F3975" s="46">
        <f>IF(Cadastro_Cargas!$E$13=0,0,IF(Perfil_Area!$V$4=0,0,MIN(Cadastro_Cargas!$E$13,MAX(Cadastro_Cargas!$F$13,Perfil_Area!$V$4*RANDBETWEEN(85,115)/100))))</f>
        <v>1.1175</v>
      </c>
    </row>
    <row r="3976" ht="15.0" customHeight="1">
      <c r="A3976" s="45">
        <v>45669.7916666667</v>
      </c>
      <c r="B3976" s="35">
        <v>19.0</v>
      </c>
      <c r="C3976" s="35" t="s">
        <v>129</v>
      </c>
      <c r="D3976" s="40" t="s">
        <v>44</v>
      </c>
      <c r="E3976" s="35" t="s">
        <v>174</v>
      </c>
      <c r="F3976" s="46">
        <f>IF(Cadastro_Cargas!$E$14=0,0,IF(Perfil_Area!$V$6=0,0,MIN(Cadastro_Cargas!$E$14,MAX(Cadastro_Cargas!$F$14,Perfil_Area!$V$6*RANDBETWEEN(85,115)/100))))</f>
        <v>0.514</v>
      </c>
    </row>
    <row r="3977" ht="15.0" customHeight="1">
      <c r="A3977" s="45">
        <v>45669.7916666667</v>
      </c>
      <c r="B3977" s="35">
        <v>19.0</v>
      </c>
      <c r="C3977" s="35" t="s">
        <v>129</v>
      </c>
      <c r="D3977" s="41" t="s">
        <v>56</v>
      </c>
      <c r="E3977" s="35" t="s">
        <v>174</v>
      </c>
      <c r="F3977" s="46">
        <f>IF(Cadastro_Cargas!$E$15=0,0,IF(Perfil_Area!$V$8=0,0,MIN(Cadastro_Cargas!$E$15,MAX(Cadastro_Cargas!$F$15,Perfil_Area!$V$8*RANDBETWEEN(85,115)/100))))</f>
        <v>0.336</v>
      </c>
    </row>
    <row r="3978" ht="15.0" customHeight="1">
      <c r="A3978" s="45">
        <v>45669.8333333333</v>
      </c>
      <c r="B3978" s="35">
        <v>20.0</v>
      </c>
      <c r="C3978" s="35" t="s">
        <v>128</v>
      </c>
      <c r="D3978" s="36" t="s">
        <v>104</v>
      </c>
      <c r="E3978" s="35" t="s">
        <v>173</v>
      </c>
      <c r="F3978" s="46">
        <f>IF(Cadastro_Cargas!$E$2=0,0,IF(Perfil_Area!$W$9=0,0,MIN(Cadastro_Cargas!$E$2,MAX(Cadastro_Cargas!$F$2,Perfil_Area!$W$9*RANDBETWEEN(85,115)/100))))</f>
        <v>4</v>
      </c>
    </row>
    <row r="3979" ht="15.0" customHeight="1">
      <c r="A3979" s="45">
        <v>45669.8333333333</v>
      </c>
      <c r="B3979" s="35">
        <v>20.0</v>
      </c>
      <c r="C3979" s="35" t="s">
        <v>128</v>
      </c>
      <c r="D3979" s="36" t="s">
        <v>105</v>
      </c>
      <c r="E3979" s="35" t="s">
        <v>173</v>
      </c>
      <c r="F3979" s="46">
        <f>IF(Cadastro_Cargas!$E$3=0,0,IF(Perfil_Area!$W$11=0,0,MIN(Cadastro_Cargas!$E$3,MAX(Cadastro_Cargas!$F$3,Perfil_Area!$W$11*RANDBETWEEN(85,115)/100))))</f>
        <v>0</v>
      </c>
    </row>
    <row r="3980" ht="15.0" customHeight="1">
      <c r="A3980" s="45">
        <v>45669.8333333333</v>
      </c>
      <c r="B3980" s="35">
        <v>20.0</v>
      </c>
      <c r="C3980" s="35" t="s">
        <v>128</v>
      </c>
      <c r="D3980" s="36" t="s">
        <v>106</v>
      </c>
      <c r="E3980" s="35" t="s">
        <v>173</v>
      </c>
      <c r="F3980" s="46">
        <f>IF(Cadastro_Cargas!$E$4=0,0,IF(Perfil_Area!$W$13=0,0,MIN(Cadastro_Cargas!$E$4,MAX(Cadastro_Cargas!$F$4,Perfil_Area!$W$13*RANDBETWEEN(85,115)/100))))</f>
        <v>0</v>
      </c>
    </row>
    <row r="3981" ht="15.0" customHeight="1">
      <c r="A3981" s="45">
        <v>45669.8333333333</v>
      </c>
      <c r="B3981" s="35">
        <v>20.0</v>
      </c>
      <c r="C3981" s="35" t="s">
        <v>128</v>
      </c>
      <c r="D3981" s="36" t="s">
        <v>107</v>
      </c>
      <c r="E3981" s="35" t="s">
        <v>173</v>
      </c>
      <c r="F3981" s="46">
        <f>IF(Cadastro_Cargas!$E$5=0,0,IF(Perfil_Area!$W$15=0,0,MIN(Cadastro_Cargas!$E$5,MAX(Cadastro_Cargas!$F$5,Perfil_Area!$W$15*RANDBETWEEN(85,115)/100))))</f>
        <v>0.172</v>
      </c>
    </row>
    <row r="3982" ht="15.0" customHeight="1">
      <c r="A3982" s="45">
        <v>45669.8333333333</v>
      </c>
      <c r="B3982" s="35">
        <v>20.0</v>
      </c>
      <c r="C3982" s="35" t="s">
        <v>128</v>
      </c>
      <c r="D3982" s="39" t="s">
        <v>31</v>
      </c>
      <c r="E3982" s="35" t="s">
        <v>174</v>
      </c>
      <c r="F3982" s="46">
        <f>IF(Cadastro_Cargas!$E$6=0,0,IF(Perfil_Area!$W$3=0,0,MIN(Cadastro_Cargas!$E$6,MAX(Cadastro_Cargas!$F$6,Perfil_Area!$W$3*RANDBETWEEN(85,115)/100))))</f>
        <v>0.606</v>
      </c>
    </row>
    <row r="3983" ht="15.0" customHeight="1">
      <c r="A3983" s="45">
        <v>45669.8333333333</v>
      </c>
      <c r="B3983" s="35">
        <v>20.0</v>
      </c>
      <c r="C3983" s="35" t="s">
        <v>128</v>
      </c>
      <c r="D3983" s="40" t="s">
        <v>44</v>
      </c>
      <c r="E3983" s="35" t="s">
        <v>174</v>
      </c>
      <c r="F3983" s="46">
        <f>IF(Cadastro_Cargas!$E$7=0,0,IF(Perfil_Area!$W$5=0,0,MIN(Cadastro_Cargas!$E$7,MAX(Cadastro_Cargas!$F$7,Perfil_Area!$W$5*RANDBETWEEN(85,115)/100))))</f>
        <v>0.3454</v>
      </c>
    </row>
    <row r="3984" ht="15.0" customHeight="1">
      <c r="A3984" s="45">
        <v>45669.8333333333</v>
      </c>
      <c r="B3984" s="35">
        <v>20.0</v>
      </c>
      <c r="C3984" s="35" t="s">
        <v>128</v>
      </c>
      <c r="D3984" s="41" t="s">
        <v>56</v>
      </c>
      <c r="E3984" s="35" t="s">
        <v>174</v>
      </c>
      <c r="F3984" s="46">
        <f>IF(Cadastro_Cargas!$E$8=0,0,IF(Perfil_Area!$W$7=0,0,MIN(Cadastro_Cargas!$E$8,MAX(Cadastro_Cargas!$F$8,Perfil_Area!$W$7*RANDBETWEEN(85,115)/100))))</f>
        <v>0.176</v>
      </c>
    </row>
    <row r="3985" ht="15.0" customHeight="1">
      <c r="A3985" s="45">
        <v>45669.8333333333</v>
      </c>
      <c r="B3985" s="35">
        <v>20.0</v>
      </c>
      <c r="C3985" s="35" t="s">
        <v>129</v>
      </c>
      <c r="D3985" s="36" t="s">
        <v>104</v>
      </c>
      <c r="E3985" s="35" t="s">
        <v>173</v>
      </c>
      <c r="F3985" s="46">
        <f>IF(Cadastro_Cargas!$E$9=0,0,IF(Perfil_Area!$W$10=0,0,MIN(Cadastro_Cargas!$E$9,MAX(Cadastro_Cargas!$F$9,Perfil_Area!$W$10*RANDBETWEEN(85,115)/100))))</f>
        <v>8</v>
      </c>
    </row>
    <row r="3986" ht="15.0" customHeight="1">
      <c r="A3986" s="45">
        <v>45669.8333333333</v>
      </c>
      <c r="B3986" s="35">
        <v>20.0</v>
      </c>
      <c r="C3986" s="35" t="s">
        <v>129</v>
      </c>
      <c r="D3986" s="36" t="s">
        <v>105</v>
      </c>
      <c r="E3986" s="35" t="s">
        <v>173</v>
      </c>
      <c r="F3986" s="46">
        <f>IF(Cadastro_Cargas!$E$10=0,0,IF(Perfil_Area!$W$12=0,0,MIN(Cadastro_Cargas!$E$10,MAX(Cadastro_Cargas!$F$10,Perfil_Area!$W$12*RANDBETWEEN(85,115)/100))))</f>
        <v>16.192</v>
      </c>
    </row>
    <row r="3987" ht="15.0" customHeight="1">
      <c r="A3987" s="45">
        <v>45669.8333333333</v>
      </c>
      <c r="B3987" s="35">
        <v>20.0</v>
      </c>
      <c r="C3987" s="35" t="s">
        <v>129</v>
      </c>
      <c r="D3987" s="36" t="s">
        <v>106</v>
      </c>
      <c r="E3987" s="35" t="s">
        <v>173</v>
      </c>
      <c r="F3987" s="46">
        <f>IF(Cadastro_Cargas!$E$11=0,0,IF(Perfil_Area!$W$14=0,0,MIN(Cadastro_Cargas!$E$11,MAX(Cadastro_Cargas!$F$11,Perfil_Area!$W$14*RANDBETWEEN(85,115)/100))))</f>
        <v>2.367013373</v>
      </c>
    </row>
    <row r="3988" ht="15.0" customHeight="1">
      <c r="A3988" s="45">
        <v>45669.8333333333</v>
      </c>
      <c r="B3988" s="35">
        <v>20.0</v>
      </c>
      <c r="C3988" s="35" t="s">
        <v>129</v>
      </c>
      <c r="D3988" s="36" t="s">
        <v>107</v>
      </c>
      <c r="E3988" s="35" t="s">
        <v>173</v>
      </c>
      <c r="F3988" s="46">
        <f>IF(Cadastro_Cargas!$E$12=0,0,IF(Perfil_Area!$W$16=0,0,MIN(Cadastro_Cargas!$E$12,MAX(Cadastro_Cargas!$F$12,Perfil_Area!$W$16*RANDBETWEEN(85,115)/100))))</f>
        <v>0.2</v>
      </c>
    </row>
    <row r="3989" ht="15.0" customHeight="1">
      <c r="A3989" s="45">
        <v>45669.8333333333</v>
      </c>
      <c r="B3989" s="35">
        <v>20.0</v>
      </c>
      <c r="C3989" s="35" t="s">
        <v>129</v>
      </c>
      <c r="D3989" s="39" t="s">
        <v>31</v>
      </c>
      <c r="E3989" s="35" t="s">
        <v>174</v>
      </c>
      <c r="F3989" s="46">
        <f>IF(Cadastro_Cargas!$E$13=0,0,IF(Perfil_Area!$W$4=0,0,MIN(Cadastro_Cargas!$E$13,MAX(Cadastro_Cargas!$F$13,Perfil_Area!$W$4*RANDBETWEEN(85,115)/100))))</f>
        <v>1.1175</v>
      </c>
    </row>
    <row r="3990" ht="15.0" customHeight="1">
      <c r="A3990" s="45">
        <v>45669.8333333333</v>
      </c>
      <c r="B3990" s="35">
        <v>20.0</v>
      </c>
      <c r="C3990" s="35" t="s">
        <v>129</v>
      </c>
      <c r="D3990" s="40" t="s">
        <v>44</v>
      </c>
      <c r="E3990" s="35" t="s">
        <v>174</v>
      </c>
      <c r="F3990" s="46">
        <f>IF(Cadastro_Cargas!$E$14=0,0,IF(Perfil_Area!$W$6=0,0,MIN(Cadastro_Cargas!$E$14,MAX(Cadastro_Cargas!$F$14,Perfil_Area!$W$6*RANDBETWEEN(85,115)/100))))</f>
        <v>0.42222</v>
      </c>
    </row>
    <row r="3991" ht="15.0" customHeight="1">
      <c r="A3991" s="45">
        <v>45669.8333333333</v>
      </c>
      <c r="B3991" s="35">
        <v>20.0</v>
      </c>
      <c r="C3991" s="35" t="s">
        <v>129</v>
      </c>
      <c r="D3991" s="41" t="s">
        <v>56</v>
      </c>
      <c r="E3991" s="35" t="s">
        <v>174</v>
      </c>
      <c r="F3991" s="46">
        <f>IF(Cadastro_Cargas!$E$15=0,0,IF(Perfil_Area!$W$8=0,0,MIN(Cadastro_Cargas!$E$15,MAX(Cadastro_Cargas!$F$15,Perfil_Area!$W$8*RANDBETWEEN(85,115)/100))))</f>
        <v>0.336</v>
      </c>
    </row>
    <row r="3992" ht="15.0" customHeight="1">
      <c r="A3992" s="45">
        <v>45669.875</v>
      </c>
      <c r="B3992" s="35">
        <v>21.0</v>
      </c>
      <c r="C3992" s="35" t="s">
        <v>128</v>
      </c>
      <c r="D3992" s="36" t="s">
        <v>104</v>
      </c>
      <c r="E3992" s="35" t="s">
        <v>173</v>
      </c>
      <c r="F3992" s="46">
        <f>IF(Cadastro_Cargas!$E$2=0,0,IF(Perfil_Area!$X$9=0,0,MIN(Cadastro_Cargas!$E$2,MAX(Cadastro_Cargas!$F$2,Perfil_Area!$X$9*RANDBETWEEN(85,115)/100))))</f>
        <v>3.64</v>
      </c>
    </row>
    <row r="3993" ht="15.0" customHeight="1">
      <c r="A3993" s="45">
        <v>45669.875</v>
      </c>
      <c r="B3993" s="35">
        <v>21.0</v>
      </c>
      <c r="C3993" s="35" t="s">
        <v>128</v>
      </c>
      <c r="D3993" s="36" t="s">
        <v>105</v>
      </c>
      <c r="E3993" s="35" t="s">
        <v>173</v>
      </c>
      <c r="F3993" s="46">
        <f>IF(Cadastro_Cargas!$E$3=0,0,IF(Perfil_Area!$X$11=0,0,MIN(Cadastro_Cargas!$E$3,MAX(Cadastro_Cargas!$F$3,Perfil_Area!$X$11*RANDBETWEEN(85,115)/100))))</f>
        <v>0</v>
      </c>
    </row>
    <row r="3994" ht="15.0" customHeight="1">
      <c r="A3994" s="45">
        <v>45669.875</v>
      </c>
      <c r="B3994" s="35">
        <v>21.0</v>
      </c>
      <c r="C3994" s="35" t="s">
        <v>128</v>
      </c>
      <c r="D3994" s="36" t="s">
        <v>106</v>
      </c>
      <c r="E3994" s="35" t="s">
        <v>173</v>
      </c>
      <c r="F3994" s="46">
        <f>IF(Cadastro_Cargas!$E$4=0,0,IF(Perfil_Area!$X$13=0,0,MIN(Cadastro_Cargas!$E$4,MAX(Cadastro_Cargas!$F$4,Perfil_Area!$X$13*RANDBETWEEN(85,115)/100))))</f>
        <v>0</v>
      </c>
    </row>
    <row r="3995" ht="15.0" customHeight="1">
      <c r="A3995" s="45">
        <v>45669.875</v>
      </c>
      <c r="B3995" s="35">
        <v>21.0</v>
      </c>
      <c r="C3995" s="35" t="s">
        <v>128</v>
      </c>
      <c r="D3995" s="36" t="s">
        <v>107</v>
      </c>
      <c r="E3995" s="35" t="s">
        <v>173</v>
      </c>
      <c r="F3995" s="46">
        <f>IF(Cadastro_Cargas!$E$5=0,0,IF(Perfil_Area!$X$15=0,0,MIN(Cadastro_Cargas!$E$5,MAX(Cadastro_Cargas!$F$5,Perfil_Area!$X$15*RANDBETWEEN(85,115)/100))))</f>
        <v>0.18</v>
      </c>
    </row>
    <row r="3996" ht="15.0" customHeight="1">
      <c r="A3996" s="45">
        <v>45669.875</v>
      </c>
      <c r="B3996" s="35">
        <v>21.0</v>
      </c>
      <c r="C3996" s="35" t="s">
        <v>128</v>
      </c>
      <c r="D3996" s="39" t="s">
        <v>31</v>
      </c>
      <c r="E3996" s="35" t="s">
        <v>174</v>
      </c>
      <c r="F3996" s="46">
        <f>IF(Cadastro_Cargas!$E$6=0,0,IF(Perfil_Area!$X$3=0,0,MIN(Cadastro_Cargas!$E$6,MAX(Cadastro_Cargas!$F$6,Perfil_Area!$X$3*RANDBETWEEN(85,115)/100))))</f>
        <v>0.606</v>
      </c>
    </row>
    <row r="3997" ht="15.0" customHeight="1">
      <c r="A3997" s="45">
        <v>45669.875</v>
      </c>
      <c r="B3997" s="35">
        <v>21.0</v>
      </c>
      <c r="C3997" s="35" t="s">
        <v>128</v>
      </c>
      <c r="D3997" s="40" t="s">
        <v>44</v>
      </c>
      <c r="E3997" s="35" t="s">
        <v>174</v>
      </c>
      <c r="F3997" s="46">
        <f>IF(Cadastro_Cargas!$E$7=0,0,IF(Perfil_Area!$X$5=0,0,MIN(Cadastro_Cargas!$E$7,MAX(Cadastro_Cargas!$F$7,Perfil_Area!$X$5*RANDBETWEEN(85,115)/100))))</f>
        <v>0.2466</v>
      </c>
    </row>
    <row r="3998" ht="15.0" customHeight="1">
      <c r="A3998" s="45">
        <v>45669.875</v>
      </c>
      <c r="B3998" s="35">
        <v>21.0</v>
      </c>
      <c r="C3998" s="35" t="s">
        <v>128</v>
      </c>
      <c r="D3998" s="41" t="s">
        <v>56</v>
      </c>
      <c r="E3998" s="35" t="s">
        <v>174</v>
      </c>
      <c r="F3998" s="46">
        <f>IF(Cadastro_Cargas!$E$8=0,0,IF(Perfil_Area!$X$7=0,0,MIN(Cadastro_Cargas!$E$8,MAX(Cadastro_Cargas!$F$8,Perfil_Area!$X$7*RANDBETWEEN(85,115)/100))))</f>
        <v>0.176</v>
      </c>
    </row>
    <row r="3999" ht="15.0" customHeight="1">
      <c r="A3999" s="45">
        <v>45669.875</v>
      </c>
      <c r="B3999" s="35">
        <v>21.0</v>
      </c>
      <c r="C3999" s="35" t="s">
        <v>129</v>
      </c>
      <c r="D3999" s="36" t="s">
        <v>104</v>
      </c>
      <c r="E3999" s="35" t="s">
        <v>173</v>
      </c>
      <c r="F3999" s="46">
        <f>IF(Cadastro_Cargas!$E$9=0,0,IF(Perfil_Area!$X$10=0,0,MIN(Cadastro_Cargas!$E$9,MAX(Cadastro_Cargas!$F$9,Perfil_Area!$X$10*RANDBETWEEN(85,115)/100))))</f>
        <v>7.28</v>
      </c>
    </row>
    <row r="4000" ht="15.0" customHeight="1">
      <c r="A4000" s="45">
        <v>45669.875</v>
      </c>
      <c r="B4000" s="35">
        <v>21.0</v>
      </c>
      <c r="C4000" s="35" t="s">
        <v>129</v>
      </c>
      <c r="D4000" s="36" t="s">
        <v>105</v>
      </c>
      <c r="E4000" s="35" t="s">
        <v>173</v>
      </c>
      <c r="F4000" s="46">
        <f>IF(Cadastro_Cargas!$E$10=0,0,IF(Perfil_Area!$X$12=0,0,MIN(Cadastro_Cargas!$E$10,MAX(Cadastro_Cargas!$F$10,Perfil_Area!$X$12*RANDBETWEEN(85,115)/100))))</f>
        <v>17.6</v>
      </c>
    </row>
    <row r="4001" ht="15.0" customHeight="1">
      <c r="A4001" s="45">
        <v>45669.875</v>
      </c>
      <c r="B4001" s="35">
        <v>21.0</v>
      </c>
      <c r="C4001" s="35" t="s">
        <v>129</v>
      </c>
      <c r="D4001" s="36" t="s">
        <v>106</v>
      </c>
      <c r="E4001" s="35" t="s">
        <v>173</v>
      </c>
      <c r="F4001" s="46">
        <f>IF(Cadastro_Cargas!$E$11=0,0,IF(Perfil_Area!$X$14=0,0,MIN(Cadastro_Cargas!$E$11,MAX(Cadastro_Cargas!$F$11,Perfil_Area!$X$14*RANDBETWEEN(85,115)/100))))</f>
        <v>2.103833581</v>
      </c>
    </row>
    <row r="4002" ht="15.0" customHeight="1">
      <c r="A4002" s="45">
        <v>45669.875</v>
      </c>
      <c r="B4002" s="35">
        <v>21.0</v>
      </c>
      <c r="C4002" s="35" t="s">
        <v>129</v>
      </c>
      <c r="D4002" s="36" t="s">
        <v>107</v>
      </c>
      <c r="E4002" s="35" t="s">
        <v>173</v>
      </c>
      <c r="F4002" s="46">
        <f>IF(Cadastro_Cargas!$E$12=0,0,IF(Perfil_Area!$X$16=0,0,MIN(Cadastro_Cargas!$E$12,MAX(Cadastro_Cargas!$F$12,Perfil_Area!$X$16*RANDBETWEEN(85,115)/100))))</f>
        <v>0.2</v>
      </c>
    </row>
    <row r="4003" ht="15.0" customHeight="1">
      <c r="A4003" s="45">
        <v>45669.875</v>
      </c>
      <c r="B4003" s="35">
        <v>21.0</v>
      </c>
      <c r="C4003" s="35" t="s">
        <v>129</v>
      </c>
      <c r="D4003" s="39" t="s">
        <v>31</v>
      </c>
      <c r="E4003" s="35" t="s">
        <v>174</v>
      </c>
      <c r="F4003" s="46">
        <f>IF(Cadastro_Cargas!$E$13=0,0,IF(Perfil_Area!$X$4=0,0,MIN(Cadastro_Cargas!$E$13,MAX(Cadastro_Cargas!$F$13,Perfil_Area!$X$4*RANDBETWEEN(85,115)/100))))</f>
        <v>1.1175</v>
      </c>
    </row>
    <row r="4004" ht="15.0" customHeight="1">
      <c r="A4004" s="45">
        <v>45669.875</v>
      </c>
      <c r="B4004" s="35">
        <v>21.0</v>
      </c>
      <c r="C4004" s="35" t="s">
        <v>129</v>
      </c>
      <c r="D4004" s="40" t="s">
        <v>44</v>
      </c>
      <c r="E4004" s="35" t="s">
        <v>174</v>
      </c>
      <c r="F4004" s="46">
        <f>IF(Cadastro_Cargas!$E$14=0,0,IF(Perfil_Area!$X$6=0,0,MIN(Cadastro_Cargas!$E$14,MAX(Cadastro_Cargas!$F$14,Perfil_Area!$X$6*RANDBETWEEN(85,115)/100))))</f>
        <v>0.4137</v>
      </c>
    </row>
    <row r="4005" ht="15.0" customHeight="1">
      <c r="A4005" s="45">
        <v>45669.875</v>
      </c>
      <c r="B4005" s="35">
        <v>21.0</v>
      </c>
      <c r="C4005" s="35" t="s">
        <v>129</v>
      </c>
      <c r="D4005" s="41" t="s">
        <v>56</v>
      </c>
      <c r="E4005" s="35" t="s">
        <v>174</v>
      </c>
      <c r="F4005" s="46">
        <f>IF(Cadastro_Cargas!$E$15=0,0,IF(Perfil_Area!$X$8=0,0,MIN(Cadastro_Cargas!$E$15,MAX(Cadastro_Cargas!$F$15,Perfil_Area!$X$8*RANDBETWEEN(85,115)/100))))</f>
        <v>0.336</v>
      </c>
    </row>
    <row r="4006" ht="15.0" customHeight="1">
      <c r="A4006" s="45">
        <v>45669.9166666667</v>
      </c>
      <c r="B4006" s="35">
        <v>22.0</v>
      </c>
      <c r="C4006" s="35" t="s">
        <v>128</v>
      </c>
      <c r="D4006" s="36" t="s">
        <v>104</v>
      </c>
      <c r="E4006" s="35" t="s">
        <v>173</v>
      </c>
      <c r="F4006" s="46">
        <f>IF(Cadastro_Cargas!$E$2=0,0,IF(Perfil_Area!$Y$9=0,0,MIN(Cadastro_Cargas!$E$2,MAX(Cadastro_Cargas!$F$2,Perfil_Area!$Y$9*RANDBETWEEN(85,115)/100))))</f>
        <v>3.96</v>
      </c>
    </row>
    <row r="4007" ht="15.0" customHeight="1">
      <c r="A4007" s="45">
        <v>45669.9166666667</v>
      </c>
      <c r="B4007" s="35">
        <v>22.0</v>
      </c>
      <c r="C4007" s="35" t="s">
        <v>128</v>
      </c>
      <c r="D4007" s="36" t="s">
        <v>105</v>
      </c>
      <c r="E4007" s="35" t="s">
        <v>173</v>
      </c>
      <c r="F4007" s="46">
        <f>IF(Cadastro_Cargas!$E$3=0,0,IF(Perfil_Area!$Y$11=0,0,MIN(Cadastro_Cargas!$E$3,MAX(Cadastro_Cargas!$F$3,Perfil_Area!$Y$11*RANDBETWEEN(85,115)/100))))</f>
        <v>0</v>
      </c>
    </row>
    <row r="4008" ht="15.0" customHeight="1">
      <c r="A4008" s="45">
        <v>45669.9166666667</v>
      </c>
      <c r="B4008" s="35">
        <v>22.0</v>
      </c>
      <c r="C4008" s="35" t="s">
        <v>128</v>
      </c>
      <c r="D4008" s="36" t="s">
        <v>106</v>
      </c>
      <c r="E4008" s="35" t="s">
        <v>173</v>
      </c>
      <c r="F4008" s="46">
        <f>IF(Cadastro_Cargas!$E$4=0,0,IF(Perfil_Area!$Y$13=0,0,MIN(Cadastro_Cargas!$E$4,MAX(Cadastro_Cargas!$F$4,Perfil_Area!$Y$13*RANDBETWEEN(85,115)/100))))</f>
        <v>0</v>
      </c>
    </row>
    <row r="4009" ht="15.0" customHeight="1">
      <c r="A4009" s="45">
        <v>45669.9166666667</v>
      </c>
      <c r="B4009" s="35">
        <v>22.0</v>
      </c>
      <c r="C4009" s="35" t="s">
        <v>128</v>
      </c>
      <c r="D4009" s="36" t="s">
        <v>107</v>
      </c>
      <c r="E4009" s="35" t="s">
        <v>173</v>
      </c>
      <c r="F4009" s="46">
        <f>IF(Cadastro_Cargas!$E$5=0,0,IF(Perfil_Area!$Y$15=0,0,MIN(Cadastro_Cargas!$E$5,MAX(Cadastro_Cargas!$F$5,Perfil_Area!$Y$15*RANDBETWEEN(85,115)/100))))</f>
        <v>0.194</v>
      </c>
    </row>
    <row r="4010" ht="15.0" customHeight="1">
      <c r="A4010" s="45">
        <v>45669.9166666667</v>
      </c>
      <c r="B4010" s="35">
        <v>22.0</v>
      </c>
      <c r="C4010" s="35" t="s">
        <v>128</v>
      </c>
      <c r="D4010" s="39" t="s">
        <v>31</v>
      </c>
      <c r="E4010" s="35" t="s">
        <v>174</v>
      </c>
      <c r="F4010" s="46">
        <f>IF(Cadastro_Cargas!$E$6=0,0,IF(Perfil_Area!$Y$3=0,0,MIN(Cadastro_Cargas!$E$6,MAX(Cadastro_Cargas!$F$6,Perfil_Area!$Y$3*RANDBETWEEN(85,115)/100))))</f>
        <v>0.606</v>
      </c>
    </row>
    <row r="4011" ht="15.0" customHeight="1">
      <c r="A4011" s="45">
        <v>45669.9166666667</v>
      </c>
      <c r="B4011" s="35">
        <v>22.0</v>
      </c>
      <c r="C4011" s="35" t="s">
        <v>128</v>
      </c>
      <c r="D4011" s="40" t="s">
        <v>44</v>
      </c>
      <c r="E4011" s="35" t="s">
        <v>174</v>
      </c>
      <c r="F4011" s="46">
        <f>IF(Cadastro_Cargas!$E$7=0,0,IF(Perfil_Area!$Y$5=0,0,MIN(Cadastro_Cargas!$E$7,MAX(Cadastro_Cargas!$F$7,Perfil_Area!$Y$5*RANDBETWEEN(85,115)/100))))</f>
        <v>0.27674</v>
      </c>
    </row>
    <row r="4012" ht="15.0" customHeight="1">
      <c r="A4012" s="45">
        <v>45669.9166666667</v>
      </c>
      <c r="B4012" s="35">
        <v>22.0</v>
      </c>
      <c r="C4012" s="35" t="s">
        <v>128</v>
      </c>
      <c r="D4012" s="41" t="s">
        <v>56</v>
      </c>
      <c r="E4012" s="35" t="s">
        <v>174</v>
      </c>
      <c r="F4012" s="46">
        <f>IF(Cadastro_Cargas!$E$8=0,0,IF(Perfil_Area!$Y$7=0,0,MIN(Cadastro_Cargas!$E$8,MAX(Cadastro_Cargas!$F$8,Perfil_Area!$Y$7*RANDBETWEEN(85,115)/100))))</f>
        <v>0.176</v>
      </c>
    </row>
    <row r="4013" ht="15.0" customHeight="1">
      <c r="A4013" s="45">
        <v>45669.9166666667</v>
      </c>
      <c r="B4013" s="35">
        <v>22.0</v>
      </c>
      <c r="C4013" s="35" t="s">
        <v>129</v>
      </c>
      <c r="D4013" s="36" t="s">
        <v>104</v>
      </c>
      <c r="E4013" s="35" t="s">
        <v>173</v>
      </c>
      <c r="F4013" s="46">
        <f>IF(Cadastro_Cargas!$E$9=0,0,IF(Perfil_Area!$Y$10=0,0,MIN(Cadastro_Cargas!$E$9,MAX(Cadastro_Cargas!$F$9,Perfil_Area!$Y$10*RANDBETWEEN(85,115)/100))))</f>
        <v>8</v>
      </c>
    </row>
    <row r="4014" ht="15.0" customHeight="1">
      <c r="A4014" s="45">
        <v>45669.9166666667</v>
      </c>
      <c r="B4014" s="35">
        <v>22.0</v>
      </c>
      <c r="C4014" s="35" t="s">
        <v>129</v>
      </c>
      <c r="D4014" s="36" t="s">
        <v>105</v>
      </c>
      <c r="E4014" s="35" t="s">
        <v>173</v>
      </c>
      <c r="F4014" s="46">
        <f>IF(Cadastro_Cargas!$E$10=0,0,IF(Perfil_Area!$Y$12=0,0,MIN(Cadastro_Cargas!$E$10,MAX(Cadastro_Cargas!$F$10,Perfil_Area!$Y$12*RANDBETWEEN(85,115)/100))))</f>
        <v>0</v>
      </c>
    </row>
    <row r="4015" ht="15.0" customHeight="1">
      <c r="A4015" s="45">
        <v>45669.9166666667</v>
      </c>
      <c r="B4015" s="35">
        <v>22.0</v>
      </c>
      <c r="C4015" s="35" t="s">
        <v>129</v>
      </c>
      <c r="D4015" s="36" t="s">
        <v>106</v>
      </c>
      <c r="E4015" s="35" t="s">
        <v>173</v>
      </c>
      <c r="F4015" s="46">
        <f>IF(Cadastro_Cargas!$E$11=0,0,IF(Perfil_Area!$Y$14=0,0,MIN(Cadastro_Cargas!$E$11,MAX(Cadastro_Cargas!$F$11,Perfil_Area!$Y$14*RANDBETWEEN(85,115)/100))))</f>
        <v>2.367013373</v>
      </c>
    </row>
    <row r="4016" ht="15.0" customHeight="1">
      <c r="A4016" s="45">
        <v>45669.9166666667</v>
      </c>
      <c r="B4016" s="35">
        <v>22.0</v>
      </c>
      <c r="C4016" s="35" t="s">
        <v>129</v>
      </c>
      <c r="D4016" s="36" t="s">
        <v>107</v>
      </c>
      <c r="E4016" s="35" t="s">
        <v>173</v>
      </c>
      <c r="F4016" s="46">
        <f>IF(Cadastro_Cargas!$E$12=0,0,IF(Perfil_Area!$Y$16=0,0,MIN(Cadastro_Cargas!$E$12,MAX(Cadastro_Cargas!$F$12,Perfil_Area!$Y$16*RANDBETWEEN(85,115)/100))))</f>
        <v>0.194</v>
      </c>
    </row>
    <row r="4017" ht="15.0" customHeight="1">
      <c r="A4017" s="45">
        <v>45669.9166666667</v>
      </c>
      <c r="B4017" s="35">
        <v>22.0</v>
      </c>
      <c r="C4017" s="35" t="s">
        <v>129</v>
      </c>
      <c r="D4017" s="39" t="s">
        <v>31</v>
      </c>
      <c r="E4017" s="35" t="s">
        <v>174</v>
      </c>
      <c r="F4017" s="46">
        <f>IF(Cadastro_Cargas!$E$13=0,0,IF(Perfil_Area!$Y$4=0,0,MIN(Cadastro_Cargas!$E$13,MAX(Cadastro_Cargas!$F$13,Perfil_Area!$Y$4*RANDBETWEEN(85,115)/100))))</f>
        <v>1.1175</v>
      </c>
    </row>
    <row r="4018" ht="15.0" customHeight="1">
      <c r="A4018" s="45">
        <v>45669.9166666667</v>
      </c>
      <c r="B4018" s="35">
        <v>22.0</v>
      </c>
      <c r="C4018" s="35" t="s">
        <v>129</v>
      </c>
      <c r="D4018" s="40" t="s">
        <v>44</v>
      </c>
      <c r="E4018" s="35" t="s">
        <v>174</v>
      </c>
      <c r="F4018" s="46">
        <f>IF(Cadastro_Cargas!$E$14=0,0,IF(Perfil_Area!$Y$6=0,0,MIN(Cadastro_Cargas!$E$14,MAX(Cadastro_Cargas!$F$14,Perfil_Area!$Y$6*RANDBETWEEN(85,115)/100))))</f>
        <v>0.37036</v>
      </c>
    </row>
    <row r="4019" ht="15.0" customHeight="1">
      <c r="A4019" s="45">
        <v>45669.9166666667</v>
      </c>
      <c r="B4019" s="35">
        <v>22.0</v>
      </c>
      <c r="C4019" s="35" t="s">
        <v>129</v>
      </c>
      <c r="D4019" s="41" t="s">
        <v>56</v>
      </c>
      <c r="E4019" s="35" t="s">
        <v>174</v>
      </c>
      <c r="F4019" s="46">
        <f>IF(Cadastro_Cargas!$E$15=0,0,IF(Perfil_Area!$Y$8=0,0,MIN(Cadastro_Cargas!$E$15,MAX(Cadastro_Cargas!$F$15,Perfil_Area!$Y$8*RANDBETWEEN(85,115)/100))))</f>
        <v>0.336</v>
      </c>
    </row>
    <row r="4020" ht="15.0" customHeight="1">
      <c r="A4020" s="45">
        <v>45669.9583333333</v>
      </c>
      <c r="B4020" s="35">
        <v>23.0</v>
      </c>
      <c r="C4020" s="35" t="s">
        <v>128</v>
      </c>
      <c r="D4020" s="36" t="s">
        <v>104</v>
      </c>
      <c r="E4020" s="35" t="s">
        <v>173</v>
      </c>
      <c r="F4020" s="46">
        <f>IF(Cadastro_Cargas!$E$2=0,0,IF(Perfil_Area!$Z$9=0,0,MIN(Cadastro_Cargas!$E$2,MAX(Cadastro_Cargas!$F$2,Perfil_Area!$Z$9*RANDBETWEEN(85,115)/100))))</f>
        <v>3.52</v>
      </c>
    </row>
    <row r="4021" ht="15.0" customHeight="1">
      <c r="A4021" s="45">
        <v>45669.9583333333</v>
      </c>
      <c r="B4021" s="35">
        <v>23.0</v>
      </c>
      <c r="C4021" s="35" t="s">
        <v>128</v>
      </c>
      <c r="D4021" s="36" t="s">
        <v>105</v>
      </c>
      <c r="E4021" s="35" t="s">
        <v>173</v>
      </c>
      <c r="F4021" s="46">
        <f>IF(Cadastro_Cargas!$E$3=0,0,IF(Perfil_Area!$Z$11=0,0,MIN(Cadastro_Cargas!$E$3,MAX(Cadastro_Cargas!$F$3,Perfil_Area!$Z$11*RANDBETWEEN(85,115)/100))))</f>
        <v>0</v>
      </c>
    </row>
    <row r="4022" ht="15.0" customHeight="1">
      <c r="A4022" s="45">
        <v>45669.9583333333</v>
      </c>
      <c r="B4022" s="35">
        <v>23.0</v>
      </c>
      <c r="C4022" s="35" t="s">
        <v>128</v>
      </c>
      <c r="D4022" s="36" t="s">
        <v>106</v>
      </c>
      <c r="E4022" s="35" t="s">
        <v>173</v>
      </c>
      <c r="F4022" s="46">
        <f>IF(Cadastro_Cargas!$E$4=0,0,IF(Perfil_Area!$Z$13=0,0,MIN(Cadastro_Cargas!$E$4,MAX(Cadastro_Cargas!$F$4,Perfil_Area!$Z$13*RANDBETWEEN(85,115)/100))))</f>
        <v>0</v>
      </c>
    </row>
    <row r="4023" ht="15.0" customHeight="1">
      <c r="A4023" s="45">
        <v>45669.9583333333</v>
      </c>
      <c r="B4023" s="35">
        <v>23.0</v>
      </c>
      <c r="C4023" s="35" t="s">
        <v>128</v>
      </c>
      <c r="D4023" s="36" t="s">
        <v>107</v>
      </c>
      <c r="E4023" s="35" t="s">
        <v>173</v>
      </c>
      <c r="F4023" s="46">
        <f>IF(Cadastro_Cargas!$E$5=0,0,IF(Perfil_Area!$Z$15=0,0,MIN(Cadastro_Cargas!$E$5,MAX(Cadastro_Cargas!$F$5,Perfil_Area!$Z$15*RANDBETWEEN(85,115)/100))))</f>
        <v>0.172</v>
      </c>
    </row>
    <row r="4024" ht="15.0" customHeight="1">
      <c r="A4024" s="45">
        <v>45669.9583333333</v>
      </c>
      <c r="B4024" s="35">
        <v>23.0</v>
      </c>
      <c r="C4024" s="35" t="s">
        <v>128</v>
      </c>
      <c r="D4024" s="39" t="s">
        <v>31</v>
      </c>
      <c r="E4024" s="35" t="s">
        <v>174</v>
      </c>
      <c r="F4024" s="46">
        <f>IF(Cadastro_Cargas!$E$6=0,0,IF(Perfil_Area!$Z$3=0,0,MIN(Cadastro_Cargas!$E$6,MAX(Cadastro_Cargas!$F$6,Perfil_Area!$Z$3*RANDBETWEEN(85,115)/100))))</f>
        <v>0.606</v>
      </c>
    </row>
    <row r="4025" ht="15.0" customHeight="1">
      <c r="A4025" s="45">
        <v>45669.9583333333</v>
      </c>
      <c r="B4025" s="35">
        <v>23.0</v>
      </c>
      <c r="C4025" s="35" t="s">
        <v>128</v>
      </c>
      <c r="D4025" s="40" t="s">
        <v>44</v>
      </c>
      <c r="E4025" s="35" t="s">
        <v>174</v>
      </c>
      <c r="F4025" s="46">
        <f>IF(Cadastro_Cargas!$E$7=0,0,IF(Perfil_Area!$Z$5=0,0,MIN(Cadastro_Cargas!$E$7,MAX(Cadastro_Cargas!$F$7,Perfil_Area!$Z$5*RANDBETWEEN(85,115)/100))))</f>
        <v>0.3151</v>
      </c>
    </row>
    <row r="4026" ht="15.0" customHeight="1">
      <c r="A4026" s="45">
        <v>45669.9583333333</v>
      </c>
      <c r="B4026" s="35">
        <v>23.0</v>
      </c>
      <c r="C4026" s="35" t="s">
        <v>128</v>
      </c>
      <c r="D4026" s="41" t="s">
        <v>56</v>
      </c>
      <c r="E4026" s="35" t="s">
        <v>174</v>
      </c>
      <c r="F4026" s="46">
        <f>IF(Cadastro_Cargas!$E$8=0,0,IF(Perfil_Area!$Z$7=0,0,MIN(Cadastro_Cargas!$E$8,MAX(Cadastro_Cargas!$F$8,Perfil_Area!$Z$7*RANDBETWEEN(85,115)/100))))</f>
        <v>0.176</v>
      </c>
    </row>
    <row r="4027" ht="15.0" customHeight="1">
      <c r="A4027" s="45">
        <v>45669.9583333333</v>
      </c>
      <c r="B4027" s="35">
        <v>23.0</v>
      </c>
      <c r="C4027" s="35" t="s">
        <v>129</v>
      </c>
      <c r="D4027" s="36" t="s">
        <v>104</v>
      </c>
      <c r="E4027" s="35" t="s">
        <v>173</v>
      </c>
      <c r="F4027" s="46">
        <f>IF(Cadastro_Cargas!$E$9=0,0,IF(Perfil_Area!$Z$10=0,0,MIN(Cadastro_Cargas!$E$9,MAX(Cadastro_Cargas!$F$9,Perfil_Area!$Z$10*RANDBETWEEN(85,115)/100))))</f>
        <v>8</v>
      </c>
    </row>
    <row r="4028" ht="15.0" customHeight="1">
      <c r="A4028" s="45">
        <v>45669.9583333333</v>
      </c>
      <c r="B4028" s="35">
        <v>23.0</v>
      </c>
      <c r="C4028" s="35" t="s">
        <v>129</v>
      </c>
      <c r="D4028" s="36" t="s">
        <v>105</v>
      </c>
      <c r="E4028" s="35" t="s">
        <v>173</v>
      </c>
      <c r="F4028" s="46">
        <f>IF(Cadastro_Cargas!$E$10=0,0,IF(Perfil_Area!$Z$12=0,0,MIN(Cadastro_Cargas!$E$10,MAX(Cadastro_Cargas!$F$10,Perfil_Area!$Z$12*RANDBETWEEN(85,115)/100))))</f>
        <v>0</v>
      </c>
    </row>
    <row r="4029" ht="15.0" customHeight="1">
      <c r="A4029" s="45">
        <v>45669.9583333333</v>
      </c>
      <c r="B4029" s="35">
        <v>23.0</v>
      </c>
      <c r="C4029" s="35" t="s">
        <v>129</v>
      </c>
      <c r="D4029" s="36" t="s">
        <v>106</v>
      </c>
      <c r="E4029" s="35" t="s">
        <v>173</v>
      </c>
      <c r="F4029" s="46">
        <f>IF(Cadastro_Cargas!$E$11=0,0,IF(Perfil_Area!$Z$14=0,0,MIN(Cadastro_Cargas!$E$11,MAX(Cadastro_Cargas!$F$11,Perfil_Area!$Z$14*RANDBETWEEN(85,115)/100))))</f>
        <v>2.367013373</v>
      </c>
    </row>
    <row r="4030" ht="15.0" customHeight="1">
      <c r="A4030" s="45">
        <v>45669.9583333333</v>
      </c>
      <c r="B4030" s="35">
        <v>23.0</v>
      </c>
      <c r="C4030" s="35" t="s">
        <v>129</v>
      </c>
      <c r="D4030" s="36" t="s">
        <v>107</v>
      </c>
      <c r="E4030" s="35" t="s">
        <v>173</v>
      </c>
      <c r="F4030" s="46">
        <f>IF(Cadastro_Cargas!$E$12=0,0,IF(Perfil_Area!$Z$16=0,0,MIN(Cadastro_Cargas!$E$12,MAX(Cadastro_Cargas!$F$12,Perfil_Area!$Z$16*RANDBETWEEN(85,115)/100))))</f>
        <v>0.198</v>
      </c>
    </row>
    <row r="4031" ht="15.0" customHeight="1">
      <c r="A4031" s="45">
        <v>45669.9583333333</v>
      </c>
      <c r="B4031" s="35">
        <v>23.0</v>
      </c>
      <c r="C4031" s="35" t="s">
        <v>129</v>
      </c>
      <c r="D4031" s="39" t="s">
        <v>31</v>
      </c>
      <c r="E4031" s="35" t="s">
        <v>174</v>
      </c>
      <c r="F4031" s="46">
        <f>IF(Cadastro_Cargas!$E$13=0,0,IF(Perfil_Area!$Z$4=0,0,MIN(Cadastro_Cargas!$E$13,MAX(Cadastro_Cargas!$F$13,Perfil_Area!$Z$4*RANDBETWEEN(85,115)/100))))</f>
        <v>1.1175</v>
      </c>
    </row>
    <row r="4032" ht="15.0" customHeight="1">
      <c r="A4032" s="45">
        <v>45669.9583333333</v>
      </c>
      <c r="B4032" s="35">
        <v>23.0</v>
      </c>
      <c r="C4032" s="35" t="s">
        <v>129</v>
      </c>
      <c r="D4032" s="40" t="s">
        <v>44</v>
      </c>
      <c r="E4032" s="35" t="s">
        <v>174</v>
      </c>
      <c r="F4032" s="46">
        <f>IF(Cadastro_Cargas!$E$14=0,0,IF(Perfil_Area!$Z$6=0,0,MIN(Cadastro_Cargas!$E$14,MAX(Cadastro_Cargas!$F$14,Perfil_Area!$Z$6*RANDBETWEEN(85,115)/100))))</f>
        <v>0.43734</v>
      </c>
    </row>
    <row r="4033" ht="15.0" customHeight="1">
      <c r="A4033" s="45">
        <v>45669.9583333333</v>
      </c>
      <c r="B4033" s="35">
        <v>23.0</v>
      </c>
      <c r="C4033" s="35" t="s">
        <v>129</v>
      </c>
      <c r="D4033" s="41" t="s">
        <v>56</v>
      </c>
      <c r="E4033" s="35" t="s">
        <v>174</v>
      </c>
      <c r="F4033" s="46">
        <f>IF(Cadastro_Cargas!$E$15=0,0,IF(Perfil_Area!$Z$8=0,0,MIN(Cadastro_Cargas!$E$15,MAX(Cadastro_Cargas!$F$15,Perfil_Area!$Z$8*RANDBETWEEN(85,115)/100))))</f>
        <v>0.336</v>
      </c>
    </row>
    <row r="4034" ht="15.0" customHeight="1">
      <c r="A4034" s="45">
        <v>45670.0</v>
      </c>
      <c r="B4034" s="35">
        <v>0.0</v>
      </c>
      <c r="C4034" s="35" t="s">
        <v>128</v>
      </c>
      <c r="D4034" s="36" t="s">
        <v>104</v>
      </c>
      <c r="E4034" s="35" t="s">
        <v>173</v>
      </c>
      <c r="F4034" s="46">
        <f>IF(Cadastro_Cargas!$E$2=0,0,IF(Perfil_Area!$C$9=0,0,MIN(Cadastro_Cargas!$E$2,MAX(Cadastro_Cargas!$F$2,Perfil_Area!$C$9*RANDBETWEEN(85,115)/100))))</f>
        <v>3.52</v>
      </c>
    </row>
    <row r="4035" ht="15.0" customHeight="1">
      <c r="A4035" s="45">
        <v>45670.0</v>
      </c>
      <c r="B4035" s="35">
        <v>0.0</v>
      </c>
      <c r="C4035" s="35" t="s">
        <v>128</v>
      </c>
      <c r="D4035" s="36" t="s">
        <v>105</v>
      </c>
      <c r="E4035" s="35" t="s">
        <v>173</v>
      </c>
      <c r="F4035" s="46">
        <f>IF(Cadastro_Cargas!$E$3=0,0,IF(Perfil_Area!$C$11=0,0,MIN(Cadastro_Cargas!$E$3,MAX(Cadastro_Cargas!$F$3,Perfil_Area!$C$11*RANDBETWEEN(85,115)/100))))</f>
        <v>0</v>
      </c>
    </row>
    <row r="4036" ht="15.0" customHeight="1">
      <c r="A4036" s="45">
        <v>45670.0</v>
      </c>
      <c r="B4036" s="35">
        <v>0.0</v>
      </c>
      <c r="C4036" s="35" t="s">
        <v>128</v>
      </c>
      <c r="D4036" s="36" t="s">
        <v>106</v>
      </c>
      <c r="E4036" s="35" t="s">
        <v>173</v>
      </c>
      <c r="F4036" s="46">
        <f>IF(Cadastro_Cargas!$E$4=0,0,IF(Perfil_Area!$C$13=0,0,MIN(Cadastro_Cargas!$E$4,MAX(Cadastro_Cargas!$F$4,Perfil_Area!$C$13*RANDBETWEEN(85,115)/100))))</f>
        <v>0</v>
      </c>
    </row>
    <row r="4037" ht="15.0" customHeight="1">
      <c r="A4037" s="45">
        <v>45670.0</v>
      </c>
      <c r="B4037" s="35">
        <v>0.0</v>
      </c>
      <c r="C4037" s="35" t="s">
        <v>128</v>
      </c>
      <c r="D4037" s="36" t="s">
        <v>107</v>
      </c>
      <c r="E4037" s="35" t="s">
        <v>173</v>
      </c>
      <c r="F4037" s="46">
        <f>IF(Cadastro_Cargas!$E$5=0,0,IF(Perfil_Area!$C$15=0,0,MIN(Cadastro_Cargas!$E$5,MAX(Cadastro_Cargas!$F$5,Perfil_Area!$C$15*RANDBETWEEN(85,115)/100))))</f>
        <v>0.2</v>
      </c>
    </row>
    <row r="4038" ht="15.0" customHeight="1">
      <c r="A4038" s="45">
        <v>45670.0</v>
      </c>
      <c r="B4038" s="35">
        <v>0.0</v>
      </c>
      <c r="C4038" s="35" t="s">
        <v>128</v>
      </c>
      <c r="D4038" s="39" t="s">
        <v>31</v>
      </c>
      <c r="E4038" s="35" t="s">
        <v>174</v>
      </c>
      <c r="F4038" s="46">
        <f>IF(Cadastro_Cargas!$E$6=0,0,IF(Perfil_Area!$C$3=0,0,MIN(Cadastro_Cargas!$E$6,MAX(Cadastro_Cargas!$F$6,Perfil_Area!$C$3*RANDBETWEEN(85,115)/100))))</f>
        <v>0.606</v>
      </c>
    </row>
    <row r="4039" ht="15.0" customHeight="1">
      <c r="A4039" s="45">
        <v>45670.0</v>
      </c>
      <c r="B4039" s="35">
        <v>0.0</v>
      </c>
      <c r="C4039" s="35" t="s">
        <v>128</v>
      </c>
      <c r="D4039" s="40" t="s">
        <v>44</v>
      </c>
      <c r="E4039" s="35" t="s">
        <v>174</v>
      </c>
      <c r="F4039" s="46">
        <f>IF(Cadastro_Cargas!$E$7=0,0,IF(Perfil_Area!$C$5=0,0,MIN(Cadastro_Cargas!$E$7,MAX(Cadastro_Cargas!$F$7,Perfil_Area!$C$5*RANDBETWEEN(85,115)/100))))</f>
        <v>0.27126</v>
      </c>
    </row>
    <row r="4040" ht="15.0" customHeight="1">
      <c r="A4040" s="45">
        <v>45670.0</v>
      </c>
      <c r="B4040" s="35">
        <v>0.0</v>
      </c>
      <c r="C4040" s="35" t="s">
        <v>128</v>
      </c>
      <c r="D4040" s="41" t="s">
        <v>56</v>
      </c>
      <c r="E4040" s="35" t="s">
        <v>174</v>
      </c>
      <c r="F4040" s="46">
        <f>IF(Cadastro_Cargas!$E$8=0,0,IF(Perfil_Area!$C$7=0,0,MIN(Cadastro_Cargas!$E$8,MAX(Cadastro_Cargas!$F$8,Perfil_Area!$C$7*RANDBETWEEN(85,115)/100))))</f>
        <v>0.17424</v>
      </c>
    </row>
    <row r="4041" ht="15.0" customHeight="1">
      <c r="A4041" s="45">
        <v>45670.0</v>
      </c>
      <c r="B4041" s="35">
        <v>0.0</v>
      </c>
      <c r="C4041" s="35" t="s">
        <v>129</v>
      </c>
      <c r="D4041" s="36" t="s">
        <v>104</v>
      </c>
      <c r="E4041" s="35" t="s">
        <v>173</v>
      </c>
      <c r="F4041" s="46">
        <f>IF(Cadastro_Cargas!$E$9=0,0,IF(Perfil_Area!$C$10=0,0,MIN(Cadastro_Cargas!$E$9,MAX(Cadastro_Cargas!$F$9,Perfil_Area!$C$10*RANDBETWEEN(85,115)/100))))</f>
        <v>6.88</v>
      </c>
    </row>
    <row r="4042" ht="15.0" customHeight="1">
      <c r="A4042" s="45">
        <v>45670.0</v>
      </c>
      <c r="B4042" s="35">
        <v>0.0</v>
      </c>
      <c r="C4042" s="35" t="s">
        <v>129</v>
      </c>
      <c r="D4042" s="36" t="s">
        <v>105</v>
      </c>
      <c r="E4042" s="35" t="s">
        <v>173</v>
      </c>
      <c r="F4042" s="46">
        <f>IF(Cadastro_Cargas!$E$10=0,0,IF(Perfil_Area!$C$12=0,0,MIN(Cadastro_Cargas!$E$10,MAX(Cadastro_Cargas!$F$10,Perfil_Area!$C$12*RANDBETWEEN(85,115)/100))))</f>
        <v>15.488</v>
      </c>
    </row>
    <row r="4043" ht="15.0" customHeight="1">
      <c r="A4043" s="45">
        <v>45670.0</v>
      </c>
      <c r="B4043" s="35">
        <v>0.0</v>
      </c>
      <c r="C4043" s="35" t="s">
        <v>129</v>
      </c>
      <c r="D4043" s="36" t="s">
        <v>106</v>
      </c>
      <c r="E4043" s="35" t="s">
        <v>173</v>
      </c>
      <c r="F4043" s="46">
        <f>IF(Cadastro_Cargas!$E$11=0,0,IF(Perfil_Area!$C$14=0,0,MIN(Cadastro_Cargas!$E$11,MAX(Cadastro_Cargas!$F$11,Perfil_Area!$C$14*RANDBETWEEN(85,115)/100))))</f>
        <v>2.319673106</v>
      </c>
    </row>
    <row r="4044" ht="15.0" customHeight="1">
      <c r="A4044" s="45">
        <v>45670.0</v>
      </c>
      <c r="B4044" s="35">
        <v>0.0</v>
      </c>
      <c r="C4044" s="35" t="s">
        <v>129</v>
      </c>
      <c r="D4044" s="36" t="s">
        <v>107</v>
      </c>
      <c r="E4044" s="35" t="s">
        <v>173</v>
      </c>
      <c r="F4044" s="46">
        <f>IF(Cadastro_Cargas!$E$12=0,0,IF(Perfil_Area!$C$16=0,0,MIN(Cadastro_Cargas!$E$12,MAX(Cadastro_Cargas!$F$12,Perfil_Area!$C$16*RANDBETWEEN(85,115)/100))))</f>
        <v>0.178</v>
      </c>
    </row>
    <row r="4045" ht="15.0" customHeight="1">
      <c r="A4045" s="45">
        <v>45670.0</v>
      </c>
      <c r="B4045" s="35">
        <v>0.0</v>
      </c>
      <c r="C4045" s="35" t="s">
        <v>129</v>
      </c>
      <c r="D4045" s="39" t="s">
        <v>31</v>
      </c>
      <c r="E4045" s="35" t="s">
        <v>174</v>
      </c>
      <c r="F4045" s="46">
        <f>IF(Cadastro_Cargas!$E$13=0,0,IF(Perfil_Area!$C$4=0,0,MIN(Cadastro_Cargas!$E$13,MAX(Cadastro_Cargas!$F$13,Perfil_Area!$C$4*RANDBETWEEN(85,115)/100))))</f>
        <v>1.1175</v>
      </c>
    </row>
    <row r="4046" ht="15.0" customHeight="1">
      <c r="A4046" s="45">
        <v>45670.0</v>
      </c>
      <c r="B4046" s="35">
        <v>0.0</v>
      </c>
      <c r="C4046" s="35" t="s">
        <v>129</v>
      </c>
      <c r="D4046" s="40" t="s">
        <v>44</v>
      </c>
      <c r="E4046" s="35" t="s">
        <v>174</v>
      </c>
      <c r="F4046" s="46">
        <f>IF(Cadastro_Cargas!$E$14=0,0,IF(Perfil_Area!$C$6=0,0,MIN(Cadastro_Cargas!$E$14,MAX(Cadastro_Cargas!$F$14,Perfil_Area!$C$6*RANDBETWEEN(85,115)/100))))</f>
        <v>0.44128</v>
      </c>
    </row>
    <row r="4047" ht="15.0" customHeight="1">
      <c r="A4047" s="45">
        <v>45670.0</v>
      </c>
      <c r="B4047" s="35">
        <v>0.0</v>
      </c>
      <c r="C4047" s="35" t="s">
        <v>129</v>
      </c>
      <c r="D4047" s="41" t="s">
        <v>56</v>
      </c>
      <c r="E4047" s="35" t="s">
        <v>174</v>
      </c>
      <c r="F4047" s="46">
        <f>IF(Cadastro_Cargas!$E$15=0,0,IF(Perfil_Area!$C$8=0,0,MIN(Cadastro_Cargas!$E$15,MAX(Cadastro_Cargas!$F$15,Perfil_Area!$C$8*RANDBETWEEN(85,115)/100))))</f>
        <v>0.336</v>
      </c>
    </row>
    <row r="4048" ht="15.0" customHeight="1">
      <c r="A4048" s="45">
        <v>45670.0416666667</v>
      </c>
      <c r="B4048" s="35">
        <v>1.0</v>
      </c>
      <c r="C4048" s="35" t="s">
        <v>128</v>
      </c>
      <c r="D4048" s="36" t="s">
        <v>104</v>
      </c>
      <c r="E4048" s="35" t="s">
        <v>173</v>
      </c>
      <c r="F4048" s="46">
        <f>IF(Cadastro_Cargas!$E$2=0,0,IF(Perfil_Area!$D$9=0,0,MIN(Cadastro_Cargas!$E$2,MAX(Cadastro_Cargas!$F$2,Perfil_Area!$D$9*RANDBETWEEN(85,115)/100))))</f>
        <v>3.6</v>
      </c>
    </row>
    <row r="4049" ht="15.0" customHeight="1">
      <c r="A4049" s="45">
        <v>45670.0416666667</v>
      </c>
      <c r="B4049" s="35">
        <v>1.0</v>
      </c>
      <c r="C4049" s="35" t="s">
        <v>128</v>
      </c>
      <c r="D4049" s="36" t="s">
        <v>105</v>
      </c>
      <c r="E4049" s="35" t="s">
        <v>173</v>
      </c>
      <c r="F4049" s="46">
        <f>IF(Cadastro_Cargas!$E$3=0,0,IF(Perfil_Area!$D$11=0,0,MIN(Cadastro_Cargas!$E$3,MAX(Cadastro_Cargas!$F$3,Perfil_Area!$D$11*RANDBETWEEN(85,115)/100))))</f>
        <v>0</v>
      </c>
    </row>
    <row r="4050" ht="15.0" customHeight="1">
      <c r="A4050" s="45">
        <v>45670.0416666667</v>
      </c>
      <c r="B4050" s="35">
        <v>1.0</v>
      </c>
      <c r="C4050" s="35" t="s">
        <v>128</v>
      </c>
      <c r="D4050" s="36" t="s">
        <v>106</v>
      </c>
      <c r="E4050" s="35" t="s">
        <v>173</v>
      </c>
      <c r="F4050" s="46">
        <f>IF(Cadastro_Cargas!$E$4=0,0,IF(Perfil_Area!$D$13=0,0,MIN(Cadastro_Cargas!$E$4,MAX(Cadastro_Cargas!$F$4,Perfil_Area!$D$13*RANDBETWEEN(85,115)/100))))</f>
        <v>0</v>
      </c>
    </row>
    <row r="4051" ht="15.0" customHeight="1">
      <c r="A4051" s="45">
        <v>45670.0416666667</v>
      </c>
      <c r="B4051" s="35">
        <v>1.0</v>
      </c>
      <c r="C4051" s="35" t="s">
        <v>128</v>
      </c>
      <c r="D4051" s="36" t="s">
        <v>107</v>
      </c>
      <c r="E4051" s="35" t="s">
        <v>173</v>
      </c>
      <c r="F4051" s="46">
        <f>IF(Cadastro_Cargas!$E$5=0,0,IF(Perfil_Area!$D$15=0,0,MIN(Cadastro_Cargas!$E$5,MAX(Cadastro_Cargas!$F$5,Perfil_Area!$D$15*RANDBETWEEN(85,115)/100))))</f>
        <v>0.2</v>
      </c>
    </row>
    <row r="4052" ht="15.0" customHeight="1">
      <c r="A4052" s="45">
        <v>45670.0416666667</v>
      </c>
      <c r="B4052" s="35">
        <v>1.0</v>
      </c>
      <c r="C4052" s="35" t="s">
        <v>128</v>
      </c>
      <c r="D4052" s="39" t="s">
        <v>31</v>
      </c>
      <c r="E4052" s="35" t="s">
        <v>174</v>
      </c>
      <c r="F4052" s="46">
        <f>IF(Cadastro_Cargas!$E$6=0,0,IF(Perfil_Area!$D$3=0,0,MIN(Cadastro_Cargas!$E$6,MAX(Cadastro_Cargas!$F$6,Perfil_Area!$D$3*RANDBETWEEN(85,115)/100))))</f>
        <v>0.606</v>
      </c>
    </row>
    <row r="4053" ht="15.0" customHeight="1">
      <c r="A4053" s="45">
        <v>45670.0416666667</v>
      </c>
      <c r="B4053" s="35">
        <v>1.0</v>
      </c>
      <c r="C4053" s="35" t="s">
        <v>128</v>
      </c>
      <c r="D4053" s="40" t="s">
        <v>44</v>
      </c>
      <c r="E4053" s="35" t="s">
        <v>174</v>
      </c>
      <c r="F4053" s="46">
        <f>IF(Cadastro_Cargas!$E$7=0,0,IF(Perfil_Area!$D$5=0,0,MIN(Cadastro_Cargas!$E$7,MAX(Cadastro_Cargas!$F$7,Perfil_Area!$D$5*RANDBETWEEN(85,115)/100))))</f>
        <v>0.29318</v>
      </c>
    </row>
    <row r="4054" ht="15.0" customHeight="1">
      <c r="A4054" s="45">
        <v>45670.0416666667</v>
      </c>
      <c r="B4054" s="35">
        <v>1.0</v>
      </c>
      <c r="C4054" s="35" t="s">
        <v>128</v>
      </c>
      <c r="D4054" s="41" t="s">
        <v>56</v>
      </c>
      <c r="E4054" s="35" t="s">
        <v>174</v>
      </c>
      <c r="F4054" s="46">
        <f>IF(Cadastro_Cargas!$E$8=0,0,IF(Perfil_Area!$D$7=0,0,MIN(Cadastro_Cargas!$E$8,MAX(Cadastro_Cargas!$F$8,Perfil_Area!$D$7*RANDBETWEEN(85,115)/100))))</f>
        <v>0.15488</v>
      </c>
    </row>
    <row r="4055" ht="15.0" customHeight="1">
      <c r="A4055" s="45">
        <v>45670.0416666667</v>
      </c>
      <c r="B4055" s="35">
        <v>1.0</v>
      </c>
      <c r="C4055" s="35" t="s">
        <v>129</v>
      </c>
      <c r="D4055" s="36" t="s">
        <v>104</v>
      </c>
      <c r="E4055" s="35" t="s">
        <v>173</v>
      </c>
      <c r="F4055" s="46">
        <f>IF(Cadastro_Cargas!$E$9=0,0,IF(Perfil_Area!$D$10=0,0,MIN(Cadastro_Cargas!$E$9,MAX(Cadastro_Cargas!$F$9,Perfil_Area!$D$10*RANDBETWEEN(85,115)/100))))</f>
        <v>6.96</v>
      </c>
    </row>
    <row r="4056" ht="15.0" customHeight="1">
      <c r="A4056" s="45">
        <v>45670.0416666667</v>
      </c>
      <c r="B4056" s="35">
        <v>1.0</v>
      </c>
      <c r="C4056" s="35" t="s">
        <v>129</v>
      </c>
      <c r="D4056" s="36" t="s">
        <v>105</v>
      </c>
      <c r="E4056" s="35" t="s">
        <v>173</v>
      </c>
      <c r="F4056" s="46">
        <f>IF(Cadastro_Cargas!$E$10=0,0,IF(Perfil_Area!$D$12=0,0,MIN(Cadastro_Cargas!$E$10,MAX(Cadastro_Cargas!$F$10,Perfil_Area!$D$12*RANDBETWEEN(85,115)/100))))</f>
        <v>17.6</v>
      </c>
    </row>
    <row r="4057" ht="15.0" customHeight="1">
      <c r="A4057" s="45">
        <v>45670.0416666667</v>
      </c>
      <c r="B4057" s="35">
        <v>1.0</v>
      </c>
      <c r="C4057" s="35" t="s">
        <v>129</v>
      </c>
      <c r="D4057" s="36" t="s">
        <v>106</v>
      </c>
      <c r="E4057" s="35" t="s">
        <v>173</v>
      </c>
      <c r="F4057" s="46">
        <f>IF(Cadastro_Cargas!$E$11=0,0,IF(Perfil_Area!$D$14=0,0,MIN(Cadastro_Cargas!$E$11,MAX(Cadastro_Cargas!$F$11,Perfil_Area!$D$14*RANDBETWEEN(85,115)/100))))</f>
        <v>2.145869242</v>
      </c>
    </row>
    <row r="4058" ht="15.0" customHeight="1">
      <c r="A4058" s="45">
        <v>45670.0416666667</v>
      </c>
      <c r="B4058" s="35">
        <v>1.0</v>
      </c>
      <c r="C4058" s="35" t="s">
        <v>129</v>
      </c>
      <c r="D4058" s="36" t="s">
        <v>107</v>
      </c>
      <c r="E4058" s="35" t="s">
        <v>173</v>
      </c>
      <c r="F4058" s="46">
        <f>IF(Cadastro_Cargas!$E$12=0,0,IF(Perfil_Area!$D$16=0,0,MIN(Cadastro_Cargas!$E$12,MAX(Cadastro_Cargas!$F$12,Perfil_Area!$D$16*RANDBETWEEN(85,115)/100))))</f>
        <v>0.198</v>
      </c>
    </row>
    <row r="4059" ht="15.0" customHeight="1">
      <c r="A4059" s="45">
        <v>45670.0416666667</v>
      </c>
      <c r="B4059" s="35">
        <v>1.0</v>
      </c>
      <c r="C4059" s="35" t="s">
        <v>129</v>
      </c>
      <c r="D4059" s="39" t="s">
        <v>31</v>
      </c>
      <c r="E4059" s="35" t="s">
        <v>174</v>
      </c>
      <c r="F4059" s="46">
        <f>IF(Cadastro_Cargas!$E$13=0,0,IF(Perfil_Area!$D$4=0,0,MIN(Cadastro_Cargas!$E$13,MAX(Cadastro_Cargas!$F$13,Perfil_Area!$D$4*RANDBETWEEN(85,115)/100))))</f>
        <v>1.1175</v>
      </c>
    </row>
    <row r="4060" ht="15.0" customHeight="1">
      <c r="A4060" s="45">
        <v>45670.0416666667</v>
      </c>
      <c r="B4060" s="35">
        <v>1.0</v>
      </c>
      <c r="C4060" s="35" t="s">
        <v>129</v>
      </c>
      <c r="D4060" s="40" t="s">
        <v>44</v>
      </c>
      <c r="E4060" s="35" t="s">
        <v>174</v>
      </c>
      <c r="F4060" s="46">
        <f>IF(Cadastro_Cargas!$E$14=0,0,IF(Perfil_Area!$D$6=0,0,MIN(Cadastro_Cargas!$E$14,MAX(Cadastro_Cargas!$F$14,Perfil_Area!$D$6*RANDBETWEEN(85,115)/100))))</f>
        <v>0.42946</v>
      </c>
    </row>
    <row r="4061" ht="15.0" customHeight="1">
      <c r="A4061" s="45">
        <v>45670.0416666667</v>
      </c>
      <c r="B4061" s="35">
        <v>1.0</v>
      </c>
      <c r="C4061" s="35" t="s">
        <v>129</v>
      </c>
      <c r="D4061" s="41" t="s">
        <v>56</v>
      </c>
      <c r="E4061" s="35" t="s">
        <v>174</v>
      </c>
      <c r="F4061" s="46">
        <f>IF(Cadastro_Cargas!$E$15=0,0,IF(Perfil_Area!$D$8=0,0,MIN(Cadastro_Cargas!$E$15,MAX(Cadastro_Cargas!$F$15,Perfil_Area!$D$8*RANDBETWEEN(85,115)/100))))</f>
        <v>0.28896</v>
      </c>
    </row>
    <row r="4062" ht="15.0" customHeight="1">
      <c r="A4062" s="45">
        <v>45670.0833333333</v>
      </c>
      <c r="B4062" s="35">
        <v>2.0</v>
      </c>
      <c r="C4062" s="35" t="s">
        <v>128</v>
      </c>
      <c r="D4062" s="36" t="s">
        <v>104</v>
      </c>
      <c r="E4062" s="35" t="s">
        <v>173</v>
      </c>
      <c r="F4062" s="46">
        <f>IF(Cadastro_Cargas!$E$2=0,0,IF(Perfil_Area!$E$9=0,0,MIN(Cadastro_Cargas!$E$2,MAX(Cadastro_Cargas!$F$2,Perfil_Area!$E$9*RANDBETWEEN(85,115)/100))))</f>
        <v>3.92</v>
      </c>
    </row>
    <row r="4063" ht="15.0" customHeight="1">
      <c r="A4063" s="45">
        <v>45670.0833333333</v>
      </c>
      <c r="B4063" s="35">
        <v>2.0</v>
      </c>
      <c r="C4063" s="35" t="s">
        <v>128</v>
      </c>
      <c r="D4063" s="36" t="s">
        <v>105</v>
      </c>
      <c r="E4063" s="35" t="s">
        <v>173</v>
      </c>
      <c r="F4063" s="46">
        <f>IF(Cadastro_Cargas!$E$3=0,0,IF(Perfil_Area!$E$11=0,0,MIN(Cadastro_Cargas!$E$3,MAX(Cadastro_Cargas!$F$3,Perfil_Area!$E$11*RANDBETWEEN(85,115)/100))))</f>
        <v>0</v>
      </c>
    </row>
    <row r="4064" ht="15.0" customHeight="1">
      <c r="A4064" s="45">
        <v>45670.0833333333</v>
      </c>
      <c r="B4064" s="35">
        <v>2.0</v>
      </c>
      <c r="C4064" s="35" t="s">
        <v>128</v>
      </c>
      <c r="D4064" s="36" t="s">
        <v>106</v>
      </c>
      <c r="E4064" s="35" t="s">
        <v>173</v>
      </c>
      <c r="F4064" s="46">
        <f>IF(Cadastro_Cargas!$E$4=0,0,IF(Perfil_Area!$E$13=0,0,MIN(Cadastro_Cargas!$E$4,MAX(Cadastro_Cargas!$F$4,Perfil_Area!$E$13*RANDBETWEEN(85,115)/100))))</f>
        <v>0</v>
      </c>
    </row>
    <row r="4065" ht="15.0" customHeight="1">
      <c r="A4065" s="45">
        <v>45670.0833333333</v>
      </c>
      <c r="B4065" s="35">
        <v>2.0</v>
      </c>
      <c r="C4065" s="35" t="s">
        <v>128</v>
      </c>
      <c r="D4065" s="36" t="s">
        <v>107</v>
      </c>
      <c r="E4065" s="35" t="s">
        <v>173</v>
      </c>
      <c r="F4065" s="46">
        <f>IF(Cadastro_Cargas!$E$5=0,0,IF(Perfil_Area!$E$15=0,0,MIN(Cadastro_Cargas!$E$5,MAX(Cadastro_Cargas!$F$5,Perfil_Area!$E$15*RANDBETWEEN(85,115)/100))))</f>
        <v>0.184</v>
      </c>
    </row>
    <row r="4066" ht="15.0" customHeight="1">
      <c r="A4066" s="45">
        <v>45670.0833333333</v>
      </c>
      <c r="B4066" s="35">
        <v>2.0</v>
      </c>
      <c r="C4066" s="35" t="s">
        <v>128</v>
      </c>
      <c r="D4066" s="39" t="s">
        <v>31</v>
      </c>
      <c r="E4066" s="35" t="s">
        <v>174</v>
      </c>
      <c r="F4066" s="46">
        <f>IF(Cadastro_Cargas!$E$6=0,0,IF(Perfil_Area!$E$3=0,0,MIN(Cadastro_Cargas!$E$6,MAX(Cadastro_Cargas!$F$6,Perfil_Area!$E$3*RANDBETWEEN(85,115)/100))))</f>
        <v>0.606</v>
      </c>
    </row>
    <row r="4067" ht="15.0" customHeight="1">
      <c r="A4067" s="45">
        <v>45670.0833333333</v>
      </c>
      <c r="B4067" s="35">
        <v>2.0</v>
      </c>
      <c r="C4067" s="35" t="s">
        <v>128</v>
      </c>
      <c r="D4067" s="40" t="s">
        <v>44</v>
      </c>
      <c r="E4067" s="35" t="s">
        <v>174</v>
      </c>
      <c r="F4067" s="46">
        <f>IF(Cadastro_Cargas!$E$7=0,0,IF(Perfil_Area!$E$5=0,0,MIN(Cadastro_Cargas!$E$7,MAX(Cadastro_Cargas!$F$7,Perfil_Area!$E$5*RANDBETWEEN(85,115)/100))))</f>
        <v>0.26578</v>
      </c>
    </row>
    <row r="4068" ht="15.0" customHeight="1">
      <c r="A4068" s="45">
        <v>45670.0833333333</v>
      </c>
      <c r="B4068" s="35">
        <v>2.0</v>
      </c>
      <c r="C4068" s="35" t="s">
        <v>128</v>
      </c>
      <c r="D4068" s="41" t="s">
        <v>56</v>
      </c>
      <c r="E4068" s="35" t="s">
        <v>174</v>
      </c>
      <c r="F4068" s="46">
        <f>IF(Cadastro_Cargas!$E$8=0,0,IF(Perfil_Area!$E$7=0,0,MIN(Cadastro_Cargas!$E$8,MAX(Cadastro_Cargas!$F$8,Perfil_Area!$E$7*RANDBETWEEN(85,115)/100))))</f>
        <v>0.176</v>
      </c>
    </row>
    <row r="4069" ht="15.0" customHeight="1">
      <c r="A4069" s="45">
        <v>45670.0833333333</v>
      </c>
      <c r="B4069" s="35">
        <v>2.0</v>
      </c>
      <c r="C4069" s="35" t="s">
        <v>129</v>
      </c>
      <c r="D4069" s="36" t="s">
        <v>104</v>
      </c>
      <c r="E4069" s="35" t="s">
        <v>173</v>
      </c>
      <c r="F4069" s="46">
        <f>IF(Cadastro_Cargas!$E$9=0,0,IF(Perfil_Area!$E$10=0,0,MIN(Cadastro_Cargas!$E$9,MAX(Cadastro_Cargas!$F$9,Perfil_Area!$E$10*RANDBETWEEN(85,115)/100))))</f>
        <v>7.68</v>
      </c>
    </row>
    <row r="4070" ht="15.0" customHeight="1">
      <c r="A4070" s="45">
        <v>45670.0833333333</v>
      </c>
      <c r="B4070" s="35">
        <v>2.0</v>
      </c>
      <c r="C4070" s="35" t="s">
        <v>129</v>
      </c>
      <c r="D4070" s="36" t="s">
        <v>105</v>
      </c>
      <c r="E4070" s="35" t="s">
        <v>173</v>
      </c>
      <c r="F4070" s="46">
        <f>IF(Cadastro_Cargas!$E$10=0,0,IF(Perfil_Area!$E$12=0,0,MIN(Cadastro_Cargas!$E$10,MAX(Cadastro_Cargas!$F$10,Perfil_Area!$E$12*RANDBETWEEN(85,115)/100))))</f>
        <v>0</v>
      </c>
    </row>
    <row r="4071" ht="15.0" customHeight="1">
      <c r="A4071" s="45">
        <v>45670.0833333333</v>
      </c>
      <c r="B4071" s="35">
        <v>2.0</v>
      </c>
      <c r="C4071" s="35" t="s">
        <v>129</v>
      </c>
      <c r="D4071" s="36" t="s">
        <v>106</v>
      </c>
      <c r="E4071" s="35" t="s">
        <v>173</v>
      </c>
      <c r="F4071" s="46">
        <f>IF(Cadastro_Cargas!$E$11=0,0,IF(Perfil_Area!$E$14=0,0,MIN(Cadastro_Cargas!$E$11,MAX(Cadastro_Cargas!$F$11,Perfil_Area!$E$14*RANDBETWEEN(85,115)/100))))</f>
        <v>2.254145617</v>
      </c>
    </row>
    <row r="4072" ht="15.0" customHeight="1">
      <c r="A4072" s="45">
        <v>45670.0833333333</v>
      </c>
      <c r="B4072" s="35">
        <v>2.0</v>
      </c>
      <c r="C4072" s="35" t="s">
        <v>129</v>
      </c>
      <c r="D4072" s="36" t="s">
        <v>107</v>
      </c>
      <c r="E4072" s="35" t="s">
        <v>173</v>
      </c>
      <c r="F4072" s="46">
        <f>IF(Cadastro_Cargas!$E$12=0,0,IF(Perfil_Area!$E$16=0,0,MIN(Cadastro_Cargas!$E$12,MAX(Cadastro_Cargas!$F$12,Perfil_Area!$E$16*RANDBETWEEN(85,115)/100))))</f>
        <v>0.2</v>
      </c>
    </row>
    <row r="4073" ht="15.0" customHeight="1">
      <c r="A4073" s="45">
        <v>45670.0833333333</v>
      </c>
      <c r="B4073" s="35">
        <v>2.0</v>
      </c>
      <c r="C4073" s="35" t="s">
        <v>129</v>
      </c>
      <c r="D4073" s="39" t="s">
        <v>31</v>
      </c>
      <c r="E4073" s="35" t="s">
        <v>174</v>
      </c>
      <c r="F4073" s="46">
        <f>IF(Cadastro_Cargas!$E$13=0,0,IF(Perfil_Area!$E$4=0,0,MIN(Cadastro_Cargas!$E$13,MAX(Cadastro_Cargas!$F$13,Perfil_Area!$E$4*RANDBETWEEN(85,115)/100))))</f>
        <v>1.1175</v>
      </c>
    </row>
    <row r="4074" ht="15.0" customHeight="1">
      <c r="A4074" s="45">
        <v>45670.0833333333</v>
      </c>
      <c r="B4074" s="35">
        <v>2.0</v>
      </c>
      <c r="C4074" s="35" t="s">
        <v>129</v>
      </c>
      <c r="D4074" s="40" t="s">
        <v>44</v>
      </c>
      <c r="E4074" s="35" t="s">
        <v>174</v>
      </c>
      <c r="F4074" s="46">
        <f>IF(Cadastro_Cargas!$E$14=0,0,IF(Perfil_Area!$E$6=0,0,MIN(Cadastro_Cargas!$E$14,MAX(Cadastro_Cargas!$F$14,Perfil_Area!$E$6*RANDBETWEEN(85,115)/100))))</f>
        <v>0.3546</v>
      </c>
    </row>
    <row r="4075" ht="15.0" customHeight="1">
      <c r="A4075" s="45">
        <v>45670.0833333333</v>
      </c>
      <c r="B4075" s="35">
        <v>2.0</v>
      </c>
      <c r="C4075" s="35" t="s">
        <v>129</v>
      </c>
      <c r="D4075" s="41" t="s">
        <v>56</v>
      </c>
      <c r="E4075" s="35" t="s">
        <v>174</v>
      </c>
      <c r="F4075" s="46">
        <f>IF(Cadastro_Cargas!$E$15=0,0,IF(Perfil_Area!$E$8=0,0,MIN(Cadastro_Cargas!$E$15,MAX(Cadastro_Cargas!$F$15,Perfil_Area!$E$8*RANDBETWEEN(85,115)/100))))</f>
        <v>0.31584</v>
      </c>
    </row>
    <row r="4076" ht="15.0" customHeight="1">
      <c r="A4076" s="45">
        <v>45670.125</v>
      </c>
      <c r="B4076" s="35">
        <v>3.0</v>
      </c>
      <c r="C4076" s="35" t="s">
        <v>128</v>
      </c>
      <c r="D4076" s="36" t="s">
        <v>104</v>
      </c>
      <c r="E4076" s="35" t="s">
        <v>173</v>
      </c>
      <c r="F4076" s="46">
        <f>IF(Cadastro_Cargas!$E$2=0,0,IF(Perfil_Area!$F$9=0,0,MIN(Cadastro_Cargas!$E$2,MAX(Cadastro_Cargas!$F$2,Perfil_Area!$F$9*RANDBETWEEN(85,115)/100))))</f>
        <v>3.8</v>
      </c>
    </row>
    <row r="4077" ht="15.0" customHeight="1">
      <c r="A4077" s="45">
        <v>45670.125</v>
      </c>
      <c r="B4077" s="35">
        <v>3.0</v>
      </c>
      <c r="C4077" s="35" t="s">
        <v>128</v>
      </c>
      <c r="D4077" s="36" t="s">
        <v>105</v>
      </c>
      <c r="E4077" s="35" t="s">
        <v>173</v>
      </c>
      <c r="F4077" s="46">
        <f>IF(Cadastro_Cargas!$E$3=0,0,IF(Perfil_Area!$F$11=0,0,MIN(Cadastro_Cargas!$E$3,MAX(Cadastro_Cargas!$F$3,Perfil_Area!$F$11*RANDBETWEEN(85,115)/100))))</f>
        <v>0</v>
      </c>
    </row>
    <row r="4078" ht="15.0" customHeight="1">
      <c r="A4078" s="45">
        <v>45670.125</v>
      </c>
      <c r="B4078" s="35">
        <v>3.0</v>
      </c>
      <c r="C4078" s="35" t="s">
        <v>128</v>
      </c>
      <c r="D4078" s="36" t="s">
        <v>106</v>
      </c>
      <c r="E4078" s="35" t="s">
        <v>173</v>
      </c>
      <c r="F4078" s="46">
        <f>IF(Cadastro_Cargas!$E$4=0,0,IF(Perfil_Area!$F$13=0,0,MIN(Cadastro_Cargas!$E$4,MAX(Cadastro_Cargas!$F$4,Perfil_Area!$F$13*RANDBETWEEN(85,115)/100))))</f>
        <v>0</v>
      </c>
    </row>
    <row r="4079" ht="15.0" customHeight="1">
      <c r="A4079" s="45">
        <v>45670.125</v>
      </c>
      <c r="B4079" s="35">
        <v>3.0</v>
      </c>
      <c r="C4079" s="35" t="s">
        <v>128</v>
      </c>
      <c r="D4079" s="36" t="s">
        <v>107</v>
      </c>
      <c r="E4079" s="35" t="s">
        <v>173</v>
      </c>
      <c r="F4079" s="46">
        <f>IF(Cadastro_Cargas!$E$5=0,0,IF(Perfil_Area!$F$15=0,0,MIN(Cadastro_Cargas!$E$5,MAX(Cadastro_Cargas!$F$5,Perfil_Area!$F$15*RANDBETWEEN(85,115)/100))))</f>
        <v>0.198</v>
      </c>
    </row>
    <row r="4080" ht="15.0" customHeight="1">
      <c r="A4080" s="45">
        <v>45670.125</v>
      </c>
      <c r="B4080" s="35">
        <v>3.0</v>
      </c>
      <c r="C4080" s="35" t="s">
        <v>128</v>
      </c>
      <c r="D4080" s="39" t="s">
        <v>31</v>
      </c>
      <c r="E4080" s="35" t="s">
        <v>174</v>
      </c>
      <c r="F4080" s="46">
        <f>IF(Cadastro_Cargas!$E$6=0,0,IF(Perfil_Area!$F$3=0,0,MIN(Cadastro_Cargas!$E$6,MAX(Cadastro_Cargas!$F$6,Perfil_Area!$F$3*RANDBETWEEN(85,115)/100))))</f>
        <v>0.606</v>
      </c>
    </row>
    <row r="4081" ht="15.0" customHeight="1">
      <c r="A4081" s="45">
        <v>45670.125</v>
      </c>
      <c r="B4081" s="35">
        <v>3.0</v>
      </c>
      <c r="C4081" s="35" t="s">
        <v>128</v>
      </c>
      <c r="D4081" s="40" t="s">
        <v>44</v>
      </c>
      <c r="E4081" s="35" t="s">
        <v>174</v>
      </c>
      <c r="F4081" s="46">
        <f>IF(Cadastro_Cargas!$E$7=0,0,IF(Perfil_Area!$F$5=0,0,MIN(Cadastro_Cargas!$E$7,MAX(Cadastro_Cargas!$F$7,Perfil_Area!$F$5*RANDBETWEEN(85,115)/100))))</f>
        <v>0.31236</v>
      </c>
    </row>
    <row r="4082" ht="15.0" customHeight="1">
      <c r="A4082" s="45">
        <v>45670.125</v>
      </c>
      <c r="B4082" s="35">
        <v>3.0</v>
      </c>
      <c r="C4082" s="35" t="s">
        <v>128</v>
      </c>
      <c r="D4082" s="41" t="s">
        <v>56</v>
      </c>
      <c r="E4082" s="35" t="s">
        <v>174</v>
      </c>
      <c r="F4082" s="46">
        <f>IF(Cadastro_Cargas!$E$8=0,0,IF(Perfil_Area!$F$7=0,0,MIN(Cadastro_Cargas!$E$8,MAX(Cadastro_Cargas!$F$8,Perfil_Area!$F$7*RANDBETWEEN(85,115)/100))))</f>
        <v>0.176</v>
      </c>
    </row>
    <row r="4083" ht="15.0" customHeight="1">
      <c r="A4083" s="45">
        <v>45670.125</v>
      </c>
      <c r="B4083" s="35">
        <v>3.0</v>
      </c>
      <c r="C4083" s="35" t="s">
        <v>129</v>
      </c>
      <c r="D4083" s="36" t="s">
        <v>104</v>
      </c>
      <c r="E4083" s="35" t="s">
        <v>173</v>
      </c>
      <c r="F4083" s="46">
        <f>IF(Cadastro_Cargas!$E$9=0,0,IF(Perfil_Area!$F$10=0,0,MIN(Cadastro_Cargas!$E$9,MAX(Cadastro_Cargas!$F$9,Perfil_Area!$F$10*RANDBETWEEN(85,115)/100))))</f>
        <v>8</v>
      </c>
    </row>
    <row r="4084" ht="15.0" customHeight="1">
      <c r="A4084" s="45">
        <v>45670.125</v>
      </c>
      <c r="B4084" s="35">
        <v>3.0</v>
      </c>
      <c r="C4084" s="35" t="s">
        <v>129</v>
      </c>
      <c r="D4084" s="36" t="s">
        <v>105</v>
      </c>
      <c r="E4084" s="35" t="s">
        <v>173</v>
      </c>
      <c r="F4084" s="46">
        <f>IF(Cadastro_Cargas!$E$10=0,0,IF(Perfil_Area!$F$12=0,0,MIN(Cadastro_Cargas!$E$10,MAX(Cadastro_Cargas!$F$10,Perfil_Area!$F$12*RANDBETWEEN(85,115)/100))))</f>
        <v>0</v>
      </c>
    </row>
    <row r="4085" ht="15.0" customHeight="1">
      <c r="A4085" s="45">
        <v>45670.125</v>
      </c>
      <c r="B4085" s="35">
        <v>3.0</v>
      </c>
      <c r="C4085" s="35" t="s">
        <v>129</v>
      </c>
      <c r="D4085" s="36" t="s">
        <v>106</v>
      </c>
      <c r="E4085" s="35" t="s">
        <v>173</v>
      </c>
      <c r="F4085" s="46">
        <f>IF(Cadastro_Cargas!$E$11=0,0,IF(Perfil_Area!$F$14=0,0,MIN(Cadastro_Cargas!$E$11,MAX(Cadastro_Cargas!$F$11,Perfil_Area!$F$14*RANDBETWEEN(85,115)/100))))</f>
        <v>2.223316493</v>
      </c>
    </row>
    <row r="4086" ht="15.0" customHeight="1">
      <c r="A4086" s="45">
        <v>45670.125</v>
      </c>
      <c r="B4086" s="35">
        <v>3.0</v>
      </c>
      <c r="C4086" s="35" t="s">
        <v>129</v>
      </c>
      <c r="D4086" s="36" t="s">
        <v>107</v>
      </c>
      <c r="E4086" s="35" t="s">
        <v>173</v>
      </c>
      <c r="F4086" s="46">
        <f>IF(Cadastro_Cargas!$E$12=0,0,IF(Perfil_Area!$F$16=0,0,MIN(Cadastro_Cargas!$E$12,MAX(Cadastro_Cargas!$F$12,Perfil_Area!$F$16*RANDBETWEEN(85,115)/100))))</f>
        <v>0.172</v>
      </c>
    </row>
    <row r="4087" ht="15.0" customHeight="1">
      <c r="A4087" s="45">
        <v>45670.125</v>
      </c>
      <c r="B4087" s="35">
        <v>3.0</v>
      </c>
      <c r="C4087" s="35" t="s">
        <v>129</v>
      </c>
      <c r="D4087" s="39" t="s">
        <v>31</v>
      </c>
      <c r="E4087" s="35" t="s">
        <v>174</v>
      </c>
      <c r="F4087" s="46">
        <f>IF(Cadastro_Cargas!$E$13=0,0,IF(Perfil_Area!$F$4=0,0,MIN(Cadastro_Cargas!$E$13,MAX(Cadastro_Cargas!$F$13,Perfil_Area!$F$4*RANDBETWEEN(85,115)/100))))</f>
        <v>1.1175</v>
      </c>
    </row>
    <row r="4088" ht="15.0" customHeight="1">
      <c r="A4088" s="45">
        <v>45670.125</v>
      </c>
      <c r="B4088" s="35">
        <v>3.0</v>
      </c>
      <c r="C4088" s="35" t="s">
        <v>129</v>
      </c>
      <c r="D4088" s="40" t="s">
        <v>44</v>
      </c>
      <c r="E4088" s="35" t="s">
        <v>174</v>
      </c>
      <c r="F4088" s="46">
        <f>IF(Cadastro_Cargas!$E$14=0,0,IF(Perfil_Area!$F$6=0,0,MIN(Cadastro_Cargas!$E$14,MAX(Cadastro_Cargas!$F$14,Perfil_Area!$F$6*RANDBETWEEN(85,115)/100))))</f>
        <v>0.43734</v>
      </c>
    </row>
    <row r="4089" ht="15.0" customHeight="1">
      <c r="A4089" s="45">
        <v>45670.125</v>
      </c>
      <c r="B4089" s="35">
        <v>3.0</v>
      </c>
      <c r="C4089" s="35" t="s">
        <v>129</v>
      </c>
      <c r="D4089" s="41" t="s">
        <v>56</v>
      </c>
      <c r="E4089" s="35" t="s">
        <v>174</v>
      </c>
      <c r="F4089" s="46">
        <f>IF(Cadastro_Cargas!$E$15=0,0,IF(Perfil_Area!$F$8=0,0,MIN(Cadastro_Cargas!$E$15,MAX(Cadastro_Cargas!$F$15,Perfil_Area!$F$8*RANDBETWEEN(85,115)/100))))</f>
        <v>0.29904</v>
      </c>
    </row>
    <row r="4090" ht="15.0" customHeight="1">
      <c r="A4090" s="45">
        <v>45670.1666666667</v>
      </c>
      <c r="B4090" s="35">
        <v>4.0</v>
      </c>
      <c r="C4090" s="35" t="s">
        <v>128</v>
      </c>
      <c r="D4090" s="36" t="s">
        <v>104</v>
      </c>
      <c r="E4090" s="35" t="s">
        <v>173</v>
      </c>
      <c r="F4090" s="46">
        <f>IF(Cadastro_Cargas!$E$2=0,0,IF(Perfil_Area!$G$9=0,0,MIN(Cadastro_Cargas!$E$2,MAX(Cadastro_Cargas!$F$2,Perfil_Area!$G$9*RANDBETWEEN(85,115)/100))))</f>
        <v>4</v>
      </c>
    </row>
    <row r="4091" ht="15.0" customHeight="1">
      <c r="A4091" s="45">
        <v>45670.1666666667</v>
      </c>
      <c r="B4091" s="35">
        <v>4.0</v>
      </c>
      <c r="C4091" s="35" t="s">
        <v>128</v>
      </c>
      <c r="D4091" s="36" t="s">
        <v>105</v>
      </c>
      <c r="E4091" s="35" t="s">
        <v>173</v>
      </c>
      <c r="F4091" s="46">
        <f>IF(Cadastro_Cargas!$E$3=0,0,IF(Perfil_Area!$G$11=0,0,MIN(Cadastro_Cargas!$E$3,MAX(Cadastro_Cargas!$F$3,Perfil_Area!$G$11*RANDBETWEEN(85,115)/100))))</f>
        <v>0</v>
      </c>
    </row>
    <row r="4092" ht="15.0" customHeight="1">
      <c r="A4092" s="45">
        <v>45670.1666666667</v>
      </c>
      <c r="B4092" s="35">
        <v>4.0</v>
      </c>
      <c r="C4092" s="35" t="s">
        <v>128</v>
      </c>
      <c r="D4092" s="36" t="s">
        <v>106</v>
      </c>
      <c r="E4092" s="35" t="s">
        <v>173</v>
      </c>
      <c r="F4092" s="46">
        <f>IF(Cadastro_Cargas!$E$4=0,0,IF(Perfil_Area!$G$13=0,0,MIN(Cadastro_Cargas!$E$4,MAX(Cadastro_Cargas!$F$4,Perfil_Area!$G$13*RANDBETWEEN(85,115)/100))))</f>
        <v>0</v>
      </c>
    </row>
    <row r="4093" ht="15.0" customHeight="1">
      <c r="A4093" s="45">
        <v>45670.1666666667</v>
      </c>
      <c r="B4093" s="35">
        <v>4.0</v>
      </c>
      <c r="C4093" s="35" t="s">
        <v>128</v>
      </c>
      <c r="D4093" s="36" t="s">
        <v>107</v>
      </c>
      <c r="E4093" s="35" t="s">
        <v>173</v>
      </c>
      <c r="F4093" s="46">
        <f>IF(Cadastro_Cargas!$E$5=0,0,IF(Perfil_Area!$G$15=0,0,MIN(Cadastro_Cargas!$E$5,MAX(Cadastro_Cargas!$F$5,Perfil_Area!$G$15*RANDBETWEEN(85,115)/100))))</f>
        <v>0.172</v>
      </c>
    </row>
    <row r="4094" ht="15.0" customHeight="1">
      <c r="A4094" s="45">
        <v>45670.1666666667</v>
      </c>
      <c r="B4094" s="35">
        <v>4.0</v>
      </c>
      <c r="C4094" s="35" t="s">
        <v>128</v>
      </c>
      <c r="D4094" s="39" t="s">
        <v>31</v>
      </c>
      <c r="E4094" s="35" t="s">
        <v>174</v>
      </c>
      <c r="F4094" s="46">
        <f>IF(Cadastro_Cargas!$E$6=0,0,IF(Perfil_Area!$G$3=0,0,MIN(Cadastro_Cargas!$E$6,MAX(Cadastro_Cargas!$F$6,Perfil_Area!$G$3*RANDBETWEEN(85,115)/100))))</f>
        <v>0.606</v>
      </c>
    </row>
    <row r="4095" ht="15.0" customHeight="1">
      <c r="A4095" s="45">
        <v>45670.1666666667</v>
      </c>
      <c r="B4095" s="35">
        <v>4.0</v>
      </c>
      <c r="C4095" s="35" t="s">
        <v>128</v>
      </c>
      <c r="D4095" s="40" t="s">
        <v>44</v>
      </c>
      <c r="E4095" s="35" t="s">
        <v>174</v>
      </c>
      <c r="F4095" s="46">
        <f>IF(Cadastro_Cargas!$E$7=0,0,IF(Perfil_Area!$G$5=0,0,MIN(Cadastro_Cargas!$E$7,MAX(Cadastro_Cargas!$F$7,Perfil_Area!$G$5*RANDBETWEEN(85,115)/100))))</f>
        <v>0.23564</v>
      </c>
    </row>
    <row r="4096" ht="15.0" customHeight="1">
      <c r="A4096" s="45">
        <v>45670.1666666667</v>
      </c>
      <c r="B4096" s="35">
        <v>4.0</v>
      </c>
      <c r="C4096" s="35" t="s">
        <v>128</v>
      </c>
      <c r="D4096" s="41" t="s">
        <v>56</v>
      </c>
      <c r="E4096" s="35" t="s">
        <v>174</v>
      </c>
      <c r="F4096" s="46">
        <f>IF(Cadastro_Cargas!$E$8=0,0,IF(Perfil_Area!$G$7=0,0,MIN(Cadastro_Cargas!$E$8,MAX(Cadastro_Cargas!$F$8,Perfil_Area!$G$7*RANDBETWEEN(85,115)/100))))</f>
        <v>0.176</v>
      </c>
    </row>
    <row r="4097" ht="15.0" customHeight="1">
      <c r="A4097" s="45">
        <v>45670.1666666667</v>
      </c>
      <c r="B4097" s="35">
        <v>4.0</v>
      </c>
      <c r="C4097" s="35" t="s">
        <v>129</v>
      </c>
      <c r="D4097" s="36" t="s">
        <v>104</v>
      </c>
      <c r="E4097" s="35" t="s">
        <v>173</v>
      </c>
      <c r="F4097" s="46">
        <f>IF(Cadastro_Cargas!$E$9=0,0,IF(Perfil_Area!$G$10=0,0,MIN(Cadastro_Cargas!$E$9,MAX(Cadastro_Cargas!$F$9,Perfil_Area!$G$10*RANDBETWEEN(85,115)/100))))</f>
        <v>7.04</v>
      </c>
    </row>
    <row r="4098" ht="15.0" customHeight="1">
      <c r="A4098" s="45">
        <v>45670.1666666667</v>
      </c>
      <c r="B4098" s="35">
        <v>4.0</v>
      </c>
      <c r="C4098" s="35" t="s">
        <v>129</v>
      </c>
      <c r="D4098" s="36" t="s">
        <v>105</v>
      </c>
      <c r="E4098" s="35" t="s">
        <v>173</v>
      </c>
      <c r="F4098" s="46">
        <f>IF(Cadastro_Cargas!$E$10=0,0,IF(Perfil_Area!$G$12=0,0,MIN(Cadastro_Cargas!$E$10,MAX(Cadastro_Cargas!$F$10,Perfil_Area!$G$12*RANDBETWEEN(85,115)/100))))</f>
        <v>0</v>
      </c>
    </row>
    <row r="4099" ht="15.0" customHeight="1">
      <c r="A4099" s="45">
        <v>45670.1666666667</v>
      </c>
      <c r="B4099" s="35">
        <v>4.0</v>
      </c>
      <c r="C4099" s="35" t="s">
        <v>129</v>
      </c>
      <c r="D4099" s="36" t="s">
        <v>106</v>
      </c>
      <c r="E4099" s="35" t="s">
        <v>173</v>
      </c>
      <c r="F4099" s="46">
        <f>IF(Cadastro_Cargas!$E$11=0,0,IF(Perfil_Area!$G$14=0,0,MIN(Cadastro_Cargas!$E$11,MAX(Cadastro_Cargas!$F$11,Perfil_Area!$G$14*RANDBETWEEN(85,115)/100))))</f>
        <v>2.241913819</v>
      </c>
    </row>
    <row r="4100" ht="15.0" customHeight="1">
      <c r="A4100" s="45">
        <v>45670.1666666667</v>
      </c>
      <c r="B4100" s="35">
        <v>4.0</v>
      </c>
      <c r="C4100" s="35" t="s">
        <v>129</v>
      </c>
      <c r="D4100" s="36" t="s">
        <v>107</v>
      </c>
      <c r="E4100" s="35" t="s">
        <v>173</v>
      </c>
      <c r="F4100" s="46">
        <f>IF(Cadastro_Cargas!$E$12=0,0,IF(Perfil_Area!$G$16=0,0,MIN(Cadastro_Cargas!$E$12,MAX(Cadastro_Cargas!$F$12,Perfil_Area!$G$16*RANDBETWEEN(85,115)/100))))</f>
        <v>0.2</v>
      </c>
    </row>
    <row r="4101" ht="15.0" customHeight="1">
      <c r="A4101" s="45">
        <v>45670.1666666667</v>
      </c>
      <c r="B4101" s="35">
        <v>4.0</v>
      </c>
      <c r="C4101" s="35" t="s">
        <v>129</v>
      </c>
      <c r="D4101" s="39" t="s">
        <v>31</v>
      </c>
      <c r="E4101" s="35" t="s">
        <v>174</v>
      </c>
      <c r="F4101" s="46">
        <f>IF(Cadastro_Cargas!$E$13=0,0,IF(Perfil_Area!$G$4=0,0,MIN(Cadastro_Cargas!$E$13,MAX(Cadastro_Cargas!$F$13,Perfil_Area!$G$4*RANDBETWEEN(85,115)/100))))</f>
        <v>1.1175</v>
      </c>
    </row>
    <row r="4102" ht="15.0" customHeight="1">
      <c r="A4102" s="45">
        <v>45670.1666666667</v>
      </c>
      <c r="B4102" s="35">
        <v>4.0</v>
      </c>
      <c r="C4102" s="35" t="s">
        <v>129</v>
      </c>
      <c r="D4102" s="40" t="s">
        <v>44</v>
      </c>
      <c r="E4102" s="35" t="s">
        <v>174</v>
      </c>
      <c r="F4102" s="46">
        <f>IF(Cadastro_Cargas!$E$14=0,0,IF(Perfil_Area!$G$6=0,0,MIN(Cadastro_Cargas!$E$14,MAX(Cadastro_Cargas!$F$14,Perfil_Area!$G$6*RANDBETWEEN(85,115)/100))))</f>
        <v>0.40582</v>
      </c>
    </row>
    <row r="4103" ht="15.0" customHeight="1">
      <c r="A4103" s="45">
        <v>45670.1666666667</v>
      </c>
      <c r="B4103" s="35">
        <v>4.0</v>
      </c>
      <c r="C4103" s="35" t="s">
        <v>129</v>
      </c>
      <c r="D4103" s="41" t="s">
        <v>56</v>
      </c>
      <c r="E4103" s="35" t="s">
        <v>174</v>
      </c>
      <c r="F4103" s="46">
        <f>IF(Cadastro_Cargas!$E$15=0,0,IF(Perfil_Area!$G$8=0,0,MIN(Cadastro_Cargas!$E$15,MAX(Cadastro_Cargas!$F$15,Perfil_Area!$G$8*RANDBETWEEN(85,115)/100))))</f>
        <v>0.306</v>
      </c>
    </row>
    <row r="4104" ht="15.0" customHeight="1">
      <c r="A4104" s="45">
        <v>45670.2083333333</v>
      </c>
      <c r="B4104" s="35">
        <v>5.0</v>
      </c>
      <c r="C4104" s="35" t="s">
        <v>128</v>
      </c>
      <c r="D4104" s="36" t="s">
        <v>104</v>
      </c>
      <c r="E4104" s="35" t="s">
        <v>173</v>
      </c>
      <c r="F4104" s="46">
        <f>IF(Cadastro_Cargas!$E$2=0,0,IF(Perfil_Area!$H$9=0,0,MIN(Cadastro_Cargas!$E$2,MAX(Cadastro_Cargas!$F$2,Perfil_Area!$H$9*RANDBETWEEN(85,115)/100))))</f>
        <v>0</v>
      </c>
    </row>
    <row r="4105" ht="15.0" customHeight="1">
      <c r="A4105" s="45">
        <v>45670.2083333333</v>
      </c>
      <c r="B4105" s="35">
        <v>5.0</v>
      </c>
      <c r="C4105" s="35" t="s">
        <v>128</v>
      </c>
      <c r="D4105" s="36" t="s">
        <v>105</v>
      </c>
      <c r="E4105" s="35" t="s">
        <v>173</v>
      </c>
      <c r="F4105" s="46">
        <f>IF(Cadastro_Cargas!$E$3=0,0,IF(Perfil_Area!$H$11=0,0,MIN(Cadastro_Cargas!$E$3,MAX(Cadastro_Cargas!$F$3,Perfil_Area!$H$11*RANDBETWEEN(85,115)/100))))</f>
        <v>0</v>
      </c>
    </row>
    <row r="4106" ht="15.0" customHeight="1">
      <c r="A4106" s="45">
        <v>45670.2083333333</v>
      </c>
      <c r="B4106" s="35">
        <v>5.0</v>
      </c>
      <c r="C4106" s="35" t="s">
        <v>128</v>
      </c>
      <c r="D4106" s="36" t="s">
        <v>106</v>
      </c>
      <c r="E4106" s="35" t="s">
        <v>173</v>
      </c>
      <c r="F4106" s="46">
        <f>IF(Cadastro_Cargas!$E$4=0,0,IF(Perfil_Area!$H$13=0,0,MIN(Cadastro_Cargas!$E$4,MAX(Cadastro_Cargas!$F$4,Perfil_Area!$H$13*RANDBETWEEN(85,115)/100))))</f>
        <v>0</v>
      </c>
    </row>
    <row r="4107" ht="15.0" customHeight="1">
      <c r="A4107" s="45">
        <v>45670.2083333333</v>
      </c>
      <c r="B4107" s="35">
        <v>5.0</v>
      </c>
      <c r="C4107" s="35" t="s">
        <v>128</v>
      </c>
      <c r="D4107" s="36" t="s">
        <v>107</v>
      </c>
      <c r="E4107" s="35" t="s">
        <v>173</v>
      </c>
      <c r="F4107" s="46">
        <f>IF(Cadastro_Cargas!$E$5=0,0,IF(Perfil_Area!$H$15=0,0,MIN(Cadastro_Cargas!$E$5,MAX(Cadastro_Cargas!$F$5,Perfil_Area!$H$15*RANDBETWEEN(85,115)/100))))</f>
        <v>0.2</v>
      </c>
    </row>
    <row r="4108" ht="15.0" customHeight="1">
      <c r="A4108" s="45">
        <v>45670.2083333333</v>
      </c>
      <c r="B4108" s="35">
        <v>5.0</v>
      </c>
      <c r="C4108" s="35" t="s">
        <v>128</v>
      </c>
      <c r="D4108" s="39" t="s">
        <v>31</v>
      </c>
      <c r="E4108" s="35" t="s">
        <v>174</v>
      </c>
      <c r="F4108" s="46">
        <f>IF(Cadastro_Cargas!$E$6=0,0,IF(Perfil_Area!$H$3=0,0,MIN(Cadastro_Cargas!$E$6,MAX(Cadastro_Cargas!$F$6,Perfil_Area!$H$3*RANDBETWEEN(85,115)/100))))</f>
        <v>0.606</v>
      </c>
    </row>
    <row r="4109" ht="15.0" customHeight="1">
      <c r="A4109" s="45">
        <v>45670.2083333333</v>
      </c>
      <c r="B4109" s="35">
        <v>5.0</v>
      </c>
      <c r="C4109" s="35" t="s">
        <v>128</v>
      </c>
      <c r="D4109" s="40" t="s">
        <v>44</v>
      </c>
      <c r="E4109" s="35" t="s">
        <v>174</v>
      </c>
      <c r="F4109" s="46">
        <f>IF(Cadastro_Cargas!$E$7=0,0,IF(Perfil_Area!$H$5=0,0,MIN(Cadastro_Cargas!$E$7,MAX(Cadastro_Cargas!$F$7,Perfil_Area!$H$5*RANDBETWEEN(85,115)/100))))</f>
        <v>0.354</v>
      </c>
    </row>
    <row r="4110" ht="15.0" customHeight="1">
      <c r="A4110" s="45">
        <v>45670.2083333333</v>
      </c>
      <c r="B4110" s="35">
        <v>5.0</v>
      </c>
      <c r="C4110" s="35" t="s">
        <v>128</v>
      </c>
      <c r="D4110" s="41" t="s">
        <v>56</v>
      </c>
      <c r="E4110" s="35" t="s">
        <v>174</v>
      </c>
      <c r="F4110" s="46">
        <f>IF(Cadastro_Cargas!$E$8=0,0,IF(Perfil_Area!$H$7=0,0,MIN(Cadastro_Cargas!$E$8,MAX(Cadastro_Cargas!$F$8,Perfil_Area!$H$7*RANDBETWEEN(85,115)/100))))</f>
        <v>0.10032</v>
      </c>
    </row>
    <row r="4111" ht="15.0" customHeight="1">
      <c r="A4111" s="45">
        <v>45670.2083333333</v>
      </c>
      <c r="B4111" s="35">
        <v>5.0</v>
      </c>
      <c r="C4111" s="35" t="s">
        <v>129</v>
      </c>
      <c r="D4111" s="36" t="s">
        <v>104</v>
      </c>
      <c r="E4111" s="35" t="s">
        <v>173</v>
      </c>
      <c r="F4111" s="46">
        <f>IF(Cadastro_Cargas!$E$9=0,0,IF(Perfil_Area!$H$10=0,0,MIN(Cadastro_Cargas!$E$9,MAX(Cadastro_Cargas!$F$9,Perfil_Area!$H$10*RANDBETWEEN(85,115)/100))))</f>
        <v>0</v>
      </c>
    </row>
    <row r="4112" ht="15.0" customHeight="1">
      <c r="A4112" s="45">
        <v>45670.2083333333</v>
      </c>
      <c r="B4112" s="35">
        <v>5.0</v>
      </c>
      <c r="C4112" s="35" t="s">
        <v>129</v>
      </c>
      <c r="D4112" s="36" t="s">
        <v>105</v>
      </c>
      <c r="E4112" s="35" t="s">
        <v>173</v>
      </c>
      <c r="F4112" s="46">
        <f>IF(Cadastro_Cargas!$E$10=0,0,IF(Perfil_Area!$H$12=0,0,MIN(Cadastro_Cargas!$E$10,MAX(Cadastro_Cargas!$F$10,Perfil_Area!$H$12*RANDBETWEEN(85,115)/100))))</f>
        <v>0</v>
      </c>
    </row>
    <row r="4113" ht="15.0" customHeight="1">
      <c r="A4113" s="45">
        <v>45670.2083333333</v>
      </c>
      <c r="B4113" s="35">
        <v>5.0</v>
      </c>
      <c r="C4113" s="35" t="s">
        <v>129</v>
      </c>
      <c r="D4113" s="36" t="s">
        <v>106</v>
      </c>
      <c r="E4113" s="35" t="s">
        <v>173</v>
      </c>
      <c r="F4113" s="46">
        <f>IF(Cadastro_Cargas!$E$11=0,0,IF(Perfil_Area!$H$14=0,0,MIN(Cadastro_Cargas!$E$11,MAX(Cadastro_Cargas!$F$11,Perfil_Area!$H$14*RANDBETWEEN(85,115)/100))))</f>
        <v>2.189135215</v>
      </c>
    </row>
    <row r="4114" ht="15.0" customHeight="1">
      <c r="A4114" s="45">
        <v>45670.2083333333</v>
      </c>
      <c r="B4114" s="35">
        <v>5.0</v>
      </c>
      <c r="C4114" s="35" t="s">
        <v>129</v>
      </c>
      <c r="D4114" s="36" t="s">
        <v>107</v>
      </c>
      <c r="E4114" s="35" t="s">
        <v>173</v>
      </c>
      <c r="F4114" s="46">
        <f>IF(Cadastro_Cargas!$E$12=0,0,IF(Perfil_Area!$H$16=0,0,MIN(Cadastro_Cargas!$E$12,MAX(Cadastro_Cargas!$F$12,Perfil_Area!$H$16*RANDBETWEEN(85,115)/100))))</f>
        <v>0.2</v>
      </c>
    </row>
    <row r="4115" ht="15.0" customHeight="1">
      <c r="A4115" s="45">
        <v>45670.2083333333</v>
      </c>
      <c r="B4115" s="35">
        <v>5.0</v>
      </c>
      <c r="C4115" s="35" t="s">
        <v>129</v>
      </c>
      <c r="D4115" s="39" t="s">
        <v>31</v>
      </c>
      <c r="E4115" s="35" t="s">
        <v>174</v>
      </c>
      <c r="F4115" s="46">
        <f>IF(Cadastro_Cargas!$E$13=0,0,IF(Perfil_Area!$H$4=0,0,MIN(Cadastro_Cargas!$E$13,MAX(Cadastro_Cargas!$F$13,Perfil_Area!$H$4*RANDBETWEEN(85,115)/100))))</f>
        <v>1.1175</v>
      </c>
    </row>
    <row r="4116" ht="15.0" customHeight="1">
      <c r="A4116" s="45">
        <v>45670.2083333333</v>
      </c>
      <c r="B4116" s="35">
        <v>5.0</v>
      </c>
      <c r="C4116" s="35" t="s">
        <v>129</v>
      </c>
      <c r="D4116" s="40" t="s">
        <v>44</v>
      </c>
      <c r="E4116" s="35" t="s">
        <v>174</v>
      </c>
      <c r="F4116" s="46">
        <f>IF(Cadastro_Cargas!$E$14=0,0,IF(Perfil_Area!$H$6=0,0,MIN(Cadastro_Cargas!$E$14,MAX(Cadastro_Cargas!$F$14,Perfil_Area!$H$6*RANDBETWEEN(85,115)/100))))</f>
        <v>0.514</v>
      </c>
    </row>
    <row r="4117" ht="15.0" customHeight="1">
      <c r="A4117" s="45">
        <v>45670.2083333333</v>
      </c>
      <c r="B4117" s="35">
        <v>5.0</v>
      </c>
      <c r="C4117" s="35" t="s">
        <v>129</v>
      </c>
      <c r="D4117" s="41" t="s">
        <v>56</v>
      </c>
      <c r="E4117" s="35" t="s">
        <v>174</v>
      </c>
      <c r="F4117" s="46">
        <f>IF(Cadastro_Cargas!$E$15=0,0,IF(Perfil_Area!$H$8=0,0,MIN(Cadastro_Cargas!$E$15,MAX(Cadastro_Cargas!$F$15,Perfil_Area!$H$8*RANDBETWEEN(85,115)/100))))</f>
        <v>0.21756</v>
      </c>
    </row>
    <row r="4118" ht="15.0" customHeight="1">
      <c r="A4118" s="45">
        <v>45670.25</v>
      </c>
      <c r="B4118" s="35">
        <v>6.0</v>
      </c>
      <c r="C4118" s="35" t="s">
        <v>128</v>
      </c>
      <c r="D4118" s="36" t="s">
        <v>104</v>
      </c>
      <c r="E4118" s="35" t="s">
        <v>173</v>
      </c>
      <c r="F4118" s="46">
        <f>IF(Cadastro_Cargas!$E$2=0,0,IF(Perfil_Area!$I$9=0,0,MIN(Cadastro_Cargas!$E$2,MAX(Cadastro_Cargas!$F$2,Perfil_Area!$I$9*RANDBETWEEN(85,115)/100))))</f>
        <v>0</v>
      </c>
    </row>
    <row r="4119" ht="15.0" customHeight="1">
      <c r="A4119" s="45">
        <v>45670.25</v>
      </c>
      <c r="B4119" s="35">
        <v>6.0</v>
      </c>
      <c r="C4119" s="35" t="s">
        <v>128</v>
      </c>
      <c r="D4119" s="36" t="s">
        <v>105</v>
      </c>
      <c r="E4119" s="35" t="s">
        <v>173</v>
      </c>
      <c r="F4119" s="46">
        <f>IF(Cadastro_Cargas!$E$3=0,0,IF(Perfil_Area!$I$11=0,0,MIN(Cadastro_Cargas!$E$3,MAX(Cadastro_Cargas!$F$3,Perfil_Area!$I$11*RANDBETWEEN(85,115)/100))))</f>
        <v>0</v>
      </c>
    </row>
    <row r="4120" ht="15.0" customHeight="1">
      <c r="A4120" s="45">
        <v>45670.25</v>
      </c>
      <c r="B4120" s="35">
        <v>6.0</v>
      </c>
      <c r="C4120" s="35" t="s">
        <v>128</v>
      </c>
      <c r="D4120" s="36" t="s">
        <v>106</v>
      </c>
      <c r="E4120" s="35" t="s">
        <v>173</v>
      </c>
      <c r="F4120" s="46">
        <f>IF(Cadastro_Cargas!$E$4=0,0,IF(Perfil_Area!$I$13=0,0,MIN(Cadastro_Cargas!$E$4,MAX(Cadastro_Cargas!$F$4,Perfil_Area!$I$13*RANDBETWEEN(85,115)/100))))</f>
        <v>0</v>
      </c>
    </row>
    <row r="4121" ht="15.0" customHeight="1">
      <c r="A4121" s="45">
        <v>45670.25</v>
      </c>
      <c r="B4121" s="35">
        <v>6.0</v>
      </c>
      <c r="C4121" s="35" t="s">
        <v>128</v>
      </c>
      <c r="D4121" s="36" t="s">
        <v>107</v>
      </c>
      <c r="E4121" s="35" t="s">
        <v>173</v>
      </c>
      <c r="F4121" s="46">
        <f>IF(Cadastro_Cargas!$E$5=0,0,IF(Perfil_Area!$I$15=0,0,MIN(Cadastro_Cargas!$E$5,MAX(Cadastro_Cargas!$F$5,Perfil_Area!$I$15*RANDBETWEEN(85,115)/100))))</f>
        <v>0.19</v>
      </c>
    </row>
    <row r="4122" ht="15.0" customHeight="1">
      <c r="A4122" s="45">
        <v>45670.25</v>
      </c>
      <c r="B4122" s="35">
        <v>6.0</v>
      </c>
      <c r="C4122" s="35" t="s">
        <v>128</v>
      </c>
      <c r="D4122" s="39" t="s">
        <v>31</v>
      </c>
      <c r="E4122" s="35" t="s">
        <v>174</v>
      </c>
      <c r="F4122" s="46">
        <f>IF(Cadastro_Cargas!$E$6=0,0,IF(Perfil_Area!$I$3=0,0,MIN(Cadastro_Cargas!$E$6,MAX(Cadastro_Cargas!$F$6,Perfil_Area!$I$3*RANDBETWEEN(85,115)/100))))</f>
        <v>0.606</v>
      </c>
    </row>
    <row r="4123" ht="15.0" customHeight="1">
      <c r="A4123" s="45">
        <v>45670.25</v>
      </c>
      <c r="B4123" s="35">
        <v>6.0</v>
      </c>
      <c r="C4123" s="35" t="s">
        <v>128</v>
      </c>
      <c r="D4123" s="40" t="s">
        <v>44</v>
      </c>
      <c r="E4123" s="35" t="s">
        <v>174</v>
      </c>
      <c r="F4123" s="46">
        <f>IF(Cadastro_Cargas!$E$7=0,0,IF(Perfil_Area!$I$5=0,0,MIN(Cadastro_Cargas!$E$7,MAX(Cadastro_Cargas!$F$7,Perfil_Area!$I$5*RANDBETWEEN(85,115)/100))))</f>
        <v>0.354</v>
      </c>
    </row>
    <row r="4124" ht="15.0" customHeight="1">
      <c r="A4124" s="45">
        <v>45670.25</v>
      </c>
      <c r="B4124" s="35">
        <v>6.0</v>
      </c>
      <c r="C4124" s="35" t="s">
        <v>128</v>
      </c>
      <c r="D4124" s="41" t="s">
        <v>56</v>
      </c>
      <c r="E4124" s="35" t="s">
        <v>174</v>
      </c>
      <c r="F4124" s="46">
        <f>IF(Cadastro_Cargas!$E$8=0,0,IF(Perfil_Area!$I$7=0,0,MIN(Cadastro_Cargas!$E$8,MAX(Cadastro_Cargas!$F$8,Perfil_Area!$I$7*RANDBETWEEN(85,115)/100))))</f>
        <v>0.0528</v>
      </c>
    </row>
    <row r="4125" ht="15.0" customHeight="1">
      <c r="A4125" s="45">
        <v>45670.25</v>
      </c>
      <c r="B4125" s="35">
        <v>6.0</v>
      </c>
      <c r="C4125" s="35" t="s">
        <v>129</v>
      </c>
      <c r="D4125" s="36" t="s">
        <v>104</v>
      </c>
      <c r="E4125" s="35" t="s">
        <v>173</v>
      </c>
      <c r="F4125" s="46">
        <f>IF(Cadastro_Cargas!$E$9=0,0,IF(Perfil_Area!$I$10=0,0,MIN(Cadastro_Cargas!$E$9,MAX(Cadastro_Cargas!$F$9,Perfil_Area!$I$10*RANDBETWEEN(85,115)/100))))</f>
        <v>0</v>
      </c>
    </row>
    <row r="4126" ht="15.0" customHeight="1">
      <c r="A4126" s="45">
        <v>45670.25</v>
      </c>
      <c r="B4126" s="35">
        <v>6.0</v>
      </c>
      <c r="C4126" s="35" t="s">
        <v>129</v>
      </c>
      <c r="D4126" s="36" t="s">
        <v>105</v>
      </c>
      <c r="E4126" s="35" t="s">
        <v>173</v>
      </c>
      <c r="F4126" s="46">
        <f>IF(Cadastro_Cargas!$E$10=0,0,IF(Perfil_Area!$I$12=0,0,MIN(Cadastro_Cargas!$E$10,MAX(Cadastro_Cargas!$F$10,Perfil_Area!$I$12*RANDBETWEEN(85,115)/100))))</f>
        <v>0</v>
      </c>
    </row>
    <row r="4127" ht="15.0" customHeight="1">
      <c r="A4127" s="45">
        <v>45670.25</v>
      </c>
      <c r="B4127" s="35">
        <v>6.0</v>
      </c>
      <c r="C4127" s="35" t="s">
        <v>129</v>
      </c>
      <c r="D4127" s="36" t="s">
        <v>106</v>
      </c>
      <c r="E4127" s="35" t="s">
        <v>173</v>
      </c>
      <c r="F4127" s="46">
        <f>IF(Cadastro_Cargas!$E$11=0,0,IF(Perfil_Area!$I$14=0,0,MIN(Cadastro_Cargas!$E$11,MAX(Cadastro_Cargas!$F$11,Perfil_Area!$I$14*RANDBETWEEN(85,115)/100))))</f>
        <v>2.115869242</v>
      </c>
    </row>
    <row r="4128" ht="15.0" customHeight="1">
      <c r="A4128" s="45">
        <v>45670.25</v>
      </c>
      <c r="B4128" s="35">
        <v>6.0</v>
      </c>
      <c r="C4128" s="35" t="s">
        <v>129</v>
      </c>
      <c r="D4128" s="36" t="s">
        <v>107</v>
      </c>
      <c r="E4128" s="35" t="s">
        <v>173</v>
      </c>
      <c r="F4128" s="46">
        <f>IF(Cadastro_Cargas!$E$12=0,0,IF(Perfil_Area!$I$16=0,0,MIN(Cadastro_Cargas!$E$12,MAX(Cadastro_Cargas!$F$12,Perfil_Area!$I$16*RANDBETWEEN(85,115)/100))))</f>
        <v>0.2</v>
      </c>
    </row>
    <row r="4129" ht="15.0" customHeight="1">
      <c r="A4129" s="45">
        <v>45670.25</v>
      </c>
      <c r="B4129" s="35">
        <v>6.0</v>
      </c>
      <c r="C4129" s="35" t="s">
        <v>129</v>
      </c>
      <c r="D4129" s="39" t="s">
        <v>31</v>
      </c>
      <c r="E4129" s="35" t="s">
        <v>174</v>
      </c>
      <c r="F4129" s="46">
        <f>IF(Cadastro_Cargas!$E$13=0,0,IF(Perfil_Area!$I$4=0,0,MIN(Cadastro_Cargas!$E$13,MAX(Cadastro_Cargas!$F$13,Perfil_Area!$I$4*RANDBETWEEN(85,115)/100))))</f>
        <v>1.1175</v>
      </c>
    </row>
    <row r="4130" ht="15.0" customHeight="1">
      <c r="A4130" s="45">
        <v>45670.25</v>
      </c>
      <c r="B4130" s="35">
        <v>6.0</v>
      </c>
      <c r="C4130" s="35" t="s">
        <v>129</v>
      </c>
      <c r="D4130" s="40" t="s">
        <v>44</v>
      </c>
      <c r="E4130" s="35" t="s">
        <v>174</v>
      </c>
      <c r="F4130" s="46">
        <f>IF(Cadastro_Cargas!$E$14=0,0,IF(Perfil_Area!$I$6=0,0,MIN(Cadastro_Cargas!$E$14,MAX(Cadastro_Cargas!$F$14,Perfil_Area!$I$6*RANDBETWEEN(85,115)/100))))</f>
        <v>0.514</v>
      </c>
    </row>
    <row r="4131" ht="15.0" customHeight="1">
      <c r="A4131" s="45">
        <v>45670.25</v>
      </c>
      <c r="B4131" s="35">
        <v>6.0</v>
      </c>
      <c r="C4131" s="35" t="s">
        <v>129</v>
      </c>
      <c r="D4131" s="41" t="s">
        <v>56</v>
      </c>
      <c r="E4131" s="35" t="s">
        <v>174</v>
      </c>
      <c r="F4131" s="46">
        <f>IF(Cadastro_Cargas!$E$15=0,0,IF(Perfil_Area!$I$8=0,0,MIN(Cadastro_Cargas!$E$15,MAX(Cadastro_Cargas!$F$15,Perfil_Area!$I$8*RANDBETWEEN(85,115)/100))))</f>
        <v>0.10176</v>
      </c>
    </row>
    <row r="4132" ht="15.0" customHeight="1">
      <c r="A4132" s="45">
        <v>45670.2916666667</v>
      </c>
      <c r="B4132" s="35">
        <v>7.0</v>
      </c>
      <c r="C4132" s="35" t="s">
        <v>128</v>
      </c>
      <c r="D4132" s="36" t="s">
        <v>104</v>
      </c>
      <c r="E4132" s="35" t="s">
        <v>173</v>
      </c>
      <c r="F4132" s="46">
        <f>IF(Cadastro_Cargas!$E$2=0,0,IF(Perfil_Area!$J$9=0,0,MIN(Cadastro_Cargas!$E$2,MAX(Cadastro_Cargas!$F$2,Perfil_Area!$J$9*RANDBETWEEN(85,115)/100))))</f>
        <v>0</v>
      </c>
    </row>
    <row r="4133" ht="15.0" customHeight="1">
      <c r="A4133" s="45">
        <v>45670.2916666667</v>
      </c>
      <c r="B4133" s="35">
        <v>7.0</v>
      </c>
      <c r="C4133" s="35" t="s">
        <v>128</v>
      </c>
      <c r="D4133" s="36" t="s">
        <v>105</v>
      </c>
      <c r="E4133" s="35" t="s">
        <v>173</v>
      </c>
      <c r="F4133" s="46">
        <f>IF(Cadastro_Cargas!$E$3=0,0,IF(Perfil_Area!$J$11=0,0,MIN(Cadastro_Cargas!$E$3,MAX(Cadastro_Cargas!$F$3,Perfil_Area!$J$11*RANDBETWEEN(85,115)/100))))</f>
        <v>0</v>
      </c>
    </row>
    <row r="4134" ht="15.0" customHeight="1">
      <c r="A4134" s="45">
        <v>45670.2916666667</v>
      </c>
      <c r="B4134" s="35">
        <v>7.0</v>
      </c>
      <c r="C4134" s="35" t="s">
        <v>128</v>
      </c>
      <c r="D4134" s="36" t="s">
        <v>106</v>
      </c>
      <c r="E4134" s="35" t="s">
        <v>173</v>
      </c>
      <c r="F4134" s="46">
        <f>IF(Cadastro_Cargas!$E$4=0,0,IF(Perfil_Area!$J$13=0,0,MIN(Cadastro_Cargas!$E$4,MAX(Cadastro_Cargas!$F$4,Perfil_Area!$J$13*RANDBETWEEN(85,115)/100))))</f>
        <v>0</v>
      </c>
    </row>
    <row r="4135" ht="15.0" customHeight="1">
      <c r="A4135" s="45">
        <v>45670.2916666667</v>
      </c>
      <c r="B4135" s="35">
        <v>7.0</v>
      </c>
      <c r="C4135" s="35" t="s">
        <v>128</v>
      </c>
      <c r="D4135" s="36" t="s">
        <v>107</v>
      </c>
      <c r="E4135" s="35" t="s">
        <v>173</v>
      </c>
      <c r="F4135" s="46">
        <f>IF(Cadastro_Cargas!$E$5=0,0,IF(Perfil_Area!$J$15=0,0,MIN(Cadastro_Cargas!$E$5,MAX(Cadastro_Cargas!$F$5,Perfil_Area!$J$15*RANDBETWEEN(85,115)/100))))</f>
        <v>0.2</v>
      </c>
    </row>
    <row r="4136" ht="15.0" customHeight="1">
      <c r="A4136" s="45">
        <v>45670.2916666667</v>
      </c>
      <c r="B4136" s="35">
        <v>7.0</v>
      </c>
      <c r="C4136" s="35" t="s">
        <v>128</v>
      </c>
      <c r="D4136" s="39" t="s">
        <v>31</v>
      </c>
      <c r="E4136" s="35" t="s">
        <v>174</v>
      </c>
      <c r="F4136" s="46">
        <f>IF(Cadastro_Cargas!$E$6=0,0,IF(Perfil_Area!$J$3=0,0,MIN(Cadastro_Cargas!$E$6,MAX(Cadastro_Cargas!$F$6,Perfil_Area!$J$3*RANDBETWEEN(85,115)/100))))</f>
        <v>0.6882</v>
      </c>
    </row>
    <row r="4137" ht="15.0" customHeight="1">
      <c r="A4137" s="45">
        <v>45670.2916666667</v>
      </c>
      <c r="B4137" s="35">
        <v>7.0</v>
      </c>
      <c r="C4137" s="35" t="s">
        <v>128</v>
      </c>
      <c r="D4137" s="40" t="s">
        <v>44</v>
      </c>
      <c r="E4137" s="35" t="s">
        <v>174</v>
      </c>
      <c r="F4137" s="46">
        <f>IF(Cadastro_Cargas!$E$7=0,0,IF(Perfil_Area!$J$5=0,0,MIN(Cadastro_Cargas!$E$7,MAX(Cadastro_Cargas!$F$7,Perfil_Area!$J$5*RANDBETWEEN(85,115)/100))))</f>
        <v>0.354</v>
      </c>
    </row>
    <row r="4138" ht="15.0" customHeight="1">
      <c r="A4138" s="45">
        <v>45670.2916666667</v>
      </c>
      <c r="B4138" s="35">
        <v>7.0</v>
      </c>
      <c r="C4138" s="35" t="s">
        <v>128</v>
      </c>
      <c r="D4138" s="41" t="s">
        <v>56</v>
      </c>
      <c r="E4138" s="35" t="s">
        <v>174</v>
      </c>
      <c r="F4138" s="46">
        <f>IF(Cadastro_Cargas!$E$8=0,0,IF(Perfil_Area!$J$7=0,0,MIN(Cadastro_Cargas!$E$8,MAX(Cadastro_Cargas!$F$8,Perfil_Area!$J$7*RANDBETWEEN(85,115)/100))))</f>
        <v>0</v>
      </c>
    </row>
    <row r="4139" ht="15.0" customHeight="1">
      <c r="A4139" s="45">
        <v>45670.2916666667</v>
      </c>
      <c r="B4139" s="35">
        <v>7.0</v>
      </c>
      <c r="C4139" s="35" t="s">
        <v>129</v>
      </c>
      <c r="D4139" s="36" t="s">
        <v>104</v>
      </c>
      <c r="E4139" s="35" t="s">
        <v>173</v>
      </c>
      <c r="F4139" s="46">
        <f>IF(Cadastro_Cargas!$E$9=0,0,IF(Perfil_Area!$J$10=0,0,MIN(Cadastro_Cargas!$E$9,MAX(Cadastro_Cargas!$F$9,Perfil_Area!$J$10*RANDBETWEEN(85,115)/100))))</f>
        <v>0</v>
      </c>
    </row>
    <row r="4140" ht="15.0" customHeight="1">
      <c r="A4140" s="45">
        <v>45670.2916666667</v>
      </c>
      <c r="B4140" s="35">
        <v>7.0</v>
      </c>
      <c r="C4140" s="35" t="s">
        <v>129</v>
      </c>
      <c r="D4140" s="36" t="s">
        <v>105</v>
      </c>
      <c r="E4140" s="35" t="s">
        <v>173</v>
      </c>
      <c r="F4140" s="46">
        <f>IF(Cadastro_Cargas!$E$10=0,0,IF(Perfil_Area!$J$12=0,0,MIN(Cadastro_Cargas!$E$10,MAX(Cadastro_Cargas!$F$10,Perfil_Area!$J$12*RANDBETWEEN(85,115)/100))))</f>
        <v>17.6</v>
      </c>
    </row>
    <row r="4141" ht="15.0" customHeight="1">
      <c r="A4141" s="45">
        <v>45670.2916666667</v>
      </c>
      <c r="B4141" s="35">
        <v>7.0</v>
      </c>
      <c r="C4141" s="35" t="s">
        <v>129</v>
      </c>
      <c r="D4141" s="36" t="s">
        <v>106</v>
      </c>
      <c r="E4141" s="35" t="s">
        <v>173</v>
      </c>
      <c r="F4141" s="46">
        <f>IF(Cadastro_Cargas!$E$11=0,0,IF(Perfil_Area!$J$14=0,0,MIN(Cadastro_Cargas!$E$11,MAX(Cadastro_Cargas!$F$11,Perfil_Area!$J$14*RANDBETWEEN(85,115)/100))))</f>
        <v>2.265503715</v>
      </c>
    </row>
    <row r="4142" ht="15.0" customHeight="1">
      <c r="A4142" s="45">
        <v>45670.2916666667</v>
      </c>
      <c r="B4142" s="35">
        <v>7.0</v>
      </c>
      <c r="C4142" s="35" t="s">
        <v>129</v>
      </c>
      <c r="D4142" s="36" t="s">
        <v>107</v>
      </c>
      <c r="E4142" s="35" t="s">
        <v>173</v>
      </c>
      <c r="F4142" s="46">
        <f>IF(Cadastro_Cargas!$E$12=0,0,IF(Perfil_Area!$J$16=0,0,MIN(Cadastro_Cargas!$E$12,MAX(Cadastro_Cargas!$F$12,Perfil_Area!$J$16*RANDBETWEEN(85,115)/100))))</f>
        <v>0.196</v>
      </c>
    </row>
    <row r="4143" ht="15.0" customHeight="1">
      <c r="A4143" s="45">
        <v>45670.2916666667</v>
      </c>
      <c r="B4143" s="35">
        <v>7.0</v>
      </c>
      <c r="C4143" s="35" t="s">
        <v>129</v>
      </c>
      <c r="D4143" s="39" t="s">
        <v>31</v>
      </c>
      <c r="E4143" s="35" t="s">
        <v>174</v>
      </c>
      <c r="F4143" s="46">
        <f>IF(Cadastro_Cargas!$E$13=0,0,IF(Perfil_Area!$J$4=0,0,MIN(Cadastro_Cargas!$E$13,MAX(Cadastro_Cargas!$F$13,Perfil_Area!$J$4*RANDBETWEEN(85,115)/100))))</f>
        <v>1.1175</v>
      </c>
    </row>
    <row r="4144" ht="15.0" customHeight="1">
      <c r="A4144" s="45">
        <v>45670.2916666667</v>
      </c>
      <c r="B4144" s="35">
        <v>7.0</v>
      </c>
      <c r="C4144" s="35" t="s">
        <v>129</v>
      </c>
      <c r="D4144" s="40" t="s">
        <v>44</v>
      </c>
      <c r="E4144" s="35" t="s">
        <v>174</v>
      </c>
      <c r="F4144" s="46">
        <f>IF(Cadastro_Cargas!$E$14=0,0,IF(Perfil_Area!$J$6=0,0,MIN(Cadastro_Cargas!$E$14,MAX(Cadastro_Cargas!$F$14,Perfil_Area!$J$6*RANDBETWEEN(85,115)/100))))</f>
        <v>0.514</v>
      </c>
    </row>
    <row r="4145" ht="15.0" customHeight="1">
      <c r="A4145" s="45">
        <v>45670.2916666667</v>
      </c>
      <c r="B4145" s="35">
        <v>7.0</v>
      </c>
      <c r="C4145" s="35" t="s">
        <v>129</v>
      </c>
      <c r="D4145" s="41" t="s">
        <v>56</v>
      </c>
      <c r="E4145" s="35" t="s">
        <v>174</v>
      </c>
      <c r="F4145" s="46">
        <f>IF(Cadastro_Cargas!$E$15=0,0,IF(Perfil_Area!$J$8=0,0,MIN(Cadastro_Cargas!$E$15,MAX(Cadastro_Cargas!$F$15,Perfil_Area!$J$8*RANDBETWEEN(85,115)/100))))</f>
        <v>0</v>
      </c>
    </row>
    <row r="4146" ht="15.0" customHeight="1">
      <c r="A4146" s="45">
        <v>45670.3333333333</v>
      </c>
      <c r="B4146" s="35">
        <v>8.0</v>
      </c>
      <c r="C4146" s="35" t="s">
        <v>128</v>
      </c>
      <c r="D4146" s="36" t="s">
        <v>104</v>
      </c>
      <c r="E4146" s="35" t="s">
        <v>173</v>
      </c>
      <c r="F4146" s="46">
        <f>IF(Cadastro_Cargas!$E$2=0,0,IF(Perfil_Area!$K$9=0,0,MIN(Cadastro_Cargas!$E$2,MAX(Cadastro_Cargas!$F$2,Perfil_Area!$K$9*RANDBETWEEN(85,115)/100))))</f>
        <v>0</v>
      </c>
    </row>
    <row r="4147" ht="15.0" customHeight="1">
      <c r="A4147" s="45">
        <v>45670.3333333333</v>
      </c>
      <c r="B4147" s="35">
        <v>8.0</v>
      </c>
      <c r="C4147" s="35" t="s">
        <v>128</v>
      </c>
      <c r="D4147" s="36" t="s">
        <v>105</v>
      </c>
      <c r="E4147" s="35" t="s">
        <v>173</v>
      </c>
      <c r="F4147" s="46">
        <f>IF(Cadastro_Cargas!$E$3=0,0,IF(Perfil_Area!$K$11=0,0,MIN(Cadastro_Cargas!$E$3,MAX(Cadastro_Cargas!$F$3,Perfil_Area!$K$11*RANDBETWEEN(85,115)/100))))</f>
        <v>0</v>
      </c>
    </row>
    <row r="4148" ht="15.0" customHeight="1">
      <c r="A4148" s="45">
        <v>45670.3333333333</v>
      </c>
      <c r="B4148" s="35">
        <v>8.0</v>
      </c>
      <c r="C4148" s="35" t="s">
        <v>128</v>
      </c>
      <c r="D4148" s="36" t="s">
        <v>106</v>
      </c>
      <c r="E4148" s="35" t="s">
        <v>173</v>
      </c>
      <c r="F4148" s="46">
        <f>IF(Cadastro_Cargas!$E$4=0,0,IF(Perfil_Area!$K$13=0,0,MIN(Cadastro_Cargas!$E$4,MAX(Cadastro_Cargas!$F$4,Perfil_Area!$K$13*RANDBETWEEN(85,115)/100))))</f>
        <v>0</v>
      </c>
    </row>
    <row r="4149" ht="15.0" customHeight="1">
      <c r="A4149" s="45">
        <v>45670.3333333333</v>
      </c>
      <c r="B4149" s="35">
        <v>8.0</v>
      </c>
      <c r="C4149" s="35" t="s">
        <v>128</v>
      </c>
      <c r="D4149" s="36" t="s">
        <v>107</v>
      </c>
      <c r="E4149" s="35" t="s">
        <v>173</v>
      </c>
      <c r="F4149" s="46">
        <f>IF(Cadastro_Cargas!$E$5=0,0,IF(Perfil_Area!$K$15=0,0,MIN(Cadastro_Cargas!$E$5,MAX(Cadastro_Cargas!$F$5,Perfil_Area!$K$15*RANDBETWEEN(85,115)/100))))</f>
        <v>0.176</v>
      </c>
    </row>
    <row r="4150" ht="15.0" customHeight="1">
      <c r="A4150" s="45">
        <v>45670.3333333333</v>
      </c>
      <c r="B4150" s="35">
        <v>8.0</v>
      </c>
      <c r="C4150" s="35" t="s">
        <v>128</v>
      </c>
      <c r="D4150" s="39" t="s">
        <v>31</v>
      </c>
      <c r="E4150" s="35" t="s">
        <v>174</v>
      </c>
      <c r="F4150" s="46">
        <f>IF(Cadastro_Cargas!$E$6=0,0,IF(Perfil_Area!$K$3=0,0,MIN(Cadastro_Cargas!$E$6,MAX(Cadastro_Cargas!$F$6,Perfil_Area!$K$3*RANDBETWEEN(85,115)/100))))</f>
        <v>0.9328</v>
      </c>
    </row>
    <row r="4151" ht="15.0" customHeight="1">
      <c r="A4151" s="45">
        <v>45670.3333333333</v>
      </c>
      <c r="B4151" s="35">
        <v>8.0</v>
      </c>
      <c r="C4151" s="35" t="s">
        <v>128</v>
      </c>
      <c r="D4151" s="40" t="s">
        <v>44</v>
      </c>
      <c r="E4151" s="35" t="s">
        <v>174</v>
      </c>
      <c r="F4151" s="46">
        <f>IF(Cadastro_Cargas!$E$7=0,0,IF(Perfil_Area!$K$5=0,0,MIN(Cadastro_Cargas!$E$7,MAX(Cadastro_Cargas!$F$7,Perfil_Area!$K$5*RANDBETWEEN(85,115)/100))))</f>
        <v>0.354</v>
      </c>
    </row>
    <row r="4152" ht="15.0" customHeight="1">
      <c r="A4152" s="45">
        <v>45670.3333333333</v>
      </c>
      <c r="B4152" s="35">
        <v>8.0</v>
      </c>
      <c r="C4152" s="35" t="s">
        <v>128</v>
      </c>
      <c r="D4152" s="41" t="s">
        <v>56</v>
      </c>
      <c r="E4152" s="35" t="s">
        <v>174</v>
      </c>
      <c r="F4152" s="46">
        <f>IF(Cadastro_Cargas!$E$8=0,0,IF(Perfil_Area!$K$7=0,0,MIN(Cadastro_Cargas!$E$8,MAX(Cadastro_Cargas!$F$8,Perfil_Area!$K$7*RANDBETWEEN(85,115)/100))))</f>
        <v>0</v>
      </c>
    </row>
    <row r="4153" ht="15.0" customHeight="1">
      <c r="A4153" s="45">
        <v>45670.3333333333</v>
      </c>
      <c r="B4153" s="35">
        <v>8.0</v>
      </c>
      <c r="C4153" s="35" t="s">
        <v>129</v>
      </c>
      <c r="D4153" s="36" t="s">
        <v>104</v>
      </c>
      <c r="E4153" s="35" t="s">
        <v>173</v>
      </c>
      <c r="F4153" s="46">
        <f>IF(Cadastro_Cargas!$E$9=0,0,IF(Perfil_Area!$K$10=0,0,MIN(Cadastro_Cargas!$E$9,MAX(Cadastro_Cargas!$F$9,Perfil_Area!$K$10*RANDBETWEEN(85,115)/100))))</f>
        <v>0</v>
      </c>
    </row>
    <row r="4154" ht="15.0" customHeight="1">
      <c r="A4154" s="45">
        <v>45670.3333333333</v>
      </c>
      <c r="B4154" s="35">
        <v>8.0</v>
      </c>
      <c r="C4154" s="35" t="s">
        <v>129</v>
      </c>
      <c r="D4154" s="36" t="s">
        <v>105</v>
      </c>
      <c r="E4154" s="35" t="s">
        <v>173</v>
      </c>
      <c r="F4154" s="46">
        <f>IF(Cadastro_Cargas!$E$10=0,0,IF(Perfil_Area!$K$12=0,0,MIN(Cadastro_Cargas!$E$10,MAX(Cadastro_Cargas!$F$10,Perfil_Area!$K$12*RANDBETWEEN(85,115)/100))))</f>
        <v>17.6</v>
      </c>
    </row>
    <row r="4155" ht="15.0" customHeight="1">
      <c r="A4155" s="45">
        <v>45670.3333333333</v>
      </c>
      <c r="B4155" s="35">
        <v>8.0</v>
      </c>
      <c r="C4155" s="35" t="s">
        <v>129</v>
      </c>
      <c r="D4155" s="36" t="s">
        <v>106</v>
      </c>
      <c r="E4155" s="35" t="s">
        <v>173</v>
      </c>
      <c r="F4155" s="46">
        <f>IF(Cadastro_Cargas!$E$11=0,0,IF(Perfil_Area!$K$14=0,0,MIN(Cadastro_Cargas!$E$11,MAX(Cadastro_Cargas!$F$11,Perfil_Area!$K$14*RANDBETWEEN(85,115)/100))))</f>
        <v>2.367013373</v>
      </c>
    </row>
    <row r="4156" ht="15.0" customHeight="1">
      <c r="A4156" s="45">
        <v>45670.3333333333</v>
      </c>
      <c r="B4156" s="35">
        <v>8.0</v>
      </c>
      <c r="C4156" s="35" t="s">
        <v>129</v>
      </c>
      <c r="D4156" s="36" t="s">
        <v>107</v>
      </c>
      <c r="E4156" s="35" t="s">
        <v>173</v>
      </c>
      <c r="F4156" s="46">
        <f>IF(Cadastro_Cargas!$E$12=0,0,IF(Perfil_Area!$K$16=0,0,MIN(Cadastro_Cargas!$E$12,MAX(Cadastro_Cargas!$F$12,Perfil_Area!$K$16*RANDBETWEEN(85,115)/100))))</f>
        <v>0.2</v>
      </c>
    </row>
    <row r="4157" ht="15.0" customHeight="1">
      <c r="A4157" s="45">
        <v>45670.3333333333</v>
      </c>
      <c r="B4157" s="35">
        <v>8.0</v>
      </c>
      <c r="C4157" s="35" t="s">
        <v>129</v>
      </c>
      <c r="D4157" s="39" t="s">
        <v>31</v>
      </c>
      <c r="E4157" s="35" t="s">
        <v>174</v>
      </c>
      <c r="F4157" s="46">
        <f>IF(Cadastro_Cargas!$E$13=0,0,IF(Perfil_Area!$K$4=0,0,MIN(Cadastro_Cargas!$E$13,MAX(Cadastro_Cargas!$F$13,Perfil_Area!$K$4*RANDBETWEEN(85,115)/100))))</f>
        <v>1.64255</v>
      </c>
    </row>
    <row r="4158" ht="15.0" customHeight="1">
      <c r="A4158" s="45">
        <v>45670.3333333333</v>
      </c>
      <c r="B4158" s="35">
        <v>8.0</v>
      </c>
      <c r="C4158" s="35" t="s">
        <v>129</v>
      </c>
      <c r="D4158" s="40" t="s">
        <v>44</v>
      </c>
      <c r="E4158" s="35" t="s">
        <v>174</v>
      </c>
      <c r="F4158" s="46">
        <f>IF(Cadastro_Cargas!$E$14=0,0,IF(Perfil_Area!$K$6=0,0,MIN(Cadastro_Cargas!$E$14,MAX(Cadastro_Cargas!$F$14,Perfil_Area!$K$6*RANDBETWEEN(85,115)/100))))</f>
        <v>0.514</v>
      </c>
    </row>
    <row r="4159" ht="15.0" customHeight="1">
      <c r="A4159" s="45">
        <v>45670.3333333333</v>
      </c>
      <c r="B4159" s="35">
        <v>8.0</v>
      </c>
      <c r="C4159" s="35" t="s">
        <v>129</v>
      </c>
      <c r="D4159" s="41" t="s">
        <v>56</v>
      </c>
      <c r="E4159" s="35" t="s">
        <v>174</v>
      </c>
      <c r="F4159" s="46">
        <f>IF(Cadastro_Cargas!$E$15=0,0,IF(Perfil_Area!$K$8=0,0,MIN(Cadastro_Cargas!$E$15,MAX(Cadastro_Cargas!$F$15,Perfil_Area!$K$8*RANDBETWEEN(85,115)/100))))</f>
        <v>0</v>
      </c>
    </row>
    <row r="4160" ht="15.0" customHeight="1">
      <c r="A4160" s="45">
        <v>45670.375</v>
      </c>
      <c r="B4160" s="35">
        <v>9.0</v>
      </c>
      <c r="C4160" s="35" t="s">
        <v>128</v>
      </c>
      <c r="D4160" s="36" t="s">
        <v>104</v>
      </c>
      <c r="E4160" s="35" t="s">
        <v>173</v>
      </c>
      <c r="F4160" s="46">
        <f>IF(Cadastro_Cargas!$E$2=0,0,IF(Perfil_Area!$L$9=0,0,MIN(Cadastro_Cargas!$E$2,MAX(Cadastro_Cargas!$F$2,Perfil_Area!$L$9*RANDBETWEEN(85,115)/100))))</f>
        <v>0</v>
      </c>
    </row>
    <row r="4161" ht="15.0" customHeight="1">
      <c r="A4161" s="45">
        <v>45670.375</v>
      </c>
      <c r="B4161" s="35">
        <v>9.0</v>
      </c>
      <c r="C4161" s="35" t="s">
        <v>128</v>
      </c>
      <c r="D4161" s="36" t="s">
        <v>105</v>
      </c>
      <c r="E4161" s="35" t="s">
        <v>173</v>
      </c>
      <c r="F4161" s="46">
        <f>IF(Cadastro_Cargas!$E$3=0,0,IF(Perfil_Area!$L$11=0,0,MIN(Cadastro_Cargas!$E$3,MAX(Cadastro_Cargas!$F$3,Perfil_Area!$L$11*RANDBETWEEN(85,115)/100))))</f>
        <v>0</v>
      </c>
    </row>
    <row r="4162" ht="15.0" customHeight="1">
      <c r="A4162" s="45">
        <v>45670.375</v>
      </c>
      <c r="B4162" s="35">
        <v>9.0</v>
      </c>
      <c r="C4162" s="35" t="s">
        <v>128</v>
      </c>
      <c r="D4162" s="36" t="s">
        <v>106</v>
      </c>
      <c r="E4162" s="35" t="s">
        <v>173</v>
      </c>
      <c r="F4162" s="46">
        <f>IF(Cadastro_Cargas!$E$4=0,0,IF(Perfil_Area!$L$13=0,0,MIN(Cadastro_Cargas!$E$4,MAX(Cadastro_Cargas!$F$4,Perfil_Area!$L$13*RANDBETWEEN(85,115)/100))))</f>
        <v>0</v>
      </c>
    </row>
    <row r="4163" ht="15.0" customHeight="1">
      <c r="A4163" s="45">
        <v>45670.375</v>
      </c>
      <c r="B4163" s="35">
        <v>9.0</v>
      </c>
      <c r="C4163" s="35" t="s">
        <v>128</v>
      </c>
      <c r="D4163" s="36" t="s">
        <v>107</v>
      </c>
      <c r="E4163" s="35" t="s">
        <v>173</v>
      </c>
      <c r="F4163" s="46">
        <f>IF(Cadastro_Cargas!$E$5=0,0,IF(Perfil_Area!$L$15=0,0,MIN(Cadastro_Cargas!$E$5,MAX(Cadastro_Cargas!$F$5,Perfil_Area!$L$15*RANDBETWEEN(85,115)/100))))</f>
        <v>0.198</v>
      </c>
    </row>
    <row r="4164" ht="15.0" customHeight="1">
      <c r="A4164" s="45">
        <v>45670.375</v>
      </c>
      <c r="B4164" s="35">
        <v>9.0</v>
      </c>
      <c r="C4164" s="35" t="s">
        <v>128</v>
      </c>
      <c r="D4164" s="39" t="s">
        <v>31</v>
      </c>
      <c r="E4164" s="35" t="s">
        <v>174</v>
      </c>
      <c r="F4164" s="46">
        <f>IF(Cadastro_Cargas!$E$6=0,0,IF(Perfil_Area!$L$3=0,0,MIN(Cadastro_Cargas!$E$6,MAX(Cadastro_Cargas!$F$6,Perfil_Area!$L$3*RANDBETWEEN(85,115)/100))))</f>
        <v>1.8786</v>
      </c>
    </row>
    <row r="4165" ht="15.0" customHeight="1">
      <c r="A4165" s="45">
        <v>45670.375</v>
      </c>
      <c r="B4165" s="35">
        <v>9.0</v>
      </c>
      <c r="C4165" s="35" t="s">
        <v>128</v>
      </c>
      <c r="D4165" s="40" t="s">
        <v>44</v>
      </c>
      <c r="E4165" s="35" t="s">
        <v>174</v>
      </c>
      <c r="F4165" s="46">
        <f>IF(Cadastro_Cargas!$E$7=0,0,IF(Perfil_Area!$L$5=0,0,MIN(Cadastro_Cargas!$E$7,MAX(Cadastro_Cargas!$F$7,Perfil_Area!$L$5*RANDBETWEEN(85,115)/100))))</f>
        <v>0.28496</v>
      </c>
    </row>
    <row r="4166" ht="15.0" customHeight="1">
      <c r="A4166" s="45">
        <v>45670.375</v>
      </c>
      <c r="B4166" s="35">
        <v>9.0</v>
      </c>
      <c r="C4166" s="35" t="s">
        <v>128</v>
      </c>
      <c r="D4166" s="41" t="s">
        <v>56</v>
      </c>
      <c r="E4166" s="35" t="s">
        <v>174</v>
      </c>
      <c r="F4166" s="46">
        <f>IF(Cadastro_Cargas!$E$8=0,0,IF(Perfil_Area!$L$7=0,0,MIN(Cadastro_Cargas!$E$8,MAX(Cadastro_Cargas!$F$8,Perfil_Area!$L$7*RANDBETWEEN(85,115)/100))))</f>
        <v>0</v>
      </c>
    </row>
    <row r="4167" ht="15.0" customHeight="1">
      <c r="A4167" s="45">
        <v>45670.375</v>
      </c>
      <c r="B4167" s="35">
        <v>9.0</v>
      </c>
      <c r="C4167" s="35" t="s">
        <v>129</v>
      </c>
      <c r="D4167" s="36" t="s">
        <v>104</v>
      </c>
      <c r="E4167" s="35" t="s">
        <v>173</v>
      </c>
      <c r="F4167" s="46">
        <f>IF(Cadastro_Cargas!$E$9=0,0,IF(Perfil_Area!$L$10=0,0,MIN(Cadastro_Cargas!$E$9,MAX(Cadastro_Cargas!$F$9,Perfil_Area!$L$10*RANDBETWEEN(85,115)/100))))</f>
        <v>0</v>
      </c>
    </row>
    <row r="4168" ht="15.0" customHeight="1">
      <c r="A4168" s="45">
        <v>45670.375</v>
      </c>
      <c r="B4168" s="35">
        <v>9.0</v>
      </c>
      <c r="C4168" s="35" t="s">
        <v>129</v>
      </c>
      <c r="D4168" s="36" t="s">
        <v>105</v>
      </c>
      <c r="E4168" s="35" t="s">
        <v>173</v>
      </c>
      <c r="F4168" s="46">
        <f>IF(Cadastro_Cargas!$E$10=0,0,IF(Perfil_Area!$L$12=0,0,MIN(Cadastro_Cargas!$E$10,MAX(Cadastro_Cargas!$F$10,Perfil_Area!$L$12*RANDBETWEEN(85,115)/100))))</f>
        <v>0</v>
      </c>
    </row>
    <row r="4169" ht="15.0" customHeight="1">
      <c r="A4169" s="45">
        <v>45670.375</v>
      </c>
      <c r="B4169" s="35">
        <v>9.0</v>
      </c>
      <c r="C4169" s="35" t="s">
        <v>129</v>
      </c>
      <c r="D4169" s="36" t="s">
        <v>106</v>
      </c>
      <c r="E4169" s="35" t="s">
        <v>173</v>
      </c>
      <c r="F4169" s="46">
        <f>IF(Cadastro_Cargas!$E$11=0,0,IF(Perfil_Area!$L$14=0,0,MIN(Cadastro_Cargas!$E$11,MAX(Cadastro_Cargas!$F$11,Perfil_Area!$L$14*RANDBETWEEN(85,115)/100))))</f>
        <v>2.367013373</v>
      </c>
    </row>
    <row r="4170" ht="15.0" customHeight="1">
      <c r="A4170" s="45">
        <v>45670.375</v>
      </c>
      <c r="B4170" s="35">
        <v>9.0</v>
      </c>
      <c r="C4170" s="35" t="s">
        <v>129</v>
      </c>
      <c r="D4170" s="36" t="s">
        <v>107</v>
      </c>
      <c r="E4170" s="35" t="s">
        <v>173</v>
      </c>
      <c r="F4170" s="46">
        <f>IF(Cadastro_Cargas!$E$12=0,0,IF(Perfil_Area!$L$16=0,0,MIN(Cadastro_Cargas!$E$12,MAX(Cadastro_Cargas!$F$12,Perfil_Area!$L$16*RANDBETWEEN(85,115)/100))))</f>
        <v>0.172</v>
      </c>
    </row>
    <row r="4171" ht="15.0" customHeight="1">
      <c r="A4171" s="45">
        <v>45670.375</v>
      </c>
      <c r="B4171" s="35">
        <v>9.0</v>
      </c>
      <c r="C4171" s="35" t="s">
        <v>129</v>
      </c>
      <c r="D4171" s="39" t="s">
        <v>31</v>
      </c>
      <c r="E4171" s="35" t="s">
        <v>174</v>
      </c>
      <c r="F4171" s="46">
        <f>IF(Cadastro_Cargas!$E$13=0,0,IF(Perfil_Area!$L$4=0,0,MIN(Cadastro_Cargas!$E$13,MAX(Cadastro_Cargas!$F$13,Perfil_Area!$L$4*RANDBETWEEN(85,115)/100))))</f>
        <v>3.3525</v>
      </c>
    </row>
    <row r="4172" ht="15.0" customHeight="1">
      <c r="A4172" s="45">
        <v>45670.375</v>
      </c>
      <c r="B4172" s="35">
        <v>9.0</v>
      </c>
      <c r="C4172" s="35" t="s">
        <v>129</v>
      </c>
      <c r="D4172" s="40" t="s">
        <v>44</v>
      </c>
      <c r="E4172" s="35" t="s">
        <v>174</v>
      </c>
      <c r="F4172" s="46">
        <f>IF(Cadastro_Cargas!$E$14=0,0,IF(Perfil_Area!$L$6=0,0,MIN(Cadastro_Cargas!$E$14,MAX(Cadastro_Cargas!$F$14,Perfil_Area!$L$6*RANDBETWEEN(85,115)/100))))</f>
        <v>0.42158</v>
      </c>
    </row>
    <row r="4173" ht="15.0" customHeight="1">
      <c r="A4173" s="45">
        <v>45670.375</v>
      </c>
      <c r="B4173" s="35">
        <v>9.0</v>
      </c>
      <c r="C4173" s="35" t="s">
        <v>129</v>
      </c>
      <c r="D4173" s="41" t="s">
        <v>56</v>
      </c>
      <c r="E4173" s="35" t="s">
        <v>174</v>
      </c>
      <c r="F4173" s="46">
        <f>IF(Cadastro_Cargas!$E$15=0,0,IF(Perfil_Area!$L$8=0,0,MIN(Cadastro_Cargas!$E$15,MAX(Cadastro_Cargas!$F$15,Perfil_Area!$L$8*RANDBETWEEN(85,115)/100))))</f>
        <v>0</v>
      </c>
    </row>
    <row r="4174" ht="15.0" customHeight="1">
      <c r="A4174" s="45">
        <v>45670.4166666667</v>
      </c>
      <c r="B4174" s="35">
        <v>10.0</v>
      </c>
      <c r="C4174" s="35" t="s">
        <v>128</v>
      </c>
      <c r="D4174" s="36" t="s">
        <v>104</v>
      </c>
      <c r="E4174" s="35" t="s">
        <v>173</v>
      </c>
      <c r="F4174" s="46">
        <f>IF(Cadastro_Cargas!$E$2=0,0,IF(Perfil_Area!$M$9=0,0,MIN(Cadastro_Cargas!$E$2,MAX(Cadastro_Cargas!$F$2,Perfil_Area!$M$9*RANDBETWEEN(85,115)/100))))</f>
        <v>0</v>
      </c>
    </row>
    <row r="4175" ht="15.0" customHeight="1">
      <c r="A4175" s="45">
        <v>45670.4166666667</v>
      </c>
      <c r="B4175" s="35">
        <v>10.0</v>
      </c>
      <c r="C4175" s="35" t="s">
        <v>128</v>
      </c>
      <c r="D4175" s="36" t="s">
        <v>105</v>
      </c>
      <c r="E4175" s="35" t="s">
        <v>173</v>
      </c>
      <c r="F4175" s="46">
        <f>IF(Cadastro_Cargas!$E$3=0,0,IF(Perfil_Area!$M$11=0,0,MIN(Cadastro_Cargas!$E$3,MAX(Cadastro_Cargas!$F$3,Perfil_Area!$M$11*RANDBETWEEN(85,115)/100))))</f>
        <v>0</v>
      </c>
    </row>
    <row r="4176" ht="15.0" customHeight="1">
      <c r="A4176" s="45">
        <v>45670.4166666667</v>
      </c>
      <c r="B4176" s="35">
        <v>10.0</v>
      </c>
      <c r="C4176" s="35" t="s">
        <v>128</v>
      </c>
      <c r="D4176" s="36" t="s">
        <v>106</v>
      </c>
      <c r="E4176" s="35" t="s">
        <v>173</v>
      </c>
      <c r="F4176" s="46">
        <f>IF(Cadastro_Cargas!$E$4=0,0,IF(Perfil_Area!$M$13=0,0,MIN(Cadastro_Cargas!$E$4,MAX(Cadastro_Cargas!$F$4,Perfil_Area!$M$13*RANDBETWEEN(85,115)/100))))</f>
        <v>0</v>
      </c>
    </row>
    <row r="4177" ht="15.0" customHeight="1">
      <c r="A4177" s="45">
        <v>45670.4166666667</v>
      </c>
      <c r="B4177" s="35">
        <v>10.0</v>
      </c>
      <c r="C4177" s="35" t="s">
        <v>128</v>
      </c>
      <c r="D4177" s="36" t="s">
        <v>107</v>
      </c>
      <c r="E4177" s="35" t="s">
        <v>173</v>
      </c>
      <c r="F4177" s="46">
        <f>IF(Cadastro_Cargas!$E$5=0,0,IF(Perfil_Area!$M$15=0,0,MIN(Cadastro_Cargas!$E$5,MAX(Cadastro_Cargas!$F$5,Perfil_Area!$M$15*RANDBETWEEN(85,115)/100))))</f>
        <v>0.19</v>
      </c>
    </row>
    <row r="4178" ht="15.0" customHeight="1">
      <c r="A4178" s="45">
        <v>45670.4166666667</v>
      </c>
      <c r="B4178" s="35">
        <v>10.0</v>
      </c>
      <c r="C4178" s="35" t="s">
        <v>128</v>
      </c>
      <c r="D4178" s="39" t="s">
        <v>31</v>
      </c>
      <c r="E4178" s="35" t="s">
        <v>174</v>
      </c>
      <c r="F4178" s="46">
        <f>IF(Cadastro_Cargas!$E$6=0,0,IF(Perfil_Area!$M$3=0,0,MIN(Cadastro_Cargas!$E$6,MAX(Cadastro_Cargas!$F$6,Perfil_Area!$M$3*RANDBETWEEN(85,115)/100))))</f>
        <v>2.02</v>
      </c>
    </row>
    <row r="4179" ht="15.0" customHeight="1">
      <c r="A4179" s="45">
        <v>45670.4166666667</v>
      </c>
      <c r="B4179" s="35">
        <v>10.0</v>
      </c>
      <c r="C4179" s="35" t="s">
        <v>128</v>
      </c>
      <c r="D4179" s="40" t="s">
        <v>44</v>
      </c>
      <c r="E4179" s="35" t="s">
        <v>174</v>
      </c>
      <c r="F4179" s="46">
        <f>IF(Cadastro_Cargas!$E$7=0,0,IF(Perfil_Area!$M$5=0,0,MIN(Cadastro_Cargas!$E$7,MAX(Cadastro_Cargas!$F$7,Perfil_Area!$M$5*RANDBETWEEN(85,115)/100))))</f>
        <v>0.23564</v>
      </c>
    </row>
    <row r="4180" ht="15.0" customHeight="1">
      <c r="A4180" s="45">
        <v>45670.4166666667</v>
      </c>
      <c r="B4180" s="35">
        <v>10.0</v>
      </c>
      <c r="C4180" s="35" t="s">
        <v>128</v>
      </c>
      <c r="D4180" s="41" t="s">
        <v>56</v>
      </c>
      <c r="E4180" s="35" t="s">
        <v>174</v>
      </c>
      <c r="F4180" s="46">
        <f>IF(Cadastro_Cargas!$E$8=0,0,IF(Perfil_Area!$M$7=0,0,MIN(Cadastro_Cargas!$E$8,MAX(Cadastro_Cargas!$F$8,Perfil_Area!$M$7*RANDBETWEEN(85,115)/100))))</f>
        <v>0</v>
      </c>
    </row>
    <row r="4181" ht="15.0" customHeight="1">
      <c r="A4181" s="45">
        <v>45670.4166666667</v>
      </c>
      <c r="B4181" s="35">
        <v>10.0</v>
      </c>
      <c r="C4181" s="35" t="s">
        <v>129</v>
      </c>
      <c r="D4181" s="36" t="s">
        <v>104</v>
      </c>
      <c r="E4181" s="35" t="s">
        <v>173</v>
      </c>
      <c r="F4181" s="46">
        <f>IF(Cadastro_Cargas!$E$9=0,0,IF(Perfil_Area!$M$10=0,0,MIN(Cadastro_Cargas!$E$9,MAX(Cadastro_Cargas!$F$9,Perfil_Area!$M$10*RANDBETWEEN(85,115)/100))))</f>
        <v>0</v>
      </c>
    </row>
    <row r="4182" ht="15.0" customHeight="1">
      <c r="A4182" s="45">
        <v>45670.4166666667</v>
      </c>
      <c r="B4182" s="35">
        <v>10.0</v>
      </c>
      <c r="C4182" s="35" t="s">
        <v>129</v>
      </c>
      <c r="D4182" s="36" t="s">
        <v>105</v>
      </c>
      <c r="E4182" s="35" t="s">
        <v>173</v>
      </c>
      <c r="F4182" s="46">
        <f>IF(Cadastro_Cargas!$E$10=0,0,IF(Perfil_Area!$M$12=0,0,MIN(Cadastro_Cargas!$E$10,MAX(Cadastro_Cargas!$F$10,Perfil_Area!$M$12*RANDBETWEEN(85,115)/100))))</f>
        <v>0</v>
      </c>
    </row>
    <row r="4183" ht="15.0" customHeight="1">
      <c r="A4183" s="45">
        <v>45670.4166666667</v>
      </c>
      <c r="B4183" s="35">
        <v>10.0</v>
      </c>
      <c r="C4183" s="35" t="s">
        <v>129</v>
      </c>
      <c r="D4183" s="36" t="s">
        <v>106</v>
      </c>
      <c r="E4183" s="35" t="s">
        <v>173</v>
      </c>
      <c r="F4183" s="46">
        <f>IF(Cadastro_Cargas!$E$11=0,0,IF(Perfil_Area!$M$14=0,0,MIN(Cadastro_Cargas!$E$11,MAX(Cadastro_Cargas!$F$11,Perfil_Area!$M$14*RANDBETWEEN(85,115)/100))))</f>
        <v>2.367013373</v>
      </c>
    </row>
    <row r="4184" ht="15.0" customHeight="1">
      <c r="A4184" s="45">
        <v>45670.4166666667</v>
      </c>
      <c r="B4184" s="35">
        <v>10.0</v>
      </c>
      <c r="C4184" s="35" t="s">
        <v>129</v>
      </c>
      <c r="D4184" s="36" t="s">
        <v>107</v>
      </c>
      <c r="E4184" s="35" t="s">
        <v>173</v>
      </c>
      <c r="F4184" s="46">
        <f>IF(Cadastro_Cargas!$E$12=0,0,IF(Perfil_Area!$M$16=0,0,MIN(Cadastro_Cargas!$E$12,MAX(Cadastro_Cargas!$F$12,Perfil_Area!$M$16*RANDBETWEEN(85,115)/100))))</f>
        <v>0.172</v>
      </c>
    </row>
    <row r="4185" ht="15.0" customHeight="1">
      <c r="A4185" s="45">
        <v>45670.4166666667</v>
      </c>
      <c r="B4185" s="35">
        <v>10.0</v>
      </c>
      <c r="C4185" s="35" t="s">
        <v>129</v>
      </c>
      <c r="D4185" s="39" t="s">
        <v>31</v>
      </c>
      <c r="E4185" s="35" t="s">
        <v>174</v>
      </c>
      <c r="F4185" s="46">
        <f>IF(Cadastro_Cargas!$E$13=0,0,IF(Perfil_Area!$M$4=0,0,MIN(Cadastro_Cargas!$E$13,MAX(Cadastro_Cargas!$F$13,Perfil_Area!$M$4*RANDBETWEEN(85,115)/100))))</f>
        <v>3.725</v>
      </c>
    </row>
    <row r="4186" ht="15.0" customHeight="1">
      <c r="A4186" s="45">
        <v>45670.4166666667</v>
      </c>
      <c r="B4186" s="35">
        <v>10.0</v>
      </c>
      <c r="C4186" s="35" t="s">
        <v>129</v>
      </c>
      <c r="D4186" s="40" t="s">
        <v>44</v>
      </c>
      <c r="E4186" s="35" t="s">
        <v>174</v>
      </c>
      <c r="F4186" s="46">
        <f>IF(Cadastro_Cargas!$E$14=0,0,IF(Perfil_Area!$M$6=0,0,MIN(Cadastro_Cargas!$E$14,MAX(Cadastro_Cargas!$F$14,Perfil_Area!$M$6*RANDBETWEEN(85,115)/100))))</f>
        <v>0.36642</v>
      </c>
    </row>
    <row r="4187" ht="15.0" customHeight="1">
      <c r="A4187" s="45">
        <v>45670.4166666667</v>
      </c>
      <c r="B4187" s="35">
        <v>10.0</v>
      </c>
      <c r="C4187" s="35" t="s">
        <v>129</v>
      </c>
      <c r="D4187" s="41" t="s">
        <v>56</v>
      </c>
      <c r="E4187" s="35" t="s">
        <v>174</v>
      </c>
      <c r="F4187" s="46">
        <f>IF(Cadastro_Cargas!$E$15=0,0,IF(Perfil_Area!$M$8=0,0,MIN(Cadastro_Cargas!$E$15,MAX(Cadastro_Cargas!$F$15,Perfil_Area!$M$8*RANDBETWEEN(85,115)/100))))</f>
        <v>0</v>
      </c>
    </row>
    <row r="4188" ht="15.0" customHeight="1">
      <c r="A4188" s="45">
        <v>45670.4583333333</v>
      </c>
      <c r="B4188" s="35">
        <v>11.0</v>
      </c>
      <c r="C4188" s="35" t="s">
        <v>128</v>
      </c>
      <c r="D4188" s="36" t="s">
        <v>104</v>
      </c>
      <c r="E4188" s="35" t="s">
        <v>173</v>
      </c>
      <c r="F4188" s="46">
        <f>IF(Cadastro_Cargas!$E$2=0,0,IF(Perfil_Area!$N$9=0,0,MIN(Cadastro_Cargas!$E$2,MAX(Cadastro_Cargas!$F$2,Perfil_Area!$N$9*RANDBETWEEN(85,115)/100))))</f>
        <v>0</v>
      </c>
    </row>
    <row r="4189" ht="15.0" customHeight="1">
      <c r="A4189" s="45">
        <v>45670.4583333333</v>
      </c>
      <c r="B4189" s="35">
        <v>11.0</v>
      </c>
      <c r="C4189" s="35" t="s">
        <v>128</v>
      </c>
      <c r="D4189" s="36" t="s">
        <v>105</v>
      </c>
      <c r="E4189" s="35" t="s">
        <v>173</v>
      </c>
      <c r="F4189" s="46">
        <f>IF(Cadastro_Cargas!$E$3=0,0,IF(Perfil_Area!$N$11=0,0,MIN(Cadastro_Cargas!$E$3,MAX(Cadastro_Cargas!$F$3,Perfil_Area!$N$11*RANDBETWEEN(85,115)/100))))</f>
        <v>0</v>
      </c>
    </row>
    <row r="4190" ht="15.0" customHeight="1">
      <c r="A4190" s="45">
        <v>45670.4583333333</v>
      </c>
      <c r="B4190" s="35">
        <v>11.0</v>
      </c>
      <c r="C4190" s="35" t="s">
        <v>128</v>
      </c>
      <c r="D4190" s="36" t="s">
        <v>106</v>
      </c>
      <c r="E4190" s="35" t="s">
        <v>173</v>
      </c>
      <c r="F4190" s="46">
        <f>IF(Cadastro_Cargas!$E$4=0,0,IF(Perfil_Area!$N$13=0,0,MIN(Cadastro_Cargas!$E$4,MAX(Cadastro_Cargas!$F$4,Perfil_Area!$N$13*RANDBETWEEN(85,115)/100))))</f>
        <v>0</v>
      </c>
    </row>
    <row r="4191" ht="15.0" customHeight="1">
      <c r="A4191" s="45">
        <v>45670.4583333333</v>
      </c>
      <c r="B4191" s="35">
        <v>11.0</v>
      </c>
      <c r="C4191" s="35" t="s">
        <v>128</v>
      </c>
      <c r="D4191" s="36" t="s">
        <v>107</v>
      </c>
      <c r="E4191" s="35" t="s">
        <v>173</v>
      </c>
      <c r="F4191" s="46">
        <f>IF(Cadastro_Cargas!$E$5=0,0,IF(Perfil_Area!$N$15=0,0,MIN(Cadastro_Cargas!$E$5,MAX(Cadastro_Cargas!$F$5,Perfil_Area!$N$15*RANDBETWEEN(85,115)/100))))</f>
        <v>0.2</v>
      </c>
    </row>
    <row r="4192" ht="15.0" customHeight="1">
      <c r="A4192" s="45">
        <v>45670.4583333333</v>
      </c>
      <c r="B4192" s="35">
        <v>11.0</v>
      </c>
      <c r="C4192" s="35" t="s">
        <v>128</v>
      </c>
      <c r="D4192" s="39" t="s">
        <v>31</v>
      </c>
      <c r="E4192" s="35" t="s">
        <v>174</v>
      </c>
      <c r="F4192" s="46">
        <f>IF(Cadastro_Cargas!$E$6=0,0,IF(Perfil_Area!$N$3=0,0,MIN(Cadastro_Cargas!$E$6,MAX(Cadastro_Cargas!$F$6,Perfil_Area!$N$3*RANDBETWEEN(85,115)/100))))</f>
        <v>2.02</v>
      </c>
    </row>
    <row r="4193" ht="15.0" customHeight="1">
      <c r="A4193" s="45">
        <v>45670.4583333333</v>
      </c>
      <c r="B4193" s="35">
        <v>11.0</v>
      </c>
      <c r="C4193" s="35" t="s">
        <v>128</v>
      </c>
      <c r="D4193" s="40" t="s">
        <v>44</v>
      </c>
      <c r="E4193" s="35" t="s">
        <v>174</v>
      </c>
      <c r="F4193" s="46">
        <f>IF(Cadastro_Cargas!$E$7=0,0,IF(Perfil_Area!$N$5=0,0,MIN(Cadastro_Cargas!$E$7,MAX(Cadastro_Cargas!$F$7,Perfil_Area!$N$5*RANDBETWEEN(85,115)/100))))</f>
        <v>0.3186</v>
      </c>
    </row>
    <row r="4194" ht="15.0" customHeight="1">
      <c r="A4194" s="45">
        <v>45670.4583333333</v>
      </c>
      <c r="B4194" s="35">
        <v>11.0</v>
      </c>
      <c r="C4194" s="35" t="s">
        <v>128</v>
      </c>
      <c r="D4194" s="41" t="s">
        <v>56</v>
      </c>
      <c r="E4194" s="35" t="s">
        <v>174</v>
      </c>
      <c r="F4194" s="46">
        <f>IF(Cadastro_Cargas!$E$8=0,0,IF(Perfil_Area!$N$7=0,0,MIN(Cadastro_Cargas!$E$8,MAX(Cadastro_Cargas!$F$8,Perfil_Area!$N$7*RANDBETWEEN(85,115)/100))))</f>
        <v>0</v>
      </c>
    </row>
    <row r="4195" ht="15.0" customHeight="1">
      <c r="A4195" s="45">
        <v>45670.4583333333</v>
      </c>
      <c r="B4195" s="35">
        <v>11.0</v>
      </c>
      <c r="C4195" s="35" t="s">
        <v>129</v>
      </c>
      <c r="D4195" s="36" t="s">
        <v>104</v>
      </c>
      <c r="E4195" s="35" t="s">
        <v>173</v>
      </c>
      <c r="F4195" s="46">
        <f>IF(Cadastro_Cargas!$E$9=0,0,IF(Perfil_Area!$N$10=0,0,MIN(Cadastro_Cargas!$E$9,MAX(Cadastro_Cargas!$F$9,Perfil_Area!$N$10*RANDBETWEEN(85,115)/100))))</f>
        <v>0</v>
      </c>
    </row>
    <row r="4196" ht="15.0" customHeight="1">
      <c r="A4196" s="45">
        <v>45670.4583333333</v>
      </c>
      <c r="B4196" s="35">
        <v>11.0</v>
      </c>
      <c r="C4196" s="35" t="s">
        <v>129</v>
      </c>
      <c r="D4196" s="36" t="s">
        <v>105</v>
      </c>
      <c r="E4196" s="35" t="s">
        <v>173</v>
      </c>
      <c r="F4196" s="46">
        <f>IF(Cadastro_Cargas!$E$10=0,0,IF(Perfil_Area!$N$12=0,0,MIN(Cadastro_Cargas!$E$10,MAX(Cadastro_Cargas!$F$10,Perfil_Area!$N$12*RANDBETWEEN(85,115)/100))))</f>
        <v>0</v>
      </c>
    </row>
    <row r="4197" ht="15.0" customHeight="1">
      <c r="A4197" s="45">
        <v>45670.4583333333</v>
      </c>
      <c r="B4197" s="35">
        <v>11.0</v>
      </c>
      <c r="C4197" s="35" t="s">
        <v>129</v>
      </c>
      <c r="D4197" s="36" t="s">
        <v>106</v>
      </c>
      <c r="E4197" s="35" t="s">
        <v>173</v>
      </c>
      <c r="F4197" s="46">
        <f>IF(Cadastro_Cargas!$E$11=0,0,IF(Perfil_Area!$N$14=0,0,MIN(Cadastro_Cargas!$E$11,MAX(Cadastro_Cargas!$F$11,Perfil_Area!$N$14*RANDBETWEEN(85,115)/100))))</f>
        <v>2.367013373</v>
      </c>
    </row>
    <row r="4198" ht="15.0" customHeight="1">
      <c r="A4198" s="45">
        <v>45670.4583333333</v>
      </c>
      <c r="B4198" s="35">
        <v>11.0</v>
      </c>
      <c r="C4198" s="35" t="s">
        <v>129</v>
      </c>
      <c r="D4198" s="36" t="s">
        <v>107</v>
      </c>
      <c r="E4198" s="35" t="s">
        <v>173</v>
      </c>
      <c r="F4198" s="46">
        <f>IF(Cadastro_Cargas!$E$12=0,0,IF(Perfil_Area!$N$16=0,0,MIN(Cadastro_Cargas!$E$12,MAX(Cadastro_Cargas!$F$12,Perfil_Area!$N$16*RANDBETWEEN(85,115)/100))))</f>
        <v>0.184</v>
      </c>
    </row>
    <row r="4199" ht="15.0" customHeight="1">
      <c r="A4199" s="45">
        <v>45670.4583333333</v>
      </c>
      <c r="B4199" s="35">
        <v>11.0</v>
      </c>
      <c r="C4199" s="35" t="s">
        <v>129</v>
      </c>
      <c r="D4199" s="39" t="s">
        <v>31</v>
      </c>
      <c r="E4199" s="35" t="s">
        <v>174</v>
      </c>
      <c r="F4199" s="46">
        <f>IF(Cadastro_Cargas!$E$13=0,0,IF(Perfil_Area!$N$4=0,0,MIN(Cadastro_Cargas!$E$13,MAX(Cadastro_Cargas!$F$13,Perfil_Area!$N$4*RANDBETWEEN(85,115)/100))))</f>
        <v>3.725</v>
      </c>
    </row>
    <row r="4200" ht="15.0" customHeight="1">
      <c r="A4200" s="45">
        <v>45670.4583333333</v>
      </c>
      <c r="B4200" s="35">
        <v>11.0</v>
      </c>
      <c r="C4200" s="35" t="s">
        <v>129</v>
      </c>
      <c r="D4200" s="40" t="s">
        <v>44</v>
      </c>
      <c r="E4200" s="35" t="s">
        <v>174</v>
      </c>
      <c r="F4200" s="46">
        <f>IF(Cadastro_Cargas!$E$14=0,0,IF(Perfil_Area!$N$6=0,0,MIN(Cadastro_Cargas!$E$14,MAX(Cadastro_Cargas!$F$14,Perfil_Area!$N$6*RANDBETWEEN(85,115)/100))))</f>
        <v>0.45746</v>
      </c>
    </row>
    <row r="4201" ht="15.0" customHeight="1">
      <c r="A4201" s="45">
        <v>45670.4583333333</v>
      </c>
      <c r="B4201" s="35">
        <v>11.0</v>
      </c>
      <c r="C4201" s="35" t="s">
        <v>129</v>
      </c>
      <c r="D4201" s="41" t="s">
        <v>56</v>
      </c>
      <c r="E4201" s="35" t="s">
        <v>174</v>
      </c>
      <c r="F4201" s="46">
        <f>IF(Cadastro_Cargas!$E$15=0,0,IF(Perfil_Area!$N$8=0,0,MIN(Cadastro_Cargas!$E$15,MAX(Cadastro_Cargas!$F$15,Perfil_Area!$N$8*RANDBETWEEN(85,115)/100))))</f>
        <v>0</v>
      </c>
    </row>
    <row r="4202" ht="15.0" customHeight="1">
      <c r="A4202" s="45">
        <v>45670.5</v>
      </c>
      <c r="B4202" s="35">
        <v>12.0</v>
      </c>
      <c r="C4202" s="35" t="s">
        <v>128</v>
      </c>
      <c r="D4202" s="36" t="s">
        <v>104</v>
      </c>
      <c r="E4202" s="35" t="s">
        <v>173</v>
      </c>
      <c r="F4202" s="46">
        <f>IF(Cadastro_Cargas!$E$2=0,0,IF(Perfil_Area!$O$9=0,0,MIN(Cadastro_Cargas!$E$2,MAX(Cadastro_Cargas!$F$2,Perfil_Area!$O$9*RANDBETWEEN(85,115)/100))))</f>
        <v>0</v>
      </c>
    </row>
    <row r="4203" ht="15.0" customHeight="1">
      <c r="A4203" s="45">
        <v>45670.5</v>
      </c>
      <c r="B4203" s="35">
        <v>12.0</v>
      </c>
      <c r="C4203" s="35" t="s">
        <v>128</v>
      </c>
      <c r="D4203" s="36" t="s">
        <v>105</v>
      </c>
      <c r="E4203" s="35" t="s">
        <v>173</v>
      </c>
      <c r="F4203" s="46">
        <f>IF(Cadastro_Cargas!$E$3=0,0,IF(Perfil_Area!$O$11=0,0,MIN(Cadastro_Cargas!$E$3,MAX(Cadastro_Cargas!$F$3,Perfil_Area!$O$11*RANDBETWEEN(85,115)/100))))</f>
        <v>0</v>
      </c>
    </row>
    <row r="4204" ht="15.0" customHeight="1">
      <c r="A4204" s="45">
        <v>45670.5</v>
      </c>
      <c r="B4204" s="35">
        <v>12.0</v>
      </c>
      <c r="C4204" s="35" t="s">
        <v>128</v>
      </c>
      <c r="D4204" s="36" t="s">
        <v>106</v>
      </c>
      <c r="E4204" s="35" t="s">
        <v>173</v>
      </c>
      <c r="F4204" s="46">
        <f>IF(Cadastro_Cargas!$E$4=0,0,IF(Perfil_Area!$O$13=0,0,MIN(Cadastro_Cargas!$E$4,MAX(Cadastro_Cargas!$F$4,Perfil_Area!$O$13*RANDBETWEEN(85,115)/100))))</f>
        <v>0</v>
      </c>
    </row>
    <row r="4205" ht="15.0" customHeight="1">
      <c r="A4205" s="45">
        <v>45670.5</v>
      </c>
      <c r="B4205" s="35">
        <v>12.0</v>
      </c>
      <c r="C4205" s="35" t="s">
        <v>128</v>
      </c>
      <c r="D4205" s="36" t="s">
        <v>107</v>
      </c>
      <c r="E4205" s="35" t="s">
        <v>173</v>
      </c>
      <c r="F4205" s="46">
        <f>IF(Cadastro_Cargas!$E$5=0,0,IF(Perfil_Area!$O$15=0,0,MIN(Cadastro_Cargas!$E$5,MAX(Cadastro_Cargas!$F$5,Perfil_Area!$O$15*RANDBETWEEN(85,115)/100))))</f>
        <v>0.2</v>
      </c>
    </row>
    <row r="4206" ht="15.0" customHeight="1">
      <c r="A4206" s="45">
        <v>45670.5</v>
      </c>
      <c r="B4206" s="35">
        <v>12.0</v>
      </c>
      <c r="C4206" s="35" t="s">
        <v>128</v>
      </c>
      <c r="D4206" s="39" t="s">
        <v>31</v>
      </c>
      <c r="E4206" s="35" t="s">
        <v>174</v>
      </c>
      <c r="F4206" s="46">
        <f>IF(Cadastro_Cargas!$E$6=0,0,IF(Perfil_Area!$O$3=0,0,MIN(Cadastro_Cargas!$E$6,MAX(Cadastro_Cargas!$F$6,Perfil_Area!$O$3*RANDBETWEEN(85,115)/100))))</f>
        <v>1.8584</v>
      </c>
    </row>
    <row r="4207" ht="15.0" customHeight="1">
      <c r="A4207" s="45">
        <v>45670.5</v>
      </c>
      <c r="B4207" s="35">
        <v>12.0</v>
      </c>
      <c r="C4207" s="35" t="s">
        <v>128</v>
      </c>
      <c r="D4207" s="40" t="s">
        <v>44</v>
      </c>
      <c r="E4207" s="35" t="s">
        <v>174</v>
      </c>
      <c r="F4207" s="46">
        <f>IF(Cadastro_Cargas!$E$7=0,0,IF(Perfil_Area!$O$5=0,0,MIN(Cadastro_Cargas!$E$7,MAX(Cadastro_Cargas!$F$7,Perfil_Area!$O$5*RANDBETWEEN(85,115)/100))))</f>
        <v>0.354</v>
      </c>
    </row>
    <row r="4208" ht="15.0" customHeight="1">
      <c r="A4208" s="45">
        <v>45670.5</v>
      </c>
      <c r="B4208" s="35">
        <v>12.0</v>
      </c>
      <c r="C4208" s="35" t="s">
        <v>128</v>
      </c>
      <c r="D4208" s="41" t="s">
        <v>56</v>
      </c>
      <c r="E4208" s="35" t="s">
        <v>174</v>
      </c>
      <c r="F4208" s="46">
        <f>IF(Cadastro_Cargas!$E$8=0,0,IF(Perfil_Area!$O$7=0,0,MIN(Cadastro_Cargas!$E$8,MAX(Cadastro_Cargas!$F$8,Perfil_Area!$O$7*RANDBETWEEN(85,115)/100))))</f>
        <v>0</v>
      </c>
    </row>
    <row r="4209" ht="15.0" customHeight="1">
      <c r="A4209" s="45">
        <v>45670.5</v>
      </c>
      <c r="B4209" s="35">
        <v>12.0</v>
      </c>
      <c r="C4209" s="35" t="s">
        <v>129</v>
      </c>
      <c r="D4209" s="36" t="s">
        <v>104</v>
      </c>
      <c r="E4209" s="35" t="s">
        <v>173</v>
      </c>
      <c r="F4209" s="46">
        <f>IF(Cadastro_Cargas!$E$9=0,0,IF(Perfil_Area!$O$10=0,0,MIN(Cadastro_Cargas!$E$9,MAX(Cadastro_Cargas!$F$9,Perfil_Area!$O$10*RANDBETWEEN(85,115)/100))))</f>
        <v>0</v>
      </c>
    </row>
    <row r="4210" ht="15.0" customHeight="1">
      <c r="A4210" s="45">
        <v>45670.5</v>
      </c>
      <c r="B4210" s="35">
        <v>12.0</v>
      </c>
      <c r="C4210" s="35" t="s">
        <v>129</v>
      </c>
      <c r="D4210" s="36" t="s">
        <v>105</v>
      </c>
      <c r="E4210" s="35" t="s">
        <v>173</v>
      </c>
      <c r="F4210" s="46">
        <f>IF(Cadastro_Cargas!$E$10=0,0,IF(Perfil_Area!$O$12=0,0,MIN(Cadastro_Cargas!$E$10,MAX(Cadastro_Cargas!$F$10,Perfil_Area!$O$12*RANDBETWEEN(85,115)/100))))</f>
        <v>0</v>
      </c>
    </row>
    <row r="4211" ht="15.0" customHeight="1">
      <c r="A4211" s="45">
        <v>45670.5</v>
      </c>
      <c r="B4211" s="35">
        <v>12.0</v>
      </c>
      <c r="C4211" s="35" t="s">
        <v>129</v>
      </c>
      <c r="D4211" s="36" t="s">
        <v>106</v>
      </c>
      <c r="E4211" s="35" t="s">
        <v>173</v>
      </c>
      <c r="F4211" s="46">
        <f>IF(Cadastro_Cargas!$E$11=0,0,IF(Perfil_Area!$O$14=0,0,MIN(Cadastro_Cargas!$E$11,MAX(Cadastro_Cargas!$F$11,Perfil_Area!$O$14*RANDBETWEEN(85,115)/100))))</f>
        <v>2.078157504</v>
      </c>
    </row>
    <row r="4212" ht="15.0" customHeight="1">
      <c r="A4212" s="45">
        <v>45670.5</v>
      </c>
      <c r="B4212" s="35">
        <v>12.0</v>
      </c>
      <c r="C4212" s="35" t="s">
        <v>129</v>
      </c>
      <c r="D4212" s="36" t="s">
        <v>107</v>
      </c>
      <c r="E4212" s="35" t="s">
        <v>173</v>
      </c>
      <c r="F4212" s="46">
        <f>IF(Cadastro_Cargas!$E$12=0,0,IF(Perfil_Area!$O$16=0,0,MIN(Cadastro_Cargas!$E$12,MAX(Cadastro_Cargas!$F$12,Perfil_Area!$O$16*RANDBETWEEN(85,115)/100))))</f>
        <v>0.2</v>
      </c>
    </row>
    <row r="4213" ht="15.0" customHeight="1">
      <c r="A4213" s="45">
        <v>45670.5</v>
      </c>
      <c r="B4213" s="35">
        <v>12.0</v>
      </c>
      <c r="C4213" s="35" t="s">
        <v>129</v>
      </c>
      <c r="D4213" s="39" t="s">
        <v>31</v>
      </c>
      <c r="E4213" s="35" t="s">
        <v>174</v>
      </c>
      <c r="F4213" s="46">
        <f>IF(Cadastro_Cargas!$E$13=0,0,IF(Perfil_Area!$O$4=0,0,MIN(Cadastro_Cargas!$E$13,MAX(Cadastro_Cargas!$F$13,Perfil_Area!$O$4*RANDBETWEEN(85,115)/100))))</f>
        <v>3.725</v>
      </c>
    </row>
    <row r="4214" ht="15.0" customHeight="1">
      <c r="A4214" s="45">
        <v>45670.5</v>
      </c>
      <c r="B4214" s="35">
        <v>12.0</v>
      </c>
      <c r="C4214" s="35" t="s">
        <v>129</v>
      </c>
      <c r="D4214" s="40" t="s">
        <v>44</v>
      </c>
      <c r="E4214" s="35" t="s">
        <v>174</v>
      </c>
      <c r="F4214" s="46">
        <f>IF(Cadastro_Cargas!$E$14=0,0,IF(Perfil_Area!$O$6=0,0,MIN(Cadastro_Cargas!$E$14,MAX(Cadastro_Cargas!$F$14,Perfil_Area!$O$6*RANDBETWEEN(85,115)/100))))</f>
        <v>0.514</v>
      </c>
    </row>
    <row r="4215" ht="15.0" customHeight="1">
      <c r="A4215" s="45">
        <v>45670.5</v>
      </c>
      <c r="B4215" s="35">
        <v>12.0</v>
      </c>
      <c r="C4215" s="35" t="s">
        <v>129</v>
      </c>
      <c r="D4215" s="41" t="s">
        <v>56</v>
      </c>
      <c r="E4215" s="35" t="s">
        <v>174</v>
      </c>
      <c r="F4215" s="46">
        <f>IF(Cadastro_Cargas!$E$15=0,0,IF(Perfil_Area!$O$8=0,0,MIN(Cadastro_Cargas!$E$15,MAX(Cadastro_Cargas!$F$15,Perfil_Area!$O$8*RANDBETWEEN(85,115)/100))))</f>
        <v>0</v>
      </c>
    </row>
    <row r="4216" ht="15.0" customHeight="1">
      <c r="A4216" s="45">
        <v>45670.5416666667</v>
      </c>
      <c r="B4216" s="35">
        <v>13.0</v>
      </c>
      <c r="C4216" s="35" t="s">
        <v>128</v>
      </c>
      <c r="D4216" s="36" t="s">
        <v>104</v>
      </c>
      <c r="E4216" s="35" t="s">
        <v>173</v>
      </c>
      <c r="F4216" s="46">
        <f>IF(Cadastro_Cargas!$E$2=0,0,IF(Perfil_Area!$P$9=0,0,MIN(Cadastro_Cargas!$E$2,MAX(Cadastro_Cargas!$F$2,Perfil_Area!$P$9*RANDBETWEEN(85,115)/100))))</f>
        <v>0</v>
      </c>
    </row>
    <row r="4217" ht="15.0" customHeight="1">
      <c r="A4217" s="45">
        <v>45670.5416666667</v>
      </c>
      <c r="B4217" s="35">
        <v>13.0</v>
      </c>
      <c r="C4217" s="35" t="s">
        <v>128</v>
      </c>
      <c r="D4217" s="36" t="s">
        <v>105</v>
      </c>
      <c r="E4217" s="35" t="s">
        <v>173</v>
      </c>
      <c r="F4217" s="46">
        <f>IF(Cadastro_Cargas!$E$3=0,0,IF(Perfil_Area!$P$11=0,0,MIN(Cadastro_Cargas!$E$3,MAX(Cadastro_Cargas!$F$3,Perfil_Area!$P$11*RANDBETWEEN(85,115)/100))))</f>
        <v>0</v>
      </c>
    </row>
    <row r="4218" ht="15.0" customHeight="1">
      <c r="A4218" s="45">
        <v>45670.5416666667</v>
      </c>
      <c r="B4218" s="35">
        <v>13.0</v>
      </c>
      <c r="C4218" s="35" t="s">
        <v>128</v>
      </c>
      <c r="D4218" s="36" t="s">
        <v>106</v>
      </c>
      <c r="E4218" s="35" t="s">
        <v>173</v>
      </c>
      <c r="F4218" s="46">
        <f>IF(Cadastro_Cargas!$E$4=0,0,IF(Perfil_Area!$P$13=0,0,MIN(Cadastro_Cargas!$E$4,MAX(Cadastro_Cargas!$F$4,Perfil_Area!$P$13*RANDBETWEEN(85,115)/100))))</f>
        <v>0</v>
      </c>
    </row>
    <row r="4219" ht="15.0" customHeight="1">
      <c r="A4219" s="45">
        <v>45670.5416666667</v>
      </c>
      <c r="B4219" s="35">
        <v>13.0</v>
      </c>
      <c r="C4219" s="35" t="s">
        <v>128</v>
      </c>
      <c r="D4219" s="36" t="s">
        <v>107</v>
      </c>
      <c r="E4219" s="35" t="s">
        <v>173</v>
      </c>
      <c r="F4219" s="46">
        <f>IF(Cadastro_Cargas!$E$5=0,0,IF(Perfil_Area!$P$15=0,0,MIN(Cadastro_Cargas!$E$5,MAX(Cadastro_Cargas!$F$5,Perfil_Area!$P$15*RANDBETWEEN(85,115)/100))))</f>
        <v>0.194</v>
      </c>
    </row>
    <row r="4220" ht="15.0" customHeight="1">
      <c r="A4220" s="45">
        <v>45670.5416666667</v>
      </c>
      <c r="B4220" s="35">
        <v>13.0</v>
      </c>
      <c r="C4220" s="35" t="s">
        <v>128</v>
      </c>
      <c r="D4220" s="39" t="s">
        <v>31</v>
      </c>
      <c r="E4220" s="35" t="s">
        <v>174</v>
      </c>
      <c r="F4220" s="46">
        <f>IF(Cadastro_Cargas!$E$6=0,0,IF(Perfil_Area!$P$3=0,0,MIN(Cadastro_Cargas!$E$6,MAX(Cadastro_Cargas!$F$6,Perfil_Area!$P$3*RANDBETWEEN(85,115)/100))))</f>
        <v>1.8786</v>
      </c>
    </row>
    <row r="4221" ht="15.0" customHeight="1">
      <c r="A4221" s="45">
        <v>45670.5416666667</v>
      </c>
      <c r="B4221" s="35">
        <v>13.0</v>
      </c>
      <c r="C4221" s="35" t="s">
        <v>128</v>
      </c>
      <c r="D4221" s="40" t="s">
        <v>44</v>
      </c>
      <c r="E4221" s="35" t="s">
        <v>174</v>
      </c>
      <c r="F4221" s="46">
        <f>IF(Cadastro_Cargas!$E$7=0,0,IF(Perfil_Area!$P$5=0,0,MIN(Cadastro_Cargas!$E$7,MAX(Cadastro_Cargas!$F$7,Perfil_Area!$P$5*RANDBETWEEN(85,115)/100))))</f>
        <v>0.354</v>
      </c>
    </row>
    <row r="4222" ht="15.0" customHeight="1">
      <c r="A4222" s="45">
        <v>45670.5416666667</v>
      </c>
      <c r="B4222" s="35">
        <v>13.0</v>
      </c>
      <c r="C4222" s="35" t="s">
        <v>128</v>
      </c>
      <c r="D4222" s="41" t="s">
        <v>56</v>
      </c>
      <c r="E4222" s="35" t="s">
        <v>174</v>
      </c>
      <c r="F4222" s="46">
        <f>IF(Cadastro_Cargas!$E$8=0,0,IF(Perfil_Area!$P$7=0,0,MIN(Cadastro_Cargas!$E$8,MAX(Cadastro_Cargas!$F$8,Perfil_Area!$P$7*RANDBETWEEN(85,115)/100))))</f>
        <v>0</v>
      </c>
    </row>
    <row r="4223" ht="15.0" customHeight="1">
      <c r="A4223" s="45">
        <v>45670.5416666667</v>
      </c>
      <c r="B4223" s="35">
        <v>13.0</v>
      </c>
      <c r="C4223" s="35" t="s">
        <v>129</v>
      </c>
      <c r="D4223" s="36" t="s">
        <v>104</v>
      </c>
      <c r="E4223" s="35" t="s">
        <v>173</v>
      </c>
      <c r="F4223" s="46">
        <f>IF(Cadastro_Cargas!$E$9=0,0,IF(Perfil_Area!$P$10=0,0,MIN(Cadastro_Cargas!$E$9,MAX(Cadastro_Cargas!$F$9,Perfil_Area!$P$10*RANDBETWEEN(85,115)/100))))</f>
        <v>0</v>
      </c>
    </row>
    <row r="4224" ht="15.0" customHeight="1">
      <c r="A4224" s="45">
        <v>45670.5416666667</v>
      </c>
      <c r="B4224" s="35">
        <v>13.0</v>
      </c>
      <c r="C4224" s="35" t="s">
        <v>129</v>
      </c>
      <c r="D4224" s="36" t="s">
        <v>105</v>
      </c>
      <c r="E4224" s="35" t="s">
        <v>173</v>
      </c>
      <c r="F4224" s="46">
        <f>IF(Cadastro_Cargas!$E$10=0,0,IF(Perfil_Area!$P$12=0,0,MIN(Cadastro_Cargas!$E$10,MAX(Cadastro_Cargas!$F$10,Perfil_Area!$P$12*RANDBETWEEN(85,115)/100))))</f>
        <v>0</v>
      </c>
    </row>
    <row r="4225" ht="15.0" customHeight="1">
      <c r="A4225" s="45">
        <v>45670.5416666667</v>
      </c>
      <c r="B4225" s="35">
        <v>13.0</v>
      </c>
      <c r="C4225" s="35" t="s">
        <v>129</v>
      </c>
      <c r="D4225" s="36" t="s">
        <v>106</v>
      </c>
      <c r="E4225" s="35" t="s">
        <v>173</v>
      </c>
      <c r="F4225" s="46">
        <f>IF(Cadastro_Cargas!$E$11=0,0,IF(Perfil_Area!$P$14=0,0,MIN(Cadastro_Cargas!$E$11,MAX(Cadastro_Cargas!$F$11,Perfil_Area!$P$14*RANDBETWEEN(85,115)/100))))</f>
        <v>2.367013373</v>
      </c>
    </row>
    <row r="4226" ht="15.0" customHeight="1">
      <c r="A4226" s="45">
        <v>45670.5416666667</v>
      </c>
      <c r="B4226" s="35">
        <v>13.0</v>
      </c>
      <c r="C4226" s="35" t="s">
        <v>129</v>
      </c>
      <c r="D4226" s="36" t="s">
        <v>107</v>
      </c>
      <c r="E4226" s="35" t="s">
        <v>173</v>
      </c>
      <c r="F4226" s="46">
        <f>IF(Cadastro_Cargas!$E$12=0,0,IF(Perfil_Area!$P$16=0,0,MIN(Cadastro_Cargas!$E$12,MAX(Cadastro_Cargas!$F$12,Perfil_Area!$P$16*RANDBETWEEN(85,115)/100))))</f>
        <v>0.184</v>
      </c>
    </row>
    <row r="4227" ht="15.0" customHeight="1">
      <c r="A4227" s="45">
        <v>45670.5416666667</v>
      </c>
      <c r="B4227" s="35">
        <v>13.0</v>
      </c>
      <c r="C4227" s="35" t="s">
        <v>129</v>
      </c>
      <c r="D4227" s="39" t="s">
        <v>31</v>
      </c>
      <c r="E4227" s="35" t="s">
        <v>174</v>
      </c>
      <c r="F4227" s="46">
        <f>IF(Cadastro_Cargas!$E$13=0,0,IF(Perfil_Area!$P$4=0,0,MIN(Cadastro_Cargas!$E$13,MAX(Cadastro_Cargas!$F$13,Perfil_Area!$P$4*RANDBETWEEN(85,115)/100))))</f>
        <v>3.725</v>
      </c>
    </row>
    <row r="4228" ht="15.0" customHeight="1">
      <c r="A4228" s="45">
        <v>45670.5416666667</v>
      </c>
      <c r="B4228" s="35">
        <v>13.0</v>
      </c>
      <c r="C4228" s="35" t="s">
        <v>129</v>
      </c>
      <c r="D4228" s="40" t="s">
        <v>44</v>
      </c>
      <c r="E4228" s="35" t="s">
        <v>174</v>
      </c>
      <c r="F4228" s="46">
        <f>IF(Cadastro_Cargas!$E$14=0,0,IF(Perfil_Area!$P$6=0,0,MIN(Cadastro_Cargas!$E$14,MAX(Cadastro_Cargas!$F$14,Perfil_Area!$P$6*RANDBETWEEN(85,115)/100))))</f>
        <v>0.514</v>
      </c>
    </row>
    <row r="4229" ht="15.0" customHeight="1">
      <c r="A4229" s="45">
        <v>45670.5416666667</v>
      </c>
      <c r="B4229" s="35">
        <v>13.0</v>
      </c>
      <c r="C4229" s="35" t="s">
        <v>129</v>
      </c>
      <c r="D4229" s="41" t="s">
        <v>56</v>
      </c>
      <c r="E4229" s="35" t="s">
        <v>174</v>
      </c>
      <c r="F4229" s="46">
        <f>IF(Cadastro_Cargas!$E$15=0,0,IF(Perfil_Area!$P$8=0,0,MIN(Cadastro_Cargas!$E$15,MAX(Cadastro_Cargas!$F$15,Perfil_Area!$P$8*RANDBETWEEN(85,115)/100))))</f>
        <v>0</v>
      </c>
    </row>
    <row r="4230" ht="15.0" customHeight="1">
      <c r="A4230" s="45">
        <v>45670.5833333333</v>
      </c>
      <c r="B4230" s="35">
        <v>14.0</v>
      </c>
      <c r="C4230" s="35" t="s">
        <v>128</v>
      </c>
      <c r="D4230" s="36" t="s">
        <v>104</v>
      </c>
      <c r="E4230" s="35" t="s">
        <v>173</v>
      </c>
      <c r="F4230" s="46">
        <f>IF(Cadastro_Cargas!$E$2=0,0,IF(Perfil_Area!$Q$9=0,0,MIN(Cadastro_Cargas!$E$2,MAX(Cadastro_Cargas!$F$2,Perfil_Area!$Q$9*RANDBETWEEN(85,115)/100))))</f>
        <v>0</v>
      </c>
    </row>
    <row r="4231" ht="15.0" customHeight="1">
      <c r="A4231" s="45">
        <v>45670.5833333333</v>
      </c>
      <c r="B4231" s="35">
        <v>14.0</v>
      </c>
      <c r="C4231" s="35" t="s">
        <v>128</v>
      </c>
      <c r="D4231" s="36" t="s">
        <v>105</v>
      </c>
      <c r="E4231" s="35" t="s">
        <v>173</v>
      </c>
      <c r="F4231" s="46">
        <f>IF(Cadastro_Cargas!$E$3=0,0,IF(Perfil_Area!$Q$11=0,0,MIN(Cadastro_Cargas!$E$3,MAX(Cadastro_Cargas!$F$3,Perfil_Area!$Q$11*RANDBETWEEN(85,115)/100))))</f>
        <v>0</v>
      </c>
    </row>
    <row r="4232" ht="15.0" customHeight="1">
      <c r="A4232" s="45">
        <v>45670.5833333333</v>
      </c>
      <c r="B4232" s="35">
        <v>14.0</v>
      </c>
      <c r="C4232" s="35" t="s">
        <v>128</v>
      </c>
      <c r="D4232" s="36" t="s">
        <v>106</v>
      </c>
      <c r="E4232" s="35" t="s">
        <v>173</v>
      </c>
      <c r="F4232" s="46">
        <f>IF(Cadastro_Cargas!$E$4=0,0,IF(Perfil_Area!$Q$13=0,0,MIN(Cadastro_Cargas!$E$4,MAX(Cadastro_Cargas!$F$4,Perfil_Area!$Q$13*RANDBETWEEN(85,115)/100))))</f>
        <v>0</v>
      </c>
    </row>
    <row r="4233" ht="15.0" customHeight="1">
      <c r="A4233" s="45">
        <v>45670.5833333333</v>
      </c>
      <c r="B4233" s="35">
        <v>14.0</v>
      </c>
      <c r="C4233" s="35" t="s">
        <v>128</v>
      </c>
      <c r="D4233" s="36" t="s">
        <v>107</v>
      </c>
      <c r="E4233" s="35" t="s">
        <v>173</v>
      </c>
      <c r="F4233" s="46">
        <f>IF(Cadastro_Cargas!$E$5=0,0,IF(Perfil_Area!$Q$15=0,0,MIN(Cadastro_Cargas!$E$5,MAX(Cadastro_Cargas!$F$5,Perfil_Area!$Q$15*RANDBETWEEN(85,115)/100))))</f>
        <v>0.196</v>
      </c>
    </row>
    <row r="4234" ht="15.0" customHeight="1">
      <c r="A4234" s="45">
        <v>45670.5833333333</v>
      </c>
      <c r="B4234" s="35">
        <v>14.0</v>
      </c>
      <c r="C4234" s="35" t="s">
        <v>128</v>
      </c>
      <c r="D4234" s="39" t="s">
        <v>31</v>
      </c>
      <c r="E4234" s="35" t="s">
        <v>174</v>
      </c>
      <c r="F4234" s="46">
        <f>IF(Cadastro_Cargas!$E$6=0,0,IF(Perfil_Area!$Q$3=0,0,MIN(Cadastro_Cargas!$E$6,MAX(Cadastro_Cargas!$F$6,Perfil_Area!$Q$3*RANDBETWEEN(85,115)/100))))</f>
        <v>1.7372</v>
      </c>
    </row>
    <row r="4235" ht="15.0" customHeight="1">
      <c r="A4235" s="45">
        <v>45670.5833333333</v>
      </c>
      <c r="B4235" s="35">
        <v>14.0</v>
      </c>
      <c r="C4235" s="35" t="s">
        <v>128</v>
      </c>
      <c r="D4235" s="40" t="s">
        <v>44</v>
      </c>
      <c r="E4235" s="35" t="s">
        <v>174</v>
      </c>
      <c r="F4235" s="46">
        <f>IF(Cadastro_Cargas!$E$7=0,0,IF(Perfil_Area!$Q$5=0,0,MIN(Cadastro_Cargas!$E$7,MAX(Cadastro_Cargas!$F$7,Perfil_Area!$Q$5*RANDBETWEEN(85,115)/100))))</f>
        <v>0.354</v>
      </c>
    </row>
    <row r="4236" ht="15.0" customHeight="1">
      <c r="A4236" s="45">
        <v>45670.5833333333</v>
      </c>
      <c r="B4236" s="35">
        <v>14.0</v>
      </c>
      <c r="C4236" s="35" t="s">
        <v>128</v>
      </c>
      <c r="D4236" s="41" t="s">
        <v>56</v>
      </c>
      <c r="E4236" s="35" t="s">
        <v>174</v>
      </c>
      <c r="F4236" s="46">
        <f>IF(Cadastro_Cargas!$E$8=0,0,IF(Perfil_Area!$Q$7=0,0,MIN(Cadastro_Cargas!$E$8,MAX(Cadastro_Cargas!$F$8,Perfil_Area!$Q$7*RANDBETWEEN(85,115)/100))))</f>
        <v>0</v>
      </c>
    </row>
    <row r="4237" ht="15.0" customHeight="1">
      <c r="A4237" s="45">
        <v>45670.5833333333</v>
      </c>
      <c r="B4237" s="35">
        <v>14.0</v>
      </c>
      <c r="C4237" s="35" t="s">
        <v>129</v>
      </c>
      <c r="D4237" s="36" t="s">
        <v>104</v>
      </c>
      <c r="E4237" s="35" t="s">
        <v>173</v>
      </c>
      <c r="F4237" s="46">
        <f>IF(Cadastro_Cargas!$E$9=0,0,IF(Perfil_Area!$Q$10=0,0,MIN(Cadastro_Cargas!$E$9,MAX(Cadastro_Cargas!$F$9,Perfil_Area!$Q$10*RANDBETWEEN(85,115)/100))))</f>
        <v>0</v>
      </c>
    </row>
    <row r="4238" ht="15.0" customHeight="1">
      <c r="A4238" s="45">
        <v>45670.5833333333</v>
      </c>
      <c r="B4238" s="35">
        <v>14.0</v>
      </c>
      <c r="C4238" s="35" t="s">
        <v>129</v>
      </c>
      <c r="D4238" s="36" t="s">
        <v>105</v>
      </c>
      <c r="E4238" s="35" t="s">
        <v>173</v>
      </c>
      <c r="F4238" s="46">
        <f>IF(Cadastro_Cargas!$E$10=0,0,IF(Perfil_Area!$Q$12=0,0,MIN(Cadastro_Cargas!$E$10,MAX(Cadastro_Cargas!$F$10,Perfil_Area!$Q$12*RANDBETWEEN(85,115)/100))))</f>
        <v>16.544</v>
      </c>
    </row>
    <row r="4239" ht="15.0" customHeight="1">
      <c r="A4239" s="45">
        <v>45670.5833333333</v>
      </c>
      <c r="B4239" s="35">
        <v>14.0</v>
      </c>
      <c r="C4239" s="35" t="s">
        <v>129</v>
      </c>
      <c r="D4239" s="36" t="s">
        <v>106</v>
      </c>
      <c r="E4239" s="35" t="s">
        <v>173</v>
      </c>
      <c r="F4239" s="46">
        <f>IF(Cadastro_Cargas!$E$11=0,0,IF(Perfil_Area!$Q$14=0,0,MIN(Cadastro_Cargas!$E$11,MAX(Cadastro_Cargas!$F$11,Perfil_Area!$Q$14*RANDBETWEEN(85,115)/100))))</f>
        <v>2.367013373</v>
      </c>
    </row>
    <row r="4240" ht="15.0" customHeight="1">
      <c r="A4240" s="45">
        <v>45670.5833333333</v>
      </c>
      <c r="B4240" s="35">
        <v>14.0</v>
      </c>
      <c r="C4240" s="35" t="s">
        <v>129</v>
      </c>
      <c r="D4240" s="36" t="s">
        <v>107</v>
      </c>
      <c r="E4240" s="35" t="s">
        <v>173</v>
      </c>
      <c r="F4240" s="46">
        <f>IF(Cadastro_Cargas!$E$12=0,0,IF(Perfil_Area!$Q$16=0,0,MIN(Cadastro_Cargas!$E$12,MAX(Cadastro_Cargas!$F$12,Perfil_Area!$Q$16*RANDBETWEEN(85,115)/100))))</f>
        <v>0.194</v>
      </c>
    </row>
    <row r="4241" ht="15.0" customHeight="1">
      <c r="A4241" s="45">
        <v>45670.5833333333</v>
      </c>
      <c r="B4241" s="35">
        <v>14.0</v>
      </c>
      <c r="C4241" s="35" t="s">
        <v>129</v>
      </c>
      <c r="D4241" s="39" t="s">
        <v>31</v>
      </c>
      <c r="E4241" s="35" t="s">
        <v>174</v>
      </c>
      <c r="F4241" s="46">
        <f>IF(Cadastro_Cargas!$E$13=0,0,IF(Perfil_Area!$Q$4=0,0,MIN(Cadastro_Cargas!$E$13,MAX(Cadastro_Cargas!$F$13,Perfil_Area!$Q$4*RANDBETWEEN(85,115)/100))))</f>
        <v>3.53875</v>
      </c>
    </row>
    <row r="4242" ht="15.0" customHeight="1">
      <c r="A4242" s="45">
        <v>45670.5833333333</v>
      </c>
      <c r="B4242" s="35">
        <v>14.0</v>
      </c>
      <c r="C4242" s="35" t="s">
        <v>129</v>
      </c>
      <c r="D4242" s="40" t="s">
        <v>44</v>
      </c>
      <c r="E4242" s="35" t="s">
        <v>174</v>
      </c>
      <c r="F4242" s="46">
        <f>IF(Cadastro_Cargas!$E$14=0,0,IF(Perfil_Area!$Q$6=0,0,MIN(Cadastro_Cargas!$E$14,MAX(Cadastro_Cargas!$F$14,Perfil_Area!$Q$6*RANDBETWEEN(85,115)/100))))</f>
        <v>0.514</v>
      </c>
    </row>
    <row r="4243" ht="15.0" customHeight="1">
      <c r="A4243" s="45">
        <v>45670.5833333333</v>
      </c>
      <c r="B4243" s="35">
        <v>14.0</v>
      </c>
      <c r="C4243" s="35" t="s">
        <v>129</v>
      </c>
      <c r="D4243" s="41" t="s">
        <v>56</v>
      </c>
      <c r="E4243" s="35" t="s">
        <v>174</v>
      </c>
      <c r="F4243" s="46">
        <f>IF(Cadastro_Cargas!$E$15=0,0,IF(Perfil_Area!$Q$8=0,0,MIN(Cadastro_Cargas!$E$15,MAX(Cadastro_Cargas!$F$15,Perfil_Area!$Q$8*RANDBETWEEN(85,115)/100))))</f>
        <v>0</v>
      </c>
    </row>
    <row r="4244" ht="15.0" customHeight="1">
      <c r="A4244" s="45">
        <v>45670.625</v>
      </c>
      <c r="B4244" s="35">
        <v>15.0</v>
      </c>
      <c r="C4244" s="35" t="s">
        <v>128</v>
      </c>
      <c r="D4244" s="36" t="s">
        <v>104</v>
      </c>
      <c r="E4244" s="35" t="s">
        <v>173</v>
      </c>
      <c r="F4244" s="46">
        <f>IF(Cadastro_Cargas!$E$2=0,0,IF(Perfil_Area!$R$9=0,0,MIN(Cadastro_Cargas!$E$2,MAX(Cadastro_Cargas!$F$2,Perfil_Area!$R$9*RANDBETWEEN(85,115)/100))))</f>
        <v>0</v>
      </c>
    </row>
    <row r="4245" ht="15.0" customHeight="1">
      <c r="A4245" s="45">
        <v>45670.625</v>
      </c>
      <c r="B4245" s="35">
        <v>15.0</v>
      </c>
      <c r="C4245" s="35" t="s">
        <v>128</v>
      </c>
      <c r="D4245" s="36" t="s">
        <v>105</v>
      </c>
      <c r="E4245" s="35" t="s">
        <v>173</v>
      </c>
      <c r="F4245" s="46">
        <f>IF(Cadastro_Cargas!$E$3=0,0,IF(Perfil_Area!$R$11=0,0,MIN(Cadastro_Cargas!$E$3,MAX(Cadastro_Cargas!$F$3,Perfil_Area!$R$11*RANDBETWEEN(85,115)/100))))</f>
        <v>0</v>
      </c>
    </row>
    <row r="4246" ht="15.0" customHeight="1">
      <c r="A4246" s="45">
        <v>45670.625</v>
      </c>
      <c r="B4246" s="35">
        <v>15.0</v>
      </c>
      <c r="C4246" s="35" t="s">
        <v>128</v>
      </c>
      <c r="D4246" s="36" t="s">
        <v>106</v>
      </c>
      <c r="E4246" s="35" t="s">
        <v>173</v>
      </c>
      <c r="F4246" s="46">
        <f>IF(Cadastro_Cargas!$E$4=0,0,IF(Perfil_Area!$R$13=0,0,MIN(Cadastro_Cargas!$E$4,MAX(Cadastro_Cargas!$F$4,Perfil_Area!$R$13*RANDBETWEEN(85,115)/100))))</f>
        <v>0</v>
      </c>
    </row>
    <row r="4247" ht="15.0" customHeight="1">
      <c r="A4247" s="45">
        <v>45670.625</v>
      </c>
      <c r="B4247" s="35">
        <v>15.0</v>
      </c>
      <c r="C4247" s="35" t="s">
        <v>128</v>
      </c>
      <c r="D4247" s="36" t="s">
        <v>107</v>
      </c>
      <c r="E4247" s="35" t="s">
        <v>173</v>
      </c>
      <c r="F4247" s="46">
        <f>IF(Cadastro_Cargas!$E$5=0,0,IF(Perfil_Area!$R$15=0,0,MIN(Cadastro_Cargas!$E$5,MAX(Cadastro_Cargas!$F$5,Perfil_Area!$R$15*RANDBETWEEN(85,115)/100))))</f>
        <v>0.2</v>
      </c>
    </row>
    <row r="4248" ht="15.0" customHeight="1">
      <c r="A4248" s="45">
        <v>45670.625</v>
      </c>
      <c r="B4248" s="35">
        <v>15.0</v>
      </c>
      <c r="C4248" s="35" t="s">
        <v>128</v>
      </c>
      <c r="D4248" s="39" t="s">
        <v>31</v>
      </c>
      <c r="E4248" s="35" t="s">
        <v>174</v>
      </c>
      <c r="F4248" s="46">
        <f>IF(Cadastro_Cargas!$E$6=0,0,IF(Perfil_Area!$R$3=0,0,MIN(Cadastro_Cargas!$E$6,MAX(Cadastro_Cargas!$F$6,Perfil_Area!$R$3*RANDBETWEEN(85,115)/100))))</f>
        <v>2.02</v>
      </c>
    </row>
    <row r="4249" ht="15.0" customHeight="1">
      <c r="A4249" s="45">
        <v>45670.625</v>
      </c>
      <c r="B4249" s="35">
        <v>15.0</v>
      </c>
      <c r="C4249" s="35" t="s">
        <v>128</v>
      </c>
      <c r="D4249" s="40" t="s">
        <v>44</v>
      </c>
      <c r="E4249" s="35" t="s">
        <v>174</v>
      </c>
      <c r="F4249" s="46">
        <f>IF(Cadastro_Cargas!$E$7=0,0,IF(Perfil_Area!$R$5=0,0,MIN(Cadastro_Cargas!$E$7,MAX(Cadastro_Cargas!$F$7,Perfil_Area!$R$5*RANDBETWEEN(85,115)/100))))</f>
        <v>0.354</v>
      </c>
    </row>
    <row r="4250" ht="15.0" customHeight="1">
      <c r="A4250" s="45">
        <v>45670.625</v>
      </c>
      <c r="B4250" s="35">
        <v>15.0</v>
      </c>
      <c r="C4250" s="35" t="s">
        <v>128</v>
      </c>
      <c r="D4250" s="41" t="s">
        <v>56</v>
      </c>
      <c r="E4250" s="35" t="s">
        <v>174</v>
      </c>
      <c r="F4250" s="46">
        <f>IF(Cadastro_Cargas!$E$8=0,0,IF(Perfil_Area!$R$7=0,0,MIN(Cadastro_Cargas!$E$8,MAX(Cadastro_Cargas!$F$8,Perfil_Area!$R$7*RANDBETWEEN(85,115)/100))))</f>
        <v>0</v>
      </c>
    </row>
    <row r="4251" ht="15.0" customHeight="1">
      <c r="A4251" s="45">
        <v>45670.625</v>
      </c>
      <c r="B4251" s="35">
        <v>15.0</v>
      </c>
      <c r="C4251" s="35" t="s">
        <v>129</v>
      </c>
      <c r="D4251" s="36" t="s">
        <v>104</v>
      </c>
      <c r="E4251" s="35" t="s">
        <v>173</v>
      </c>
      <c r="F4251" s="46">
        <f>IF(Cadastro_Cargas!$E$9=0,0,IF(Perfil_Area!$R$10=0,0,MIN(Cadastro_Cargas!$E$9,MAX(Cadastro_Cargas!$F$9,Perfil_Area!$R$10*RANDBETWEEN(85,115)/100))))</f>
        <v>0</v>
      </c>
    </row>
    <row r="4252" ht="15.0" customHeight="1">
      <c r="A4252" s="45">
        <v>45670.625</v>
      </c>
      <c r="B4252" s="35">
        <v>15.0</v>
      </c>
      <c r="C4252" s="35" t="s">
        <v>129</v>
      </c>
      <c r="D4252" s="36" t="s">
        <v>105</v>
      </c>
      <c r="E4252" s="35" t="s">
        <v>173</v>
      </c>
      <c r="F4252" s="46">
        <f>IF(Cadastro_Cargas!$E$10=0,0,IF(Perfil_Area!$R$12=0,0,MIN(Cadastro_Cargas!$E$10,MAX(Cadastro_Cargas!$F$10,Perfil_Area!$R$12*RANDBETWEEN(85,115)/100))))</f>
        <v>17.6</v>
      </c>
    </row>
    <row r="4253" ht="15.0" customHeight="1">
      <c r="A4253" s="45">
        <v>45670.625</v>
      </c>
      <c r="B4253" s="35">
        <v>15.0</v>
      </c>
      <c r="C4253" s="35" t="s">
        <v>129</v>
      </c>
      <c r="D4253" s="36" t="s">
        <v>106</v>
      </c>
      <c r="E4253" s="35" t="s">
        <v>173</v>
      </c>
      <c r="F4253" s="46">
        <f>IF(Cadastro_Cargas!$E$11=0,0,IF(Perfil_Area!$R$14=0,0,MIN(Cadastro_Cargas!$E$11,MAX(Cadastro_Cargas!$F$11,Perfil_Area!$R$14*RANDBETWEEN(85,115)/100))))</f>
        <v>2.078264487</v>
      </c>
    </row>
    <row r="4254" ht="15.0" customHeight="1">
      <c r="A4254" s="45">
        <v>45670.625</v>
      </c>
      <c r="B4254" s="35">
        <v>15.0</v>
      </c>
      <c r="C4254" s="35" t="s">
        <v>129</v>
      </c>
      <c r="D4254" s="36" t="s">
        <v>107</v>
      </c>
      <c r="E4254" s="35" t="s">
        <v>173</v>
      </c>
      <c r="F4254" s="46">
        <f>IF(Cadastro_Cargas!$E$12=0,0,IF(Perfil_Area!$R$16=0,0,MIN(Cadastro_Cargas!$E$12,MAX(Cadastro_Cargas!$F$12,Perfil_Area!$R$16*RANDBETWEEN(85,115)/100))))</f>
        <v>0.182</v>
      </c>
    </row>
    <row r="4255" ht="15.0" customHeight="1">
      <c r="A4255" s="45">
        <v>45670.625</v>
      </c>
      <c r="B4255" s="35">
        <v>15.0</v>
      </c>
      <c r="C4255" s="35" t="s">
        <v>129</v>
      </c>
      <c r="D4255" s="39" t="s">
        <v>31</v>
      </c>
      <c r="E4255" s="35" t="s">
        <v>174</v>
      </c>
      <c r="F4255" s="46">
        <f>IF(Cadastro_Cargas!$E$13=0,0,IF(Perfil_Area!$R$4=0,0,MIN(Cadastro_Cargas!$E$13,MAX(Cadastro_Cargas!$F$13,Perfil_Area!$R$4*RANDBETWEEN(85,115)/100))))</f>
        <v>3.2035</v>
      </c>
    </row>
    <row r="4256" ht="15.0" customHeight="1">
      <c r="A4256" s="45">
        <v>45670.625</v>
      </c>
      <c r="B4256" s="35">
        <v>15.0</v>
      </c>
      <c r="C4256" s="35" t="s">
        <v>129</v>
      </c>
      <c r="D4256" s="40" t="s">
        <v>44</v>
      </c>
      <c r="E4256" s="35" t="s">
        <v>174</v>
      </c>
      <c r="F4256" s="46">
        <f>IF(Cadastro_Cargas!$E$14=0,0,IF(Perfil_Area!$R$6=0,0,MIN(Cadastro_Cargas!$E$14,MAX(Cadastro_Cargas!$F$14,Perfil_Area!$R$6*RANDBETWEEN(85,115)/100))))</f>
        <v>0.514</v>
      </c>
    </row>
    <row r="4257" ht="15.0" customHeight="1">
      <c r="A4257" s="45">
        <v>45670.625</v>
      </c>
      <c r="B4257" s="35">
        <v>15.0</v>
      </c>
      <c r="C4257" s="35" t="s">
        <v>129</v>
      </c>
      <c r="D4257" s="41" t="s">
        <v>56</v>
      </c>
      <c r="E4257" s="35" t="s">
        <v>174</v>
      </c>
      <c r="F4257" s="46">
        <f>IF(Cadastro_Cargas!$E$15=0,0,IF(Perfil_Area!$R$8=0,0,MIN(Cadastro_Cargas!$E$15,MAX(Cadastro_Cargas!$F$15,Perfil_Area!$R$8*RANDBETWEEN(85,115)/100))))</f>
        <v>0</v>
      </c>
    </row>
    <row r="4258" ht="15.0" customHeight="1">
      <c r="A4258" s="45">
        <v>45670.6666666667</v>
      </c>
      <c r="B4258" s="35">
        <v>16.0</v>
      </c>
      <c r="C4258" s="35" t="s">
        <v>128</v>
      </c>
      <c r="D4258" s="36" t="s">
        <v>104</v>
      </c>
      <c r="E4258" s="35" t="s">
        <v>173</v>
      </c>
      <c r="F4258" s="46">
        <f>IF(Cadastro_Cargas!$E$2=0,0,IF(Perfil_Area!$S$9=0,0,MIN(Cadastro_Cargas!$E$2,MAX(Cadastro_Cargas!$F$2,Perfil_Area!$S$9*RANDBETWEEN(85,115)/100))))</f>
        <v>0</v>
      </c>
    </row>
    <row r="4259" ht="15.0" customHeight="1">
      <c r="A4259" s="45">
        <v>45670.6666666667</v>
      </c>
      <c r="B4259" s="35">
        <v>16.0</v>
      </c>
      <c r="C4259" s="35" t="s">
        <v>128</v>
      </c>
      <c r="D4259" s="36" t="s">
        <v>105</v>
      </c>
      <c r="E4259" s="35" t="s">
        <v>173</v>
      </c>
      <c r="F4259" s="46">
        <f>IF(Cadastro_Cargas!$E$3=0,0,IF(Perfil_Area!$S$11=0,0,MIN(Cadastro_Cargas!$E$3,MAX(Cadastro_Cargas!$F$3,Perfil_Area!$S$11*RANDBETWEEN(85,115)/100))))</f>
        <v>0</v>
      </c>
    </row>
    <row r="4260" ht="15.0" customHeight="1">
      <c r="A4260" s="45">
        <v>45670.6666666667</v>
      </c>
      <c r="B4260" s="35">
        <v>16.0</v>
      </c>
      <c r="C4260" s="35" t="s">
        <v>128</v>
      </c>
      <c r="D4260" s="36" t="s">
        <v>106</v>
      </c>
      <c r="E4260" s="35" t="s">
        <v>173</v>
      </c>
      <c r="F4260" s="46">
        <f>IF(Cadastro_Cargas!$E$4=0,0,IF(Perfil_Area!$S$13=0,0,MIN(Cadastro_Cargas!$E$4,MAX(Cadastro_Cargas!$F$4,Perfil_Area!$S$13*RANDBETWEEN(85,115)/100))))</f>
        <v>0</v>
      </c>
    </row>
    <row r="4261" ht="15.0" customHeight="1">
      <c r="A4261" s="45">
        <v>45670.6666666667</v>
      </c>
      <c r="B4261" s="35">
        <v>16.0</v>
      </c>
      <c r="C4261" s="35" t="s">
        <v>128</v>
      </c>
      <c r="D4261" s="36" t="s">
        <v>107</v>
      </c>
      <c r="E4261" s="35" t="s">
        <v>173</v>
      </c>
      <c r="F4261" s="46">
        <f>IF(Cadastro_Cargas!$E$5=0,0,IF(Perfil_Area!$S$15=0,0,MIN(Cadastro_Cargas!$E$5,MAX(Cadastro_Cargas!$F$5,Perfil_Area!$S$15*RANDBETWEEN(85,115)/100))))</f>
        <v>0.2</v>
      </c>
    </row>
    <row r="4262" ht="15.0" customHeight="1">
      <c r="A4262" s="45">
        <v>45670.6666666667</v>
      </c>
      <c r="B4262" s="35">
        <v>16.0</v>
      </c>
      <c r="C4262" s="35" t="s">
        <v>128</v>
      </c>
      <c r="D4262" s="39" t="s">
        <v>31</v>
      </c>
      <c r="E4262" s="35" t="s">
        <v>174</v>
      </c>
      <c r="F4262" s="46">
        <f>IF(Cadastro_Cargas!$E$6=0,0,IF(Perfil_Area!$S$3=0,0,MIN(Cadastro_Cargas!$E$6,MAX(Cadastro_Cargas!$F$6,Perfil_Area!$S$3*RANDBETWEEN(85,115)/100))))</f>
        <v>2.02</v>
      </c>
    </row>
    <row r="4263" ht="15.0" customHeight="1">
      <c r="A4263" s="45">
        <v>45670.6666666667</v>
      </c>
      <c r="B4263" s="35">
        <v>16.0</v>
      </c>
      <c r="C4263" s="35" t="s">
        <v>128</v>
      </c>
      <c r="D4263" s="40" t="s">
        <v>44</v>
      </c>
      <c r="E4263" s="35" t="s">
        <v>174</v>
      </c>
      <c r="F4263" s="46">
        <f>IF(Cadastro_Cargas!$E$7=0,0,IF(Perfil_Area!$S$5=0,0,MIN(Cadastro_Cargas!$E$7,MAX(Cadastro_Cargas!$F$7,Perfil_Area!$S$5*RANDBETWEEN(85,115)/100))))</f>
        <v>0.23838</v>
      </c>
    </row>
    <row r="4264" ht="15.0" customHeight="1">
      <c r="A4264" s="45">
        <v>45670.6666666667</v>
      </c>
      <c r="B4264" s="35">
        <v>16.0</v>
      </c>
      <c r="C4264" s="35" t="s">
        <v>128</v>
      </c>
      <c r="D4264" s="41" t="s">
        <v>56</v>
      </c>
      <c r="E4264" s="35" t="s">
        <v>174</v>
      </c>
      <c r="F4264" s="46">
        <f>IF(Cadastro_Cargas!$E$8=0,0,IF(Perfil_Area!$S$7=0,0,MIN(Cadastro_Cargas!$E$8,MAX(Cadastro_Cargas!$F$8,Perfil_Area!$S$7*RANDBETWEEN(85,115)/100))))</f>
        <v>0</v>
      </c>
    </row>
    <row r="4265" ht="15.0" customHeight="1">
      <c r="A4265" s="45">
        <v>45670.6666666667</v>
      </c>
      <c r="B4265" s="35">
        <v>16.0</v>
      </c>
      <c r="C4265" s="35" t="s">
        <v>129</v>
      </c>
      <c r="D4265" s="36" t="s">
        <v>104</v>
      </c>
      <c r="E4265" s="35" t="s">
        <v>173</v>
      </c>
      <c r="F4265" s="46">
        <f>IF(Cadastro_Cargas!$E$9=0,0,IF(Perfil_Area!$S$10=0,0,MIN(Cadastro_Cargas!$E$9,MAX(Cadastro_Cargas!$F$9,Perfil_Area!$S$10*RANDBETWEEN(85,115)/100))))</f>
        <v>0</v>
      </c>
    </row>
    <row r="4266" ht="15.0" customHeight="1">
      <c r="A4266" s="45">
        <v>45670.6666666667</v>
      </c>
      <c r="B4266" s="35">
        <v>16.0</v>
      </c>
      <c r="C4266" s="35" t="s">
        <v>129</v>
      </c>
      <c r="D4266" s="36" t="s">
        <v>105</v>
      </c>
      <c r="E4266" s="35" t="s">
        <v>173</v>
      </c>
      <c r="F4266" s="46">
        <f>IF(Cadastro_Cargas!$E$10=0,0,IF(Perfil_Area!$S$12=0,0,MIN(Cadastro_Cargas!$E$10,MAX(Cadastro_Cargas!$F$10,Perfil_Area!$S$12*RANDBETWEEN(85,115)/100))))</f>
        <v>0</v>
      </c>
    </row>
    <row r="4267" ht="15.0" customHeight="1">
      <c r="A4267" s="45">
        <v>45670.6666666667</v>
      </c>
      <c r="B4267" s="35">
        <v>16.0</v>
      </c>
      <c r="C4267" s="35" t="s">
        <v>129</v>
      </c>
      <c r="D4267" s="36" t="s">
        <v>106</v>
      </c>
      <c r="E4267" s="35" t="s">
        <v>173</v>
      </c>
      <c r="F4267" s="46">
        <f>IF(Cadastro_Cargas!$E$11=0,0,IF(Perfil_Area!$S$14=0,0,MIN(Cadastro_Cargas!$E$11,MAX(Cadastro_Cargas!$F$11,Perfil_Area!$S$14*RANDBETWEEN(85,115)/100))))</f>
        <v>2.100294205</v>
      </c>
    </row>
    <row r="4268" ht="15.0" customHeight="1">
      <c r="A4268" s="45">
        <v>45670.6666666667</v>
      </c>
      <c r="B4268" s="35">
        <v>16.0</v>
      </c>
      <c r="C4268" s="35" t="s">
        <v>129</v>
      </c>
      <c r="D4268" s="36" t="s">
        <v>107</v>
      </c>
      <c r="E4268" s="35" t="s">
        <v>173</v>
      </c>
      <c r="F4268" s="46">
        <f>IF(Cadastro_Cargas!$E$12=0,0,IF(Perfil_Area!$S$16=0,0,MIN(Cadastro_Cargas!$E$12,MAX(Cadastro_Cargas!$F$12,Perfil_Area!$S$16*RANDBETWEEN(85,115)/100))))</f>
        <v>0.194</v>
      </c>
    </row>
    <row r="4269" ht="15.0" customHeight="1">
      <c r="A4269" s="45">
        <v>45670.6666666667</v>
      </c>
      <c r="B4269" s="35">
        <v>16.0</v>
      </c>
      <c r="C4269" s="35" t="s">
        <v>129</v>
      </c>
      <c r="D4269" s="39" t="s">
        <v>31</v>
      </c>
      <c r="E4269" s="35" t="s">
        <v>174</v>
      </c>
      <c r="F4269" s="46">
        <f>IF(Cadastro_Cargas!$E$13=0,0,IF(Perfil_Area!$S$4=0,0,MIN(Cadastro_Cargas!$E$13,MAX(Cadastro_Cargas!$F$13,Perfil_Area!$S$4*RANDBETWEEN(85,115)/100))))</f>
        <v>3.725</v>
      </c>
    </row>
    <row r="4270" ht="15.0" customHeight="1">
      <c r="A4270" s="45">
        <v>45670.6666666667</v>
      </c>
      <c r="B4270" s="35">
        <v>16.0</v>
      </c>
      <c r="C4270" s="35" t="s">
        <v>129</v>
      </c>
      <c r="D4270" s="40" t="s">
        <v>44</v>
      </c>
      <c r="E4270" s="35" t="s">
        <v>174</v>
      </c>
      <c r="F4270" s="46">
        <f>IF(Cadastro_Cargas!$E$14=0,0,IF(Perfil_Area!$S$6=0,0,MIN(Cadastro_Cargas!$E$14,MAX(Cadastro_Cargas!$F$14,Perfil_Area!$S$6*RANDBETWEEN(85,115)/100))))</f>
        <v>0.35854</v>
      </c>
    </row>
    <row r="4271" ht="15.0" customHeight="1">
      <c r="A4271" s="45">
        <v>45670.6666666667</v>
      </c>
      <c r="B4271" s="35">
        <v>16.0</v>
      </c>
      <c r="C4271" s="35" t="s">
        <v>129</v>
      </c>
      <c r="D4271" s="41" t="s">
        <v>56</v>
      </c>
      <c r="E4271" s="35" t="s">
        <v>174</v>
      </c>
      <c r="F4271" s="46">
        <f>IF(Cadastro_Cargas!$E$15=0,0,IF(Perfil_Area!$S$8=0,0,MIN(Cadastro_Cargas!$E$15,MAX(Cadastro_Cargas!$F$15,Perfil_Area!$S$8*RANDBETWEEN(85,115)/100))))</f>
        <v>0</v>
      </c>
    </row>
    <row r="4272" ht="15.0" customHeight="1">
      <c r="A4272" s="45">
        <v>45670.7083333333</v>
      </c>
      <c r="B4272" s="35">
        <v>17.0</v>
      </c>
      <c r="C4272" s="35" t="s">
        <v>128</v>
      </c>
      <c r="D4272" s="36" t="s">
        <v>104</v>
      </c>
      <c r="E4272" s="35" t="s">
        <v>173</v>
      </c>
      <c r="F4272" s="46">
        <f>IF(Cadastro_Cargas!$E$2=0,0,IF(Perfil_Area!$T$9=0,0,MIN(Cadastro_Cargas!$E$2,MAX(Cadastro_Cargas!$F$2,Perfil_Area!$T$9*RANDBETWEEN(85,115)/100))))</f>
        <v>0</v>
      </c>
    </row>
    <row r="4273" ht="15.0" customHeight="1">
      <c r="A4273" s="45">
        <v>45670.7083333333</v>
      </c>
      <c r="B4273" s="35">
        <v>17.0</v>
      </c>
      <c r="C4273" s="35" t="s">
        <v>128</v>
      </c>
      <c r="D4273" s="36" t="s">
        <v>105</v>
      </c>
      <c r="E4273" s="35" t="s">
        <v>173</v>
      </c>
      <c r="F4273" s="46">
        <f>IF(Cadastro_Cargas!$E$3=0,0,IF(Perfil_Area!$T$11=0,0,MIN(Cadastro_Cargas!$E$3,MAX(Cadastro_Cargas!$F$3,Perfil_Area!$T$11*RANDBETWEEN(85,115)/100))))</f>
        <v>0</v>
      </c>
    </row>
    <row r="4274" ht="15.0" customHeight="1">
      <c r="A4274" s="45">
        <v>45670.7083333333</v>
      </c>
      <c r="B4274" s="35">
        <v>17.0</v>
      </c>
      <c r="C4274" s="35" t="s">
        <v>128</v>
      </c>
      <c r="D4274" s="36" t="s">
        <v>106</v>
      </c>
      <c r="E4274" s="35" t="s">
        <v>173</v>
      </c>
      <c r="F4274" s="46">
        <f>IF(Cadastro_Cargas!$E$4=0,0,IF(Perfil_Area!$T$13=0,0,MIN(Cadastro_Cargas!$E$4,MAX(Cadastro_Cargas!$F$4,Perfil_Area!$T$13*RANDBETWEEN(85,115)/100))))</f>
        <v>0</v>
      </c>
    </row>
    <row r="4275" ht="15.0" customHeight="1">
      <c r="A4275" s="45">
        <v>45670.7083333333</v>
      </c>
      <c r="B4275" s="35">
        <v>17.0</v>
      </c>
      <c r="C4275" s="35" t="s">
        <v>128</v>
      </c>
      <c r="D4275" s="36" t="s">
        <v>107</v>
      </c>
      <c r="E4275" s="35" t="s">
        <v>173</v>
      </c>
      <c r="F4275" s="46">
        <f>IF(Cadastro_Cargas!$E$5=0,0,IF(Perfil_Area!$T$15=0,0,MIN(Cadastro_Cargas!$E$5,MAX(Cadastro_Cargas!$F$5,Perfil_Area!$T$15*RANDBETWEEN(85,115)/100))))</f>
        <v>0.196</v>
      </c>
    </row>
    <row r="4276" ht="15.0" customHeight="1">
      <c r="A4276" s="45">
        <v>45670.7083333333</v>
      </c>
      <c r="B4276" s="35">
        <v>17.0</v>
      </c>
      <c r="C4276" s="35" t="s">
        <v>128</v>
      </c>
      <c r="D4276" s="39" t="s">
        <v>31</v>
      </c>
      <c r="E4276" s="35" t="s">
        <v>174</v>
      </c>
      <c r="F4276" s="46">
        <f>IF(Cadastro_Cargas!$E$6=0,0,IF(Perfil_Area!$T$3=0,0,MIN(Cadastro_Cargas!$E$6,MAX(Cadastro_Cargas!$F$6,Perfil_Area!$T$3*RANDBETWEEN(85,115)/100))))</f>
        <v>0.7006</v>
      </c>
    </row>
    <row r="4277" ht="15.0" customHeight="1">
      <c r="A4277" s="45">
        <v>45670.7083333333</v>
      </c>
      <c r="B4277" s="35">
        <v>17.0</v>
      </c>
      <c r="C4277" s="35" t="s">
        <v>128</v>
      </c>
      <c r="D4277" s="40" t="s">
        <v>44</v>
      </c>
      <c r="E4277" s="35" t="s">
        <v>174</v>
      </c>
      <c r="F4277" s="46">
        <f>IF(Cadastro_Cargas!$E$7=0,0,IF(Perfil_Area!$T$5=0,0,MIN(Cadastro_Cargas!$E$7,MAX(Cadastro_Cargas!$F$7,Perfil_Area!$T$5*RANDBETWEEN(85,115)/100))))</f>
        <v>0.354</v>
      </c>
    </row>
    <row r="4278" ht="15.0" customHeight="1">
      <c r="A4278" s="45">
        <v>45670.7083333333</v>
      </c>
      <c r="B4278" s="35">
        <v>17.0</v>
      </c>
      <c r="C4278" s="35" t="s">
        <v>128</v>
      </c>
      <c r="D4278" s="41" t="s">
        <v>56</v>
      </c>
      <c r="E4278" s="35" t="s">
        <v>174</v>
      </c>
      <c r="F4278" s="46">
        <f>IF(Cadastro_Cargas!$E$8=0,0,IF(Perfil_Area!$T$7=0,0,MIN(Cadastro_Cargas!$E$8,MAX(Cadastro_Cargas!$F$8,Perfil_Area!$T$7*RANDBETWEEN(85,115)/100))))</f>
        <v>0</v>
      </c>
    </row>
    <row r="4279" ht="15.0" customHeight="1">
      <c r="A4279" s="45">
        <v>45670.7083333333</v>
      </c>
      <c r="B4279" s="35">
        <v>17.0</v>
      </c>
      <c r="C4279" s="35" t="s">
        <v>129</v>
      </c>
      <c r="D4279" s="36" t="s">
        <v>104</v>
      </c>
      <c r="E4279" s="35" t="s">
        <v>173</v>
      </c>
      <c r="F4279" s="46">
        <f>IF(Cadastro_Cargas!$E$9=0,0,IF(Perfil_Area!$T$10=0,0,MIN(Cadastro_Cargas!$E$9,MAX(Cadastro_Cargas!$F$9,Perfil_Area!$T$10*RANDBETWEEN(85,115)/100))))</f>
        <v>0</v>
      </c>
    </row>
    <row r="4280" ht="15.0" customHeight="1">
      <c r="A4280" s="45">
        <v>45670.7083333333</v>
      </c>
      <c r="B4280" s="35">
        <v>17.0</v>
      </c>
      <c r="C4280" s="35" t="s">
        <v>129</v>
      </c>
      <c r="D4280" s="36" t="s">
        <v>105</v>
      </c>
      <c r="E4280" s="35" t="s">
        <v>173</v>
      </c>
      <c r="F4280" s="46">
        <f>IF(Cadastro_Cargas!$E$10=0,0,IF(Perfil_Area!$T$12=0,0,MIN(Cadastro_Cargas!$E$10,MAX(Cadastro_Cargas!$F$10,Perfil_Area!$T$12*RANDBETWEEN(85,115)/100))))</f>
        <v>0</v>
      </c>
    </row>
    <row r="4281" ht="15.0" customHeight="1">
      <c r="A4281" s="45">
        <v>45670.7083333333</v>
      </c>
      <c r="B4281" s="35">
        <v>17.0</v>
      </c>
      <c r="C4281" s="35" t="s">
        <v>129</v>
      </c>
      <c r="D4281" s="36" t="s">
        <v>106</v>
      </c>
      <c r="E4281" s="35" t="s">
        <v>173</v>
      </c>
      <c r="F4281" s="46">
        <f>IF(Cadastro_Cargas!$E$11=0,0,IF(Perfil_Area!$T$14=0,0,MIN(Cadastro_Cargas!$E$11,MAX(Cadastro_Cargas!$F$11,Perfil_Area!$T$14*RANDBETWEEN(85,115)/100))))</f>
        <v>1.994531947</v>
      </c>
    </row>
    <row r="4282" ht="15.0" customHeight="1">
      <c r="A4282" s="45">
        <v>45670.7083333333</v>
      </c>
      <c r="B4282" s="35">
        <v>17.0</v>
      </c>
      <c r="C4282" s="35" t="s">
        <v>129</v>
      </c>
      <c r="D4282" s="36" t="s">
        <v>107</v>
      </c>
      <c r="E4282" s="35" t="s">
        <v>173</v>
      </c>
      <c r="F4282" s="46">
        <f>IF(Cadastro_Cargas!$E$12=0,0,IF(Perfil_Area!$T$16=0,0,MIN(Cadastro_Cargas!$E$12,MAX(Cadastro_Cargas!$F$12,Perfil_Area!$T$16*RANDBETWEEN(85,115)/100))))</f>
        <v>0.194</v>
      </c>
    </row>
    <row r="4283" ht="15.0" customHeight="1">
      <c r="A4283" s="45">
        <v>45670.7083333333</v>
      </c>
      <c r="B4283" s="35">
        <v>17.0</v>
      </c>
      <c r="C4283" s="35" t="s">
        <v>129</v>
      </c>
      <c r="D4283" s="39" t="s">
        <v>31</v>
      </c>
      <c r="E4283" s="35" t="s">
        <v>174</v>
      </c>
      <c r="F4283" s="46">
        <f>IF(Cadastro_Cargas!$E$13=0,0,IF(Perfil_Area!$T$4=0,0,MIN(Cadastro_Cargas!$E$13,MAX(Cadastro_Cargas!$F$13,Perfil_Area!$T$4*RANDBETWEEN(85,115)/100))))</f>
        <v>1.1752</v>
      </c>
    </row>
    <row r="4284" ht="15.0" customHeight="1">
      <c r="A4284" s="45">
        <v>45670.7083333333</v>
      </c>
      <c r="B4284" s="35">
        <v>17.0</v>
      </c>
      <c r="C4284" s="35" t="s">
        <v>129</v>
      </c>
      <c r="D4284" s="40" t="s">
        <v>44</v>
      </c>
      <c r="E4284" s="35" t="s">
        <v>174</v>
      </c>
      <c r="F4284" s="46">
        <f>IF(Cadastro_Cargas!$E$14=0,0,IF(Perfil_Area!$T$6=0,0,MIN(Cadastro_Cargas!$E$14,MAX(Cadastro_Cargas!$F$14,Perfil_Area!$T$6*RANDBETWEEN(85,115)/100))))</f>
        <v>0.514</v>
      </c>
    </row>
    <row r="4285" ht="15.0" customHeight="1">
      <c r="A4285" s="45">
        <v>45670.7083333333</v>
      </c>
      <c r="B4285" s="35">
        <v>17.0</v>
      </c>
      <c r="C4285" s="35" t="s">
        <v>129</v>
      </c>
      <c r="D4285" s="41" t="s">
        <v>56</v>
      </c>
      <c r="E4285" s="35" t="s">
        <v>174</v>
      </c>
      <c r="F4285" s="46">
        <f>IF(Cadastro_Cargas!$E$15=0,0,IF(Perfil_Area!$T$8=0,0,MIN(Cadastro_Cargas!$E$15,MAX(Cadastro_Cargas!$F$15,Perfil_Area!$T$8*RANDBETWEEN(85,115)/100))))</f>
        <v>0</v>
      </c>
    </row>
    <row r="4286" ht="15.0" customHeight="1">
      <c r="A4286" s="45">
        <v>45670.75</v>
      </c>
      <c r="B4286" s="35">
        <v>18.0</v>
      </c>
      <c r="C4286" s="35" t="s">
        <v>128</v>
      </c>
      <c r="D4286" s="36" t="s">
        <v>104</v>
      </c>
      <c r="E4286" s="35" t="s">
        <v>173</v>
      </c>
      <c r="F4286" s="46">
        <f>IF(Cadastro_Cargas!$E$2=0,0,IF(Perfil_Area!$U$9=0,0,MIN(Cadastro_Cargas!$E$2,MAX(Cadastro_Cargas!$F$2,Perfil_Area!$U$9*RANDBETWEEN(85,115)/100))))</f>
        <v>0</v>
      </c>
    </row>
    <row r="4287" ht="15.0" customHeight="1">
      <c r="A4287" s="45">
        <v>45670.75</v>
      </c>
      <c r="B4287" s="35">
        <v>18.0</v>
      </c>
      <c r="C4287" s="35" t="s">
        <v>128</v>
      </c>
      <c r="D4287" s="36" t="s">
        <v>105</v>
      </c>
      <c r="E4287" s="35" t="s">
        <v>173</v>
      </c>
      <c r="F4287" s="46">
        <f>IF(Cadastro_Cargas!$E$3=0,0,IF(Perfil_Area!$U$11=0,0,MIN(Cadastro_Cargas!$E$3,MAX(Cadastro_Cargas!$F$3,Perfil_Area!$U$11*RANDBETWEEN(85,115)/100))))</f>
        <v>0</v>
      </c>
    </row>
    <row r="4288" ht="15.0" customHeight="1">
      <c r="A4288" s="45">
        <v>45670.75</v>
      </c>
      <c r="B4288" s="35">
        <v>18.0</v>
      </c>
      <c r="C4288" s="35" t="s">
        <v>128</v>
      </c>
      <c r="D4288" s="36" t="s">
        <v>106</v>
      </c>
      <c r="E4288" s="35" t="s">
        <v>173</v>
      </c>
      <c r="F4288" s="46">
        <f>IF(Cadastro_Cargas!$E$4=0,0,IF(Perfil_Area!$U$13=0,0,MIN(Cadastro_Cargas!$E$4,MAX(Cadastro_Cargas!$F$4,Perfil_Area!$U$13*RANDBETWEEN(85,115)/100))))</f>
        <v>0</v>
      </c>
    </row>
    <row r="4289" ht="15.0" customHeight="1">
      <c r="A4289" s="45">
        <v>45670.75</v>
      </c>
      <c r="B4289" s="35">
        <v>18.0</v>
      </c>
      <c r="C4289" s="35" t="s">
        <v>128</v>
      </c>
      <c r="D4289" s="36" t="s">
        <v>107</v>
      </c>
      <c r="E4289" s="35" t="s">
        <v>173</v>
      </c>
      <c r="F4289" s="46">
        <f>IF(Cadastro_Cargas!$E$5=0,0,IF(Perfil_Area!$U$15=0,0,MIN(Cadastro_Cargas!$E$5,MAX(Cadastro_Cargas!$F$5,Perfil_Area!$U$15*RANDBETWEEN(85,115)/100))))</f>
        <v>0.18</v>
      </c>
    </row>
    <row r="4290" ht="15.0" customHeight="1">
      <c r="A4290" s="45">
        <v>45670.75</v>
      </c>
      <c r="B4290" s="35">
        <v>18.0</v>
      </c>
      <c r="C4290" s="35" t="s">
        <v>128</v>
      </c>
      <c r="D4290" s="39" t="s">
        <v>31</v>
      </c>
      <c r="E4290" s="35" t="s">
        <v>174</v>
      </c>
      <c r="F4290" s="46">
        <f>IF(Cadastro_Cargas!$E$6=0,0,IF(Perfil_Area!$U$3=0,0,MIN(Cadastro_Cargas!$E$6,MAX(Cadastro_Cargas!$F$6,Perfil_Area!$U$3*RANDBETWEEN(85,115)/100))))</f>
        <v>0.606</v>
      </c>
    </row>
    <row r="4291" ht="15.0" customHeight="1">
      <c r="A4291" s="45">
        <v>45670.75</v>
      </c>
      <c r="B4291" s="35">
        <v>18.0</v>
      </c>
      <c r="C4291" s="35" t="s">
        <v>128</v>
      </c>
      <c r="D4291" s="40" t="s">
        <v>44</v>
      </c>
      <c r="E4291" s="35" t="s">
        <v>174</v>
      </c>
      <c r="F4291" s="46">
        <f>IF(Cadastro_Cargas!$E$7=0,0,IF(Perfil_Area!$U$5=0,0,MIN(Cadastro_Cargas!$E$7,MAX(Cadastro_Cargas!$F$7,Perfil_Area!$U$5*RANDBETWEEN(85,115)/100))))</f>
        <v>0.354</v>
      </c>
    </row>
    <row r="4292" ht="15.0" customHeight="1">
      <c r="A4292" s="45">
        <v>45670.75</v>
      </c>
      <c r="B4292" s="35">
        <v>18.0</v>
      </c>
      <c r="C4292" s="35" t="s">
        <v>128</v>
      </c>
      <c r="D4292" s="41" t="s">
        <v>56</v>
      </c>
      <c r="E4292" s="35" t="s">
        <v>174</v>
      </c>
      <c r="F4292" s="46">
        <f>IF(Cadastro_Cargas!$E$8=0,0,IF(Perfil_Area!$U$7=0,0,MIN(Cadastro_Cargas!$E$8,MAX(Cadastro_Cargas!$F$8,Perfil_Area!$U$7*RANDBETWEEN(85,115)/100))))</f>
        <v>0.176</v>
      </c>
    </row>
    <row r="4293" ht="15.0" customHeight="1">
      <c r="A4293" s="45">
        <v>45670.75</v>
      </c>
      <c r="B4293" s="35">
        <v>18.0</v>
      </c>
      <c r="C4293" s="35" t="s">
        <v>129</v>
      </c>
      <c r="D4293" s="36" t="s">
        <v>104</v>
      </c>
      <c r="E4293" s="35" t="s">
        <v>173</v>
      </c>
      <c r="F4293" s="46">
        <f>IF(Cadastro_Cargas!$E$9=0,0,IF(Perfil_Area!$U$10=0,0,MIN(Cadastro_Cargas!$E$9,MAX(Cadastro_Cargas!$F$9,Perfil_Area!$U$10*RANDBETWEEN(85,115)/100))))</f>
        <v>0</v>
      </c>
    </row>
    <row r="4294" ht="15.0" customHeight="1">
      <c r="A4294" s="45">
        <v>45670.75</v>
      </c>
      <c r="B4294" s="35">
        <v>18.0</v>
      </c>
      <c r="C4294" s="35" t="s">
        <v>129</v>
      </c>
      <c r="D4294" s="36" t="s">
        <v>105</v>
      </c>
      <c r="E4294" s="35" t="s">
        <v>173</v>
      </c>
      <c r="F4294" s="46">
        <f>IF(Cadastro_Cargas!$E$10=0,0,IF(Perfil_Area!$U$12=0,0,MIN(Cadastro_Cargas!$E$10,MAX(Cadastro_Cargas!$F$10,Perfil_Area!$U$12*RANDBETWEEN(85,115)/100))))</f>
        <v>0</v>
      </c>
    </row>
    <row r="4295" ht="15.0" customHeight="1">
      <c r="A4295" s="45">
        <v>45670.75</v>
      </c>
      <c r="B4295" s="35">
        <v>18.0</v>
      </c>
      <c r="C4295" s="35" t="s">
        <v>129</v>
      </c>
      <c r="D4295" s="36" t="s">
        <v>106</v>
      </c>
      <c r="E4295" s="35" t="s">
        <v>173</v>
      </c>
      <c r="F4295" s="46">
        <f>IF(Cadastro_Cargas!$E$11=0,0,IF(Perfil_Area!$U$14=0,0,MIN(Cadastro_Cargas!$E$11,MAX(Cadastro_Cargas!$F$11,Perfil_Area!$U$14*RANDBETWEEN(85,115)/100))))</f>
        <v>2.235887073</v>
      </c>
    </row>
    <row r="4296" ht="15.0" customHeight="1">
      <c r="A4296" s="45">
        <v>45670.75</v>
      </c>
      <c r="B4296" s="35">
        <v>18.0</v>
      </c>
      <c r="C4296" s="35" t="s">
        <v>129</v>
      </c>
      <c r="D4296" s="36" t="s">
        <v>107</v>
      </c>
      <c r="E4296" s="35" t="s">
        <v>173</v>
      </c>
      <c r="F4296" s="46">
        <f>IF(Cadastro_Cargas!$E$12=0,0,IF(Perfil_Area!$U$16=0,0,MIN(Cadastro_Cargas!$E$12,MAX(Cadastro_Cargas!$F$12,Perfil_Area!$U$16*RANDBETWEEN(85,115)/100))))</f>
        <v>0.2</v>
      </c>
    </row>
    <row r="4297" ht="15.0" customHeight="1">
      <c r="A4297" s="45">
        <v>45670.75</v>
      </c>
      <c r="B4297" s="35">
        <v>18.0</v>
      </c>
      <c r="C4297" s="35" t="s">
        <v>129</v>
      </c>
      <c r="D4297" s="39" t="s">
        <v>31</v>
      </c>
      <c r="E4297" s="35" t="s">
        <v>174</v>
      </c>
      <c r="F4297" s="46">
        <f>IF(Cadastro_Cargas!$E$13=0,0,IF(Perfil_Area!$U$4=0,0,MIN(Cadastro_Cargas!$E$13,MAX(Cadastro_Cargas!$F$13,Perfil_Area!$U$4*RANDBETWEEN(85,115)/100))))</f>
        <v>1.1175</v>
      </c>
    </row>
    <row r="4298" ht="15.0" customHeight="1">
      <c r="A4298" s="45">
        <v>45670.75</v>
      </c>
      <c r="B4298" s="35">
        <v>18.0</v>
      </c>
      <c r="C4298" s="35" t="s">
        <v>129</v>
      </c>
      <c r="D4298" s="40" t="s">
        <v>44</v>
      </c>
      <c r="E4298" s="35" t="s">
        <v>174</v>
      </c>
      <c r="F4298" s="46">
        <f>IF(Cadastro_Cargas!$E$14=0,0,IF(Perfil_Area!$U$6=0,0,MIN(Cadastro_Cargas!$E$14,MAX(Cadastro_Cargas!$F$14,Perfil_Area!$U$6*RANDBETWEEN(85,115)/100))))</f>
        <v>0.514</v>
      </c>
    </row>
    <row r="4299" ht="15.0" customHeight="1">
      <c r="A4299" s="45">
        <v>45670.75</v>
      </c>
      <c r="B4299" s="35">
        <v>18.0</v>
      </c>
      <c r="C4299" s="35" t="s">
        <v>129</v>
      </c>
      <c r="D4299" s="41" t="s">
        <v>56</v>
      </c>
      <c r="E4299" s="35" t="s">
        <v>174</v>
      </c>
      <c r="F4299" s="46">
        <f>IF(Cadastro_Cargas!$E$15=0,0,IF(Perfil_Area!$U$8=0,0,MIN(Cadastro_Cargas!$E$15,MAX(Cadastro_Cargas!$F$15,Perfil_Area!$U$8*RANDBETWEEN(85,115)/100))))</f>
        <v>0.336</v>
      </c>
    </row>
    <row r="4300" ht="15.0" customHeight="1">
      <c r="A4300" s="45">
        <v>45670.7916666667</v>
      </c>
      <c r="B4300" s="35">
        <v>19.0</v>
      </c>
      <c r="C4300" s="35" t="s">
        <v>128</v>
      </c>
      <c r="D4300" s="36" t="s">
        <v>104</v>
      </c>
      <c r="E4300" s="35" t="s">
        <v>173</v>
      </c>
      <c r="F4300" s="46">
        <f>IF(Cadastro_Cargas!$E$2=0,0,IF(Perfil_Area!$V$9=0,0,MIN(Cadastro_Cargas!$E$2,MAX(Cadastro_Cargas!$F$2,Perfil_Area!$V$9*RANDBETWEEN(85,115)/100))))</f>
        <v>0</v>
      </c>
    </row>
    <row r="4301" ht="15.0" customHeight="1">
      <c r="A4301" s="45">
        <v>45670.7916666667</v>
      </c>
      <c r="B4301" s="35">
        <v>19.0</v>
      </c>
      <c r="C4301" s="35" t="s">
        <v>128</v>
      </c>
      <c r="D4301" s="36" t="s">
        <v>105</v>
      </c>
      <c r="E4301" s="35" t="s">
        <v>173</v>
      </c>
      <c r="F4301" s="46">
        <f>IF(Cadastro_Cargas!$E$3=0,0,IF(Perfil_Area!$V$11=0,0,MIN(Cadastro_Cargas!$E$3,MAX(Cadastro_Cargas!$F$3,Perfil_Area!$V$11*RANDBETWEEN(85,115)/100))))</f>
        <v>0</v>
      </c>
    </row>
    <row r="4302" ht="15.0" customHeight="1">
      <c r="A4302" s="45">
        <v>45670.7916666667</v>
      </c>
      <c r="B4302" s="35">
        <v>19.0</v>
      </c>
      <c r="C4302" s="35" t="s">
        <v>128</v>
      </c>
      <c r="D4302" s="36" t="s">
        <v>106</v>
      </c>
      <c r="E4302" s="35" t="s">
        <v>173</v>
      </c>
      <c r="F4302" s="46">
        <f>IF(Cadastro_Cargas!$E$4=0,0,IF(Perfil_Area!$V$13=0,0,MIN(Cadastro_Cargas!$E$4,MAX(Cadastro_Cargas!$F$4,Perfil_Area!$V$13*RANDBETWEEN(85,115)/100))))</f>
        <v>0</v>
      </c>
    </row>
    <row r="4303" ht="15.0" customHeight="1">
      <c r="A4303" s="45">
        <v>45670.7916666667</v>
      </c>
      <c r="B4303" s="35">
        <v>19.0</v>
      </c>
      <c r="C4303" s="35" t="s">
        <v>128</v>
      </c>
      <c r="D4303" s="36" t="s">
        <v>107</v>
      </c>
      <c r="E4303" s="35" t="s">
        <v>173</v>
      </c>
      <c r="F4303" s="46">
        <f>IF(Cadastro_Cargas!$E$5=0,0,IF(Perfil_Area!$V$15=0,0,MIN(Cadastro_Cargas!$E$5,MAX(Cadastro_Cargas!$F$5,Perfil_Area!$V$15*RANDBETWEEN(85,115)/100))))</f>
        <v>0.192</v>
      </c>
    </row>
    <row r="4304" ht="15.0" customHeight="1">
      <c r="A4304" s="45">
        <v>45670.7916666667</v>
      </c>
      <c r="B4304" s="35">
        <v>19.0</v>
      </c>
      <c r="C4304" s="35" t="s">
        <v>128</v>
      </c>
      <c r="D4304" s="39" t="s">
        <v>31</v>
      </c>
      <c r="E4304" s="35" t="s">
        <v>174</v>
      </c>
      <c r="F4304" s="46">
        <f>IF(Cadastro_Cargas!$E$6=0,0,IF(Perfil_Area!$V$3=0,0,MIN(Cadastro_Cargas!$E$6,MAX(Cadastro_Cargas!$F$6,Perfil_Area!$V$3*RANDBETWEEN(85,115)/100))))</f>
        <v>0.606</v>
      </c>
    </row>
    <row r="4305" ht="15.0" customHeight="1">
      <c r="A4305" s="45">
        <v>45670.7916666667</v>
      </c>
      <c r="B4305" s="35">
        <v>19.0</v>
      </c>
      <c r="C4305" s="35" t="s">
        <v>128</v>
      </c>
      <c r="D4305" s="40" t="s">
        <v>44</v>
      </c>
      <c r="E4305" s="35" t="s">
        <v>174</v>
      </c>
      <c r="F4305" s="46">
        <f>IF(Cadastro_Cargas!$E$7=0,0,IF(Perfil_Area!$V$5=0,0,MIN(Cadastro_Cargas!$E$7,MAX(Cadastro_Cargas!$F$7,Perfil_Area!$V$5*RANDBETWEEN(85,115)/100))))</f>
        <v>0.354</v>
      </c>
    </row>
    <row r="4306" ht="15.0" customHeight="1">
      <c r="A4306" s="45">
        <v>45670.7916666667</v>
      </c>
      <c r="B4306" s="35">
        <v>19.0</v>
      </c>
      <c r="C4306" s="35" t="s">
        <v>128</v>
      </c>
      <c r="D4306" s="41" t="s">
        <v>56</v>
      </c>
      <c r="E4306" s="35" t="s">
        <v>174</v>
      </c>
      <c r="F4306" s="46">
        <f>IF(Cadastro_Cargas!$E$8=0,0,IF(Perfil_Area!$V$7=0,0,MIN(Cadastro_Cargas!$E$8,MAX(Cadastro_Cargas!$F$8,Perfil_Area!$V$7*RANDBETWEEN(85,115)/100))))</f>
        <v>0.176</v>
      </c>
    </row>
    <row r="4307" ht="15.0" customHeight="1">
      <c r="A4307" s="45">
        <v>45670.7916666667</v>
      </c>
      <c r="B4307" s="35">
        <v>19.0</v>
      </c>
      <c r="C4307" s="35" t="s">
        <v>129</v>
      </c>
      <c r="D4307" s="36" t="s">
        <v>104</v>
      </c>
      <c r="E4307" s="35" t="s">
        <v>173</v>
      </c>
      <c r="F4307" s="46">
        <f>IF(Cadastro_Cargas!$E$9=0,0,IF(Perfil_Area!$V$10=0,0,MIN(Cadastro_Cargas!$E$9,MAX(Cadastro_Cargas!$F$9,Perfil_Area!$V$10*RANDBETWEEN(85,115)/100))))</f>
        <v>0</v>
      </c>
    </row>
    <row r="4308" ht="15.0" customHeight="1">
      <c r="A4308" s="45">
        <v>45670.7916666667</v>
      </c>
      <c r="B4308" s="35">
        <v>19.0</v>
      </c>
      <c r="C4308" s="35" t="s">
        <v>129</v>
      </c>
      <c r="D4308" s="36" t="s">
        <v>105</v>
      </c>
      <c r="E4308" s="35" t="s">
        <v>173</v>
      </c>
      <c r="F4308" s="46">
        <f>IF(Cadastro_Cargas!$E$10=0,0,IF(Perfil_Area!$V$12=0,0,MIN(Cadastro_Cargas!$E$10,MAX(Cadastro_Cargas!$F$10,Perfil_Area!$V$12*RANDBETWEEN(85,115)/100))))</f>
        <v>0</v>
      </c>
    </row>
    <row r="4309" ht="15.0" customHeight="1">
      <c r="A4309" s="45">
        <v>45670.7916666667</v>
      </c>
      <c r="B4309" s="35">
        <v>19.0</v>
      </c>
      <c r="C4309" s="35" t="s">
        <v>129</v>
      </c>
      <c r="D4309" s="36" t="s">
        <v>106</v>
      </c>
      <c r="E4309" s="35" t="s">
        <v>173</v>
      </c>
      <c r="F4309" s="46">
        <f>IF(Cadastro_Cargas!$E$11=0,0,IF(Perfil_Area!$V$14=0,0,MIN(Cadastro_Cargas!$E$11,MAX(Cadastro_Cargas!$F$11,Perfil_Area!$V$14*RANDBETWEEN(85,115)/100))))</f>
        <v>2.112989599</v>
      </c>
    </row>
    <row r="4310" ht="15.0" customHeight="1">
      <c r="A4310" s="45">
        <v>45670.7916666667</v>
      </c>
      <c r="B4310" s="35">
        <v>19.0</v>
      </c>
      <c r="C4310" s="35" t="s">
        <v>129</v>
      </c>
      <c r="D4310" s="36" t="s">
        <v>107</v>
      </c>
      <c r="E4310" s="35" t="s">
        <v>173</v>
      </c>
      <c r="F4310" s="46">
        <f>IF(Cadastro_Cargas!$E$12=0,0,IF(Perfil_Area!$V$16=0,0,MIN(Cadastro_Cargas!$E$12,MAX(Cadastro_Cargas!$F$12,Perfil_Area!$V$16*RANDBETWEEN(85,115)/100))))</f>
        <v>0.188</v>
      </c>
    </row>
    <row r="4311" ht="15.0" customHeight="1">
      <c r="A4311" s="45">
        <v>45670.7916666667</v>
      </c>
      <c r="B4311" s="35">
        <v>19.0</v>
      </c>
      <c r="C4311" s="35" t="s">
        <v>129</v>
      </c>
      <c r="D4311" s="39" t="s">
        <v>31</v>
      </c>
      <c r="E4311" s="35" t="s">
        <v>174</v>
      </c>
      <c r="F4311" s="46">
        <f>IF(Cadastro_Cargas!$E$13=0,0,IF(Perfil_Area!$V$4=0,0,MIN(Cadastro_Cargas!$E$13,MAX(Cadastro_Cargas!$F$13,Perfil_Area!$V$4*RANDBETWEEN(85,115)/100))))</f>
        <v>1.1175</v>
      </c>
    </row>
    <row r="4312" ht="15.0" customHeight="1">
      <c r="A4312" s="45">
        <v>45670.7916666667</v>
      </c>
      <c r="B4312" s="35">
        <v>19.0</v>
      </c>
      <c r="C4312" s="35" t="s">
        <v>129</v>
      </c>
      <c r="D4312" s="40" t="s">
        <v>44</v>
      </c>
      <c r="E4312" s="35" t="s">
        <v>174</v>
      </c>
      <c r="F4312" s="46">
        <f>IF(Cadastro_Cargas!$E$14=0,0,IF(Perfil_Area!$V$6=0,0,MIN(Cadastro_Cargas!$E$14,MAX(Cadastro_Cargas!$F$14,Perfil_Area!$V$6*RANDBETWEEN(85,115)/100))))</f>
        <v>0.514</v>
      </c>
    </row>
    <row r="4313" ht="15.0" customHeight="1">
      <c r="A4313" s="45">
        <v>45670.7916666667</v>
      </c>
      <c r="B4313" s="35">
        <v>19.0</v>
      </c>
      <c r="C4313" s="35" t="s">
        <v>129</v>
      </c>
      <c r="D4313" s="41" t="s">
        <v>56</v>
      </c>
      <c r="E4313" s="35" t="s">
        <v>174</v>
      </c>
      <c r="F4313" s="46">
        <f>IF(Cadastro_Cargas!$E$15=0,0,IF(Perfil_Area!$V$8=0,0,MIN(Cadastro_Cargas!$E$15,MAX(Cadastro_Cargas!$F$15,Perfil_Area!$V$8*RANDBETWEEN(85,115)/100))))</f>
        <v>0.336</v>
      </c>
    </row>
    <row r="4314" ht="15.0" customHeight="1">
      <c r="A4314" s="45">
        <v>45670.8333333333</v>
      </c>
      <c r="B4314" s="35">
        <v>20.0</v>
      </c>
      <c r="C4314" s="35" t="s">
        <v>128</v>
      </c>
      <c r="D4314" s="36" t="s">
        <v>104</v>
      </c>
      <c r="E4314" s="35" t="s">
        <v>173</v>
      </c>
      <c r="F4314" s="46">
        <f>IF(Cadastro_Cargas!$E$2=0,0,IF(Perfil_Area!$W$9=0,0,MIN(Cadastro_Cargas!$E$2,MAX(Cadastro_Cargas!$F$2,Perfil_Area!$W$9*RANDBETWEEN(85,115)/100))))</f>
        <v>4</v>
      </c>
    </row>
    <row r="4315" ht="15.0" customHeight="1">
      <c r="A4315" s="45">
        <v>45670.8333333333</v>
      </c>
      <c r="B4315" s="35">
        <v>20.0</v>
      </c>
      <c r="C4315" s="35" t="s">
        <v>128</v>
      </c>
      <c r="D4315" s="36" t="s">
        <v>105</v>
      </c>
      <c r="E4315" s="35" t="s">
        <v>173</v>
      </c>
      <c r="F4315" s="46">
        <f>IF(Cadastro_Cargas!$E$3=0,0,IF(Perfil_Area!$W$11=0,0,MIN(Cadastro_Cargas!$E$3,MAX(Cadastro_Cargas!$F$3,Perfil_Area!$W$11*RANDBETWEEN(85,115)/100))))</f>
        <v>0</v>
      </c>
    </row>
    <row r="4316" ht="15.0" customHeight="1">
      <c r="A4316" s="45">
        <v>45670.8333333333</v>
      </c>
      <c r="B4316" s="35">
        <v>20.0</v>
      </c>
      <c r="C4316" s="35" t="s">
        <v>128</v>
      </c>
      <c r="D4316" s="36" t="s">
        <v>106</v>
      </c>
      <c r="E4316" s="35" t="s">
        <v>173</v>
      </c>
      <c r="F4316" s="46">
        <f>IF(Cadastro_Cargas!$E$4=0,0,IF(Perfil_Area!$W$13=0,0,MIN(Cadastro_Cargas!$E$4,MAX(Cadastro_Cargas!$F$4,Perfil_Area!$W$13*RANDBETWEEN(85,115)/100))))</f>
        <v>0</v>
      </c>
    </row>
    <row r="4317" ht="15.0" customHeight="1">
      <c r="A4317" s="45">
        <v>45670.8333333333</v>
      </c>
      <c r="B4317" s="35">
        <v>20.0</v>
      </c>
      <c r="C4317" s="35" t="s">
        <v>128</v>
      </c>
      <c r="D4317" s="36" t="s">
        <v>107</v>
      </c>
      <c r="E4317" s="35" t="s">
        <v>173</v>
      </c>
      <c r="F4317" s="46">
        <f>IF(Cadastro_Cargas!$E$5=0,0,IF(Perfil_Area!$W$15=0,0,MIN(Cadastro_Cargas!$E$5,MAX(Cadastro_Cargas!$F$5,Perfil_Area!$W$15*RANDBETWEEN(85,115)/100))))</f>
        <v>0.2</v>
      </c>
    </row>
    <row r="4318" ht="15.0" customHeight="1">
      <c r="A4318" s="45">
        <v>45670.8333333333</v>
      </c>
      <c r="B4318" s="35">
        <v>20.0</v>
      </c>
      <c r="C4318" s="35" t="s">
        <v>128</v>
      </c>
      <c r="D4318" s="39" t="s">
        <v>31</v>
      </c>
      <c r="E4318" s="35" t="s">
        <v>174</v>
      </c>
      <c r="F4318" s="46">
        <f>IF(Cadastro_Cargas!$E$6=0,0,IF(Perfil_Area!$W$3=0,0,MIN(Cadastro_Cargas!$E$6,MAX(Cadastro_Cargas!$F$6,Perfil_Area!$W$3*RANDBETWEEN(85,115)/100))))</f>
        <v>0.606</v>
      </c>
    </row>
    <row r="4319" ht="15.0" customHeight="1">
      <c r="A4319" s="45">
        <v>45670.8333333333</v>
      </c>
      <c r="B4319" s="35">
        <v>20.0</v>
      </c>
      <c r="C4319" s="35" t="s">
        <v>128</v>
      </c>
      <c r="D4319" s="40" t="s">
        <v>44</v>
      </c>
      <c r="E4319" s="35" t="s">
        <v>174</v>
      </c>
      <c r="F4319" s="46">
        <f>IF(Cadastro_Cargas!$E$7=0,0,IF(Perfil_Area!$W$5=0,0,MIN(Cadastro_Cargas!$E$7,MAX(Cadastro_Cargas!$F$7,Perfil_Area!$W$5*RANDBETWEEN(85,115)/100))))</f>
        <v>0.2669</v>
      </c>
    </row>
    <row r="4320" ht="15.0" customHeight="1">
      <c r="A4320" s="45">
        <v>45670.8333333333</v>
      </c>
      <c r="B4320" s="35">
        <v>20.0</v>
      </c>
      <c r="C4320" s="35" t="s">
        <v>128</v>
      </c>
      <c r="D4320" s="41" t="s">
        <v>56</v>
      </c>
      <c r="E4320" s="35" t="s">
        <v>174</v>
      </c>
      <c r="F4320" s="46">
        <f>IF(Cadastro_Cargas!$E$8=0,0,IF(Perfil_Area!$W$7=0,0,MIN(Cadastro_Cargas!$E$8,MAX(Cadastro_Cargas!$F$8,Perfil_Area!$W$7*RANDBETWEEN(85,115)/100))))</f>
        <v>0.176</v>
      </c>
    </row>
    <row r="4321" ht="15.0" customHeight="1">
      <c r="A4321" s="45">
        <v>45670.8333333333</v>
      </c>
      <c r="B4321" s="35">
        <v>20.0</v>
      </c>
      <c r="C4321" s="35" t="s">
        <v>129</v>
      </c>
      <c r="D4321" s="36" t="s">
        <v>104</v>
      </c>
      <c r="E4321" s="35" t="s">
        <v>173</v>
      </c>
      <c r="F4321" s="46">
        <f>IF(Cadastro_Cargas!$E$9=0,0,IF(Perfil_Area!$W$10=0,0,MIN(Cadastro_Cargas!$E$9,MAX(Cadastro_Cargas!$F$9,Perfil_Area!$W$10*RANDBETWEEN(85,115)/100))))</f>
        <v>7.04</v>
      </c>
    </row>
    <row r="4322" ht="15.0" customHeight="1">
      <c r="A4322" s="45">
        <v>45670.8333333333</v>
      </c>
      <c r="B4322" s="35">
        <v>20.0</v>
      </c>
      <c r="C4322" s="35" t="s">
        <v>129</v>
      </c>
      <c r="D4322" s="36" t="s">
        <v>105</v>
      </c>
      <c r="E4322" s="35" t="s">
        <v>173</v>
      </c>
      <c r="F4322" s="46">
        <f>IF(Cadastro_Cargas!$E$10=0,0,IF(Perfil_Area!$W$12=0,0,MIN(Cadastro_Cargas!$E$10,MAX(Cadastro_Cargas!$F$10,Perfil_Area!$W$12*RANDBETWEEN(85,115)/100))))</f>
        <v>17.6</v>
      </c>
    </row>
    <row r="4323" ht="15.0" customHeight="1">
      <c r="A4323" s="45">
        <v>45670.8333333333</v>
      </c>
      <c r="B4323" s="35">
        <v>20.0</v>
      </c>
      <c r="C4323" s="35" t="s">
        <v>129</v>
      </c>
      <c r="D4323" s="36" t="s">
        <v>106</v>
      </c>
      <c r="E4323" s="35" t="s">
        <v>173</v>
      </c>
      <c r="F4323" s="46">
        <f>IF(Cadastro_Cargas!$E$11=0,0,IF(Perfil_Area!$W$14=0,0,MIN(Cadastro_Cargas!$E$11,MAX(Cadastro_Cargas!$F$11,Perfil_Area!$W$14*RANDBETWEEN(85,115)/100))))</f>
        <v>2.084576523</v>
      </c>
    </row>
    <row r="4324" ht="15.0" customHeight="1">
      <c r="A4324" s="45">
        <v>45670.8333333333</v>
      </c>
      <c r="B4324" s="35">
        <v>20.0</v>
      </c>
      <c r="C4324" s="35" t="s">
        <v>129</v>
      </c>
      <c r="D4324" s="36" t="s">
        <v>107</v>
      </c>
      <c r="E4324" s="35" t="s">
        <v>173</v>
      </c>
      <c r="F4324" s="46">
        <f>IF(Cadastro_Cargas!$E$12=0,0,IF(Perfil_Area!$W$16=0,0,MIN(Cadastro_Cargas!$E$12,MAX(Cadastro_Cargas!$F$12,Perfil_Area!$W$16*RANDBETWEEN(85,115)/100))))</f>
        <v>0.172</v>
      </c>
    </row>
    <row r="4325" ht="15.0" customHeight="1">
      <c r="A4325" s="45">
        <v>45670.8333333333</v>
      </c>
      <c r="B4325" s="35">
        <v>20.0</v>
      </c>
      <c r="C4325" s="35" t="s">
        <v>129</v>
      </c>
      <c r="D4325" s="39" t="s">
        <v>31</v>
      </c>
      <c r="E4325" s="35" t="s">
        <v>174</v>
      </c>
      <c r="F4325" s="46">
        <f>IF(Cadastro_Cargas!$E$13=0,0,IF(Perfil_Area!$W$4=0,0,MIN(Cadastro_Cargas!$E$13,MAX(Cadastro_Cargas!$F$13,Perfil_Area!$W$4*RANDBETWEEN(85,115)/100))))</f>
        <v>1.1175</v>
      </c>
    </row>
    <row r="4326" ht="15.0" customHeight="1">
      <c r="A4326" s="45">
        <v>45670.8333333333</v>
      </c>
      <c r="B4326" s="35">
        <v>20.0</v>
      </c>
      <c r="C4326" s="35" t="s">
        <v>129</v>
      </c>
      <c r="D4326" s="40" t="s">
        <v>44</v>
      </c>
      <c r="E4326" s="35" t="s">
        <v>174</v>
      </c>
      <c r="F4326" s="46">
        <f>IF(Cadastro_Cargas!$E$14=0,0,IF(Perfil_Area!$W$6=0,0,MIN(Cadastro_Cargas!$E$14,MAX(Cadastro_Cargas!$F$14,Perfil_Area!$W$6*RANDBETWEEN(85,115)/100))))</f>
        <v>0.50848</v>
      </c>
    </row>
    <row r="4327" ht="15.0" customHeight="1">
      <c r="A4327" s="45">
        <v>45670.8333333333</v>
      </c>
      <c r="B4327" s="35">
        <v>20.0</v>
      </c>
      <c r="C4327" s="35" t="s">
        <v>129</v>
      </c>
      <c r="D4327" s="41" t="s">
        <v>56</v>
      </c>
      <c r="E4327" s="35" t="s">
        <v>174</v>
      </c>
      <c r="F4327" s="46">
        <f>IF(Cadastro_Cargas!$E$15=0,0,IF(Perfil_Area!$W$8=0,0,MIN(Cadastro_Cargas!$E$15,MAX(Cadastro_Cargas!$F$15,Perfil_Area!$W$8*RANDBETWEEN(85,115)/100))))</f>
        <v>0.336</v>
      </c>
    </row>
    <row r="4328" ht="15.0" customHeight="1">
      <c r="A4328" s="45">
        <v>45670.875</v>
      </c>
      <c r="B4328" s="35">
        <v>21.0</v>
      </c>
      <c r="C4328" s="35" t="s">
        <v>128</v>
      </c>
      <c r="D4328" s="36" t="s">
        <v>104</v>
      </c>
      <c r="E4328" s="35" t="s">
        <v>173</v>
      </c>
      <c r="F4328" s="46">
        <f>IF(Cadastro_Cargas!$E$2=0,0,IF(Perfil_Area!$X$9=0,0,MIN(Cadastro_Cargas!$E$2,MAX(Cadastro_Cargas!$F$2,Perfil_Area!$X$9*RANDBETWEEN(85,115)/100))))</f>
        <v>4</v>
      </c>
    </row>
    <row r="4329" ht="15.0" customHeight="1">
      <c r="A4329" s="45">
        <v>45670.875</v>
      </c>
      <c r="B4329" s="35">
        <v>21.0</v>
      </c>
      <c r="C4329" s="35" t="s">
        <v>128</v>
      </c>
      <c r="D4329" s="36" t="s">
        <v>105</v>
      </c>
      <c r="E4329" s="35" t="s">
        <v>173</v>
      </c>
      <c r="F4329" s="46">
        <f>IF(Cadastro_Cargas!$E$3=0,0,IF(Perfil_Area!$X$11=0,0,MIN(Cadastro_Cargas!$E$3,MAX(Cadastro_Cargas!$F$3,Perfil_Area!$X$11*RANDBETWEEN(85,115)/100))))</f>
        <v>0</v>
      </c>
    </row>
    <row r="4330" ht="15.0" customHeight="1">
      <c r="A4330" s="45">
        <v>45670.875</v>
      </c>
      <c r="B4330" s="35">
        <v>21.0</v>
      </c>
      <c r="C4330" s="35" t="s">
        <v>128</v>
      </c>
      <c r="D4330" s="36" t="s">
        <v>106</v>
      </c>
      <c r="E4330" s="35" t="s">
        <v>173</v>
      </c>
      <c r="F4330" s="46">
        <f>IF(Cadastro_Cargas!$E$4=0,0,IF(Perfil_Area!$X$13=0,0,MIN(Cadastro_Cargas!$E$4,MAX(Cadastro_Cargas!$F$4,Perfil_Area!$X$13*RANDBETWEEN(85,115)/100))))</f>
        <v>0</v>
      </c>
    </row>
    <row r="4331" ht="15.0" customHeight="1">
      <c r="A4331" s="45">
        <v>45670.875</v>
      </c>
      <c r="B4331" s="35">
        <v>21.0</v>
      </c>
      <c r="C4331" s="35" t="s">
        <v>128</v>
      </c>
      <c r="D4331" s="36" t="s">
        <v>107</v>
      </c>
      <c r="E4331" s="35" t="s">
        <v>173</v>
      </c>
      <c r="F4331" s="46">
        <f>IF(Cadastro_Cargas!$E$5=0,0,IF(Perfil_Area!$X$15=0,0,MIN(Cadastro_Cargas!$E$5,MAX(Cadastro_Cargas!$F$5,Perfil_Area!$X$15*RANDBETWEEN(85,115)/100))))</f>
        <v>0.2</v>
      </c>
    </row>
    <row r="4332" ht="15.0" customHeight="1">
      <c r="A4332" s="45">
        <v>45670.875</v>
      </c>
      <c r="B4332" s="35">
        <v>21.0</v>
      </c>
      <c r="C4332" s="35" t="s">
        <v>128</v>
      </c>
      <c r="D4332" s="39" t="s">
        <v>31</v>
      </c>
      <c r="E4332" s="35" t="s">
        <v>174</v>
      </c>
      <c r="F4332" s="46">
        <f>IF(Cadastro_Cargas!$E$6=0,0,IF(Perfil_Area!$X$3=0,0,MIN(Cadastro_Cargas!$E$6,MAX(Cadastro_Cargas!$F$6,Perfil_Area!$X$3*RANDBETWEEN(85,115)/100))))</f>
        <v>0.606</v>
      </c>
    </row>
    <row r="4333" ht="15.0" customHeight="1">
      <c r="A4333" s="45">
        <v>45670.875</v>
      </c>
      <c r="B4333" s="35">
        <v>21.0</v>
      </c>
      <c r="C4333" s="35" t="s">
        <v>128</v>
      </c>
      <c r="D4333" s="40" t="s">
        <v>44</v>
      </c>
      <c r="E4333" s="35" t="s">
        <v>174</v>
      </c>
      <c r="F4333" s="46">
        <f>IF(Cadastro_Cargas!$E$7=0,0,IF(Perfil_Area!$X$5=0,0,MIN(Cadastro_Cargas!$E$7,MAX(Cadastro_Cargas!$F$7,Perfil_Area!$X$5*RANDBETWEEN(85,115)/100))))</f>
        <v>0.28496</v>
      </c>
    </row>
    <row r="4334" ht="15.0" customHeight="1">
      <c r="A4334" s="45">
        <v>45670.875</v>
      </c>
      <c r="B4334" s="35">
        <v>21.0</v>
      </c>
      <c r="C4334" s="35" t="s">
        <v>128</v>
      </c>
      <c r="D4334" s="41" t="s">
        <v>56</v>
      </c>
      <c r="E4334" s="35" t="s">
        <v>174</v>
      </c>
      <c r="F4334" s="46">
        <f>IF(Cadastro_Cargas!$E$8=0,0,IF(Perfil_Area!$X$7=0,0,MIN(Cadastro_Cargas!$E$8,MAX(Cadastro_Cargas!$F$8,Perfil_Area!$X$7*RANDBETWEEN(85,115)/100))))</f>
        <v>0.176</v>
      </c>
    </row>
    <row r="4335" ht="15.0" customHeight="1">
      <c r="A4335" s="45">
        <v>45670.875</v>
      </c>
      <c r="B4335" s="35">
        <v>21.0</v>
      </c>
      <c r="C4335" s="35" t="s">
        <v>129</v>
      </c>
      <c r="D4335" s="36" t="s">
        <v>104</v>
      </c>
      <c r="E4335" s="35" t="s">
        <v>173</v>
      </c>
      <c r="F4335" s="46">
        <f>IF(Cadastro_Cargas!$E$9=0,0,IF(Perfil_Area!$X$10=0,0,MIN(Cadastro_Cargas!$E$9,MAX(Cadastro_Cargas!$F$9,Perfil_Area!$X$10*RANDBETWEEN(85,115)/100))))</f>
        <v>8</v>
      </c>
    </row>
    <row r="4336" ht="15.0" customHeight="1">
      <c r="A4336" s="45">
        <v>45670.875</v>
      </c>
      <c r="B4336" s="35">
        <v>21.0</v>
      </c>
      <c r="C4336" s="35" t="s">
        <v>129</v>
      </c>
      <c r="D4336" s="36" t="s">
        <v>105</v>
      </c>
      <c r="E4336" s="35" t="s">
        <v>173</v>
      </c>
      <c r="F4336" s="46">
        <f>IF(Cadastro_Cargas!$E$10=0,0,IF(Perfil_Area!$X$12=0,0,MIN(Cadastro_Cargas!$E$10,MAX(Cadastro_Cargas!$F$10,Perfil_Area!$X$12*RANDBETWEEN(85,115)/100))))</f>
        <v>17.6</v>
      </c>
    </row>
    <row r="4337" ht="15.0" customHeight="1">
      <c r="A4337" s="45">
        <v>45670.875</v>
      </c>
      <c r="B4337" s="35">
        <v>21.0</v>
      </c>
      <c r="C4337" s="35" t="s">
        <v>129</v>
      </c>
      <c r="D4337" s="36" t="s">
        <v>106</v>
      </c>
      <c r="E4337" s="35" t="s">
        <v>173</v>
      </c>
      <c r="F4337" s="46">
        <f>IF(Cadastro_Cargas!$E$11=0,0,IF(Perfil_Area!$X$14=0,0,MIN(Cadastro_Cargas!$E$11,MAX(Cadastro_Cargas!$F$11,Perfil_Area!$X$14*RANDBETWEEN(85,115)/100))))</f>
        <v>2.367013373</v>
      </c>
    </row>
    <row r="4338" ht="15.0" customHeight="1">
      <c r="A4338" s="45">
        <v>45670.875</v>
      </c>
      <c r="B4338" s="35">
        <v>21.0</v>
      </c>
      <c r="C4338" s="35" t="s">
        <v>129</v>
      </c>
      <c r="D4338" s="36" t="s">
        <v>107</v>
      </c>
      <c r="E4338" s="35" t="s">
        <v>173</v>
      </c>
      <c r="F4338" s="46">
        <f>IF(Cadastro_Cargas!$E$12=0,0,IF(Perfil_Area!$X$16=0,0,MIN(Cadastro_Cargas!$E$12,MAX(Cadastro_Cargas!$F$12,Perfil_Area!$X$16*RANDBETWEEN(85,115)/100))))</f>
        <v>0.2</v>
      </c>
    </row>
    <row r="4339" ht="15.0" customHeight="1">
      <c r="A4339" s="45">
        <v>45670.875</v>
      </c>
      <c r="B4339" s="35">
        <v>21.0</v>
      </c>
      <c r="C4339" s="35" t="s">
        <v>129</v>
      </c>
      <c r="D4339" s="39" t="s">
        <v>31</v>
      </c>
      <c r="E4339" s="35" t="s">
        <v>174</v>
      </c>
      <c r="F4339" s="46">
        <f>IF(Cadastro_Cargas!$E$13=0,0,IF(Perfil_Area!$X$4=0,0,MIN(Cadastro_Cargas!$E$13,MAX(Cadastro_Cargas!$F$13,Perfil_Area!$X$4*RANDBETWEEN(85,115)/100))))</f>
        <v>1.1175</v>
      </c>
    </row>
    <row r="4340" ht="15.0" customHeight="1">
      <c r="A4340" s="45">
        <v>45670.875</v>
      </c>
      <c r="B4340" s="35">
        <v>21.0</v>
      </c>
      <c r="C4340" s="35" t="s">
        <v>129</v>
      </c>
      <c r="D4340" s="40" t="s">
        <v>44</v>
      </c>
      <c r="E4340" s="35" t="s">
        <v>174</v>
      </c>
      <c r="F4340" s="46">
        <f>IF(Cadastro_Cargas!$E$14=0,0,IF(Perfil_Area!$X$6=0,0,MIN(Cadastro_Cargas!$E$14,MAX(Cadastro_Cargas!$F$14,Perfil_Area!$X$6*RANDBETWEEN(85,115)/100))))</f>
        <v>0.41764</v>
      </c>
    </row>
    <row r="4341" ht="15.0" customHeight="1">
      <c r="A4341" s="45">
        <v>45670.875</v>
      </c>
      <c r="B4341" s="35">
        <v>21.0</v>
      </c>
      <c r="C4341" s="35" t="s">
        <v>129</v>
      </c>
      <c r="D4341" s="41" t="s">
        <v>56</v>
      </c>
      <c r="E4341" s="35" t="s">
        <v>174</v>
      </c>
      <c r="F4341" s="46">
        <f>IF(Cadastro_Cargas!$E$15=0,0,IF(Perfil_Area!$X$8=0,0,MIN(Cadastro_Cargas!$E$15,MAX(Cadastro_Cargas!$F$15,Perfil_Area!$X$8*RANDBETWEEN(85,115)/100))))</f>
        <v>0.336</v>
      </c>
    </row>
    <row r="4342" ht="15.0" customHeight="1">
      <c r="A4342" s="45">
        <v>45670.9166666667</v>
      </c>
      <c r="B4342" s="35">
        <v>22.0</v>
      </c>
      <c r="C4342" s="35" t="s">
        <v>128</v>
      </c>
      <c r="D4342" s="36" t="s">
        <v>104</v>
      </c>
      <c r="E4342" s="35" t="s">
        <v>173</v>
      </c>
      <c r="F4342" s="46">
        <f>IF(Cadastro_Cargas!$E$2=0,0,IF(Perfil_Area!$Y$9=0,0,MIN(Cadastro_Cargas!$E$2,MAX(Cadastro_Cargas!$F$2,Perfil_Area!$Y$9*RANDBETWEEN(85,115)/100))))</f>
        <v>3.84</v>
      </c>
    </row>
    <row r="4343" ht="15.0" customHeight="1">
      <c r="A4343" s="45">
        <v>45670.9166666667</v>
      </c>
      <c r="B4343" s="35">
        <v>22.0</v>
      </c>
      <c r="C4343" s="35" t="s">
        <v>128</v>
      </c>
      <c r="D4343" s="36" t="s">
        <v>105</v>
      </c>
      <c r="E4343" s="35" t="s">
        <v>173</v>
      </c>
      <c r="F4343" s="46">
        <f>IF(Cadastro_Cargas!$E$3=0,0,IF(Perfil_Area!$Y$11=0,0,MIN(Cadastro_Cargas!$E$3,MAX(Cadastro_Cargas!$F$3,Perfil_Area!$Y$11*RANDBETWEEN(85,115)/100))))</f>
        <v>0</v>
      </c>
    </row>
    <row r="4344" ht="15.0" customHeight="1">
      <c r="A4344" s="45">
        <v>45670.9166666667</v>
      </c>
      <c r="B4344" s="35">
        <v>22.0</v>
      </c>
      <c r="C4344" s="35" t="s">
        <v>128</v>
      </c>
      <c r="D4344" s="36" t="s">
        <v>106</v>
      </c>
      <c r="E4344" s="35" t="s">
        <v>173</v>
      </c>
      <c r="F4344" s="46">
        <f>IF(Cadastro_Cargas!$E$4=0,0,IF(Perfil_Area!$Y$13=0,0,MIN(Cadastro_Cargas!$E$4,MAX(Cadastro_Cargas!$F$4,Perfil_Area!$Y$13*RANDBETWEEN(85,115)/100))))</f>
        <v>0</v>
      </c>
    </row>
    <row r="4345" ht="15.0" customHeight="1">
      <c r="A4345" s="45">
        <v>45670.9166666667</v>
      </c>
      <c r="B4345" s="35">
        <v>22.0</v>
      </c>
      <c r="C4345" s="35" t="s">
        <v>128</v>
      </c>
      <c r="D4345" s="36" t="s">
        <v>107</v>
      </c>
      <c r="E4345" s="35" t="s">
        <v>173</v>
      </c>
      <c r="F4345" s="46">
        <f>IF(Cadastro_Cargas!$E$5=0,0,IF(Perfil_Area!$Y$15=0,0,MIN(Cadastro_Cargas!$E$5,MAX(Cadastro_Cargas!$F$5,Perfil_Area!$Y$15*RANDBETWEEN(85,115)/100))))</f>
        <v>0.2</v>
      </c>
    </row>
    <row r="4346" ht="15.0" customHeight="1">
      <c r="A4346" s="45">
        <v>45670.9166666667</v>
      </c>
      <c r="B4346" s="35">
        <v>22.0</v>
      </c>
      <c r="C4346" s="35" t="s">
        <v>128</v>
      </c>
      <c r="D4346" s="39" t="s">
        <v>31</v>
      </c>
      <c r="E4346" s="35" t="s">
        <v>174</v>
      </c>
      <c r="F4346" s="46">
        <f>IF(Cadastro_Cargas!$E$6=0,0,IF(Perfil_Area!$Y$3=0,0,MIN(Cadastro_Cargas!$E$6,MAX(Cadastro_Cargas!$F$6,Perfil_Area!$Y$3*RANDBETWEEN(85,115)/100))))</f>
        <v>0.606</v>
      </c>
    </row>
    <row r="4347" ht="15.0" customHeight="1">
      <c r="A4347" s="45">
        <v>45670.9166666667</v>
      </c>
      <c r="B4347" s="35">
        <v>22.0</v>
      </c>
      <c r="C4347" s="35" t="s">
        <v>128</v>
      </c>
      <c r="D4347" s="40" t="s">
        <v>44</v>
      </c>
      <c r="E4347" s="35" t="s">
        <v>174</v>
      </c>
      <c r="F4347" s="46">
        <f>IF(Cadastro_Cargas!$E$7=0,0,IF(Perfil_Area!$Y$5=0,0,MIN(Cadastro_Cargas!$E$7,MAX(Cadastro_Cargas!$F$7,Perfil_Area!$Y$5*RANDBETWEEN(85,115)/100))))</f>
        <v>0.274</v>
      </c>
    </row>
    <row r="4348" ht="15.0" customHeight="1">
      <c r="A4348" s="45">
        <v>45670.9166666667</v>
      </c>
      <c r="B4348" s="35">
        <v>22.0</v>
      </c>
      <c r="C4348" s="35" t="s">
        <v>128</v>
      </c>
      <c r="D4348" s="41" t="s">
        <v>56</v>
      </c>
      <c r="E4348" s="35" t="s">
        <v>174</v>
      </c>
      <c r="F4348" s="46">
        <f>IF(Cadastro_Cargas!$E$8=0,0,IF(Perfil_Area!$Y$7=0,0,MIN(Cadastro_Cargas!$E$8,MAX(Cadastro_Cargas!$F$8,Perfil_Area!$Y$7*RANDBETWEEN(85,115)/100))))</f>
        <v>0.176</v>
      </c>
    </row>
    <row r="4349" ht="15.0" customHeight="1">
      <c r="A4349" s="45">
        <v>45670.9166666667</v>
      </c>
      <c r="B4349" s="35">
        <v>22.0</v>
      </c>
      <c r="C4349" s="35" t="s">
        <v>129</v>
      </c>
      <c r="D4349" s="36" t="s">
        <v>104</v>
      </c>
      <c r="E4349" s="35" t="s">
        <v>173</v>
      </c>
      <c r="F4349" s="46">
        <f>IF(Cadastro_Cargas!$E$9=0,0,IF(Perfil_Area!$Y$10=0,0,MIN(Cadastro_Cargas!$E$9,MAX(Cadastro_Cargas!$F$9,Perfil_Area!$Y$10*RANDBETWEEN(85,115)/100))))</f>
        <v>8</v>
      </c>
    </row>
    <row r="4350" ht="15.0" customHeight="1">
      <c r="A4350" s="45">
        <v>45670.9166666667</v>
      </c>
      <c r="B4350" s="35">
        <v>22.0</v>
      </c>
      <c r="C4350" s="35" t="s">
        <v>129</v>
      </c>
      <c r="D4350" s="36" t="s">
        <v>105</v>
      </c>
      <c r="E4350" s="35" t="s">
        <v>173</v>
      </c>
      <c r="F4350" s="46">
        <f>IF(Cadastro_Cargas!$E$10=0,0,IF(Perfil_Area!$Y$12=0,0,MIN(Cadastro_Cargas!$E$10,MAX(Cadastro_Cargas!$F$10,Perfil_Area!$Y$12*RANDBETWEEN(85,115)/100))))</f>
        <v>0</v>
      </c>
    </row>
    <row r="4351" ht="15.0" customHeight="1">
      <c r="A4351" s="45">
        <v>45670.9166666667</v>
      </c>
      <c r="B4351" s="35">
        <v>22.0</v>
      </c>
      <c r="C4351" s="35" t="s">
        <v>129</v>
      </c>
      <c r="D4351" s="36" t="s">
        <v>106</v>
      </c>
      <c r="E4351" s="35" t="s">
        <v>173</v>
      </c>
      <c r="F4351" s="46">
        <f>IF(Cadastro_Cargas!$E$11=0,0,IF(Perfil_Area!$Y$14=0,0,MIN(Cadastro_Cargas!$E$11,MAX(Cadastro_Cargas!$F$11,Perfil_Area!$Y$14*RANDBETWEEN(85,115)/100))))</f>
        <v>2.367013373</v>
      </c>
    </row>
    <row r="4352" ht="15.0" customHeight="1">
      <c r="A4352" s="45">
        <v>45670.9166666667</v>
      </c>
      <c r="B4352" s="35">
        <v>22.0</v>
      </c>
      <c r="C4352" s="35" t="s">
        <v>129</v>
      </c>
      <c r="D4352" s="36" t="s">
        <v>107</v>
      </c>
      <c r="E4352" s="35" t="s">
        <v>173</v>
      </c>
      <c r="F4352" s="46">
        <f>IF(Cadastro_Cargas!$E$12=0,0,IF(Perfil_Area!$Y$16=0,0,MIN(Cadastro_Cargas!$E$12,MAX(Cadastro_Cargas!$F$12,Perfil_Area!$Y$16*RANDBETWEEN(85,115)/100))))</f>
        <v>0.184</v>
      </c>
    </row>
    <row r="4353" ht="15.0" customHeight="1">
      <c r="A4353" s="45">
        <v>45670.9166666667</v>
      </c>
      <c r="B4353" s="35">
        <v>22.0</v>
      </c>
      <c r="C4353" s="35" t="s">
        <v>129</v>
      </c>
      <c r="D4353" s="39" t="s">
        <v>31</v>
      </c>
      <c r="E4353" s="35" t="s">
        <v>174</v>
      </c>
      <c r="F4353" s="46">
        <f>IF(Cadastro_Cargas!$E$13=0,0,IF(Perfil_Area!$Y$4=0,0,MIN(Cadastro_Cargas!$E$13,MAX(Cadastro_Cargas!$F$13,Perfil_Area!$Y$4*RANDBETWEEN(85,115)/100))))</f>
        <v>1.1175</v>
      </c>
    </row>
    <row r="4354" ht="15.0" customHeight="1">
      <c r="A4354" s="45">
        <v>45670.9166666667</v>
      </c>
      <c r="B4354" s="35">
        <v>22.0</v>
      </c>
      <c r="C4354" s="35" t="s">
        <v>129</v>
      </c>
      <c r="D4354" s="40" t="s">
        <v>44</v>
      </c>
      <c r="E4354" s="35" t="s">
        <v>174</v>
      </c>
      <c r="F4354" s="46">
        <f>IF(Cadastro_Cargas!$E$14=0,0,IF(Perfil_Area!$Y$6=0,0,MIN(Cadastro_Cargas!$E$14,MAX(Cadastro_Cargas!$F$14,Perfil_Area!$Y$6*RANDBETWEEN(85,115)/100))))</f>
        <v>0.3743</v>
      </c>
    </row>
    <row r="4355" ht="15.0" customHeight="1">
      <c r="A4355" s="45">
        <v>45670.9166666667</v>
      </c>
      <c r="B4355" s="35">
        <v>22.0</v>
      </c>
      <c r="C4355" s="35" t="s">
        <v>129</v>
      </c>
      <c r="D4355" s="41" t="s">
        <v>56</v>
      </c>
      <c r="E4355" s="35" t="s">
        <v>174</v>
      </c>
      <c r="F4355" s="46">
        <f>IF(Cadastro_Cargas!$E$15=0,0,IF(Perfil_Area!$Y$8=0,0,MIN(Cadastro_Cargas!$E$15,MAX(Cadastro_Cargas!$F$15,Perfil_Area!$Y$8*RANDBETWEEN(85,115)/100))))</f>
        <v>0.336</v>
      </c>
    </row>
    <row r="4356" ht="15.0" customHeight="1">
      <c r="A4356" s="45">
        <v>45670.9583333333</v>
      </c>
      <c r="B4356" s="35">
        <v>23.0</v>
      </c>
      <c r="C4356" s="35" t="s">
        <v>128</v>
      </c>
      <c r="D4356" s="36" t="s">
        <v>104</v>
      </c>
      <c r="E4356" s="35" t="s">
        <v>173</v>
      </c>
      <c r="F4356" s="46">
        <f>IF(Cadastro_Cargas!$E$2=0,0,IF(Perfil_Area!$Z$9=0,0,MIN(Cadastro_Cargas!$E$2,MAX(Cadastro_Cargas!$F$2,Perfil_Area!$Z$9*RANDBETWEEN(85,115)/100))))</f>
        <v>4</v>
      </c>
    </row>
    <row r="4357" ht="15.0" customHeight="1">
      <c r="A4357" s="45">
        <v>45670.9583333333</v>
      </c>
      <c r="B4357" s="35">
        <v>23.0</v>
      </c>
      <c r="C4357" s="35" t="s">
        <v>128</v>
      </c>
      <c r="D4357" s="36" t="s">
        <v>105</v>
      </c>
      <c r="E4357" s="35" t="s">
        <v>173</v>
      </c>
      <c r="F4357" s="46">
        <f>IF(Cadastro_Cargas!$E$3=0,0,IF(Perfil_Area!$Z$11=0,0,MIN(Cadastro_Cargas!$E$3,MAX(Cadastro_Cargas!$F$3,Perfil_Area!$Z$11*RANDBETWEEN(85,115)/100))))</f>
        <v>0</v>
      </c>
    </row>
    <row r="4358" ht="15.0" customHeight="1">
      <c r="A4358" s="45">
        <v>45670.9583333333</v>
      </c>
      <c r="B4358" s="35">
        <v>23.0</v>
      </c>
      <c r="C4358" s="35" t="s">
        <v>128</v>
      </c>
      <c r="D4358" s="36" t="s">
        <v>106</v>
      </c>
      <c r="E4358" s="35" t="s">
        <v>173</v>
      </c>
      <c r="F4358" s="46">
        <f>IF(Cadastro_Cargas!$E$4=0,0,IF(Perfil_Area!$Z$13=0,0,MIN(Cadastro_Cargas!$E$4,MAX(Cadastro_Cargas!$F$4,Perfil_Area!$Z$13*RANDBETWEEN(85,115)/100))))</f>
        <v>0</v>
      </c>
    </row>
    <row r="4359" ht="15.0" customHeight="1">
      <c r="A4359" s="45">
        <v>45670.9583333333</v>
      </c>
      <c r="B4359" s="35">
        <v>23.0</v>
      </c>
      <c r="C4359" s="35" t="s">
        <v>128</v>
      </c>
      <c r="D4359" s="36" t="s">
        <v>107</v>
      </c>
      <c r="E4359" s="35" t="s">
        <v>173</v>
      </c>
      <c r="F4359" s="46">
        <f>IF(Cadastro_Cargas!$E$5=0,0,IF(Perfil_Area!$Z$15=0,0,MIN(Cadastro_Cargas!$E$5,MAX(Cadastro_Cargas!$F$5,Perfil_Area!$Z$15*RANDBETWEEN(85,115)/100))))</f>
        <v>0.192</v>
      </c>
    </row>
    <row r="4360" ht="15.0" customHeight="1">
      <c r="A4360" s="45">
        <v>45670.9583333333</v>
      </c>
      <c r="B4360" s="35">
        <v>23.0</v>
      </c>
      <c r="C4360" s="35" t="s">
        <v>128</v>
      </c>
      <c r="D4360" s="39" t="s">
        <v>31</v>
      </c>
      <c r="E4360" s="35" t="s">
        <v>174</v>
      </c>
      <c r="F4360" s="46">
        <f>IF(Cadastro_Cargas!$E$6=0,0,IF(Perfil_Area!$Z$3=0,0,MIN(Cadastro_Cargas!$E$6,MAX(Cadastro_Cargas!$F$6,Perfil_Area!$Z$3*RANDBETWEEN(85,115)/100))))</f>
        <v>0.606</v>
      </c>
    </row>
    <row r="4361" ht="15.0" customHeight="1">
      <c r="A4361" s="45">
        <v>45670.9583333333</v>
      </c>
      <c r="B4361" s="35">
        <v>23.0</v>
      </c>
      <c r="C4361" s="35" t="s">
        <v>128</v>
      </c>
      <c r="D4361" s="40" t="s">
        <v>44</v>
      </c>
      <c r="E4361" s="35" t="s">
        <v>174</v>
      </c>
      <c r="F4361" s="46">
        <f>IF(Cadastro_Cargas!$E$7=0,0,IF(Perfil_Area!$Z$5=0,0,MIN(Cadastro_Cargas!$E$7,MAX(Cadastro_Cargas!$F$7,Perfil_Area!$Z$5*RANDBETWEEN(85,115)/100))))</f>
        <v>0.28222</v>
      </c>
    </row>
    <row r="4362" ht="15.0" customHeight="1">
      <c r="A4362" s="45">
        <v>45670.9583333333</v>
      </c>
      <c r="B4362" s="35">
        <v>23.0</v>
      </c>
      <c r="C4362" s="35" t="s">
        <v>128</v>
      </c>
      <c r="D4362" s="41" t="s">
        <v>56</v>
      </c>
      <c r="E4362" s="35" t="s">
        <v>174</v>
      </c>
      <c r="F4362" s="46">
        <f>IF(Cadastro_Cargas!$E$8=0,0,IF(Perfil_Area!$Z$7=0,0,MIN(Cadastro_Cargas!$E$8,MAX(Cadastro_Cargas!$F$8,Perfil_Area!$Z$7*RANDBETWEEN(85,115)/100))))</f>
        <v>0.176</v>
      </c>
    </row>
    <row r="4363" ht="15.0" customHeight="1">
      <c r="A4363" s="45">
        <v>45670.9583333333</v>
      </c>
      <c r="B4363" s="35">
        <v>23.0</v>
      </c>
      <c r="C4363" s="35" t="s">
        <v>129</v>
      </c>
      <c r="D4363" s="36" t="s">
        <v>104</v>
      </c>
      <c r="E4363" s="35" t="s">
        <v>173</v>
      </c>
      <c r="F4363" s="46">
        <f>IF(Cadastro_Cargas!$E$9=0,0,IF(Perfil_Area!$Z$10=0,0,MIN(Cadastro_Cargas!$E$9,MAX(Cadastro_Cargas!$F$9,Perfil_Area!$Z$10*RANDBETWEEN(85,115)/100))))</f>
        <v>8</v>
      </c>
    </row>
    <row r="4364" ht="15.0" customHeight="1">
      <c r="A4364" s="45">
        <v>45670.9583333333</v>
      </c>
      <c r="B4364" s="35">
        <v>23.0</v>
      </c>
      <c r="C4364" s="35" t="s">
        <v>129</v>
      </c>
      <c r="D4364" s="36" t="s">
        <v>105</v>
      </c>
      <c r="E4364" s="35" t="s">
        <v>173</v>
      </c>
      <c r="F4364" s="46">
        <f>IF(Cadastro_Cargas!$E$10=0,0,IF(Perfil_Area!$Z$12=0,0,MIN(Cadastro_Cargas!$E$10,MAX(Cadastro_Cargas!$F$10,Perfil_Area!$Z$12*RANDBETWEEN(85,115)/100))))</f>
        <v>0</v>
      </c>
    </row>
    <row r="4365" ht="15.0" customHeight="1">
      <c r="A4365" s="45">
        <v>45670.9583333333</v>
      </c>
      <c r="B4365" s="35">
        <v>23.0</v>
      </c>
      <c r="C4365" s="35" t="s">
        <v>129</v>
      </c>
      <c r="D4365" s="36" t="s">
        <v>106</v>
      </c>
      <c r="E4365" s="35" t="s">
        <v>173</v>
      </c>
      <c r="F4365" s="46">
        <f>IF(Cadastro_Cargas!$E$11=0,0,IF(Perfil_Area!$Z$14=0,0,MIN(Cadastro_Cargas!$E$11,MAX(Cadastro_Cargas!$F$11,Perfil_Area!$Z$14*RANDBETWEEN(85,115)/100))))</f>
        <v>2.366371471</v>
      </c>
    </row>
    <row r="4366" ht="15.0" customHeight="1">
      <c r="A4366" s="45">
        <v>45670.9583333333</v>
      </c>
      <c r="B4366" s="35">
        <v>23.0</v>
      </c>
      <c r="C4366" s="35" t="s">
        <v>129</v>
      </c>
      <c r="D4366" s="36" t="s">
        <v>107</v>
      </c>
      <c r="E4366" s="35" t="s">
        <v>173</v>
      </c>
      <c r="F4366" s="46">
        <f>IF(Cadastro_Cargas!$E$12=0,0,IF(Perfil_Area!$Z$16=0,0,MIN(Cadastro_Cargas!$E$12,MAX(Cadastro_Cargas!$F$12,Perfil_Area!$Z$16*RANDBETWEEN(85,115)/100))))</f>
        <v>0.2</v>
      </c>
    </row>
    <row r="4367" ht="15.0" customHeight="1">
      <c r="A4367" s="45">
        <v>45670.9583333333</v>
      </c>
      <c r="B4367" s="35">
        <v>23.0</v>
      </c>
      <c r="C4367" s="35" t="s">
        <v>129</v>
      </c>
      <c r="D4367" s="39" t="s">
        <v>31</v>
      </c>
      <c r="E4367" s="35" t="s">
        <v>174</v>
      </c>
      <c r="F4367" s="46">
        <f>IF(Cadastro_Cargas!$E$13=0,0,IF(Perfil_Area!$Z$4=0,0,MIN(Cadastro_Cargas!$E$13,MAX(Cadastro_Cargas!$F$13,Perfil_Area!$Z$4*RANDBETWEEN(85,115)/100))))</f>
        <v>1.1175</v>
      </c>
    </row>
    <row r="4368" ht="15.0" customHeight="1">
      <c r="A4368" s="45">
        <v>45670.9583333333</v>
      </c>
      <c r="B4368" s="35">
        <v>23.0</v>
      </c>
      <c r="C4368" s="35" t="s">
        <v>129</v>
      </c>
      <c r="D4368" s="40" t="s">
        <v>44</v>
      </c>
      <c r="E4368" s="35" t="s">
        <v>174</v>
      </c>
      <c r="F4368" s="46">
        <f>IF(Cadastro_Cargas!$E$14=0,0,IF(Perfil_Area!$Z$6=0,0,MIN(Cadastro_Cargas!$E$14,MAX(Cadastro_Cargas!$F$14,Perfil_Area!$Z$6*RANDBETWEEN(85,115)/100))))</f>
        <v>0.39006</v>
      </c>
    </row>
    <row r="4369" ht="15.0" customHeight="1">
      <c r="A4369" s="45">
        <v>45670.9583333333</v>
      </c>
      <c r="B4369" s="35">
        <v>23.0</v>
      </c>
      <c r="C4369" s="35" t="s">
        <v>129</v>
      </c>
      <c r="D4369" s="41" t="s">
        <v>56</v>
      </c>
      <c r="E4369" s="35" t="s">
        <v>174</v>
      </c>
      <c r="F4369" s="46">
        <f>IF(Cadastro_Cargas!$E$15=0,0,IF(Perfil_Area!$Z$8=0,0,MIN(Cadastro_Cargas!$E$15,MAX(Cadastro_Cargas!$F$15,Perfil_Area!$Z$8*RANDBETWEEN(85,115)/100))))</f>
        <v>0.336</v>
      </c>
    </row>
    <row r="4370" ht="15.0" customHeight="1">
      <c r="A4370" s="45">
        <v>45671.0</v>
      </c>
      <c r="B4370" s="35">
        <v>0.0</v>
      </c>
      <c r="C4370" s="35" t="s">
        <v>128</v>
      </c>
      <c r="D4370" s="36" t="s">
        <v>104</v>
      </c>
      <c r="E4370" s="35" t="s">
        <v>173</v>
      </c>
      <c r="F4370" s="46">
        <f>IF(Cadastro_Cargas!$E$2=0,0,IF(Perfil_Area!$C$9=0,0,MIN(Cadastro_Cargas!$E$2,MAX(Cadastro_Cargas!$F$2,Perfil_Area!$C$9*RANDBETWEEN(85,115)/100))))</f>
        <v>3.92</v>
      </c>
    </row>
    <row r="4371" ht="15.0" customHeight="1">
      <c r="A4371" s="45">
        <v>45671.0</v>
      </c>
      <c r="B4371" s="35">
        <v>0.0</v>
      </c>
      <c r="C4371" s="35" t="s">
        <v>128</v>
      </c>
      <c r="D4371" s="36" t="s">
        <v>105</v>
      </c>
      <c r="E4371" s="35" t="s">
        <v>173</v>
      </c>
      <c r="F4371" s="46">
        <f>IF(Cadastro_Cargas!$E$3=0,0,IF(Perfil_Area!$C$11=0,0,MIN(Cadastro_Cargas!$E$3,MAX(Cadastro_Cargas!$F$3,Perfil_Area!$C$11*RANDBETWEEN(85,115)/100))))</f>
        <v>0</v>
      </c>
    </row>
    <row r="4372" ht="15.0" customHeight="1">
      <c r="A4372" s="45">
        <v>45671.0</v>
      </c>
      <c r="B4372" s="35">
        <v>0.0</v>
      </c>
      <c r="C4372" s="35" t="s">
        <v>128</v>
      </c>
      <c r="D4372" s="36" t="s">
        <v>106</v>
      </c>
      <c r="E4372" s="35" t="s">
        <v>173</v>
      </c>
      <c r="F4372" s="46">
        <f>IF(Cadastro_Cargas!$E$4=0,0,IF(Perfil_Area!$C$13=0,0,MIN(Cadastro_Cargas!$E$4,MAX(Cadastro_Cargas!$F$4,Perfil_Area!$C$13*RANDBETWEEN(85,115)/100))))</f>
        <v>0</v>
      </c>
    </row>
    <row r="4373" ht="15.0" customHeight="1">
      <c r="A4373" s="45">
        <v>45671.0</v>
      </c>
      <c r="B4373" s="35">
        <v>0.0</v>
      </c>
      <c r="C4373" s="35" t="s">
        <v>128</v>
      </c>
      <c r="D4373" s="36" t="s">
        <v>107</v>
      </c>
      <c r="E4373" s="35" t="s">
        <v>173</v>
      </c>
      <c r="F4373" s="46">
        <f>IF(Cadastro_Cargas!$E$5=0,0,IF(Perfil_Area!$C$15=0,0,MIN(Cadastro_Cargas!$E$5,MAX(Cadastro_Cargas!$F$5,Perfil_Area!$C$15*RANDBETWEEN(85,115)/100))))</f>
        <v>0.172</v>
      </c>
    </row>
    <row r="4374" ht="15.0" customHeight="1">
      <c r="A4374" s="45">
        <v>45671.0</v>
      </c>
      <c r="B4374" s="35">
        <v>0.0</v>
      </c>
      <c r="C4374" s="35" t="s">
        <v>128</v>
      </c>
      <c r="D4374" s="39" t="s">
        <v>31</v>
      </c>
      <c r="E4374" s="35" t="s">
        <v>174</v>
      </c>
      <c r="F4374" s="46">
        <f>IF(Cadastro_Cargas!$E$6=0,0,IF(Perfil_Area!$C$3=0,0,MIN(Cadastro_Cargas!$E$6,MAX(Cadastro_Cargas!$F$6,Perfil_Area!$C$3*RANDBETWEEN(85,115)/100))))</f>
        <v>0.606</v>
      </c>
    </row>
    <row r="4375" ht="15.0" customHeight="1">
      <c r="A4375" s="45">
        <v>45671.0</v>
      </c>
      <c r="B4375" s="35">
        <v>0.0</v>
      </c>
      <c r="C4375" s="35" t="s">
        <v>128</v>
      </c>
      <c r="D4375" s="40" t="s">
        <v>44</v>
      </c>
      <c r="E4375" s="35" t="s">
        <v>174</v>
      </c>
      <c r="F4375" s="46">
        <f>IF(Cadastro_Cargas!$E$7=0,0,IF(Perfil_Area!$C$5=0,0,MIN(Cadastro_Cargas!$E$7,MAX(Cadastro_Cargas!$F$7,Perfil_Area!$C$5*RANDBETWEEN(85,115)/100))))</f>
        <v>0.30688</v>
      </c>
    </row>
    <row r="4376" ht="15.0" customHeight="1">
      <c r="A4376" s="45">
        <v>45671.0</v>
      </c>
      <c r="B4376" s="35">
        <v>0.0</v>
      </c>
      <c r="C4376" s="35" t="s">
        <v>128</v>
      </c>
      <c r="D4376" s="41" t="s">
        <v>56</v>
      </c>
      <c r="E4376" s="35" t="s">
        <v>174</v>
      </c>
      <c r="F4376" s="46">
        <f>IF(Cadastro_Cargas!$E$8=0,0,IF(Perfil_Area!$C$7=0,0,MIN(Cadastro_Cargas!$E$8,MAX(Cadastro_Cargas!$F$8,Perfil_Area!$C$7*RANDBETWEEN(85,115)/100))))</f>
        <v>0.17072</v>
      </c>
    </row>
    <row r="4377" ht="15.0" customHeight="1">
      <c r="A4377" s="45">
        <v>45671.0</v>
      </c>
      <c r="B4377" s="35">
        <v>0.0</v>
      </c>
      <c r="C4377" s="35" t="s">
        <v>129</v>
      </c>
      <c r="D4377" s="36" t="s">
        <v>104</v>
      </c>
      <c r="E4377" s="35" t="s">
        <v>173</v>
      </c>
      <c r="F4377" s="46">
        <f>IF(Cadastro_Cargas!$E$9=0,0,IF(Perfil_Area!$C$10=0,0,MIN(Cadastro_Cargas!$E$9,MAX(Cadastro_Cargas!$F$9,Perfil_Area!$C$10*RANDBETWEEN(85,115)/100))))</f>
        <v>6.8</v>
      </c>
    </row>
    <row r="4378" ht="15.0" customHeight="1">
      <c r="A4378" s="45">
        <v>45671.0</v>
      </c>
      <c r="B4378" s="35">
        <v>0.0</v>
      </c>
      <c r="C4378" s="35" t="s">
        <v>129</v>
      </c>
      <c r="D4378" s="36" t="s">
        <v>105</v>
      </c>
      <c r="E4378" s="35" t="s">
        <v>173</v>
      </c>
      <c r="F4378" s="46">
        <f>IF(Cadastro_Cargas!$E$10=0,0,IF(Perfil_Area!$C$12=0,0,MIN(Cadastro_Cargas!$E$10,MAX(Cadastro_Cargas!$F$10,Perfil_Area!$C$12*RANDBETWEEN(85,115)/100))))</f>
        <v>15.84</v>
      </c>
    </row>
    <row r="4379" ht="15.0" customHeight="1">
      <c r="A4379" s="45">
        <v>45671.0</v>
      </c>
      <c r="B4379" s="35">
        <v>0.0</v>
      </c>
      <c r="C4379" s="35" t="s">
        <v>129</v>
      </c>
      <c r="D4379" s="36" t="s">
        <v>106</v>
      </c>
      <c r="E4379" s="35" t="s">
        <v>173</v>
      </c>
      <c r="F4379" s="46">
        <f>IF(Cadastro_Cargas!$E$11=0,0,IF(Perfil_Area!$C$14=0,0,MIN(Cadastro_Cargas!$E$11,MAX(Cadastro_Cargas!$F$11,Perfil_Area!$C$14*RANDBETWEEN(85,115)/100))))</f>
        <v>2.248662704</v>
      </c>
    </row>
    <row r="4380" ht="15.0" customHeight="1">
      <c r="A4380" s="45">
        <v>45671.0</v>
      </c>
      <c r="B4380" s="35">
        <v>0.0</v>
      </c>
      <c r="C4380" s="35" t="s">
        <v>129</v>
      </c>
      <c r="D4380" s="36" t="s">
        <v>107</v>
      </c>
      <c r="E4380" s="35" t="s">
        <v>173</v>
      </c>
      <c r="F4380" s="46">
        <f>IF(Cadastro_Cargas!$E$12=0,0,IF(Perfil_Area!$C$16=0,0,MIN(Cadastro_Cargas!$E$12,MAX(Cadastro_Cargas!$F$12,Perfil_Area!$C$16*RANDBETWEEN(85,115)/100))))</f>
        <v>0.172</v>
      </c>
    </row>
    <row r="4381" ht="15.0" customHeight="1">
      <c r="A4381" s="45">
        <v>45671.0</v>
      </c>
      <c r="B4381" s="35">
        <v>0.0</v>
      </c>
      <c r="C4381" s="35" t="s">
        <v>129</v>
      </c>
      <c r="D4381" s="39" t="s">
        <v>31</v>
      </c>
      <c r="E4381" s="35" t="s">
        <v>174</v>
      </c>
      <c r="F4381" s="46">
        <f>IF(Cadastro_Cargas!$E$13=0,0,IF(Perfil_Area!$C$4=0,0,MIN(Cadastro_Cargas!$E$13,MAX(Cadastro_Cargas!$F$13,Perfil_Area!$C$4*RANDBETWEEN(85,115)/100))))</f>
        <v>1.1175</v>
      </c>
    </row>
    <row r="4382" ht="15.0" customHeight="1">
      <c r="A4382" s="45">
        <v>45671.0</v>
      </c>
      <c r="B4382" s="35">
        <v>0.0</v>
      </c>
      <c r="C4382" s="35" t="s">
        <v>129</v>
      </c>
      <c r="D4382" s="40" t="s">
        <v>44</v>
      </c>
      <c r="E4382" s="35" t="s">
        <v>174</v>
      </c>
      <c r="F4382" s="46">
        <f>IF(Cadastro_Cargas!$E$14=0,0,IF(Perfil_Area!$C$6=0,0,MIN(Cadastro_Cargas!$E$14,MAX(Cadastro_Cargas!$F$14,Perfil_Area!$C$6*RANDBETWEEN(85,115)/100))))</f>
        <v>0.394</v>
      </c>
    </row>
    <row r="4383" ht="15.0" customHeight="1">
      <c r="A4383" s="45">
        <v>45671.0</v>
      </c>
      <c r="B4383" s="35">
        <v>0.0</v>
      </c>
      <c r="C4383" s="35" t="s">
        <v>129</v>
      </c>
      <c r="D4383" s="41" t="s">
        <v>56</v>
      </c>
      <c r="E4383" s="35" t="s">
        <v>174</v>
      </c>
      <c r="F4383" s="46">
        <f>IF(Cadastro_Cargas!$E$15=0,0,IF(Perfil_Area!$C$8=0,0,MIN(Cadastro_Cargas!$E$15,MAX(Cadastro_Cargas!$F$15,Perfil_Area!$C$8*RANDBETWEEN(85,115)/100))))</f>
        <v>0.336</v>
      </c>
    </row>
    <row r="4384" ht="15.0" customHeight="1">
      <c r="A4384" s="45">
        <v>45671.0416666667</v>
      </c>
      <c r="B4384" s="35">
        <v>1.0</v>
      </c>
      <c r="C4384" s="35" t="s">
        <v>128</v>
      </c>
      <c r="D4384" s="36" t="s">
        <v>104</v>
      </c>
      <c r="E4384" s="35" t="s">
        <v>173</v>
      </c>
      <c r="F4384" s="46">
        <f>IF(Cadastro_Cargas!$E$2=0,0,IF(Perfil_Area!$D$9=0,0,MIN(Cadastro_Cargas!$E$2,MAX(Cadastro_Cargas!$F$2,Perfil_Area!$D$9*RANDBETWEEN(85,115)/100))))</f>
        <v>3.6</v>
      </c>
    </row>
    <row r="4385" ht="15.0" customHeight="1">
      <c r="A4385" s="45">
        <v>45671.0416666667</v>
      </c>
      <c r="B4385" s="35">
        <v>1.0</v>
      </c>
      <c r="C4385" s="35" t="s">
        <v>128</v>
      </c>
      <c r="D4385" s="36" t="s">
        <v>105</v>
      </c>
      <c r="E4385" s="35" t="s">
        <v>173</v>
      </c>
      <c r="F4385" s="46">
        <f>IF(Cadastro_Cargas!$E$3=0,0,IF(Perfil_Area!$D$11=0,0,MIN(Cadastro_Cargas!$E$3,MAX(Cadastro_Cargas!$F$3,Perfil_Area!$D$11*RANDBETWEEN(85,115)/100))))</f>
        <v>0</v>
      </c>
    </row>
    <row r="4386" ht="15.0" customHeight="1">
      <c r="A4386" s="45">
        <v>45671.0416666667</v>
      </c>
      <c r="B4386" s="35">
        <v>1.0</v>
      </c>
      <c r="C4386" s="35" t="s">
        <v>128</v>
      </c>
      <c r="D4386" s="36" t="s">
        <v>106</v>
      </c>
      <c r="E4386" s="35" t="s">
        <v>173</v>
      </c>
      <c r="F4386" s="46">
        <f>IF(Cadastro_Cargas!$E$4=0,0,IF(Perfil_Area!$D$13=0,0,MIN(Cadastro_Cargas!$E$4,MAX(Cadastro_Cargas!$F$4,Perfil_Area!$D$13*RANDBETWEEN(85,115)/100))))</f>
        <v>0</v>
      </c>
    </row>
    <row r="4387" ht="15.0" customHeight="1">
      <c r="A4387" s="45">
        <v>45671.0416666667</v>
      </c>
      <c r="B4387" s="35">
        <v>1.0</v>
      </c>
      <c r="C4387" s="35" t="s">
        <v>128</v>
      </c>
      <c r="D4387" s="36" t="s">
        <v>107</v>
      </c>
      <c r="E4387" s="35" t="s">
        <v>173</v>
      </c>
      <c r="F4387" s="46">
        <f>IF(Cadastro_Cargas!$E$5=0,0,IF(Perfil_Area!$D$15=0,0,MIN(Cadastro_Cargas!$E$5,MAX(Cadastro_Cargas!$F$5,Perfil_Area!$D$15*RANDBETWEEN(85,115)/100))))</f>
        <v>0.2</v>
      </c>
    </row>
    <row r="4388" ht="15.0" customHeight="1">
      <c r="A4388" s="45">
        <v>45671.0416666667</v>
      </c>
      <c r="B4388" s="35">
        <v>1.0</v>
      </c>
      <c r="C4388" s="35" t="s">
        <v>128</v>
      </c>
      <c r="D4388" s="39" t="s">
        <v>31</v>
      </c>
      <c r="E4388" s="35" t="s">
        <v>174</v>
      </c>
      <c r="F4388" s="46">
        <f>IF(Cadastro_Cargas!$E$6=0,0,IF(Perfil_Area!$D$3=0,0,MIN(Cadastro_Cargas!$E$6,MAX(Cadastro_Cargas!$F$6,Perfil_Area!$D$3*RANDBETWEEN(85,115)/100))))</f>
        <v>0.606</v>
      </c>
    </row>
    <row r="4389" ht="15.0" customHeight="1">
      <c r="A4389" s="45">
        <v>45671.0416666667</v>
      </c>
      <c r="B4389" s="35">
        <v>1.0</v>
      </c>
      <c r="C4389" s="35" t="s">
        <v>128</v>
      </c>
      <c r="D4389" s="40" t="s">
        <v>44</v>
      </c>
      <c r="E4389" s="35" t="s">
        <v>174</v>
      </c>
      <c r="F4389" s="46">
        <f>IF(Cadastro_Cargas!$E$7=0,0,IF(Perfil_Area!$D$5=0,0,MIN(Cadastro_Cargas!$E$7,MAX(Cadastro_Cargas!$F$7,Perfil_Area!$D$5*RANDBETWEEN(85,115)/100))))</f>
        <v>0.23564</v>
      </c>
    </row>
    <row r="4390" ht="15.0" customHeight="1">
      <c r="A4390" s="45">
        <v>45671.0416666667</v>
      </c>
      <c r="B4390" s="35">
        <v>1.0</v>
      </c>
      <c r="C4390" s="35" t="s">
        <v>128</v>
      </c>
      <c r="D4390" s="41" t="s">
        <v>56</v>
      </c>
      <c r="E4390" s="35" t="s">
        <v>174</v>
      </c>
      <c r="F4390" s="46">
        <f>IF(Cadastro_Cargas!$E$8=0,0,IF(Perfil_Area!$D$7=0,0,MIN(Cadastro_Cargas!$E$8,MAX(Cadastro_Cargas!$F$8,Perfil_Area!$D$7*RANDBETWEEN(85,115)/100))))</f>
        <v>0.176</v>
      </c>
    </row>
    <row r="4391" ht="15.0" customHeight="1">
      <c r="A4391" s="45">
        <v>45671.0416666667</v>
      </c>
      <c r="B4391" s="35">
        <v>1.0</v>
      </c>
      <c r="C4391" s="35" t="s">
        <v>129</v>
      </c>
      <c r="D4391" s="36" t="s">
        <v>104</v>
      </c>
      <c r="E4391" s="35" t="s">
        <v>173</v>
      </c>
      <c r="F4391" s="46">
        <f>IF(Cadastro_Cargas!$E$9=0,0,IF(Perfil_Area!$D$10=0,0,MIN(Cadastro_Cargas!$E$9,MAX(Cadastro_Cargas!$F$9,Perfil_Area!$D$10*RANDBETWEEN(85,115)/100))))</f>
        <v>8</v>
      </c>
    </row>
    <row r="4392" ht="15.0" customHeight="1">
      <c r="A4392" s="45">
        <v>45671.0416666667</v>
      </c>
      <c r="B4392" s="35">
        <v>1.0</v>
      </c>
      <c r="C4392" s="35" t="s">
        <v>129</v>
      </c>
      <c r="D4392" s="36" t="s">
        <v>105</v>
      </c>
      <c r="E4392" s="35" t="s">
        <v>173</v>
      </c>
      <c r="F4392" s="46">
        <f>IF(Cadastro_Cargas!$E$10=0,0,IF(Perfil_Area!$D$12=0,0,MIN(Cadastro_Cargas!$E$10,MAX(Cadastro_Cargas!$F$10,Perfil_Area!$D$12*RANDBETWEEN(85,115)/100))))</f>
        <v>17.424</v>
      </c>
    </row>
    <row r="4393" ht="15.0" customHeight="1">
      <c r="A4393" s="45">
        <v>45671.0416666667</v>
      </c>
      <c r="B4393" s="35">
        <v>1.0</v>
      </c>
      <c r="C4393" s="35" t="s">
        <v>129</v>
      </c>
      <c r="D4393" s="36" t="s">
        <v>106</v>
      </c>
      <c r="E4393" s="35" t="s">
        <v>173</v>
      </c>
      <c r="F4393" s="46">
        <f>IF(Cadastro_Cargas!$E$11=0,0,IF(Perfil_Area!$D$14=0,0,MIN(Cadastro_Cargas!$E$11,MAX(Cadastro_Cargas!$F$11,Perfil_Area!$D$14*RANDBETWEEN(85,115)/100))))</f>
        <v>2.334517088</v>
      </c>
    </row>
    <row r="4394" ht="15.0" customHeight="1">
      <c r="A4394" s="45">
        <v>45671.0416666667</v>
      </c>
      <c r="B4394" s="35">
        <v>1.0</v>
      </c>
      <c r="C4394" s="35" t="s">
        <v>129</v>
      </c>
      <c r="D4394" s="36" t="s">
        <v>107</v>
      </c>
      <c r="E4394" s="35" t="s">
        <v>173</v>
      </c>
      <c r="F4394" s="46">
        <f>IF(Cadastro_Cargas!$E$12=0,0,IF(Perfil_Area!$D$16=0,0,MIN(Cadastro_Cargas!$E$12,MAX(Cadastro_Cargas!$F$12,Perfil_Area!$D$16*RANDBETWEEN(85,115)/100))))</f>
        <v>0.2</v>
      </c>
    </row>
    <row r="4395" ht="15.0" customHeight="1">
      <c r="A4395" s="45">
        <v>45671.0416666667</v>
      </c>
      <c r="B4395" s="35">
        <v>1.0</v>
      </c>
      <c r="C4395" s="35" t="s">
        <v>129</v>
      </c>
      <c r="D4395" s="39" t="s">
        <v>31</v>
      </c>
      <c r="E4395" s="35" t="s">
        <v>174</v>
      </c>
      <c r="F4395" s="46">
        <f>IF(Cadastro_Cargas!$E$13=0,0,IF(Perfil_Area!$D$4=0,0,MIN(Cadastro_Cargas!$E$13,MAX(Cadastro_Cargas!$F$13,Perfil_Area!$D$4*RANDBETWEEN(85,115)/100))))</f>
        <v>1.1175</v>
      </c>
    </row>
    <row r="4396" ht="15.0" customHeight="1">
      <c r="A4396" s="45">
        <v>45671.0416666667</v>
      </c>
      <c r="B4396" s="35">
        <v>1.0</v>
      </c>
      <c r="C4396" s="35" t="s">
        <v>129</v>
      </c>
      <c r="D4396" s="40" t="s">
        <v>44</v>
      </c>
      <c r="E4396" s="35" t="s">
        <v>174</v>
      </c>
      <c r="F4396" s="46">
        <f>IF(Cadastro_Cargas!$E$14=0,0,IF(Perfil_Area!$D$6=0,0,MIN(Cadastro_Cargas!$E$14,MAX(Cadastro_Cargas!$F$14,Perfil_Area!$D$6*RANDBETWEEN(85,115)/100))))</f>
        <v>0.37824</v>
      </c>
    </row>
    <row r="4397" ht="15.0" customHeight="1">
      <c r="A4397" s="45">
        <v>45671.0416666667</v>
      </c>
      <c r="B4397" s="35">
        <v>1.0</v>
      </c>
      <c r="C4397" s="35" t="s">
        <v>129</v>
      </c>
      <c r="D4397" s="41" t="s">
        <v>56</v>
      </c>
      <c r="E4397" s="35" t="s">
        <v>174</v>
      </c>
      <c r="F4397" s="46">
        <f>IF(Cadastro_Cargas!$E$15=0,0,IF(Perfil_Area!$D$8=0,0,MIN(Cadastro_Cargas!$E$15,MAX(Cadastro_Cargas!$F$15,Perfil_Area!$D$8*RANDBETWEEN(85,115)/100))))</f>
        <v>0.336</v>
      </c>
    </row>
    <row r="4398" ht="15.0" customHeight="1">
      <c r="A4398" s="45">
        <v>45671.0833333333</v>
      </c>
      <c r="B4398" s="35">
        <v>2.0</v>
      </c>
      <c r="C4398" s="35" t="s">
        <v>128</v>
      </c>
      <c r="D4398" s="36" t="s">
        <v>104</v>
      </c>
      <c r="E4398" s="35" t="s">
        <v>173</v>
      </c>
      <c r="F4398" s="46">
        <f>IF(Cadastro_Cargas!$E$2=0,0,IF(Perfil_Area!$E$9=0,0,MIN(Cadastro_Cargas!$E$2,MAX(Cadastro_Cargas!$F$2,Perfil_Area!$E$9*RANDBETWEEN(85,115)/100))))</f>
        <v>4</v>
      </c>
    </row>
    <row r="4399" ht="15.0" customHeight="1">
      <c r="A4399" s="45">
        <v>45671.0833333333</v>
      </c>
      <c r="B4399" s="35">
        <v>2.0</v>
      </c>
      <c r="C4399" s="35" t="s">
        <v>128</v>
      </c>
      <c r="D4399" s="36" t="s">
        <v>105</v>
      </c>
      <c r="E4399" s="35" t="s">
        <v>173</v>
      </c>
      <c r="F4399" s="46">
        <f>IF(Cadastro_Cargas!$E$3=0,0,IF(Perfil_Area!$E$11=0,0,MIN(Cadastro_Cargas!$E$3,MAX(Cadastro_Cargas!$F$3,Perfil_Area!$E$11*RANDBETWEEN(85,115)/100))))</f>
        <v>0</v>
      </c>
    </row>
    <row r="4400" ht="15.0" customHeight="1">
      <c r="A4400" s="45">
        <v>45671.0833333333</v>
      </c>
      <c r="B4400" s="35">
        <v>2.0</v>
      </c>
      <c r="C4400" s="35" t="s">
        <v>128</v>
      </c>
      <c r="D4400" s="36" t="s">
        <v>106</v>
      </c>
      <c r="E4400" s="35" t="s">
        <v>173</v>
      </c>
      <c r="F4400" s="46">
        <f>IF(Cadastro_Cargas!$E$4=0,0,IF(Perfil_Area!$E$13=0,0,MIN(Cadastro_Cargas!$E$4,MAX(Cadastro_Cargas!$F$4,Perfil_Area!$E$13*RANDBETWEEN(85,115)/100))))</f>
        <v>0</v>
      </c>
    </row>
    <row r="4401" ht="15.0" customHeight="1">
      <c r="A4401" s="45">
        <v>45671.0833333333</v>
      </c>
      <c r="B4401" s="35">
        <v>2.0</v>
      </c>
      <c r="C4401" s="35" t="s">
        <v>128</v>
      </c>
      <c r="D4401" s="36" t="s">
        <v>107</v>
      </c>
      <c r="E4401" s="35" t="s">
        <v>173</v>
      </c>
      <c r="F4401" s="46">
        <f>IF(Cadastro_Cargas!$E$5=0,0,IF(Perfil_Area!$E$15=0,0,MIN(Cadastro_Cargas!$E$5,MAX(Cadastro_Cargas!$F$5,Perfil_Area!$E$15*RANDBETWEEN(85,115)/100))))</f>
        <v>0.2</v>
      </c>
    </row>
    <row r="4402" ht="15.0" customHeight="1">
      <c r="A4402" s="45">
        <v>45671.0833333333</v>
      </c>
      <c r="B4402" s="35">
        <v>2.0</v>
      </c>
      <c r="C4402" s="35" t="s">
        <v>128</v>
      </c>
      <c r="D4402" s="39" t="s">
        <v>31</v>
      </c>
      <c r="E4402" s="35" t="s">
        <v>174</v>
      </c>
      <c r="F4402" s="46">
        <f>IF(Cadastro_Cargas!$E$6=0,0,IF(Perfil_Area!$E$3=0,0,MIN(Cadastro_Cargas!$E$6,MAX(Cadastro_Cargas!$F$6,Perfil_Area!$E$3*RANDBETWEEN(85,115)/100))))</f>
        <v>0.606</v>
      </c>
    </row>
    <row r="4403" ht="15.0" customHeight="1">
      <c r="A4403" s="45">
        <v>45671.0833333333</v>
      </c>
      <c r="B4403" s="35">
        <v>2.0</v>
      </c>
      <c r="C4403" s="35" t="s">
        <v>128</v>
      </c>
      <c r="D4403" s="40" t="s">
        <v>44</v>
      </c>
      <c r="E4403" s="35" t="s">
        <v>174</v>
      </c>
      <c r="F4403" s="46">
        <f>IF(Cadastro_Cargas!$E$7=0,0,IF(Perfil_Area!$E$5=0,0,MIN(Cadastro_Cargas!$E$7,MAX(Cadastro_Cargas!$F$7,Perfil_Area!$E$5*RANDBETWEEN(85,115)/100))))</f>
        <v>0.29592</v>
      </c>
    </row>
    <row r="4404" ht="15.0" customHeight="1">
      <c r="A4404" s="45">
        <v>45671.0833333333</v>
      </c>
      <c r="B4404" s="35">
        <v>2.0</v>
      </c>
      <c r="C4404" s="35" t="s">
        <v>128</v>
      </c>
      <c r="D4404" s="41" t="s">
        <v>56</v>
      </c>
      <c r="E4404" s="35" t="s">
        <v>174</v>
      </c>
      <c r="F4404" s="46">
        <f>IF(Cadastro_Cargas!$E$8=0,0,IF(Perfil_Area!$E$7=0,0,MIN(Cadastro_Cargas!$E$8,MAX(Cadastro_Cargas!$F$8,Perfil_Area!$E$7*RANDBETWEEN(85,115)/100))))</f>
        <v>0.16016</v>
      </c>
    </row>
    <row r="4405" ht="15.0" customHeight="1">
      <c r="A4405" s="45">
        <v>45671.0833333333</v>
      </c>
      <c r="B4405" s="35">
        <v>2.0</v>
      </c>
      <c r="C4405" s="35" t="s">
        <v>129</v>
      </c>
      <c r="D4405" s="36" t="s">
        <v>104</v>
      </c>
      <c r="E4405" s="35" t="s">
        <v>173</v>
      </c>
      <c r="F4405" s="46">
        <f>IF(Cadastro_Cargas!$E$9=0,0,IF(Perfil_Area!$E$10=0,0,MIN(Cadastro_Cargas!$E$9,MAX(Cadastro_Cargas!$F$9,Perfil_Area!$E$10*RANDBETWEEN(85,115)/100))))</f>
        <v>8</v>
      </c>
    </row>
    <row r="4406" ht="15.0" customHeight="1">
      <c r="A4406" s="45">
        <v>45671.0833333333</v>
      </c>
      <c r="B4406" s="35">
        <v>2.0</v>
      </c>
      <c r="C4406" s="35" t="s">
        <v>129</v>
      </c>
      <c r="D4406" s="36" t="s">
        <v>105</v>
      </c>
      <c r="E4406" s="35" t="s">
        <v>173</v>
      </c>
      <c r="F4406" s="46">
        <f>IF(Cadastro_Cargas!$E$10=0,0,IF(Perfil_Area!$E$12=0,0,MIN(Cadastro_Cargas!$E$10,MAX(Cadastro_Cargas!$F$10,Perfil_Area!$E$12*RANDBETWEEN(85,115)/100))))</f>
        <v>0</v>
      </c>
    </row>
    <row r="4407" ht="15.0" customHeight="1">
      <c r="A4407" s="45">
        <v>45671.0833333333</v>
      </c>
      <c r="B4407" s="35">
        <v>2.0</v>
      </c>
      <c r="C4407" s="35" t="s">
        <v>129</v>
      </c>
      <c r="D4407" s="36" t="s">
        <v>106</v>
      </c>
      <c r="E4407" s="35" t="s">
        <v>173</v>
      </c>
      <c r="F4407" s="46">
        <f>IF(Cadastro_Cargas!$E$11=0,0,IF(Perfil_Area!$E$14=0,0,MIN(Cadastro_Cargas!$E$11,MAX(Cadastro_Cargas!$F$11,Perfil_Area!$E$14*RANDBETWEEN(85,115)/100))))</f>
        <v>2.323150074</v>
      </c>
    </row>
    <row r="4408" ht="15.0" customHeight="1">
      <c r="A4408" s="45">
        <v>45671.0833333333</v>
      </c>
      <c r="B4408" s="35">
        <v>2.0</v>
      </c>
      <c r="C4408" s="35" t="s">
        <v>129</v>
      </c>
      <c r="D4408" s="36" t="s">
        <v>107</v>
      </c>
      <c r="E4408" s="35" t="s">
        <v>173</v>
      </c>
      <c r="F4408" s="46">
        <f>IF(Cadastro_Cargas!$E$12=0,0,IF(Perfil_Area!$E$16=0,0,MIN(Cadastro_Cargas!$E$12,MAX(Cadastro_Cargas!$F$12,Perfil_Area!$E$16*RANDBETWEEN(85,115)/100))))</f>
        <v>0.2</v>
      </c>
    </row>
    <row r="4409" ht="15.0" customHeight="1">
      <c r="A4409" s="45">
        <v>45671.0833333333</v>
      </c>
      <c r="B4409" s="35">
        <v>2.0</v>
      </c>
      <c r="C4409" s="35" t="s">
        <v>129</v>
      </c>
      <c r="D4409" s="39" t="s">
        <v>31</v>
      </c>
      <c r="E4409" s="35" t="s">
        <v>174</v>
      </c>
      <c r="F4409" s="46">
        <f>IF(Cadastro_Cargas!$E$13=0,0,IF(Perfil_Area!$E$4=0,0,MIN(Cadastro_Cargas!$E$13,MAX(Cadastro_Cargas!$F$13,Perfil_Area!$E$4*RANDBETWEEN(85,115)/100))))</f>
        <v>1.1175</v>
      </c>
    </row>
    <row r="4410" ht="15.0" customHeight="1">
      <c r="A4410" s="45">
        <v>45671.0833333333</v>
      </c>
      <c r="B4410" s="35">
        <v>2.0</v>
      </c>
      <c r="C4410" s="35" t="s">
        <v>129</v>
      </c>
      <c r="D4410" s="40" t="s">
        <v>44</v>
      </c>
      <c r="E4410" s="35" t="s">
        <v>174</v>
      </c>
      <c r="F4410" s="46">
        <f>IF(Cadastro_Cargas!$E$14=0,0,IF(Perfil_Area!$E$6=0,0,MIN(Cadastro_Cargas!$E$14,MAX(Cadastro_Cargas!$F$14,Perfil_Area!$E$6*RANDBETWEEN(85,115)/100))))</f>
        <v>0.44128</v>
      </c>
    </row>
    <row r="4411" ht="15.0" customHeight="1">
      <c r="A4411" s="45">
        <v>45671.0833333333</v>
      </c>
      <c r="B4411" s="35">
        <v>2.0</v>
      </c>
      <c r="C4411" s="35" t="s">
        <v>129</v>
      </c>
      <c r="D4411" s="41" t="s">
        <v>56</v>
      </c>
      <c r="E4411" s="35" t="s">
        <v>174</v>
      </c>
      <c r="F4411" s="46">
        <f>IF(Cadastro_Cargas!$E$15=0,0,IF(Perfil_Area!$E$8=0,0,MIN(Cadastro_Cargas!$E$15,MAX(Cadastro_Cargas!$F$15,Perfil_Area!$E$8*RANDBETWEEN(85,115)/100))))</f>
        <v>0.31584</v>
      </c>
    </row>
    <row r="4412" ht="15.0" customHeight="1">
      <c r="A4412" s="45">
        <v>45671.125</v>
      </c>
      <c r="B4412" s="35">
        <v>3.0</v>
      </c>
      <c r="C4412" s="35" t="s">
        <v>128</v>
      </c>
      <c r="D4412" s="36" t="s">
        <v>104</v>
      </c>
      <c r="E4412" s="35" t="s">
        <v>173</v>
      </c>
      <c r="F4412" s="46">
        <f>IF(Cadastro_Cargas!$E$2=0,0,IF(Perfil_Area!$F$9=0,0,MIN(Cadastro_Cargas!$E$2,MAX(Cadastro_Cargas!$F$2,Perfil_Area!$F$9*RANDBETWEEN(85,115)/100))))</f>
        <v>3.88</v>
      </c>
    </row>
    <row r="4413" ht="15.0" customHeight="1">
      <c r="A4413" s="45">
        <v>45671.125</v>
      </c>
      <c r="B4413" s="35">
        <v>3.0</v>
      </c>
      <c r="C4413" s="35" t="s">
        <v>128</v>
      </c>
      <c r="D4413" s="36" t="s">
        <v>105</v>
      </c>
      <c r="E4413" s="35" t="s">
        <v>173</v>
      </c>
      <c r="F4413" s="46">
        <f>IF(Cadastro_Cargas!$E$3=0,0,IF(Perfil_Area!$F$11=0,0,MIN(Cadastro_Cargas!$E$3,MAX(Cadastro_Cargas!$F$3,Perfil_Area!$F$11*RANDBETWEEN(85,115)/100))))</f>
        <v>0</v>
      </c>
    </row>
    <row r="4414" ht="15.0" customHeight="1">
      <c r="A4414" s="45">
        <v>45671.125</v>
      </c>
      <c r="B4414" s="35">
        <v>3.0</v>
      </c>
      <c r="C4414" s="35" t="s">
        <v>128</v>
      </c>
      <c r="D4414" s="36" t="s">
        <v>106</v>
      </c>
      <c r="E4414" s="35" t="s">
        <v>173</v>
      </c>
      <c r="F4414" s="46">
        <f>IF(Cadastro_Cargas!$E$4=0,0,IF(Perfil_Area!$F$13=0,0,MIN(Cadastro_Cargas!$E$4,MAX(Cadastro_Cargas!$F$4,Perfil_Area!$F$13*RANDBETWEEN(85,115)/100))))</f>
        <v>0</v>
      </c>
    </row>
    <row r="4415" ht="15.0" customHeight="1">
      <c r="A4415" s="45">
        <v>45671.125</v>
      </c>
      <c r="B4415" s="35">
        <v>3.0</v>
      </c>
      <c r="C4415" s="35" t="s">
        <v>128</v>
      </c>
      <c r="D4415" s="36" t="s">
        <v>107</v>
      </c>
      <c r="E4415" s="35" t="s">
        <v>173</v>
      </c>
      <c r="F4415" s="46">
        <f>IF(Cadastro_Cargas!$E$5=0,0,IF(Perfil_Area!$F$15=0,0,MIN(Cadastro_Cargas!$E$5,MAX(Cadastro_Cargas!$F$5,Perfil_Area!$F$15*RANDBETWEEN(85,115)/100))))</f>
        <v>0.2</v>
      </c>
    </row>
    <row r="4416" ht="15.0" customHeight="1">
      <c r="A4416" s="45">
        <v>45671.125</v>
      </c>
      <c r="B4416" s="35">
        <v>3.0</v>
      </c>
      <c r="C4416" s="35" t="s">
        <v>128</v>
      </c>
      <c r="D4416" s="39" t="s">
        <v>31</v>
      </c>
      <c r="E4416" s="35" t="s">
        <v>174</v>
      </c>
      <c r="F4416" s="46">
        <f>IF(Cadastro_Cargas!$E$6=0,0,IF(Perfil_Area!$F$3=0,0,MIN(Cadastro_Cargas!$E$6,MAX(Cadastro_Cargas!$F$6,Perfil_Area!$F$3*RANDBETWEEN(85,115)/100))))</f>
        <v>0.606</v>
      </c>
    </row>
    <row r="4417" ht="15.0" customHeight="1">
      <c r="A4417" s="45">
        <v>45671.125</v>
      </c>
      <c r="B4417" s="35">
        <v>3.0</v>
      </c>
      <c r="C4417" s="35" t="s">
        <v>128</v>
      </c>
      <c r="D4417" s="40" t="s">
        <v>44</v>
      </c>
      <c r="E4417" s="35" t="s">
        <v>174</v>
      </c>
      <c r="F4417" s="46">
        <f>IF(Cadastro_Cargas!$E$7=0,0,IF(Perfil_Area!$F$5=0,0,MIN(Cadastro_Cargas!$E$7,MAX(Cadastro_Cargas!$F$7,Perfil_Area!$F$5*RANDBETWEEN(85,115)/100))))</f>
        <v>0.30688</v>
      </c>
    </row>
    <row r="4418" ht="15.0" customHeight="1">
      <c r="A4418" s="45">
        <v>45671.125</v>
      </c>
      <c r="B4418" s="35">
        <v>3.0</v>
      </c>
      <c r="C4418" s="35" t="s">
        <v>128</v>
      </c>
      <c r="D4418" s="41" t="s">
        <v>56</v>
      </c>
      <c r="E4418" s="35" t="s">
        <v>174</v>
      </c>
      <c r="F4418" s="46">
        <f>IF(Cadastro_Cargas!$E$8=0,0,IF(Perfil_Area!$F$7=0,0,MIN(Cadastro_Cargas!$E$8,MAX(Cadastro_Cargas!$F$8,Perfil_Area!$F$7*RANDBETWEEN(85,115)/100))))</f>
        <v>0.15136</v>
      </c>
    </row>
    <row r="4419" ht="15.0" customHeight="1">
      <c r="A4419" s="45">
        <v>45671.125</v>
      </c>
      <c r="B4419" s="35">
        <v>3.0</v>
      </c>
      <c r="C4419" s="35" t="s">
        <v>129</v>
      </c>
      <c r="D4419" s="36" t="s">
        <v>104</v>
      </c>
      <c r="E4419" s="35" t="s">
        <v>173</v>
      </c>
      <c r="F4419" s="46">
        <f>IF(Cadastro_Cargas!$E$9=0,0,IF(Perfil_Area!$F$10=0,0,MIN(Cadastro_Cargas!$E$9,MAX(Cadastro_Cargas!$F$9,Perfil_Area!$F$10*RANDBETWEEN(85,115)/100))))</f>
        <v>7.68</v>
      </c>
    </row>
    <row r="4420" ht="15.0" customHeight="1">
      <c r="A4420" s="45">
        <v>45671.125</v>
      </c>
      <c r="B4420" s="35">
        <v>3.0</v>
      </c>
      <c r="C4420" s="35" t="s">
        <v>129</v>
      </c>
      <c r="D4420" s="36" t="s">
        <v>105</v>
      </c>
      <c r="E4420" s="35" t="s">
        <v>173</v>
      </c>
      <c r="F4420" s="46">
        <f>IF(Cadastro_Cargas!$E$10=0,0,IF(Perfil_Area!$F$12=0,0,MIN(Cadastro_Cargas!$E$10,MAX(Cadastro_Cargas!$F$10,Perfil_Area!$F$12*RANDBETWEEN(85,115)/100))))</f>
        <v>0</v>
      </c>
    </row>
    <row r="4421" ht="15.0" customHeight="1">
      <c r="A4421" s="45">
        <v>45671.125</v>
      </c>
      <c r="B4421" s="35">
        <v>3.0</v>
      </c>
      <c r="C4421" s="35" t="s">
        <v>129</v>
      </c>
      <c r="D4421" s="36" t="s">
        <v>106</v>
      </c>
      <c r="E4421" s="35" t="s">
        <v>173</v>
      </c>
      <c r="F4421" s="46">
        <f>IF(Cadastro_Cargas!$E$11=0,0,IF(Perfil_Area!$F$14=0,0,MIN(Cadastro_Cargas!$E$11,MAX(Cadastro_Cargas!$F$11,Perfil_Area!$F$14*RANDBETWEEN(85,115)/100))))</f>
        <v>2.105054978</v>
      </c>
    </row>
    <row r="4422" ht="15.0" customHeight="1">
      <c r="A4422" s="45">
        <v>45671.125</v>
      </c>
      <c r="B4422" s="35">
        <v>3.0</v>
      </c>
      <c r="C4422" s="35" t="s">
        <v>129</v>
      </c>
      <c r="D4422" s="36" t="s">
        <v>107</v>
      </c>
      <c r="E4422" s="35" t="s">
        <v>173</v>
      </c>
      <c r="F4422" s="46">
        <f>IF(Cadastro_Cargas!$E$12=0,0,IF(Perfil_Area!$F$16=0,0,MIN(Cadastro_Cargas!$E$12,MAX(Cadastro_Cargas!$F$12,Perfil_Area!$F$16*RANDBETWEEN(85,115)/100))))</f>
        <v>0.2</v>
      </c>
    </row>
    <row r="4423" ht="15.0" customHeight="1">
      <c r="A4423" s="45">
        <v>45671.125</v>
      </c>
      <c r="B4423" s="35">
        <v>3.0</v>
      </c>
      <c r="C4423" s="35" t="s">
        <v>129</v>
      </c>
      <c r="D4423" s="39" t="s">
        <v>31</v>
      </c>
      <c r="E4423" s="35" t="s">
        <v>174</v>
      </c>
      <c r="F4423" s="46">
        <f>IF(Cadastro_Cargas!$E$13=0,0,IF(Perfil_Area!$F$4=0,0,MIN(Cadastro_Cargas!$E$13,MAX(Cadastro_Cargas!$F$13,Perfil_Area!$F$4*RANDBETWEEN(85,115)/100))))</f>
        <v>1.1175</v>
      </c>
    </row>
    <row r="4424" ht="15.0" customHeight="1">
      <c r="A4424" s="45">
        <v>45671.125</v>
      </c>
      <c r="B4424" s="35">
        <v>3.0</v>
      </c>
      <c r="C4424" s="35" t="s">
        <v>129</v>
      </c>
      <c r="D4424" s="40" t="s">
        <v>44</v>
      </c>
      <c r="E4424" s="35" t="s">
        <v>174</v>
      </c>
      <c r="F4424" s="46">
        <f>IF(Cadastro_Cargas!$E$14=0,0,IF(Perfil_Area!$F$6=0,0,MIN(Cadastro_Cargas!$E$14,MAX(Cadastro_Cargas!$F$14,Perfil_Area!$F$6*RANDBETWEEN(85,115)/100))))</f>
        <v>0.35066</v>
      </c>
    </row>
    <row r="4425" ht="15.0" customHeight="1">
      <c r="A4425" s="45">
        <v>45671.125</v>
      </c>
      <c r="B4425" s="35">
        <v>3.0</v>
      </c>
      <c r="C4425" s="35" t="s">
        <v>129</v>
      </c>
      <c r="D4425" s="41" t="s">
        <v>56</v>
      </c>
      <c r="E4425" s="35" t="s">
        <v>174</v>
      </c>
      <c r="F4425" s="46">
        <f>IF(Cadastro_Cargas!$E$15=0,0,IF(Perfil_Area!$F$8=0,0,MIN(Cadastro_Cargas!$E$15,MAX(Cadastro_Cargas!$F$15,Perfil_Area!$F$8*RANDBETWEEN(85,115)/100))))</f>
        <v>0.32592</v>
      </c>
    </row>
    <row r="4426" ht="15.0" customHeight="1">
      <c r="A4426" s="45">
        <v>45671.1666666667</v>
      </c>
      <c r="B4426" s="35">
        <v>4.0</v>
      </c>
      <c r="C4426" s="35" t="s">
        <v>128</v>
      </c>
      <c r="D4426" s="36" t="s">
        <v>104</v>
      </c>
      <c r="E4426" s="35" t="s">
        <v>173</v>
      </c>
      <c r="F4426" s="46">
        <f>IF(Cadastro_Cargas!$E$2=0,0,IF(Perfil_Area!$G$9=0,0,MIN(Cadastro_Cargas!$E$2,MAX(Cadastro_Cargas!$F$2,Perfil_Area!$G$9*RANDBETWEEN(85,115)/100))))</f>
        <v>4</v>
      </c>
    </row>
    <row r="4427" ht="15.0" customHeight="1">
      <c r="A4427" s="45">
        <v>45671.1666666667</v>
      </c>
      <c r="B4427" s="35">
        <v>4.0</v>
      </c>
      <c r="C4427" s="35" t="s">
        <v>128</v>
      </c>
      <c r="D4427" s="36" t="s">
        <v>105</v>
      </c>
      <c r="E4427" s="35" t="s">
        <v>173</v>
      </c>
      <c r="F4427" s="46">
        <f>IF(Cadastro_Cargas!$E$3=0,0,IF(Perfil_Area!$G$11=0,0,MIN(Cadastro_Cargas!$E$3,MAX(Cadastro_Cargas!$F$3,Perfil_Area!$G$11*RANDBETWEEN(85,115)/100))))</f>
        <v>0</v>
      </c>
    </row>
    <row r="4428" ht="15.0" customHeight="1">
      <c r="A4428" s="45">
        <v>45671.1666666667</v>
      </c>
      <c r="B4428" s="35">
        <v>4.0</v>
      </c>
      <c r="C4428" s="35" t="s">
        <v>128</v>
      </c>
      <c r="D4428" s="36" t="s">
        <v>106</v>
      </c>
      <c r="E4428" s="35" t="s">
        <v>173</v>
      </c>
      <c r="F4428" s="46">
        <f>IF(Cadastro_Cargas!$E$4=0,0,IF(Perfil_Area!$G$13=0,0,MIN(Cadastro_Cargas!$E$4,MAX(Cadastro_Cargas!$F$4,Perfil_Area!$G$13*RANDBETWEEN(85,115)/100))))</f>
        <v>0</v>
      </c>
    </row>
    <row r="4429" ht="15.0" customHeight="1">
      <c r="A4429" s="45">
        <v>45671.1666666667</v>
      </c>
      <c r="B4429" s="35">
        <v>4.0</v>
      </c>
      <c r="C4429" s="35" t="s">
        <v>128</v>
      </c>
      <c r="D4429" s="36" t="s">
        <v>107</v>
      </c>
      <c r="E4429" s="35" t="s">
        <v>173</v>
      </c>
      <c r="F4429" s="46">
        <f>IF(Cadastro_Cargas!$E$5=0,0,IF(Perfil_Area!$G$15=0,0,MIN(Cadastro_Cargas!$E$5,MAX(Cadastro_Cargas!$F$5,Perfil_Area!$G$15*RANDBETWEEN(85,115)/100))))</f>
        <v>0.192</v>
      </c>
    </row>
    <row r="4430" ht="15.0" customHeight="1">
      <c r="A4430" s="45">
        <v>45671.1666666667</v>
      </c>
      <c r="B4430" s="35">
        <v>4.0</v>
      </c>
      <c r="C4430" s="35" t="s">
        <v>128</v>
      </c>
      <c r="D4430" s="39" t="s">
        <v>31</v>
      </c>
      <c r="E4430" s="35" t="s">
        <v>174</v>
      </c>
      <c r="F4430" s="46">
        <f>IF(Cadastro_Cargas!$E$6=0,0,IF(Perfil_Area!$G$3=0,0,MIN(Cadastro_Cargas!$E$6,MAX(Cadastro_Cargas!$F$6,Perfil_Area!$G$3*RANDBETWEEN(85,115)/100))))</f>
        <v>0.606</v>
      </c>
    </row>
    <row r="4431" ht="15.0" customHeight="1">
      <c r="A4431" s="45">
        <v>45671.1666666667</v>
      </c>
      <c r="B4431" s="35">
        <v>4.0</v>
      </c>
      <c r="C4431" s="35" t="s">
        <v>128</v>
      </c>
      <c r="D4431" s="40" t="s">
        <v>44</v>
      </c>
      <c r="E4431" s="35" t="s">
        <v>174</v>
      </c>
      <c r="F4431" s="46">
        <f>IF(Cadastro_Cargas!$E$7=0,0,IF(Perfil_Area!$G$5=0,0,MIN(Cadastro_Cargas!$E$7,MAX(Cadastro_Cargas!$F$7,Perfil_Area!$G$5*RANDBETWEEN(85,115)/100))))</f>
        <v>0.23838</v>
      </c>
    </row>
    <row r="4432" ht="15.0" customHeight="1">
      <c r="A4432" s="45">
        <v>45671.1666666667</v>
      </c>
      <c r="B4432" s="35">
        <v>4.0</v>
      </c>
      <c r="C4432" s="35" t="s">
        <v>128</v>
      </c>
      <c r="D4432" s="41" t="s">
        <v>56</v>
      </c>
      <c r="E4432" s="35" t="s">
        <v>174</v>
      </c>
      <c r="F4432" s="46">
        <f>IF(Cadastro_Cargas!$E$8=0,0,IF(Perfil_Area!$G$7=0,0,MIN(Cadastro_Cargas!$E$8,MAX(Cadastro_Cargas!$F$8,Perfil_Area!$G$7*RANDBETWEEN(85,115)/100))))</f>
        <v>0.15642</v>
      </c>
    </row>
    <row r="4433" ht="15.0" customHeight="1">
      <c r="A4433" s="45">
        <v>45671.1666666667</v>
      </c>
      <c r="B4433" s="35">
        <v>4.0</v>
      </c>
      <c r="C4433" s="35" t="s">
        <v>129</v>
      </c>
      <c r="D4433" s="36" t="s">
        <v>104</v>
      </c>
      <c r="E4433" s="35" t="s">
        <v>173</v>
      </c>
      <c r="F4433" s="46">
        <f>IF(Cadastro_Cargas!$E$9=0,0,IF(Perfil_Area!$G$10=0,0,MIN(Cadastro_Cargas!$E$9,MAX(Cadastro_Cargas!$F$9,Perfil_Area!$G$10*RANDBETWEEN(85,115)/100))))</f>
        <v>8</v>
      </c>
    </row>
    <row r="4434" ht="15.0" customHeight="1">
      <c r="A4434" s="45">
        <v>45671.1666666667</v>
      </c>
      <c r="B4434" s="35">
        <v>4.0</v>
      </c>
      <c r="C4434" s="35" t="s">
        <v>129</v>
      </c>
      <c r="D4434" s="36" t="s">
        <v>105</v>
      </c>
      <c r="E4434" s="35" t="s">
        <v>173</v>
      </c>
      <c r="F4434" s="46">
        <f>IF(Cadastro_Cargas!$E$10=0,0,IF(Perfil_Area!$G$12=0,0,MIN(Cadastro_Cargas!$E$10,MAX(Cadastro_Cargas!$F$10,Perfil_Area!$G$12*RANDBETWEEN(85,115)/100))))</f>
        <v>0</v>
      </c>
    </row>
    <row r="4435" ht="15.0" customHeight="1">
      <c r="A4435" s="45">
        <v>45671.1666666667</v>
      </c>
      <c r="B4435" s="35">
        <v>4.0</v>
      </c>
      <c r="C4435" s="35" t="s">
        <v>129</v>
      </c>
      <c r="D4435" s="36" t="s">
        <v>106</v>
      </c>
      <c r="E4435" s="35" t="s">
        <v>173</v>
      </c>
      <c r="F4435" s="46">
        <f>IF(Cadastro_Cargas!$E$11=0,0,IF(Perfil_Area!$G$14=0,0,MIN(Cadastro_Cargas!$E$11,MAX(Cadastro_Cargas!$F$11,Perfil_Area!$G$14*RANDBETWEEN(85,115)/100))))</f>
        <v>2.013147102</v>
      </c>
    </row>
    <row r="4436" ht="15.0" customHeight="1">
      <c r="A4436" s="45">
        <v>45671.1666666667</v>
      </c>
      <c r="B4436" s="35">
        <v>4.0</v>
      </c>
      <c r="C4436" s="35" t="s">
        <v>129</v>
      </c>
      <c r="D4436" s="36" t="s">
        <v>107</v>
      </c>
      <c r="E4436" s="35" t="s">
        <v>173</v>
      </c>
      <c r="F4436" s="46">
        <f>IF(Cadastro_Cargas!$E$12=0,0,IF(Perfil_Area!$G$16=0,0,MIN(Cadastro_Cargas!$E$12,MAX(Cadastro_Cargas!$F$12,Perfil_Area!$G$16*RANDBETWEEN(85,115)/100))))</f>
        <v>0.2</v>
      </c>
    </row>
    <row r="4437" ht="15.0" customHeight="1">
      <c r="A4437" s="45">
        <v>45671.1666666667</v>
      </c>
      <c r="B4437" s="35">
        <v>4.0</v>
      </c>
      <c r="C4437" s="35" t="s">
        <v>129</v>
      </c>
      <c r="D4437" s="39" t="s">
        <v>31</v>
      </c>
      <c r="E4437" s="35" t="s">
        <v>174</v>
      </c>
      <c r="F4437" s="46">
        <f>IF(Cadastro_Cargas!$E$13=0,0,IF(Perfil_Area!$G$4=0,0,MIN(Cadastro_Cargas!$E$13,MAX(Cadastro_Cargas!$F$13,Perfil_Area!$G$4*RANDBETWEEN(85,115)/100))))</f>
        <v>1.1175</v>
      </c>
    </row>
    <row r="4438" ht="15.0" customHeight="1">
      <c r="A4438" s="45">
        <v>45671.1666666667</v>
      </c>
      <c r="B4438" s="35">
        <v>4.0</v>
      </c>
      <c r="C4438" s="35" t="s">
        <v>129</v>
      </c>
      <c r="D4438" s="40" t="s">
        <v>44</v>
      </c>
      <c r="E4438" s="35" t="s">
        <v>174</v>
      </c>
      <c r="F4438" s="46">
        <f>IF(Cadastro_Cargas!$E$14=0,0,IF(Perfil_Area!$G$6=0,0,MIN(Cadastro_Cargas!$E$14,MAX(Cadastro_Cargas!$F$14,Perfil_Area!$G$6*RANDBETWEEN(85,115)/100))))</f>
        <v>0.3349</v>
      </c>
    </row>
    <row r="4439" ht="15.0" customHeight="1">
      <c r="A4439" s="45">
        <v>45671.1666666667</v>
      </c>
      <c r="B4439" s="35">
        <v>4.0</v>
      </c>
      <c r="C4439" s="35" t="s">
        <v>129</v>
      </c>
      <c r="D4439" s="41" t="s">
        <v>56</v>
      </c>
      <c r="E4439" s="35" t="s">
        <v>174</v>
      </c>
      <c r="F4439" s="46">
        <f>IF(Cadastro_Cargas!$E$15=0,0,IF(Perfil_Area!$G$8=0,0,MIN(Cadastro_Cargas!$E$15,MAX(Cadastro_Cargas!$F$15,Perfil_Area!$G$8*RANDBETWEEN(85,115)/100))))</f>
        <v>0.31212</v>
      </c>
    </row>
    <row r="4440" ht="15.0" customHeight="1">
      <c r="A4440" s="45">
        <v>45671.2083333333</v>
      </c>
      <c r="B4440" s="35">
        <v>5.0</v>
      </c>
      <c r="C4440" s="35" t="s">
        <v>128</v>
      </c>
      <c r="D4440" s="36" t="s">
        <v>104</v>
      </c>
      <c r="E4440" s="35" t="s">
        <v>173</v>
      </c>
      <c r="F4440" s="46">
        <f>IF(Cadastro_Cargas!$E$2=0,0,IF(Perfil_Area!$H$9=0,0,MIN(Cadastro_Cargas!$E$2,MAX(Cadastro_Cargas!$F$2,Perfil_Area!$H$9*RANDBETWEEN(85,115)/100))))</f>
        <v>0</v>
      </c>
    </row>
    <row r="4441" ht="15.0" customHeight="1">
      <c r="A4441" s="45">
        <v>45671.2083333333</v>
      </c>
      <c r="B4441" s="35">
        <v>5.0</v>
      </c>
      <c r="C4441" s="35" t="s">
        <v>128</v>
      </c>
      <c r="D4441" s="36" t="s">
        <v>105</v>
      </c>
      <c r="E4441" s="35" t="s">
        <v>173</v>
      </c>
      <c r="F4441" s="46">
        <f>IF(Cadastro_Cargas!$E$3=0,0,IF(Perfil_Area!$H$11=0,0,MIN(Cadastro_Cargas!$E$3,MAX(Cadastro_Cargas!$F$3,Perfil_Area!$H$11*RANDBETWEEN(85,115)/100))))</f>
        <v>0</v>
      </c>
    </row>
    <row r="4442" ht="15.0" customHeight="1">
      <c r="A4442" s="45">
        <v>45671.2083333333</v>
      </c>
      <c r="B4442" s="35">
        <v>5.0</v>
      </c>
      <c r="C4442" s="35" t="s">
        <v>128</v>
      </c>
      <c r="D4442" s="36" t="s">
        <v>106</v>
      </c>
      <c r="E4442" s="35" t="s">
        <v>173</v>
      </c>
      <c r="F4442" s="46">
        <f>IF(Cadastro_Cargas!$E$4=0,0,IF(Perfil_Area!$H$13=0,0,MIN(Cadastro_Cargas!$E$4,MAX(Cadastro_Cargas!$F$4,Perfil_Area!$H$13*RANDBETWEEN(85,115)/100))))</f>
        <v>0</v>
      </c>
    </row>
    <row r="4443" ht="15.0" customHeight="1">
      <c r="A4443" s="45">
        <v>45671.2083333333</v>
      </c>
      <c r="B4443" s="35">
        <v>5.0</v>
      </c>
      <c r="C4443" s="35" t="s">
        <v>128</v>
      </c>
      <c r="D4443" s="36" t="s">
        <v>107</v>
      </c>
      <c r="E4443" s="35" t="s">
        <v>173</v>
      </c>
      <c r="F4443" s="46">
        <f>IF(Cadastro_Cargas!$E$5=0,0,IF(Perfil_Area!$H$15=0,0,MIN(Cadastro_Cargas!$E$5,MAX(Cadastro_Cargas!$F$5,Perfil_Area!$H$15*RANDBETWEEN(85,115)/100))))</f>
        <v>0.2</v>
      </c>
    </row>
    <row r="4444" ht="15.0" customHeight="1">
      <c r="A4444" s="45">
        <v>45671.2083333333</v>
      </c>
      <c r="B4444" s="35">
        <v>5.0</v>
      </c>
      <c r="C4444" s="35" t="s">
        <v>128</v>
      </c>
      <c r="D4444" s="39" t="s">
        <v>31</v>
      </c>
      <c r="E4444" s="35" t="s">
        <v>174</v>
      </c>
      <c r="F4444" s="46">
        <f>IF(Cadastro_Cargas!$E$6=0,0,IF(Perfil_Area!$H$3=0,0,MIN(Cadastro_Cargas!$E$6,MAX(Cadastro_Cargas!$F$6,Perfil_Area!$H$3*RANDBETWEEN(85,115)/100))))</f>
        <v>0.606</v>
      </c>
    </row>
    <row r="4445" ht="15.0" customHeight="1">
      <c r="A4445" s="45">
        <v>45671.2083333333</v>
      </c>
      <c r="B4445" s="35">
        <v>5.0</v>
      </c>
      <c r="C4445" s="35" t="s">
        <v>128</v>
      </c>
      <c r="D4445" s="40" t="s">
        <v>44</v>
      </c>
      <c r="E4445" s="35" t="s">
        <v>174</v>
      </c>
      <c r="F4445" s="46">
        <f>IF(Cadastro_Cargas!$E$7=0,0,IF(Perfil_Area!$H$5=0,0,MIN(Cadastro_Cargas!$E$7,MAX(Cadastro_Cargas!$F$7,Perfil_Area!$H$5*RANDBETWEEN(85,115)/100))))</f>
        <v>0.354</v>
      </c>
    </row>
    <row r="4446" ht="15.0" customHeight="1">
      <c r="A4446" s="45">
        <v>45671.2083333333</v>
      </c>
      <c r="B4446" s="35">
        <v>5.0</v>
      </c>
      <c r="C4446" s="35" t="s">
        <v>128</v>
      </c>
      <c r="D4446" s="41" t="s">
        <v>56</v>
      </c>
      <c r="E4446" s="35" t="s">
        <v>174</v>
      </c>
      <c r="F4446" s="46">
        <f>IF(Cadastro_Cargas!$E$8=0,0,IF(Perfil_Area!$H$7=0,0,MIN(Cadastro_Cargas!$E$8,MAX(Cadastro_Cargas!$F$8,Perfil_Area!$H$7*RANDBETWEEN(85,115)/100))))</f>
        <v>0.10716</v>
      </c>
    </row>
    <row r="4447" ht="15.0" customHeight="1">
      <c r="A4447" s="45">
        <v>45671.2083333333</v>
      </c>
      <c r="B4447" s="35">
        <v>5.0</v>
      </c>
      <c r="C4447" s="35" t="s">
        <v>129</v>
      </c>
      <c r="D4447" s="36" t="s">
        <v>104</v>
      </c>
      <c r="E4447" s="35" t="s">
        <v>173</v>
      </c>
      <c r="F4447" s="46">
        <f>IF(Cadastro_Cargas!$E$9=0,0,IF(Perfil_Area!$H$10=0,0,MIN(Cadastro_Cargas!$E$9,MAX(Cadastro_Cargas!$F$9,Perfil_Area!$H$10*RANDBETWEEN(85,115)/100))))</f>
        <v>0</v>
      </c>
    </row>
    <row r="4448" ht="15.0" customHeight="1">
      <c r="A4448" s="45">
        <v>45671.2083333333</v>
      </c>
      <c r="B4448" s="35">
        <v>5.0</v>
      </c>
      <c r="C4448" s="35" t="s">
        <v>129</v>
      </c>
      <c r="D4448" s="36" t="s">
        <v>105</v>
      </c>
      <c r="E4448" s="35" t="s">
        <v>173</v>
      </c>
      <c r="F4448" s="46">
        <f>IF(Cadastro_Cargas!$E$10=0,0,IF(Perfil_Area!$H$12=0,0,MIN(Cadastro_Cargas!$E$10,MAX(Cadastro_Cargas!$F$10,Perfil_Area!$H$12*RANDBETWEEN(85,115)/100))))</f>
        <v>0</v>
      </c>
    </row>
    <row r="4449" ht="15.0" customHeight="1">
      <c r="A4449" s="45">
        <v>45671.2083333333</v>
      </c>
      <c r="B4449" s="35">
        <v>5.0</v>
      </c>
      <c r="C4449" s="35" t="s">
        <v>129</v>
      </c>
      <c r="D4449" s="36" t="s">
        <v>106</v>
      </c>
      <c r="E4449" s="35" t="s">
        <v>173</v>
      </c>
      <c r="F4449" s="46">
        <f>IF(Cadastro_Cargas!$E$11=0,0,IF(Perfil_Area!$H$14=0,0,MIN(Cadastro_Cargas!$E$11,MAX(Cadastro_Cargas!$F$11,Perfil_Area!$H$14*RANDBETWEEN(85,115)/100))))</f>
        <v>2.093955423</v>
      </c>
    </row>
    <row r="4450" ht="15.0" customHeight="1">
      <c r="A4450" s="45">
        <v>45671.2083333333</v>
      </c>
      <c r="B4450" s="35">
        <v>5.0</v>
      </c>
      <c r="C4450" s="35" t="s">
        <v>129</v>
      </c>
      <c r="D4450" s="36" t="s">
        <v>107</v>
      </c>
      <c r="E4450" s="35" t="s">
        <v>173</v>
      </c>
      <c r="F4450" s="46">
        <f>IF(Cadastro_Cargas!$E$12=0,0,IF(Perfil_Area!$H$16=0,0,MIN(Cadastro_Cargas!$E$12,MAX(Cadastro_Cargas!$F$12,Perfil_Area!$H$16*RANDBETWEEN(85,115)/100))))</f>
        <v>0.2</v>
      </c>
    </row>
    <row r="4451" ht="15.0" customHeight="1">
      <c r="A4451" s="45">
        <v>45671.2083333333</v>
      </c>
      <c r="B4451" s="35">
        <v>5.0</v>
      </c>
      <c r="C4451" s="35" t="s">
        <v>129</v>
      </c>
      <c r="D4451" s="39" t="s">
        <v>31</v>
      </c>
      <c r="E4451" s="35" t="s">
        <v>174</v>
      </c>
      <c r="F4451" s="46">
        <f>IF(Cadastro_Cargas!$E$13=0,0,IF(Perfil_Area!$H$4=0,0,MIN(Cadastro_Cargas!$E$13,MAX(Cadastro_Cargas!$F$13,Perfil_Area!$H$4*RANDBETWEEN(85,115)/100))))</f>
        <v>1.1175</v>
      </c>
    </row>
    <row r="4452" ht="15.0" customHeight="1">
      <c r="A4452" s="45">
        <v>45671.2083333333</v>
      </c>
      <c r="B4452" s="35">
        <v>5.0</v>
      </c>
      <c r="C4452" s="35" t="s">
        <v>129</v>
      </c>
      <c r="D4452" s="40" t="s">
        <v>44</v>
      </c>
      <c r="E4452" s="35" t="s">
        <v>174</v>
      </c>
      <c r="F4452" s="46">
        <f>IF(Cadastro_Cargas!$E$14=0,0,IF(Perfil_Area!$H$6=0,0,MIN(Cadastro_Cargas!$E$14,MAX(Cadastro_Cargas!$F$14,Perfil_Area!$H$6*RANDBETWEEN(85,115)/100))))</f>
        <v>0.514</v>
      </c>
    </row>
    <row r="4453" ht="15.0" customHeight="1">
      <c r="A4453" s="45">
        <v>45671.2083333333</v>
      </c>
      <c r="B4453" s="35">
        <v>5.0</v>
      </c>
      <c r="C4453" s="35" t="s">
        <v>129</v>
      </c>
      <c r="D4453" s="41" t="s">
        <v>56</v>
      </c>
      <c r="E4453" s="35" t="s">
        <v>174</v>
      </c>
      <c r="F4453" s="46">
        <f>IF(Cadastro_Cargas!$E$15=0,0,IF(Perfil_Area!$H$8=0,0,MIN(Cadastro_Cargas!$E$15,MAX(Cadastro_Cargas!$F$15,Perfil_Area!$H$8*RANDBETWEEN(85,115)/100))))</f>
        <v>0.20202</v>
      </c>
    </row>
    <row r="4454" ht="15.0" customHeight="1">
      <c r="A4454" s="45">
        <v>45671.25</v>
      </c>
      <c r="B4454" s="35">
        <v>6.0</v>
      </c>
      <c r="C4454" s="35" t="s">
        <v>128</v>
      </c>
      <c r="D4454" s="36" t="s">
        <v>104</v>
      </c>
      <c r="E4454" s="35" t="s">
        <v>173</v>
      </c>
      <c r="F4454" s="46">
        <f>IF(Cadastro_Cargas!$E$2=0,0,IF(Perfil_Area!$I$9=0,0,MIN(Cadastro_Cargas!$E$2,MAX(Cadastro_Cargas!$F$2,Perfil_Area!$I$9*RANDBETWEEN(85,115)/100))))</f>
        <v>0</v>
      </c>
    </row>
    <row r="4455" ht="15.0" customHeight="1">
      <c r="A4455" s="45">
        <v>45671.25</v>
      </c>
      <c r="B4455" s="35">
        <v>6.0</v>
      </c>
      <c r="C4455" s="35" t="s">
        <v>128</v>
      </c>
      <c r="D4455" s="36" t="s">
        <v>105</v>
      </c>
      <c r="E4455" s="35" t="s">
        <v>173</v>
      </c>
      <c r="F4455" s="46">
        <f>IF(Cadastro_Cargas!$E$3=0,0,IF(Perfil_Area!$I$11=0,0,MIN(Cadastro_Cargas!$E$3,MAX(Cadastro_Cargas!$F$3,Perfil_Area!$I$11*RANDBETWEEN(85,115)/100))))</f>
        <v>0</v>
      </c>
    </row>
    <row r="4456" ht="15.0" customHeight="1">
      <c r="A4456" s="45">
        <v>45671.25</v>
      </c>
      <c r="B4456" s="35">
        <v>6.0</v>
      </c>
      <c r="C4456" s="35" t="s">
        <v>128</v>
      </c>
      <c r="D4456" s="36" t="s">
        <v>106</v>
      </c>
      <c r="E4456" s="35" t="s">
        <v>173</v>
      </c>
      <c r="F4456" s="46">
        <f>IF(Cadastro_Cargas!$E$4=0,0,IF(Perfil_Area!$I$13=0,0,MIN(Cadastro_Cargas!$E$4,MAX(Cadastro_Cargas!$F$4,Perfil_Area!$I$13*RANDBETWEEN(85,115)/100))))</f>
        <v>0</v>
      </c>
    </row>
    <row r="4457" ht="15.0" customHeight="1">
      <c r="A4457" s="45">
        <v>45671.25</v>
      </c>
      <c r="B4457" s="35">
        <v>6.0</v>
      </c>
      <c r="C4457" s="35" t="s">
        <v>128</v>
      </c>
      <c r="D4457" s="36" t="s">
        <v>107</v>
      </c>
      <c r="E4457" s="35" t="s">
        <v>173</v>
      </c>
      <c r="F4457" s="46">
        <f>IF(Cadastro_Cargas!$E$5=0,0,IF(Perfil_Area!$I$15=0,0,MIN(Cadastro_Cargas!$E$5,MAX(Cadastro_Cargas!$F$5,Perfil_Area!$I$15*RANDBETWEEN(85,115)/100))))</f>
        <v>0.2</v>
      </c>
    </row>
    <row r="4458" ht="15.0" customHeight="1">
      <c r="A4458" s="45">
        <v>45671.25</v>
      </c>
      <c r="B4458" s="35">
        <v>6.0</v>
      </c>
      <c r="C4458" s="35" t="s">
        <v>128</v>
      </c>
      <c r="D4458" s="39" t="s">
        <v>31</v>
      </c>
      <c r="E4458" s="35" t="s">
        <v>174</v>
      </c>
      <c r="F4458" s="46">
        <f>IF(Cadastro_Cargas!$E$6=0,0,IF(Perfil_Area!$I$3=0,0,MIN(Cadastro_Cargas!$E$6,MAX(Cadastro_Cargas!$F$6,Perfil_Area!$I$3*RANDBETWEEN(85,115)/100))))</f>
        <v>0.606</v>
      </c>
    </row>
    <row r="4459" ht="15.0" customHeight="1">
      <c r="A4459" s="45">
        <v>45671.25</v>
      </c>
      <c r="B4459" s="35">
        <v>6.0</v>
      </c>
      <c r="C4459" s="35" t="s">
        <v>128</v>
      </c>
      <c r="D4459" s="40" t="s">
        <v>44</v>
      </c>
      <c r="E4459" s="35" t="s">
        <v>174</v>
      </c>
      <c r="F4459" s="46">
        <f>IF(Cadastro_Cargas!$E$7=0,0,IF(Perfil_Area!$I$5=0,0,MIN(Cadastro_Cargas!$E$7,MAX(Cadastro_Cargas!$F$7,Perfil_Area!$I$5*RANDBETWEEN(85,115)/100))))</f>
        <v>0.354</v>
      </c>
    </row>
    <row r="4460" ht="15.0" customHeight="1">
      <c r="A4460" s="45">
        <v>45671.25</v>
      </c>
      <c r="B4460" s="35">
        <v>6.0</v>
      </c>
      <c r="C4460" s="35" t="s">
        <v>128</v>
      </c>
      <c r="D4460" s="41" t="s">
        <v>56</v>
      </c>
      <c r="E4460" s="35" t="s">
        <v>174</v>
      </c>
      <c r="F4460" s="46">
        <f>IF(Cadastro_Cargas!$E$8=0,0,IF(Perfil_Area!$I$7=0,0,MIN(Cadastro_Cargas!$E$8,MAX(Cadastro_Cargas!$F$8,Perfil_Area!$I$7*RANDBETWEEN(85,115)/100))))</f>
        <v>0.0528</v>
      </c>
    </row>
    <row r="4461" ht="15.0" customHeight="1">
      <c r="A4461" s="45">
        <v>45671.25</v>
      </c>
      <c r="B4461" s="35">
        <v>6.0</v>
      </c>
      <c r="C4461" s="35" t="s">
        <v>129</v>
      </c>
      <c r="D4461" s="36" t="s">
        <v>104</v>
      </c>
      <c r="E4461" s="35" t="s">
        <v>173</v>
      </c>
      <c r="F4461" s="46">
        <f>IF(Cadastro_Cargas!$E$9=0,0,IF(Perfil_Area!$I$10=0,0,MIN(Cadastro_Cargas!$E$9,MAX(Cadastro_Cargas!$F$9,Perfil_Area!$I$10*RANDBETWEEN(85,115)/100))))</f>
        <v>0</v>
      </c>
    </row>
    <row r="4462" ht="15.0" customHeight="1">
      <c r="A4462" s="45">
        <v>45671.25</v>
      </c>
      <c r="B4462" s="35">
        <v>6.0</v>
      </c>
      <c r="C4462" s="35" t="s">
        <v>129</v>
      </c>
      <c r="D4462" s="36" t="s">
        <v>105</v>
      </c>
      <c r="E4462" s="35" t="s">
        <v>173</v>
      </c>
      <c r="F4462" s="46">
        <f>IF(Cadastro_Cargas!$E$10=0,0,IF(Perfil_Area!$I$12=0,0,MIN(Cadastro_Cargas!$E$10,MAX(Cadastro_Cargas!$F$10,Perfil_Area!$I$12*RANDBETWEEN(85,115)/100))))</f>
        <v>0</v>
      </c>
    </row>
    <row r="4463" ht="15.0" customHeight="1">
      <c r="A4463" s="45">
        <v>45671.25</v>
      </c>
      <c r="B4463" s="35">
        <v>6.0</v>
      </c>
      <c r="C4463" s="35" t="s">
        <v>129</v>
      </c>
      <c r="D4463" s="36" t="s">
        <v>106</v>
      </c>
      <c r="E4463" s="35" t="s">
        <v>173</v>
      </c>
      <c r="F4463" s="46">
        <f>IF(Cadastro_Cargas!$E$11=0,0,IF(Perfil_Area!$I$14=0,0,MIN(Cadastro_Cargas!$E$11,MAX(Cadastro_Cargas!$F$11,Perfil_Area!$I$14*RANDBETWEEN(85,115)/100))))</f>
        <v>2.209907875</v>
      </c>
    </row>
    <row r="4464" ht="15.0" customHeight="1">
      <c r="A4464" s="45">
        <v>45671.25</v>
      </c>
      <c r="B4464" s="35">
        <v>6.0</v>
      </c>
      <c r="C4464" s="35" t="s">
        <v>129</v>
      </c>
      <c r="D4464" s="36" t="s">
        <v>107</v>
      </c>
      <c r="E4464" s="35" t="s">
        <v>173</v>
      </c>
      <c r="F4464" s="46">
        <f>IF(Cadastro_Cargas!$E$12=0,0,IF(Perfil_Area!$I$16=0,0,MIN(Cadastro_Cargas!$E$12,MAX(Cadastro_Cargas!$F$12,Perfil_Area!$I$16*RANDBETWEEN(85,115)/100))))</f>
        <v>0.196</v>
      </c>
    </row>
    <row r="4465" ht="15.0" customHeight="1">
      <c r="A4465" s="45">
        <v>45671.25</v>
      </c>
      <c r="B4465" s="35">
        <v>6.0</v>
      </c>
      <c r="C4465" s="35" t="s">
        <v>129</v>
      </c>
      <c r="D4465" s="39" t="s">
        <v>31</v>
      </c>
      <c r="E4465" s="35" t="s">
        <v>174</v>
      </c>
      <c r="F4465" s="46">
        <f>IF(Cadastro_Cargas!$E$13=0,0,IF(Perfil_Area!$I$4=0,0,MIN(Cadastro_Cargas!$E$13,MAX(Cadastro_Cargas!$F$13,Perfil_Area!$I$4*RANDBETWEEN(85,115)/100))))</f>
        <v>1.1175</v>
      </c>
    </row>
    <row r="4466" ht="15.0" customHeight="1">
      <c r="A4466" s="45">
        <v>45671.25</v>
      </c>
      <c r="B4466" s="35">
        <v>6.0</v>
      </c>
      <c r="C4466" s="35" t="s">
        <v>129</v>
      </c>
      <c r="D4466" s="40" t="s">
        <v>44</v>
      </c>
      <c r="E4466" s="35" t="s">
        <v>174</v>
      </c>
      <c r="F4466" s="46">
        <f>IF(Cadastro_Cargas!$E$14=0,0,IF(Perfil_Area!$I$6=0,0,MIN(Cadastro_Cargas!$E$14,MAX(Cadastro_Cargas!$F$14,Perfil_Area!$I$6*RANDBETWEEN(85,115)/100))))</f>
        <v>0.514</v>
      </c>
    </row>
    <row r="4467" ht="15.0" customHeight="1">
      <c r="A4467" s="45">
        <v>45671.25</v>
      </c>
      <c r="B4467" s="35">
        <v>6.0</v>
      </c>
      <c r="C4467" s="35" t="s">
        <v>129</v>
      </c>
      <c r="D4467" s="41" t="s">
        <v>56</v>
      </c>
      <c r="E4467" s="35" t="s">
        <v>174</v>
      </c>
      <c r="F4467" s="46">
        <f>IF(Cadastro_Cargas!$E$15=0,0,IF(Perfil_Area!$I$8=0,0,MIN(Cadastro_Cargas!$E$15,MAX(Cadastro_Cargas!$F$15,Perfil_Area!$I$8*RANDBETWEEN(85,115)/100))))</f>
        <v>0.10464</v>
      </c>
    </row>
    <row r="4468" ht="15.0" customHeight="1">
      <c r="A4468" s="45">
        <v>45671.2916666667</v>
      </c>
      <c r="B4468" s="35">
        <v>7.0</v>
      </c>
      <c r="C4468" s="35" t="s">
        <v>128</v>
      </c>
      <c r="D4468" s="36" t="s">
        <v>104</v>
      </c>
      <c r="E4468" s="35" t="s">
        <v>173</v>
      </c>
      <c r="F4468" s="46">
        <f>IF(Cadastro_Cargas!$E$2=0,0,IF(Perfil_Area!$J$9=0,0,MIN(Cadastro_Cargas!$E$2,MAX(Cadastro_Cargas!$F$2,Perfil_Area!$J$9*RANDBETWEEN(85,115)/100))))</f>
        <v>0</v>
      </c>
    </row>
    <row r="4469" ht="15.0" customHeight="1">
      <c r="A4469" s="45">
        <v>45671.2916666667</v>
      </c>
      <c r="B4469" s="35">
        <v>7.0</v>
      </c>
      <c r="C4469" s="35" t="s">
        <v>128</v>
      </c>
      <c r="D4469" s="36" t="s">
        <v>105</v>
      </c>
      <c r="E4469" s="35" t="s">
        <v>173</v>
      </c>
      <c r="F4469" s="46">
        <f>IF(Cadastro_Cargas!$E$3=0,0,IF(Perfil_Area!$J$11=0,0,MIN(Cadastro_Cargas!$E$3,MAX(Cadastro_Cargas!$F$3,Perfil_Area!$J$11*RANDBETWEEN(85,115)/100))))</f>
        <v>0</v>
      </c>
    </row>
    <row r="4470" ht="15.0" customHeight="1">
      <c r="A4470" s="45">
        <v>45671.2916666667</v>
      </c>
      <c r="B4470" s="35">
        <v>7.0</v>
      </c>
      <c r="C4470" s="35" t="s">
        <v>128</v>
      </c>
      <c r="D4470" s="36" t="s">
        <v>106</v>
      </c>
      <c r="E4470" s="35" t="s">
        <v>173</v>
      </c>
      <c r="F4470" s="46">
        <f>IF(Cadastro_Cargas!$E$4=0,0,IF(Perfil_Area!$J$13=0,0,MIN(Cadastro_Cargas!$E$4,MAX(Cadastro_Cargas!$F$4,Perfil_Area!$J$13*RANDBETWEEN(85,115)/100))))</f>
        <v>0</v>
      </c>
    </row>
    <row r="4471" ht="15.0" customHeight="1">
      <c r="A4471" s="45">
        <v>45671.2916666667</v>
      </c>
      <c r="B4471" s="35">
        <v>7.0</v>
      </c>
      <c r="C4471" s="35" t="s">
        <v>128</v>
      </c>
      <c r="D4471" s="36" t="s">
        <v>107</v>
      </c>
      <c r="E4471" s="35" t="s">
        <v>173</v>
      </c>
      <c r="F4471" s="46">
        <f>IF(Cadastro_Cargas!$E$5=0,0,IF(Perfil_Area!$J$15=0,0,MIN(Cadastro_Cargas!$E$5,MAX(Cadastro_Cargas!$F$5,Perfil_Area!$J$15*RANDBETWEEN(85,115)/100))))</f>
        <v>0.186</v>
      </c>
    </row>
    <row r="4472" ht="15.0" customHeight="1">
      <c r="A4472" s="45">
        <v>45671.2916666667</v>
      </c>
      <c r="B4472" s="35">
        <v>7.0</v>
      </c>
      <c r="C4472" s="35" t="s">
        <v>128</v>
      </c>
      <c r="D4472" s="39" t="s">
        <v>31</v>
      </c>
      <c r="E4472" s="35" t="s">
        <v>174</v>
      </c>
      <c r="F4472" s="46">
        <f>IF(Cadastro_Cargas!$E$6=0,0,IF(Perfil_Area!$J$3=0,0,MIN(Cadastro_Cargas!$E$6,MAX(Cadastro_Cargas!$F$6,Perfil_Area!$J$3*RANDBETWEEN(85,115)/100))))</f>
        <v>0.7068</v>
      </c>
    </row>
    <row r="4473" ht="15.0" customHeight="1">
      <c r="A4473" s="45">
        <v>45671.2916666667</v>
      </c>
      <c r="B4473" s="35">
        <v>7.0</v>
      </c>
      <c r="C4473" s="35" t="s">
        <v>128</v>
      </c>
      <c r="D4473" s="40" t="s">
        <v>44</v>
      </c>
      <c r="E4473" s="35" t="s">
        <v>174</v>
      </c>
      <c r="F4473" s="46">
        <f>IF(Cadastro_Cargas!$E$7=0,0,IF(Perfil_Area!$J$5=0,0,MIN(Cadastro_Cargas!$E$7,MAX(Cadastro_Cargas!$F$7,Perfil_Area!$J$5*RANDBETWEEN(85,115)/100))))</f>
        <v>0.354</v>
      </c>
    </row>
    <row r="4474" ht="15.0" customHeight="1">
      <c r="A4474" s="45">
        <v>45671.2916666667</v>
      </c>
      <c r="B4474" s="35">
        <v>7.0</v>
      </c>
      <c r="C4474" s="35" t="s">
        <v>128</v>
      </c>
      <c r="D4474" s="41" t="s">
        <v>56</v>
      </c>
      <c r="E4474" s="35" t="s">
        <v>174</v>
      </c>
      <c r="F4474" s="46">
        <f>IF(Cadastro_Cargas!$E$8=0,0,IF(Perfil_Area!$J$7=0,0,MIN(Cadastro_Cargas!$E$8,MAX(Cadastro_Cargas!$F$8,Perfil_Area!$J$7*RANDBETWEEN(85,115)/100))))</f>
        <v>0</v>
      </c>
    </row>
    <row r="4475" ht="15.0" customHeight="1">
      <c r="A4475" s="45">
        <v>45671.2916666667</v>
      </c>
      <c r="B4475" s="35">
        <v>7.0</v>
      </c>
      <c r="C4475" s="35" t="s">
        <v>129</v>
      </c>
      <c r="D4475" s="36" t="s">
        <v>104</v>
      </c>
      <c r="E4475" s="35" t="s">
        <v>173</v>
      </c>
      <c r="F4475" s="46">
        <f>IF(Cadastro_Cargas!$E$9=0,0,IF(Perfil_Area!$J$10=0,0,MIN(Cadastro_Cargas!$E$9,MAX(Cadastro_Cargas!$F$9,Perfil_Area!$J$10*RANDBETWEEN(85,115)/100))))</f>
        <v>0</v>
      </c>
    </row>
    <row r="4476" ht="15.0" customHeight="1">
      <c r="A4476" s="45">
        <v>45671.2916666667</v>
      </c>
      <c r="B4476" s="35">
        <v>7.0</v>
      </c>
      <c r="C4476" s="35" t="s">
        <v>129</v>
      </c>
      <c r="D4476" s="36" t="s">
        <v>105</v>
      </c>
      <c r="E4476" s="35" t="s">
        <v>173</v>
      </c>
      <c r="F4476" s="46">
        <f>IF(Cadastro_Cargas!$E$10=0,0,IF(Perfil_Area!$J$12=0,0,MIN(Cadastro_Cargas!$E$10,MAX(Cadastro_Cargas!$F$10,Perfil_Area!$J$12*RANDBETWEEN(85,115)/100))))</f>
        <v>17.6</v>
      </c>
    </row>
    <row r="4477" ht="15.0" customHeight="1">
      <c r="A4477" s="45">
        <v>45671.2916666667</v>
      </c>
      <c r="B4477" s="35">
        <v>7.0</v>
      </c>
      <c r="C4477" s="35" t="s">
        <v>129</v>
      </c>
      <c r="D4477" s="36" t="s">
        <v>106</v>
      </c>
      <c r="E4477" s="35" t="s">
        <v>173</v>
      </c>
      <c r="F4477" s="46">
        <f>IF(Cadastro_Cargas!$E$11=0,0,IF(Perfil_Area!$J$14=0,0,MIN(Cadastro_Cargas!$E$11,MAX(Cadastro_Cargas!$F$11,Perfil_Area!$J$14*RANDBETWEEN(85,115)/100))))</f>
        <v>2.126799406</v>
      </c>
    </row>
    <row r="4478" ht="15.0" customHeight="1">
      <c r="A4478" s="45">
        <v>45671.2916666667</v>
      </c>
      <c r="B4478" s="35">
        <v>7.0</v>
      </c>
      <c r="C4478" s="35" t="s">
        <v>129</v>
      </c>
      <c r="D4478" s="36" t="s">
        <v>107</v>
      </c>
      <c r="E4478" s="35" t="s">
        <v>173</v>
      </c>
      <c r="F4478" s="46">
        <f>IF(Cadastro_Cargas!$E$12=0,0,IF(Perfil_Area!$J$16=0,0,MIN(Cadastro_Cargas!$E$12,MAX(Cadastro_Cargas!$F$12,Perfil_Area!$J$16*RANDBETWEEN(85,115)/100))))</f>
        <v>0.2</v>
      </c>
    </row>
    <row r="4479" ht="15.0" customHeight="1">
      <c r="A4479" s="45">
        <v>45671.2916666667</v>
      </c>
      <c r="B4479" s="35">
        <v>7.0</v>
      </c>
      <c r="C4479" s="35" t="s">
        <v>129</v>
      </c>
      <c r="D4479" s="39" t="s">
        <v>31</v>
      </c>
      <c r="E4479" s="35" t="s">
        <v>174</v>
      </c>
      <c r="F4479" s="46">
        <f>IF(Cadastro_Cargas!$E$13=0,0,IF(Perfil_Area!$J$4=0,0,MIN(Cadastro_Cargas!$E$13,MAX(Cadastro_Cargas!$F$13,Perfil_Area!$J$4*RANDBETWEEN(85,115)/100))))</f>
        <v>1.1175</v>
      </c>
    </row>
    <row r="4480" ht="15.0" customHeight="1">
      <c r="A4480" s="45">
        <v>45671.2916666667</v>
      </c>
      <c r="B4480" s="35">
        <v>7.0</v>
      </c>
      <c r="C4480" s="35" t="s">
        <v>129</v>
      </c>
      <c r="D4480" s="40" t="s">
        <v>44</v>
      </c>
      <c r="E4480" s="35" t="s">
        <v>174</v>
      </c>
      <c r="F4480" s="46">
        <f>IF(Cadastro_Cargas!$E$14=0,0,IF(Perfil_Area!$J$6=0,0,MIN(Cadastro_Cargas!$E$14,MAX(Cadastro_Cargas!$F$14,Perfil_Area!$J$6*RANDBETWEEN(85,115)/100))))</f>
        <v>0.514</v>
      </c>
    </row>
    <row r="4481" ht="15.0" customHeight="1">
      <c r="A4481" s="45">
        <v>45671.2916666667</v>
      </c>
      <c r="B4481" s="35">
        <v>7.0</v>
      </c>
      <c r="C4481" s="35" t="s">
        <v>129</v>
      </c>
      <c r="D4481" s="41" t="s">
        <v>56</v>
      </c>
      <c r="E4481" s="35" t="s">
        <v>174</v>
      </c>
      <c r="F4481" s="46">
        <f>IF(Cadastro_Cargas!$E$15=0,0,IF(Perfil_Area!$J$8=0,0,MIN(Cadastro_Cargas!$E$15,MAX(Cadastro_Cargas!$F$15,Perfil_Area!$J$8*RANDBETWEEN(85,115)/100))))</f>
        <v>0</v>
      </c>
    </row>
    <row r="4482" ht="15.0" customHeight="1">
      <c r="A4482" s="45">
        <v>45671.3333333333</v>
      </c>
      <c r="B4482" s="35">
        <v>8.0</v>
      </c>
      <c r="C4482" s="35" t="s">
        <v>128</v>
      </c>
      <c r="D4482" s="36" t="s">
        <v>104</v>
      </c>
      <c r="E4482" s="35" t="s">
        <v>173</v>
      </c>
      <c r="F4482" s="46">
        <f>IF(Cadastro_Cargas!$E$2=0,0,IF(Perfil_Area!$K$9=0,0,MIN(Cadastro_Cargas!$E$2,MAX(Cadastro_Cargas!$F$2,Perfil_Area!$K$9*RANDBETWEEN(85,115)/100))))</f>
        <v>0</v>
      </c>
    </row>
    <row r="4483" ht="15.0" customHeight="1">
      <c r="A4483" s="45">
        <v>45671.3333333333</v>
      </c>
      <c r="B4483" s="35">
        <v>8.0</v>
      </c>
      <c r="C4483" s="35" t="s">
        <v>128</v>
      </c>
      <c r="D4483" s="36" t="s">
        <v>105</v>
      </c>
      <c r="E4483" s="35" t="s">
        <v>173</v>
      </c>
      <c r="F4483" s="46">
        <f>IF(Cadastro_Cargas!$E$3=0,0,IF(Perfil_Area!$K$11=0,0,MIN(Cadastro_Cargas!$E$3,MAX(Cadastro_Cargas!$F$3,Perfil_Area!$K$11*RANDBETWEEN(85,115)/100))))</f>
        <v>0</v>
      </c>
    </row>
    <row r="4484" ht="15.0" customHeight="1">
      <c r="A4484" s="45">
        <v>45671.3333333333</v>
      </c>
      <c r="B4484" s="35">
        <v>8.0</v>
      </c>
      <c r="C4484" s="35" t="s">
        <v>128</v>
      </c>
      <c r="D4484" s="36" t="s">
        <v>106</v>
      </c>
      <c r="E4484" s="35" t="s">
        <v>173</v>
      </c>
      <c r="F4484" s="46">
        <f>IF(Cadastro_Cargas!$E$4=0,0,IF(Perfil_Area!$K$13=0,0,MIN(Cadastro_Cargas!$E$4,MAX(Cadastro_Cargas!$F$4,Perfil_Area!$K$13*RANDBETWEEN(85,115)/100))))</f>
        <v>0</v>
      </c>
    </row>
    <row r="4485" ht="15.0" customHeight="1">
      <c r="A4485" s="45">
        <v>45671.3333333333</v>
      </c>
      <c r="B4485" s="35">
        <v>8.0</v>
      </c>
      <c r="C4485" s="35" t="s">
        <v>128</v>
      </c>
      <c r="D4485" s="36" t="s">
        <v>107</v>
      </c>
      <c r="E4485" s="35" t="s">
        <v>173</v>
      </c>
      <c r="F4485" s="46">
        <f>IF(Cadastro_Cargas!$E$5=0,0,IF(Perfil_Area!$K$15=0,0,MIN(Cadastro_Cargas!$E$5,MAX(Cadastro_Cargas!$F$5,Perfil_Area!$K$15*RANDBETWEEN(85,115)/100))))</f>
        <v>0.176</v>
      </c>
    </row>
    <row r="4486" ht="15.0" customHeight="1">
      <c r="A4486" s="45">
        <v>45671.3333333333</v>
      </c>
      <c r="B4486" s="35">
        <v>8.0</v>
      </c>
      <c r="C4486" s="35" t="s">
        <v>128</v>
      </c>
      <c r="D4486" s="39" t="s">
        <v>31</v>
      </c>
      <c r="E4486" s="35" t="s">
        <v>174</v>
      </c>
      <c r="F4486" s="46">
        <f>IF(Cadastro_Cargas!$E$6=0,0,IF(Perfil_Area!$K$3=0,0,MIN(Cadastro_Cargas!$E$6,MAX(Cadastro_Cargas!$F$6,Perfil_Area!$K$3*RANDBETWEEN(85,115)/100))))</f>
        <v>1.2084</v>
      </c>
    </row>
    <row r="4487" ht="15.0" customHeight="1">
      <c r="A4487" s="45">
        <v>45671.3333333333</v>
      </c>
      <c r="B4487" s="35">
        <v>8.0</v>
      </c>
      <c r="C4487" s="35" t="s">
        <v>128</v>
      </c>
      <c r="D4487" s="40" t="s">
        <v>44</v>
      </c>
      <c r="E4487" s="35" t="s">
        <v>174</v>
      </c>
      <c r="F4487" s="46">
        <f>IF(Cadastro_Cargas!$E$7=0,0,IF(Perfil_Area!$K$5=0,0,MIN(Cadastro_Cargas!$E$7,MAX(Cadastro_Cargas!$F$7,Perfil_Area!$K$5*RANDBETWEEN(85,115)/100))))</f>
        <v>0.354</v>
      </c>
    </row>
    <row r="4488" ht="15.0" customHeight="1">
      <c r="A4488" s="45">
        <v>45671.3333333333</v>
      </c>
      <c r="B4488" s="35">
        <v>8.0</v>
      </c>
      <c r="C4488" s="35" t="s">
        <v>128</v>
      </c>
      <c r="D4488" s="41" t="s">
        <v>56</v>
      </c>
      <c r="E4488" s="35" t="s">
        <v>174</v>
      </c>
      <c r="F4488" s="46">
        <f>IF(Cadastro_Cargas!$E$8=0,0,IF(Perfil_Area!$K$7=0,0,MIN(Cadastro_Cargas!$E$8,MAX(Cadastro_Cargas!$F$8,Perfil_Area!$K$7*RANDBETWEEN(85,115)/100))))</f>
        <v>0</v>
      </c>
    </row>
    <row r="4489" ht="15.0" customHeight="1">
      <c r="A4489" s="45">
        <v>45671.3333333333</v>
      </c>
      <c r="B4489" s="35">
        <v>8.0</v>
      </c>
      <c r="C4489" s="35" t="s">
        <v>129</v>
      </c>
      <c r="D4489" s="36" t="s">
        <v>104</v>
      </c>
      <c r="E4489" s="35" t="s">
        <v>173</v>
      </c>
      <c r="F4489" s="46">
        <f>IF(Cadastro_Cargas!$E$9=0,0,IF(Perfil_Area!$K$10=0,0,MIN(Cadastro_Cargas!$E$9,MAX(Cadastro_Cargas!$F$9,Perfil_Area!$K$10*RANDBETWEEN(85,115)/100))))</f>
        <v>0</v>
      </c>
    </row>
    <row r="4490" ht="15.0" customHeight="1">
      <c r="A4490" s="45">
        <v>45671.3333333333</v>
      </c>
      <c r="B4490" s="35">
        <v>8.0</v>
      </c>
      <c r="C4490" s="35" t="s">
        <v>129</v>
      </c>
      <c r="D4490" s="36" t="s">
        <v>105</v>
      </c>
      <c r="E4490" s="35" t="s">
        <v>173</v>
      </c>
      <c r="F4490" s="46">
        <f>IF(Cadastro_Cargas!$E$10=0,0,IF(Perfil_Area!$K$12=0,0,MIN(Cadastro_Cargas!$E$10,MAX(Cadastro_Cargas!$F$10,Perfil_Area!$K$12*RANDBETWEEN(85,115)/100))))</f>
        <v>17.6</v>
      </c>
    </row>
    <row r="4491" ht="15.0" customHeight="1">
      <c r="A4491" s="45">
        <v>45671.3333333333</v>
      </c>
      <c r="B4491" s="35">
        <v>8.0</v>
      </c>
      <c r="C4491" s="35" t="s">
        <v>129</v>
      </c>
      <c r="D4491" s="36" t="s">
        <v>106</v>
      </c>
      <c r="E4491" s="35" t="s">
        <v>173</v>
      </c>
      <c r="F4491" s="46">
        <f>IF(Cadastro_Cargas!$E$11=0,0,IF(Perfil_Area!$K$14=0,0,MIN(Cadastro_Cargas!$E$11,MAX(Cadastro_Cargas!$F$11,Perfil_Area!$K$14*RANDBETWEEN(85,115)/100))))</f>
        <v>2.323167905</v>
      </c>
    </row>
    <row r="4492" ht="15.0" customHeight="1">
      <c r="A4492" s="45">
        <v>45671.3333333333</v>
      </c>
      <c r="B4492" s="35">
        <v>8.0</v>
      </c>
      <c r="C4492" s="35" t="s">
        <v>129</v>
      </c>
      <c r="D4492" s="36" t="s">
        <v>107</v>
      </c>
      <c r="E4492" s="35" t="s">
        <v>173</v>
      </c>
      <c r="F4492" s="46">
        <f>IF(Cadastro_Cargas!$E$12=0,0,IF(Perfil_Area!$K$16=0,0,MIN(Cadastro_Cargas!$E$12,MAX(Cadastro_Cargas!$F$12,Perfil_Area!$K$16*RANDBETWEEN(85,115)/100))))</f>
        <v>0.17</v>
      </c>
    </row>
    <row r="4493" ht="15.0" customHeight="1">
      <c r="A4493" s="45">
        <v>45671.3333333333</v>
      </c>
      <c r="B4493" s="35">
        <v>8.0</v>
      </c>
      <c r="C4493" s="35" t="s">
        <v>129</v>
      </c>
      <c r="D4493" s="39" t="s">
        <v>31</v>
      </c>
      <c r="E4493" s="35" t="s">
        <v>174</v>
      </c>
      <c r="F4493" s="46">
        <f>IF(Cadastro_Cargas!$E$13=0,0,IF(Perfil_Area!$K$4=0,0,MIN(Cadastro_Cargas!$E$13,MAX(Cadastro_Cargas!$F$13,Perfil_Area!$K$4*RANDBETWEEN(85,115)/100))))</f>
        <v>1.6245</v>
      </c>
    </row>
    <row r="4494" ht="15.0" customHeight="1">
      <c r="A4494" s="45">
        <v>45671.3333333333</v>
      </c>
      <c r="B4494" s="35">
        <v>8.0</v>
      </c>
      <c r="C4494" s="35" t="s">
        <v>129</v>
      </c>
      <c r="D4494" s="40" t="s">
        <v>44</v>
      </c>
      <c r="E4494" s="35" t="s">
        <v>174</v>
      </c>
      <c r="F4494" s="46">
        <f>IF(Cadastro_Cargas!$E$14=0,0,IF(Perfil_Area!$K$6=0,0,MIN(Cadastro_Cargas!$E$14,MAX(Cadastro_Cargas!$F$14,Perfil_Area!$K$6*RANDBETWEEN(85,115)/100))))</f>
        <v>0.514</v>
      </c>
    </row>
    <row r="4495" ht="15.0" customHeight="1">
      <c r="A4495" s="45">
        <v>45671.3333333333</v>
      </c>
      <c r="B4495" s="35">
        <v>8.0</v>
      </c>
      <c r="C4495" s="35" t="s">
        <v>129</v>
      </c>
      <c r="D4495" s="41" t="s">
        <v>56</v>
      </c>
      <c r="E4495" s="35" t="s">
        <v>174</v>
      </c>
      <c r="F4495" s="46">
        <f>IF(Cadastro_Cargas!$E$15=0,0,IF(Perfil_Area!$K$8=0,0,MIN(Cadastro_Cargas!$E$15,MAX(Cadastro_Cargas!$F$15,Perfil_Area!$K$8*RANDBETWEEN(85,115)/100))))</f>
        <v>0</v>
      </c>
    </row>
    <row r="4496" ht="15.0" customHeight="1">
      <c r="A4496" s="45">
        <v>45671.375</v>
      </c>
      <c r="B4496" s="35">
        <v>9.0</v>
      </c>
      <c r="C4496" s="35" t="s">
        <v>128</v>
      </c>
      <c r="D4496" s="36" t="s">
        <v>104</v>
      </c>
      <c r="E4496" s="35" t="s">
        <v>173</v>
      </c>
      <c r="F4496" s="46">
        <f>IF(Cadastro_Cargas!$E$2=0,0,IF(Perfil_Area!$L$9=0,0,MIN(Cadastro_Cargas!$E$2,MAX(Cadastro_Cargas!$F$2,Perfil_Area!$L$9*RANDBETWEEN(85,115)/100))))</f>
        <v>0</v>
      </c>
    </row>
    <row r="4497" ht="15.0" customHeight="1">
      <c r="A4497" s="45">
        <v>45671.375</v>
      </c>
      <c r="B4497" s="35">
        <v>9.0</v>
      </c>
      <c r="C4497" s="35" t="s">
        <v>128</v>
      </c>
      <c r="D4497" s="36" t="s">
        <v>105</v>
      </c>
      <c r="E4497" s="35" t="s">
        <v>173</v>
      </c>
      <c r="F4497" s="46">
        <f>IF(Cadastro_Cargas!$E$3=0,0,IF(Perfil_Area!$L$11=0,0,MIN(Cadastro_Cargas!$E$3,MAX(Cadastro_Cargas!$F$3,Perfil_Area!$L$11*RANDBETWEEN(85,115)/100))))</f>
        <v>0</v>
      </c>
    </row>
    <row r="4498" ht="15.0" customHeight="1">
      <c r="A4498" s="45">
        <v>45671.375</v>
      </c>
      <c r="B4498" s="35">
        <v>9.0</v>
      </c>
      <c r="C4498" s="35" t="s">
        <v>128</v>
      </c>
      <c r="D4498" s="36" t="s">
        <v>106</v>
      </c>
      <c r="E4498" s="35" t="s">
        <v>173</v>
      </c>
      <c r="F4498" s="46">
        <f>IF(Cadastro_Cargas!$E$4=0,0,IF(Perfil_Area!$L$13=0,0,MIN(Cadastro_Cargas!$E$4,MAX(Cadastro_Cargas!$F$4,Perfil_Area!$L$13*RANDBETWEEN(85,115)/100))))</f>
        <v>0</v>
      </c>
    </row>
    <row r="4499" ht="15.0" customHeight="1">
      <c r="A4499" s="45">
        <v>45671.375</v>
      </c>
      <c r="B4499" s="35">
        <v>9.0</v>
      </c>
      <c r="C4499" s="35" t="s">
        <v>128</v>
      </c>
      <c r="D4499" s="36" t="s">
        <v>107</v>
      </c>
      <c r="E4499" s="35" t="s">
        <v>173</v>
      </c>
      <c r="F4499" s="46">
        <f>IF(Cadastro_Cargas!$E$5=0,0,IF(Perfil_Area!$L$15=0,0,MIN(Cadastro_Cargas!$E$5,MAX(Cadastro_Cargas!$F$5,Perfil_Area!$L$15*RANDBETWEEN(85,115)/100))))</f>
        <v>0.17</v>
      </c>
    </row>
    <row r="4500" ht="15.0" customHeight="1">
      <c r="A4500" s="45">
        <v>45671.375</v>
      </c>
      <c r="B4500" s="35">
        <v>9.0</v>
      </c>
      <c r="C4500" s="35" t="s">
        <v>128</v>
      </c>
      <c r="D4500" s="39" t="s">
        <v>31</v>
      </c>
      <c r="E4500" s="35" t="s">
        <v>174</v>
      </c>
      <c r="F4500" s="46">
        <f>IF(Cadastro_Cargas!$E$6=0,0,IF(Perfil_Area!$L$3=0,0,MIN(Cadastro_Cargas!$E$6,MAX(Cadastro_Cargas!$F$6,Perfil_Area!$L$3*RANDBETWEEN(85,115)/100))))</f>
        <v>1.9998</v>
      </c>
    </row>
    <row r="4501" ht="15.0" customHeight="1">
      <c r="A4501" s="45">
        <v>45671.375</v>
      </c>
      <c r="B4501" s="35">
        <v>9.0</v>
      </c>
      <c r="C4501" s="35" t="s">
        <v>128</v>
      </c>
      <c r="D4501" s="40" t="s">
        <v>44</v>
      </c>
      <c r="E4501" s="35" t="s">
        <v>174</v>
      </c>
      <c r="F4501" s="46">
        <f>IF(Cadastro_Cargas!$E$7=0,0,IF(Perfil_Area!$L$5=0,0,MIN(Cadastro_Cargas!$E$7,MAX(Cadastro_Cargas!$F$7,Perfil_Area!$L$5*RANDBETWEEN(85,115)/100))))</f>
        <v>0.3151</v>
      </c>
    </row>
    <row r="4502" ht="15.0" customHeight="1">
      <c r="A4502" s="45">
        <v>45671.375</v>
      </c>
      <c r="B4502" s="35">
        <v>9.0</v>
      </c>
      <c r="C4502" s="35" t="s">
        <v>128</v>
      </c>
      <c r="D4502" s="41" t="s">
        <v>56</v>
      </c>
      <c r="E4502" s="35" t="s">
        <v>174</v>
      </c>
      <c r="F4502" s="46">
        <f>IF(Cadastro_Cargas!$E$8=0,0,IF(Perfil_Area!$L$7=0,0,MIN(Cadastro_Cargas!$E$8,MAX(Cadastro_Cargas!$F$8,Perfil_Area!$L$7*RANDBETWEEN(85,115)/100))))</f>
        <v>0</v>
      </c>
    </row>
    <row r="4503" ht="15.0" customHeight="1">
      <c r="A4503" s="45">
        <v>45671.375</v>
      </c>
      <c r="B4503" s="35">
        <v>9.0</v>
      </c>
      <c r="C4503" s="35" t="s">
        <v>129</v>
      </c>
      <c r="D4503" s="36" t="s">
        <v>104</v>
      </c>
      <c r="E4503" s="35" t="s">
        <v>173</v>
      </c>
      <c r="F4503" s="46">
        <f>IF(Cadastro_Cargas!$E$9=0,0,IF(Perfil_Area!$L$10=0,0,MIN(Cadastro_Cargas!$E$9,MAX(Cadastro_Cargas!$F$9,Perfil_Area!$L$10*RANDBETWEEN(85,115)/100))))</f>
        <v>0</v>
      </c>
    </row>
    <row r="4504" ht="15.0" customHeight="1">
      <c r="A4504" s="45">
        <v>45671.375</v>
      </c>
      <c r="B4504" s="35">
        <v>9.0</v>
      </c>
      <c r="C4504" s="35" t="s">
        <v>129</v>
      </c>
      <c r="D4504" s="36" t="s">
        <v>105</v>
      </c>
      <c r="E4504" s="35" t="s">
        <v>173</v>
      </c>
      <c r="F4504" s="46">
        <f>IF(Cadastro_Cargas!$E$10=0,0,IF(Perfil_Area!$L$12=0,0,MIN(Cadastro_Cargas!$E$10,MAX(Cadastro_Cargas!$F$10,Perfil_Area!$L$12*RANDBETWEEN(85,115)/100))))</f>
        <v>0</v>
      </c>
    </row>
    <row r="4505" ht="15.0" customHeight="1">
      <c r="A4505" s="45">
        <v>45671.375</v>
      </c>
      <c r="B4505" s="35">
        <v>9.0</v>
      </c>
      <c r="C4505" s="35" t="s">
        <v>129</v>
      </c>
      <c r="D4505" s="36" t="s">
        <v>106</v>
      </c>
      <c r="E4505" s="35" t="s">
        <v>173</v>
      </c>
      <c r="F4505" s="46">
        <f>IF(Cadastro_Cargas!$E$11=0,0,IF(Perfil_Area!$L$14=0,0,MIN(Cadastro_Cargas!$E$11,MAX(Cadastro_Cargas!$F$11,Perfil_Area!$L$14*RANDBETWEEN(85,115)/100))))</f>
        <v>2.130312036</v>
      </c>
    </row>
    <row r="4506" ht="15.0" customHeight="1">
      <c r="A4506" s="45">
        <v>45671.375</v>
      </c>
      <c r="B4506" s="35">
        <v>9.0</v>
      </c>
      <c r="C4506" s="35" t="s">
        <v>129</v>
      </c>
      <c r="D4506" s="36" t="s">
        <v>107</v>
      </c>
      <c r="E4506" s="35" t="s">
        <v>173</v>
      </c>
      <c r="F4506" s="46">
        <f>IF(Cadastro_Cargas!$E$12=0,0,IF(Perfil_Area!$L$16=0,0,MIN(Cadastro_Cargas!$E$12,MAX(Cadastro_Cargas!$F$12,Perfil_Area!$L$16*RANDBETWEEN(85,115)/100))))</f>
        <v>0.2</v>
      </c>
    </row>
    <row r="4507" ht="15.0" customHeight="1">
      <c r="A4507" s="45">
        <v>45671.375</v>
      </c>
      <c r="B4507" s="35">
        <v>9.0</v>
      </c>
      <c r="C4507" s="35" t="s">
        <v>129</v>
      </c>
      <c r="D4507" s="39" t="s">
        <v>31</v>
      </c>
      <c r="E4507" s="35" t="s">
        <v>174</v>
      </c>
      <c r="F4507" s="46">
        <f>IF(Cadastro_Cargas!$E$13=0,0,IF(Perfil_Area!$L$4=0,0,MIN(Cadastro_Cargas!$E$13,MAX(Cadastro_Cargas!$F$13,Perfil_Area!$L$4*RANDBETWEEN(85,115)/100))))</f>
        <v>3.38975</v>
      </c>
    </row>
    <row r="4508" ht="15.0" customHeight="1">
      <c r="A4508" s="45">
        <v>45671.375</v>
      </c>
      <c r="B4508" s="35">
        <v>9.0</v>
      </c>
      <c r="C4508" s="35" t="s">
        <v>129</v>
      </c>
      <c r="D4508" s="40" t="s">
        <v>44</v>
      </c>
      <c r="E4508" s="35" t="s">
        <v>174</v>
      </c>
      <c r="F4508" s="46">
        <f>IF(Cadastro_Cargas!$E$14=0,0,IF(Perfil_Area!$L$6=0,0,MIN(Cadastro_Cargas!$E$14,MAX(Cadastro_Cargas!$F$14,Perfil_Area!$L$6*RANDBETWEEN(85,115)/100))))</f>
        <v>0.35854</v>
      </c>
    </row>
    <row r="4509" ht="15.0" customHeight="1">
      <c r="A4509" s="45">
        <v>45671.375</v>
      </c>
      <c r="B4509" s="35">
        <v>9.0</v>
      </c>
      <c r="C4509" s="35" t="s">
        <v>129</v>
      </c>
      <c r="D4509" s="41" t="s">
        <v>56</v>
      </c>
      <c r="E4509" s="35" t="s">
        <v>174</v>
      </c>
      <c r="F4509" s="46">
        <f>IF(Cadastro_Cargas!$E$15=0,0,IF(Perfil_Area!$L$8=0,0,MIN(Cadastro_Cargas!$E$15,MAX(Cadastro_Cargas!$F$15,Perfil_Area!$L$8*RANDBETWEEN(85,115)/100))))</f>
        <v>0</v>
      </c>
    </row>
    <row r="4510" ht="15.0" customHeight="1">
      <c r="A4510" s="45">
        <v>45671.4166666667</v>
      </c>
      <c r="B4510" s="35">
        <v>10.0</v>
      </c>
      <c r="C4510" s="35" t="s">
        <v>128</v>
      </c>
      <c r="D4510" s="36" t="s">
        <v>104</v>
      </c>
      <c r="E4510" s="35" t="s">
        <v>173</v>
      </c>
      <c r="F4510" s="46">
        <f>IF(Cadastro_Cargas!$E$2=0,0,IF(Perfil_Area!$M$9=0,0,MIN(Cadastro_Cargas!$E$2,MAX(Cadastro_Cargas!$F$2,Perfil_Area!$M$9*RANDBETWEEN(85,115)/100))))</f>
        <v>0</v>
      </c>
    </row>
    <row r="4511" ht="15.0" customHeight="1">
      <c r="A4511" s="45">
        <v>45671.4166666667</v>
      </c>
      <c r="B4511" s="35">
        <v>10.0</v>
      </c>
      <c r="C4511" s="35" t="s">
        <v>128</v>
      </c>
      <c r="D4511" s="36" t="s">
        <v>105</v>
      </c>
      <c r="E4511" s="35" t="s">
        <v>173</v>
      </c>
      <c r="F4511" s="46">
        <f>IF(Cadastro_Cargas!$E$3=0,0,IF(Perfil_Area!$M$11=0,0,MIN(Cadastro_Cargas!$E$3,MAX(Cadastro_Cargas!$F$3,Perfil_Area!$M$11*RANDBETWEEN(85,115)/100))))</f>
        <v>0</v>
      </c>
    </row>
    <row r="4512" ht="15.0" customHeight="1">
      <c r="A4512" s="45">
        <v>45671.4166666667</v>
      </c>
      <c r="B4512" s="35">
        <v>10.0</v>
      </c>
      <c r="C4512" s="35" t="s">
        <v>128</v>
      </c>
      <c r="D4512" s="36" t="s">
        <v>106</v>
      </c>
      <c r="E4512" s="35" t="s">
        <v>173</v>
      </c>
      <c r="F4512" s="46">
        <f>IF(Cadastro_Cargas!$E$4=0,0,IF(Perfil_Area!$M$13=0,0,MIN(Cadastro_Cargas!$E$4,MAX(Cadastro_Cargas!$F$4,Perfil_Area!$M$13*RANDBETWEEN(85,115)/100))))</f>
        <v>0</v>
      </c>
    </row>
    <row r="4513" ht="15.0" customHeight="1">
      <c r="A4513" s="45">
        <v>45671.4166666667</v>
      </c>
      <c r="B4513" s="35">
        <v>10.0</v>
      </c>
      <c r="C4513" s="35" t="s">
        <v>128</v>
      </c>
      <c r="D4513" s="36" t="s">
        <v>107</v>
      </c>
      <c r="E4513" s="35" t="s">
        <v>173</v>
      </c>
      <c r="F4513" s="46">
        <f>IF(Cadastro_Cargas!$E$5=0,0,IF(Perfil_Area!$M$15=0,0,MIN(Cadastro_Cargas!$E$5,MAX(Cadastro_Cargas!$F$5,Perfil_Area!$M$15*RANDBETWEEN(85,115)/100))))</f>
        <v>0.176</v>
      </c>
    </row>
    <row r="4514" ht="15.0" customHeight="1">
      <c r="A4514" s="45">
        <v>45671.4166666667</v>
      </c>
      <c r="B4514" s="35">
        <v>10.0</v>
      </c>
      <c r="C4514" s="35" t="s">
        <v>128</v>
      </c>
      <c r="D4514" s="39" t="s">
        <v>31</v>
      </c>
      <c r="E4514" s="35" t="s">
        <v>174</v>
      </c>
      <c r="F4514" s="46">
        <f>IF(Cadastro_Cargas!$E$6=0,0,IF(Perfil_Area!$M$3=0,0,MIN(Cadastro_Cargas!$E$6,MAX(Cadastro_Cargas!$F$6,Perfil_Area!$M$3*RANDBETWEEN(85,115)/100))))</f>
        <v>2.02</v>
      </c>
    </row>
    <row r="4515" ht="15.0" customHeight="1">
      <c r="A4515" s="45">
        <v>45671.4166666667</v>
      </c>
      <c r="B4515" s="35">
        <v>10.0</v>
      </c>
      <c r="C4515" s="35" t="s">
        <v>128</v>
      </c>
      <c r="D4515" s="40" t="s">
        <v>44</v>
      </c>
      <c r="E4515" s="35" t="s">
        <v>174</v>
      </c>
      <c r="F4515" s="46">
        <f>IF(Cadastro_Cargas!$E$7=0,0,IF(Perfil_Area!$M$5=0,0,MIN(Cadastro_Cargas!$E$7,MAX(Cadastro_Cargas!$F$7,Perfil_Area!$M$5*RANDBETWEEN(85,115)/100))))</f>
        <v>0.25482</v>
      </c>
    </row>
    <row r="4516" ht="15.0" customHeight="1">
      <c r="A4516" s="45">
        <v>45671.4166666667</v>
      </c>
      <c r="B4516" s="35">
        <v>10.0</v>
      </c>
      <c r="C4516" s="35" t="s">
        <v>128</v>
      </c>
      <c r="D4516" s="41" t="s">
        <v>56</v>
      </c>
      <c r="E4516" s="35" t="s">
        <v>174</v>
      </c>
      <c r="F4516" s="46">
        <f>IF(Cadastro_Cargas!$E$8=0,0,IF(Perfil_Area!$M$7=0,0,MIN(Cadastro_Cargas!$E$8,MAX(Cadastro_Cargas!$F$8,Perfil_Area!$M$7*RANDBETWEEN(85,115)/100))))</f>
        <v>0</v>
      </c>
    </row>
    <row r="4517" ht="15.0" customHeight="1">
      <c r="A4517" s="45">
        <v>45671.4166666667</v>
      </c>
      <c r="B4517" s="35">
        <v>10.0</v>
      </c>
      <c r="C4517" s="35" t="s">
        <v>129</v>
      </c>
      <c r="D4517" s="36" t="s">
        <v>104</v>
      </c>
      <c r="E4517" s="35" t="s">
        <v>173</v>
      </c>
      <c r="F4517" s="46">
        <f>IF(Cadastro_Cargas!$E$9=0,0,IF(Perfil_Area!$M$10=0,0,MIN(Cadastro_Cargas!$E$9,MAX(Cadastro_Cargas!$F$9,Perfil_Area!$M$10*RANDBETWEEN(85,115)/100))))</f>
        <v>0</v>
      </c>
    </row>
    <row r="4518" ht="15.0" customHeight="1">
      <c r="A4518" s="45">
        <v>45671.4166666667</v>
      </c>
      <c r="B4518" s="35">
        <v>10.0</v>
      </c>
      <c r="C4518" s="35" t="s">
        <v>129</v>
      </c>
      <c r="D4518" s="36" t="s">
        <v>105</v>
      </c>
      <c r="E4518" s="35" t="s">
        <v>173</v>
      </c>
      <c r="F4518" s="46">
        <f>IF(Cadastro_Cargas!$E$10=0,0,IF(Perfil_Area!$M$12=0,0,MIN(Cadastro_Cargas!$E$10,MAX(Cadastro_Cargas!$F$10,Perfil_Area!$M$12*RANDBETWEEN(85,115)/100))))</f>
        <v>0</v>
      </c>
    </row>
    <row r="4519" ht="15.0" customHeight="1">
      <c r="A4519" s="45">
        <v>45671.4166666667</v>
      </c>
      <c r="B4519" s="35">
        <v>10.0</v>
      </c>
      <c r="C4519" s="35" t="s">
        <v>129</v>
      </c>
      <c r="D4519" s="36" t="s">
        <v>106</v>
      </c>
      <c r="E4519" s="35" t="s">
        <v>173</v>
      </c>
      <c r="F4519" s="46">
        <f>IF(Cadastro_Cargas!$E$11=0,0,IF(Perfil_Area!$M$14=0,0,MIN(Cadastro_Cargas!$E$11,MAX(Cadastro_Cargas!$F$11,Perfil_Area!$M$14*RANDBETWEEN(85,115)/100))))</f>
        <v>1.996047548</v>
      </c>
    </row>
    <row r="4520" ht="15.0" customHeight="1">
      <c r="A4520" s="45">
        <v>45671.4166666667</v>
      </c>
      <c r="B4520" s="35">
        <v>10.0</v>
      </c>
      <c r="C4520" s="35" t="s">
        <v>129</v>
      </c>
      <c r="D4520" s="36" t="s">
        <v>107</v>
      </c>
      <c r="E4520" s="35" t="s">
        <v>173</v>
      </c>
      <c r="F4520" s="46">
        <f>IF(Cadastro_Cargas!$E$12=0,0,IF(Perfil_Area!$M$16=0,0,MIN(Cadastro_Cargas!$E$12,MAX(Cadastro_Cargas!$F$12,Perfil_Area!$M$16*RANDBETWEEN(85,115)/100))))</f>
        <v>0.172</v>
      </c>
    </row>
    <row r="4521" ht="15.0" customHeight="1">
      <c r="A4521" s="45">
        <v>45671.4166666667</v>
      </c>
      <c r="B4521" s="35">
        <v>10.0</v>
      </c>
      <c r="C4521" s="35" t="s">
        <v>129</v>
      </c>
      <c r="D4521" s="39" t="s">
        <v>31</v>
      </c>
      <c r="E4521" s="35" t="s">
        <v>174</v>
      </c>
      <c r="F4521" s="46">
        <f>IF(Cadastro_Cargas!$E$13=0,0,IF(Perfil_Area!$M$4=0,0,MIN(Cadastro_Cargas!$E$13,MAX(Cadastro_Cargas!$F$13,Perfil_Area!$M$4*RANDBETWEEN(85,115)/100))))</f>
        <v>3.725</v>
      </c>
    </row>
    <row r="4522" ht="15.0" customHeight="1">
      <c r="A4522" s="45">
        <v>45671.4166666667</v>
      </c>
      <c r="B4522" s="35">
        <v>10.0</v>
      </c>
      <c r="C4522" s="35" t="s">
        <v>129</v>
      </c>
      <c r="D4522" s="40" t="s">
        <v>44</v>
      </c>
      <c r="E4522" s="35" t="s">
        <v>174</v>
      </c>
      <c r="F4522" s="46">
        <f>IF(Cadastro_Cargas!$E$14=0,0,IF(Perfil_Area!$M$6=0,0,MIN(Cadastro_Cargas!$E$14,MAX(Cadastro_Cargas!$F$14,Perfil_Area!$M$6*RANDBETWEEN(85,115)/100))))</f>
        <v>0.44128</v>
      </c>
    </row>
    <row r="4523" ht="15.0" customHeight="1">
      <c r="A4523" s="45">
        <v>45671.4166666667</v>
      </c>
      <c r="B4523" s="35">
        <v>10.0</v>
      </c>
      <c r="C4523" s="35" t="s">
        <v>129</v>
      </c>
      <c r="D4523" s="41" t="s">
        <v>56</v>
      </c>
      <c r="E4523" s="35" t="s">
        <v>174</v>
      </c>
      <c r="F4523" s="46">
        <f>IF(Cadastro_Cargas!$E$15=0,0,IF(Perfil_Area!$M$8=0,0,MIN(Cadastro_Cargas!$E$15,MAX(Cadastro_Cargas!$F$15,Perfil_Area!$M$8*RANDBETWEEN(85,115)/100))))</f>
        <v>0</v>
      </c>
    </row>
    <row r="4524" ht="15.0" customHeight="1">
      <c r="A4524" s="45">
        <v>45671.4583333333</v>
      </c>
      <c r="B4524" s="35">
        <v>11.0</v>
      </c>
      <c r="C4524" s="35" t="s">
        <v>128</v>
      </c>
      <c r="D4524" s="36" t="s">
        <v>104</v>
      </c>
      <c r="E4524" s="35" t="s">
        <v>173</v>
      </c>
      <c r="F4524" s="46">
        <f>IF(Cadastro_Cargas!$E$2=0,0,IF(Perfil_Area!$N$9=0,0,MIN(Cadastro_Cargas!$E$2,MAX(Cadastro_Cargas!$F$2,Perfil_Area!$N$9*RANDBETWEEN(85,115)/100))))</f>
        <v>0</v>
      </c>
    </row>
    <row r="4525" ht="15.0" customHeight="1">
      <c r="A4525" s="45">
        <v>45671.4583333333</v>
      </c>
      <c r="B4525" s="35">
        <v>11.0</v>
      </c>
      <c r="C4525" s="35" t="s">
        <v>128</v>
      </c>
      <c r="D4525" s="36" t="s">
        <v>105</v>
      </c>
      <c r="E4525" s="35" t="s">
        <v>173</v>
      </c>
      <c r="F4525" s="46">
        <f>IF(Cadastro_Cargas!$E$3=0,0,IF(Perfil_Area!$N$11=0,0,MIN(Cadastro_Cargas!$E$3,MAX(Cadastro_Cargas!$F$3,Perfil_Area!$N$11*RANDBETWEEN(85,115)/100))))</f>
        <v>0</v>
      </c>
    </row>
    <row r="4526" ht="15.0" customHeight="1">
      <c r="A4526" s="45">
        <v>45671.4583333333</v>
      </c>
      <c r="B4526" s="35">
        <v>11.0</v>
      </c>
      <c r="C4526" s="35" t="s">
        <v>128</v>
      </c>
      <c r="D4526" s="36" t="s">
        <v>106</v>
      </c>
      <c r="E4526" s="35" t="s">
        <v>173</v>
      </c>
      <c r="F4526" s="46">
        <f>IF(Cadastro_Cargas!$E$4=0,0,IF(Perfil_Area!$N$13=0,0,MIN(Cadastro_Cargas!$E$4,MAX(Cadastro_Cargas!$F$4,Perfil_Area!$N$13*RANDBETWEEN(85,115)/100))))</f>
        <v>0</v>
      </c>
    </row>
    <row r="4527" ht="15.0" customHeight="1">
      <c r="A4527" s="45">
        <v>45671.4583333333</v>
      </c>
      <c r="B4527" s="35">
        <v>11.0</v>
      </c>
      <c r="C4527" s="35" t="s">
        <v>128</v>
      </c>
      <c r="D4527" s="36" t="s">
        <v>107</v>
      </c>
      <c r="E4527" s="35" t="s">
        <v>173</v>
      </c>
      <c r="F4527" s="46">
        <f>IF(Cadastro_Cargas!$E$5=0,0,IF(Perfil_Area!$N$15=0,0,MIN(Cadastro_Cargas!$E$5,MAX(Cadastro_Cargas!$F$5,Perfil_Area!$N$15*RANDBETWEEN(85,115)/100))))</f>
        <v>0.2</v>
      </c>
    </row>
    <row r="4528" ht="15.0" customHeight="1">
      <c r="A4528" s="45">
        <v>45671.4583333333</v>
      </c>
      <c r="B4528" s="35">
        <v>11.0</v>
      </c>
      <c r="C4528" s="35" t="s">
        <v>128</v>
      </c>
      <c r="D4528" s="39" t="s">
        <v>31</v>
      </c>
      <c r="E4528" s="35" t="s">
        <v>174</v>
      </c>
      <c r="F4528" s="46">
        <f>IF(Cadastro_Cargas!$E$6=0,0,IF(Perfil_Area!$N$3=0,0,MIN(Cadastro_Cargas!$E$6,MAX(Cadastro_Cargas!$F$6,Perfil_Area!$N$3*RANDBETWEEN(85,115)/100))))</f>
        <v>1.717</v>
      </c>
    </row>
    <row r="4529" ht="15.0" customHeight="1">
      <c r="A4529" s="45">
        <v>45671.4583333333</v>
      </c>
      <c r="B4529" s="35">
        <v>11.0</v>
      </c>
      <c r="C4529" s="35" t="s">
        <v>128</v>
      </c>
      <c r="D4529" s="40" t="s">
        <v>44</v>
      </c>
      <c r="E4529" s="35" t="s">
        <v>174</v>
      </c>
      <c r="F4529" s="46">
        <f>IF(Cadastro_Cargas!$E$7=0,0,IF(Perfil_Area!$N$5=0,0,MIN(Cadastro_Cargas!$E$7,MAX(Cadastro_Cargas!$F$7,Perfil_Area!$N$5*RANDBETWEEN(85,115)/100))))</f>
        <v>0.354</v>
      </c>
    </row>
    <row r="4530" ht="15.0" customHeight="1">
      <c r="A4530" s="45">
        <v>45671.4583333333</v>
      </c>
      <c r="B4530" s="35">
        <v>11.0</v>
      </c>
      <c r="C4530" s="35" t="s">
        <v>128</v>
      </c>
      <c r="D4530" s="41" t="s">
        <v>56</v>
      </c>
      <c r="E4530" s="35" t="s">
        <v>174</v>
      </c>
      <c r="F4530" s="46">
        <f>IF(Cadastro_Cargas!$E$8=0,0,IF(Perfil_Area!$N$7=0,0,MIN(Cadastro_Cargas!$E$8,MAX(Cadastro_Cargas!$F$8,Perfil_Area!$N$7*RANDBETWEEN(85,115)/100))))</f>
        <v>0</v>
      </c>
    </row>
    <row r="4531" ht="15.0" customHeight="1">
      <c r="A4531" s="45">
        <v>45671.4583333333</v>
      </c>
      <c r="B4531" s="35">
        <v>11.0</v>
      </c>
      <c r="C4531" s="35" t="s">
        <v>129</v>
      </c>
      <c r="D4531" s="36" t="s">
        <v>104</v>
      </c>
      <c r="E4531" s="35" t="s">
        <v>173</v>
      </c>
      <c r="F4531" s="46">
        <f>IF(Cadastro_Cargas!$E$9=0,0,IF(Perfil_Area!$N$10=0,0,MIN(Cadastro_Cargas!$E$9,MAX(Cadastro_Cargas!$F$9,Perfil_Area!$N$10*RANDBETWEEN(85,115)/100))))</f>
        <v>0</v>
      </c>
    </row>
    <row r="4532" ht="15.0" customHeight="1">
      <c r="A4532" s="45">
        <v>45671.4583333333</v>
      </c>
      <c r="B4532" s="35">
        <v>11.0</v>
      </c>
      <c r="C4532" s="35" t="s">
        <v>129</v>
      </c>
      <c r="D4532" s="36" t="s">
        <v>105</v>
      </c>
      <c r="E4532" s="35" t="s">
        <v>173</v>
      </c>
      <c r="F4532" s="46">
        <f>IF(Cadastro_Cargas!$E$10=0,0,IF(Perfil_Area!$N$12=0,0,MIN(Cadastro_Cargas!$E$10,MAX(Cadastro_Cargas!$F$10,Perfil_Area!$N$12*RANDBETWEEN(85,115)/100))))</f>
        <v>0</v>
      </c>
    </row>
    <row r="4533" ht="15.0" customHeight="1">
      <c r="A4533" s="45">
        <v>45671.4583333333</v>
      </c>
      <c r="B4533" s="35">
        <v>11.0</v>
      </c>
      <c r="C4533" s="35" t="s">
        <v>129</v>
      </c>
      <c r="D4533" s="36" t="s">
        <v>106</v>
      </c>
      <c r="E4533" s="35" t="s">
        <v>173</v>
      </c>
      <c r="F4533" s="46">
        <f>IF(Cadastro_Cargas!$E$11=0,0,IF(Perfil_Area!$N$14=0,0,MIN(Cadastro_Cargas!$E$11,MAX(Cadastro_Cargas!$F$11,Perfil_Area!$N$14*RANDBETWEEN(85,115)/100))))</f>
        <v>2.317979198</v>
      </c>
    </row>
    <row r="4534" ht="15.0" customHeight="1">
      <c r="A4534" s="45">
        <v>45671.4583333333</v>
      </c>
      <c r="B4534" s="35">
        <v>11.0</v>
      </c>
      <c r="C4534" s="35" t="s">
        <v>129</v>
      </c>
      <c r="D4534" s="36" t="s">
        <v>107</v>
      </c>
      <c r="E4534" s="35" t="s">
        <v>173</v>
      </c>
      <c r="F4534" s="46">
        <f>IF(Cadastro_Cargas!$E$12=0,0,IF(Perfil_Area!$N$16=0,0,MIN(Cadastro_Cargas!$E$12,MAX(Cadastro_Cargas!$F$12,Perfil_Area!$N$16*RANDBETWEEN(85,115)/100))))</f>
        <v>0.182</v>
      </c>
    </row>
    <row r="4535" ht="15.0" customHeight="1">
      <c r="A4535" s="45">
        <v>45671.4583333333</v>
      </c>
      <c r="B4535" s="35">
        <v>11.0</v>
      </c>
      <c r="C4535" s="35" t="s">
        <v>129</v>
      </c>
      <c r="D4535" s="39" t="s">
        <v>31</v>
      </c>
      <c r="E4535" s="35" t="s">
        <v>174</v>
      </c>
      <c r="F4535" s="46">
        <f>IF(Cadastro_Cargas!$E$13=0,0,IF(Perfil_Area!$N$4=0,0,MIN(Cadastro_Cargas!$E$13,MAX(Cadastro_Cargas!$F$13,Perfil_Area!$N$4*RANDBETWEEN(85,115)/100))))</f>
        <v>3.725</v>
      </c>
    </row>
    <row r="4536" ht="15.0" customHeight="1">
      <c r="A4536" s="45">
        <v>45671.4583333333</v>
      </c>
      <c r="B4536" s="35">
        <v>11.0</v>
      </c>
      <c r="C4536" s="35" t="s">
        <v>129</v>
      </c>
      <c r="D4536" s="40" t="s">
        <v>44</v>
      </c>
      <c r="E4536" s="35" t="s">
        <v>174</v>
      </c>
      <c r="F4536" s="46">
        <f>IF(Cadastro_Cargas!$E$14=0,0,IF(Perfil_Area!$N$6=0,0,MIN(Cadastro_Cargas!$E$14,MAX(Cadastro_Cargas!$F$14,Perfil_Area!$N$6*RANDBETWEEN(85,115)/100))))</f>
        <v>0.46774</v>
      </c>
    </row>
    <row r="4537" ht="15.0" customHeight="1">
      <c r="A4537" s="45">
        <v>45671.4583333333</v>
      </c>
      <c r="B4537" s="35">
        <v>11.0</v>
      </c>
      <c r="C4537" s="35" t="s">
        <v>129</v>
      </c>
      <c r="D4537" s="41" t="s">
        <v>56</v>
      </c>
      <c r="E4537" s="35" t="s">
        <v>174</v>
      </c>
      <c r="F4537" s="46">
        <f>IF(Cadastro_Cargas!$E$15=0,0,IF(Perfil_Area!$N$8=0,0,MIN(Cadastro_Cargas!$E$15,MAX(Cadastro_Cargas!$F$15,Perfil_Area!$N$8*RANDBETWEEN(85,115)/100))))</f>
        <v>0</v>
      </c>
    </row>
    <row r="4538" ht="15.0" customHeight="1">
      <c r="A4538" s="45">
        <v>45671.5</v>
      </c>
      <c r="B4538" s="35">
        <v>12.0</v>
      </c>
      <c r="C4538" s="35" t="s">
        <v>128</v>
      </c>
      <c r="D4538" s="36" t="s">
        <v>104</v>
      </c>
      <c r="E4538" s="35" t="s">
        <v>173</v>
      </c>
      <c r="F4538" s="46">
        <f>IF(Cadastro_Cargas!$E$2=0,0,IF(Perfil_Area!$O$9=0,0,MIN(Cadastro_Cargas!$E$2,MAX(Cadastro_Cargas!$F$2,Perfil_Area!$O$9*RANDBETWEEN(85,115)/100))))</f>
        <v>0</v>
      </c>
    </row>
    <row r="4539" ht="15.0" customHeight="1">
      <c r="A4539" s="45">
        <v>45671.5</v>
      </c>
      <c r="B4539" s="35">
        <v>12.0</v>
      </c>
      <c r="C4539" s="35" t="s">
        <v>128</v>
      </c>
      <c r="D4539" s="36" t="s">
        <v>105</v>
      </c>
      <c r="E4539" s="35" t="s">
        <v>173</v>
      </c>
      <c r="F4539" s="46">
        <f>IF(Cadastro_Cargas!$E$3=0,0,IF(Perfil_Area!$O$11=0,0,MIN(Cadastro_Cargas!$E$3,MAX(Cadastro_Cargas!$F$3,Perfil_Area!$O$11*RANDBETWEEN(85,115)/100))))</f>
        <v>0</v>
      </c>
    </row>
    <row r="4540" ht="15.0" customHeight="1">
      <c r="A4540" s="45">
        <v>45671.5</v>
      </c>
      <c r="B4540" s="35">
        <v>12.0</v>
      </c>
      <c r="C4540" s="35" t="s">
        <v>128</v>
      </c>
      <c r="D4540" s="36" t="s">
        <v>106</v>
      </c>
      <c r="E4540" s="35" t="s">
        <v>173</v>
      </c>
      <c r="F4540" s="46">
        <f>IF(Cadastro_Cargas!$E$4=0,0,IF(Perfil_Area!$O$13=0,0,MIN(Cadastro_Cargas!$E$4,MAX(Cadastro_Cargas!$F$4,Perfil_Area!$O$13*RANDBETWEEN(85,115)/100))))</f>
        <v>0</v>
      </c>
    </row>
    <row r="4541" ht="15.0" customHeight="1">
      <c r="A4541" s="45">
        <v>45671.5</v>
      </c>
      <c r="B4541" s="35">
        <v>12.0</v>
      </c>
      <c r="C4541" s="35" t="s">
        <v>128</v>
      </c>
      <c r="D4541" s="36" t="s">
        <v>107</v>
      </c>
      <c r="E4541" s="35" t="s">
        <v>173</v>
      </c>
      <c r="F4541" s="46">
        <f>IF(Cadastro_Cargas!$E$5=0,0,IF(Perfil_Area!$O$15=0,0,MIN(Cadastro_Cargas!$E$5,MAX(Cadastro_Cargas!$F$5,Perfil_Area!$O$15*RANDBETWEEN(85,115)/100))))</f>
        <v>0.2</v>
      </c>
    </row>
    <row r="4542" ht="15.0" customHeight="1">
      <c r="A4542" s="45">
        <v>45671.5</v>
      </c>
      <c r="B4542" s="35">
        <v>12.0</v>
      </c>
      <c r="C4542" s="35" t="s">
        <v>128</v>
      </c>
      <c r="D4542" s="39" t="s">
        <v>31</v>
      </c>
      <c r="E4542" s="35" t="s">
        <v>174</v>
      </c>
      <c r="F4542" s="46">
        <f>IF(Cadastro_Cargas!$E$6=0,0,IF(Perfil_Area!$O$3=0,0,MIN(Cadastro_Cargas!$E$6,MAX(Cadastro_Cargas!$F$6,Perfil_Area!$O$3*RANDBETWEEN(85,115)/100))))</f>
        <v>1.7978</v>
      </c>
    </row>
    <row r="4543" ht="15.0" customHeight="1">
      <c r="A4543" s="45">
        <v>45671.5</v>
      </c>
      <c r="B4543" s="35">
        <v>12.0</v>
      </c>
      <c r="C4543" s="35" t="s">
        <v>128</v>
      </c>
      <c r="D4543" s="40" t="s">
        <v>44</v>
      </c>
      <c r="E4543" s="35" t="s">
        <v>174</v>
      </c>
      <c r="F4543" s="46">
        <f>IF(Cadastro_Cargas!$E$7=0,0,IF(Perfil_Area!$O$5=0,0,MIN(Cadastro_Cargas!$E$7,MAX(Cadastro_Cargas!$F$7,Perfil_Area!$O$5*RANDBETWEEN(85,115)/100))))</f>
        <v>0.354</v>
      </c>
    </row>
    <row r="4544" ht="15.0" customHeight="1">
      <c r="A4544" s="45">
        <v>45671.5</v>
      </c>
      <c r="B4544" s="35">
        <v>12.0</v>
      </c>
      <c r="C4544" s="35" t="s">
        <v>128</v>
      </c>
      <c r="D4544" s="41" t="s">
        <v>56</v>
      </c>
      <c r="E4544" s="35" t="s">
        <v>174</v>
      </c>
      <c r="F4544" s="46">
        <f>IF(Cadastro_Cargas!$E$8=0,0,IF(Perfil_Area!$O$7=0,0,MIN(Cadastro_Cargas!$E$8,MAX(Cadastro_Cargas!$F$8,Perfil_Area!$O$7*RANDBETWEEN(85,115)/100))))</f>
        <v>0</v>
      </c>
    </row>
    <row r="4545" ht="15.0" customHeight="1">
      <c r="A4545" s="45">
        <v>45671.5</v>
      </c>
      <c r="B4545" s="35">
        <v>12.0</v>
      </c>
      <c r="C4545" s="35" t="s">
        <v>129</v>
      </c>
      <c r="D4545" s="36" t="s">
        <v>104</v>
      </c>
      <c r="E4545" s="35" t="s">
        <v>173</v>
      </c>
      <c r="F4545" s="46">
        <f>IF(Cadastro_Cargas!$E$9=0,0,IF(Perfil_Area!$O$10=0,0,MIN(Cadastro_Cargas!$E$9,MAX(Cadastro_Cargas!$F$9,Perfil_Area!$O$10*RANDBETWEEN(85,115)/100))))</f>
        <v>0</v>
      </c>
    </row>
    <row r="4546" ht="15.0" customHeight="1">
      <c r="A4546" s="45">
        <v>45671.5</v>
      </c>
      <c r="B4546" s="35">
        <v>12.0</v>
      </c>
      <c r="C4546" s="35" t="s">
        <v>129</v>
      </c>
      <c r="D4546" s="36" t="s">
        <v>105</v>
      </c>
      <c r="E4546" s="35" t="s">
        <v>173</v>
      </c>
      <c r="F4546" s="46">
        <f>IF(Cadastro_Cargas!$E$10=0,0,IF(Perfil_Area!$O$12=0,0,MIN(Cadastro_Cargas!$E$10,MAX(Cadastro_Cargas!$F$10,Perfil_Area!$O$12*RANDBETWEEN(85,115)/100))))</f>
        <v>0</v>
      </c>
    </row>
    <row r="4547" ht="15.0" customHeight="1">
      <c r="A4547" s="45">
        <v>45671.5</v>
      </c>
      <c r="B4547" s="35">
        <v>12.0</v>
      </c>
      <c r="C4547" s="35" t="s">
        <v>129</v>
      </c>
      <c r="D4547" s="36" t="s">
        <v>106</v>
      </c>
      <c r="E4547" s="35" t="s">
        <v>173</v>
      </c>
      <c r="F4547" s="46">
        <f>IF(Cadastro_Cargas!$E$11=0,0,IF(Perfil_Area!$O$14=0,0,MIN(Cadastro_Cargas!$E$11,MAX(Cadastro_Cargas!$F$11,Perfil_Area!$O$14*RANDBETWEEN(85,115)/100))))</f>
        <v>2.355245171</v>
      </c>
    </row>
    <row r="4548" ht="15.0" customHeight="1">
      <c r="A4548" s="45">
        <v>45671.5</v>
      </c>
      <c r="B4548" s="35">
        <v>12.0</v>
      </c>
      <c r="C4548" s="35" t="s">
        <v>129</v>
      </c>
      <c r="D4548" s="36" t="s">
        <v>107</v>
      </c>
      <c r="E4548" s="35" t="s">
        <v>173</v>
      </c>
      <c r="F4548" s="46">
        <f>IF(Cadastro_Cargas!$E$12=0,0,IF(Perfil_Area!$O$16=0,0,MIN(Cadastro_Cargas!$E$12,MAX(Cadastro_Cargas!$F$12,Perfil_Area!$O$16*RANDBETWEEN(85,115)/100))))</f>
        <v>0.2</v>
      </c>
    </row>
    <row r="4549" ht="15.0" customHeight="1">
      <c r="A4549" s="45">
        <v>45671.5</v>
      </c>
      <c r="B4549" s="35">
        <v>12.0</v>
      </c>
      <c r="C4549" s="35" t="s">
        <v>129</v>
      </c>
      <c r="D4549" s="39" t="s">
        <v>31</v>
      </c>
      <c r="E4549" s="35" t="s">
        <v>174</v>
      </c>
      <c r="F4549" s="46">
        <f>IF(Cadastro_Cargas!$E$13=0,0,IF(Perfil_Area!$O$4=0,0,MIN(Cadastro_Cargas!$E$13,MAX(Cadastro_Cargas!$F$13,Perfil_Area!$O$4*RANDBETWEEN(85,115)/100))))</f>
        <v>3.6505</v>
      </c>
    </row>
    <row r="4550" ht="15.0" customHeight="1">
      <c r="A4550" s="45">
        <v>45671.5</v>
      </c>
      <c r="B4550" s="35">
        <v>12.0</v>
      </c>
      <c r="C4550" s="35" t="s">
        <v>129</v>
      </c>
      <c r="D4550" s="40" t="s">
        <v>44</v>
      </c>
      <c r="E4550" s="35" t="s">
        <v>174</v>
      </c>
      <c r="F4550" s="46">
        <f>IF(Cadastro_Cargas!$E$14=0,0,IF(Perfil_Area!$O$6=0,0,MIN(Cadastro_Cargas!$E$14,MAX(Cadastro_Cargas!$F$14,Perfil_Area!$O$6*RANDBETWEEN(85,115)/100))))</f>
        <v>0.514</v>
      </c>
    </row>
    <row r="4551" ht="15.0" customHeight="1">
      <c r="A4551" s="45">
        <v>45671.5</v>
      </c>
      <c r="B4551" s="35">
        <v>12.0</v>
      </c>
      <c r="C4551" s="35" t="s">
        <v>129</v>
      </c>
      <c r="D4551" s="41" t="s">
        <v>56</v>
      </c>
      <c r="E4551" s="35" t="s">
        <v>174</v>
      </c>
      <c r="F4551" s="46">
        <f>IF(Cadastro_Cargas!$E$15=0,0,IF(Perfil_Area!$O$8=0,0,MIN(Cadastro_Cargas!$E$15,MAX(Cadastro_Cargas!$F$15,Perfil_Area!$O$8*RANDBETWEEN(85,115)/100))))</f>
        <v>0</v>
      </c>
    </row>
    <row r="4552" ht="15.0" customHeight="1">
      <c r="A4552" s="45">
        <v>45671.5416666667</v>
      </c>
      <c r="B4552" s="35">
        <v>13.0</v>
      </c>
      <c r="C4552" s="35" t="s">
        <v>128</v>
      </c>
      <c r="D4552" s="36" t="s">
        <v>104</v>
      </c>
      <c r="E4552" s="35" t="s">
        <v>173</v>
      </c>
      <c r="F4552" s="46">
        <f>IF(Cadastro_Cargas!$E$2=0,0,IF(Perfil_Area!$P$9=0,0,MIN(Cadastro_Cargas!$E$2,MAX(Cadastro_Cargas!$F$2,Perfil_Area!$P$9*RANDBETWEEN(85,115)/100))))</f>
        <v>0</v>
      </c>
    </row>
    <row r="4553" ht="15.0" customHeight="1">
      <c r="A4553" s="45">
        <v>45671.5416666667</v>
      </c>
      <c r="B4553" s="35">
        <v>13.0</v>
      </c>
      <c r="C4553" s="35" t="s">
        <v>128</v>
      </c>
      <c r="D4553" s="36" t="s">
        <v>105</v>
      </c>
      <c r="E4553" s="35" t="s">
        <v>173</v>
      </c>
      <c r="F4553" s="46">
        <f>IF(Cadastro_Cargas!$E$3=0,0,IF(Perfil_Area!$P$11=0,0,MIN(Cadastro_Cargas!$E$3,MAX(Cadastro_Cargas!$F$3,Perfil_Area!$P$11*RANDBETWEEN(85,115)/100))))</f>
        <v>0</v>
      </c>
    </row>
    <row r="4554" ht="15.0" customHeight="1">
      <c r="A4554" s="45">
        <v>45671.5416666667</v>
      </c>
      <c r="B4554" s="35">
        <v>13.0</v>
      </c>
      <c r="C4554" s="35" t="s">
        <v>128</v>
      </c>
      <c r="D4554" s="36" t="s">
        <v>106</v>
      </c>
      <c r="E4554" s="35" t="s">
        <v>173</v>
      </c>
      <c r="F4554" s="46">
        <f>IF(Cadastro_Cargas!$E$4=0,0,IF(Perfil_Area!$P$13=0,0,MIN(Cadastro_Cargas!$E$4,MAX(Cadastro_Cargas!$F$4,Perfil_Area!$P$13*RANDBETWEEN(85,115)/100))))</f>
        <v>0</v>
      </c>
    </row>
    <row r="4555" ht="15.0" customHeight="1">
      <c r="A4555" s="45">
        <v>45671.5416666667</v>
      </c>
      <c r="B4555" s="35">
        <v>13.0</v>
      </c>
      <c r="C4555" s="35" t="s">
        <v>128</v>
      </c>
      <c r="D4555" s="36" t="s">
        <v>107</v>
      </c>
      <c r="E4555" s="35" t="s">
        <v>173</v>
      </c>
      <c r="F4555" s="46">
        <f>IF(Cadastro_Cargas!$E$5=0,0,IF(Perfil_Area!$P$15=0,0,MIN(Cadastro_Cargas!$E$5,MAX(Cadastro_Cargas!$F$5,Perfil_Area!$P$15*RANDBETWEEN(85,115)/100))))</f>
        <v>0.188</v>
      </c>
    </row>
    <row r="4556" ht="15.0" customHeight="1">
      <c r="A4556" s="45">
        <v>45671.5416666667</v>
      </c>
      <c r="B4556" s="35">
        <v>13.0</v>
      </c>
      <c r="C4556" s="35" t="s">
        <v>128</v>
      </c>
      <c r="D4556" s="39" t="s">
        <v>31</v>
      </c>
      <c r="E4556" s="35" t="s">
        <v>174</v>
      </c>
      <c r="F4556" s="46">
        <f>IF(Cadastro_Cargas!$E$6=0,0,IF(Perfil_Area!$P$3=0,0,MIN(Cadastro_Cargas!$E$6,MAX(Cadastro_Cargas!$F$6,Perfil_Area!$P$3*RANDBETWEEN(85,115)/100))))</f>
        <v>2.02</v>
      </c>
    </row>
    <row r="4557" ht="15.0" customHeight="1">
      <c r="A4557" s="45">
        <v>45671.5416666667</v>
      </c>
      <c r="B4557" s="35">
        <v>13.0</v>
      </c>
      <c r="C4557" s="35" t="s">
        <v>128</v>
      </c>
      <c r="D4557" s="40" t="s">
        <v>44</v>
      </c>
      <c r="E4557" s="35" t="s">
        <v>174</v>
      </c>
      <c r="F4557" s="46">
        <f>IF(Cadastro_Cargas!$E$7=0,0,IF(Perfil_Area!$P$5=0,0,MIN(Cadastro_Cargas!$E$7,MAX(Cadastro_Cargas!$F$7,Perfil_Area!$P$5*RANDBETWEEN(85,115)/100))))</f>
        <v>0.354</v>
      </c>
    </row>
    <row r="4558" ht="15.0" customHeight="1">
      <c r="A4558" s="45">
        <v>45671.5416666667</v>
      </c>
      <c r="B4558" s="35">
        <v>13.0</v>
      </c>
      <c r="C4558" s="35" t="s">
        <v>128</v>
      </c>
      <c r="D4558" s="41" t="s">
        <v>56</v>
      </c>
      <c r="E4558" s="35" t="s">
        <v>174</v>
      </c>
      <c r="F4558" s="46">
        <f>IF(Cadastro_Cargas!$E$8=0,0,IF(Perfil_Area!$P$7=0,0,MIN(Cadastro_Cargas!$E$8,MAX(Cadastro_Cargas!$F$8,Perfil_Area!$P$7*RANDBETWEEN(85,115)/100))))</f>
        <v>0</v>
      </c>
    </row>
    <row r="4559" ht="15.0" customHeight="1">
      <c r="A4559" s="45">
        <v>45671.5416666667</v>
      </c>
      <c r="B4559" s="35">
        <v>13.0</v>
      </c>
      <c r="C4559" s="35" t="s">
        <v>129</v>
      </c>
      <c r="D4559" s="36" t="s">
        <v>104</v>
      </c>
      <c r="E4559" s="35" t="s">
        <v>173</v>
      </c>
      <c r="F4559" s="46">
        <f>IF(Cadastro_Cargas!$E$9=0,0,IF(Perfil_Area!$P$10=0,0,MIN(Cadastro_Cargas!$E$9,MAX(Cadastro_Cargas!$F$9,Perfil_Area!$P$10*RANDBETWEEN(85,115)/100))))</f>
        <v>0</v>
      </c>
    </row>
    <row r="4560" ht="15.0" customHeight="1">
      <c r="A4560" s="45">
        <v>45671.5416666667</v>
      </c>
      <c r="B4560" s="35">
        <v>13.0</v>
      </c>
      <c r="C4560" s="35" t="s">
        <v>129</v>
      </c>
      <c r="D4560" s="36" t="s">
        <v>105</v>
      </c>
      <c r="E4560" s="35" t="s">
        <v>173</v>
      </c>
      <c r="F4560" s="46">
        <f>IF(Cadastro_Cargas!$E$10=0,0,IF(Perfil_Area!$P$12=0,0,MIN(Cadastro_Cargas!$E$10,MAX(Cadastro_Cargas!$F$10,Perfil_Area!$P$12*RANDBETWEEN(85,115)/100))))</f>
        <v>0</v>
      </c>
    </row>
    <row r="4561" ht="15.0" customHeight="1">
      <c r="A4561" s="45">
        <v>45671.5416666667</v>
      </c>
      <c r="B4561" s="35">
        <v>13.0</v>
      </c>
      <c r="C4561" s="35" t="s">
        <v>129</v>
      </c>
      <c r="D4561" s="36" t="s">
        <v>106</v>
      </c>
      <c r="E4561" s="35" t="s">
        <v>173</v>
      </c>
      <c r="F4561" s="46">
        <f>IF(Cadastro_Cargas!$E$11=0,0,IF(Perfil_Area!$P$14=0,0,MIN(Cadastro_Cargas!$E$11,MAX(Cadastro_Cargas!$F$11,Perfil_Area!$P$14*RANDBETWEEN(85,115)/100))))</f>
        <v>2.353934621</v>
      </c>
    </row>
    <row r="4562" ht="15.0" customHeight="1">
      <c r="A4562" s="45">
        <v>45671.5416666667</v>
      </c>
      <c r="B4562" s="35">
        <v>13.0</v>
      </c>
      <c r="C4562" s="35" t="s">
        <v>129</v>
      </c>
      <c r="D4562" s="36" t="s">
        <v>107</v>
      </c>
      <c r="E4562" s="35" t="s">
        <v>173</v>
      </c>
      <c r="F4562" s="46">
        <f>IF(Cadastro_Cargas!$E$12=0,0,IF(Perfil_Area!$P$16=0,0,MIN(Cadastro_Cargas!$E$12,MAX(Cadastro_Cargas!$F$12,Perfil_Area!$P$16*RANDBETWEEN(85,115)/100))))</f>
        <v>0.184</v>
      </c>
    </row>
    <row r="4563" ht="15.0" customHeight="1">
      <c r="A4563" s="45">
        <v>45671.5416666667</v>
      </c>
      <c r="B4563" s="35">
        <v>13.0</v>
      </c>
      <c r="C4563" s="35" t="s">
        <v>129</v>
      </c>
      <c r="D4563" s="39" t="s">
        <v>31</v>
      </c>
      <c r="E4563" s="35" t="s">
        <v>174</v>
      </c>
      <c r="F4563" s="46">
        <f>IF(Cadastro_Cargas!$E$13=0,0,IF(Perfil_Area!$P$4=0,0,MIN(Cadastro_Cargas!$E$13,MAX(Cadastro_Cargas!$F$13,Perfil_Area!$P$4*RANDBETWEEN(85,115)/100))))</f>
        <v>3.725</v>
      </c>
    </row>
    <row r="4564" ht="15.0" customHeight="1">
      <c r="A4564" s="45">
        <v>45671.5416666667</v>
      </c>
      <c r="B4564" s="35">
        <v>13.0</v>
      </c>
      <c r="C4564" s="35" t="s">
        <v>129</v>
      </c>
      <c r="D4564" s="40" t="s">
        <v>44</v>
      </c>
      <c r="E4564" s="35" t="s">
        <v>174</v>
      </c>
      <c r="F4564" s="46">
        <f>IF(Cadastro_Cargas!$E$14=0,0,IF(Perfil_Area!$P$6=0,0,MIN(Cadastro_Cargas!$E$14,MAX(Cadastro_Cargas!$F$14,Perfil_Area!$P$6*RANDBETWEEN(85,115)/100))))</f>
        <v>0.514</v>
      </c>
    </row>
    <row r="4565" ht="15.0" customHeight="1">
      <c r="A4565" s="45">
        <v>45671.5416666667</v>
      </c>
      <c r="B4565" s="35">
        <v>13.0</v>
      </c>
      <c r="C4565" s="35" t="s">
        <v>129</v>
      </c>
      <c r="D4565" s="41" t="s">
        <v>56</v>
      </c>
      <c r="E4565" s="35" t="s">
        <v>174</v>
      </c>
      <c r="F4565" s="46">
        <f>IF(Cadastro_Cargas!$E$15=0,0,IF(Perfil_Area!$P$8=0,0,MIN(Cadastro_Cargas!$E$15,MAX(Cadastro_Cargas!$F$15,Perfil_Area!$P$8*RANDBETWEEN(85,115)/100))))</f>
        <v>0</v>
      </c>
    </row>
    <row r="4566" ht="15.0" customHeight="1">
      <c r="A4566" s="45">
        <v>45671.5833333333</v>
      </c>
      <c r="B4566" s="35">
        <v>14.0</v>
      </c>
      <c r="C4566" s="35" t="s">
        <v>128</v>
      </c>
      <c r="D4566" s="36" t="s">
        <v>104</v>
      </c>
      <c r="E4566" s="35" t="s">
        <v>173</v>
      </c>
      <c r="F4566" s="46">
        <f>IF(Cadastro_Cargas!$E$2=0,0,IF(Perfil_Area!$Q$9=0,0,MIN(Cadastro_Cargas!$E$2,MAX(Cadastro_Cargas!$F$2,Perfil_Area!$Q$9*RANDBETWEEN(85,115)/100))))</f>
        <v>0</v>
      </c>
    </row>
    <row r="4567" ht="15.0" customHeight="1">
      <c r="A4567" s="45">
        <v>45671.5833333333</v>
      </c>
      <c r="B4567" s="35">
        <v>14.0</v>
      </c>
      <c r="C4567" s="35" t="s">
        <v>128</v>
      </c>
      <c r="D4567" s="36" t="s">
        <v>105</v>
      </c>
      <c r="E4567" s="35" t="s">
        <v>173</v>
      </c>
      <c r="F4567" s="46">
        <f>IF(Cadastro_Cargas!$E$3=0,0,IF(Perfil_Area!$Q$11=0,0,MIN(Cadastro_Cargas!$E$3,MAX(Cadastro_Cargas!$F$3,Perfil_Area!$Q$11*RANDBETWEEN(85,115)/100))))</f>
        <v>0</v>
      </c>
    </row>
    <row r="4568" ht="15.0" customHeight="1">
      <c r="A4568" s="45">
        <v>45671.5833333333</v>
      </c>
      <c r="B4568" s="35">
        <v>14.0</v>
      </c>
      <c r="C4568" s="35" t="s">
        <v>128</v>
      </c>
      <c r="D4568" s="36" t="s">
        <v>106</v>
      </c>
      <c r="E4568" s="35" t="s">
        <v>173</v>
      </c>
      <c r="F4568" s="46">
        <f>IF(Cadastro_Cargas!$E$4=0,0,IF(Perfil_Area!$Q$13=0,0,MIN(Cadastro_Cargas!$E$4,MAX(Cadastro_Cargas!$F$4,Perfil_Area!$Q$13*RANDBETWEEN(85,115)/100))))</f>
        <v>0</v>
      </c>
    </row>
    <row r="4569" ht="15.0" customHeight="1">
      <c r="A4569" s="45">
        <v>45671.5833333333</v>
      </c>
      <c r="B4569" s="35">
        <v>14.0</v>
      </c>
      <c r="C4569" s="35" t="s">
        <v>128</v>
      </c>
      <c r="D4569" s="36" t="s">
        <v>107</v>
      </c>
      <c r="E4569" s="35" t="s">
        <v>173</v>
      </c>
      <c r="F4569" s="46">
        <f>IF(Cadastro_Cargas!$E$5=0,0,IF(Perfil_Area!$Q$15=0,0,MIN(Cadastro_Cargas!$E$5,MAX(Cadastro_Cargas!$F$5,Perfil_Area!$Q$15*RANDBETWEEN(85,115)/100))))</f>
        <v>0.2</v>
      </c>
    </row>
    <row r="4570" ht="15.0" customHeight="1">
      <c r="A4570" s="45">
        <v>45671.5833333333</v>
      </c>
      <c r="B4570" s="35">
        <v>14.0</v>
      </c>
      <c r="C4570" s="35" t="s">
        <v>128</v>
      </c>
      <c r="D4570" s="39" t="s">
        <v>31</v>
      </c>
      <c r="E4570" s="35" t="s">
        <v>174</v>
      </c>
      <c r="F4570" s="46">
        <f>IF(Cadastro_Cargas!$E$6=0,0,IF(Perfil_Area!$Q$3=0,0,MIN(Cadastro_Cargas!$E$6,MAX(Cadastro_Cargas!$F$6,Perfil_Area!$Q$3*RANDBETWEEN(85,115)/100))))</f>
        <v>1.8382</v>
      </c>
    </row>
    <row r="4571" ht="15.0" customHeight="1">
      <c r="A4571" s="45">
        <v>45671.5833333333</v>
      </c>
      <c r="B4571" s="35">
        <v>14.0</v>
      </c>
      <c r="C4571" s="35" t="s">
        <v>128</v>
      </c>
      <c r="D4571" s="40" t="s">
        <v>44</v>
      </c>
      <c r="E4571" s="35" t="s">
        <v>174</v>
      </c>
      <c r="F4571" s="46">
        <f>IF(Cadastro_Cargas!$E$7=0,0,IF(Perfil_Area!$Q$5=0,0,MIN(Cadastro_Cargas!$E$7,MAX(Cadastro_Cargas!$F$7,Perfil_Area!$Q$5*RANDBETWEEN(85,115)/100))))</f>
        <v>0.354</v>
      </c>
    </row>
    <row r="4572" ht="15.0" customHeight="1">
      <c r="A4572" s="45">
        <v>45671.5833333333</v>
      </c>
      <c r="B4572" s="35">
        <v>14.0</v>
      </c>
      <c r="C4572" s="35" t="s">
        <v>128</v>
      </c>
      <c r="D4572" s="41" t="s">
        <v>56</v>
      </c>
      <c r="E4572" s="35" t="s">
        <v>174</v>
      </c>
      <c r="F4572" s="46">
        <f>IF(Cadastro_Cargas!$E$8=0,0,IF(Perfil_Area!$Q$7=0,0,MIN(Cadastro_Cargas!$E$8,MAX(Cadastro_Cargas!$F$8,Perfil_Area!$Q$7*RANDBETWEEN(85,115)/100))))</f>
        <v>0</v>
      </c>
    </row>
    <row r="4573" ht="15.0" customHeight="1">
      <c r="A4573" s="45">
        <v>45671.5833333333</v>
      </c>
      <c r="B4573" s="35">
        <v>14.0</v>
      </c>
      <c r="C4573" s="35" t="s">
        <v>129</v>
      </c>
      <c r="D4573" s="36" t="s">
        <v>104</v>
      </c>
      <c r="E4573" s="35" t="s">
        <v>173</v>
      </c>
      <c r="F4573" s="46">
        <f>IF(Cadastro_Cargas!$E$9=0,0,IF(Perfil_Area!$Q$10=0,0,MIN(Cadastro_Cargas!$E$9,MAX(Cadastro_Cargas!$F$9,Perfil_Area!$Q$10*RANDBETWEEN(85,115)/100))))</f>
        <v>0</v>
      </c>
    </row>
    <row r="4574" ht="15.0" customHeight="1">
      <c r="A4574" s="45">
        <v>45671.5833333333</v>
      </c>
      <c r="B4574" s="35">
        <v>14.0</v>
      </c>
      <c r="C4574" s="35" t="s">
        <v>129</v>
      </c>
      <c r="D4574" s="36" t="s">
        <v>105</v>
      </c>
      <c r="E4574" s="35" t="s">
        <v>173</v>
      </c>
      <c r="F4574" s="46">
        <f>IF(Cadastro_Cargas!$E$10=0,0,IF(Perfil_Area!$Q$12=0,0,MIN(Cadastro_Cargas!$E$10,MAX(Cadastro_Cargas!$F$10,Perfil_Area!$Q$12*RANDBETWEEN(85,115)/100))))</f>
        <v>16.72</v>
      </c>
    </row>
    <row r="4575" ht="15.0" customHeight="1">
      <c r="A4575" s="45">
        <v>45671.5833333333</v>
      </c>
      <c r="B4575" s="35">
        <v>14.0</v>
      </c>
      <c r="C4575" s="35" t="s">
        <v>129</v>
      </c>
      <c r="D4575" s="36" t="s">
        <v>106</v>
      </c>
      <c r="E4575" s="35" t="s">
        <v>173</v>
      </c>
      <c r="F4575" s="46">
        <f>IF(Cadastro_Cargas!$E$11=0,0,IF(Perfil_Area!$Q$14=0,0,MIN(Cadastro_Cargas!$E$11,MAX(Cadastro_Cargas!$F$11,Perfil_Area!$Q$14*RANDBETWEEN(85,115)/100))))</f>
        <v>2.328</v>
      </c>
    </row>
    <row r="4576" ht="15.0" customHeight="1">
      <c r="A4576" s="45">
        <v>45671.5833333333</v>
      </c>
      <c r="B4576" s="35">
        <v>14.0</v>
      </c>
      <c r="C4576" s="35" t="s">
        <v>129</v>
      </c>
      <c r="D4576" s="36" t="s">
        <v>107</v>
      </c>
      <c r="E4576" s="35" t="s">
        <v>173</v>
      </c>
      <c r="F4576" s="46">
        <f>IF(Cadastro_Cargas!$E$12=0,0,IF(Perfil_Area!$Q$16=0,0,MIN(Cadastro_Cargas!$E$12,MAX(Cadastro_Cargas!$F$12,Perfil_Area!$Q$16*RANDBETWEEN(85,115)/100))))</f>
        <v>0.176</v>
      </c>
    </row>
    <row r="4577" ht="15.0" customHeight="1">
      <c r="A4577" s="45">
        <v>45671.5833333333</v>
      </c>
      <c r="B4577" s="35">
        <v>14.0</v>
      </c>
      <c r="C4577" s="35" t="s">
        <v>129</v>
      </c>
      <c r="D4577" s="39" t="s">
        <v>31</v>
      </c>
      <c r="E4577" s="35" t="s">
        <v>174</v>
      </c>
      <c r="F4577" s="46">
        <f>IF(Cadastro_Cargas!$E$13=0,0,IF(Perfil_Area!$Q$4=0,0,MIN(Cadastro_Cargas!$E$13,MAX(Cadastro_Cargas!$F$13,Perfil_Area!$Q$4*RANDBETWEEN(85,115)/100))))</f>
        <v>3.427</v>
      </c>
    </row>
    <row r="4578" ht="15.0" customHeight="1">
      <c r="A4578" s="45">
        <v>45671.5833333333</v>
      </c>
      <c r="B4578" s="35">
        <v>14.0</v>
      </c>
      <c r="C4578" s="35" t="s">
        <v>129</v>
      </c>
      <c r="D4578" s="40" t="s">
        <v>44</v>
      </c>
      <c r="E4578" s="35" t="s">
        <v>174</v>
      </c>
      <c r="F4578" s="46">
        <f>IF(Cadastro_Cargas!$E$14=0,0,IF(Perfil_Area!$Q$6=0,0,MIN(Cadastro_Cargas!$E$14,MAX(Cadastro_Cargas!$F$14,Perfil_Area!$Q$6*RANDBETWEEN(85,115)/100))))</f>
        <v>0.514</v>
      </c>
    </row>
    <row r="4579" ht="15.0" customHeight="1">
      <c r="A4579" s="45">
        <v>45671.5833333333</v>
      </c>
      <c r="B4579" s="35">
        <v>14.0</v>
      </c>
      <c r="C4579" s="35" t="s">
        <v>129</v>
      </c>
      <c r="D4579" s="41" t="s">
        <v>56</v>
      </c>
      <c r="E4579" s="35" t="s">
        <v>174</v>
      </c>
      <c r="F4579" s="46">
        <f>IF(Cadastro_Cargas!$E$15=0,0,IF(Perfil_Area!$Q$8=0,0,MIN(Cadastro_Cargas!$E$15,MAX(Cadastro_Cargas!$F$15,Perfil_Area!$Q$8*RANDBETWEEN(85,115)/100))))</f>
        <v>0</v>
      </c>
    </row>
    <row r="4580" ht="15.0" customHeight="1">
      <c r="A4580" s="45">
        <v>45671.625</v>
      </c>
      <c r="B4580" s="35">
        <v>15.0</v>
      </c>
      <c r="C4580" s="35" t="s">
        <v>128</v>
      </c>
      <c r="D4580" s="36" t="s">
        <v>104</v>
      </c>
      <c r="E4580" s="35" t="s">
        <v>173</v>
      </c>
      <c r="F4580" s="46">
        <f>IF(Cadastro_Cargas!$E$2=0,0,IF(Perfil_Area!$R$9=0,0,MIN(Cadastro_Cargas!$E$2,MAX(Cadastro_Cargas!$F$2,Perfil_Area!$R$9*RANDBETWEEN(85,115)/100))))</f>
        <v>0</v>
      </c>
    </row>
    <row r="4581" ht="15.0" customHeight="1">
      <c r="A4581" s="45">
        <v>45671.625</v>
      </c>
      <c r="B4581" s="35">
        <v>15.0</v>
      </c>
      <c r="C4581" s="35" t="s">
        <v>128</v>
      </c>
      <c r="D4581" s="36" t="s">
        <v>105</v>
      </c>
      <c r="E4581" s="35" t="s">
        <v>173</v>
      </c>
      <c r="F4581" s="46">
        <f>IF(Cadastro_Cargas!$E$3=0,0,IF(Perfil_Area!$R$11=0,0,MIN(Cadastro_Cargas!$E$3,MAX(Cadastro_Cargas!$F$3,Perfil_Area!$R$11*RANDBETWEEN(85,115)/100))))</f>
        <v>0</v>
      </c>
    </row>
    <row r="4582" ht="15.0" customHeight="1">
      <c r="A4582" s="45">
        <v>45671.625</v>
      </c>
      <c r="B4582" s="35">
        <v>15.0</v>
      </c>
      <c r="C4582" s="35" t="s">
        <v>128</v>
      </c>
      <c r="D4582" s="36" t="s">
        <v>106</v>
      </c>
      <c r="E4582" s="35" t="s">
        <v>173</v>
      </c>
      <c r="F4582" s="46">
        <f>IF(Cadastro_Cargas!$E$4=0,0,IF(Perfil_Area!$R$13=0,0,MIN(Cadastro_Cargas!$E$4,MAX(Cadastro_Cargas!$F$4,Perfil_Area!$R$13*RANDBETWEEN(85,115)/100))))</f>
        <v>0</v>
      </c>
    </row>
    <row r="4583" ht="15.0" customHeight="1">
      <c r="A4583" s="45">
        <v>45671.625</v>
      </c>
      <c r="B4583" s="35">
        <v>15.0</v>
      </c>
      <c r="C4583" s="35" t="s">
        <v>128</v>
      </c>
      <c r="D4583" s="36" t="s">
        <v>107</v>
      </c>
      <c r="E4583" s="35" t="s">
        <v>173</v>
      </c>
      <c r="F4583" s="46">
        <f>IF(Cadastro_Cargas!$E$5=0,0,IF(Perfil_Area!$R$15=0,0,MIN(Cadastro_Cargas!$E$5,MAX(Cadastro_Cargas!$F$5,Perfil_Area!$R$15*RANDBETWEEN(85,115)/100))))</f>
        <v>0.2</v>
      </c>
    </row>
    <row r="4584" ht="15.0" customHeight="1">
      <c r="A4584" s="45">
        <v>45671.625</v>
      </c>
      <c r="B4584" s="35">
        <v>15.0</v>
      </c>
      <c r="C4584" s="35" t="s">
        <v>128</v>
      </c>
      <c r="D4584" s="39" t="s">
        <v>31</v>
      </c>
      <c r="E4584" s="35" t="s">
        <v>174</v>
      </c>
      <c r="F4584" s="46">
        <f>IF(Cadastro_Cargas!$E$6=0,0,IF(Perfil_Area!$R$3=0,0,MIN(Cadastro_Cargas!$E$6,MAX(Cadastro_Cargas!$F$6,Perfil_Area!$R$3*RANDBETWEEN(85,115)/100))))</f>
        <v>2.02</v>
      </c>
    </row>
    <row r="4585" ht="15.0" customHeight="1">
      <c r="A4585" s="45">
        <v>45671.625</v>
      </c>
      <c r="B4585" s="35">
        <v>15.0</v>
      </c>
      <c r="C4585" s="35" t="s">
        <v>128</v>
      </c>
      <c r="D4585" s="40" t="s">
        <v>44</v>
      </c>
      <c r="E4585" s="35" t="s">
        <v>174</v>
      </c>
      <c r="F4585" s="46">
        <f>IF(Cadastro_Cargas!$E$7=0,0,IF(Perfil_Area!$R$5=0,0,MIN(Cadastro_Cargas!$E$7,MAX(Cadastro_Cargas!$F$7,Perfil_Area!$R$5*RANDBETWEEN(85,115)/100))))</f>
        <v>0.354</v>
      </c>
    </row>
    <row r="4586" ht="15.0" customHeight="1">
      <c r="A4586" s="45">
        <v>45671.625</v>
      </c>
      <c r="B4586" s="35">
        <v>15.0</v>
      </c>
      <c r="C4586" s="35" t="s">
        <v>128</v>
      </c>
      <c r="D4586" s="41" t="s">
        <v>56</v>
      </c>
      <c r="E4586" s="35" t="s">
        <v>174</v>
      </c>
      <c r="F4586" s="46">
        <f>IF(Cadastro_Cargas!$E$8=0,0,IF(Perfil_Area!$R$7=0,0,MIN(Cadastro_Cargas!$E$8,MAX(Cadastro_Cargas!$F$8,Perfil_Area!$R$7*RANDBETWEEN(85,115)/100))))</f>
        <v>0</v>
      </c>
    </row>
    <row r="4587" ht="15.0" customHeight="1">
      <c r="A4587" s="45">
        <v>45671.625</v>
      </c>
      <c r="B4587" s="35">
        <v>15.0</v>
      </c>
      <c r="C4587" s="35" t="s">
        <v>129</v>
      </c>
      <c r="D4587" s="36" t="s">
        <v>104</v>
      </c>
      <c r="E4587" s="35" t="s">
        <v>173</v>
      </c>
      <c r="F4587" s="46">
        <f>IF(Cadastro_Cargas!$E$9=0,0,IF(Perfil_Area!$R$10=0,0,MIN(Cadastro_Cargas!$E$9,MAX(Cadastro_Cargas!$F$9,Perfil_Area!$R$10*RANDBETWEEN(85,115)/100))))</f>
        <v>0</v>
      </c>
    </row>
    <row r="4588" ht="15.0" customHeight="1">
      <c r="A4588" s="45">
        <v>45671.625</v>
      </c>
      <c r="B4588" s="35">
        <v>15.0</v>
      </c>
      <c r="C4588" s="35" t="s">
        <v>129</v>
      </c>
      <c r="D4588" s="36" t="s">
        <v>105</v>
      </c>
      <c r="E4588" s="35" t="s">
        <v>173</v>
      </c>
      <c r="F4588" s="46">
        <f>IF(Cadastro_Cargas!$E$10=0,0,IF(Perfil_Area!$R$12=0,0,MIN(Cadastro_Cargas!$E$10,MAX(Cadastro_Cargas!$F$10,Perfil_Area!$R$12*RANDBETWEEN(85,115)/100))))</f>
        <v>17.6</v>
      </c>
    </row>
    <row r="4589" ht="15.0" customHeight="1">
      <c r="A4589" s="45">
        <v>45671.625</v>
      </c>
      <c r="B4589" s="35">
        <v>15.0</v>
      </c>
      <c r="C4589" s="35" t="s">
        <v>129</v>
      </c>
      <c r="D4589" s="36" t="s">
        <v>106</v>
      </c>
      <c r="E4589" s="35" t="s">
        <v>173</v>
      </c>
      <c r="F4589" s="46">
        <f>IF(Cadastro_Cargas!$E$11=0,0,IF(Perfil_Area!$R$14=0,0,MIN(Cadastro_Cargas!$E$11,MAX(Cadastro_Cargas!$F$11,Perfil_Area!$R$14*RANDBETWEEN(85,115)/100))))</f>
        <v>2.367013373</v>
      </c>
    </row>
    <row r="4590" ht="15.0" customHeight="1">
      <c r="A4590" s="45">
        <v>45671.625</v>
      </c>
      <c r="B4590" s="35">
        <v>15.0</v>
      </c>
      <c r="C4590" s="35" t="s">
        <v>129</v>
      </c>
      <c r="D4590" s="36" t="s">
        <v>107</v>
      </c>
      <c r="E4590" s="35" t="s">
        <v>173</v>
      </c>
      <c r="F4590" s="46">
        <f>IF(Cadastro_Cargas!$E$12=0,0,IF(Perfil_Area!$R$16=0,0,MIN(Cadastro_Cargas!$E$12,MAX(Cadastro_Cargas!$F$12,Perfil_Area!$R$16*RANDBETWEEN(85,115)/100))))</f>
        <v>0.176</v>
      </c>
    </row>
    <row r="4591" ht="15.0" customHeight="1">
      <c r="A4591" s="45">
        <v>45671.625</v>
      </c>
      <c r="B4591" s="35">
        <v>15.0</v>
      </c>
      <c r="C4591" s="35" t="s">
        <v>129</v>
      </c>
      <c r="D4591" s="39" t="s">
        <v>31</v>
      </c>
      <c r="E4591" s="35" t="s">
        <v>174</v>
      </c>
      <c r="F4591" s="46">
        <f>IF(Cadastro_Cargas!$E$13=0,0,IF(Perfil_Area!$R$4=0,0,MIN(Cadastro_Cargas!$E$13,MAX(Cadastro_Cargas!$F$13,Perfil_Area!$R$4*RANDBETWEEN(85,115)/100))))</f>
        <v>3.725</v>
      </c>
    </row>
    <row r="4592" ht="15.0" customHeight="1">
      <c r="A4592" s="45">
        <v>45671.625</v>
      </c>
      <c r="B4592" s="35">
        <v>15.0</v>
      </c>
      <c r="C4592" s="35" t="s">
        <v>129</v>
      </c>
      <c r="D4592" s="40" t="s">
        <v>44</v>
      </c>
      <c r="E4592" s="35" t="s">
        <v>174</v>
      </c>
      <c r="F4592" s="46">
        <f>IF(Cadastro_Cargas!$E$14=0,0,IF(Perfil_Area!$R$6=0,0,MIN(Cadastro_Cargas!$E$14,MAX(Cadastro_Cargas!$F$14,Perfil_Area!$R$6*RANDBETWEEN(85,115)/100))))</f>
        <v>0.514</v>
      </c>
    </row>
    <row r="4593" ht="15.0" customHeight="1">
      <c r="A4593" s="45">
        <v>45671.625</v>
      </c>
      <c r="B4593" s="35">
        <v>15.0</v>
      </c>
      <c r="C4593" s="35" t="s">
        <v>129</v>
      </c>
      <c r="D4593" s="41" t="s">
        <v>56</v>
      </c>
      <c r="E4593" s="35" t="s">
        <v>174</v>
      </c>
      <c r="F4593" s="46">
        <f>IF(Cadastro_Cargas!$E$15=0,0,IF(Perfil_Area!$R$8=0,0,MIN(Cadastro_Cargas!$E$15,MAX(Cadastro_Cargas!$F$15,Perfil_Area!$R$8*RANDBETWEEN(85,115)/100))))</f>
        <v>0</v>
      </c>
    </row>
    <row r="4594" ht="15.0" customHeight="1">
      <c r="A4594" s="45">
        <v>45671.6666666667</v>
      </c>
      <c r="B4594" s="35">
        <v>16.0</v>
      </c>
      <c r="C4594" s="35" t="s">
        <v>128</v>
      </c>
      <c r="D4594" s="36" t="s">
        <v>104</v>
      </c>
      <c r="E4594" s="35" t="s">
        <v>173</v>
      </c>
      <c r="F4594" s="46">
        <f>IF(Cadastro_Cargas!$E$2=0,0,IF(Perfil_Area!$S$9=0,0,MIN(Cadastro_Cargas!$E$2,MAX(Cadastro_Cargas!$F$2,Perfil_Area!$S$9*RANDBETWEEN(85,115)/100))))</f>
        <v>0</v>
      </c>
    </row>
    <row r="4595" ht="15.0" customHeight="1">
      <c r="A4595" s="45">
        <v>45671.6666666667</v>
      </c>
      <c r="B4595" s="35">
        <v>16.0</v>
      </c>
      <c r="C4595" s="35" t="s">
        <v>128</v>
      </c>
      <c r="D4595" s="36" t="s">
        <v>105</v>
      </c>
      <c r="E4595" s="35" t="s">
        <v>173</v>
      </c>
      <c r="F4595" s="46">
        <f>IF(Cadastro_Cargas!$E$3=0,0,IF(Perfil_Area!$S$11=0,0,MIN(Cadastro_Cargas!$E$3,MAX(Cadastro_Cargas!$F$3,Perfil_Area!$S$11*RANDBETWEEN(85,115)/100))))</f>
        <v>0</v>
      </c>
    </row>
    <row r="4596" ht="15.0" customHeight="1">
      <c r="A4596" s="45">
        <v>45671.6666666667</v>
      </c>
      <c r="B4596" s="35">
        <v>16.0</v>
      </c>
      <c r="C4596" s="35" t="s">
        <v>128</v>
      </c>
      <c r="D4596" s="36" t="s">
        <v>106</v>
      </c>
      <c r="E4596" s="35" t="s">
        <v>173</v>
      </c>
      <c r="F4596" s="46">
        <f>IF(Cadastro_Cargas!$E$4=0,0,IF(Perfil_Area!$S$13=0,0,MIN(Cadastro_Cargas!$E$4,MAX(Cadastro_Cargas!$F$4,Perfil_Area!$S$13*RANDBETWEEN(85,115)/100))))</f>
        <v>0</v>
      </c>
    </row>
    <row r="4597" ht="15.0" customHeight="1">
      <c r="A4597" s="45">
        <v>45671.6666666667</v>
      </c>
      <c r="B4597" s="35">
        <v>16.0</v>
      </c>
      <c r="C4597" s="35" t="s">
        <v>128</v>
      </c>
      <c r="D4597" s="36" t="s">
        <v>107</v>
      </c>
      <c r="E4597" s="35" t="s">
        <v>173</v>
      </c>
      <c r="F4597" s="46">
        <f>IF(Cadastro_Cargas!$E$5=0,0,IF(Perfil_Area!$S$15=0,0,MIN(Cadastro_Cargas!$E$5,MAX(Cadastro_Cargas!$F$5,Perfil_Area!$S$15*RANDBETWEEN(85,115)/100))))</f>
        <v>0.2</v>
      </c>
    </row>
    <row r="4598" ht="15.0" customHeight="1">
      <c r="A4598" s="45">
        <v>45671.6666666667</v>
      </c>
      <c r="B4598" s="35">
        <v>16.0</v>
      </c>
      <c r="C4598" s="35" t="s">
        <v>128</v>
      </c>
      <c r="D4598" s="39" t="s">
        <v>31</v>
      </c>
      <c r="E4598" s="35" t="s">
        <v>174</v>
      </c>
      <c r="F4598" s="46">
        <f>IF(Cadastro_Cargas!$E$6=0,0,IF(Perfil_Area!$S$3=0,0,MIN(Cadastro_Cargas!$E$6,MAX(Cadastro_Cargas!$F$6,Perfil_Area!$S$3*RANDBETWEEN(85,115)/100))))</f>
        <v>2.02</v>
      </c>
    </row>
    <row r="4599" ht="15.0" customHeight="1">
      <c r="A4599" s="45">
        <v>45671.6666666667</v>
      </c>
      <c r="B4599" s="35">
        <v>16.0</v>
      </c>
      <c r="C4599" s="35" t="s">
        <v>128</v>
      </c>
      <c r="D4599" s="40" t="s">
        <v>44</v>
      </c>
      <c r="E4599" s="35" t="s">
        <v>174</v>
      </c>
      <c r="F4599" s="46">
        <f>IF(Cadastro_Cargas!$E$7=0,0,IF(Perfil_Area!$S$5=0,0,MIN(Cadastro_Cargas!$E$7,MAX(Cadastro_Cargas!$F$7,Perfil_Area!$S$5*RANDBETWEEN(85,115)/100))))</f>
        <v>0.2603</v>
      </c>
    </row>
    <row r="4600" ht="15.0" customHeight="1">
      <c r="A4600" s="45">
        <v>45671.6666666667</v>
      </c>
      <c r="B4600" s="35">
        <v>16.0</v>
      </c>
      <c r="C4600" s="35" t="s">
        <v>128</v>
      </c>
      <c r="D4600" s="41" t="s">
        <v>56</v>
      </c>
      <c r="E4600" s="35" t="s">
        <v>174</v>
      </c>
      <c r="F4600" s="46">
        <f>IF(Cadastro_Cargas!$E$8=0,0,IF(Perfil_Area!$S$7=0,0,MIN(Cadastro_Cargas!$E$8,MAX(Cadastro_Cargas!$F$8,Perfil_Area!$S$7*RANDBETWEEN(85,115)/100))))</f>
        <v>0</v>
      </c>
    </row>
    <row r="4601" ht="15.0" customHeight="1">
      <c r="A4601" s="45">
        <v>45671.6666666667</v>
      </c>
      <c r="B4601" s="35">
        <v>16.0</v>
      </c>
      <c r="C4601" s="35" t="s">
        <v>129</v>
      </c>
      <c r="D4601" s="36" t="s">
        <v>104</v>
      </c>
      <c r="E4601" s="35" t="s">
        <v>173</v>
      </c>
      <c r="F4601" s="46">
        <f>IF(Cadastro_Cargas!$E$9=0,0,IF(Perfil_Area!$S$10=0,0,MIN(Cadastro_Cargas!$E$9,MAX(Cadastro_Cargas!$F$9,Perfil_Area!$S$10*RANDBETWEEN(85,115)/100))))</f>
        <v>0</v>
      </c>
    </row>
    <row r="4602" ht="15.0" customHeight="1">
      <c r="A4602" s="45">
        <v>45671.6666666667</v>
      </c>
      <c r="B4602" s="35">
        <v>16.0</v>
      </c>
      <c r="C4602" s="35" t="s">
        <v>129</v>
      </c>
      <c r="D4602" s="36" t="s">
        <v>105</v>
      </c>
      <c r="E4602" s="35" t="s">
        <v>173</v>
      </c>
      <c r="F4602" s="46">
        <f>IF(Cadastro_Cargas!$E$10=0,0,IF(Perfil_Area!$S$12=0,0,MIN(Cadastro_Cargas!$E$10,MAX(Cadastro_Cargas!$F$10,Perfil_Area!$S$12*RANDBETWEEN(85,115)/100))))</f>
        <v>0</v>
      </c>
    </row>
    <row r="4603" ht="15.0" customHeight="1">
      <c r="A4603" s="45">
        <v>45671.6666666667</v>
      </c>
      <c r="B4603" s="35">
        <v>16.0</v>
      </c>
      <c r="C4603" s="35" t="s">
        <v>129</v>
      </c>
      <c r="D4603" s="36" t="s">
        <v>106</v>
      </c>
      <c r="E4603" s="35" t="s">
        <v>173</v>
      </c>
      <c r="F4603" s="46">
        <f>IF(Cadastro_Cargas!$E$11=0,0,IF(Perfil_Area!$S$14=0,0,MIN(Cadastro_Cargas!$E$11,MAX(Cadastro_Cargas!$F$11,Perfil_Area!$S$14*RANDBETWEEN(85,115)/100))))</f>
        <v>2.147491828</v>
      </c>
    </row>
    <row r="4604" ht="15.0" customHeight="1">
      <c r="A4604" s="45">
        <v>45671.6666666667</v>
      </c>
      <c r="B4604" s="35">
        <v>16.0</v>
      </c>
      <c r="C4604" s="35" t="s">
        <v>129</v>
      </c>
      <c r="D4604" s="36" t="s">
        <v>107</v>
      </c>
      <c r="E4604" s="35" t="s">
        <v>173</v>
      </c>
      <c r="F4604" s="46">
        <f>IF(Cadastro_Cargas!$E$12=0,0,IF(Perfil_Area!$S$16=0,0,MIN(Cadastro_Cargas!$E$12,MAX(Cadastro_Cargas!$F$12,Perfil_Area!$S$16*RANDBETWEEN(85,115)/100))))</f>
        <v>0.2</v>
      </c>
    </row>
    <row r="4605" ht="15.0" customHeight="1">
      <c r="A4605" s="45">
        <v>45671.6666666667</v>
      </c>
      <c r="B4605" s="35">
        <v>16.0</v>
      </c>
      <c r="C4605" s="35" t="s">
        <v>129</v>
      </c>
      <c r="D4605" s="39" t="s">
        <v>31</v>
      </c>
      <c r="E4605" s="35" t="s">
        <v>174</v>
      </c>
      <c r="F4605" s="46">
        <f>IF(Cadastro_Cargas!$E$13=0,0,IF(Perfil_Area!$S$4=0,0,MIN(Cadastro_Cargas!$E$13,MAX(Cadastro_Cargas!$F$13,Perfil_Area!$S$4*RANDBETWEEN(85,115)/100))))</f>
        <v>3.31525</v>
      </c>
    </row>
    <row r="4606" ht="15.0" customHeight="1">
      <c r="A4606" s="45">
        <v>45671.6666666667</v>
      </c>
      <c r="B4606" s="35">
        <v>16.0</v>
      </c>
      <c r="C4606" s="35" t="s">
        <v>129</v>
      </c>
      <c r="D4606" s="40" t="s">
        <v>44</v>
      </c>
      <c r="E4606" s="35" t="s">
        <v>174</v>
      </c>
      <c r="F4606" s="46">
        <f>IF(Cadastro_Cargas!$E$14=0,0,IF(Perfil_Area!$S$6=0,0,MIN(Cadastro_Cargas!$E$14,MAX(Cadastro_Cargas!$F$14,Perfil_Area!$S$6*RANDBETWEEN(85,115)/100))))</f>
        <v>0.34278</v>
      </c>
    </row>
    <row r="4607" ht="15.0" customHeight="1">
      <c r="A4607" s="45">
        <v>45671.6666666667</v>
      </c>
      <c r="B4607" s="35">
        <v>16.0</v>
      </c>
      <c r="C4607" s="35" t="s">
        <v>129</v>
      </c>
      <c r="D4607" s="41" t="s">
        <v>56</v>
      </c>
      <c r="E4607" s="35" t="s">
        <v>174</v>
      </c>
      <c r="F4607" s="46">
        <f>IF(Cadastro_Cargas!$E$15=0,0,IF(Perfil_Area!$S$8=0,0,MIN(Cadastro_Cargas!$E$15,MAX(Cadastro_Cargas!$F$15,Perfil_Area!$S$8*RANDBETWEEN(85,115)/100))))</f>
        <v>0</v>
      </c>
    </row>
    <row r="4608" ht="15.0" customHeight="1">
      <c r="A4608" s="45">
        <v>45671.7083333333</v>
      </c>
      <c r="B4608" s="35">
        <v>17.0</v>
      </c>
      <c r="C4608" s="35" t="s">
        <v>128</v>
      </c>
      <c r="D4608" s="36" t="s">
        <v>104</v>
      </c>
      <c r="E4608" s="35" t="s">
        <v>173</v>
      </c>
      <c r="F4608" s="46">
        <f>IF(Cadastro_Cargas!$E$2=0,0,IF(Perfil_Area!$T$9=0,0,MIN(Cadastro_Cargas!$E$2,MAX(Cadastro_Cargas!$F$2,Perfil_Area!$T$9*RANDBETWEEN(85,115)/100))))</f>
        <v>0</v>
      </c>
    </row>
    <row r="4609" ht="15.0" customHeight="1">
      <c r="A4609" s="45">
        <v>45671.7083333333</v>
      </c>
      <c r="B4609" s="35">
        <v>17.0</v>
      </c>
      <c r="C4609" s="35" t="s">
        <v>128</v>
      </c>
      <c r="D4609" s="36" t="s">
        <v>105</v>
      </c>
      <c r="E4609" s="35" t="s">
        <v>173</v>
      </c>
      <c r="F4609" s="46">
        <f>IF(Cadastro_Cargas!$E$3=0,0,IF(Perfil_Area!$T$11=0,0,MIN(Cadastro_Cargas!$E$3,MAX(Cadastro_Cargas!$F$3,Perfil_Area!$T$11*RANDBETWEEN(85,115)/100))))</f>
        <v>0</v>
      </c>
    </row>
    <row r="4610" ht="15.0" customHeight="1">
      <c r="A4610" s="45">
        <v>45671.7083333333</v>
      </c>
      <c r="B4610" s="35">
        <v>17.0</v>
      </c>
      <c r="C4610" s="35" t="s">
        <v>128</v>
      </c>
      <c r="D4610" s="36" t="s">
        <v>106</v>
      </c>
      <c r="E4610" s="35" t="s">
        <v>173</v>
      </c>
      <c r="F4610" s="46">
        <f>IF(Cadastro_Cargas!$E$4=0,0,IF(Perfil_Area!$T$13=0,0,MIN(Cadastro_Cargas!$E$4,MAX(Cadastro_Cargas!$F$4,Perfil_Area!$T$13*RANDBETWEEN(85,115)/100))))</f>
        <v>0</v>
      </c>
    </row>
    <row r="4611" ht="15.0" customHeight="1">
      <c r="A4611" s="45">
        <v>45671.7083333333</v>
      </c>
      <c r="B4611" s="35">
        <v>17.0</v>
      </c>
      <c r="C4611" s="35" t="s">
        <v>128</v>
      </c>
      <c r="D4611" s="36" t="s">
        <v>107</v>
      </c>
      <c r="E4611" s="35" t="s">
        <v>173</v>
      </c>
      <c r="F4611" s="46">
        <f>IF(Cadastro_Cargas!$E$5=0,0,IF(Perfil_Area!$T$15=0,0,MIN(Cadastro_Cargas!$E$5,MAX(Cadastro_Cargas!$F$5,Perfil_Area!$T$15*RANDBETWEEN(85,115)/100))))</f>
        <v>0.196</v>
      </c>
    </row>
    <row r="4612" ht="15.0" customHeight="1">
      <c r="A4612" s="45">
        <v>45671.7083333333</v>
      </c>
      <c r="B4612" s="35">
        <v>17.0</v>
      </c>
      <c r="C4612" s="35" t="s">
        <v>128</v>
      </c>
      <c r="D4612" s="39" t="s">
        <v>31</v>
      </c>
      <c r="E4612" s="35" t="s">
        <v>174</v>
      </c>
      <c r="F4612" s="46">
        <f>IF(Cadastro_Cargas!$E$6=0,0,IF(Perfil_Area!$T$3=0,0,MIN(Cadastro_Cargas!$E$6,MAX(Cadastro_Cargas!$F$6,Perfil_Area!$T$3*RANDBETWEEN(85,115)/100))))</f>
        <v>0.682</v>
      </c>
    </row>
    <row r="4613" ht="15.0" customHeight="1">
      <c r="A4613" s="45">
        <v>45671.7083333333</v>
      </c>
      <c r="B4613" s="35">
        <v>17.0</v>
      </c>
      <c r="C4613" s="35" t="s">
        <v>128</v>
      </c>
      <c r="D4613" s="40" t="s">
        <v>44</v>
      </c>
      <c r="E4613" s="35" t="s">
        <v>174</v>
      </c>
      <c r="F4613" s="46">
        <f>IF(Cadastro_Cargas!$E$7=0,0,IF(Perfil_Area!$T$5=0,0,MIN(Cadastro_Cargas!$E$7,MAX(Cadastro_Cargas!$F$7,Perfil_Area!$T$5*RANDBETWEEN(85,115)/100))))</f>
        <v>0.354</v>
      </c>
    </row>
    <row r="4614" ht="15.0" customHeight="1">
      <c r="A4614" s="45">
        <v>45671.7083333333</v>
      </c>
      <c r="B4614" s="35">
        <v>17.0</v>
      </c>
      <c r="C4614" s="35" t="s">
        <v>128</v>
      </c>
      <c r="D4614" s="41" t="s">
        <v>56</v>
      </c>
      <c r="E4614" s="35" t="s">
        <v>174</v>
      </c>
      <c r="F4614" s="46">
        <f>IF(Cadastro_Cargas!$E$8=0,0,IF(Perfil_Area!$T$7=0,0,MIN(Cadastro_Cargas!$E$8,MAX(Cadastro_Cargas!$F$8,Perfil_Area!$T$7*RANDBETWEEN(85,115)/100))))</f>
        <v>0</v>
      </c>
    </row>
    <row r="4615" ht="15.0" customHeight="1">
      <c r="A4615" s="45">
        <v>45671.7083333333</v>
      </c>
      <c r="B4615" s="35">
        <v>17.0</v>
      </c>
      <c r="C4615" s="35" t="s">
        <v>129</v>
      </c>
      <c r="D4615" s="36" t="s">
        <v>104</v>
      </c>
      <c r="E4615" s="35" t="s">
        <v>173</v>
      </c>
      <c r="F4615" s="46">
        <f>IF(Cadastro_Cargas!$E$9=0,0,IF(Perfil_Area!$T$10=0,0,MIN(Cadastro_Cargas!$E$9,MAX(Cadastro_Cargas!$F$9,Perfil_Area!$T$10*RANDBETWEEN(85,115)/100))))</f>
        <v>0</v>
      </c>
    </row>
    <row r="4616" ht="15.0" customHeight="1">
      <c r="A4616" s="45">
        <v>45671.7083333333</v>
      </c>
      <c r="B4616" s="35">
        <v>17.0</v>
      </c>
      <c r="C4616" s="35" t="s">
        <v>129</v>
      </c>
      <c r="D4616" s="36" t="s">
        <v>105</v>
      </c>
      <c r="E4616" s="35" t="s">
        <v>173</v>
      </c>
      <c r="F4616" s="46">
        <f>IF(Cadastro_Cargas!$E$10=0,0,IF(Perfil_Area!$T$12=0,0,MIN(Cadastro_Cargas!$E$10,MAX(Cadastro_Cargas!$F$10,Perfil_Area!$T$12*RANDBETWEEN(85,115)/100))))</f>
        <v>0</v>
      </c>
    </row>
    <row r="4617" ht="15.0" customHeight="1">
      <c r="A4617" s="45">
        <v>45671.7083333333</v>
      </c>
      <c r="B4617" s="35">
        <v>17.0</v>
      </c>
      <c r="C4617" s="35" t="s">
        <v>129</v>
      </c>
      <c r="D4617" s="36" t="s">
        <v>106</v>
      </c>
      <c r="E4617" s="35" t="s">
        <v>173</v>
      </c>
      <c r="F4617" s="46">
        <f>IF(Cadastro_Cargas!$E$11=0,0,IF(Perfil_Area!$T$14=0,0,MIN(Cadastro_Cargas!$E$11,MAX(Cadastro_Cargas!$F$11,Perfil_Area!$T$14*RANDBETWEEN(85,115)/100))))</f>
        <v>2.367013373</v>
      </c>
    </row>
    <row r="4618" ht="15.0" customHeight="1">
      <c r="A4618" s="45">
        <v>45671.7083333333</v>
      </c>
      <c r="B4618" s="35">
        <v>17.0</v>
      </c>
      <c r="C4618" s="35" t="s">
        <v>129</v>
      </c>
      <c r="D4618" s="36" t="s">
        <v>107</v>
      </c>
      <c r="E4618" s="35" t="s">
        <v>173</v>
      </c>
      <c r="F4618" s="46">
        <f>IF(Cadastro_Cargas!$E$12=0,0,IF(Perfil_Area!$T$16=0,0,MIN(Cadastro_Cargas!$E$12,MAX(Cadastro_Cargas!$F$12,Perfil_Area!$T$16*RANDBETWEEN(85,115)/100))))</f>
        <v>0.2</v>
      </c>
    </row>
    <row r="4619" ht="15.0" customHeight="1">
      <c r="A4619" s="45">
        <v>45671.7083333333</v>
      </c>
      <c r="B4619" s="35">
        <v>17.0</v>
      </c>
      <c r="C4619" s="35" t="s">
        <v>129</v>
      </c>
      <c r="D4619" s="39" t="s">
        <v>31</v>
      </c>
      <c r="E4619" s="35" t="s">
        <v>174</v>
      </c>
      <c r="F4619" s="46">
        <f>IF(Cadastro_Cargas!$E$13=0,0,IF(Perfil_Area!$T$4=0,0,MIN(Cadastro_Cargas!$E$13,MAX(Cadastro_Cargas!$F$13,Perfil_Area!$T$4*RANDBETWEEN(85,115)/100))))</f>
        <v>1.1175</v>
      </c>
    </row>
    <row r="4620" ht="15.0" customHeight="1">
      <c r="A4620" s="45">
        <v>45671.7083333333</v>
      </c>
      <c r="B4620" s="35">
        <v>17.0</v>
      </c>
      <c r="C4620" s="35" t="s">
        <v>129</v>
      </c>
      <c r="D4620" s="40" t="s">
        <v>44</v>
      </c>
      <c r="E4620" s="35" t="s">
        <v>174</v>
      </c>
      <c r="F4620" s="46">
        <f>IF(Cadastro_Cargas!$E$14=0,0,IF(Perfil_Area!$T$6=0,0,MIN(Cadastro_Cargas!$E$14,MAX(Cadastro_Cargas!$F$14,Perfil_Area!$T$6*RANDBETWEEN(85,115)/100))))</f>
        <v>0.514</v>
      </c>
    </row>
    <row r="4621" ht="15.0" customHeight="1">
      <c r="A4621" s="45">
        <v>45671.7083333333</v>
      </c>
      <c r="B4621" s="35">
        <v>17.0</v>
      </c>
      <c r="C4621" s="35" t="s">
        <v>129</v>
      </c>
      <c r="D4621" s="41" t="s">
        <v>56</v>
      </c>
      <c r="E4621" s="35" t="s">
        <v>174</v>
      </c>
      <c r="F4621" s="46">
        <f>IF(Cadastro_Cargas!$E$15=0,0,IF(Perfil_Area!$T$8=0,0,MIN(Cadastro_Cargas!$E$15,MAX(Cadastro_Cargas!$F$15,Perfil_Area!$T$8*RANDBETWEEN(85,115)/100))))</f>
        <v>0</v>
      </c>
    </row>
    <row r="4622" ht="15.0" customHeight="1">
      <c r="A4622" s="45">
        <v>45671.75</v>
      </c>
      <c r="B4622" s="35">
        <v>18.0</v>
      </c>
      <c r="C4622" s="35" t="s">
        <v>128</v>
      </c>
      <c r="D4622" s="36" t="s">
        <v>104</v>
      </c>
      <c r="E4622" s="35" t="s">
        <v>173</v>
      </c>
      <c r="F4622" s="46">
        <f>IF(Cadastro_Cargas!$E$2=0,0,IF(Perfil_Area!$U$9=0,0,MIN(Cadastro_Cargas!$E$2,MAX(Cadastro_Cargas!$F$2,Perfil_Area!$U$9*RANDBETWEEN(85,115)/100))))</f>
        <v>0</v>
      </c>
    </row>
    <row r="4623" ht="15.0" customHeight="1">
      <c r="A4623" s="45">
        <v>45671.75</v>
      </c>
      <c r="B4623" s="35">
        <v>18.0</v>
      </c>
      <c r="C4623" s="35" t="s">
        <v>128</v>
      </c>
      <c r="D4623" s="36" t="s">
        <v>105</v>
      </c>
      <c r="E4623" s="35" t="s">
        <v>173</v>
      </c>
      <c r="F4623" s="46">
        <f>IF(Cadastro_Cargas!$E$3=0,0,IF(Perfil_Area!$U$11=0,0,MIN(Cadastro_Cargas!$E$3,MAX(Cadastro_Cargas!$F$3,Perfil_Area!$U$11*RANDBETWEEN(85,115)/100))))</f>
        <v>0</v>
      </c>
    </row>
    <row r="4624" ht="15.0" customHeight="1">
      <c r="A4624" s="45">
        <v>45671.75</v>
      </c>
      <c r="B4624" s="35">
        <v>18.0</v>
      </c>
      <c r="C4624" s="35" t="s">
        <v>128</v>
      </c>
      <c r="D4624" s="36" t="s">
        <v>106</v>
      </c>
      <c r="E4624" s="35" t="s">
        <v>173</v>
      </c>
      <c r="F4624" s="46">
        <f>IF(Cadastro_Cargas!$E$4=0,0,IF(Perfil_Area!$U$13=0,0,MIN(Cadastro_Cargas!$E$4,MAX(Cadastro_Cargas!$F$4,Perfil_Area!$U$13*RANDBETWEEN(85,115)/100))))</f>
        <v>0</v>
      </c>
    </row>
    <row r="4625" ht="15.0" customHeight="1">
      <c r="A4625" s="45">
        <v>45671.75</v>
      </c>
      <c r="B4625" s="35">
        <v>18.0</v>
      </c>
      <c r="C4625" s="35" t="s">
        <v>128</v>
      </c>
      <c r="D4625" s="36" t="s">
        <v>107</v>
      </c>
      <c r="E4625" s="35" t="s">
        <v>173</v>
      </c>
      <c r="F4625" s="46">
        <f>IF(Cadastro_Cargas!$E$5=0,0,IF(Perfil_Area!$U$15=0,0,MIN(Cadastro_Cargas!$E$5,MAX(Cadastro_Cargas!$F$5,Perfil_Area!$U$15*RANDBETWEEN(85,115)/100))))</f>
        <v>0.2</v>
      </c>
    </row>
    <row r="4626" ht="15.0" customHeight="1">
      <c r="A4626" s="45">
        <v>45671.75</v>
      </c>
      <c r="B4626" s="35">
        <v>18.0</v>
      </c>
      <c r="C4626" s="35" t="s">
        <v>128</v>
      </c>
      <c r="D4626" s="39" t="s">
        <v>31</v>
      </c>
      <c r="E4626" s="35" t="s">
        <v>174</v>
      </c>
      <c r="F4626" s="46">
        <f>IF(Cadastro_Cargas!$E$6=0,0,IF(Perfil_Area!$U$3=0,0,MIN(Cadastro_Cargas!$E$6,MAX(Cadastro_Cargas!$F$6,Perfil_Area!$U$3*RANDBETWEEN(85,115)/100))))</f>
        <v>0.606</v>
      </c>
    </row>
    <row r="4627" ht="15.0" customHeight="1">
      <c r="A4627" s="45">
        <v>45671.75</v>
      </c>
      <c r="B4627" s="35">
        <v>18.0</v>
      </c>
      <c r="C4627" s="35" t="s">
        <v>128</v>
      </c>
      <c r="D4627" s="40" t="s">
        <v>44</v>
      </c>
      <c r="E4627" s="35" t="s">
        <v>174</v>
      </c>
      <c r="F4627" s="46">
        <f>IF(Cadastro_Cargas!$E$7=0,0,IF(Perfil_Area!$U$5=0,0,MIN(Cadastro_Cargas!$E$7,MAX(Cadastro_Cargas!$F$7,Perfil_Area!$U$5*RANDBETWEEN(85,115)/100))))</f>
        <v>0.354</v>
      </c>
    </row>
    <row r="4628" ht="15.0" customHeight="1">
      <c r="A4628" s="45">
        <v>45671.75</v>
      </c>
      <c r="B4628" s="35">
        <v>18.0</v>
      </c>
      <c r="C4628" s="35" t="s">
        <v>128</v>
      </c>
      <c r="D4628" s="41" t="s">
        <v>56</v>
      </c>
      <c r="E4628" s="35" t="s">
        <v>174</v>
      </c>
      <c r="F4628" s="46">
        <f>IF(Cadastro_Cargas!$E$8=0,0,IF(Perfil_Area!$U$7=0,0,MIN(Cadastro_Cargas!$E$8,MAX(Cadastro_Cargas!$F$8,Perfil_Area!$U$7*RANDBETWEEN(85,115)/100))))</f>
        <v>0.176</v>
      </c>
    </row>
    <row r="4629" ht="15.0" customHeight="1">
      <c r="A4629" s="45">
        <v>45671.75</v>
      </c>
      <c r="B4629" s="35">
        <v>18.0</v>
      </c>
      <c r="C4629" s="35" t="s">
        <v>129</v>
      </c>
      <c r="D4629" s="36" t="s">
        <v>104</v>
      </c>
      <c r="E4629" s="35" t="s">
        <v>173</v>
      </c>
      <c r="F4629" s="46">
        <f>IF(Cadastro_Cargas!$E$9=0,0,IF(Perfil_Area!$U$10=0,0,MIN(Cadastro_Cargas!$E$9,MAX(Cadastro_Cargas!$F$9,Perfil_Area!$U$10*RANDBETWEEN(85,115)/100))))</f>
        <v>0</v>
      </c>
    </row>
    <row r="4630" ht="15.0" customHeight="1">
      <c r="A4630" s="45">
        <v>45671.75</v>
      </c>
      <c r="B4630" s="35">
        <v>18.0</v>
      </c>
      <c r="C4630" s="35" t="s">
        <v>129</v>
      </c>
      <c r="D4630" s="36" t="s">
        <v>105</v>
      </c>
      <c r="E4630" s="35" t="s">
        <v>173</v>
      </c>
      <c r="F4630" s="46">
        <f>IF(Cadastro_Cargas!$E$10=0,0,IF(Perfil_Area!$U$12=0,0,MIN(Cadastro_Cargas!$E$10,MAX(Cadastro_Cargas!$F$10,Perfil_Area!$U$12*RANDBETWEEN(85,115)/100))))</f>
        <v>0</v>
      </c>
    </row>
    <row r="4631" ht="15.0" customHeight="1">
      <c r="A4631" s="45">
        <v>45671.75</v>
      </c>
      <c r="B4631" s="35">
        <v>18.0</v>
      </c>
      <c r="C4631" s="35" t="s">
        <v>129</v>
      </c>
      <c r="D4631" s="36" t="s">
        <v>106</v>
      </c>
      <c r="E4631" s="35" t="s">
        <v>173</v>
      </c>
      <c r="F4631" s="46">
        <f>IF(Cadastro_Cargas!$E$11=0,0,IF(Perfil_Area!$U$14=0,0,MIN(Cadastro_Cargas!$E$11,MAX(Cadastro_Cargas!$F$11,Perfil_Area!$U$14*RANDBETWEEN(85,115)/100))))</f>
        <v>2.354817236</v>
      </c>
    </row>
    <row r="4632" ht="15.0" customHeight="1">
      <c r="A4632" s="45">
        <v>45671.75</v>
      </c>
      <c r="B4632" s="35">
        <v>18.0</v>
      </c>
      <c r="C4632" s="35" t="s">
        <v>129</v>
      </c>
      <c r="D4632" s="36" t="s">
        <v>107</v>
      </c>
      <c r="E4632" s="35" t="s">
        <v>173</v>
      </c>
      <c r="F4632" s="46">
        <f>IF(Cadastro_Cargas!$E$12=0,0,IF(Perfil_Area!$U$16=0,0,MIN(Cadastro_Cargas!$E$12,MAX(Cadastro_Cargas!$F$12,Perfil_Area!$U$16*RANDBETWEEN(85,115)/100))))</f>
        <v>0.174</v>
      </c>
    </row>
    <row r="4633" ht="15.0" customHeight="1">
      <c r="A4633" s="45">
        <v>45671.75</v>
      </c>
      <c r="B4633" s="35">
        <v>18.0</v>
      </c>
      <c r="C4633" s="35" t="s">
        <v>129</v>
      </c>
      <c r="D4633" s="39" t="s">
        <v>31</v>
      </c>
      <c r="E4633" s="35" t="s">
        <v>174</v>
      </c>
      <c r="F4633" s="46">
        <f>IF(Cadastro_Cargas!$E$13=0,0,IF(Perfil_Area!$U$4=0,0,MIN(Cadastro_Cargas!$E$13,MAX(Cadastro_Cargas!$F$13,Perfil_Area!$U$4*RANDBETWEEN(85,115)/100))))</f>
        <v>1.1175</v>
      </c>
    </row>
    <row r="4634" ht="15.0" customHeight="1">
      <c r="A4634" s="45">
        <v>45671.75</v>
      </c>
      <c r="B4634" s="35">
        <v>18.0</v>
      </c>
      <c r="C4634" s="35" t="s">
        <v>129</v>
      </c>
      <c r="D4634" s="40" t="s">
        <v>44</v>
      </c>
      <c r="E4634" s="35" t="s">
        <v>174</v>
      </c>
      <c r="F4634" s="46">
        <f>IF(Cadastro_Cargas!$E$14=0,0,IF(Perfil_Area!$U$6=0,0,MIN(Cadastro_Cargas!$E$14,MAX(Cadastro_Cargas!$F$14,Perfil_Area!$U$6*RANDBETWEEN(85,115)/100))))</f>
        <v>0.514</v>
      </c>
    </row>
    <row r="4635" ht="15.0" customHeight="1">
      <c r="A4635" s="45">
        <v>45671.75</v>
      </c>
      <c r="B4635" s="35">
        <v>18.0</v>
      </c>
      <c r="C4635" s="35" t="s">
        <v>129</v>
      </c>
      <c r="D4635" s="41" t="s">
        <v>56</v>
      </c>
      <c r="E4635" s="35" t="s">
        <v>174</v>
      </c>
      <c r="F4635" s="46">
        <f>IF(Cadastro_Cargas!$E$15=0,0,IF(Perfil_Area!$U$8=0,0,MIN(Cadastro_Cargas!$E$15,MAX(Cadastro_Cargas!$F$15,Perfil_Area!$U$8*RANDBETWEEN(85,115)/100))))</f>
        <v>0.336</v>
      </c>
    </row>
    <row r="4636" ht="15.0" customHeight="1">
      <c r="A4636" s="45">
        <v>45671.7916666667</v>
      </c>
      <c r="B4636" s="35">
        <v>19.0</v>
      </c>
      <c r="C4636" s="35" t="s">
        <v>128</v>
      </c>
      <c r="D4636" s="36" t="s">
        <v>104</v>
      </c>
      <c r="E4636" s="35" t="s">
        <v>173</v>
      </c>
      <c r="F4636" s="46">
        <f>IF(Cadastro_Cargas!$E$2=0,0,IF(Perfil_Area!$V$9=0,0,MIN(Cadastro_Cargas!$E$2,MAX(Cadastro_Cargas!$F$2,Perfil_Area!$V$9*RANDBETWEEN(85,115)/100))))</f>
        <v>0</v>
      </c>
    </row>
    <row r="4637" ht="15.0" customHeight="1">
      <c r="A4637" s="45">
        <v>45671.7916666667</v>
      </c>
      <c r="B4637" s="35">
        <v>19.0</v>
      </c>
      <c r="C4637" s="35" t="s">
        <v>128</v>
      </c>
      <c r="D4637" s="36" t="s">
        <v>105</v>
      </c>
      <c r="E4637" s="35" t="s">
        <v>173</v>
      </c>
      <c r="F4637" s="46">
        <f>IF(Cadastro_Cargas!$E$3=0,0,IF(Perfil_Area!$V$11=0,0,MIN(Cadastro_Cargas!$E$3,MAX(Cadastro_Cargas!$F$3,Perfil_Area!$V$11*RANDBETWEEN(85,115)/100))))</f>
        <v>0</v>
      </c>
    </row>
    <row r="4638" ht="15.0" customHeight="1">
      <c r="A4638" s="45">
        <v>45671.7916666667</v>
      </c>
      <c r="B4638" s="35">
        <v>19.0</v>
      </c>
      <c r="C4638" s="35" t="s">
        <v>128</v>
      </c>
      <c r="D4638" s="36" t="s">
        <v>106</v>
      </c>
      <c r="E4638" s="35" t="s">
        <v>173</v>
      </c>
      <c r="F4638" s="46">
        <f>IF(Cadastro_Cargas!$E$4=0,0,IF(Perfil_Area!$V$13=0,0,MIN(Cadastro_Cargas!$E$4,MAX(Cadastro_Cargas!$F$4,Perfil_Area!$V$13*RANDBETWEEN(85,115)/100))))</f>
        <v>0</v>
      </c>
    </row>
    <row r="4639" ht="15.0" customHeight="1">
      <c r="A4639" s="45">
        <v>45671.7916666667</v>
      </c>
      <c r="B4639" s="35">
        <v>19.0</v>
      </c>
      <c r="C4639" s="35" t="s">
        <v>128</v>
      </c>
      <c r="D4639" s="36" t="s">
        <v>107</v>
      </c>
      <c r="E4639" s="35" t="s">
        <v>173</v>
      </c>
      <c r="F4639" s="46">
        <f>IF(Cadastro_Cargas!$E$5=0,0,IF(Perfil_Area!$V$15=0,0,MIN(Cadastro_Cargas!$E$5,MAX(Cadastro_Cargas!$F$5,Perfil_Area!$V$15*RANDBETWEEN(85,115)/100))))</f>
        <v>0.18</v>
      </c>
    </row>
    <row r="4640" ht="15.0" customHeight="1">
      <c r="A4640" s="45">
        <v>45671.7916666667</v>
      </c>
      <c r="B4640" s="35">
        <v>19.0</v>
      </c>
      <c r="C4640" s="35" t="s">
        <v>128</v>
      </c>
      <c r="D4640" s="39" t="s">
        <v>31</v>
      </c>
      <c r="E4640" s="35" t="s">
        <v>174</v>
      </c>
      <c r="F4640" s="46">
        <f>IF(Cadastro_Cargas!$E$6=0,0,IF(Perfil_Area!$V$3=0,0,MIN(Cadastro_Cargas!$E$6,MAX(Cadastro_Cargas!$F$6,Perfil_Area!$V$3*RANDBETWEEN(85,115)/100))))</f>
        <v>0.606</v>
      </c>
    </row>
    <row r="4641" ht="15.0" customHeight="1">
      <c r="A4641" s="45">
        <v>45671.7916666667</v>
      </c>
      <c r="B4641" s="35">
        <v>19.0</v>
      </c>
      <c r="C4641" s="35" t="s">
        <v>128</v>
      </c>
      <c r="D4641" s="40" t="s">
        <v>44</v>
      </c>
      <c r="E4641" s="35" t="s">
        <v>174</v>
      </c>
      <c r="F4641" s="46">
        <f>IF(Cadastro_Cargas!$E$7=0,0,IF(Perfil_Area!$V$5=0,0,MIN(Cadastro_Cargas!$E$7,MAX(Cadastro_Cargas!$F$7,Perfil_Area!$V$5*RANDBETWEEN(85,115)/100))))</f>
        <v>0.354</v>
      </c>
    </row>
    <row r="4642" ht="15.0" customHeight="1">
      <c r="A4642" s="45">
        <v>45671.7916666667</v>
      </c>
      <c r="B4642" s="35">
        <v>19.0</v>
      </c>
      <c r="C4642" s="35" t="s">
        <v>128</v>
      </c>
      <c r="D4642" s="41" t="s">
        <v>56</v>
      </c>
      <c r="E4642" s="35" t="s">
        <v>174</v>
      </c>
      <c r="F4642" s="46">
        <f>IF(Cadastro_Cargas!$E$8=0,0,IF(Perfil_Area!$V$7=0,0,MIN(Cadastro_Cargas!$E$8,MAX(Cadastro_Cargas!$F$8,Perfil_Area!$V$7*RANDBETWEEN(85,115)/100))))</f>
        <v>0.176</v>
      </c>
    </row>
    <row r="4643" ht="15.0" customHeight="1">
      <c r="A4643" s="45">
        <v>45671.7916666667</v>
      </c>
      <c r="B4643" s="35">
        <v>19.0</v>
      </c>
      <c r="C4643" s="35" t="s">
        <v>129</v>
      </c>
      <c r="D4643" s="36" t="s">
        <v>104</v>
      </c>
      <c r="E4643" s="35" t="s">
        <v>173</v>
      </c>
      <c r="F4643" s="46">
        <f>IF(Cadastro_Cargas!$E$9=0,0,IF(Perfil_Area!$V$10=0,0,MIN(Cadastro_Cargas!$E$9,MAX(Cadastro_Cargas!$F$9,Perfil_Area!$V$10*RANDBETWEEN(85,115)/100))))</f>
        <v>0</v>
      </c>
    </row>
    <row r="4644" ht="15.0" customHeight="1">
      <c r="A4644" s="45">
        <v>45671.7916666667</v>
      </c>
      <c r="B4644" s="35">
        <v>19.0</v>
      </c>
      <c r="C4644" s="35" t="s">
        <v>129</v>
      </c>
      <c r="D4644" s="36" t="s">
        <v>105</v>
      </c>
      <c r="E4644" s="35" t="s">
        <v>173</v>
      </c>
      <c r="F4644" s="46">
        <f>IF(Cadastro_Cargas!$E$10=0,0,IF(Perfil_Area!$V$12=0,0,MIN(Cadastro_Cargas!$E$10,MAX(Cadastro_Cargas!$F$10,Perfil_Area!$V$12*RANDBETWEEN(85,115)/100))))</f>
        <v>0</v>
      </c>
    </row>
    <row r="4645" ht="15.0" customHeight="1">
      <c r="A4645" s="45">
        <v>45671.7916666667</v>
      </c>
      <c r="B4645" s="35">
        <v>19.0</v>
      </c>
      <c r="C4645" s="35" t="s">
        <v>129</v>
      </c>
      <c r="D4645" s="36" t="s">
        <v>106</v>
      </c>
      <c r="E4645" s="35" t="s">
        <v>173</v>
      </c>
      <c r="F4645" s="46">
        <f>IF(Cadastro_Cargas!$E$11=0,0,IF(Perfil_Area!$V$14=0,0,MIN(Cadastro_Cargas!$E$11,MAX(Cadastro_Cargas!$F$11,Perfil_Area!$V$14*RANDBETWEEN(85,115)/100))))</f>
        <v>2.207955424</v>
      </c>
    </row>
    <row r="4646" ht="15.0" customHeight="1">
      <c r="A4646" s="45">
        <v>45671.7916666667</v>
      </c>
      <c r="B4646" s="35">
        <v>19.0</v>
      </c>
      <c r="C4646" s="35" t="s">
        <v>129</v>
      </c>
      <c r="D4646" s="36" t="s">
        <v>107</v>
      </c>
      <c r="E4646" s="35" t="s">
        <v>173</v>
      </c>
      <c r="F4646" s="46">
        <f>IF(Cadastro_Cargas!$E$12=0,0,IF(Perfil_Area!$V$16=0,0,MIN(Cadastro_Cargas!$E$12,MAX(Cadastro_Cargas!$F$12,Perfil_Area!$V$16*RANDBETWEEN(85,115)/100))))</f>
        <v>0.178</v>
      </c>
    </row>
    <row r="4647" ht="15.0" customHeight="1">
      <c r="A4647" s="45">
        <v>45671.7916666667</v>
      </c>
      <c r="B4647" s="35">
        <v>19.0</v>
      </c>
      <c r="C4647" s="35" t="s">
        <v>129</v>
      </c>
      <c r="D4647" s="39" t="s">
        <v>31</v>
      </c>
      <c r="E4647" s="35" t="s">
        <v>174</v>
      </c>
      <c r="F4647" s="46">
        <f>IF(Cadastro_Cargas!$E$13=0,0,IF(Perfil_Area!$V$4=0,0,MIN(Cadastro_Cargas!$E$13,MAX(Cadastro_Cargas!$F$13,Perfil_Area!$V$4*RANDBETWEEN(85,115)/100))))</f>
        <v>1.1175</v>
      </c>
    </row>
    <row r="4648" ht="15.0" customHeight="1">
      <c r="A4648" s="45">
        <v>45671.7916666667</v>
      </c>
      <c r="B4648" s="35">
        <v>19.0</v>
      </c>
      <c r="C4648" s="35" t="s">
        <v>129</v>
      </c>
      <c r="D4648" s="40" t="s">
        <v>44</v>
      </c>
      <c r="E4648" s="35" t="s">
        <v>174</v>
      </c>
      <c r="F4648" s="46">
        <f>IF(Cadastro_Cargas!$E$14=0,0,IF(Perfil_Area!$V$6=0,0,MIN(Cadastro_Cargas!$E$14,MAX(Cadastro_Cargas!$F$14,Perfil_Area!$V$6*RANDBETWEEN(85,115)/100))))</f>
        <v>0.514</v>
      </c>
    </row>
    <row r="4649" ht="15.0" customHeight="1">
      <c r="A4649" s="45">
        <v>45671.7916666667</v>
      </c>
      <c r="B4649" s="35">
        <v>19.0</v>
      </c>
      <c r="C4649" s="35" t="s">
        <v>129</v>
      </c>
      <c r="D4649" s="41" t="s">
        <v>56</v>
      </c>
      <c r="E4649" s="35" t="s">
        <v>174</v>
      </c>
      <c r="F4649" s="46">
        <f>IF(Cadastro_Cargas!$E$15=0,0,IF(Perfil_Area!$V$8=0,0,MIN(Cadastro_Cargas!$E$15,MAX(Cadastro_Cargas!$F$15,Perfil_Area!$V$8*RANDBETWEEN(85,115)/100))))</f>
        <v>0.336</v>
      </c>
    </row>
    <row r="4650" ht="15.0" customHeight="1">
      <c r="A4650" s="45">
        <v>45671.8333333333</v>
      </c>
      <c r="B4650" s="35">
        <v>20.0</v>
      </c>
      <c r="C4650" s="35" t="s">
        <v>128</v>
      </c>
      <c r="D4650" s="36" t="s">
        <v>104</v>
      </c>
      <c r="E4650" s="35" t="s">
        <v>173</v>
      </c>
      <c r="F4650" s="46">
        <f>IF(Cadastro_Cargas!$E$2=0,0,IF(Perfil_Area!$W$9=0,0,MIN(Cadastro_Cargas!$E$2,MAX(Cadastro_Cargas!$F$2,Perfil_Area!$W$9*RANDBETWEEN(85,115)/100))))</f>
        <v>3.84</v>
      </c>
    </row>
    <row r="4651" ht="15.0" customHeight="1">
      <c r="A4651" s="45">
        <v>45671.8333333333</v>
      </c>
      <c r="B4651" s="35">
        <v>20.0</v>
      </c>
      <c r="C4651" s="35" t="s">
        <v>128</v>
      </c>
      <c r="D4651" s="36" t="s">
        <v>105</v>
      </c>
      <c r="E4651" s="35" t="s">
        <v>173</v>
      </c>
      <c r="F4651" s="46">
        <f>IF(Cadastro_Cargas!$E$3=0,0,IF(Perfil_Area!$W$11=0,0,MIN(Cadastro_Cargas!$E$3,MAX(Cadastro_Cargas!$F$3,Perfil_Area!$W$11*RANDBETWEEN(85,115)/100))))</f>
        <v>0</v>
      </c>
    </row>
    <row r="4652" ht="15.0" customHeight="1">
      <c r="A4652" s="45">
        <v>45671.8333333333</v>
      </c>
      <c r="B4652" s="35">
        <v>20.0</v>
      </c>
      <c r="C4652" s="35" t="s">
        <v>128</v>
      </c>
      <c r="D4652" s="36" t="s">
        <v>106</v>
      </c>
      <c r="E4652" s="35" t="s">
        <v>173</v>
      </c>
      <c r="F4652" s="46">
        <f>IF(Cadastro_Cargas!$E$4=0,0,IF(Perfil_Area!$W$13=0,0,MIN(Cadastro_Cargas!$E$4,MAX(Cadastro_Cargas!$F$4,Perfil_Area!$W$13*RANDBETWEEN(85,115)/100))))</f>
        <v>0</v>
      </c>
    </row>
    <row r="4653" ht="15.0" customHeight="1">
      <c r="A4653" s="45">
        <v>45671.8333333333</v>
      </c>
      <c r="B4653" s="35">
        <v>20.0</v>
      </c>
      <c r="C4653" s="35" t="s">
        <v>128</v>
      </c>
      <c r="D4653" s="36" t="s">
        <v>107</v>
      </c>
      <c r="E4653" s="35" t="s">
        <v>173</v>
      </c>
      <c r="F4653" s="46">
        <f>IF(Cadastro_Cargas!$E$5=0,0,IF(Perfil_Area!$W$15=0,0,MIN(Cadastro_Cargas!$E$5,MAX(Cadastro_Cargas!$F$5,Perfil_Area!$W$15*RANDBETWEEN(85,115)/100))))</f>
        <v>0.172</v>
      </c>
    </row>
    <row r="4654" ht="15.0" customHeight="1">
      <c r="A4654" s="45">
        <v>45671.8333333333</v>
      </c>
      <c r="B4654" s="35">
        <v>20.0</v>
      </c>
      <c r="C4654" s="35" t="s">
        <v>128</v>
      </c>
      <c r="D4654" s="39" t="s">
        <v>31</v>
      </c>
      <c r="E4654" s="35" t="s">
        <v>174</v>
      </c>
      <c r="F4654" s="46">
        <f>IF(Cadastro_Cargas!$E$6=0,0,IF(Perfil_Area!$W$3=0,0,MIN(Cadastro_Cargas!$E$6,MAX(Cadastro_Cargas!$F$6,Perfil_Area!$W$3*RANDBETWEEN(85,115)/100))))</f>
        <v>0.606</v>
      </c>
    </row>
    <row r="4655" ht="15.0" customHeight="1">
      <c r="A4655" s="45">
        <v>45671.8333333333</v>
      </c>
      <c r="B4655" s="35">
        <v>20.0</v>
      </c>
      <c r="C4655" s="35" t="s">
        <v>128</v>
      </c>
      <c r="D4655" s="40" t="s">
        <v>44</v>
      </c>
      <c r="E4655" s="35" t="s">
        <v>174</v>
      </c>
      <c r="F4655" s="46">
        <f>IF(Cadastro_Cargas!$E$7=0,0,IF(Perfil_Area!$W$5=0,0,MIN(Cadastro_Cargas!$E$7,MAX(Cadastro_Cargas!$F$7,Perfil_Area!$W$5*RANDBETWEEN(85,115)/100))))</f>
        <v>0.28888</v>
      </c>
    </row>
    <row r="4656" ht="15.0" customHeight="1">
      <c r="A4656" s="45">
        <v>45671.8333333333</v>
      </c>
      <c r="B4656" s="35">
        <v>20.0</v>
      </c>
      <c r="C4656" s="35" t="s">
        <v>128</v>
      </c>
      <c r="D4656" s="41" t="s">
        <v>56</v>
      </c>
      <c r="E4656" s="35" t="s">
        <v>174</v>
      </c>
      <c r="F4656" s="46">
        <f>IF(Cadastro_Cargas!$E$8=0,0,IF(Perfil_Area!$W$7=0,0,MIN(Cadastro_Cargas!$E$8,MAX(Cadastro_Cargas!$F$8,Perfil_Area!$W$7*RANDBETWEEN(85,115)/100))))</f>
        <v>0.176</v>
      </c>
    </row>
    <row r="4657" ht="15.0" customHeight="1">
      <c r="A4657" s="45">
        <v>45671.8333333333</v>
      </c>
      <c r="B4657" s="35">
        <v>20.0</v>
      </c>
      <c r="C4657" s="35" t="s">
        <v>129</v>
      </c>
      <c r="D4657" s="36" t="s">
        <v>104</v>
      </c>
      <c r="E4657" s="35" t="s">
        <v>173</v>
      </c>
      <c r="F4657" s="46">
        <f>IF(Cadastro_Cargas!$E$9=0,0,IF(Perfil_Area!$W$10=0,0,MIN(Cadastro_Cargas!$E$9,MAX(Cadastro_Cargas!$F$9,Perfil_Area!$W$10*RANDBETWEEN(85,115)/100))))</f>
        <v>6.8</v>
      </c>
    </row>
    <row r="4658" ht="15.0" customHeight="1">
      <c r="A4658" s="45">
        <v>45671.8333333333</v>
      </c>
      <c r="B4658" s="35">
        <v>20.0</v>
      </c>
      <c r="C4658" s="35" t="s">
        <v>129</v>
      </c>
      <c r="D4658" s="36" t="s">
        <v>105</v>
      </c>
      <c r="E4658" s="35" t="s">
        <v>173</v>
      </c>
      <c r="F4658" s="46">
        <f>IF(Cadastro_Cargas!$E$10=0,0,IF(Perfil_Area!$W$12=0,0,MIN(Cadastro_Cargas!$E$10,MAX(Cadastro_Cargas!$F$10,Perfil_Area!$W$12*RANDBETWEEN(85,115)/100))))</f>
        <v>15.84</v>
      </c>
    </row>
    <row r="4659" ht="15.0" customHeight="1">
      <c r="A4659" s="45">
        <v>45671.8333333333</v>
      </c>
      <c r="B4659" s="35">
        <v>20.0</v>
      </c>
      <c r="C4659" s="35" t="s">
        <v>129</v>
      </c>
      <c r="D4659" s="36" t="s">
        <v>106</v>
      </c>
      <c r="E4659" s="35" t="s">
        <v>173</v>
      </c>
      <c r="F4659" s="46">
        <f>IF(Cadastro_Cargas!$E$11=0,0,IF(Perfil_Area!$W$14=0,0,MIN(Cadastro_Cargas!$E$11,MAX(Cadastro_Cargas!$F$11,Perfil_Area!$W$14*RANDBETWEEN(85,115)/100))))</f>
        <v>2.107738484</v>
      </c>
    </row>
    <row r="4660" ht="15.0" customHeight="1">
      <c r="A4660" s="45">
        <v>45671.8333333333</v>
      </c>
      <c r="B4660" s="35">
        <v>20.0</v>
      </c>
      <c r="C4660" s="35" t="s">
        <v>129</v>
      </c>
      <c r="D4660" s="36" t="s">
        <v>107</v>
      </c>
      <c r="E4660" s="35" t="s">
        <v>173</v>
      </c>
      <c r="F4660" s="46">
        <f>IF(Cadastro_Cargas!$E$12=0,0,IF(Perfil_Area!$W$16=0,0,MIN(Cadastro_Cargas!$E$12,MAX(Cadastro_Cargas!$F$12,Perfil_Area!$W$16*RANDBETWEEN(85,115)/100))))</f>
        <v>0.188</v>
      </c>
    </row>
    <row r="4661" ht="15.0" customHeight="1">
      <c r="A4661" s="45">
        <v>45671.8333333333</v>
      </c>
      <c r="B4661" s="35">
        <v>20.0</v>
      </c>
      <c r="C4661" s="35" t="s">
        <v>129</v>
      </c>
      <c r="D4661" s="39" t="s">
        <v>31</v>
      </c>
      <c r="E4661" s="35" t="s">
        <v>174</v>
      </c>
      <c r="F4661" s="46">
        <f>IF(Cadastro_Cargas!$E$13=0,0,IF(Perfil_Area!$W$4=0,0,MIN(Cadastro_Cargas!$E$13,MAX(Cadastro_Cargas!$F$13,Perfil_Area!$W$4*RANDBETWEEN(85,115)/100))))</f>
        <v>1.1175</v>
      </c>
    </row>
    <row r="4662" ht="15.0" customHeight="1">
      <c r="A4662" s="45">
        <v>45671.8333333333</v>
      </c>
      <c r="B4662" s="35">
        <v>20.0</v>
      </c>
      <c r="C4662" s="35" t="s">
        <v>129</v>
      </c>
      <c r="D4662" s="40" t="s">
        <v>44</v>
      </c>
      <c r="E4662" s="35" t="s">
        <v>174</v>
      </c>
      <c r="F4662" s="46">
        <f>IF(Cadastro_Cargas!$E$14=0,0,IF(Perfil_Area!$W$6=0,0,MIN(Cadastro_Cargas!$E$14,MAX(Cadastro_Cargas!$F$14,Perfil_Area!$W$6*RANDBETWEEN(85,115)/100))))</f>
        <v>0.49032</v>
      </c>
    </row>
    <row r="4663" ht="15.0" customHeight="1">
      <c r="A4663" s="45">
        <v>45671.8333333333</v>
      </c>
      <c r="B4663" s="35">
        <v>20.0</v>
      </c>
      <c r="C4663" s="35" t="s">
        <v>129</v>
      </c>
      <c r="D4663" s="41" t="s">
        <v>56</v>
      </c>
      <c r="E4663" s="35" t="s">
        <v>174</v>
      </c>
      <c r="F4663" s="46">
        <f>IF(Cadastro_Cargas!$E$15=0,0,IF(Perfil_Area!$W$8=0,0,MIN(Cadastro_Cargas!$E$15,MAX(Cadastro_Cargas!$F$15,Perfil_Area!$W$8*RANDBETWEEN(85,115)/100))))</f>
        <v>0.336</v>
      </c>
    </row>
    <row r="4664" ht="15.0" customHeight="1">
      <c r="A4664" s="45">
        <v>45671.875</v>
      </c>
      <c r="B4664" s="35">
        <v>21.0</v>
      </c>
      <c r="C4664" s="35" t="s">
        <v>128</v>
      </c>
      <c r="D4664" s="36" t="s">
        <v>104</v>
      </c>
      <c r="E4664" s="35" t="s">
        <v>173</v>
      </c>
      <c r="F4664" s="46">
        <f>IF(Cadastro_Cargas!$E$2=0,0,IF(Perfil_Area!$X$9=0,0,MIN(Cadastro_Cargas!$E$2,MAX(Cadastro_Cargas!$F$2,Perfil_Area!$X$9*RANDBETWEEN(85,115)/100))))</f>
        <v>3.96</v>
      </c>
    </row>
    <row r="4665" ht="15.0" customHeight="1">
      <c r="A4665" s="45">
        <v>45671.875</v>
      </c>
      <c r="B4665" s="35">
        <v>21.0</v>
      </c>
      <c r="C4665" s="35" t="s">
        <v>128</v>
      </c>
      <c r="D4665" s="36" t="s">
        <v>105</v>
      </c>
      <c r="E4665" s="35" t="s">
        <v>173</v>
      </c>
      <c r="F4665" s="46">
        <f>IF(Cadastro_Cargas!$E$3=0,0,IF(Perfil_Area!$X$11=0,0,MIN(Cadastro_Cargas!$E$3,MAX(Cadastro_Cargas!$F$3,Perfil_Area!$X$11*RANDBETWEEN(85,115)/100))))</f>
        <v>0</v>
      </c>
    </row>
    <row r="4666" ht="15.0" customHeight="1">
      <c r="A4666" s="45">
        <v>45671.875</v>
      </c>
      <c r="B4666" s="35">
        <v>21.0</v>
      </c>
      <c r="C4666" s="35" t="s">
        <v>128</v>
      </c>
      <c r="D4666" s="36" t="s">
        <v>106</v>
      </c>
      <c r="E4666" s="35" t="s">
        <v>173</v>
      </c>
      <c r="F4666" s="46">
        <f>IF(Cadastro_Cargas!$E$4=0,0,IF(Perfil_Area!$X$13=0,0,MIN(Cadastro_Cargas!$E$4,MAX(Cadastro_Cargas!$F$4,Perfil_Area!$X$13*RANDBETWEEN(85,115)/100))))</f>
        <v>0</v>
      </c>
    </row>
    <row r="4667" ht="15.0" customHeight="1">
      <c r="A4667" s="45">
        <v>45671.875</v>
      </c>
      <c r="B4667" s="35">
        <v>21.0</v>
      </c>
      <c r="C4667" s="35" t="s">
        <v>128</v>
      </c>
      <c r="D4667" s="36" t="s">
        <v>107</v>
      </c>
      <c r="E4667" s="35" t="s">
        <v>173</v>
      </c>
      <c r="F4667" s="46">
        <f>IF(Cadastro_Cargas!$E$5=0,0,IF(Perfil_Area!$X$15=0,0,MIN(Cadastro_Cargas!$E$5,MAX(Cadastro_Cargas!$F$5,Perfil_Area!$X$15*RANDBETWEEN(85,115)/100))))</f>
        <v>0.2</v>
      </c>
    </row>
    <row r="4668" ht="15.0" customHeight="1">
      <c r="A4668" s="45">
        <v>45671.875</v>
      </c>
      <c r="B4668" s="35">
        <v>21.0</v>
      </c>
      <c r="C4668" s="35" t="s">
        <v>128</v>
      </c>
      <c r="D4668" s="39" t="s">
        <v>31</v>
      </c>
      <c r="E4668" s="35" t="s">
        <v>174</v>
      </c>
      <c r="F4668" s="46">
        <f>IF(Cadastro_Cargas!$E$6=0,0,IF(Perfil_Area!$X$3=0,0,MIN(Cadastro_Cargas!$E$6,MAX(Cadastro_Cargas!$F$6,Perfil_Area!$X$3*RANDBETWEEN(85,115)/100))))</f>
        <v>0.606</v>
      </c>
    </row>
    <row r="4669" ht="15.0" customHeight="1">
      <c r="A4669" s="45">
        <v>45671.875</v>
      </c>
      <c r="B4669" s="35">
        <v>21.0</v>
      </c>
      <c r="C4669" s="35" t="s">
        <v>128</v>
      </c>
      <c r="D4669" s="40" t="s">
        <v>44</v>
      </c>
      <c r="E4669" s="35" t="s">
        <v>174</v>
      </c>
      <c r="F4669" s="46">
        <f>IF(Cadastro_Cargas!$E$7=0,0,IF(Perfil_Area!$X$5=0,0,MIN(Cadastro_Cargas!$E$7,MAX(Cadastro_Cargas!$F$7,Perfil_Area!$X$5*RANDBETWEEN(85,115)/100))))</f>
        <v>0.29866</v>
      </c>
    </row>
    <row r="4670" ht="15.0" customHeight="1">
      <c r="A4670" s="45">
        <v>45671.875</v>
      </c>
      <c r="B4670" s="35">
        <v>21.0</v>
      </c>
      <c r="C4670" s="35" t="s">
        <v>128</v>
      </c>
      <c r="D4670" s="41" t="s">
        <v>56</v>
      </c>
      <c r="E4670" s="35" t="s">
        <v>174</v>
      </c>
      <c r="F4670" s="46">
        <f>IF(Cadastro_Cargas!$E$8=0,0,IF(Perfil_Area!$X$7=0,0,MIN(Cadastro_Cargas!$E$8,MAX(Cadastro_Cargas!$F$8,Perfil_Area!$X$7*RANDBETWEEN(85,115)/100))))</f>
        <v>0.176</v>
      </c>
    </row>
    <row r="4671" ht="15.0" customHeight="1">
      <c r="A4671" s="45">
        <v>45671.875</v>
      </c>
      <c r="B4671" s="35">
        <v>21.0</v>
      </c>
      <c r="C4671" s="35" t="s">
        <v>129</v>
      </c>
      <c r="D4671" s="36" t="s">
        <v>104</v>
      </c>
      <c r="E4671" s="35" t="s">
        <v>173</v>
      </c>
      <c r="F4671" s="46">
        <f>IF(Cadastro_Cargas!$E$9=0,0,IF(Perfil_Area!$X$10=0,0,MIN(Cadastro_Cargas!$E$9,MAX(Cadastro_Cargas!$F$9,Perfil_Area!$X$10*RANDBETWEEN(85,115)/100))))</f>
        <v>7.84</v>
      </c>
    </row>
    <row r="4672" ht="15.0" customHeight="1">
      <c r="A4672" s="45">
        <v>45671.875</v>
      </c>
      <c r="B4672" s="35">
        <v>21.0</v>
      </c>
      <c r="C4672" s="35" t="s">
        <v>129</v>
      </c>
      <c r="D4672" s="36" t="s">
        <v>105</v>
      </c>
      <c r="E4672" s="35" t="s">
        <v>173</v>
      </c>
      <c r="F4672" s="46">
        <f>IF(Cadastro_Cargas!$E$10=0,0,IF(Perfil_Area!$X$12=0,0,MIN(Cadastro_Cargas!$E$10,MAX(Cadastro_Cargas!$F$10,Perfil_Area!$X$12*RANDBETWEEN(85,115)/100))))</f>
        <v>16.368</v>
      </c>
    </row>
    <row r="4673" ht="15.0" customHeight="1">
      <c r="A4673" s="45">
        <v>45671.875</v>
      </c>
      <c r="B4673" s="35">
        <v>21.0</v>
      </c>
      <c r="C4673" s="35" t="s">
        <v>129</v>
      </c>
      <c r="D4673" s="36" t="s">
        <v>106</v>
      </c>
      <c r="E4673" s="35" t="s">
        <v>173</v>
      </c>
      <c r="F4673" s="46">
        <f>IF(Cadastro_Cargas!$E$11=0,0,IF(Perfil_Area!$X$14=0,0,MIN(Cadastro_Cargas!$E$11,MAX(Cadastro_Cargas!$F$11,Perfil_Area!$X$14*RANDBETWEEN(85,115)/100))))</f>
        <v>2.367013373</v>
      </c>
    </row>
    <row r="4674" ht="15.0" customHeight="1">
      <c r="A4674" s="45">
        <v>45671.875</v>
      </c>
      <c r="B4674" s="35">
        <v>21.0</v>
      </c>
      <c r="C4674" s="35" t="s">
        <v>129</v>
      </c>
      <c r="D4674" s="36" t="s">
        <v>107</v>
      </c>
      <c r="E4674" s="35" t="s">
        <v>173</v>
      </c>
      <c r="F4674" s="46">
        <f>IF(Cadastro_Cargas!$E$12=0,0,IF(Perfil_Area!$X$16=0,0,MIN(Cadastro_Cargas!$E$12,MAX(Cadastro_Cargas!$F$12,Perfil_Area!$X$16*RANDBETWEEN(85,115)/100))))</f>
        <v>0.2</v>
      </c>
    </row>
    <row r="4675" ht="15.0" customHeight="1">
      <c r="A4675" s="45">
        <v>45671.875</v>
      </c>
      <c r="B4675" s="35">
        <v>21.0</v>
      </c>
      <c r="C4675" s="35" t="s">
        <v>129</v>
      </c>
      <c r="D4675" s="39" t="s">
        <v>31</v>
      </c>
      <c r="E4675" s="35" t="s">
        <v>174</v>
      </c>
      <c r="F4675" s="46">
        <f>IF(Cadastro_Cargas!$E$13=0,0,IF(Perfil_Area!$X$4=0,0,MIN(Cadastro_Cargas!$E$13,MAX(Cadastro_Cargas!$F$13,Perfil_Area!$X$4*RANDBETWEEN(85,115)/100))))</f>
        <v>1.1175</v>
      </c>
    </row>
    <row r="4676" ht="15.0" customHeight="1">
      <c r="A4676" s="45">
        <v>45671.875</v>
      </c>
      <c r="B4676" s="35">
        <v>21.0</v>
      </c>
      <c r="C4676" s="35" t="s">
        <v>129</v>
      </c>
      <c r="D4676" s="40" t="s">
        <v>44</v>
      </c>
      <c r="E4676" s="35" t="s">
        <v>174</v>
      </c>
      <c r="F4676" s="46">
        <f>IF(Cadastro_Cargas!$E$14=0,0,IF(Perfil_Area!$X$6=0,0,MIN(Cadastro_Cargas!$E$14,MAX(Cadastro_Cargas!$F$14,Perfil_Area!$X$6*RANDBETWEEN(85,115)/100))))</f>
        <v>0.37036</v>
      </c>
    </row>
    <row r="4677" ht="15.0" customHeight="1">
      <c r="A4677" s="45">
        <v>45671.875</v>
      </c>
      <c r="B4677" s="35">
        <v>21.0</v>
      </c>
      <c r="C4677" s="35" t="s">
        <v>129</v>
      </c>
      <c r="D4677" s="41" t="s">
        <v>56</v>
      </c>
      <c r="E4677" s="35" t="s">
        <v>174</v>
      </c>
      <c r="F4677" s="46">
        <f>IF(Cadastro_Cargas!$E$15=0,0,IF(Perfil_Area!$X$8=0,0,MIN(Cadastro_Cargas!$E$15,MAX(Cadastro_Cargas!$F$15,Perfil_Area!$X$8*RANDBETWEEN(85,115)/100))))</f>
        <v>0.336</v>
      </c>
    </row>
    <row r="4678" ht="15.0" customHeight="1">
      <c r="A4678" s="45">
        <v>45671.9166666667</v>
      </c>
      <c r="B4678" s="35">
        <v>22.0</v>
      </c>
      <c r="C4678" s="35" t="s">
        <v>128</v>
      </c>
      <c r="D4678" s="36" t="s">
        <v>104</v>
      </c>
      <c r="E4678" s="35" t="s">
        <v>173</v>
      </c>
      <c r="F4678" s="46">
        <f>IF(Cadastro_Cargas!$E$2=0,0,IF(Perfil_Area!$Y$9=0,0,MIN(Cadastro_Cargas!$E$2,MAX(Cadastro_Cargas!$F$2,Perfil_Area!$Y$9*RANDBETWEEN(85,115)/100))))</f>
        <v>4</v>
      </c>
    </row>
    <row r="4679" ht="15.0" customHeight="1">
      <c r="A4679" s="45">
        <v>45671.9166666667</v>
      </c>
      <c r="B4679" s="35">
        <v>22.0</v>
      </c>
      <c r="C4679" s="35" t="s">
        <v>128</v>
      </c>
      <c r="D4679" s="36" t="s">
        <v>105</v>
      </c>
      <c r="E4679" s="35" t="s">
        <v>173</v>
      </c>
      <c r="F4679" s="46">
        <f>IF(Cadastro_Cargas!$E$3=0,0,IF(Perfil_Area!$Y$11=0,0,MIN(Cadastro_Cargas!$E$3,MAX(Cadastro_Cargas!$F$3,Perfil_Area!$Y$11*RANDBETWEEN(85,115)/100))))</f>
        <v>0</v>
      </c>
    </row>
    <row r="4680" ht="15.0" customHeight="1">
      <c r="A4680" s="45">
        <v>45671.9166666667</v>
      </c>
      <c r="B4680" s="35">
        <v>22.0</v>
      </c>
      <c r="C4680" s="35" t="s">
        <v>128</v>
      </c>
      <c r="D4680" s="36" t="s">
        <v>106</v>
      </c>
      <c r="E4680" s="35" t="s">
        <v>173</v>
      </c>
      <c r="F4680" s="46">
        <f>IF(Cadastro_Cargas!$E$4=0,0,IF(Perfil_Area!$Y$13=0,0,MIN(Cadastro_Cargas!$E$4,MAX(Cadastro_Cargas!$F$4,Perfil_Area!$Y$13*RANDBETWEEN(85,115)/100))))</f>
        <v>0</v>
      </c>
    </row>
    <row r="4681" ht="15.0" customHeight="1">
      <c r="A4681" s="45">
        <v>45671.9166666667</v>
      </c>
      <c r="B4681" s="35">
        <v>22.0</v>
      </c>
      <c r="C4681" s="35" t="s">
        <v>128</v>
      </c>
      <c r="D4681" s="36" t="s">
        <v>107</v>
      </c>
      <c r="E4681" s="35" t="s">
        <v>173</v>
      </c>
      <c r="F4681" s="46">
        <f>IF(Cadastro_Cargas!$E$5=0,0,IF(Perfil_Area!$Y$15=0,0,MIN(Cadastro_Cargas!$E$5,MAX(Cadastro_Cargas!$F$5,Perfil_Area!$Y$15*RANDBETWEEN(85,115)/100))))</f>
        <v>0.19</v>
      </c>
    </row>
    <row r="4682" ht="15.0" customHeight="1">
      <c r="A4682" s="45">
        <v>45671.9166666667</v>
      </c>
      <c r="B4682" s="35">
        <v>22.0</v>
      </c>
      <c r="C4682" s="35" t="s">
        <v>128</v>
      </c>
      <c r="D4682" s="39" t="s">
        <v>31</v>
      </c>
      <c r="E4682" s="35" t="s">
        <v>174</v>
      </c>
      <c r="F4682" s="46">
        <f>IF(Cadastro_Cargas!$E$6=0,0,IF(Perfil_Area!$Y$3=0,0,MIN(Cadastro_Cargas!$E$6,MAX(Cadastro_Cargas!$F$6,Perfil_Area!$Y$3*RANDBETWEEN(85,115)/100))))</f>
        <v>0.606</v>
      </c>
    </row>
    <row r="4683" ht="15.0" customHeight="1">
      <c r="A4683" s="45">
        <v>45671.9166666667</v>
      </c>
      <c r="B4683" s="35">
        <v>22.0</v>
      </c>
      <c r="C4683" s="35" t="s">
        <v>128</v>
      </c>
      <c r="D4683" s="40" t="s">
        <v>44</v>
      </c>
      <c r="E4683" s="35" t="s">
        <v>174</v>
      </c>
      <c r="F4683" s="46">
        <f>IF(Cadastro_Cargas!$E$7=0,0,IF(Perfil_Area!$Y$5=0,0,MIN(Cadastro_Cargas!$E$7,MAX(Cadastro_Cargas!$F$7,Perfil_Area!$Y$5*RANDBETWEEN(85,115)/100))))</f>
        <v>0.29592</v>
      </c>
    </row>
    <row r="4684" ht="15.0" customHeight="1">
      <c r="A4684" s="45">
        <v>45671.9166666667</v>
      </c>
      <c r="B4684" s="35">
        <v>22.0</v>
      </c>
      <c r="C4684" s="35" t="s">
        <v>128</v>
      </c>
      <c r="D4684" s="41" t="s">
        <v>56</v>
      </c>
      <c r="E4684" s="35" t="s">
        <v>174</v>
      </c>
      <c r="F4684" s="46">
        <f>IF(Cadastro_Cargas!$E$8=0,0,IF(Perfil_Area!$Y$7=0,0,MIN(Cadastro_Cargas!$E$8,MAX(Cadastro_Cargas!$F$8,Perfil_Area!$Y$7*RANDBETWEEN(85,115)/100))))</f>
        <v>0.176</v>
      </c>
    </row>
    <row r="4685" ht="15.0" customHeight="1">
      <c r="A4685" s="45">
        <v>45671.9166666667</v>
      </c>
      <c r="B4685" s="35">
        <v>22.0</v>
      </c>
      <c r="C4685" s="35" t="s">
        <v>129</v>
      </c>
      <c r="D4685" s="36" t="s">
        <v>104</v>
      </c>
      <c r="E4685" s="35" t="s">
        <v>173</v>
      </c>
      <c r="F4685" s="46">
        <f>IF(Cadastro_Cargas!$E$9=0,0,IF(Perfil_Area!$Y$10=0,0,MIN(Cadastro_Cargas!$E$9,MAX(Cadastro_Cargas!$F$9,Perfil_Area!$Y$10*RANDBETWEEN(85,115)/100))))</f>
        <v>7.28</v>
      </c>
    </row>
    <row r="4686" ht="15.0" customHeight="1">
      <c r="A4686" s="45">
        <v>45671.9166666667</v>
      </c>
      <c r="B4686" s="35">
        <v>22.0</v>
      </c>
      <c r="C4686" s="35" t="s">
        <v>129</v>
      </c>
      <c r="D4686" s="36" t="s">
        <v>105</v>
      </c>
      <c r="E4686" s="35" t="s">
        <v>173</v>
      </c>
      <c r="F4686" s="46">
        <f>IF(Cadastro_Cargas!$E$10=0,0,IF(Perfil_Area!$Y$12=0,0,MIN(Cadastro_Cargas!$E$10,MAX(Cadastro_Cargas!$F$10,Perfil_Area!$Y$12*RANDBETWEEN(85,115)/100))))</f>
        <v>0</v>
      </c>
    </row>
    <row r="4687" ht="15.0" customHeight="1">
      <c r="A4687" s="45">
        <v>45671.9166666667</v>
      </c>
      <c r="B4687" s="35">
        <v>22.0</v>
      </c>
      <c r="C4687" s="35" t="s">
        <v>129</v>
      </c>
      <c r="D4687" s="36" t="s">
        <v>106</v>
      </c>
      <c r="E4687" s="35" t="s">
        <v>173</v>
      </c>
      <c r="F4687" s="46">
        <f>IF(Cadastro_Cargas!$E$11=0,0,IF(Perfil_Area!$Y$14=0,0,MIN(Cadastro_Cargas!$E$11,MAX(Cadastro_Cargas!$F$11,Perfil_Area!$Y$14*RANDBETWEEN(85,115)/100))))</f>
        <v>2.367013373</v>
      </c>
    </row>
    <row r="4688" ht="15.0" customHeight="1">
      <c r="A4688" s="45">
        <v>45671.9166666667</v>
      </c>
      <c r="B4688" s="35">
        <v>22.0</v>
      </c>
      <c r="C4688" s="35" t="s">
        <v>129</v>
      </c>
      <c r="D4688" s="36" t="s">
        <v>107</v>
      </c>
      <c r="E4688" s="35" t="s">
        <v>173</v>
      </c>
      <c r="F4688" s="46">
        <f>IF(Cadastro_Cargas!$E$12=0,0,IF(Perfil_Area!$Y$16=0,0,MIN(Cadastro_Cargas!$E$12,MAX(Cadastro_Cargas!$F$12,Perfil_Area!$Y$16*RANDBETWEEN(85,115)/100))))</f>
        <v>0.2</v>
      </c>
    </row>
    <row r="4689" ht="15.0" customHeight="1">
      <c r="A4689" s="45">
        <v>45671.9166666667</v>
      </c>
      <c r="B4689" s="35">
        <v>22.0</v>
      </c>
      <c r="C4689" s="35" t="s">
        <v>129</v>
      </c>
      <c r="D4689" s="39" t="s">
        <v>31</v>
      </c>
      <c r="E4689" s="35" t="s">
        <v>174</v>
      </c>
      <c r="F4689" s="46">
        <f>IF(Cadastro_Cargas!$E$13=0,0,IF(Perfil_Area!$Y$4=0,0,MIN(Cadastro_Cargas!$E$13,MAX(Cadastro_Cargas!$F$13,Perfil_Area!$Y$4*RANDBETWEEN(85,115)/100))))</f>
        <v>1.1175</v>
      </c>
    </row>
    <row r="4690" ht="15.0" customHeight="1">
      <c r="A4690" s="45">
        <v>45671.9166666667</v>
      </c>
      <c r="B4690" s="35">
        <v>22.0</v>
      </c>
      <c r="C4690" s="35" t="s">
        <v>129</v>
      </c>
      <c r="D4690" s="40" t="s">
        <v>44</v>
      </c>
      <c r="E4690" s="35" t="s">
        <v>174</v>
      </c>
      <c r="F4690" s="46">
        <f>IF(Cadastro_Cargas!$E$14=0,0,IF(Perfil_Area!$Y$6=0,0,MIN(Cadastro_Cargas!$E$14,MAX(Cadastro_Cargas!$F$14,Perfil_Area!$Y$6*RANDBETWEEN(85,115)/100))))</f>
        <v>0.38218</v>
      </c>
    </row>
    <row r="4691" ht="15.0" customHeight="1">
      <c r="A4691" s="45">
        <v>45671.9166666667</v>
      </c>
      <c r="B4691" s="35">
        <v>22.0</v>
      </c>
      <c r="C4691" s="35" t="s">
        <v>129</v>
      </c>
      <c r="D4691" s="41" t="s">
        <v>56</v>
      </c>
      <c r="E4691" s="35" t="s">
        <v>174</v>
      </c>
      <c r="F4691" s="46">
        <f>IF(Cadastro_Cargas!$E$15=0,0,IF(Perfil_Area!$Y$8=0,0,MIN(Cadastro_Cargas!$E$15,MAX(Cadastro_Cargas!$F$15,Perfil_Area!$Y$8*RANDBETWEEN(85,115)/100))))</f>
        <v>0.336</v>
      </c>
    </row>
    <row r="4692" ht="15.0" customHeight="1">
      <c r="A4692" s="45">
        <v>45671.9583333333</v>
      </c>
      <c r="B4692" s="35">
        <v>23.0</v>
      </c>
      <c r="C4692" s="35" t="s">
        <v>128</v>
      </c>
      <c r="D4692" s="36" t="s">
        <v>104</v>
      </c>
      <c r="E4692" s="35" t="s">
        <v>173</v>
      </c>
      <c r="F4692" s="46">
        <f>IF(Cadastro_Cargas!$E$2=0,0,IF(Perfil_Area!$Z$9=0,0,MIN(Cadastro_Cargas!$E$2,MAX(Cadastro_Cargas!$F$2,Perfil_Area!$Z$9*RANDBETWEEN(85,115)/100))))</f>
        <v>3.68</v>
      </c>
    </row>
    <row r="4693" ht="15.0" customHeight="1">
      <c r="A4693" s="45">
        <v>45671.9583333333</v>
      </c>
      <c r="B4693" s="35">
        <v>23.0</v>
      </c>
      <c r="C4693" s="35" t="s">
        <v>128</v>
      </c>
      <c r="D4693" s="36" t="s">
        <v>105</v>
      </c>
      <c r="E4693" s="35" t="s">
        <v>173</v>
      </c>
      <c r="F4693" s="46">
        <f>IF(Cadastro_Cargas!$E$3=0,0,IF(Perfil_Area!$Z$11=0,0,MIN(Cadastro_Cargas!$E$3,MAX(Cadastro_Cargas!$F$3,Perfil_Area!$Z$11*RANDBETWEEN(85,115)/100))))</f>
        <v>0</v>
      </c>
    </row>
    <row r="4694" ht="15.0" customHeight="1">
      <c r="A4694" s="45">
        <v>45671.9583333333</v>
      </c>
      <c r="B4694" s="35">
        <v>23.0</v>
      </c>
      <c r="C4694" s="35" t="s">
        <v>128</v>
      </c>
      <c r="D4694" s="36" t="s">
        <v>106</v>
      </c>
      <c r="E4694" s="35" t="s">
        <v>173</v>
      </c>
      <c r="F4694" s="46">
        <f>IF(Cadastro_Cargas!$E$4=0,0,IF(Perfil_Area!$Z$13=0,0,MIN(Cadastro_Cargas!$E$4,MAX(Cadastro_Cargas!$F$4,Perfil_Area!$Z$13*RANDBETWEEN(85,115)/100))))</f>
        <v>0</v>
      </c>
    </row>
    <row r="4695" ht="15.0" customHeight="1">
      <c r="A4695" s="45">
        <v>45671.9583333333</v>
      </c>
      <c r="B4695" s="35">
        <v>23.0</v>
      </c>
      <c r="C4695" s="35" t="s">
        <v>128</v>
      </c>
      <c r="D4695" s="36" t="s">
        <v>107</v>
      </c>
      <c r="E4695" s="35" t="s">
        <v>173</v>
      </c>
      <c r="F4695" s="46">
        <f>IF(Cadastro_Cargas!$E$5=0,0,IF(Perfil_Area!$Z$15=0,0,MIN(Cadastro_Cargas!$E$5,MAX(Cadastro_Cargas!$F$5,Perfil_Area!$Z$15*RANDBETWEEN(85,115)/100))))</f>
        <v>0.196</v>
      </c>
    </row>
    <row r="4696" ht="15.0" customHeight="1">
      <c r="A4696" s="45">
        <v>45671.9583333333</v>
      </c>
      <c r="B4696" s="35">
        <v>23.0</v>
      </c>
      <c r="C4696" s="35" t="s">
        <v>128</v>
      </c>
      <c r="D4696" s="39" t="s">
        <v>31</v>
      </c>
      <c r="E4696" s="35" t="s">
        <v>174</v>
      </c>
      <c r="F4696" s="46">
        <f>IF(Cadastro_Cargas!$E$6=0,0,IF(Perfil_Area!$Z$3=0,0,MIN(Cadastro_Cargas!$E$6,MAX(Cadastro_Cargas!$F$6,Perfil_Area!$Z$3*RANDBETWEEN(85,115)/100))))</f>
        <v>0.606</v>
      </c>
    </row>
    <row r="4697" ht="15.0" customHeight="1">
      <c r="A4697" s="45">
        <v>45671.9583333333</v>
      </c>
      <c r="B4697" s="35">
        <v>23.0</v>
      </c>
      <c r="C4697" s="35" t="s">
        <v>128</v>
      </c>
      <c r="D4697" s="40" t="s">
        <v>44</v>
      </c>
      <c r="E4697" s="35" t="s">
        <v>174</v>
      </c>
      <c r="F4697" s="46">
        <f>IF(Cadastro_Cargas!$E$7=0,0,IF(Perfil_Area!$Z$5=0,0,MIN(Cadastro_Cargas!$E$7,MAX(Cadastro_Cargas!$F$7,Perfil_Area!$Z$5*RANDBETWEEN(85,115)/100))))</f>
        <v>0.27126</v>
      </c>
    </row>
    <row r="4698" ht="15.0" customHeight="1">
      <c r="A4698" s="45">
        <v>45671.9583333333</v>
      </c>
      <c r="B4698" s="35">
        <v>23.0</v>
      </c>
      <c r="C4698" s="35" t="s">
        <v>128</v>
      </c>
      <c r="D4698" s="41" t="s">
        <v>56</v>
      </c>
      <c r="E4698" s="35" t="s">
        <v>174</v>
      </c>
      <c r="F4698" s="46">
        <f>IF(Cadastro_Cargas!$E$8=0,0,IF(Perfil_Area!$Z$7=0,0,MIN(Cadastro_Cargas!$E$8,MAX(Cadastro_Cargas!$F$8,Perfil_Area!$Z$7*RANDBETWEEN(85,115)/100))))</f>
        <v>0.176</v>
      </c>
    </row>
    <row r="4699" ht="15.0" customHeight="1">
      <c r="A4699" s="45">
        <v>45671.9583333333</v>
      </c>
      <c r="B4699" s="35">
        <v>23.0</v>
      </c>
      <c r="C4699" s="35" t="s">
        <v>129</v>
      </c>
      <c r="D4699" s="36" t="s">
        <v>104</v>
      </c>
      <c r="E4699" s="35" t="s">
        <v>173</v>
      </c>
      <c r="F4699" s="46">
        <f>IF(Cadastro_Cargas!$E$9=0,0,IF(Perfil_Area!$Z$10=0,0,MIN(Cadastro_Cargas!$E$9,MAX(Cadastro_Cargas!$F$9,Perfil_Area!$Z$10*RANDBETWEEN(85,115)/100))))</f>
        <v>7.6</v>
      </c>
    </row>
    <row r="4700" ht="15.0" customHeight="1">
      <c r="A4700" s="45">
        <v>45671.9583333333</v>
      </c>
      <c r="B4700" s="35">
        <v>23.0</v>
      </c>
      <c r="C4700" s="35" t="s">
        <v>129</v>
      </c>
      <c r="D4700" s="36" t="s">
        <v>105</v>
      </c>
      <c r="E4700" s="35" t="s">
        <v>173</v>
      </c>
      <c r="F4700" s="46">
        <f>IF(Cadastro_Cargas!$E$10=0,0,IF(Perfil_Area!$Z$12=0,0,MIN(Cadastro_Cargas!$E$10,MAX(Cadastro_Cargas!$F$10,Perfil_Area!$Z$12*RANDBETWEEN(85,115)/100))))</f>
        <v>0</v>
      </c>
    </row>
    <row r="4701" ht="15.0" customHeight="1">
      <c r="A4701" s="45">
        <v>45671.9583333333</v>
      </c>
      <c r="B4701" s="35">
        <v>23.0</v>
      </c>
      <c r="C4701" s="35" t="s">
        <v>129</v>
      </c>
      <c r="D4701" s="36" t="s">
        <v>106</v>
      </c>
      <c r="E4701" s="35" t="s">
        <v>173</v>
      </c>
      <c r="F4701" s="46">
        <f>IF(Cadastro_Cargas!$E$11=0,0,IF(Perfil_Area!$Z$14=0,0,MIN(Cadastro_Cargas!$E$11,MAX(Cadastro_Cargas!$F$11,Perfil_Area!$Z$14*RANDBETWEEN(85,115)/100))))</f>
        <v>2.367013373</v>
      </c>
    </row>
    <row r="4702" ht="15.0" customHeight="1">
      <c r="A4702" s="45">
        <v>45671.9583333333</v>
      </c>
      <c r="B4702" s="35">
        <v>23.0</v>
      </c>
      <c r="C4702" s="35" t="s">
        <v>129</v>
      </c>
      <c r="D4702" s="36" t="s">
        <v>107</v>
      </c>
      <c r="E4702" s="35" t="s">
        <v>173</v>
      </c>
      <c r="F4702" s="46">
        <f>IF(Cadastro_Cargas!$E$12=0,0,IF(Perfil_Area!$Z$16=0,0,MIN(Cadastro_Cargas!$E$12,MAX(Cadastro_Cargas!$F$12,Perfil_Area!$Z$16*RANDBETWEEN(85,115)/100))))</f>
        <v>0.174</v>
      </c>
    </row>
    <row r="4703" ht="15.0" customHeight="1">
      <c r="A4703" s="45">
        <v>45671.9583333333</v>
      </c>
      <c r="B4703" s="35">
        <v>23.0</v>
      </c>
      <c r="C4703" s="35" t="s">
        <v>129</v>
      </c>
      <c r="D4703" s="39" t="s">
        <v>31</v>
      </c>
      <c r="E4703" s="35" t="s">
        <v>174</v>
      </c>
      <c r="F4703" s="46">
        <f>IF(Cadastro_Cargas!$E$13=0,0,IF(Perfil_Area!$Z$4=0,0,MIN(Cadastro_Cargas!$E$13,MAX(Cadastro_Cargas!$F$13,Perfil_Area!$Z$4*RANDBETWEEN(85,115)/100))))</f>
        <v>1.1175</v>
      </c>
    </row>
    <row r="4704" ht="15.0" customHeight="1">
      <c r="A4704" s="45">
        <v>45671.9583333333</v>
      </c>
      <c r="B4704" s="35">
        <v>23.0</v>
      </c>
      <c r="C4704" s="35" t="s">
        <v>129</v>
      </c>
      <c r="D4704" s="40" t="s">
        <v>44</v>
      </c>
      <c r="E4704" s="35" t="s">
        <v>174</v>
      </c>
      <c r="F4704" s="46">
        <f>IF(Cadastro_Cargas!$E$14=0,0,IF(Perfil_Area!$Z$6=0,0,MIN(Cadastro_Cargas!$E$14,MAX(Cadastro_Cargas!$F$14,Perfil_Area!$Z$6*RANDBETWEEN(85,115)/100))))</f>
        <v>0.43734</v>
      </c>
    </row>
    <row r="4705" ht="15.0" customHeight="1">
      <c r="A4705" s="45">
        <v>45671.9583333333</v>
      </c>
      <c r="B4705" s="35">
        <v>23.0</v>
      </c>
      <c r="C4705" s="35" t="s">
        <v>129</v>
      </c>
      <c r="D4705" s="41" t="s">
        <v>56</v>
      </c>
      <c r="E4705" s="35" t="s">
        <v>174</v>
      </c>
      <c r="F4705" s="46">
        <f>IF(Cadastro_Cargas!$E$15=0,0,IF(Perfil_Area!$Z$8=0,0,MIN(Cadastro_Cargas!$E$15,MAX(Cadastro_Cargas!$F$15,Perfil_Area!$Z$8*RANDBETWEEN(85,115)/100))))</f>
        <v>0.336</v>
      </c>
    </row>
    <row r="4706" ht="15.0" customHeight="1">
      <c r="A4706" s="45">
        <v>45672.0</v>
      </c>
      <c r="B4706" s="35">
        <v>0.0</v>
      </c>
      <c r="C4706" s="35" t="s">
        <v>128</v>
      </c>
      <c r="D4706" s="36" t="s">
        <v>104</v>
      </c>
      <c r="E4706" s="35" t="s">
        <v>173</v>
      </c>
      <c r="F4706" s="46">
        <f>IF(Cadastro_Cargas!$E$2=0,0,IF(Perfil_Area!$C$9=0,0,MIN(Cadastro_Cargas!$E$2,MAX(Cadastro_Cargas!$F$2,Perfil_Area!$C$9*RANDBETWEEN(85,115)/100))))</f>
        <v>4</v>
      </c>
    </row>
    <row r="4707" ht="15.0" customHeight="1">
      <c r="A4707" s="45">
        <v>45672.0</v>
      </c>
      <c r="B4707" s="35">
        <v>0.0</v>
      </c>
      <c r="C4707" s="35" t="s">
        <v>128</v>
      </c>
      <c r="D4707" s="36" t="s">
        <v>105</v>
      </c>
      <c r="E4707" s="35" t="s">
        <v>173</v>
      </c>
      <c r="F4707" s="46">
        <f>IF(Cadastro_Cargas!$E$3=0,0,IF(Perfil_Area!$C$11=0,0,MIN(Cadastro_Cargas!$E$3,MAX(Cadastro_Cargas!$F$3,Perfil_Area!$C$11*RANDBETWEEN(85,115)/100))))</f>
        <v>0</v>
      </c>
    </row>
    <row r="4708" ht="15.0" customHeight="1">
      <c r="A4708" s="45">
        <v>45672.0</v>
      </c>
      <c r="B4708" s="35">
        <v>0.0</v>
      </c>
      <c r="C4708" s="35" t="s">
        <v>128</v>
      </c>
      <c r="D4708" s="36" t="s">
        <v>106</v>
      </c>
      <c r="E4708" s="35" t="s">
        <v>173</v>
      </c>
      <c r="F4708" s="46">
        <f>IF(Cadastro_Cargas!$E$4=0,0,IF(Perfil_Area!$C$13=0,0,MIN(Cadastro_Cargas!$E$4,MAX(Cadastro_Cargas!$F$4,Perfil_Area!$C$13*RANDBETWEEN(85,115)/100))))</f>
        <v>0</v>
      </c>
    </row>
    <row r="4709" ht="15.0" customHeight="1">
      <c r="A4709" s="45">
        <v>45672.0</v>
      </c>
      <c r="B4709" s="35">
        <v>0.0</v>
      </c>
      <c r="C4709" s="35" t="s">
        <v>128</v>
      </c>
      <c r="D4709" s="36" t="s">
        <v>107</v>
      </c>
      <c r="E4709" s="35" t="s">
        <v>173</v>
      </c>
      <c r="F4709" s="46">
        <f>IF(Cadastro_Cargas!$E$5=0,0,IF(Perfil_Area!$C$15=0,0,MIN(Cadastro_Cargas!$E$5,MAX(Cadastro_Cargas!$F$5,Perfil_Area!$C$15*RANDBETWEEN(85,115)/100))))</f>
        <v>0.2</v>
      </c>
    </row>
    <row r="4710" ht="15.0" customHeight="1">
      <c r="A4710" s="45">
        <v>45672.0</v>
      </c>
      <c r="B4710" s="35">
        <v>0.0</v>
      </c>
      <c r="C4710" s="35" t="s">
        <v>128</v>
      </c>
      <c r="D4710" s="39" t="s">
        <v>31</v>
      </c>
      <c r="E4710" s="35" t="s">
        <v>174</v>
      </c>
      <c r="F4710" s="46">
        <f>IF(Cadastro_Cargas!$E$6=0,0,IF(Perfil_Area!$C$3=0,0,MIN(Cadastro_Cargas!$E$6,MAX(Cadastro_Cargas!$F$6,Perfil_Area!$C$3*RANDBETWEEN(85,115)/100))))</f>
        <v>0.606</v>
      </c>
    </row>
    <row r="4711" ht="15.0" customHeight="1">
      <c r="A4711" s="45">
        <v>45672.0</v>
      </c>
      <c r="B4711" s="35">
        <v>0.0</v>
      </c>
      <c r="C4711" s="35" t="s">
        <v>128</v>
      </c>
      <c r="D4711" s="40" t="s">
        <v>44</v>
      </c>
      <c r="E4711" s="35" t="s">
        <v>174</v>
      </c>
      <c r="F4711" s="46">
        <f>IF(Cadastro_Cargas!$E$7=0,0,IF(Perfil_Area!$C$5=0,0,MIN(Cadastro_Cargas!$E$7,MAX(Cadastro_Cargas!$F$7,Perfil_Area!$C$5*RANDBETWEEN(85,115)/100))))</f>
        <v>0.24386</v>
      </c>
    </row>
    <row r="4712" ht="15.0" customHeight="1">
      <c r="A4712" s="45">
        <v>45672.0</v>
      </c>
      <c r="B4712" s="35">
        <v>0.0</v>
      </c>
      <c r="C4712" s="35" t="s">
        <v>128</v>
      </c>
      <c r="D4712" s="41" t="s">
        <v>56</v>
      </c>
      <c r="E4712" s="35" t="s">
        <v>174</v>
      </c>
      <c r="F4712" s="46">
        <f>IF(Cadastro_Cargas!$E$8=0,0,IF(Perfil_Area!$C$7=0,0,MIN(Cadastro_Cargas!$E$8,MAX(Cadastro_Cargas!$F$8,Perfil_Area!$C$7*RANDBETWEEN(85,115)/100))))</f>
        <v>0.16368</v>
      </c>
    </row>
    <row r="4713" ht="15.0" customHeight="1">
      <c r="A4713" s="45">
        <v>45672.0</v>
      </c>
      <c r="B4713" s="35">
        <v>0.0</v>
      </c>
      <c r="C4713" s="35" t="s">
        <v>129</v>
      </c>
      <c r="D4713" s="36" t="s">
        <v>104</v>
      </c>
      <c r="E4713" s="35" t="s">
        <v>173</v>
      </c>
      <c r="F4713" s="46">
        <f>IF(Cadastro_Cargas!$E$9=0,0,IF(Perfil_Area!$C$10=0,0,MIN(Cadastro_Cargas!$E$9,MAX(Cadastro_Cargas!$F$9,Perfil_Area!$C$10*RANDBETWEEN(85,115)/100))))</f>
        <v>7.28</v>
      </c>
    </row>
    <row r="4714" ht="15.0" customHeight="1">
      <c r="A4714" s="45">
        <v>45672.0</v>
      </c>
      <c r="B4714" s="35">
        <v>0.0</v>
      </c>
      <c r="C4714" s="35" t="s">
        <v>129</v>
      </c>
      <c r="D4714" s="36" t="s">
        <v>105</v>
      </c>
      <c r="E4714" s="35" t="s">
        <v>173</v>
      </c>
      <c r="F4714" s="46">
        <f>IF(Cadastro_Cargas!$E$10=0,0,IF(Perfil_Area!$C$12=0,0,MIN(Cadastro_Cargas!$E$10,MAX(Cadastro_Cargas!$F$10,Perfil_Area!$C$12*RANDBETWEEN(85,115)/100))))</f>
        <v>15.488</v>
      </c>
    </row>
    <row r="4715" ht="15.0" customHeight="1">
      <c r="A4715" s="45">
        <v>45672.0</v>
      </c>
      <c r="B4715" s="35">
        <v>0.0</v>
      </c>
      <c r="C4715" s="35" t="s">
        <v>129</v>
      </c>
      <c r="D4715" s="36" t="s">
        <v>106</v>
      </c>
      <c r="E4715" s="35" t="s">
        <v>173</v>
      </c>
      <c r="F4715" s="46">
        <f>IF(Cadastro_Cargas!$E$11=0,0,IF(Perfil_Area!$C$14=0,0,MIN(Cadastro_Cargas!$E$11,MAX(Cadastro_Cargas!$F$11,Perfil_Area!$C$14*RANDBETWEEN(85,115)/100))))</f>
        <v>2.367013373</v>
      </c>
    </row>
    <row r="4716" ht="15.0" customHeight="1">
      <c r="A4716" s="45">
        <v>45672.0</v>
      </c>
      <c r="B4716" s="35">
        <v>0.0</v>
      </c>
      <c r="C4716" s="35" t="s">
        <v>129</v>
      </c>
      <c r="D4716" s="36" t="s">
        <v>107</v>
      </c>
      <c r="E4716" s="35" t="s">
        <v>173</v>
      </c>
      <c r="F4716" s="46">
        <f>IF(Cadastro_Cargas!$E$12=0,0,IF(Perfil_Area!$C$16=0,0,MIN(Cadastro_Cargas!$E$12,MAX(Cadastro_Cargas!$F$12,Perfil_Area!$C$16*RANDBETWEEN(85,115)/100))))</f>
        <v>0.192</v>
      </c>
    </row>
    <row r="4717" ht="15.0" customHeight="1">
      <c r="A4717" s="45">
        <v>45672.0</v>
      </c>
      <c r="B4717" s="35">
        <v>0.0</v>
      </c>
      <c r="C4717" s="35" t="s">
        <v>129</v>
      </c>
      <c r="D4717" s="39" t="s">
        <v>31</v>
      </c>
      <c r="E4717" s="35" t="s">
        <v>174</v>
      </c>
      <c r="F4717" s="46">
        <f>IF(Cadastro_Cargas!$E$13=0,0,IF(Perfil_Area!$C$4=0,0,MIN(Cadastro_Cargas!$E$13,MAX(Cadastro_Cargas!$F$13,Perfil_Area!$C$4*RANDBETWEEN(85,115)/100))))</f>
        <v>1.1175</v>
      </c>
    </row>
    <row r="4718" ht="15.0" customHeight="1">
      <c r="A4718" s="45">
        <v>45672.0</v>
      </c>
      <c r="B4718" s="35">
        <v>0.0</v>
      </c>
      <c r="C4718" s="35" t="s">
        <v>129</v>
      </c>
      <c r="D4718" s="40" t="s">
        <v>44</v>
      </c>
      <c r="E4718" s="35" t="s">
        <v>174</v>
      </c>
      <c r="F4718" s="46">
        <f>IF(Cadastro_Cargas!$E$14=0,0,IF(Perfil_Area!$C$6=0,0,MIN(Cadastro_Cargas!$E$14,MAX(Cadastro_Cargas!$F$14,Perfil_Area!$C$6*RANDBETWEEN(85,115)/100))))</f>
        <v>0.3743</v>
      </c>
    </row>
    <row r="4719" ht="15.0" customHeight="1">
      <c r="A4719" s="45">
        <v>45672.0</v>
      </c>
      <c r="B4719" s="35">
        <v>0.0</v>
      </c>
      <c r="C4719" s="35" t="s">
        <v>129</v>
      </c>
      <c r="D4719" s="41" t="s">
        <v>56</v>
      </c>
      <c r="E4719" s="35" t="s">
        <v>174</v>
      </c>
      <c r="F4719" s="46">
        <f>IF(Cadastro_Cargas!$E$15=0,0,IF(Perfil_Area!$C$8=0,0,MIN(Cadastro_Cargas!$E$15,MAX(Cadastro_Cargas!$F$15,Perfil_Area!$C$8*RANDBETWEEN(85,115)/100))))</f>
        <v>0.336</v>
      </c>
    </row>
    <row r="4720" ht="15.0" customHeight="1">
      <c r="A4720" s="45">
        <v>45672.0416666667</v>
      </c>
      <c r="B4720" s="35">
        <v>1.0</v>
      </c>
      <c r="C4720" s="35" t="s">
        <v>128</v>
      </c>
      <c r="D4720" s="36" t="s">
        <v>104</v>
      </c>
      <c r="E4720" s="35" t="s">
        <v>173</v>
      </c>
      <c r="F4720" s="46">
        <f>IF(Cadastro_Cargas!$E$2=0,0,IF(Perfil_Area!$D$9=0,0,MIN(Cadastro_Cargas!$E$2,MAX(Cadastro_Cargas!$F$2,Perfil_Area!$D$9*RANDBETWEEN(85,115)/100))))</f>
        <v>4</v>
      </c>
    </row>
    <row r="4721" ht="15.0" customHeight="1">
      <c r="A4721" s="45">
        <v>45672.0416666667</v>
      </c>
      <c r="B4721" s="35">
        <v>1.0</v>
      </c>
      <c r="C4721" s="35" t="s">
        <v>128</v>
      </c>
      <c r="D4721" s="36" t="s">
        <v>105</v>
      </c>
      <c r="E4721" s="35" t="s">
        <v>173</v>
      </c>
      <c r="F4721" s="46">
        <f>IF(Cadastro_Cargas!$E$3=0,0,IF(Perfil_Area!$D$11=0,0,MIN(Cadastro_Cargas!$E$3,MAX(Cadastro_Cargas!$F$3,Perfil_Area!$D$11*RANDBETWEEN(85,115)/100))))</f>
        <v>0</v>
      </c>
    </row>
    <row r="4722" ht="15.0" customHeight="1">
      <c r="A4722" s="45">
        <v>45672.0416666667</v>
      </c>
      <c r="B4722" s="35">
        <v>1.0</v>
      </c>
      <c r="C4722" s="35" t="s">
        <v>128</v>
      </c>
      <c r="D4722" s="36" t="s">
        <v>106</v>
      </c>
      <c r="E4722" s="35" t="s">
        <v>173</v>
      </c>
      <c r="F4722" s="46">
        <f>IF(Cadastro_Cargas!$E$4=0,0,IF(Perfil_Area!$D$13=0,0,MIN(Cadastro_Cargas!$E$4,MAX(Cadastro_Cargas!$F$4,Perfil_Area!$D$13*RANDBETWEEN(85,115)/100))))</f>
        <v>0</v>
      </c>
    </row>
    <row r="4723" ht="15.0" customHeight="1">
      <c r="A4723" s="45">
        <v>45672.0416666667</v>
      </c>
      <c r="B4723" s="35">
        <v>1.0</v>
      </c>
      <c r="C4723" s="35" t="s">
        <v>128</v>
      </c>
      <c r="D4723" s="36" t="s">
        <v>107</v>
      </c>
      <c r="E4723" s="35" t="s">
        <v>173</v>
      </c>
      <c r="F4723" s="46">
        <f>IF(Cadastro_Cargas!$E$5=0,0,IF(Perfil_Area!$D$15=0,0,MIN(Cadastro_Cargas!$E$5,MAX(Cadastro_Cargas!$F$5,Perfil_Area!$D$15*RANDBETWEEN(85,115)/100))))</f>
        <v>0.17</v>
      </c>
    </row>
    <row r="4724" ht="15.0" customHeight="1">
      <c r="A4724" s="45">
        <v>45672.0416666667</v>
      </c>
      <c r="B4724" s="35">
        <v>1.0</v>
      </c>
      <c r="C4724" s="35" t="s">
        <v>128</v>
      </c>
      <c r="D4724" s="39" t="s">
        <v>31</v>
      </c>
      <c r="E4724" s="35" t="s">
        <v>174</v>
      </c>
      <c r="F4724" s="46">
        <f>IF(Cadastro_Cargas!$E$6=0,0,IF(Perfil_Area!$D$3=0,0,MIN(Cadastro_Cargas!$E$6,MAX(Cadastro_Cargas!$F$6,Perfil_Area!$D$3*RANDBETWEEN(85,115)/100))))</f>
        <v>0.606</v>
      </c>
    </row>
    <row r="4725" ht="15.0" customHeight="1">
      <c r="A4725" s="45">
        <v>45672.0416666667</v>
      </c>
      <c r="B4725" s="35">
        <v>1.0</v>
      </c>
      <c r="C4725" s="35" t="s">
        <v>128</v>
      </c>
      <c r="D4725" s="40" t="s">
        <v>44</v>
      </c>
      <c r="E4725" s="35" t="s">
        <v>174</v>
      </c>
      <c r="F4725" s="46">
        <f>IF(Cadastro_Cargas!$E$7=0,0,IF(Perfil_Area!$D$5=0,0,MIN(Cadastro_Cargas!$E$7,MAX(Cadastro_Cargas!$F$7,Perfil_Area!$D$5*RANDBETWEEN(85,115)/100))))</f>
        <v>0.2877</v>
      </c>
    </row>
    <row r="4726" ht="15.0" customHeight="1">
      <c r="A4726" s="45">
        <v>45672.0416666667</v>
      </c>
      <c r="B4726" s="35">
        <v>1.0</v>
      </c>
      <c r="C4726" s="35" t="s">
        <v>128</v>
      </c>
      <c r="D4726" s="41" t="s">
        <v>56</v>
      </c>
      <c r="E4726" s="35" t="s">
        <v>174</v>
      </c>
      <c r="F4726" s="46">
        <f>IF(Cadastro_Cargas!$E$8=0,0,IF(Perfil_Area!$D$7=0,0,MIN(Cadastro_Cargas!$E$8,MAX(Cadastro_Cargas!$F$8,Perfil_Area!$D$7*RANDBETWEEN(85,115)/100))))</f>
        <v>0.176</v>
      </c>
    </row>
    <row r="4727" ht="15.0" customHeight="1">
      <c r="A4727" s="45">
        <v>45672.0416666667</v>
      </c>
      <c r="B4727" s="35">
        <v>1.0</v>
      </c>
      <c r="C4727" s="35" t="s">
        <v>129</v>
      </c>
      <c r="D4727" s="36" t="s">
        <v>104</v>
      </c>
      <c r="E4727" s="35" t="s">
        <v>173</v>
      </c>
      <c r="F4727" s="46">
        <f>IF(Cadastro_Cargas!$E$9=0,0,IF(Perfil_Area!$D$10=0,0,MIN(Cadastro_Cargas!$E$9,MAX(Cadastro_Cargas!$F$9,Perfil_Area!$D$10*RANDBETWEEN(85,115)/100))))</f>
        <v>8</v>
      </c>
    </row>
    <row r="4728" ht="15.0" customHeight="1">
      <c r="A4728" s="45">
        <v>45672.0416666667</v>
      </c>
      <c r="B4728" s="35">
        <v>1.0</v>
      </c>
      <c r="C4728" s="35" t="s">
        <v>129</v>
      </c>
      <c r="D4728" s="36" t="s">
        <v>105</v>
      </c>
      <c r="E4728" s="35" t="s">
        <v>173</v>
      </c>
      <c r="F4728" s="46">
        <f>IF(Cadastro_Cargas!$E$10=0,0,IF(Perfil_Area!$D$12=0,0,MIN(Cadastro_Cargas!$E$10,MAX(Cadastro_Cargas!$F$10,Perfil_Area!$D$12*RANDBETWEEN(85,115)/100))))</f>
        <v>17.6</v>
      </c>
    </row>
    <row r="4729" ht="15.0" customHeight="1">
      <c r="A4729" s="45">
        <v>45672.0416666667</v>
      </c>
      <c r="B4729" s="35">
        <v>1.0</v>
      </c>
      <c r="C4729" s="35" t="s">
        <v>129</v>
      </c>
      <c r="D4729" s="36" t="s">
        <v>106</v>
      </c>
      <c r="E4729" s="35" t="s">
        <v>173</v>
      </c>
      <c r="F4729" s="46">
        <f>IF(Cadastro_Cargas!$E$11=0,0,IF(Perfil_Area!$D$14=0,0,MIN(Cadastro_Cargas!$E$11,MAX(Cadastro_Cargas!$F$11,Perfil_Area!$D$14*RANDBETWEEN(85,115)/100))))</f>
        <v>2.367013373</v>
      </c>
    </row>
    <row r="4730" ht="15.0" customHeight="1">
      <c r="A4730" s="45">
        <v>45672.0416666667</v>
      </c>
      <c r="B4730" s="35">
        <v>1.0</v>
      </c>
      <c r="C4730" s="35" t="s">
        <v>129</v>
      </c>
      <c r="D4730" s="36" t="s">
        <v>107</v>
      </c>
      <c r="E4730" s="35" t="s">
        <v>173</v>
      </c>
      <c r="F4730" s="46">
        <f>IF(Cadastro_Cargas!$E$12=0,0,IF(Perfil_Area!$D$16=0,0,MIN(Cadastro_Cargas!$E$12,MAX(Cadastro_Cargas!$F$12,Perfil_Area!$D$16*RANDBETWEEN(85,115)/100))))</f>
        <v>0.182</v>
      </c>
    </row>
    <row r="4731" ht="15.0" customHeight="1">
      <c r="A4731" s="45">
        <v>45672.0416666667</v>
      </c>
      <c r="B4731" s="35">
        <v>1.0</v>
      </c>
      <c r="C4731" s="35" t="s">
        <v>129</v>
      </c>
      <c r="D4731" s="39" t="s">
        <v>31</v>
      </c>
      <c r="E4731" s="35" t="s">
        <v>174</v>
      </c>
      <c r="F4731" s="46">
        <f>IF(Cadastro_Cargas!$E$13=0,0,IF(Perfil_Area!$D$4=0,0,MIN(Cadastro_Cargas!$E$13,MAX(Cadastro_Cargas!$F$13,Perfil_Area!$D$4*RANDBETWEEN(85,115)/100))))</f>
        <v>1.1175</v>
      </c>
    </row>
    <row r="4732" ht="15.0" customHeight="1">
      <c r="A4732" s="45">
        <v>45672.0416666667</v>
      </c>
      <c r="B4732" s="35">
        <v>1.0</v>
      </c>
      <c r="C4732" s="35" t="s">
        <v>129</v>
      </c>
      <c r="D4732" s="40" t="s">
        <v>44</v>
      </c>
      <c r="E4732" s="35" t="s">
        <v>174</v>
      </c>
      <c r="F4732" s="46">
        <f>IF(Cadastro_Cargas!$E$14=0,0,IF(Perfil_Area!$D$6=0,0,MIN(Cadastro_Cargas!$E$14,MAX(Cadastro_Cargas!$F$14,Perfil_Area!$D$6*RANDBETWEEN(85,115)/100))))</f>
        <v>0.36642</v>
      </c>
    </row>
    <row r="4733" ht="15.0" customHeight="1">
      <c r="A4733" s="45">
        <v>45672.0416666667</v>
      </c>
      <c r="B4733" s="35">
        <v>1.0</v>
      </c>
      <c r="C4733" s="35" t="s">
        <v>129</v>
      </c>
      <c r="D4733" s="41" t="s">
        <v>56</v>
      </c>
      <c r="E4733" s="35" t="s">
        <v>174</v>
      </c>
      <c r="F4733" s="46">
        <f>IF(Cadastro_Cargas!$E$15=0,0,IF(Perfil_Area!$D$8=0,0,MIN(Cadastro_Cargas!$E$15,MAX(Cadastro_Cargas!$F$15,Perfil_Area!$D$8*RANDBETWEEN(85,115)/100))))</f>
        <v>0.336</v>
      </c>
    </row>
    <row r="4734" ht="15.0" customHeight="1">
      <c r="A4734" s="45">
        <v>45672.0833333333</v>
      </c>
      <c r="B4734" s="35">
        <v>2.0</v>
      </c>
      <c r="C4734" s="35" t="s">
        <v>128</v>
      </c>
      <c r="D4734" s="36" t="s">
        <v>104</v>
      </c>
      <c r="E4734" s="35" t="s">
        <v>173</v>
      </c>
      <c r="F4734" s="46">
        <f>IF(Cadastro_Cargas!$E$2=0,0,IF(Perfil_Area!$E$9=0,0,MIN(Cadastro_Cargas!$E$2,MAX(Cadastro_Cargas!$F$2,Perfil_Area!$E$9*RANDBETWEEN(85,115)/100))))</f>
        <v>3.96</v>
      </c>
    </row>
    <row r="4735" ht="15.0" customHeight="1">
      <c r="A4735" s="45">
        <v>45672.0833333333</v>
      </c>
      <c r="B4735" s="35">
        <v>2.0</v>
      </c>
      <c r="C4735" s="35" t="s">
        <v>128</v>
      </c>
      <c r="D4735" s="36" t="s">
        <v>105</v>
      </c>
      <c r="E4735" s="35" t="s">
        <v>173</v>
      </c>
      <c r="F4735" s="46">
        <f>IF(Cadastro_Cargas!$E$3=0,0,IF(Perfil_Area!$E$11=0,0,MIN(Cadastro_Cargas!$E$3,MAX(Cadastro_Cargas!$F$3,Perfil_Area!$E$11*RANDBETWEEN(85,115)/100))))</f>
        <v>0</v>
      </c>
    </row>
    <row r="4736" ht="15.0" customHeight="1">
      <c r="A4736" s="45">
        <v>45672.0833333333</v>
      </c>
      <c r="B4736" s="35">
        <v>2.0</v>
      </c>
      <c r="C4736" s="35" t="s">
        <v>128</v>
      </c>
      <c r="D4736" s="36" t="s">
        <v>106</v>
      </c>
      <c r="E4736" s="35" t="s">
        <v>173</v>
      </c>
      <c r="F4736" s="46">
        <f>IF(Cadastro_Cargas!$E$4=0,0,IF(Perfil_Area!$E$13=0,0,MIN(Cadastro_Cargas!$E$4,MAX(Cadastro_Cargas!$F$4,Perfil_Area!$E$13*RANDBETWEEN(85,115)/100))))</f>
        <v>0</v>
      </c>
    </row>
    <row r="4737" ht="15.0" customHeight="1">
      <c r="A4737" s="45">
        <v>45672.0833333333</v>
      </c>
      <c r="B4737" s="35">
        <v>2.0</v>
      </c>
      <c r="C4737" s="35" t="s">
        <v>128</v>
      </c>
      <c r="D4737" s="36" t="s">
        <v>107</v>
      </c>
      <c r="E4737" s="35" t="s">
        <v>173</v>
      </c>
      <c r="F4737" s="46">
        <f>IF(Cadastro_Cargas!$E$5=0,0,IF(Perfil_Area!$E$15=0,0,MIN(Cadastro_Cargas!$E$5,MAX(Cadastro_Cargas!$F$5,Perfil_Area!$E$15*RANDBETWEEN(85,115)/100))))</f>
        <v>0.19</v>
      </c>
    </row>
    <row r="4738" ht="15.0" customHeight="1">
      <c r="A4738" s="45">
        <v>45672.0833333333</v>
      </c>
      <c r="B4738" s="35">
        <v>2.0</v>
      </c>
      <c r="C4738" s="35" t="s">
        <v>128</v>
      </c>
      <c r="D4738" s="39" t="s">
        <v>31</v>
      </c>
      <c r="E4738" s="35" t="s">
        <v>174</v>
      </c>
      <c r="F4738" s="46">
        <f>IF(Cadastro_Cargas!$E$6=0,0,IF(Perfil_Area!$E$3=0,0,MIN(Cadastro_Cargas!$E$6,MAX(Cadastro_Cargas!$F$6,Perfil_Area!$E$3*RANDBETWEEN(85,115)/100))))</f>
        <v>0.606</v>
      </c>
    </row>
    <row r="4739" ht="15.0" customHeight="1">
      <c r="A4739" s="45">
        <v>45672.0833333333</v>
      </c>
      <c r="B4739" s="35">
        <v>2.0</v>
      </c>
      <c r="C4739" s="35" t="s">
        <v>128</v>
      </c>
      <c r="D4739" s="40" t="s">
        <v>44</v>
      </c>
      <c r="E4739" s="35" t="s">
        <v>174</v>
      </c>
      <c r="F4739" s="46">
        <f>IF(Cadastro_Cargas!$E$7=0,0,IF(Perfil_Area!$E$5=0,0,MIN(Cadastro_Cargas!$E$7,MAX(Cadastro_Cargas!$F$7,Perfil_Area!$E$5*RANDBETWEEN(85,115)/100))))</f>
        <v>0.23564</v>
      </c>
    </row>
    <row r="4740" ht="15.0" customHeight="1">
      <c r="A4740" s="45">
        <v>45672.0833333333</v>
      </c>
      <c r="B4740" s="35">
        <v>2.0</v>
      </c>
      <c r="C4740" s="35" t="s">
        <v>128</v>
      </c>
      <c r="D4740" s="41" t="s">
        <v>56</v>
      </c>
      <c r="E4740" s="35" t="s">
        <v>174</v>
      </c>
      <c r="F4740" s="46">
        <f>IF(Cadastro_Cargas!$E$8=0,0,IF(Perfil_Area!$E$7=0,0,MIN(Cadastro_Cargas!$E$8,MAX(Cadastro_Cargas!$F$8,Perfil_Area!$E$7*RANDBETWEEN(85,115)/100))))</f>
        <v>0.176</v>
      </c>
    </row>
    <row r="4741" ht="15.0" customHeight="1">
      <c r="A4741" s="45">
        <v>45672.0833333333</v>
      </c>
      <c r="B4741" s="35">
        <v>2.0</v>
      </c>
      <c r="C4741" s="35" t="s">
        <v>129</v>
      </c>
      <c r="D4741" s="36" t="s">
        <v>104</v>
      </c>
      <c r="E4741" s="35" t="s">
        <v>173</v>
      </c>
      <c r="F4741" s="46">
        <f>IF(Cadastro_Cargas!$E$9=0,0,IF(Perfil_Area!$E$10=0,0,MIN(Cadastro_Cargas!$E$9,MAX(Cadastro_Cargas!$F$9,Perfil_Area!$E$10*RANDBETWEEN(85,115)/100))))</f>
        <v>7.12</v>
      </c>
    </row>
    <row r="4742" ht="15.0" customHeight="1">
      <c r="A4742" s="45">
        <v>45672.0833333333</v>
      </c>
      <c r="B4742" s="35">
        <v>2.0</v>
      </c>
      <c r="C4742" s="35" t="s">
        <v>129</v>
      </c>
      <c r="D4742" s="36" t="s">
        <v>105</v>
      </c>
      <c r="E4742" s="35" t="s">
        <v>173</v>
      </c>
      <c r="F4742" s="46">
        <f>IF(Cadastro_Cargas!$E$10=0,0,IF(Perfil_Area!$E$12=0,0,MIN(Cadastro_Cargas!$E$10,MAX(Cadastro_Cargas!$F$10,Perfil_Area!$E$12*RANDBETWEEN(85,115)/100))))</f>
        <v>0</v>
      </c>
    </row>
    <row r="4743" ht="15.0" customHeight="1">
      <c r="A4743" s="45">
        <v>45672.0833333333</v>
      </c>
      <c r="B4743" s="35">
        <v>2.0</v>
      </c>
      <c r="C4743" s="35" t="s">
        <v>129</v>
      </c>
      <c r="D4743" s="36" t="s">
        <v>106</v>
      </c>
      <c r="E4743" s="35" t="s">
        <v>173</v>
      </c>
      <c r="F4743" s="46">
        <f>IF(Cadastro_Cargas!$E$11=0,0,IF(Perfil_Area!$E$14=0,0,MIN(Cadastro_Cargas!$E$11,MAX(Cadastro_Cargas!$F$11,Perfil_Area!$E$14*RANDBETWEEN(85,115)/100))))</f>
        <v>2.367013373</v>
      </c>
    </row>
    <row r="4744" ht="15.0" customHeight="1">
      <c r="A4744" s="45">
        <v>45672.0833333333</v>
      </c>
      <c r="B4744" s="35">
        <v>2.0</v>
      </c>
      <c r="C4744" s="35" t="s">
        <v>129</v>
      </c>
      <c r="D4744" s="36" t="s">
        <v>107</v>
      </c>
      <c r="E4744" s="35" t="s">
        <v>173</v>
      </c>
      <c r="F4744" s="46">
        <f>IF(Cadastro_Cargas!$E$12=0,0,IF(Perfil_Area!$E$16=0,0,MIN(Cadastro_Cargas!$E$12,MAX(Cadastro_Cargas!$F$12,Perfil_Area!$E$16*RANDBETWEEN(85,115)/100))))</f>
        <v>0.172</v>
      </c>
    </row>
    <row r="4745" ht="15.0" customHeight="1">
      <c r="A4745" s="45">
        <v>45672.0833333333</v>
      </c>
      <c r="B4745" s="35">
        <v>2.0</v>
      </c>
      <c r="C4745" s="35" t="s">
        <v>129</v>
      </c>
      <c r="D4745" s="39" t="s">
        <v>31</v>
      </c>
      <c r="E4745" s="35" t="s">
        <v>174</v>
      </c>
      <c r="F4745" s="46">
        <f>IF(Cadastro_Cargas!$E$13=0,0,IF(Perfil_Area!$E$4=0,0,MIN(Cadastro_Cargas!$E$13,MAX(Cadastro_Cargas!$F$13,Perfil_Area!$E$4*RANDBETWEEN(85,115)/100))))</f>
        <v>1.1175</v>
      </c>
    </row>
    <row r="4746" ht="15.0" customHeight="1">
      <c r="A4746" s="45">
        <v>45672.0833333333</v>
      </c>
      <c r="B4746" s="35">
        <v>2.0</v>
      </c>
      <c r="C4746" s="35" t="s">
        <v>129</v>
      </c>
      <c r="D4746" s="40" t="s">
        <v>44</v>
      </c>
      <c r="E4746" s="35" t="s">
        <v>174</v>
      </c>
      <c r="F4746" s="46">
        <f>IF(Cadastro_Cargas!$E$14=0,0,IF(Perfil_Area!$E$6=0,0,MIN(Cadastro_Cargas!$E$14,MAX(Cadastro_Cargas!$F$14,Perfil_Area!$E$6*RANDBETWEEN(85,115)/100))))</f>
        <v>0.34278</v>
      </c>
    </row>
    <row r="4747" ht="15.0" customHeight="1">
      <c r="A4747" s="45">
        <v>45672.0833333333</v>
      </c>
      <c r="B4747" s="35">
        <v>2.0</v>
      </c>
      <c r="C4747" s="35" t="s">
        <v>129</v>
      </c>
      <c r="D4747" s="41" t="s">
        <v>56</v>
      </c>
      <c r="E4747" s="35" t="s">
        <v>174</v>
      </c>
      <c r="F4747" s="46">
        <f>IF(Cadastro_Cargas!$E$15=0,0,IF(Perfil_Area!$E$8=0,0,MIN(Cadastro_Cargas!$E$15,MAX(Cadastro_Cargas!$F$15,Perfil_Area!$E$8*RANDBETWEEN(85,115)/100))))</f>
        <v>0.336</v>
      </c>
    </row>
    <row r="4748" ht="15.0" customHeight="1">
      <c r="A4748" s="45">
        <v>45672.125</v>
      </c>
      <c r="B4748" s="35">
        <v>3.0</v>
      </c>
      <c r="C4748" s="35" t="s">
        <v>128</v>
      </c>
      <c r="D4748" s="36" t="s">
        <v>104</v>
      </c>
      <c r="E4748" s="35" t="s">
        <v>173</v>
      </c>
      <c r="F4748" s="46">
        <f>IF(Cadastro_Cargas!$E$2=0,0,IF(Perfil_Area!$F$9=0,0,MIN(Cadastro_Cargas!$E$2,MAX(Cadastro_Cargas!$F$2,Perfil_Area!$F$9*RANDBETWEEN(85,115)/100))))</f>
        <v>4</v>
      </c>
    </row>
    <row r="4749" ht="15.0" customHeight="1">
      <c r="A4749" s="45">
        <v>45672.125</v>
      </c>
      <c r="B4749" s="35">
        <v>3.0</v>
      </c>
      <c r="C4749" s="35" t="s">
        <v>128</v>
      </c>
      <c r="D4749" s="36" t="s">
        <v>105</v>
      </c>
      <c r="E4749" s="35" t="s">
        <v>173</v>
      </c>
      <c r="F4749" s="46">
        <f>IF(Cadastro_Cargas!$E$3=0,0,IF(Perfil_Area!$F$11=0,0,MIN(Cadastro_Cargas!$E$3,MAX(Cadastro_Cargas!$F$3,Perfil_Area!$F$11*RANDBETWEEN(85,115)/100))))</f>
        <v>0</v>
      </c>
    </row>
    <row r="4750" ht="15.0" customHeight="1">
      <c r="A4750" s="45">
        <v>45672.125</v>
      </c>
      <c r="B4750" s="35">
        <v>3.0</v>
      </c>
      <c r="C4750" s="35" t="s">
        <v>128</v>
      </c>
      <c r="D4750" s="36" t="s">
        <v>106</v>
      </c>
      <c r="E4750" s="35" t="s">
        <v>173</v>
      </c>
      <c r="F4750" s="46">
        <f>IF(Cadastro_Cargas!$E$4=0,0,IF(Perfil_Area!$F$13=0,0,MIN(Cadastro_Cargas!$E$4,MAX(Cadastro_Cargas!$F$4,Perfil_Area!$F$13*RANDBETWEEN(85,115)/100))))</f>
        <v>0</v>
      </c>
    </row>
    <row r="4751" ht="15.0" customHeight="1">
      <c r="A4751" s="45">
        <v>45672.125</v>
      </c>
      <c r="B4751" s="35">
        <v>3.0</v>
      </c>
      <c r="C4751" s="35" t="s">
        <v>128</v>
      </c>
      <c r="D4751" s="36" t="s">
        <v>107</v>
      </c>
      <c r="E4751" s="35" t="s">
        <v>173</v>
      </c>
      <c r="F4751" s="46">
        <f>IF(Cadastro_Cargas!$E$5=0,0,IF(Perfil_Area!$F$15=0,0,MIN(Cadastro_Cargas!$E$5,MAX(Cadastro_Cargas!$F$5,Perfil_Area!$F$15*RANDBETWEEN(85,115)/100))))</f>
        <v>0.196</v>
      </c>
    </row>
    <row r="4752" ht="15.0" customHeight="1">
      <c r="A4752" s="45">
        <v>45672.125</v>
      </c>
      <c r="B4752" s="35">
        <v>3.0</v>
      </c>
      <c r="C4752" s="35" t="s">
        <v>128</v>
      </c>
      <c r="D4752" s="39" t="s">
        <v>31</v>
      </c>
      <c r="E4752" s="35" t="s">
        <v>174</v>
      </c>
      <c r="F4752" s="46">
        <f>IF(Cadastro_Cargas!$E$6=0,0,IF(Perfil_Area!$F$3=0,0,MIN(Cadastro_Cargas!$E$6,MAX(Cadastro_Cargas!$F$6,Perfil_Area!$F$3*RANDBETWEEN(85,115)/100))))</f>
        <v>0.606</v>
      </c>
    </row>
    <row r="4753" ht="15.0" customHeight="1">
      <c r="A4753" s="45">
        <v>45672.125</v>
      </c>
      <c r="B4753" s="35">
        <v>3.0</v>
      </c>
      <c r="C4753" s="35" t="s">
        <v>128</v>
      </c>
      <c r="D4753" s="40" t="s">
        <v>44</v>
      </c>
      <c r="E4753" s="35" t="s">
        <v>174</v>
      </c>
      <c r="F4753" s="46">
        <f>IF(Cadastro_Cargas!$E$7=0,0,IF(Perfil_Area!$F$5=0,0,MIN(Cadastro_Cargas!$E$7,MAX(Cadastro_Cargas!$F$7,Perfil_Area!$F$5*RANDBETWEEN(85,115)/100))))</f>
        <v>0.3151</v>
      </c>
    </row>
    <row r="4754" ht="15.0" customHeight="1">
      <c r="A4754" s="45">
        <v>45672.125</v>
      </c>
      <c r="B4754" s="35">
        <v>3.0</v>
      </c>
      <c r="C4754" s="35" t="s">
        <v>128</v>
      </c>
      <c r="D4754" s="41" t="s">
        <v>56</v>
      </c>
      <c r="E4754" s="35" t="s">
        <v>174</v>
      </c>
      <c r="F4754" s="46">
        <f>IF(Cadastro_Cargas!$E$8=0,0,IF(Perfil_Area!$F$7=0,0,MIN(Cadastro_Cargas!$E$8,MAX(Cadastro_Cargas!$F$8,Perfil_Area!$F$7*RANDBETWEEN(85,115)/100))))</f>
        <v>0.176</v>
      </c>
    </row>
    <row r="4755" ht="15.0" customHeight="1">
      <c r="A4755" s="45">
        <v>45672.125</v>
      </c>
      <c r="B4755" s="35">
        <v>3.0</v>
      </c>
      <c r="C4755" s="35" t="s">
        <v>129</v>
      </c>
      <c r="D4755" s="36" t="s">
        <v>104</v>
      </c>
      <c r="E4755" s="35" t="s">
        <v>173</v>
      </c>
      <c r="F4755" s="46">
        <f>IF(Cadastro_Cargas!$E$9=0,0,IF(Perfil_Area!$F$10=0,0,MIN(Cadastro_Cargas!$E$9,MAX(Cadastro_Cargas!$F$9,Perfil_Area!$F$10*RANDBETWEEN(85,115)/100))))</f>
        <v>7.84</v>
      </c>
    </row>
    <row r="4756" ht="15.0" customHeight="1">
      <c r="A4756" s="45">
        <v>45672.125</v>
      </c>
      <c r="B4756" s="35">
        <v>3.0</v>
      </c>
      <c r="C4756" s="35" t="s">
        <v>129</v>
      </c>
      <c r="D4756" s="36" t="s">
        <v>105</v>
      </c>
      <c r="E4756" s="35" t="s">
        <v>173</v>
      </c>
      <c r="F4756" s="46">
        <f>IF(Cadastro_Cargas!$E$10=0,0,IF(Perfil_Area!$F$12=0,0,MIN(Cadastro_Cargas!$E$10,MAX(Cadastro_Cargas!$F$10,Perfil_Area!$F$12*RANDBETWEEN(85,115)/100))))</f>
        <v>0</v>
      </c>
    </row>
    <row r="4757" ht="15.0" customHeight="1">
      <c r="A4757" s="45">
        <v>45672.125</v>
      </c>
      <c r="B4757" s="35">
        <v>3.0</v>
      </c>
      <c r="C4757" s="35" t="s">
        <v>129</v>
      </c>
      <c r="D4757" s="36" t="s">
        <v>106</v>
      </c>
      <c r="E4757" s="35" t="s">
        <v>173</v>
      </c>
      <c r="F4757" s="46">
        <f>IF(Cadastro_Cargas!$E$11=0,0,IF(Perfil_Area!$F$14=0,0,MIN(Cadastro_Cargas!$E$11,MAX(Cadastro_Cargas!$F$11,Perfil_Area!$F$14*RANDBETWEEN(85,115)/100))))</f>
        <v>2.367013373</v>
      </c>
    </row>
    <row r="4758" ht="15.0" customHeight="1">
      <c r="A4758" s="45">
        <v>45672.125</v>
      </c>
      <c r="B4758" s="35">
        <v>3.0</v>
      </c>
      <c r="C4758" s="35" t="s">
        <v>129</v>
      </c>
      <c r="D4758" s="36" t="s">
        <v>107</v>
      </c>
      <c r="E4758" s="35" t="s">
        <v>173</v>
      </c>
      <c r="F4758" s="46">
        <f>IF(Cadastro_Cargas!$E$12=0,0,IF(Perfil_Area!$F$16=0,0,MIN(Cadastro_Cargas!$E$12,MAX(Cadastro_Cargas!$F$12,Perfil_Area!$F$16*RANDBETWEEN(85,115)/100))))</f>
        <v>0.2</v>
      </c>
    </row>
    <row r="4759" ht="15.0" customHeight="1">
      <c r="A4759" s="45">
        <v>45672.125</v>
      </c>
      <c r="B4759" s="35">
        <v>3.0</v>
      </c>
      <c r="C4759" s="35" t="s">
        <v>129</v>
      </c>
      <c r="D4759" s="39" t="s">
        <v>31</v>
      </c>
      <c r="E4759" s="35" t="s">
        <v>174</v>
      </c>
      <c r="F4759" s="46">
        <f>IF(Cadastro_Cargas!$E$13=0,0,IF(Perfil_Area!$F$4=0,0,MIN(Cadastro_Cargas!$E$13,MAX(Cadastro_Cargas!$F$13,Perfil_Area!$F$4*RANDBETWEEN(85,115)/100))))</f>
        <v>1.1175</v>
      </c>
    </row>
    <row r="4760" ht="15.0" customHeight="1">
      <c r="A4760" s="45">
        <v>45672.125</v>
      </c>
      <c r="B4760" s="35">
        <v>3.0</v>
      </c>
      <c r="C4760" s="35" t="s">
        <v>129</v>
      </c>
      <c r="D4760" s="40" t="s">
        <v>44</v>
      </c>
      <c r="E4760" s="35" t="s">
        <v>174</v>
      </c>
      <c r="F4760" s="46">
        <f>IF(Cadastro_Cargas!$E$14=0,0,IF(Perfil_Area!$F$6=0,0,MIN(Cadastro_Cargas!$E$14,MAX(Cadastro_Cargas!$F$14,Perfil_Area!$F$6*RANDBETWEEN(85,115)/100))))</f>
        <v>0.394</v>
      </c>
    </row>
    <row r="4761" ht="15.0" customHeight="1">
      <c r="A4761" s="45">
        <v>45672.125</v>
      </c>
      <c r="B4761" s="35">
        <v>3.0</v>
      </c>
      <c r="C4761" s="35" t="s">
        <v>129</v>
      </c>
      <c r="D4761" s="41" t="s">
        <v>56</v>
      </c>
      <c r="E4761" s="35" t="s">
        <v>174</v>
      </c>
      <c r="F4761" s="46">
        <f>IF(Cadastro_Cargas!$E$15=0,0,IF(Perfil_Area!$F$8=0,0,MIN(Cadastro_Cargas!$E$15,MAX(Cadastro_Cargas!$F$15,Perfil_Area!$F$8*RANDBETWEEN(85,115)/100))))</f>
        <v>0.336</v>
      </c>
    </row>
    <row r="4762" ht="15.0" customHeight="1">
      <c r="A4762" s="45">
        <v>45672.1666666667</v>
      </c>
      <c r="B4762" s="35">
        <v>4.0</v>
      </c>
      <c r="C4762" s="35" t="s">
        <v>128</v>
      </c>
      <c r="D4762" s="36" t="s">
        <v>104</v>
      </c>
      <c r="E4762" s="35" t="s">
        <v>173</v>
      </c>
      <c r="F4762" s="46">
        <f>IF(Cadastro_Cargas!$E$2=0,0,IF(Perfil_Area!$G$9=0,0,MIN(Cadastro_Cargas!$E$2,MAX(Cadastro_Cargas!$F$2,Perfil_Area!$G$9*RANDBETWEEN(85,115)/100))))</f>
        <v>3.72</v>
      </c>
    </row>
    <row r="4763" ht="15.0" customHeight="1">
      <c r="A4763" s="45">
        <v>45672.1666666667</v>
      </c>
      <c r="B4763" s="35">
        <v>4.0</v>
      </c>
      <c r="C4763" s="35" t="s">
        <v>128</v>
      </c>
      <c r="D4763" s="36" t="s">
        <v>105</v>
      </c>
      <c r="E4763" s="35" t="s">
        <v>173</v>
      </c>
      <c r="F4763" s="46">
        <f>IF(Cadastro_Cargas!$E$3=0,0,IF(Perfil_Area!$G$11=0,0,MIN(Cadastro_Cargas!$E$3,MAX(Cadastro_Cargas!$F$3,Perfil_Area!$G$11*RANDBETWEEN(85,115)/100))))</f>
        <v>0</v>
      </c>
    </row>
    <row r="4764" ht="15.0" customHeight="1">
      <c r="A4764" s="45">
        <v>45672.1666666667</v>
      </c>
      <c r="B4764" s="35">
        <v>4.0</v>
      </c>
      <c r="C4764" s="35" t="s">
        <v>128</v>
      </c>
      <c r="D4764" s="36" t="s">
        <v>106</v>
      </c>
      <c r="E4764" s="35" t="s">
        <v>173</v>
      </c>
      <c r="F4764" s="46">
        <f>IF(Cadastro_Cargas!$E$4=0,0,IF(Perfil_Area!$G$13=0,0,MIN(Cadastro_Cargas!$E$4,MAX(Cadastro_Cargas!$F$4,Perfil_Area!$G$13*RANDBETWEEN(85,115)/100))))</f>
        <v>0</v>
      </c>
    </row>
    <row r="4765" ht="15.0" customHeight="1">
      <c r="A4765" s="45">
        <v>45672.1666666667</v>
      </c>
      <c r="B4765" s="35">
        <v>4.0</v>
      </c>
      <c r="C4765" s="35" t="s">
        <v>128</v>
      </c>
      <c r="D4765" s="36" t="s">
        <v>107</v>
      </c>
      <c r="E4765" s="35" t="s">
        <v>173</v>
      </c>
      <c r="F4765" s="46">
        <f>IF(Cadastro_Cargas!$E$5=0,0,IF(Perfil_Area!$G$15=0,0,MIN(Cadastro_Cargas!$E$5,MAX(Cadastro_Cargas!$F$5,Perfil_Area!$G$15*RANDBETWEEN(85,115)/100))))</f>
        <v>0.188</v>
      </c>
    </row>
    <row r="4766" ht="15.0" customHeight="1">
      <c r="A4766" s="45">
        <v>45672.1666666667</v>
      </c>
      <c r="B4766" s="35">
        <v>4.0</v>
      </c>
      <c r="C4766" s="35" t="s">
        <v>128</v>
      </c>
      <c r="D4766" s="39" t="s">
        <v>31</v>
      </c>
      <c r="E4766" s="35" t="s">
        <v>174</v>
      </c>
      <c r="F4766" s="46">
        <f>IF(Cadastro_Cargas!$E$6=0,0,IF(Perfil_Area!$G$3=0,0,MIN(Cadastro_Cargas!$E$6,MAX(Cadastro_Cargas!$F$6,Perfil_Area!$G$3*RANDBETWEEN(85,115)/100))))</f>
        <v>0.606</v>
      </c>
    </row>
    <row r="4767" ht="15.0" customHeight="1">
      <c r="A4767" s="45">
        <v>45672.1666666667</v>
      </c>
      <c r="B4767" s="35">
        <v>4.0</v>
      </c>
      <c r="C4767" s="35" t="s">
        <v>128</v>
      </c>
      <c r="D4767" s="40" t="s">
        <v>44</v>
      </c>
      <c r="E4767" s="35" t="s">
        <v>174</v>
      </c>
      <c r="F4767" s="46">
        <f>IF(Cadastro_Cargas!$E$7=0,0,IF(Perfil_Area!$G$5=0,0,MIN(Cadastro_Cargas!$E$7,MAX(Cadastro_Cargas!$F$7,Perfil_Area!$G$5*RANDBETWEEN(85,115)/100))))</f>
        <v>0.29044</v>
      </c>
    </row>
    <row r="4768" ht="15.0" customHeight="1">
      <c r="A4768" s="45">
        <v>45672.1666666667</v>
      </c>
      <c r="B4768" s="35">
        <v>4.0</v>
      </c>
      <c r="C4768" s="35" t="s">
        <v>128</v>
      </c>
      <c r="D4768" s="41" t="s">
        <v>56</v>
      </c>
      <c r="E4768" s="35" t="s">
        <v>174</v>
      </c>
      <c r="F4768" s="46">
        <f>IF(Cadastro_Cargas!$E$8=0,0,IF(Perfil_Area!$G$7=0,0,MIN(Cadastro_Cargas!$E$8,MAX(Cadastro_Cargas!$F$8,Perfil_Area!$G$7*RANDBETWEEN(85,115)/100))))</f>
        <v>0.14062</v>
      </c>
    </row>
    <row r="4769" ht="15.0" customHeight="1">
      <c r="A4769" s="45">
        <v>45672.1666666667</v>
      </c>
      <c r="B4769" s="35">
        <v>4.0</v>
      </c>
      <c r="C4769" s="35" t="s">
        <v>129</v>
      </c>
      <c r="D4769" s="36" t="s">
        <v>104</v>
      </c>
      <c r="E4769" s="35" t="s">
        <v>173</v>
      </c>
      <c r="F4769" s="46">
        <f>IF(Cadastro_Cargas!$E$9=0,0,IF(Perfil_Area!$G$10=0,0,MIN(Cadastro_Cargas!$E$9,MAX(Cadastro_Cargas!$F$9,Perfil_Area!$G$10*RANDBETWEEN(85,115)/100))))</f>
        <v>7.44</v>
      </c>
    </row>
    <row r="4770" ht="15.0" customHeight="1">
      <c r="A4770" s="45">
        <v>45672.1666666667</v>
      </c>
      <c r="B4770" s="35">
        <v>4.0</v>
      </c>
      <c r="C4770" s="35" t="s">
        <v>129</v>
      </c>
      <c r="D4770" s="36" t="s">
        <v>105</v>
      </c>
      <c r="E4770" s="35" t="s">
        <v>173</v>
      </c>
      <c r="F4770" s="46">
        <f>IF(Cadastro_Cargas!$E$10=0,0,IF(Perfil_Area!$G$12=0,0,MIN(Cadastro_Cargas!$E$10,MAX(Cadastro_Cargas!$F$10,Perfil_Area!$G$12*RANDBETWEEN(85,115)/100))))</f>
        <v>0</v>
      </c>
    </row>
    <row r="4771" ht="15.0" customHeight="1">
      <c r="A4771" s="45">
        <v>45672.1666666667</v>
      </c>
      <c r="B4771" s="35">
        <v>4.0</v>
      </c>
      <c r="C4771" s="35" t="s">
        <v>129</v>
      </c>
      <c r="D4771" s="36" t="s">
        <v>106</v>
      </c>
      <c r="E4771" s="35" t="s">
        <v>173</v>
      </c>
      <c r="F4771" s="46">
        <f>IF(Cadastro_Cargas!$E$11=0,0,IF(Perfil_Area!$G$14=0,0,MIN(Cadastro_Cargas!$E$11,MAX(Cadastro_Cargas!$F$11,Perfil_Area!$G$14*RANDBETWEEN(85,115)/100))))</f>
        <v>2.367013373</v>
      </c>
    </row>
    <row r="4772" ht="15.0" customHeight="1">
      <c r="A4772" s="45">
        <v>45672.1666666667</v>
      </c>
      <c r="B4772" s="35">
        <v>4.0</v>
      </c>
      <c r="C4772" s="35" t="s">
        <v>129</v>
      </c>
      <c r="D4772" s="36" t="s">
        <v>107</v>
      </c>
      <c r="E4772" s="35" t="s">
        <v>173</v>
      </c>
      <c r="F4772" s="46">
        <f>IF(Cadastro_Cargas!$E$12=0,0,IF(Perfil_Area!$G$16=0,0,MIN(Cadastro_Cargas!$E$12,MAX(Cadastro_Cargas!$F$12,Perfil_Area!$G$16*RANDBETWEEN(85,115)/100))))</f>
        <v>0.2</v>
      </c>
    </row>
    <row r="4773" ht="15.0" customHeight="1">
      <c r="A4773" s="45">
        <v>45672.1666666667</v>
      </c>
      <c r="B4773" s="35">
        <v>4.0</v>
      </c>
      <c r="C4773" s="35" t="s">
        <v>129</v>
      </c>
      <c r="D4773" s="39" t="s">
        <v>31</v>
      </c>
      <c r="E4773" s="35" t="s">
        <v>174</v>
      </c>
      <c r="F4773" s="46">
        <f>IF(Cadastro_Cargas!$E$13=0,0,IF(Perfil_Area!$G$4=0,0,MIN(Cadastro_Cargas!$E$13,MAX(Cadastro_Cargas!$F$13,Perfil_Area!$G$4*RANDBETWEEN(85,115)/100))))</f>
        <v>1.1175</v>
      </c>
    </row>
    <row r="4774" ht="15.0" customHeight="1">
      <c r="A4774" s="45">
        <v>45672.1666666667</v>
      </c>
      <c r="B4774" s="35">
        <v>4.0</v>
      </c>
      <c r="C4774" s="35" t="s">
        <v>129</v>
      </c>
      <c r="D4774" s="40" t="s">
        <v>44</v>
      </c>
      <c r="E4774" s="35" t="s">
        <v>174</v>
      </c>
      <c r="F4774" s="46">
        <f>IF(Cadastro_Cargas!$E$14=0,0,IF(Perfil_Area!$G$6=0,0,MIN(Cadastro_Cargas!$E$14,MAX(Cadastro_Cargas!$F$14,Perfil_Area!$G$6*RANDBETWEEN(85,115)/100))))</f>
        <v>0.40582</v>
      </c>
    </row>
    <row r="4775" ht="15.0" customHeight="1">
      <c r="A4775" s="45">
        <v>45672.1666666667</v>
      </c>
      <c r="B4775" s="35">
        <v>4.0</v>
      </c>
      <c r="C4775" s="35" t="s">
        <v>129</v>
      </c>
      <c r="D4775" s="41" t="s">
        <v>56</v>
      </c>
      <c r="E4775" s="35" t="s">
        <v>174</v>
      </c>
      <c r="F4775" s="46">
        <f>IF(Cadastro_Cargas!$E$15=0,0,IF(Perfil_Area!$G$8=0,0,MIN(Cadastro_Cargas!$E$15,MAX(Cadastro_Cargas!$F$15,Perfil_Area!$G$8*RANDBETWEEN(85,115)/100))))</f>
        <v>0.336</v>
      </c>
    </row>
    <row r="4776" ht="15.0" customHeight="1">
      <c r="A4776" s="45">
        <v>45672.2083333333</v>
      </c>
      <c r="B4776" s="35">
        <v>5.0</v>
      </c>
      <c r="C4776" s="35" t="s">
        <v>128</v>
      </c>
      <c r="D4776" s="36" t="s">
        <v>104</v>
      </c>
      <c r="E4776" s="35" t="s">
        <v>173</v>
      </c>
      <c r="F4776" s="46">
        <f>IF(Cadastro_Cargas!$E$2=0,0,IF(Perfil_Area!$H$9=0,0,MIN(Cadastro_Cargas!$E$2,MAX(Cadastro_Cargas!$F$2,Perfil_Area!$H$9*RANDBETWEEN(85,115)/100))))</f>
        <v>0</v>
      </c>
    </row>
    <row r="4777" ht="15.0" customHeight="1">
      <c r="A4777" s="45">
        <v>45672.2083333333</v>
      </c>
      <c r="B4777" s="35">
        <v>5.0</v>
      </c>
      <c r="C4777" s="35" t="s">
        <v>128</v>
      </c>
      <c r="D4777" s="36" t="s">
        <v>105</v>
      </c>
      <c r="E4777" s="35" t="s">
        <v>173</v>
      </c>
      <c r="F4777" s="46">
        <f>IF(Cadastro_Cargas!$E$3=0,0,IF(Perfil_Area!$H$11=0,0,MIN(Cadastro_Cargas!$E$3,MAX(Cadastro_Cargas!$F$3,Perfil_Area!$H$11*RANDBETWEEN(85,115)/100))))</f>
        <v>0</v>
      </c>
    </row>
    <row r="4778" ht="15.0" customHeight="1">
      <c r="A4778" s="45">
        <v>45672.2083333333</v>
      </c>
      <c r="B4778" s="35">
        <v>5.0</v>
      </c>
      <c r="C4778" s="35" t="s">
        <v>128</v>
      </c>
      <c r="D4778" s="36" t="s">
        <v>106</v>
      </c>
      <c r="E4778" s="35" t="s">
        <v>173</v>
      </c>
      <c r="F4778" s="46">
        <f>IF(Cadastro_Cargas!$E$4=0,0,IF(Perfil_Area!$H$13=0,0,MIN(Cadastro_Cargas!$E$4,MAX(Cadastro_Cargas!$F$4,Perfil_Area!$H$13*RANDBETWEEN(85,115)/100))))</f>
        <v>0</v>
      </c>
    </row>
    <row r="4779" ht="15.0" customHeight="1">
      <c r="A4779" s="45">
        <v>45672.2083333333</v>
      </c>
      <c r="B4779" s="35">
        <v>5.0</v>
      </c>
      <c r="C4779" s="35" t="s">
        <v>128</v>
      </c>
      <c r="D4779" s="36" t="s">
        <v>107</v>
      </c>
      <c r="E4779" s="35" t="s">
        <v>173</v>
      </c>
      <c r="F4779" s="46">
        <f>IF(Cadastro_Cargas!$E$5=0,0,IF(Perfil_Area!$H$15=0,0,MIN(Cadastro_Cargas!$E$5,MAX(Cadastro_Cargas!$F$5,Perfil_Area!$H$15*RANDBETWEEN(85,115)/100))))</f>
        <v>0.178</v>
      </c>
    </row>
    <row r="4780" ht="15.0" customHeight="1">
      <c r="A4780" s="45">
        <v>45672.2083333333</v>
      </c>
      <c r="B4780" s="35">
        <v>5.0</v>
      </c>
      <c r="C4780" s="35" t="s">
        <v>128</v>
      </c>
      <c r="D4780" s="39" t="s">
        <v>31</v>
      </c>
      <c r="E4780" s="35" t="s">
        <v>174</v>
      </c>
      <c r="F4780" s="46">
        <f>IF(Cadastro_Cargas!$E$6=0,0,IF(Perfil_Area!$H$3=0,0,MIN(Cadastro_Cargas!$E$6,MAX(Cadastro_Cargas!$F$6,Perfil_Area!$H$3*RANDBETWEEN(85,115)/100))))</f>
        <v>0.606</v>
      </c>
    </row>
    <row r="4781" ht="15.0" customHeight="1">
      <c r="A4781" s="45">
        <v>45672.2083333333</v>
      </c>
      <c r="B4781" s="35">
        <v>5.0</v>
      </c>
      <c r="C4781" s="35" t="s">
        <v>128</v>
      </c>
      <c r="D4781" s="40" t="s">
        <v>44</v>
      </c>
      <c r="E4781" s="35" t="s">
        <v>174</v>
      </c>
      <c r="F4781" s="46">
        <f>IF(Cadastro_Cargas!$E$7=0,0,IF(Perfil_Area!$H$5=0,0,MIN(Cadastro_Cargas!$E$7,MAX(Cadastro_Cargas!$F$7,Perfil_Area!$H$5*RANDBETWEEN(85,115)/100))))</f>
        <v>0.354</v>
      </c>
    </row>
    <row r="4782" ht="15.0" customHeight="1">
      <c r="A4782" s="45">
        <v>45672.2083333333</v>
      </c>
      <c r="B4782" s="35">
        <v>5.0</v>
      </c>
      <c r="C4782" s="35" t="s">
        <v>128</v>
      </c>
      <c r="D4782" s="41" t="s">
        <v>56</v>
      </c>
      <c r="E4782" s="35" t="s">
        <v>174</v>
      </c>
      <c r="F4782" s="46">
        <f>IF(Cadastro_Cargas!$E$8=0,0,IF(Perfil_Area!$H$7=0,0,MIN(Cadastro_Cargas!$E$8,MAX(Cadastro_Cargas!$F$8,Perfil_Area!$H$7*RANDBETWEEN(85,115)/100))))</f>
        <v>0.1254</v>
      </c>
    </row>
    <row r="4783" ht="15.0" customHeight="1">
      <c r="A4783" s="45">
        <v>45672.2083333333</v>
      </c>
      <c r="B4783" s="35">
        <v>5.0</v>
      </c>
      <c r="C4783" s="35" t="s">
        <v>129</v>
      </c>
      <c r="D4783" s="36" t="s">
        <v>104</v>
      </c>
      <c r="E4783" s="35" t="s">
        <v>173</v>
      </c>
      <c r="F4783" s="46">
        <f>IF(Cadastro_Cargas!$E$9=0,0,IF(Perfil_Area!$H$10=0,0,MIN(Cadastro_Cargas!$E$9,MAX(Cadastro_Cargas!$F$9,Perfil_Area!$H$10*RANDBETWEEN(85,115)/100))))</f>
        <v>0</v>
      </c>
    </row>
    <row r="4784" ht="15.0" customHeight="1">
      <c r="A4784" s="45">
        <v>45672.2083333333</v>
      </c>
      <c r="B4784" s="35">
        <v>5.0</v>
      </c>
      <c r="C4784" s="35" t="s">
        <v>129</v>
      </c>
      <c r="D4784" s="36" t="s">
        <v>105</v>
      </c>
      <c r="E4784" s="35" t="s">
        <v>173</v>
      </c>
      <c r="F4784" s="46">
        <f>IF(Cadastro_Cargas!$E$10=0,0,IF(Perfil_Area!$H$12=0,0,MIN(Cadastro_Cargas!$E$10,MAX(Cadastro_Cargas!$F$10,Perfil_Area!$H$12*RANDBETWEEN(85,115)/100))))</f>
        <v>0</v>
      </c>
    </row>
    <row r="4785" ht="15.0" customHeight="1">
      <c r="A4785" s="45">
        <v>45672.2083333333</v>
      </c>
      <c r="B4785" s="35">
        <v>5.0</v>
      </c>
      <c r="C4785" s="35" t="s">
        <v>129</v>
      </c>
      <c r="D4785" s="36" t="s">
        <v>106</v>
      </c>
      <c r="E4785" s="35" t="s">
        <v>173</v>
      </c>
      <c r="F4785" s="46">
        <f>IF(Cadastro_Cargas!$E$11=0,0,IF(Perfil_Area!$H$14=0,0,MIN(Cadastro_Cargas!$E$11,MAX(Cadastro_Cargas!$F$11,Perfil_Area!$H$14*RANDBETWEEN(85,115)/100))))</f>
        <v>2.367013373</v>
      </c>
    </row>
    <row r="4786" ht="15.0" customHeight="1">
      <c r="A4786" s="45">
        <v>45672.2083333333</v>
      </c>
      <c r="B4786" s="35">
        <v>5.0</v>
      </c>
      <c r="C4786" s="35" t="s">
        <v>129</v>
      </c>
      <c r="D4786" s="36" t="s">
        <v>107</v>
      </c>
      <c r="E4786" s="35" t="s">
        <v>173</v>
      </c>
      <c r="F4786" s="46">
        <f>IF(Cadastro_Cargas!$E$12=0,0,IF(Perfil_Area!$H$16=0,0,MIN(Cadastro_Cargas!$E$12,MAX(Cadastro_Cargas!$F$12,Perfil_Area!$H$16*RANDBETWEEN(85,115)/100))))</f>
        <v>0.2</v>
      </c>
    </row>
    <row r="4787" ht="15.0" customHeight="1">
      <c r="A4787" s="45">
        <v>45672.2083333333</v>
      </c>
      <c r="B4787" s="35">
        <v>5.0</v>
      </c>
      <c r="C4787" s="35" t="s">
        <v>129</v>
      </c>
      <c r="D4787" s="39" t="s">
        <v>31</v>
      </c>
      <c r="E4787" s="35" t="s">
        <v>174</v>
      </c>
      <c r="F4787" s="46">
        <f>IF(Cadastro_Cargas!$E$13=0,0,IF(Perfil_Area!$H$4=0,0,MIN(Cadastro_Cargas!$E$13,MAX(Cadastro_Cargas!$F$13,Perfil_Area!$H$4*RANDBETWEEN(85,115)/100))))</f>
        <v>1.1175</v>
      </c>
    </row>
    <row r="4788" ht="15.0" customHeight="1">
      <c r="A4788" s="45">
        <v>45672.2083333333</v>
      </c>
      <c r="B4788" s="35">
        <v>5.0</v>
      </c>
      <c r="C4788" s="35" t="s">
        <v>129</v>
      </c>
      <c r="D4788" s="40" t="s">
        <v>44</v>
      </c>
      <c r="E4788" s="35" t="s">
        <v>174</v>
      </c>
      <c r="F4788" s="46">
        <f>IF(Cadastro_Cargas!$E$14=0,0,IF(Perfil_Area!$H$6=0,0,MIN(Cadastro_Cargas!$E$14,MAX(Cadastro_Cargas!$F$14,Perfil_Area!$H$6*RANDBETWEEN(85,115)/100))))</f>
        <v>0.514</v>
      </c>
    </row>
    <row r="4789" ht="15.0" customHeight="1">
      <c r="A4789" s="45">
        <v>45672.2083333333</v>
      </c>
      <c r="B4789" s="35">
        <v>5.0</v>
      </c>
      <c r="C4789" s="35" t="s">
        <v>129</v>
      </c>
      <c r="D4789" s="41" t="s">
        <v>56</v>
      </c>
      <c r="E4789" s="35" t="s">
        <v>174</v>
      </c>
      <c r="F4789" s="46">
        <f>IF(Cadastro_Cargas!$E$15=0,0,IF(Perfil_Area!$H$8=0,0,MIN(Cadastro_Cargas!$E$15,MAX(Cadastro_Cargas!$F$15,Perfil_Area!$H$8*RANDBETWEEN(85,115)/100))))</f>
        <v>0.24642</v>
      </c>
    </row>
    <row r="4790" ht="15.0" customHeight="1">
      <c r="A4790" s="45">
        <v>45672.25</v>
      </c>
      <c r="B4790" s="35">
        <v>6.0</v>
      </c>
      <c r="C4790" s="35" t="s">
        <v>128</v>
      </c>
      <c r="D4790" s="36" t="s">
        <v>104</v>
      </c>
      <c r="E4790" s="35" t="s">
        <v>173</v>
      </c>
      <c r="F4790" s="46">
        <f>IF(Cadastro_Cargas!$E$2=0,0,IF(Perfil_Area!$I$9=0,0,MIN(Cadastro_Cargas!$E$2,MAX(Cadastro_Cargas!$F$2,Perfil_Area!$I$9*RANDBETWEEN(85,115)/100))))</f>
        <v>0</v>
      </c>
    </row>
    <row r="4791" ht="15.0" customHeight="1">
      <c r="A4791" s="45">
        <v>45672.25</v>
      </c>
      <c r="B4791" s="35">
        <v>6.0</v>
      </c>
      <c r="C4791" s="35" t="s">
        <v>128</v>
      </c>
      <c r="D4791" s="36" t="s">
        <v>105</v>
      </c>
      <c r="E4791" s="35" t="s">
        <v>173</v>
      </c>
      <c r="F4791" s="46">
        <f>IF(Cadastro_Cargas!$E$3=0,0,IF(Perfil_Area!$I$11=0,0,MIN(Cadastro_Cargas!$E$3,MAX(Cadastro_Cargas!$F$3,Perfil_Area!$I$11*RANDBETWEEN(85,115)/100))))</f>
        <v>0</v>
      </c>
    </row>
    <row r="4792" ht="15.0" customHeight="1">
      <c r="A4792" s="45">
        <v>45672.25</v>
      </c>
      <c r="B4792" s="35">
        <v>6.0</v>
      </c>
      <c r="C4792" s="35" t="s">
        <v>128</v>
      </c>
      <c r="D4792" s="36" t="s">
        <v>106</v>
      </c>
      <c r="E4792" s="35" t="s">
        <v>173</v>
      </c>
      <c r="F4792" s="46">
        <f>IF(Cadastro_Cargas!$E$4=0,0,IF(Perfil_Area!$I$13=0,0,MIN(Cadastro_Cargas!$E$4,MAX(Cadastro_Cargas!$F$4,Perfil_Area!$I$13*RANDBETWEEN(85,115)/100))))</f>
        <v>0</v>
      </c>
    </row>
    <row r="4793" ht="15.0" customHeight="1">
      <c r="A4793" s="45">
        <v>45672.25</v>
      </c>
      <c r="B4793" s="35">
        <v>6.0</v>
      </c>
      <c r="C4793" s="35" t="s">
        <v>128</v>
      </c>
      <c r="D4793" s="36" t="s">
        <v>107</v>
      </c>
      <c r="E4793" s="35" t="s">
        <v>173</v>
      </c>
      <c r="F4793" s="46">
        <f>IF(Cadastro_Cargas!$E$5=0,0,IF(Perfil_Area!$I$15=0,0,MIN(Cadastro_Cargas!$E$5,MAX(Cadastro_Cargas!$F$5,Perfil_Area!$I$15*RANDBETWEEN(85,115)/100))))</f>
        <v>0.186</v>
      </c>
    </row>
    <row r="4794" ht="15.0" customHeight="1">
      <c r="A4794" s="45">
        <v>45672.25</v>
      </c>
      <c r="B4794" s="35">
        <v>6.0</v>
      </c>
      <c r="C4794" s="35" t="s">
        <v>128</v>
      </c>
      <c r="D4794" s="39" t="s">
        <v>31</v>
      </c>
      <c r="E4794" s="35" t="s">
        <v>174</v>
      </c>
      <c r="F4794" s="46">
        <f>IF(Cadastro_Cargas!$E$6=0,0,IF(Perfil_Area!$I$3=0,0,MIN(Cadastro_Cargas!$E$6,MAX(Cadastro_Cargas!$F$6,Perfil_Area!$I$3*RANDBETWEEN(85,115)/100))))</f>
        <v>0.606</v>
      </c>
    </row>
    <row r="4795" ht="15.0" customHeight="1">
      <c r="A4795" s="45">
        <v>45672.25</v>
      </c>
      <c r="B4795" s="35">
        <v>6.0</v>
      </c>
      <c r="C4795" s="35" t="s">
        <v>128</v>
      </c>
      <c r="D4795" s="40" t="s">
        <v>44</v>
      </c>
      <c r="E4795" s="35" t="s">
        <v>174</v>
      </c>
      <c r="F4795" s="46">
        <f>IF(Cadastro_Cargas!$E$7=0,0,IF(Perfil_Area!$I$5=0,0,MIN(Cadastro_Cargas!$E$7,MAX(Cadastro_Cargas!$F$7,Perfil_Area!$I$5*RANDBETWEEN(85,115)/100))))</f>
        <v>0.354</v>
      </c>
    </row>
    <row r="4796" ht="15.0" customHeight="1">
      <c r="A4796" s="45">
        <v>45672.25</v>
      </c>
      <c r="B4796" s="35">
        <v>6.0</v>
      </c>
      <c r="C4796" s="35" t="s">
        <v>128</v>
      </c>
      <c r="D4796" s="41" t="s">
        <v>56</v>
      </c>
      <c r="E4796" s="35" t="s">
        <v>174</v>
      </c>
      <c r="F4796" s="46">
        <f>IF(Cadastro_Cargas!$E$8=0,0,IF(Perfil_Area!$I$7=0,0,MIN(Cadastro_Cargas!$E$8,MAX(Cadastro_Cargas!$F$8,Perfil_Area!$I$7*RANDBETWEEN(85,115)/100))))</f>
        <v>0.0528</v>
      </c>
    </row>
    <row r="4797" ht="15.0" customHeight="1">
      <c r="A4797" s="45">
        <v>45672.25</v>
      </c>
      <c r="B4797" s="35">
        <v>6.0</v>
      </c>
      <c r="C4797" s="35" t="s">
        <v>129</v>
      </c>
      <c r="D4797" s="36" t="s">
        <v>104</v>
      </c>
      <c r="E4797" s="35" t="s">
        <v>173</v>
      </c>
      <c r="F4797" s="46">
        <f>IF(Cadastro_Cargas!$E$9=0,0,IF(Perfil_Area!$I$10=0,0,MIN(Cadastro_Cargas!$E$9,MAX(Cadastro_Cargas!$F$9,Perfil_Area!$I$10*RANDBETWEEN(85,115)/100))))</f>
        <v>0</v>
      </c>
    </row>
    <row r="4798" ht="15.0" customHeight="1">
      <c r="A4798" s="45">
        <v>45672.25</v>
      </c>
      <c r="B4798" s="35">
        <v>6.0</v>
      </c>
      <c r="C4798" s="35" t="s">
        <v>129</v>
      </c>
      <c r="D4798" s="36" t="s">
        <v>105</v>
      </c>
      <c r="E4798" s="35" t="s">
        <v>173</v>
      </c>
      <c r="F4798" s="46">
        <f>IF(Cadastro_Cargas!$E$10=0,0,IF(Perfil_Area!$I$12=0,0,MIN(Cadastro_Cargas!$E$10,MAX(Cadastro_Cargas!$F$10,Perfil_Area!$I$12*RANDBETWEEN(85,115)/100))))</f>
        <v>0</v>
      </c>
    </row>
    <row r="4799" ht="15.0" customHeight="1">
      <c r="A4799" s="45">
        <v>45672.25</v>
      </c>
      <c r="B4799" s="35">
        <v>6.0</v>
      </c>
      <c r="C4799" s="35" t="s">
        <v>129</v>
      </c>
      <c r="D4799" s="36" t="s">
        <v>106</v>
      </c>
      <c r="E4799" s="35" t="s">
        <v>173</v>
      </c>
      <c r="F4799" s="46">
        <f>IF(Cadastro_Cargas!$E$11=0,0,IF(Perfil_Area!$I$14=0,0,MIN(Cadastro_Cargas!$E$11,MAX(Cadastro_Cargas!$F$11,Perfil_Area!$I$14*RANDBETWEEN(85,115)/100))))</f>
        <v>2.367013373</v>
      </c>
    </row>
    <row r="4800" ht="15.0" customHeight="1">
      <c r="A4800" s="45">
        <v>45672.25</v>
      </c>
      <c r="B4800" s="35">
        <v>6.0</v>
      </c>
      <c r="C4800" s="35" t="s">
        <v>129</v>
      </c>
      <c r="D4800" s="36" t="s">
        <v>107</v>
      </c>
      <c r="E4800" s="35" t="s">
        <v>173</v>
      </c>
      <c r="F4800" s="46">
        <f>IF(Cadastro_Cargas!$E$12=0,0,IF(Perfil_Area!$I$16=0,0,MIN(Cadastro_Cargas!$E$12,MAX(Cadastro_Cargas!$F$12,Perfil_Area!$I$16*RANDBETWEEN(85,115)/100))))</f>
        <v>0.2</v>
      </c>
    </row>
    <row r="4801" ht="15.0" customHeight="1">
      <c r="A4801" s="45">
        <v>45672.25</v>
      </c>
      <c r="B4801" s="35">
        <v>6.0</v>
      </c>
      <c r="C4801" s="35" t="s">
        <v>129</v>
      </c>
      <c r="D4801" s="39" t="s">
        <v>31</v>
      </c>
      <c r="E4801" s="35" t="s">
        <v>174</v>
      </c>
      <c r="F4801" s="46">
        <f>IF(Cadastro_Cargas!$E$13=0,0,IF(Perfil_Area!$I$4=0,0,MIN(Cadastro_Cargas!$E$13,MAX(Cadastro_Cargas!$F$13,Perfil_Area!$I$4*RANDBETWEEN(85,115)/100))))</f>
        <v>1.1175</v>
      </c>
    </row>
    <row r="4802" ht="15.0" customHeight="1">
      <c r="A4802" s="45">
        <v>45672.25</v>
      </c>
      <c r="B4802" s="35">
        <v>6.0</v>
      </c>
      <c r="C4802" s="35" t="s">
        <v>129</v>
      </c>
      <c r="D4802" s="40" t="s">
        <v>44</v>
      </c>
      <c r="E4802" s="35" t="s">
        <v>174</v>
      </c>
      <c r="F4802" s="46">
        <f>IF(Cadastro_Cargas!$E$14=0,0,IF(Perfil_Area!$I$6=0,0,MIN(Cadastro_Cargas!$E$14,MAX(Cadastro_Cargas!$F$14,Perfil_Area!$I$6*RANDBETWEEN(85,115)/100))))</f>
        <v>0.514</v>
      </c>
    </row>
    <row r="4803" ht="15.0" customHeight="1">
      <c r="A4803" s="45">
        <v>45672.25</v>
      </c>
      <c r="B4803" s="35">
        <v>6.0</v>
      </c>
      <c r="C4803" s="35" t="s">
        <v>129</v>
      </c>
      <c r="D4803" s="41" t="s">
        <v>56</v>
      </c>
      <c r="E4803" s="35" t="s">
        <v>174</v>
      </c>
      <c r="F4803" s="46">
        <f>IF(Cadastro_Cargas!$E$15=0,0,IF(Perfil_Area!$I$8=0,0,MIN(Cadastro_Cargas!$E$15,MAX(Cadastro_Cargas!$F$15,Perfil_Area!$I$8*RANDBETWEEN(85,115)/100))))</f>
        <v>0.10176</v>
      </c>
    </row>
    <row r="4804" ht="15.0" customHeight="1">
      <c r="A4804" s="45">
        <v>45672.2916666667</v>
      </c>
      <c r="B4804" s="35">
        <v>7.0</v>
      </c>
      <c r="C4804" s="35" t="s">
        <v>128</v>
      </c>
      <c r="D4804" s="36" t="s">
        <v>104</v>
      </c>
      <c r="E4804" s="35" t="s">
        <v>173</v>
      </c>
      <c r="F4804" s="46">
        <f>IF(Cadastro_Cargas!$E$2=0,0,IF(Perfil_Area!$J$9=0,0,MIN(Cadastro_Cargas!$E$2,MAX(Cadastro_Cargas!$F$2,Perfil_Area!$J$9*RANDBETWEEN(85,115)/100))))</f>
        <v>0</v>
      </c>
    </row>
    <row r="4805" ht="15.0" customHeight="1">
      <c r="A4805" s="45">
        <v>45672.2916666667</v>
      </c>
      <c r="B4805" s="35">
        <v>7.0</v>
      </c>
      <c r="C4805" s="35" t="s">
        <v>128</v>
      </c>
      <c r="D4805" s="36" t="s">
        <v>105</v>
      </c>
      <c r="E4805" s="35" t="s">
        <v>173</v>
      </c>
      <c r="F4805" s="46">
        <f>IF(Cadastro_Cargas!$E$3=0,0,IF(Perfil_Area!$J$11=0,0,MIN(Cadastro_Cargas!$E$3,MAX(Cadastro_Cargas!$F$3,Perfil_Area!$J$11*RANDBETWEEN(85,115)/100))))</f>
        <v>0</v>
      </c>
    </row>
    <row r="4806" ht="15.0" customHeight="1">
      <c r="A4806" s="45">
        <v>45672.2916666667</v>
      </c>
      <c r="B4806" s="35">
        <v>7.0</v>
      </c>
      <c r="C4806" s="35" t="s">
        <v>128</v>
      </c>
      <c r="D4806" s="36" t="s">
        <v>106</v>
      </c>
      <c r="E4806" s="35" t="s">
        <v>173</v>
      </c>
      <c r="F4806" s="46">
        <f>IF(Cadastro_Cargas!$E$4=0,0,IF(Perfil_Area!$J$13=0,0,MIN(Cadastro_Cargas!$E$4,MAX(Cadastro_Cargas!$F$4,Perfil_Area!$J$13*RANDBETWEEN(85,115)/100))))</f>
        <v>0</v>
      </c>
    </row>
    <row r="4807" ht="15.0" customHeight="1">
      <c r="A4807" s="45">
        <v>45672.2916666667</v>
      </c>
      <c r="B4807" s="35">
        <v>7.0</v>
      </c>
      <c r="C4807" s="35" t="s">
        <v>128</v>
      </c>
      <c r="D4807" s="36" t="s">
        <v>107</v>
      </c>
      <c r="E4807" s="35" t="s">
        <v>173</v>
      </c>
      <c r="F4807" s="46">
        <f>IF(Cadastro_Cargas!$E$5=0,0,IF(Perfil_Area!$J$15=0,0,MIN(Cadastro_Cargas!$E$5,MAX(Cadastro_Cargas!$F$5,Perfil_Area!$J$15*RANDBETWEEN(85,115)/100))))</f>
        <v>0.2</v>
      </c>
    </row>
    <row r="4808" ht="15.0" customHeight="1">
      <c r="A4808" s="45">
        <v>45672.2916666667</v>
      </c>
      <c r="B4808" s="35">
        <v>7.0</v>
      </c>
      <c r="C4808" s="35" t="s">
        <v>128</v>
      </c>
      <c r="D4808" s="39" t="s">
        <v>31</v>
      </c>
      <c r="E4808" s="35" t="s">
        <v>174</v>
      </c>
      <c r="F4808" s="46">
        <f>IF(Cadastro_Cargas!$E$6=0,0,IF(Perfil_Area!$J$3=0,0,MIN(Cadastro_Cargas!$E$6,MAX(Cadastro_Cargas!$F$6,Perfil_Area!$J$3*RANDBETWEEN(85,115)/100))))</f>
        <v>0.682</v>
      </c>
    </row>
    <row r="4809" ht="15.0" customHeight="1">
      <c r="A4809" s="45">
        <v>45672.2916666667</v>
      </c>
      <c r="B4809" s="35">
        <v>7.0</v>
      </c>
      <c r="C4809" s="35" t="s">
        <v>128</v>
      </c>
      <c r="D4809" s="40" t="s">
        <v>44</v>
      </c>
      <c r="E4809" s="35" t="s">
        <v>174</v>
      </c>
      <c r="F4809" s="46">
        <f>IF(Cadastro_Cargas!$E$7=0,0,IF(Perfil_Area!$J$5=0,0,MIN(Cadastro_Cargas!$E$7,MAX(Cadastro_Cargas!$F$7,Perfil_Area!$J$5*RANDBETWEEN(85,115)/100))))</f>
        <v>0.354</v>
      </c>
    </row>
    <row r="4810" ht="15.0" customHeight="1">
      <c r="A4810" s="45">
        <v>45672.2916666667</v>
      </c>
      <c r="B4810" s="35">
        <v>7.0</v>
      </c>
      <c r="C4810" s="35" t="s">
        <v>128</v>
      </c>
      <c r="D4810" s="41" t="s">
        <v>56</v>
      </c>
      <c r="E4810" s="35" t="s">
        <v>174</v>
      </c>
      <c r="F4810" s="46">
        <f>IF(Cadastro_Cargas!$E$8=0,0,IF(Perfil_Area!$J$7=0,0,MIN(Cadastro_Cargas!$E$8,MAX(Cadastro_Cargas!$F$8,Perfil_Area!$J$7*RANDBETWEEN(85,115)/100))))</f>
        <v>0</v>
      </c>
    </row>
    <row r="4811" ht="15.0" customHeight="1">
      <c r="A4811" s="45">
        <v>45672.2916666667</v>
      </c>
      <c r="B4811" s="35">
        <v>7.0</v>
      </c>
      <c r="C4811" s="35" t="s">
        <v>129</v>
      </c>
      <c r="D4811" s="36" t="s">
        <v>104</v>
      </c>
      <c r="E4811" s="35" t="s">
        <v>173</v>
      </c>
      <c r="F4811" s="46">
        <f>IF(Cadastro_Cargas!$E$9=0,0,IF(Perfil_Area!$J$10=0,0,MIN(Cadastro_Cargas!$E$9,MAX(Cadastro_Cargas!$F$9,Perfil_Area!$J$10*RANDBETWEEN(85,115)/100))))</f>
        <v>0</v>
      </c>
    </row>
    <row r="4812" ht="15.0" customHeight="1">
      <c r="A4812" s="45">
        <v>45672.2916666667</v>
      </c>
      <c r="B4812" s="35">
        <v>7.0</v>
      </c>
      <c r="C4812" s="35" t="s">
        <v>129</v>
      </c>
      <c r="D4812" s="36" t="s">
        <v>105</v>
      </c>
      <c r="E4812" s="35" t="s">
        <v>173</v>
      </c>
      <c r="F4812" s="46">
        <f>IF(Cadastro_Cargas!$E$10=0,0,IF(Perfil_Area!$J$12=0,0,MIN(Cadastro_Cargas!$E$10,MAX(Cadastro_Cargas!$F$10,Perfil_Area!$J$12*RANDBETWEEN(85,115)/100))))</f>
        <v>17.6</v>
      </c>
    </row>
    <row r="4813" ht="15.0" customHeight="1">
      <c r="A4813" s="45">
        <v>45672.2916666667</v>
      </c>
      <c r="B4813" s="35">
        <v>7.0</v>
      </c>
      <c r="C4813" s="35" t="s">
        <v>129</v>
      </c>
      <c r="D4813" s="36" t="s">
        <v>106</v>
      </c>
      <c r="E4813" s="35" t="s">
        <v>173</v>
      </c>
      <c r="F4813" s="46">
        <f>IF(Cadastro_Cargas!$E$11=0,0,IF(Perfil_Area!$J$14=0,0,MIN(Cadastro_Cargas!$E$11,MAX(Cadastro_Cargas!$F$11,Perfil_Area!$J$14*RANDBETWEEN(85,115)/100))))</f>
        <v>2.367013373</v>
      </c>
    </row>
    <row r="4814" ht="15.0" customHeight="1">
      <c r="A4814" s="45">
        <v>45672.2916666667</v>
      </c>
      <c r="B4814" s="35">
        <v>7.0</v>
      </c>
      <c r="C4814" s="35" t="s">
        <v>129</v>
      </c>
      <c r="D4814" s="36" t="s">
        <v>107</v>
      </c>
      <c r="E4814" s="35" t="s">
        <v>173</v>
      </c>
      <c r="F4814" s="46">
        <f>IF(Cadastro_Cargas!$E$12=0,0,IF(Perfil_Area!$J$16=0,0,MIN(Cadastro_Cargas!$E$12,MAX(Cadastro_Cargas!$F$12,Perfil_Area!$J$16*RANDBETWEEN(85,115)/100))))</f>
        <v>0.2</v>
      </c>
    </row>
    <row r="4815" ht="15.0" customHeight="1">
      <c r="A4815" s="45">
        <v>45672.2916666667</v>
      </c>
      <c r="B4815" s="35">
        <v>7.0</v>
      </c>
      <c r="C4815" s="35" t="s">
        <v>129</v>
      </c>
      <c r="D4815" s="39" t="s">
        <v>31</v>
      </c>
      <c r="E4815" s="35" t="s">
        <v>174</v>
      </c>
      <c r="F4815" s="46">
        <f>IF(Cadastro_Cargas!$E$13=0,0,IF(Perfil_Area!$J$4=0,0,MIN(Cadastro_Cargas!$E$13,MAX(Cadastro_Cargas!$F$13,Perfil_Area!$J$4*RANDBETWEEN(85,115)/100))))</f>
        <v>1.1175</v>
      </c>
    </row>
    <row r="4816" ht="15.0" customHeight="1">
      <c r="A4816" s="45">
        <v>45672.2916666667</v>
      </c>
      <c r="B4816" s="35">
        <v>7.0</v>
      </c>
      <c r="C4816" s="35" t="s">
        <v>129</v>
      </c>
      <c r="D4816" s="40" t="s">
        <v>44</v>
      </c>
      <c r="E4816" s="35" t="s">
        <v>174</v>
      </c>
      <c r="F4816" s="46">
        <f>IF(Cadastro_Cargas!$E$14=0,0,IF(Perfil_Area!$J$6=0,0,MIN(Cadastro_Cargas!$E$14,MAX(Cadastro_Cargas!$F$14,Perfil_Area!$J$6*RANDBETWEEN(85,115)/100))))</f>
        <v>0.514</v>
      </c>
    </row>
    <row r="4817" ht="15.0" customHeight="1">
      <c r="A4817" s="45">
        <v>45672.2916666667</v>
      </c>
      <c r="B4817" s="35">
        <v>7.0</v>
      </c>
      <c r="C4817" s="35" t="s">
        <v>129</v>
      </c>
      <c r="D4817" s="41" t="s">
        <v>56</v>
      </c>
      <c r="E4817" s="35" t="s">
        <v>174</v>
      </c>
      <c r="F4817" s="46">
        <f>IF(Cadastro_Cargas!$E$15=0,0,IF(Perfil_Area!$J$8=0,0,MIN(Cadastro_Cargas!$E$15,MAX(Cadastro_Cargas!$F$15,Perfil_Area!$J$8*RANDBETWEEN(85,115)/100))))</f>
        <v>0</v>
      </c>
    </row>
    <row r="4818" ht="15.0" customHeight="1">
      <c r="A4818" s="45">
        <v>45672.3333333333</v>
      </c>
      <c r="B4818" s="35">
        <v>8.0</v>
      </c>
      <c r="C4818" s="35" t="s">
        <v>128</v>
      </c>
      <c r="D4818" s="36" t="s">
        <v>104</v>
      </c>
      <c r="E4818" s="35" t="s">
        <v>173</v>
      </c>
      <c r="F4818" s="46">
        <f>IF(Cadastro_Cargas!$E$2=0,0,IF(Perfil_Area!$K$9=0,0,MIN(Cadastro_Cargas!$E$2,MAX(Cadastro_Cargas!$F$2,Perfil_Area!$K$9*RANDBETWEEN(85,115)/100))))</f>
        <v>0</v>
      </c>
    </row>
    <row r="4819" ht="15.0" customHeight="1">
      <c r="A4819" s="45">
        <v>45672.3333333333</v>
      </c>
      <c r="B4819" s="35">
        <v>8.0</v>
      </c>
      <c r="C4819" s="35" t="s">
        <v>128</v>
      </c>
      <c r="D4819" s="36" t="s">
        <v>105</v>
      </c>
      <c r="E4819" s="35" t="s">
        <v>173</v>
      </c>
      <c r="F4819" s="46">
        <f>IF(Cadastro_Cargas!$E$3=0,0,IF(Perfil_Area!$K$11=0,0,MIN(Cadastro_Cargas!$E$3,MAX(Cadastro_Cargas!$F$3,Perfil_Area!$K$11*RANDBETWEEN(85,115)/100))))</f>
        <v>0</v>
      </c>
    </row>
    <row r="4820" ht="15.0" customHeight="1">
      <c r="A4820" s="45">
        <v>45672.3333333333</v>
      </c>
      <c r="B4820" s="35">
        <v>8.0</v>
      </c>
      <c r="C4820" s="35" t="s">
        <v>128</v>
      </c>
      <c r="D4820" s="36" t="s">
        <v>106</v>
      </c>
      <c r="E4820" s="35" t="s">
        <v>173</v>
      </c>
      <c r="F4820" s="46">
        <f>IF(Cadastro_Cargas!$E$4=0,0,IF(Perfil_Area!$K$13=0,0,MIN(Cadastro_Cargas!$E$4,MAX(Cadastro_Cargas!$F$4,Perfil_Area!$K$13*RANDBETWEEN(85,115)/100))))</f>
        <v>0</v>
      </c>
    </row>
    <row r="4821" ht="15.0" customHeight="1">
      <c r="A4821" s="45">
        <v>45672.3333333333</v>
      </c>
      <c r="B4821" s="35">
        <v>8.0</v>
      </c>
      <c r="C4821" s="35" t="s">
        <v>128</v>
      </c>
      <c r="D4821" s="36" t="s">
        <v>107</v>
      </c>
      <c r="E4821" s="35" t="s">
        <v>173</v>
      </c>
      <c r="F4821" s="46">
        <f>IF(Cadastro_Cargas!$E$5=0,0,IF(Perfil_Area!$K$15=0,0,MIN(Cadastro_Cargas!$E$5,MAX(Cadastro_Cargas!$F$5,Perfil_Area!$K$15*RANDBETWEEN(85,115)/100))))</f>
        <v>0.2</v>
      </c>
    </row>
    <row r="4822" ht="15.0" customHeight="1">
      <c r="A4822" s="45">
        <v>45672.3333333333</v>
      </c>
      <c r="B4822" s="35">
        <v>8.0</v>
      </c>
      <c r="C4822" s="35" t="s">
        <v>128</v>
      </c>
      <c r="D4822" s="39" t="s">
        <v>31</v>
      </c>
      <c r="E4822" s="35" t="s">
        <v>174</v>
      </c>
      <c r="F4822" s="46">
        <f>IF(Cadastro_Cargas!$E$6=0,0,IF(Perfil_Area!$K$3=0,0,MIN(Cadastro_Cargas!$E$6,MAX(Cadastro_Cargas!$F$6,Perfil_Area!$K$3*RANDBETWEEN(85,115)/100))))</f>
        <v>0.9328</v>
      </c>
    </row>
    <row r="4823" ht="15.0" customHeight="1">
      <c r="A4823" s="45">
        <v>45672.3333333333</v>
      </c>
      <c r="B4823" s="35">
        <v>8.0</v>
      </c>
      <c r="C4823" s="35" t="s">
        <v>128</v>
      </c>
      <c r="D4823" s="40" t="s">
        <v>44</v>
      </c>
      <c r="E4823" s="35" t="s">
        <v>174</v>
      </c>
      <c r="F4823" s="46">
        <f>IF(Cadastro_Cargas!$E$7=0,0,IF(Perfil_Area!$K$5=0,0,MIN(Cadastro_Cargas!$E$7,MAX(Cadastro_Cargas!$F$7,Perfil_Area!$K$5*RANDBETWEEN(85,115)/100))))</f>
        <v>0.354</v>
      </c>
    </row>
    <row r="4824" ht="15.0" customHeight="1">
      <c r="A4824" s="45">
        <v>45672.3333333333</v>
      </c>
      <c r="B4824" s="35">
        <v>8.0</v>
      </c>
      <c r="C4824" s="35" t="s">
        <v>128</v>
      </c>
      <c r="D4824" s="41" t="s">
        <v>56</v>
      </c>
      <c r="E4824" s="35" t="s">
        <v>174</v>
      </c>
      <c r="F4824" s="46">
        <f>IF(Cadastro_Cargas!$E$8=0,0,IF(Perfil_Area!$K$7=0,0,MIN(Cadastro_Cargas!$E$8,MAX(Cadastro_Cargas!$F$8,Perfil_Area!$K$7*RANDBETWEEN(85,115)/100))))</f>
        <v>0</v>
      </c>
    </row>
    <row r="4825" ht="15.0" customHeight="1">
      <c r="A4825" s="45">
        <v>45672.3333333333</v>
      </c>
      <c r="B4825" s="35">
        <v>8.0</v>
      </c>
      <c r="C4825" s="35" t="s">
        <v>129</v>
      </c>
      <c r="D4825" s="36" t="s">
        <v>104</v>
      </c>
      <c r="E4825" s="35" t="s">
        <v>173</v>
      </c>
      <c r="F4825" s="46">
        <f>IF(Cadastro_Cargas!$E$9=0,0,IF(Perfil_Area!$K$10=0,0,MIN(Cadastro_Cargas!$E$9,MAX(Cadastro_Cargas!$F$9,Perfil_Area!$K$10*RANDBETWEEN(85,115)/100))))</f>
        <v>0</v>
      </c>
    </row>
    <row r="4826" ht="15.0" customHeight="1">
      <c r="A4826" s="45">
        <v>45672.3333333333</v>
      </c>
      <c r="B4826" s="35">
        <v>8.0</v>
      </c>
      <c r="C4826" s="35" t="s">
        <v>129</v>
      </c>
      <c r="D4826" s="36" t="s">
        <v>105</v>
      </c>
      <c r="E4826" s="35" t="s">
        <v>173</v>
      </c>
      <c r="F4826" s="46">
        <f>IF(Cadastro_Cargas!$E$10=0,0,IF(Perfil_Area!$K$12=0,0,MIN(Cadastro_Cargas!$E$10,MAX(Cadastro_Cargas!$F$10,Perfil_Area!$K$12*RANDBETWEEN(85,115)/100))))</f>
        <v>17.6</v>
      </c>
    </row>
    <row r="4827" ht="15.0" customHeight="1">
      <c r="A4827" s="45">
        <v>45672.3333333333</v>
      </c>
      <c r="B4827" s="35">
        <v>8.0</v>
      </c>
      <c r="C4827" s="35" t="s">
        <v>129</v>
      </c>
      <c r="D4827" s="36" t="s">
        <v>106</v>
      </c>
      <c r="E4827" s="35" t="s">
        <v>173</v>
      </c>
      <c r="F4827" s="46">
        <f>IF(Cadastro_Cargas!$E$11=0,0,IF(Perfil_Area!$K$14=0,0,MIN(Cadastro_Cargas!$E$11,MAX(Cadastro_Cargas!$F$11,Perfil_Area!$K$14*RANDBETWEEN(85,115)/100))))</f>
        <v>2.367013373</v>
      </c>
    </row>
    <row r="4828" ht="15.0" customHeight="1">
      <c r="A4828" s="45">
        <v>45672.3333333333</v>
      </c>
      <c r="B4828" s="35">
        <v>8.0</v>
      </c>
      <c r="C4828" s="35" t="s">
        <v>129</v>
      </c>
      <c r="D4828" s="36" t="s">
        <v>107</v>
      </c>
      <c r="E4828" s="35" t="s">
        <v>173</v>
      </c>
      <c r="F4828" s="46">
        <f>IF(Cadastro_Cargas!$E$12=0,0,IF(Perfil_Area!$K$16=0,0,MIN(Cadastro_Cargas!$E$12,MAX(Cadastro_Cargas!$F$12,Perfil_Area!$K$16*RANDBETWEEN(85,115)/100))))</f>
        <v>0.2</v>
      </c>
    </row>
    <row r="4829" ht="15.0" customHeight="1">
      <c r="A4829" s="45">
        <v>45672.3333333333</v>
      </c>
      <c r="B4829" s="35">
        <v>8.0</v>
      </c>
      <c r="C4829" s="35" t="s">
        <v>129</v>
      </c>
      <c r="D4829" s="39" t="s">
        <v>31</v>
      </c>
      <c r="E4829" s="35" t="s">
        <v>174</v>
      </c>
      <c r="F4829" s="46">
        <f>IF(Cadastro_Cargas!$E$13=0,0,IF(Perfil_Area!$K$4=0,0,MIN(Cadastro_Cargas!$E$13,MAX(Cadastro_Cargas!$F$13,Perfil_Area!$K$4*RANDBETWEEN(85,115)/100))))</f>
        <v>1.75085</v>
      </c>
    </row>
    <row r="4830" ht="15.0" customHeight="1">
      <c r="A4830" s="45">
        <v>45672.3333333333</v>
      </c>
      <c r="B4830" s="35">
        <v>8.0</v>
      </c>
      <c r="C4830" s="35" t="s">
        <v>129</v>
      </c>
      <c r="D4830" s="40" t="s">
        <v>44</v>
      </c>
      <c r="E4830" s="35" t="s">
        <v>174</v>
      </c>
      <c r="F4830" s="46">
        <f>IF(Cadastro_Cargas!$E$14=0,0,IF(Perfil_Area!$K$6=0,0,MIN(Cadastro_Cargas!$E$14,MAX(Cadastro_Cargas!$F$14,Perfil_Area!$K$6*RANDBETWEEN(85,115)/100))))</f>
        <v>0.514</v>
      </c>
    </row>
    <row r="4831" ht="15.0" customHeight="1">
      <c r="A4831" s="45">
        <v>45672.3333333333</v>
      </c>
      <c r="B4831" s="35">
        <v>8.0</v>
      </c>
      <c r="C4831" s="35" t="s">
        <v>129</v>
      </c>
      <c r="D4831" s="41" t="s">
        <v>56</v>
      </c>
      <c r="E4831" s="35" t="s">
        <v>174</v>
      </c>
      <c r="F4831" s="46">
        <f>IF(Cadastro_Cargas!$E$15=0,0,IF(Perfil_Area!$K$8=0,0,MIN(Cadastro_Cargas!$E$15,MAX(Cadastro_Cargas!$F$15,Perfil_Area!$K$8*RANDBETWEEN(85,115)/100))))</f>
        <v>0</v>
      </c>
    </row>
    <row r="4832" ht="15.0" customHeight="1">
      <c r="A4832" s="45">
        <v>45672.375</v>
      </c>
      <c r="B4832" s="35">
        <v>9.0</v>
      </c>
      <c r="C4832" s="35" t="s">
        <v>128</v>
      </c>
      <c r="D4832" s="36" t="s">
        <v>104</v>
      </c>
      <c r="E4832" s="35" t="s">
        <v>173</v>
      </c>
      <c r="F4832" s="46">
        <f>IF(Cadastro_Cargas!$E$2=0,0,IF(Perfil_Area!$L$9=0,0,MIN(Cadastro_Cargas!$E$2,MAX(Cadastro_Cargas!$F$2,Perfil_Area!$L$9*RANDBETWEEN(85,115)/100))))</f>
        <v>0</v>
      </c>
    </row>
    <row r="4833" ht="15.0" customHeight="1">
      <c r="A4833" s="45">
        <v>45672.375</v>
      </c>
      <c r="B4833" s="35">
        <v>9.0</v>
      </c>
      <c r="C4833" s="35" t="s">
        <v>128</v>
      </c>
      <c r="D4833" s="36" t="s">
        <v>105</v>
      </c>
      <c r="E4833" s="35" t="s">
        <v>173</v>
      </c>
      <c r="F4833" s="46">
        <f>IF(Cadastro_Cargas!$E$3=0,0,IF(Perfil_Area!$L$11=0,0,MIN(Cadastro_Cargas!$E$3,MAX(Cadastro_Cargas!$F$3,Perfil_Area!$L$11*RANDBETWEEN(85,115)/100))))</f>
        <v>0</v>
      </c>
    </row>
    <row r="4834" ht="15.0" customHeight="1">
      <c r="A4834" s="45">
        <v>45672.375</v>
      </c>
      <c r="B4834" s="35">
        <v>9.0</v>
      </c>
      <c r="C4834" s="35" t="s">
        <v>128</v>
      </c>
      <c r="D4834" s="36" t="s">
        <v>106</v>
      </c>
      <c r="E4834" s="35" t="s">
        <v>173</v>
      </c>
      <c r="F4834" s="46">
        <f>IF(Cadastro_Cargas!$E$4=0,0,IF(Perfil_Area!$L$13=0,0,MIN(Cadastro_Cargas!$E$4,MAX(Cadastro_Cargas!$F$4,Perfil_Area!$L$13*RANDBETWEEN(85,115)/100))))</f>
        <v>0</v>
      </c>
    </row>
    <row r="4835" ht="15.0" customHeight="1">
      <c r="A4835" s="45">
        <v>45672.375</v>
      </c>
      <c r="B4835" s="35">
        <v>9.0</v>
      </c>
      <c r="C4835" s="35" t="s">
        <v>128</v>
      </c>
      <c r="D4835" s="36" t="s">
        <v>107</v>
      </c>
      <c r="E4835" s="35" t="s">
        <v>173</v>
      </c>
      <c r="F4835" s="46">
        <f>IF(Cadastro_Cargas!$E$5=0,0,IF(Perfil_Area!$L$15=0,0,MIN(Cadastro_Cargas!$E$5,MAX(Cadastro_Cargas!$F$5,Perfil_Area!$L$15*RANDBETWEEN(85,115)/100))))</f>
        <v>0.2</v>
      </c>
    </row>
    <row r="4836" ht="15.0" customHeight="1">
      <c r="A4836" s="45">
        <v>45672.375</v>
      </c>
      <c r="B4836" s="35">
        <v>9.0</v>
      </c>
      <c r="C4836" s="35" t="s">
        <v>128</v>
      </c>
      <c r="D4836" s="39" t="s">
        <v>31</v>
      </c>
      <c r="E4836" s="35" t="s">
        <v>174</v>
      </c>
      <c r="F4836" s="46">
        <f>IF(Cadastro_Cargas!$E$6=0,0,IF(Perfil_Area!$L$3=0,0,MIN(Cadastro_Cargas!$E$6,MAX(Cadastro_Cargas!$F$6,Perfil_Area!$L$3*RANDBETWEEN(85,115)/100))))</f>
        <v>1.8988</v>
      </c>
    </row>
    <row r="4837" ht="15.0" customHeight="1">
      <c r="A4837" s="45">
        <v>45672.375</v>
      </c>
      <c r="B4837" s="35">
        <v>9.0</v>
      </c>
      <c r="C4837" s="35" t="s">
        <v>128</v>
      </c>
      <c r="D4837" s="40" t="s">
        <v>44</v>
      </c>
      <c r="E4837" s="35" t="s">
        <v>174</v>
      </c>
      <c r="F4837" s="46">
        <f>IF(Cadastro_Cargas!$E$7=0,0,IF(Perfil_Area!$L$5=0,0,MIN(Cadastro_Cargas!$E$7,MAX(Cadastro_Cargas!$F$7,Perfil_Area!$L$5*RANDBETWEEN(85,115)/100))))</f>
        <v>0.26304</v>
      </c>
    </row>
    <row r="4838" ht="15.0" customHeight="1">
      <c r="A4838" s="45">
        <v>45672.375</v>
      </c>
      <c r="B4838" s="35">
        <v>9.0</v>
      </c>
      <c r="C4838" s="35" t="s">
        <v>128</v>
      </c>
      <c r="D4838" s="41" t="s">
        <v>56</v>
      </c>
      <c r="E4838" s="35" t="s">
        <v>174</v>
      </c>
      <c r="F4838" s="46">
        <f>IF(Cadastro_Cargas!$E$8=0,0,IF(Perfil_Area!$L$7=0,0,MIN(Cadastro_Cargas!$E$8,MAX(Cadastro_Cargas!$F$8,Perfil_Area!$L$7*RANDBETWEEN(85,115)/100))))</f>
        <v>0</v>
      </c>
    </row>
    <row r="4839" ht="15.0" customHeight="1">
      <c r="A4839" s="45">
        <v>45672.375</v>
      </c>
      <c r="B4839" s="35">
        <v>9.0</v>
      </c>
      <c r="C4839" s="35" t="s">
        <v>129</v>
      </c>
      <c r="D4839" s="36" t="s">
        <v>104</v>
      </c>
      <c r="E4839" s="35" t="s">
        <v>173</v>
      </c>
      <c r="F4839" s="46">
        <f>IF(Cadastro_Cargas!$E$9=0,0,IF(Perfil_Area!$L$10=0,0,MIN(Cadastro_Cargas!$E$9,MAX(Cadastro_Cargas!$F$9,Perfil_Area!$L$10*RANDBETWEEN(85,115)/100))))</f>
        <v>0</v>
      </c>
    </row>
    <row r="4840" ht="15.0" customHeight="1">
      <c r="A4840" s="45">
        <v>45672.375</v>
      </c>
      <c r="B4840" s="35">
        <v>9.0</v>
      </c>
      <c r="C4840" s="35" t="s">
        <v>129</v>
      </c>
      <c r="D4840" s="36" t="s">
        <v>105</v>
      </c>
      <c r="E4840" s="35" t="s">
        <v>173</v>
      </c>
      <c r="F4840" s="46">
        <f>IF(Cadastro_Cargas!$E$10=0,0,IF(Perfil_Area!$L$12=0,0,MIN(Cadastro_Cargas!$E$10,MAX(Cadastro_Cargas!$F$10,Perfil_Area!$L$12*RANDBETWEEN(85,115)/100))))</f>
        <v>0</v>
      </c>
    </row>
    <row r="4841" ht="15.0" customHeight="1">
      <c r="A4841" s="45">
        <v>45672.375</v>
      </c>
      <c r="B4841" s="35">
        <v>9.0</v>
      </c>
      <c r="C4841" s="35" t="s">
        <v>129</v>
      </c>
      <c r="D4841" s="36" t="s">
        <v>106</v>
      </c>
      <c r="E4841" s="35" t="s">
        <v>173</v>
      </c>
      <c r="F4841" s="46">
        <f>IF(Cadastro_Cargas!$E$11=0,0,IF(Perfil_Area!$L$14=0,0,MIN(Cadastro_Cargas!$E$11,MAX(Cadastro_Cargas!$F$11,Perfil_Area!$L$14*RANDBETWEEN(85,115)/100))))</f>
        <v>2.367013373</v>
      </c>
    </row>
    <row r="4842" ht="15.0" customHeight="1">
      <c r="A4842" s="45">
        <v>45672.375</v>
      </c>
      <c r="B4842" s="35">
        <v>9.0</v>
      </c>
      <c r="C4842" s="35" t="s">
        <v>129</v>
      </c>
      <c r="D4842" s="36" t="s">
        <v>107</v>
      </c>
      <c r="E4842" s="35" t="s">
        <v>173</v>
      </c>
      <c r="F4842" s="46">
        <f>IF(Cadastro_Cargas!$E$12=0,0,IF(Perfil_Area!$L$16=0,0,MIN(Cadastro_Cargas!$E$12,MAX(Cadastro_Cargas!$F$12,Perfil_Area!$L$16*RANDBETWEEN(85,115)/100))))</f>
        <v>0.2</v>
      </c>
    </row>
    <row r="4843" ht="15.0" customHeight="1">
      <c r="A4843" s="45">
        <v>45672.375</v>
      </c>
      <c r="B4843" s="35">
        <v>9.0</v>
      </c>
      <c r="C4843" s="35" t="s">
        <v>129</v>
      </c>
      <c r="D4843" s="39" t="s">
        <v>31</v>
      </c>
      <c r="E4843" s="35" t="s">
        <v>174</v>
      </c>
      <c r="F4843" s="46">
        <f>IF(Cadastro_Cargas!$E$13=0,0,IF(Perfil_Area!$L$4=0,0,MIN(Cadastro_Cargas!$E$13,MAX(Cadastro_Cargas!$F$13,Perfil_Area!$L$4*RANDBETWEEN(85,115)/100))))</f>
        <v>3.725</v>
      </c>
    </row>
    <row r="4844" ht="15.0" customHeight="1">
      <c r="A4844" s="45">
        <v>45672.375</v>
      </c>
      <c r="B4844" s="35">
        <v>9.0</v>
      </c>
      <c r="C4844" s="35" t="s">
        <v>129</v>
      </c>
      <c r="D4844" s="40" t="s">
        <v>44</v>
      </c>
      <c r="E4844" s="35" t="s">
        <v>174</v>
      </c>
      <c r="F4844" s="46">
        <f>IF(Cadastro_Cargas!$E$14=0,0,IF(Perfil_Area!$L$6=0,0,MIN(Cadastro_Cargas!$E$14,MAX(Cadastro_Cargas!$F$14,Perfil_Area!$L$6*RANDBETWEEN(85,115)/100))))</f>
        <v>0.44522</v>
      </c>
    </row>
    <row r="4845" ht="15.0" customHeight="1">
      <c r="A4845" s="45">
        <v>45672.375</v>
      </c>
      <c r="B4845" s="35">
        <v>9.0</v>
      </c>
      <c r="C4845" s="35" t="s">
        <v>129</v>
      </c>
      <c r="D4845" s="41" t="s">
        <v>56</v>
      </c>
      <c r="E4845" s="35" t="s">
        <v>174</v>
      </c>
      <c r="F4845" s="46">
        <f>IF(Cadastro_Cargas!$E$15=0,0,IF(Perfil_Area!$L$8=0,0,MIN(Cadastro_Cargas!$E$15,MAX(Cadastro_Cargas!$F$15,Perfil_Area!$L$8*RANDBETWEEN(85,115)/100))))</f>
        <v>0</v>
      </c>
    </row>
    <row r="4846" ht="15.0" customHeight="1">
      <c r="A4846" s="45">
        <v>45672.4166666667</v>
      </c>
      <c r="B4846" s="35">
        <v>10.0</v>
      </c>
      <c r="C4846" s="35" t="s">
        <v>128</v>
      </c>
      <c r="D4846" s="36" t="s">
        <v>104</v>
      </c>
      <c r="E4846" s="35" t="s">
        <v>173</v>
      </c>
      <c r="F4846" s="46">
        <f>IF(Cadastro_Cargas!$E$2=0,0,IF(Perfil_Area!$M$9=0,0,MIN(Cadastro_Cargas!$E$2,MAX(Cadastro_Cargas!$F$2,Perfil_Area!$M$9*RANDBETWEEN(85,115)/100))))</f>
        <v>0</v>
      </c>
    </row>
    <row r="4847" ht="15.0" customHeight="1">
      <c r="A4847" s="45">
        <v>45672.4166666667</v>
      </c>
      <c r="B4847" s="35">
        <v>10.0</v>
      </c>
      <c r="C4847" s="35" t="s">
        <v>128</v>
      </c>
      <c r="D4847" s="36" t="s">
        <v>105</v>
      </c>
      <c r="E4847" s="35" t="s">
        <v>173</v>
      </c>
      <c r="F4847" s="46">
        <f>IF(Cadastro_Cargas!$E$3=0,0,IF(Perfil_Area!$M$11=0,0,MIN(Cadastro_Cargas!$E$3,MAX(Cadastro_Cargas!$F$3,Perfil_Area!$M$11*RANDBETWEEN(85,115)/100))))</f>
        <v>0</v>
      </c>
    </row>
    <row r="4848" ht="15.0" customHeight="1">
      <c r="A4848" s="45">
        <v>45672.4166666667</v>
      </c>
      <c r="B4848" s="35">
        <v>10.0</v>
      </c>
      <c r="C4848" s="35" t="s">
        <v>128</v>
      </c>
      <c r="D4848" s="36" t="s">
        <v>106</v>
      </c>
      <c r="E4848" s="35" t="s">
        <v>173</v>
      </c>
      <c r="F4848" s="46">
        <f>IF(Cadastro_Cargas!$E$4=0,0,IF(Perfil_Area!$M$13=0,0,MIN(Cadastro_Cargas!$E$4,MAX(Cadastro_Cargas!$F$4,Perfil_Area!$M$13*RANDBETWEEN(85,115)/100))))</f>
        <v>0</v>
      </c>
    </row>
    <row r="4849" ht="15.0" customHeight="1">
      <c r="A4849" s="45">
        <v>45672.4166666667</v>
      </c>
      <c r="B4849" s="35">
        <v>10.0</v>
      </c>
      <c r="C4849" s="35" t="s">
        <v>128</v>
      </c>
      <c r="D4849" s="36" t="s">
        <v>107</v>
      </c>
      <c r="E4849" s="35" t="s">
        <v>173</v>
      </c>
      <c r="F4849" s="46">
        <f>IF(Cadastro_Cargas!$E$5=0,0,IF(Perfil_Area!$M$15=0,0,MIN(Cadastro_Cargas!$E$5,MAX(Cadastro_Cargas!$F$5,Perfil_Area!$M$15*RANDBETWEEN(85,115)/100))))</f>
        <v>0.18</v>
      </c>
    </row>
    <row r="4850" ht="15.0" customHeight="1">
      <c r="A4850" s="45">
        <v>45672.4166666667</v>
      </c>
      <c r="B4850" s="35">
        <v>10.0</v>
      </c>
      <c r="C4850" s="35" t="s">
        <v>128</v>
      </c>
      <c r="D4850" s="39" t="s">
        <v>31</v>
      </c>
      <c r="E4850" s="35" t="s">
        <v>174</v>
      </c>
      <c r="F4850" s="46">
        <f>IF(Cadastro_Cargas!$E$6=0,0,IF(Perfil_Area!$M$3=0,0,MIN(Cadastro_Cargas!$E$6,MAX(Cadastro_Cargas!$F$6,Perfil_Area!$M$3*RANDBETWEEN(85,115)/100))))</f>
        <v>1.717</v>
      </c>
    </row>
    <row r="4851" ht="15.0" customHeight="1">
      <c r="A4851" s="45">
        <v>45672.4166666667</v>
      </c>
      <c r="B4851" s="35">
        <v>10.0</v>
      </c>
      <c r="C4851" s="35" t="s">
        <v>128</v>
      </c>
      <c r="D4851" s="40" t="s">
        <v>44</v>
      </c>
      <c r="E4851" s="35" t="s">
        <v>174</v>
      </c>
      <c r="F4851" s="46">
        <f>IF(Cadastro_Cargas!$E$7=0,0,IF(Perfil_Area!$M$5=0,0,MIN(Cadastro_Cargas!$E$7,MAX(Cadastro_Cargas!$F$7,Perfil_Area!$M$5*RANDBETWEEN(85,115)/100))))</f>
        <v>0.2603</v>
      </c>
    </row>
    <row r="4852" ht="15.0" customHeight="1">
      <c r="A4852" s="45">
        <v>45672.4166666667</v>
      </c>
      <c r="B4852" s="35">
        <v>10.0</v>
      </c>
      <c r="C4852" s="35" t="s">
        <v>128</v>
      </c>
      <c r="D4852" s="41" t="s">
        <v>56</v>
      </c>
      <c r="E4852" s="35" t="s">
        <v>174</v>
      </c>
      <c r="F4852" s="46">
        <f>IF(Cadastro_Cargas!$E$8=0,0,IF(Perfil_Area!$M$7=0,0,MIN(Cadastro_Cargas!$E$8,MAX(Cadastro_Cargas!$F$8,Perfil_Area!$M$7*RANDBETWEEN(85,115)/100))))</f>
        <v>0</v>
      </c>
    </row>
    <row r="4853" ht="15.0" customHeight="1">
      <c r="A4853" s="45">
        <v>45672.4166666667</v>
      </c>
      <c r="B4853" s="35">
        <v>10.0</v>
      </c>
      <c r="C4853" s="35" t="s">
        <v>129</v>
      </c>
      <c r="D4853" s="36" t="s">
        <v>104</v>
      </c>
      <c r="E4853" s="35" t="s">
        <v>173</v>
      </c>
      <c r="F4853" s="46">
        <f>IF(Cadastro_Cargas!$E$9=0,0,IF(Perfil_Area!$M$10=0,0,MIN(Cadastro_Cargas!$E$9,MAX(Cadastro_Cargas!$F$9,Perfil_Area!$M$10*RANDBETWEEN(85,115)/100))))</f>
        <v>0</v>
      </c>
    </row>
    <row r="4854" ht="15.0" customHeight="1">
      <c r="A4854" s="45">
        <v>45672.4166666667</v>
      </c>
      <c r="B4854" s="35">
        <v>10.0</v>
      </c>
      <c r="C4854" s="35" t="s">
        <v>129</v>
      </c>
      <c r="D4854" s="36" t="s">
        <v>105</v>
      </c>
      <c r="E4854" s="35" t="s">
        <v>173</v>
      </c>
      <c r="F4854" s="46">
        <f>IF(Cadastro_Cargas!$E$10=0,0,IF(Perfil_Area!$M$12=0,0,MIN(Cadastro_Cargas!$E$10,MAX(Cadastro_Cargas!$F$10,Perfil_Area!$M$12*RANDBETWEEN(85,115)/100))))</f>
        <v>0</v>
      </c>
    </row>
    <row r="4855" ht="15.0" customHeight="1">
      <c r="A4855" s="45">
        <v>45672.4166666667</v>
      </c>
      <c r="B4855" s="35">
        <v>10.0</v>
      </c>
      <c r="C4855" s="35" t="s">
        <v>129</v>
      </c>
      <c r="D4855" s="36" t="s">
        <v>106</v>
      </c>
      <c r="E4855" s="35" t="s">
        <v>173</v>
      </c>
      <c r="F4855" s="46">
        <f>IF(Cadastro_Cargas!$E$11=0,0,IF(Perfil_Area!$M$14=0,0,MIN(Cadastro_Cargas!$E$11,MAX(Cadastro_Cargas!$F$11,Perfil_Area!$M$14*RANDBETWEEN(85,115)/100))))</f>
        <v>2.367013373</v>
      </c>
    </row>
    <row r="4856" ht="15.0" customHeight="1">
      <c r="A4856" s="45">
        <v>45672.4166666667</v>
      </c>
      <c r="B4856" s="35">
        <v>10.0</v>
      </c>
      <c r="C4856" s="35" t="s">
        <v>129</v>
      </c>
      <c r="D4856" s="36" t="s">
        <v>107</v>
      </c>
      <c r="E4856" s="35" t="s">
        <v>173</v>
      </c>
      <c r="F4856" s="46">
        <f>IF(Cadastro_Cargas!$E$12=0,0,IF(Perfil_Area!$M$16=0,0,MIN(Cadastro_Cargas!$E$12,MAX(Cadastro_Cargas!$F$12,Perfil_Area!$M$16*RANDBETWEEN(85,115)/100))))</f>
        <v>0.2</v>
      </c>
    </row>
    <row r="4857" ht="15.0" customHeight="1">
      <c r="A4857" s="45">
        <v>45672.4166666667</v>
      </c>
      <c r="B4857" s="35">
        <v>10.0</v>
      </c>
      <c r="C4857" s="35" t="s">
        <v>129</v>
      </c>
      <c r="D4857" s="39" t="s">
        <v>31</v>
      </c>
      <c r="E4857" s="35" t="s">
        <v>174</v>
      </c>
      <c r="F4857" s="46">
        <f>IF(Cadastro_Cargas!$E$13=0,0,IF(Perfil_Area!$M$4=0,0,MIN(Cadastro_Cargas!$E$13,MAX(Cadastro_Cargas!$F$13,Perfil_Area!$M$4*RANDBETWEEN(85,115)/100))))</f>
        <v>3.725</v>
      </c>
    </row>
    <row r="4858" ht="15.0" customHeight="1">
      <c r="A4858" s="45">
        <v>45672.4166666667</v>
      </c>
      <c r="B4858" s="35">
        <v>10.0</v>
      </c>
      <c r="C4858" s="35" t="s">
        <v>129</v>
      </c>
      <c r="D4858" s="40" t="s">
        <v>44</v>
      </c>
      <c r="E4858" s="35" t="s">
        <v>174</v>
      </c>
      <c r="F4858" s="46">
        <f>IF(Cadastro_Cargas!$E$14=0,0,IF(Perfil_Area!$M$6=0,0,MIN(Cadastro_Cargas!$E$14,MAX(Cadastro_Cargas!$F$14,Perfil_Area!$M$6*RANDBETWEEN(85,115)/100))))</f>
        <v>0.3743</v>
      </c>
    </row>
    <row r="4859" ht="15.0" customHeight="1">
      <c r="A4859" s="45">
        <v>45672.4166666667</v>
      </c>
      <c r="B4859" s="35">
        <v>10.0</v>
      </c>
      <c r="C4859" s="35" t="s">
        <v>129</v>
      </c>
      <c r="D4859" s="41" t="s">
        <v>56</v>
      </c>
      <c r="E4859" s="35" t="s">
        <v>174</v>
      </c>
      <c r="F4859" s="46">
        <f>IF(Cadastro_Cargas!$E$15=0,0,IF(Perfil_Area!$M$8=0,0,MIN(Cadastro_Cargas!$E$15,MAX(Cadastro_Cargas!$F$15,Perfil_Area!$M$8*RANDBETWEEN(85,115)/100))))</f>
        <v>0</v>
      </c>
    </row>
    <row r="4860" ht="15.0" customHeight="1">
      <c r="A4860" s="45">
        <v>45672.4583333333</v>
      </c>
      <c r="B4860" s="35">
        <v>11.0</v>
      </c>
      <c r="C4860" s="35" t="s">
        <v>128</v>
      </c>
      <c r="D4860" s="36" t="s">
        <v>104</v>
      </c>
      <c r="E4860" s="35" t="s">
        <v>173</v>
      </c>
      <c r="F4860" s="46">
        <f>IF(Cadastro_Cargas!$E$2=0,0,IF(Perfil_Area!$N$9=0,0,MIN(Cadastro_Cargas!$E$2,MAX(Cadastro_Cargas!$F$2,Perfil_Area!$N$9*RANDBETWEEN(85,115)/100))))</f>
        <v>0</v>
      </c>
    </row>
    <row r="4861" ht="15.0" customHeight="1">
      <c r="A4861" s="45">
        <v>45672.4583333333</v>
      </c>
      <c r="B4861" s="35">
        <v>11.0</v>
      </c>
      <c r="C4861" s="35" t="s">
        <v>128</v>
      </c>
      <c r="D4861" s="36" t="s">
        <v>105</v>
      </c>
      <c r="E4861" s="35" t="s">
        <v>173</v>
      </c>
      <c r="F4861" s="46">
        <f>IF(Cadastro_Cargas!$E$3=0,0,IF(Perfil_Area!$N$11=0,0,MIN(Cadastro_Cargas!$E$3,MAX(Cadastro_Cargas!$F$3,Perfil_Area!$N$11*RANDBETWEEN(85,115)/100))))</f>
        <v>0</v>
      </c>
    </row>
    <row r="4862" ht="15.0" customHeight="1">
      <c r="A4862" s="45">
        <v>45672.4583333333</v>
      </c>
      <c r="B4862" s="35">
        <v>11.0</v>
      </c>
      <c r="C4862" s="35" t="s">
        <v>128</v>
      </c>
      <c r="D4862" s="36" t="s">
        <v>106</v>
      </c>
      <c r="E4862" s="35" t="s">
        <v>173</v>
      </c>
      <c r="F4862" s="46">
        <f>IF(Cadastro_Cargas!$E$4=0,0,IF(Perfil_Area!$N$13=0,0,MIN(Cadastro_Cargas!$E$4,MAX(Cadastro_Cargas!$F$4,Perfil_Area!$N$13*RANDBETWEEN(85,115)/100))))</f>
        <v>0</v>
      </c>
    </row>
    <row r="4863" ht="15.0" customHeight="1">
      <c r="A4863" s="45">
        <v>45672.4583333333</v>
      </c>
      <c r="B4863" s="35">
        <v>11.0</v>
      </c>
      <c r="C4863" s="35" t="s">
        <v>128</v>
      </c>
      <c r="D4863" s="36" t="s">
        <v>107</v>
      </c>
      <c r="E4863" s="35" t="s">
        <v>173</v>
      </c>
      <c r="F4863" s="46">
        <f>IF(Cadastro_Cargas!$E$5=0,0,IF(Perfil_Area!$N$15=0,0,MIN(Cadastro_Cargas!$E$5,MAX(Cadastro_Cargas!$F$5,Perfil_Area!$N$15*RANDBETWEEN(85,115)/100))))</f>
        <v>0.2</v>
      </c>
    </row>
    <row r="4864" ht="15.0" customHeight="1">
      <c r="A4864" s="45">
        <v>45672.4583333333</v>
      </c>
      <c r="B4864" s="35">
        <v>11.0</v>
      </c>
      <c r="C4864" s="35" t="s">
        <v>128</v>
      </c>
      <c r="D4864" s="39" t="s">
        <v>31</v>
      </c>
      <c r="E4864" s="35" t="s">
        <v>174</v>
      </c>
      <c r="F4864" s="46">
        <f>IF(Cadastro_Cargas!$E$6=0,0,IF(Perfil_Area!$N$3=0,0,MIN(Cadastro_Cargas!$E$6,MAX(Cadastro_Cargas!$F$6,Perfil_Area!$N$3*RANDBETWEEN(85,115)/100))))</f>
        <v>2.02</v>
      </c>
    </row>
    <row r="4865" ht="15.0" customHeight="1">
      <c r="A4865" s="45">
        <v>45672.4583333333</v>
      </c>
      <c r="B4865" s="35">
        <v>11.0</v>
      </c>
      <c r="C4865" s="35" t="s">
        <v>128</v>
      </c>
      <c r="D4865" s="40" t="s">
        <v>44</v>
      </c>
      <c r="E4865" s="35" t="s">
        <v>174</v>
      </c>
      <c r="F4865" s="46">
        <f>IF(Cadastro_Cargas!$E$7=0,0,IF(Perfil_Area!$N$5=0,0,MIN(Cadastro_Cargas!$E$7,MAX(Cadastro_Cargas!$F$7,Perfil_Area!$N$5*RANDBETWEEN(85,115)/100))))</f>
        <v>0.32568</v>
      </c>
    </row>
    <row r="4866" ht="15.0" customHeight="1">
      <c r="A4866" s="45">
        <v>45672.4583333333</v>
      </c>
      <c r="B4866" s="35">
        <v>11.0</v>
      </c>
      <c r="C4866" s="35" t="s">
        <v>128</v>
      </c>
      <c r="D4866" s="41" t="s">
        <v>56</v>
      </c>
      <c r="E4866" s="35" t="s">
        <v>174</v>
      </c>
      <c r="F4866" s="46">
        <f>IF(Cadastro_Cargas!$E$8=0,0,IF(Perfil_Area!$N$7=0,0,MIN(Cadastro_Cargas!$E$8,MAX(Cadastro_Cargas!$F$8,Perfil_Area!$N$7*RANDBETWEEN(85,115)/100))))</f>
        <v>0</v>
      </c>
    </row>
    <row r="4867" ht="15.0" customHeight="1">
      <c r="A4867" s="45">
        <v>45672.4583333333</v>
      </c>
      <c r="B4867" s="35">
        <v>11.0</v>
      </c>
      <c r="C4867" s="35" t="s">
        <v>129</v>
      </c>
      <c r="D4867" s="36" t="s">
        <v>104</v>
      </c>
      <c r="E4867" s="35" t="s">
        <v>173</v>
      </c>
      <c r="F4867" s="46">
        <f>IF(Cadastro_Cargas!$E$9=0,0,IF(Perfil_Area!$N$10=0,0,MIN(Cadastro_Cargas!$E$9,MAX(Cadastro_Cargas!$F$9,Perfil_Area!$N$10*RANDBETWEEN(85,115)/100))))</f>
        <v>0</v>
      </c>
    </row>
    <row r="4868" ht="15.0" customHeight="1">
      <c r="A4868" s="45">
        <v>45672.4583333333</v>
      </c>
      <c r="B4868" s="35">
        <v>11.0</v>
      </c>
      <c r="C4868" s="35" t="s">
        <v>129</v>
      </c>
      <c r="D4868" s="36" t="s">
        <v>105</v>
      </c>
      <c r="E4868" s="35" t="s">
        <v>173</v>
      </c>
      <c r="F4868" s="46">
        <f>IF(Cadastro_Cargas!$E$10=0,0,IF(Perfil_Area!$N$12=0,0,MIN(Cadastro_Cargas!$E$10,MAX(Cadastro_Cargas!$F$10,Perfil_Area!$N$12*RANDBETWEEN(85,115)/100))))</f>
        <v>0</v>
      </c>
    </row>
    <row r="4869" ht="15.0" customHeight="1">
      <c r="A4869" s="45">
        <v>45672.4583333333</v>
      </c>
      <c r="B4869" s="35">
        <v>11.0</v>
      </c>
      <c r="C4869" s="35" t="s">
        <v>129</v>
      </c>
      <c r="D4869" s="36" t="s">
        <v>106</v>
      </c>
      <c r="E4869" s="35" t="s">
        <v>173</v>
      </c>
      <c r="F4869" s="46">
        <f>IF(Cadastro_Cargas!$E$11=0,0,IF(Perfil_Area!$N$14=0,0,MIN(Cadastro_Cargas!$E$11,MAX(Cadastro_Cargas!$F$11,Perfil_Area!$N$14*RANDBETWEEN(85,115)/100))))</f>
        <v>2.367013373</v>
      </c>
    </row>
    <row r="4870" ht="15.0" customHeight="1">
      <c r="A4870" s="45">
        <v>45672.4583333333</v>
      </c>
      <c r="B4870" s="35">
        <v>11.0</v>
      </c>
      <c r="C4870" s="35" t="s">
        <v>129</v>
      </c>
      <c r="D4870" s="36" t="s">
        <v>107</v>
      </c>
      <c r="E4870" s="35" t="s">
        <v>173</v>
      </c>
      <c r="F4870" s="46">
        <f>IF(Cadastro_Cargas!$E$12=0,0,IF(Perfil_Area!$N$16=0,0,MIN(Cadastro_Cargas!$E$12,MAX(Cadastro_Cargas!$F$12,Perfil_Area!$N$16*RANDBETWEEN(85,115)/100))))</f>
        <v>0.2</v>
      </c>
    </row>
    <row r="4871" ht="15.0" customHeight="1">
      <c r="A4871" s="45">
        <v>45672.4583333333</v>
      </c>
      <c r="B4871" s="35">
        <v>11.0</v>
      </c>
      <c r="C4871" s="35" t="s">
        <v>129</v>
      </c>
      <c r="D4871" s="39" t="s">
        <v>31</v>
      </c>
      <c r="E4871" s="35" t="s">
        <v>174</v>
      </c>
      <c r="F4871" s="46">
        <f>IF(Cadastro_Cargas!$E$13=0,0,IF(Perfil_Area!$N$4=0,0,MIN(Cadastro_Cargas!$E$13,MAX(Cadastro_Cargas!$F$13,Perfil_Area!$N$4*RANDBETWEEN(85,115)/100))))</f>
        <v>3.5015</v>
      </c>
    </row>
    <row r="4872" ht="15.0" customHeight="1">
      <c r="A4872" s="45">
        <v>45672.4583333333</v>
      </c>
      <c r="B4872" s="35">
        <v>11.0</v>
      </c>
      <c r="C4872" s="35" t="s">
        <v>129</v>
      </c>
      <c r="D4872" s="40" t="s">
        <v>44</v>
      </c>
      <c r="E4872" s="35" t="s">
        <v>174</v>
      </c>
      <c r="F4872" s="46">
        <f>IF(Cadastro_Cargas!$E$14=0,0,IF(Perfil_Area!$N$6=0,0,MIN(Cadastro_Cargas!$E$14,MAX(Cadastro_Cargas!$F$14,Perfil_Area!$N$6*RANDBETWEEN(85,115)/100))))</f>
        <v>0.514</v>
      </c>
    </row>
    <row r="4873" ht="15.0" customHeight="1">
      <c r="A4873" s="45">
        <v>45672.4583333333</v>
      </c>
      <c r="B4873" s="35">
        <v>11.0</v>
      </c>
      <c r="C4873" s="35" t="s">
        <v>129</v>
      </c>
      <c r="D4873" s="41" t="s">
        <v>56</v>
      </c>
      <c r="E4873" s="35" t="s">
        <v>174</v>
      </c>
      <c r="F4873" s="46">
        <f>IF(Cadastro_Cargas!$E$15=0,0,IF(Perfil_Area!$N$8=0,0,MIN(Cadastro_Cargas!$E$15,MAX(Cadastro_Cargas!$F$15,Perfil_Area!$N$8*RANDBETWEEN(85,115)/100))))</f>
        <v>0</v>
      </c>
    </row>
    <row r="4874" ht="15.0" customHeight="1">
      <c r="A4874" s="45">
        <v>45672.5</v>
      </c>
      <c r="B4874" s="35">
        <v>12.0</v>
      </c>
      <c r="C4874" s="35" t="s">
        <v>128</v>
      </c>
      <c r="D4874" s="36" t="s">
        <v>104</v>
      </c>
      <c r="E4874" s="35" t="s">
        <v>173</v>
      </c>
      <c r="F4874" s="46">
        <f>IF(Cadastro_Cargas!$E$2=0,0,IF(Perfil_Area!$O$9=0,0,MIN(Cadastro_Cargas!$E$2,MAX(Cadastro_Cargas!$F$2,Perfil_Area!$O$9*RANDBETWEEN(85,115)/100))))</f>
        <v>0</v>
      </c>
    </row>
    <row r="4875" ht="15.0" customHeight="1">
      <c r="A4875" s="45">
        <v>45672.5</v>
      </c>
      <c r="B4875" s="35">
        <v>12.0</v>
      </c>
      <c r="C4875" s="35" t="s">
        <v>128</v>
      </c>
      <c r="D4875" s="36" t="s">
        <v>105</v>
      </c>
      <c r="E4875" s="35" t="s">
        <v>173</v>
      </c>
      <c r="F4875" s="46">
        <f>IF(Cadastro_Cargas!$E$3=0,0,IF(Perfil_Area!$O$11=0,0,MIN(Cadastro_Cargas!$E$3,MAX(Cadastro_Cargas!$F$3,Perfil_Area!$O$11*RANDBETWEEN(85,115)/100))))</f>
        <v>0</v>
      </c>
    </row>
    <row r="4876" ht="15.0" customHeight="1">
      <c r="A4876" s="45">
        <v>45672.5</v>
      </c>
      <c r="B4876" s="35">
        <v>12.0</v>
      </c>
      <c r="C4876" s="35" t="s">
        <v>128</v>
      </c>
      <c r="D4876" s="36" t="s">
        <v>106</v>
      </c>
      <c r="E4876" s="35" t="s">
        <v>173</v>
      </c>
      <c r="F4876" s="46">
        <f>IF(Cadastro_Cargas!$E$4=0,0,IF(Perfil_Area!$O$13=0,0,MIN(Cadastro_Cargas!$E$4,MAX(Cadastro_Cargas!$F$4,Perfil_Area!$O$13*RANDBETWEEN(85,115)/100))))</f>
        <v>0</v>
      </c>
    </row>
    <row r="4877" ht="15.0" customHeight="1">
      <c r="A4877" s="45">
        <v>45672.5</v>
      </c>
      <c r="B4877" s="35">
        <v>12.0</v>
      </c>
      <c r="C4877" s="35" t="s">
        <v>128</v>
      </c>
      <c r="D4877" s="36" t="s">
        <v>107</v>
      </c>
      <c r="E4877" s="35" t="s">
        <v>173</v>
      </c>
      <c r="F4877" s="46">
        <f>IF(Cadastro_Cargas!$E$5=0,0,IF(Perfil_Area!$O$15=0,0,MIN(Cadastro_Cargas!$E$5,MAX(Cadastro_Cargas!$F$5,Perfil_Area!$O$15*RANDBETWEEN(85,115)/100))))</f>
        <v>0.2</v>
      </c>
    </row>
    <row r="4878" ht="15.0" customHeight="1">
      <c r="A4878" s="45">
        <v>45672.5</v>
      </c>
      <c r="B4878" s="35">
        <v>12.0</v>
      </c>
      <c r="C4878" s="35" t="s">
        <v>128</v>
      </c>
      <c r="D4878" s="39" t="s">
        <v>31</v>
      </c>
      <c r="E4878" s="35" t="s">
        <v>174</v>
      </c>
      <c r="F4878" s="46">
        <f>IF(Cadastro_Cargas!$E$6=0,0,IF(Perfil_Area!$O$3=0,0,MIN(Cadastro_Cargas!$E$6,MAX(Cadastro_Cargas!$F$6,Perfil_Area!$O$3*RANDBETWEEN(85,115)/100))))</f>
        <v>2.02</v>
      </c>
    </row>
    <row r="4879" ht="15.0" customHeight="1">
      <c r="A4879" s="45">
        <v>45672.5</v>
      </c>
      <c r="B4879" s="35">
        <v>12.0</v>
      </c>
      <c r="C4879" s="35" t="s">
        <v>128</v>
      </c>
      <c r="D4879" s="40" t="s">
        <v>44</v>
      </c>
      <c r="E4879" s="35" t="s">
        <v>174</v>
      </c>
      <c r="F4879" s="46">
        <f>IF(Cadastro_Cargas!$E$7=0,0,IF(Perfil_Area!$O$5=0,0,MIN(Cadastro_Cargas!$E$7,MAX(Cadastro_Cargas!$F$7,Perfil_Area!$O$5*RANDBETWEEN(85,115)/100))))</f>
        <v>0.354</v>
      </c>
    </row>
    <row r="4880" ht="15.0" customHeight="1">
      <c r="A4880" s="45">
        <v>45672.5</v>
      </c>
      <c r="B4880" s="35">
        <v>12.0</v>
      </c>
      <c r="C4880" s="35" t="s">
        <v>128</v>
      </c>
      <c r="D4880" s="41" t="s">
        <v>56</v>
      </c>
      <c r="E4880" s="35" t="s">
        <v>174</v>
      </c>
      <c r="F4880" s="46">
        <f>IF(Cadastro_Cargas!$E$8=0,0,IF(Perfil_Area!$O$7=0,0,MIN(Cadastro_Cargas!$E$8,MAX(Cadastro_Cargas!$F$8,Perfil_Area!$O$7*RANDBETWEEN(85,115)/100))))</f>
        <v>0</v>
      </c>
    </row>
    <row r="4881" ht="15.0" customHeight="1">
      <c r="A4881" s="45">
        <v>45672.5</v>
      </c>
      <c r="B4881" s="35">
        <v>12.0</v>
      </c>
      <c r="C4881" s="35" t="s">
        <v>129</v>
      </c>
      <c r="D4881" s="36" t="s">
        <v>104</v>
      </c>
      <c r="E4881" s="35" t="s">
        <v>173</v>
      </c>
      <c r="F4881" s="46">
        <f>IF(Cadastro_Cargas!$E$9=0,0,IF(Perfil_Area!$O$10=0,0,MIN(Cadastro_Cargas!$E$9,MAX(Cadastro_Cargas!$F$9,Perfil_Area!$O$10*RANDBETWEEN(85,115)/100))))</f>
        <v>0</v>
      </c>
    </row>
    <row r="4882" ht="15.0" customHeight="1">
      <c r="A4882" s="45">
        <v>45672.5</v>
      </c>
      <c r="B4882" s="35">
        <v>12.0</v>
      </c>
      <c r="C4882" s="35" t="s">
        <v>129</v>
      </c>
      <c r="D4882" s="36" t="s">
        <v>105</v>
      </c>
      <c r="E4882" s="35" t="s">
        <v>173</v>
      </c>
      <c r="F4882" s="46">
        <f>IF(Cadastro_Cargas!$E$10=0,0,IF(Perfil_Area!$O$12=0,0,MIN(Cadastro_Cargas!$E$10,MAX(Cadastro_Cargas!$F$10,Perfil_Area!$O$12*RANDBETWEEN(85,115)/100))))</f>
        <v>0</v>
      </c>
    </row>
    <row r="4883" ht="15.0" customHeight="1">
      <c r="A4883" s="45">
        <v>45672.5</v>
      </c>
      <c r="B4883" s="35">
        <v>12.0</v>
      </c>
      <c r="C4883" s="35" t="s">
        <v>129</v>
      </c>
      <c r="D4883" s="36" t="s">
        <v>106</v>
      </c>
      <c r="E4883" s="35" t="s">
        <v>173</v>
      </c>
      <c r="F4883" s="46">
        <f>IF(Cadastro_Cargas!$E$11=0,0,IF(Perfil_Area!$O$14=0,0,MIN(Cadastro_Cargas!$E$11,MAX(Cadastro_Cargas!$F$11,Perfil_Area!$O$14*RANDBETWEEN(85,115)/100))))</f>
        <v>2.262882615</v>
      </c>
    </row>
    <row r="4884" ht="15.0" customHeight="1">
      <c r="A4884" s="45">
        <v>45672.5</v>
      </c>
      <c r="B4884" s="35">
        <v>12.0</v>
      </c>
      <c r="C4884" s="35" t="s">
        <v>129</v>
      </c>
      <c r="D4884" s="36" t="s">
        <v>107</v>
      </c>
      <c r="E4884" s="35" t="s">
        <v>173</v>
      </c>
      <c r="F4884" s="46">
        <f>IF(Cadastro_Cargas!$E$12=0,0,IF(Perfil_Area!$O$16=0,0,MIN(Cadastro_Cargas!$E$12,MAX(Cadastro_Cargas!$F$12,Perfil_Area!$O$16*RANDBETWEEN(85,115)/100))))</f>
        <v>0.2</v>
      </c>
    </row>
    <row r="4885" ht="15.0" customHeight="1">
      <c r="A4885" s="45">
        <v>45672.5</v>
      </c>
      <c r="B4885" s="35">
        <v>12.0</v>
      </c>
      <c r="C4885" s="35" t="s">
        <v>129</v>
      </c>
      <c r="D4885" s="39" t="s">
        <v>31</v>
      </c>
      <c r="E4885" s="35" t="s">
        <v>174</v>
      </c>
      <c r="F4885" s="46">
        <f>IF(Cadastro_Cargas!$E$13=0,0,IF(Perfil_Area!$O$4=0,0,MIN(Cadastro_Cargas!$E$13,MAX(Cadastro_Cargas!$F$13,Perfil_Area!$O$4*RANDBETWEEN(85,115)/100))))</f>
        <v>3.725</v>
      </c>
    </row>
    <row r="4886" ht="15.0" customHeight="1">
      <c r="A4886" s="45">
        <v>45672.5</v>
      </c>
      <c r="B4886" s="35">
        <v>12.0</v>
      </c>
      <c r="C4886" s="35" t="s">
        <v>129</v>
      </c>
      <c r="D4886" s="40" t="s">
        <v>44</v>
      </c>
      <c r="E4886" s="35" t="s">
        <v>174</v>
      </c>
      <c r="F4886" s="46">
        <f>IF(Cadastro_Cargas!$E$14=0,0,IF(Perfil_Area!$O$6=0,0,MIN(Cadastro_Cargas!$E$14,MAX(Cadastro_Cargas!$F$14,Perfil_Area!$O$6*RANDBETWEEN(85,115)/100))))</f>
        <v>0.514</v>
      </c>
    </row>
    <row r="4887" ht="15.0" customHeight="1">
      <c r="A4887" s="45">
        <v>45672.5</v>
      </c>
      <c r="B4887" s="35">
        <v>12.0</v>
      </c>
      <c r="C4887" s="35" t="s">
        <v>129</v>
      </c>
      <c r="D4887" s="41" t="s">
        <v>56</v>
      </c>
      <c r="E4887" s="35" t="s">
        <v>174</v>
      </c>
      <c r="F4887" s="46">
        <f>IF(Cadastro_Cargas!$E$15=0,0,IF(Perfil_Area!$O$8=0,0,MIN(Cadastro_Cargas!$E$15,MAX(Cadastro_Cargas!$F$15,Perfil_Area!$O$8*RANDBETWEEN(85,115)/100))))</f>
        <v>0</v>
      </c>
    </row>
    <row r="4888" ht="15.0" customHeight="1">
      <c r="A4888" s="45">
        <v>45672.5416666667</v>
      </c>
      <c r="B4888" s="35">
        <v>13.0</v>
      </c>
      <c r="C4888" s="35" t="s">
        <v>128</v>
      </c>
      <c r="D4888" s="36" t="s">
        <v>104</v>
      </c>
      <c r="E4888" s="35" t="s">
        <v>173</v>
      </c>
      <c r="F4888" s="46">
        <f>IF(Cadastro_Cargas!$E$2=0,0,IF(Perfil_Area!$P$9=0,0,MIN(Cadastro_Cargas!$E$2,MAX(Cadastro_Cargas!$F$2,Perfil_Area!$P$9*RANDBETWEEN(85,115)/100))))</f>
        <v>0</v>
      </c>
    </row>
    <row r="4889" ht="15.0" customHeight="1">
      <c r="A4889" s="45">
        <v>45672.5416666667</v>
      </c>
      <c r="B4889" s="35">
        <v>13.0</v>
      </c>
      <c r="C4889" s="35" t="s">
        <v>128</v>
      </c>
      <c r="D4889" s="36" t="s">
        <v>105</v>
      </c>
      <c r="E4889" s="35" t="s">
        <v>173</v>
      </c>
      <c r="F4889" s="46">
        <f>IF(Cadastro_Cargas!$E$3=0,0,IF(Perfil_Area!$P$11=0,0,MIN(Cadastro_Cargas!$E$3,MAX(Cadastro_Cargas!$F$3,Perfil_Area!$P$11*RANDBETWEEN(85,115)/100))))</f>
        <v>0</v>
      </c>
    </row>
    <row r="4890" ht="15.0" customHeight="1">
      <c r="A4890" s="45">
        <v>45672.5416666667</v>
      </c>
      <c r="B4890" s="35">
        <v>13.0</v>
      </c>
      <c r="C4890" s="35" t="s">
        <v>128</v>
      </c>
      <c r="D4890" s="36" t="s">
        <v>106</v>
      </c>
      <c r="E4890" s="35" t="s">
        <v>173</v>
      </c>
      <c r="F4890" s="46">
        <f>IF(Cadastro_Cargas!$E$4=0,0,IF(Perfil_Area!$P$13=0,0,MIN(Cadastro_Cargas!$E$4,MAX(Cadastro_Cargas!$F$4,Perfil_Area!$P$13*RANDBETWEEN(85,115)/100))))</f>
        <v>0</v>
      </c>
    </row>
    <row r="4891" ht="15.0" customHeight="1">
      <c r="A4891" s="45">
        <v>45672.5416666667</v>
      </c>
      <c r="B4891" s="35">
        <v>13.0</v>
      </c>
      <c r="C4891" s="35" t="s">
        <v>128</v>
      </c>
      <c r="D4891" s="36" t="s">
        <v>107</v>
      </c>
      <c r="E4891" s="35" t="s">
        <v>173</v>
      </c>
      <c r="F4891" s="46">
        <f>IF(Cadastro_Cargas!$E$5=0,0,IF(Perfil_Area!$P$15=0,0,MIN(Cadastro_Cargas!$E$5,MAX(Cadastro_Cargas!$F$5,Perfil_Area!$P$15*RANDBETWEEN(85,115)/100))))</f>
        <v>0.172</v>
      </c>
    </row>
    <row r="4892" ht="15.0" customHeight="1">
      <c r="A4892" s="45">
        <v>45672.5416666667</v>
      </c>
      <c r="B4892" s="35">
        <v>13.0</v>
      </c>
      <c r="C4892" s="35" t="s">
        <v>128</v>
      </c>
      <c r="D4892" s="39" t="s">
        <v>31</v>
      </c>
      <c r="E4892" s="35" t="s">
        <v>174</v>
      </c>
      <c r="F4892" s="46">
        <f>IF(Cadastro_Cargas!$E$6=0,0,IF(Perfil_Area!$P$3=0,0,MIN(Cadastro_Cargas!$E$6,MAX(Cadastro_Cargas!$F$6,Perfil_Area!$P$3*RANDBETWEEN(85,115)/100))))</f>
        <v>1.818</v>
      </c>
    </row>
    <row r="4893" ht="15.0" customHeight="1">
      <c r="A4893" s="45">
        <v>45672.5416666667</v>
      </c>
      <c r="B4893" s="35">
        <v>13.0</v>
      </c>
      <c r="C4893" s="35" t="s">
        <v>128</v>
      </c>
      <c r="D4893" s="40" t="s">
        <v>44</v>
      </c>
      <c r="E4893" s="35" t="s">
        <v>174</v>
      </c>
      <c r="F4893" s="46">
        <f>IF(Cadastro_Cargas!$E$7=0,0,IF(Perfil_Area!$P$5=0,0,MIN(Cadastro_Cargas!$E$7,MAX(Cadastro_Cargas!$F$7,Perfil_Area!$P$5*RANDBETWEEN(85,115)/100))))</f>
        <v>0.354</v>
      </c>
    </row>
    <row r="4894" ht="15.0" customHeight="1">
      <c r="A4894" s="45">
        <v>45672.5416666667</v>
      </c>
      <c r="B4894" s="35">
        <v>13.0</v>
      </c>
      <c r="C4894" s="35" t="s">
        <v>128</v>
      </c>
      <c r="D4894" s="41" t="s">
        <v>56</v>
      </c>
      <c r="E4894" s="35" t="s">
        <v>174</v>
      </c>
      <c r="F4894" s="46">
        <f>IF(Cadastro_Cargas!$E$8=0,0,IF(Perfil_Area!$P$7=0,0,MIN(Cadastro_Cargas!$E$8,MAX(Cadastro_Cargas!$F$8,Perfil_Area!$P$7*RANDBETWEEN(85,115)/100))))</f>
        <v>0</v>
      </c>
    </row>
    <row r="4895" ht="15.0" customHeight="1">
      <c r="A4895" s="45">
        <v>45672.5416666667</v>
      </c>
      <c r="B4895" s="35">
        <v>13.0</v>
      </c>
      <c r="C4895" s="35" t="s">
        <v>129</v>
      </c>
      <c r="D4895" s="36" t="s">
        <v>104</v>
      </c>
      <c r="E4895" s="35" t="s">
        <v>173</v>
      </c>
      <c r="F4895" s="46">
        <f>IF(Cadastro_Cargas!$E$9=0,0,IF(Perfil_Area!$P$10=0,0,MIN(Cadastro_Cargas!$E$9,MAX(Cadastro_Cargas!$F$9,Perfil_Area!$P$10*RANDBETWEEN(85,115)/100))))</f>
        <v>0</v>
      </c>
    </row>
    <row r="4896" ht="15.0" customHeight="1">
      <c r="A4896" s="45">
        <v>45672.5416666667</v>
      </c>
      <c r="B4896" s="35">
        <v>13.0</v>
      </c>
      <c r="C4896" s="35" t="s">
        <v>129</v>
      </c>
      <c r="D4896" s="36" t="s">
        <v>105</v>
      </c>
      <c r="E4896" s="35" t="s">
        <v>173</v>
      </c>
      <c r="F4896" s="46">
        <f>IF(Cadastro_Cargas!$E$10=0,0,IF(Perfil_Area!$P$12=0,0,MIN(Cadastro_Cargas!$E$10,MAX(Cadastro_Cargas!$F$10,Perfil_Area!$P$12*RANDBETWEEN(85,115)/100))))</f>
        <v>0</v>
      </c>
    </row>
    <row r="4897" ht="15.0" customHeight="1">
      <c r="A4897" s="45">
        <v>45672.5416666667</v>
      </c>
      <c r="B4897" s="35">
        <v>13.0</v>
      </c>
      <c r="C4897" s="35" t="s">
        <v>129</v>
      </c>
      <c r="D4897" s="36" t="s">
        <v>106</v>
      </c>
      <c r="E4897" s="35" t="s">
        <v>173</v>
      </c>
      <c r="F4897" s="46">
        <f>IF(Cadastro_Cargas!$E$11=0,0,IF(Perfil_Area!$P$14=0,0,MIN(Cadastro_Cargas!$E$11,MAX(Cadastro_Cargas!$F$11,Perfil_Area!$P$14*RANDBETWEEN(85,115)/100))))</f>
        <v>2.367013373</v>
      </c>
    </row>
    <row r="4898" ht="15.0" customHeight="1">
      <c r="A4898" s="45">
        <v>45672.5416666667</v>
      </c>
      <c r="B4898" s="35">
        <v>13.0</v>
      </c>
      <c r="C4898" s="35" t="s">
        <v>129</v>
      </c>
      <c r="D4898" s="36" t="s">
        <v>107</v>
      </c>
      <c r="E4898" s="35" t="s">
        <v>173</v>
      </c>
      <c r="F4898" s="46">
        <f>IF(Cadastro_Cargas!$E$12=0,0,IF(Perfil_Area!$P$16=0,0,MIN(Cadastro_Cargas!$E$12,MAX(Cadastro_Cargas!$F$12,Perfil_Area!$P$16*RANDBETWEEN(85,115)/100))))</f>
        <v>0.174</v>
      </c>
    </row>
    <row r="4899" ht="15.0" customHeight="1">
      <c r="A4899" s="45">
        <v>45672.5416666667</v>
      </c>
      <c r="B4899" s="35">
        <v>13.0</v>
      </c>
      <c r="C4899" s="35" t="s">
        <v>129</v>
      </c>
      <c r="D4899" s="39" t="s">
        <v>31</v>
      </c>
      <c r="E4899" s="35" t="s">
        <v>174</v>
      </c>
      <c r="F4899" s="46">
        <f>IF(Cadastro_Cargas!$E$13=0,0,IF(Perfil_Area!$P$4=0,0,MIN(Cadastro_Cargas!$E$13,MAX(Cadastro_Cargas!$F$13,Perfil_Area!$P$4*RANDBETWEEN(85,115)/100))))</f>
        <v>3.725</v>
      </c>
    </row>
    <row r="4900" ht="15.0" customHeight="1">
      <c r="A4900" s="45">
        <v>45672.5416666667</v>
      </c>
      <c r="B4900" s="35">
        <v>13.0</v>
      </c>
      <c r="C4900" s="35" t="s">
        <v>129</v>
      </c>
      <c r="D4900" s="40" t="s">
        <v>44</v>
      </c>
      <c r="E4900" s="35" t="s">
        <v>174</v>
      </c>
      <c r="F4900" s="46">
        <f>IF(Cadastro_Cargas!$E$14=0,0,IF(Perfil_Area!$P$6=0,0,MIN(Cadastro_Cargas!$E$14,MAX(Cadastro_Cargas!$F$14,Perfil_Area!$P$6*RANDBETWEEN(85,115)/100))))</f>
        <v>0.514</v>
      </c>
    </row>
    <row r="4901" ht="15.0" customHeight="1">
      <c r="A4901" s="45">
        <v>45672.5416666667</v>
      </c>
      <c r="B4901" s="35">
        <v>13.0</v>
      </c>
      <c r="C4901" s="35" t="s">
        <v>129</v>
      </c>
      <c r="D4901" s="41" t="s">
        <v>56</v>
      </c>
      <c r="E4901" s="35" t="s">
        <v>174</v>
      </c>
      <c r="F4901" s="46">
        <f>IF(Cadastro_Cargas!$E$15=0,0,IF(Perfil_Area!$P$8=0,0,MIN(Cadastro_Cargas!$E$15,MAX(Cadastro_Cargas!$F$15,Perfil_Area!$P$8*RANDBETWEEN(85,115)/100))))</f>
        <v>0</v>
      </c>
    </row>
    <row r="4902" ht="15.0" customHeight="1">
      <c r="A4902" s="45">
        <v>45672.5833333333</v>
      </c>
      <c r="B4902" s="35">
        <v>14.0</v>
      </c>
      <c r="C4902" s="35" t="s">
        <v>128</v>
      </c>
      <c r="D4902" s="36" t="s">
        <v>104</v>
      </c>
      <c r="E4902" s="35" t="s">
        <v>173</v>
      </c>
      <c r="F4902" s="46">
        <f>IF(Cadastro_Cargas!$E$2=0,0,IF(Perfil_Area!$Q$9=0,0,MIN(Cadastro_Cargas!$E$2,MAX(Cadastro_Cargas!$F$2,Perfil_Area!$Q$9*RANDBETWEEN(85,115)/100))))</f>
        <v>0</v>
      </c>
    </row>
    <row r="4903" ht="15.0" customHeight="1">
      <c r="A4903" s="45">
        <v>45672.5833333333</v>
      </c>
      <c r="B4903" s="35">
        <v>14.0</v>
      </c>
      <c r="C4903" s="35" t="s">
        <v>128</v>
      </c>
      <c r="D4903" s="36" t="s">
        <v>105</v>
      </c>
      <c r="E4903" s="35" t="s">
        <v>173</v>
      </c>
      <c r="F4903" s="46">
        <f>IF(Cadastro_Cargas!$E$3=0,0,IF(Perfil_Area!$Q$11=0,0,MIN(Cadastro_Cargas!$E$3,MAX(Cadastro_Cargas!$F$3,Perfil_Area!$Q$11*RANDBETWEEN(85,115)/100))))</f>
        <v>0</v>
      </c>
    </row>
    <row r="4904" ht="15.0" customHeight="1">
      <c r="A4904" s="45">
        <v>45672.5833333333</v>
      </c>
      <c r="B4904" s="35">
        <v>14.0</v>
      </c>
      <c r="C4904" s="35" t="s">
        <v>128</v>
      </c>
      <c r="D4904" s="36" t="s">
        <v>106</v>
      </c>
      <c r="E4904" s="35" t="s">
        <v>173</v>
      </c>
      <c r="F4904" s="46">
        <f>IF(Cadastro_Cargas!$E$4=0,0,IF(Perfil_Area!$Q$13=0,0,MIN(Cadastro_Cargas!$E$4,MAX(Cadastro_Cargas!$F$4,Perfil_Area!$Q$13*RANDBETWEEN(85,115)/100))))</f>
        <v>0</v>
      </c>
    </row>
    <row r="4905" ht="15.0" customHeight="1">
      <c r="A4905" s="45">
        <v>45672.5833333333</v>
      </c>
      <c r="B4905" s="35">
        <v>14.0</v>
      </c>
      <c r="C4905" s="35" t="s">
        <v>128</v>
      </c>
      <c r="D4905" s="36" t="s">
        <v>107</v>
      </c>
      <c r="E4905" s="35" t="s">
        <v>173</v>
      </c>
      <c r="F4905" s="46">
        <f>IF(Cadastro_Cargas!$E$5=0,0,IF(Perfil_Area!$Q$15=0,0,MIN(Cadastro_Cargas!$E$5,MAX(Cadastro_Cargas!$F$5,Perfil_Area!$Q$15*RANDBETWEEN(85,115)/100))))</f>
        <v>0.2</v>
      </c>
    </row>
    <row r="4906" ht="15.0" customHeight="1">
      <c r="A4906" s="45">
        <v>45672.5833333333</v>
      </c>
      <c r="B4906" s="35">
        <v>14.0</v>
      </c>
      <c r="C4906" s="35" t="s">
        <v>128</v>
      </c>
      <c r="D4906" s="39" t="s">
        <v>31</v>
      </c>
      <c r="E4906" s="35" t="s">
        <v>174</v>
      </c>
      <c r="F4906" s="46">
        <f>IF(Cadastro_Cargas!$E$6=0,0,IF(Perfil_Area!$Q$3=0,0,MIN(Cadastro_Cargas!$E$6,MAX(Cadastro_Cargas!$F$6,Perfil_Area!$Q$3*RANDBETWEEN(85,115)/100))))</f>
        <v>2.02</v>
      </c>
    </row>
    <row r="4907" ht="15.0" customHeight="1">
      <c r="A4907" s="45">
        <v>45672.5833333333</v>
      </c>
      <c r="B4907" s="35">
        <v>14.0</v>
      </c>
      <c r="C4907" s="35" t="s">
        <v>128</v>
      </c>
      <c r="D4907" s="40" t="s">
        <v>44</v>
      </c>
      <c r="E4907" s="35" t="s">
        <v>174</v>
      </c>
      <c r="F4907" s="46">
        <f>IF(Cadastro_Cargas!$E$7=0,0,IF(Perfil_Area!$Q$5=0,0,MIN(Cadastro_Cargas!$E$7,MAX(Cadastro_Cargas!$F$7,Perfil_Area!$Q$5*RANDBETWEEN(85,115)/100))))</f>
        <v>0.354</v>
      </c>
    </row>
    <row r="4908" ht="15.0" customHeight="1">
      <c r="A4908" s="45">
        <v>45672.5833333333</v>
      </c>
      <c r="B4908" s="35">
        <v>14.0</v>
      </c>
      <c r="C4908" s="35" t="s">
        <v>128</v>
      </c>
      <c r="D4908" s="41" t="s">
        <v>56</v>
      </c>
      <c r="E4908" s="35" t="s">
        <v>174</v>
      </c>
      <c r="F4908" s="46">
        <f>IF(Cadastro_Cargas!$E$8=0,0,IF(Perfil_Area!$Q$7=0,0,MIN(Cadastro_Cargas!$E$8,MAX(Cadastro_Cargas!$F$8,Perfil_Area!$Q$7*RANDBETWEEN(85,115)/100))))</f>
        <v>0</v>
      </c>
    </row>
    <row r="4909" ht="15.0" customHeight="1">
      <c r="A4909" s="45">
        <v>45672.5833333333</v>
      </c>
      <c r="B4909" s="35">
        <v>14.0</v>
      </c>
      <c r="C4909" s="35" t="s">
        <v>129</v>
      </c>
      <c r="D4909" s="36" t="s">
        <v>104</v>
      </c>
      <c r="E4909" s="35" t="s">
        <v>173</v>
      </c>
      <c r="F4909" s="46">
        <f>IF(Cadastro_Cargas!$E$9=0,0,IF(Perfil_Area!$Q$10=0,0,MIN(Cadastro_Cargas!$E$9,MAX(Cadastro_Cargas!$F$9,Perfil_Area!$Q$10*RANDBETWEEN(85,115)/100))))</f>
        <v>0</v>
      </c>
    </row>
    <row r="4910" ht="15.0" customHeight="1">
      <c r="A4910" s="45">
        <v>45672.5833333333</v>
      </c>
      <c r="B4910" s="35">
        <v>14.0</v>
      </c>
      <c r="C4910" s="35" t="s">
        <v>129</v>
      </c>
      <c r="D4910" s="36" t="s">
        <v>105</v>
      </c>
      <c r="E4910" s="35" t="s">
        <v>173</v>
      </c>
      <c r="F4910" s="46">
        <f>IF(Cadastro_Cargas!$E$10=0,0,IF(Perfil_Area!$Q$12=0,0,MIN(Cadastro_Cargas!$E$10,MAX(Cadastro_Cargas!$F$10,Perfil_Area!$Q$12*RANDBETWEEN(85,115)/100))))</f>
        <v>16.896</v>
      </c>
    </row>
    <row r="4911" ht="15.0" customHeight="1">
      <c r="A4911" s="45">
        <v>45672.5833333333</v>
      </c>
      <c r="B4911" s="35">
        <v>14.0</v>
      </c>
      <c r="C4911" s="35" t="s">
        <v>129</v>
      </c>
      <c r="D4911" s="36" t="s">
        <v>106</v>
      </c>
      <c r="E4911" s="35" t="s">
        <v>173</v>
      </c>
      <c r="F4911" s="46">
        <f>IF(Cadastro_Cargas!$E$11=0,0,IF(Perfil_Area!$Q$14=0,0,MIN(Cadastro_Cargas!$E$11,MAX(Cadastro_Cargas!$F$11,Perfil_Area!$Q$14*RANDBETWEEN(85,115)/100))))</f>
        <v>2.367013373</v>
      </c>
    </row>
    <row r="4912" ht="15.0" customHeight="1">
      <c r="A4912" s="45">
        <v>45672.5833333333</v>
      </c>
      <c r="B4912" s="35">
        <v>14.0</v>
      </c>
      <c r="C4912" s="35" t="s">
        <v>129</v>
      </c>
      <c r="D4912" s="36" t="s">
        <v>107</v>
      </c>
      <c r="E4912" s="35" t="s">
        <v>173</v>
      </c>
      <c r="F4912" s="46">
        <f>IF(Cadastro_Cargas!$E$12=0,0,IF(Perfil_Area!$Q$16=0,0,MIN(Cadastro_Cargas!$E$12,MAX(Cadastro_Cargas!$F$12,Perfil_Area!$Q$16*RANDBETWEEN(85,115)/100))))</f>
        <v>0.2</v>
      </c>
    </row>
    <row r="4913" ht="15.0" customHeight="1">
      <c r="A4913" s="45">
        <v>45672.5833333333</v>
      </c>
      <c r="B4913" s="35">
        <v>14.0</v>
      </c>
      <c r="C4913" s="35" t="s">
        <v>129</v>
      </c>
      <c r="D4913" s="39" t="s">
        <v>31</v>
      </c>
      <c r="E4913" s="35" t="s">
        <v>174</v>
      </c>
      <c r="F4913" s="46">
        <f>IF(Cadastro_Cargas!$E$13=0,0,IF(Perfil_Area!$Q$4=0,0,MIN(Cadastro_Cargas!$E$13,MAX(Cadastro_Cargas!$F$13,Perfil_Area!$Q$4*RANDBETWEEN(85,115)/100))))</f>
        <v>3.38975</v>
      </c>
    </row>
    <row r="4914" ht="15.0" customHeight="1">
      <c r="A4914" s="45">
        <v>45672.5833333333</v>
      </c>
      <c r="B4914" s="35">
        <v>14.0</v>
      </c>
      <c r="C4914" s="35" t="s">
        <v>129</v>
      </c>
      <c r="D4914" s="40" t="s">
        <v>44</v>
      </c>
      <c r="E4914" s="35" t="s">
        <v>174</v>
      </c>
      <c r="F4914" s="46">
        <f>IF(Cadastro_Cargas!$E$14=0,0,IF(Perfil_Area!$Q$6=0,0,MIN(Cadastro_Cargas!$E$14,MAX(Cadastro_Cargas!$F$14,Perfil_Area!$Q$6*RANDBETWEEN(85,115)/100))))</f>
        <v>0.514</v>
      </c>
    </row>
    <row r="4915" ht="15.0" customHeight="1">
      <c r="A4915" s="45">
        <v>45672.5833333333</v>
      </c>
      <c r="B4915" s="35">
        <v>14.0</v>
      </c>
      <c r="C4915" s="35" t="s">
        <v>129</v>
      </c>
      <c r="D4915" s="41" t="s">
        <v>56</v>
      </c>
      <c r="E4915" s="35" t="s">
        <v>174</v>
      </c>
      <c r="F4915" s="46">
        <f>IF(Cadastro_Cargas!$E$15=0,0,IF(Perfil_Area!$Q$8=0,0,MIN(Cadastro_Cargas!$E$15,MAX(Cadastro_Cargas!$F$15,Perfil_Area!$Q$8*RANDBETWEEN(85,115)/100))))</f>
        <v>0</v>
      </c>
    </row>
    <row r="4916" ht="15.0" customHeight="1">
      <c r="A4916" s="45">
        <v>45672.625</v>
      </c>
      <c r="B4916" s="35">
        <v>15.0</v>
      </c>
      <c r="C4916" s="35" t="s">
        <v>128</v>
      </c>
      <c r="D4916" s="36" t="s">
        <v>104</v>
      </c>
      <c r="E4916" s="35" t="s">
        <v>173</v>
      </c>
      <c r="F4916" s="46">
        <f>IF(Cadastro_Cargas!$E$2=0,0,IF(Perfil_Area!$R$9=0,0,MIN(Cadastro_Cargas!$E$2,MAX(Cadastro_Cargas!$F$2,Perfil_Area!$R$9*RANDBETWEEN(85,115)/100))))</f>
        <v>0</v>
      </c>
    </row>
    <row r="4917" ht="15.0" customHeight="1">
      <c r="A4917" s="45">
        <v>45672.625</v>
      </c>
      <c r="B4917" s="35">
        <v>15.0</v>
      </c>
      <c r="C4917" s="35" t="s">
        <v>128</v>
      </c>
      <c r="D4917" s="36" t="s">
        <v>105</v>
      </c>
      <c r="E4917" s="35" t="s">
        <v>173</v>
      </c>
      <c r="F4917" s="46">
        <f>IF(Cadastro_Cargas!$E$3=0,0,IF(Perfil_Area!$R$11=0,0,MIN(Cadastro_Cargas!$E$3,MAX(Cadastro_Cargas!$F$3,Perfil_Area!$R$11*RANDBETWEEN(85,115)/100))))</f>
        <v>0</v>
      </c>
    </row>
    <row r="4918" ht="15.0" customHeight="1">
      <c r="A4918" s="45">
        <v>45672.625</v>
      </c>
      <c r="B4918" s="35">
        <v>15.0</v>
      </c>
      <c r="C4918" s="35" t="s">
        <v>128</v>
      </c>
      <c r="D4918" s="36" t="s">
        <v>106</v>
      </c>
      <c r="E4918" s="35" t="s">
        <v>173</v>
      </c>
      <c r="F4918" s="46">
        <f>IF(Cadastro_Cargas!$E$4=0,0,IF(Perfil_Area!$R$13=0,0,MIN(Cadastro_Cargas!$E$4,MAX(Cadastro_Cargas!$F$4,Perfil_Area!$R$13*RANDBETWEEN(85,115)/100))))</f>
        <v>0</v>
      </c>
    </row>
    <row r="4919" ht="15.0" customHeight="1">
      <c r="A4919" s="45">
        <v>45672.625</v>
      </c>
      <c r="B4919" s="35">
        <v>15.0</v>
      </c>
      <c r="C4919" s="35" t="s">
        <v>128</v>
      </c>
      <c r="D4919" s="36" t="s">
        <v>107</v>
      </c>
      <c r="E4919" s="35" t="s">
        <v>173</v>
      </c>
      <c r="F4919" s="46">
        <f>IF(Cadastro_Cargas!$E$5=0,0,IF(Perfil_Area!$R$15=0,0,MIN(Cadastro_Cargas!$E$5,MAX(Cadastro_Cargas!$F$5,Perfil_Area!$R$15*RANDBETWEEN(85,115)/100))))</f>
        <v>0.2</v>
      </c>
    </row>
    <row r="4920" ht="15.0" customHeight="1">
      <c r="A4920" s="45">
        <v>45672.625</v>
      </c>
      <c r="B4920" s="35">
        <v>15.0</v>
      </c>
      <c r="C4920" s="35" t="s">
        <v>128</v>
      </c>
      <c r="D4920" s="39" t="s">
        <v>31</v>
      </c>
      <c r="E4920" s="35" t="s">
        <v>174</v>
      </c>
      <c r="F4920" s="46">
        <f>IF(Cadastro_Cargas!$E$6=0,0,IF(Perfil_Area!$R$3=0,0,MIN(Cadastro_Cargas!$E$6,MAX(Cadastro_Cargas!$F$6,Perfil_Area!$R$3*RANDBETWEEN(85,115)/100))))</f>
        <v>2.02</v>
      </c>
    </row>
    <row r="4921" ht="15.0" customHeight="1">
      <c r="A4921" s="45">
        <v>45672.625</v>
      </c>
      <c r="B4921" s="35">
        <v>15.0</v>
      </c>
      <c r="C4921" s="35" t="s">
        <v>128</v>
      </c>
      <c r="D4921" s="40" t="s">
        <v>44</v>
      </c>
      <c r="E4921" s="35" t="s">
        <v>174</v>
      </c>
      <c r="F4921" s="46">
        <f>IF(Cadastro_Cargas!$E$7=0,0,IF(Perfil_Area!$R$5=0,0,MIN(Cadastro_Cargas!$E$7,MAX(Cadastro_Cargas!$F$7,Perfil_Area!$R$5*RANDBETWEEN(85,115)/100))))</f>
        <v>0.354</v>
      </c>
    </row>
    <row r="4922" ht="15.0" customHeight="1">
      <c r="A4922" s="45">
        <v>45672.625</v>
      </c>
      <c r="B4922" s="35">
        <v>15.0</v>
      </c>
      <c r="C4922" s="35" t="s">
        <v>128</v>
      </c>
      <c r="D4922" s="41" t="s">
        <v>56</v>
      </c>
      <c r="E4922" s="35" t="s">
        <v>174</v>
      </c>
      <c r="F4922" s="46">
        <f>IF(Cadastro_Cargas!$E$8=0,0,IF(Perfil_Area!$R$7=0,0,MIN(Cadastro_Cargas!$E$8,MAX(Cadastro_Cargas!$F$8,Perfil_Area!$R$7*RANDBETWEEN(85,115)/100))))</f>
        <v>0</v>
      </c>
    </row>
    <row r="4923" ht="15.0" customHeight="1">
      <c r="A4923" s="45">
        <v>45672.625</v>
      </c>
      <c r="B4923" s="35">
        <v>15.0</v>
      </c>
      <c r="C4923" s="35" t="s">
        <v>129</v>
      </c>
      <c r="D4923" s="36" t="s">
        <v>104</v>
      </c>
      <c r="E4923" s="35" t="s">
        <v>173</v>
      </c>
      <c r="F4923" s="46">
        <f>IF(Cadastro_Cargas!$E$9=0,0,IF(Perfil_Area!$R$10=0,0,MIN(Cadastro_Cargas!$E$9,MAX(Cadastro_Cargas!$F$9,Perfil_Area!$R$10*RANDBETWEEN(85,115)/100))))</f>
        <v>0</v>
      </c>
    </row>
    <row r="4924" ht="15.0" customHeight="1">
      <c r="A4924" s="45">
        <v>45672.625</v>
      </c>
      <c r="B4924" s="35">
        <v>15.0</v>
      </c>
      <c r="C4924" s="35" t="s">
        <v>129</v>
      </c>
      <c r="D4924" s="36" t="s">
        <v>105</v>
      </c>
      <c r="E4924" s="35" t="s">
        <v>173</v>
      </c>
      <c r="F4924" s="46">
        <f>IF(Cadastro_Cargas!$E$10=0,0,IF(Perfil_Area!$R$12=0,0,MIN(Cadastro_Cargas!$E$10,MAX(Cadastro_Cargas!$F$10,Perfil_Area!$R$12*RANDBETWEEN(85,115)/100))))</f>
        <v>15.84</v>
      </c>
    </row>
    <row r="4925" ht="15.0" customHeight="1">
      <c r="A4925" s="45">
        <v>45672.625</v>
      </c>
      <c r="B4925" s="35">
        <v>15.0</v>
      </c>
      <c r="C4925" s="35" t="s">
        <v>129</v>
      </c>
      <c r="D4925" s="36" t="s">
        <v>106</v>
      </c>
      <c r="E4925" s="35" t="s">
        <v>173</v>
      </c>
      <c r="F4925" s="46">
        <f>IF(Cadastro_Cargas!$E$11=0,0,IF(Perfil_Area!$R$14=0,0,MIN(Cadastro_Cargas!$E$11,MAX(Cadastro_Cargas!$F$11,Perfil_Area!$R$14*RANDBETWEEN(85,115)/100))))</f>
        <v>2.149114413</v>
      </c>
    </row>
    <row r="4926" ht="15.0" customHeight="1">
      <c r="A4926" s="45">
        <v>45672.625</v>
      </c>
      <c r="B4926" s="35">
        <v>15.0</v>
      </c>
      <c r="C4926" s="35" t="s">
        <v>129</v>
      </c>
      <c r="D4926" s="36" t="s">
        <v>107</v>
      </c>
      <c r="E4926" s="35" t="s">
        <v>173</v>
      </c>
      <c r="F4926" s="46">
        <f>IF(Cadastro_Cargas!$E$12=0,0,IF(Perfil_Area!$R$16=0,0,MIN(Cadastro_Cargas!$E$12,MAX(Cadastro_Cargas!$F$12,Perfil_Area!$R$16*RANDBETWEEN(85,115)/100))))</f>
        <v>0.2</v>
      </c>
    </row>
    <row r="4927" ht="15.0" customHeight="1">
      <c r="A4927" s="45">
        <v>45672.625</v>
      </c>
      <c r="B4927" s="35">
        <v>15.0</v>
      </c>
      <c r="C4927" s="35" t="s">
        <v>129</v>
      </c>
      <c r="D4927" s="39" t="s">
        <v>31</v>
      </c>
      <c r="E4927" s="35" t="s">
        <v>174</v>
      </c>
      <c r="F4927" s="46">
        <f>IF(Cadastro_Cargas!$E$13=0,0,IF(Perfil_Area!$R$4=0,0,MIN(Cadastro_Cargas!$E$13,MAX(Cadastro_Cargas!$F$13,Perfil_Area!$R$4*RANDBETWEEN(85,115)/100))))</f>
        <v>3.725</v>
      </c>
    </row>
    <row r="4928" ht="15.0" customHeight="1">
      <c r="A4928" s="45">
        <v>45672.625</v>
      </c>
      <c r="B4928" s="35">
        <v>15.0</v>
      </c>
      <c r="C4928" s="35" t="s">
        <v>129</v>
      </c>
      <c r="D4928" s="40" t="s">
        <v>44</v>
      </c>
      <c r="E4928" s="35" t="s">
        <v>174</v>
      </c>
      <c r="F4928" s="46">
        <f>IF(Cadastro_Cargas!$E$14=0,0,IF(Perfil_Area!$R$6=0,0,MIN(Cadastro_Cargas!$E$14,MAX(Cadastro_Cargas!$F$14,Perfil_Area!$R$6*RANDBETWEEN(85,115)/100))))</f>
        <v>0.514</v>
      </c>
    </row>
    <row r="4929" ht="15.0" customHeight="1">
      <c r="A4929" s="45">
        <v>45672.625</v>
      </c>
      <c r="B4929" s="35">
        <v>15.0</v>
      </c>
      <c r="C4929" s="35" t="s">
        <v>129</v>
      </c>
      <c r="D4929" s="41" t="s">
        <v>56</v>
      </c>
      <c r="E4929" s="35" t="s">
        <v>174</v>
      </c>
      <c r="F4929" s="46">
        <f>IF(Cadastro_Cargas!$E$15=0,0,IF(Perfil_Area!$R$8=0,0,MIN(Cadastro_Cargas!$E$15,MAX(Cadastro_Cargas!$F$15,Perfil_Area!$R$8*RANDBETWEEN(85,115)/100))))</f>
        <v>0</v>
      </c>
    </row>
    <row r="4930" ht="15.0" customHeight="1">
      <c r="A4930" s="45">
        <v>45672.6666666667</v>
      </c>
      <c r="B4930" s="35">
        <v>16.0</v>
      </c>
      <c r="C4930" s="35" t="s">
        <v>128</v>
      </c>
      <c r="D4930" s="36" t="s">
        <v>104</v>
      </c>
      <c r="E4930" s="35" t="s">
        <v>173</v>
      </c>
      <c r="F4930" s="46">
        <f>IF(Cadastro_Cargas!$E$2=0,0,IF(Perfil_Area!$S$9=0,0,MIN(Cadastro_Cargas!$E$2,MAX(Cadastro_Cargas!$F$2,Perfil_Area!$S$9*RANDBETWEEN(85,115)/100))))</f>
        <v>0</v>
      </c>
    </row>
    <row r="4931" ht="15.0" customHeight="1">
      <c r="A4931" s="45">
        <v>45672.6666666667</v>
      </c>
      <c r="B4931" s="35">
        <v>16.0</v>
      </c>
      <c r="C4931" s="35" t="s">
        <v>128</v>
      </c>
      <c r="D4931" s="36" t="s">
        <v>105</v>
      </c>
      <c r="E4931" s="35" t="s">
        <v>173</v>
      </c>
      <c r="F4931" s="46">
        <f>IF(Cadastro_Cargas!$E$3=0,0,IF(Perfil_Area!$S$11=0,0,MIN(Cadastro_Cargas!$E$3,MAX(Cadastro_Cargas!$F$3,Perfil_Area!$S$11*RANDBETWEEN(85,115)/100))))</f>
        <v>0</v>
      </c>
    </row>
    <row r="4932" ht="15.0" customHeight="1">
      <c r="A4932" s="45">
        <v>45672.6666666667</v>
      </c>
      <c r="B4932" s="35">
        <v>16.0</v>
      </c>
      <c r="C4932" s="35" t="s">
        <v>128</v>
      </c>
      <c r="D4932" s="36" t="s">
        <v>106</v>
      </c>
      <c r="E4932" s="35" t="s">
        <v>173</v>
      </c>
      <c r="F4932" s="46">
        <f>IF(Cadastro_Cargas!$E$4=0,0,IF(Perfil_Area!$S$13=0,0,MIN(Cadastro_Cargas!$E$4,MAX(Cadastro_Cargas!$F$4,Perfil_Area!$S$13*RANDBETWEEN(85,115)/100))))</f>
        <v>0</v>
      </c>
    </row>
    <row r="4933" ht="15.0" customHeight="1">
      <c r="A4933" s="45">
        <v>45672.6666666667</v>
      </c>
      <c r="B4933" s="35">
        <v>16.0</v>
      </c>
      <c r="C4933" s="35" t="s">
        <v>128</v>
      </c>
      <c r="D4933" s="36" t="s">
        <v>107</v>
      </c>
      <c r="E4933" s="35" t="s">
        <v>173</v>
      </c>
      <c r="F4933" s="46">
        <f>IF(Cadastro_Cargas!$E$5=0,0,IF(Perfil_Area!$S$15=0,0,MIN(Cadastro_Cargas!$E$5,MAX(Cadastro_Cargas!$F$5,Perfil_Area!$S$15*RANDBETWEEN(85,115)/100))))</f>
        <v>0.192</v>
      </c>
    </row>
    <row r="4934" ht="15.0" customHeight="1">
      <c r="A4934" s="45">
        <v>45672.6666666667</v>
      </c>
      <c r="B4934" s="35">
        <v>16.0</v>
      </c>
      <c r="C4934" s="35" t="s">
        <v>128</v>
      </c>
      <c r="D4934" s="39" t="s">
        <v>31</v>
      </c>
      <c r="E4934" s="35" t="s">
        <v>174</v>
      </c>
      <c r="F4934" s="46">
        <f>IF(Cadastro_Cargas!$E$6=0,0,IF(Perfil_Area!$S$3=0,0,MIN(Cadastro_Cargas!$E$6,MAX(Cadastro_Cargas!$F$6,Perfil_Area!$S$3*RANDBETWEEN(85,115)/100))))</f>
        <v>2.02</v>
      </c>
    </row>
    <row r="4935" ht="15.0" customHeight="1">
      <c r="A4935" s="45">
        <v>45672.6666666667</v>
      </c>
      <c r="B4935" s="35">
        <v>16.0</v>
      </c>
      <c r="C4935" s="35" t="s">
        <v>128</v>
      </c>
      <c r="D4935" s="40" t="s">
        <v>44</v>
      </c>
      <c r="E4935" s="35" t="s">
        <v>174</v>
      </c>
      <c r="F4935" s="46">
        <f>IF(Cadastro_Cargas!$E$7=0,0,IF(Perfil_Area!$S$5=0,0,MIN(Cadastro_Cargas!$E$7,MAX(Cadastro_Cargas!$F$7,Perfil_Area!$S$5*RANDBETWEEN(85,115)/100))))</f>
        <v>0.29592</v>
      </c>
    </row>
    <row r="4936" ht="15.0" customHeight="1">
      <c r="A4936" s="45">
        <v>45672.6666666667</v>
      </c>
      <c r="B4936" s="35">
        <v>16.0</v>
      </c>
      <c r="C4936" s="35" t="s">
        <v>128</v>
      </c>
      <c r="D4936" s="41" t="s">
        <v>56</v>
      </c>
      <c r="E4936" s="35" t="s">
        <v>174</v>
      </c>
      <c r="F4936" s="46">
        <f>IF(Cadastro_Cargas!$E$8=0,0,IF(Perfil_Area!$S$7=0,0,MIN(Cadastro_Cargas!$E$8,MAX(Cadastro_Cargas!$F$8,Perfil_Area!$S$7*RANDBETWEEN(85,115)/100))))</f>
        <v>0</v>
      </c>
    </row>
    <row r="4937" ht="15.0" customHeight="1">
      <c r="A4937" s="45">
        <v>45672.6666666667</v>
      </c>
      <c r="B4937" s="35">
        <v>16.0</v>
      </c>
      <c r="C4937" s="35" t="s">
        <v>129</v>
      </c>
      <c r="D4937" s="36" t="s">
        <v>104</v>
      </c>
      <c r="E4937" s="35" t="s">
        <v>173</v>
      </c>
      <c r="F4937" s="46">
        <f>IF(Cadastro_Cargas!$E$9=0,0,IF(Perfil_Area!$S$10=0,0,MIN(Cadastro_Cargas!$E$9,MAX(Cadastro_Cargas!$F$9,Perfil_Area!$S$10*RANDBETWEEN(85,115)/100))))</f>
        <v>0</v>
      </c>
    </row>
    <row r="4938" ht="15.0" customHeight="1">
      <c r="A4938" s="45">
        <v>45672.6666666667</v>
      </c>
      <c r="B4938" s="35">
        <v>16.0</v>
      </c>
      <c r="C4938" s="35" t="s">
        <v>129</v>
      </c>
      <c r="D4938" s="36" t="s">
        <v>105</v>
      </c>
      <c r="E4938" s="35" t="s">
        <v>173</v>
      </c>
      <c r="F4938" s="46">
        <f>IF(Cadastro_Cargas!$E$10=0,0,IF(Perfil_Area!$S$12=0,0,MIN(Cadastro_Cargas!$E$10,MAX(Cadastro_Cargas!$F$10,Perfil_Area!$S$12*RANDBETWEEN(85,115)/100))))</f>
        <v>0</v>
      </c>
    </row>
    <row r="4939" ht="15.0" customHeight="1">
      <c r="A4939" s="45">
        <v>45672.6666666667</v>
      </c>
      <c r="B4939" s="35">
        <v>16.0</v>
      </c>
      <c r="C4939" s="35" t="s">
        <v>129</v>
      </c>
      <c r="D4939" s="36" t="s">
        <v>106</v>
      </c>
      <c r="E4939" s="35" t="s">
        <v>173</v>
      </c>
      <c r="F4939" s="46">
        <f>IF(Cadastro_Cargas!$E$11=0,0,IF(Perfil_Area!$S$14=0,0,MIN(Cadastro_Cargas!$E$11,MAX(Cadastro_Cargas!$F$11,Perfil_Area!$S$14*RANDBETWEEN(85,115)/100))))</f>
        <v>2.218288262</v>
      </c>
    </row>
    <row r="4940" ht="15.0" customHeight="1">
      <c r="A4940" s="45">
        <v>45672.6666666667</v>
      </c>
      <c r="B4940" s="35">
        <v>16.0</v>
      </c>
      <c r="C4940" s="35" t="s">
        <v>129</v>
      </c>
      <c r="D4940" s="36" t="s">
        <v>107</v>
      </c>
      <c r="E4940" s="35" t="s">
        <v>173</v>
      </c>
      <c r="F4940" s="46">
        <f>IF(Cadastro_Cargas!$E$12=0,0,IF(Perfil_Area!$S$16=0,0,MIN(Cadastro_Cargas!$E$12,MAX(Cadastro_Cargas!$F$12,Perfil_Area!$S$16*RANDBETWEEN(85,115)/100))))</f>
        <v>0.182</v>
      </c>
    </row>
    <row r="4941" ht="15.0" customHeight="1">
      <c r="A4941" s="45">
        <v>45672.6666666667</v>
      </c>
      <c r="B4941" s="35">
        <v>16.0</v>
      </c>
      <c r="C4941" s="35" t="s">
        <v>129</v>
      </c>
      <c r="D4941" s="39" t="s">
        <v>31</v>
      </c>
      <c r="E4941" s="35" t="s">
        <v>174</v>
      </c>
      <c r="F4941" s="46">
        <f>IF(Cadastro_Cargas!$E$13=0,0,IF(Perfil_Area!$S$4=0,0,MIN(Cadastro_Cargas!$E$13,MAX(Cadastro_Cargas!$F$13,Perfil_Area!$S$4*RANDBETWEEN(85,115)/100))))</f>
        <v>3.725</v>
      </c>
    </row>
    <row r="4942" ht="15.0" customHeight="1">
      <c r="A4942" s="45">
        <v>45672.6666666667</v>
      </c>
      <c r="B4942" s="35">
        <v>16.0</v>
      </c>
      <c r="C4942" s="35" t="s">
        <v>129</v>
      </c>
      <c r="D4942" s="40" t="s">
        <v>44</v>
      </c>
      <c r="E4942" s="35" t="s">
        <v>174</v>
      </c>
      <c r="F4942" s="46">
        <f>IF(Cadastro_Cargas!$E$14=0,0,IF(Perfil_Area!$S$6=0,0,MIN(Cadastro_Cargas!$E$14,MAX(Cadastro_Cargas!$F$14,Perfil_Area!$S$6*RANDBETWEEN(85,115)/100))))</f>
        <v>0.40976</v>
      </c>
    </row>
    <row r="4943" ht="15.0" customHeight="1">
      <c r="A4943" s="45">
        <v>45672.6666666667</v>
      </c>
      <c r="B4943" s="35">
        <v>16.0</v>
      </c>
      <c r="C4943" s="35" t="s">
        <v>129</v>
      </c>
      <c r="D4943" s="41" t="s">
        <v>56</v>
      </c>
      <c r="E4943" s="35" t="s">
        <v>174</v>
      </c>
      <c r="F4943" s="46">
        <f>IF(Cadastro_Cargas!$E$15=0,0,IF(Perfil_Area!$S$8=0,0,MIN(Cadastro_Cargas!$E$15,MAX(Cadastro_Cargas!$F$15,Perfil_Area!$S$8*RANDBETWEEN(85,115)/100))))</f>
        <v>0</v>
      </c>
    </row>
    <row r="4944" ht="15.0" customHeight="1">
      <c r="A4944" s="45">
        <v>45672.7083333333</v>
      </c>
      <c r="B4944" s="35">
        <v>17.0</v>
      </c>
      <c r="C4944" s="35" t="s">
        <v>128</v>
      </c>
      <c r="D4944" s="36" t="s">
        <v>104</v>
      </c>
      <c r="E4944" s="35" t="s">
        <v>173</v>
      </c>
      <c r="F4944" s="46">
        <f>IF(Cadastro_Cargas!$E$2=0,0,IF(Perfil_Area!$T$9=0,0,MIN(Cadastro_Cargas!$E$2,MAX(Cadastro_Cargas!$F$2,Perfil_Area!$T$9*RANDBETWEEN(85,115)/100))))</f>
        <v>0</v>
      </c>
    </row>
    <row r="4945" ht="15.0" customHeight="1">
      <c r="A4945" s="45">
        <v>45672.7083333333</v>
      </c>
      <c r="B4945" s="35">
        <v>17.0</v>
      </c>
      <c r="C4945" s="35" t="s">
        <v>128</v>
      </c>
      <c r="D4945" s="36" t="s">
        <v>105</v>
      </c>
      <c r="E4945" s="35" t="s">
        <v>173</v>
      </c>
      <c r="F4945" s="46">
        <f>IF(Cadastro_Cargas!$E$3=0,0,IF(Perfil_Area!$T$11=0,0,MIN(Cadastro_Cargas!$E$3,MAX(Cadastro_Cargas!$F$3,Perfil_Area!$T$11*RANDBETWEEN(85,115)/100))))</f>
        <v>0</v>
      </c>
    </row>
    <row r="4946" ht="15.0" customHeight="1">
      <c r="A4946" s="45">
        <v>45672.7083333333</v>
      </c>
      <c r="B4946" s="35">
        <v>17.0</v>
      </c>
      <c r="C4946" s="35" t="s">
        <v>128</v>
      </c>
      <c r="D4946" s="36" t="s">
        <v>106</v>
      </c>
      <c r="E4946" s="35" t="s">
        <v>173</v>
      </c>
      <c r="F4946" s="46">
        <f>IF(Cadastro_Cargas!$E$4=0,0,IF(Perfil_Area!$T$13=0,0,MIN(Cadastro_Cargas!$E$4,MAX(Cadastro_Cargas!$F$4,Perfil_Area!$T$13*RANDBETWEEN(85,115)/100))))</f>
        <v>0</v>
      </c>
    </row>
    <row r="4947" ht="15.0" customHeight="1">
      <c r="A4947" s="45">
        <v>45672.7083333333</v>
      </c>
      <c r="B4947" s="35">
        <v>17.0</v>
      </c>
      <c r="C4947" s="35" t="s">
        <v>128</v>
      </c>
      <c r="D4947" s="36" t="s">
        <v>107</v>
      </c>
      <c r="E4947" s="35" t="s">
        <v>173</v>
      </c>
      <c r="F4947" s="46">
        <f>IF(Cadastro_Cargas!$E$5=0,0,IF(Perfil_Area!$T$15=0,0,MIN(Cadastro_Cargas!$E$5,MAX(Cadastro_Cargas!$F$5,Perfil_Area!$T$15*RANDBETWEEN(85,115)/100))))</f>
        <v>0.2</v>
      </c>
    </row>
    <row r="4948" ht="15.0" customHeight="1">
      <c r="A4948" s="45">
        <v>45672.7083333333</v>
      </c>
      <c r="B4948" s="35">
        <v>17.0</v>
      </c>
      <c r="C4948" s="35" t="s">
        <v>128</v>
      </c>
      <c r="D4948" s="39" t="s">
        <v>31</v>
      </c>
      <c r="E4948" s="35" t="s">
        <v>174</v>
      </c>
      <c r="F4948" s="46">
        <f>IF(Cadastro_Cargas!$E$6=0,0,IF(Perfil_Area!$T$3=0,0,MIN(Cadastro_Cargas!$E$6,MAX(Cadastro_Cargas!$F$6,Perfil_Area!$T$3*RANDBETWEEN(85,115)/100))))</f>
        <v>0.606</v>
      </c>
    </row>
    <row r="4949" ht="15.0" customHeight="1">
      <c r="A4949" s="45">
        <v>45672.7083333333</v>
      </c>
      <c r="B4949" s="35">
        <v>17.0</v>
      </c>
      <c r="C4949" s="35" t="s">
        <v>128</v>
      </c>
      <c r="D4949" s="40" t="s">
        <v>44</v>
      </c>
      <c r="E4949" s="35" t="s">
        <v>174</v>
      </c>
      <c r="F4949" s="46">
        <f>IF(Cadastro_Cargas!$E$7=0,0,IF(Perfil_Area!$T$5=0,0,MIN(Cadastro_Cargas!$E$7,MAX(Cadastro_Cargas!$F$7,Perfil_Area!$T$5*RANDBETWEEN(85,115)/100))))</f>
        <v>0.354</v>
      </c>
    </row>
    <row r="4950" ht="15.0" customHeight="1">
      <c r="A4950" s="45">
        <v>45672.7083333333</v>
      </c>
      <c r="B4950" s="35">
        <v>17.0</v>
      </c>
      <c r="C4950" s="35" t="s">
        <v>128</v>
      </c>
      <c r="D4950" s="41" t="s">
        <v>56</v>
      </c>
      <c r="E4950" s="35" t="s">
        <v>174</v>
      </c>
      <c r="F4950" s="46">
        <f>IF(Cadastro_Cargas!$E$8=0,0,IF(Perfil_Area!$T$7=0,0,MIN(Cadastro_Cargas!$E$8,MAX(Cadastro_Cargas!$F$8,Perfil_Area!$T$7*RANDBETWEEN(85,115)/100))))</f>
        <v>0</v>
      </c>
    </row>
    <row r="4951" ht="15.0" customHeight="1">
      <c r="A4951" s="45">
        <v>45672.7083333333</v>
      </c>
      <c r="B4951" s="35">
        <v>17.0</v>
      </c>
      <c r="C4951" s="35" t="s">
        <v>129</v>
      </c>
      <c r="D4951" s="36" t="s">
        <v>104</v>
      </c>
      <c r="E4951" s="35" t="s">
        <v>173</v>
      </c>
      <c r="F4951" s="46">
        <f>IF(Cadastro_Cargas!$E$9=0,0,IF(Perfil_Area!$T$10=0,0,MIN(Cadastro_Cargas!$E$9,MAX(Cadastro_Cargas!$F$9,Perfil_Area!$T$10*RANDBETWEEN(85,115)/100))))</f>
        <v>0</v>
      </c>
    </row>
    <row r="4952" ht="15.0" customHeight="1">
      <c r="A4952" s="45">
        <v>45672.7083333333</v>
      </c>
      <c r="B4952" s="35">
        <v>17.0</v>
      </c>
      <c r="C4952" s="35" t="s">
        <v>129</v>
      </c>
      <c r="D4952" s="36" t="s">
        <v>105</v>
      </c>
      <c r="E4952" s="35" t="s">
        <v>173</v>
      </c>
      <c r="F4952" s="46">
        <f>IF(Cadastro_Cargas!$E$10=0,0,IF(Perfil_Area!$T$12=0,0,MIN(Cadastro_Cargas!$E$10,MAX(Cadastro_Cargas!$F$10,Perfil_Area!$T$12*RANDBETWEEN(85,115)/100))))</f>
        <v>0</v>
      </c>
    </row>
    <row r="4953" ht="15.0" customHeight="1">
      <c r="A4953" s="45">
        <v>45672.7083333333</v>
      </c>
      <c r="B4953" s="35">
        <v>17.0</v>
      </c>
      <c r="C4953" s="35" t="s">
        <v>129</v>
      </c>
      <c r="D4953" s="36" t="s">
        <v>106</v>
      </c>
      <c r="E4953" s="35" t="s">
        <v>173</v>
      </c>
      <c r="F4953" s="46">
        <f>IF(Cadastro_Cargas!$E$11=0,0,IF(Perfil_Area!$T$14=0,0,MIN(Cadastro_Cargas!$E$11,MAX(Cadastro_Cargas!$F$11,Perfil_Area!$T$14*RANDBETWEEN(85,115)/100))))</f>
        <v>2.367013373</v>
      </c>
    </row>
    <row r="4954" ht="15.0" customHeight="1">
      <c r="A4954" s="45">
        <v>45672.7083333333</v>
      </c>
      <c r="B4954" s="35">
        <v>17.0</v>
      </c>
      <c r="C4954" s="35" t="s">
        <v>129</v>
      </c>
      <c r="D4954" s="36" t="s">
        <v>107</v>
      </c>
      <c r="E4954" s="35" t="s">
        <v>173</v>
      </c>
      <c r="F4954" s="46">
        <f>IF(Cadastro_Cargas!$E$12=0,0,IF(Perfil_Area!$T$16=0,0,MIN(Cadastro_Cargas!$E$12,MAX(Cadastro_Cargas!$F$12,Perfil_Area!$T$16*RANDBETWEEN(85,115)/100))))</f>
        <v>0.2</v>
      </c>
    </row>
    <row r="4955" ht="15.0" customHeight="1">
      <c r="A4955" s="45">
        <v>45672.7083333333</v>
      </c>
      <c r="B4955" s="35">
        <v>17.0</v>
      </c>
      <c r="C4955" s="35" t="s">
        <v>129</v>
      </c>
      <c r="D4955" s="39" t="s">
        <v>31</v>
      </c>
      <c r="E4955" s="35" t="s">
        <v>174</v>
      </c>
      <c r="F4955" s="46">
        <f>IF(Cadastro_Cargas!$E$13=0,0,IF(Perfil_Area!$T$4=0,0,MIN(Cadastro_Cargas!$E$13,MAX(Cadastro_Cargas!$F$13,Perfil_Area!$T$4*RANDBETWEEN(85,115)/100))))</f>
        <v>1.1175</v>
      </c>
    </row>
    <row r="4956" ht="15.0" customHeight="1">
      <c r="A4956" s="45">
        <v>45672.7083333333</v>
      </c>
      <c r="B4956" s="35">
        <v>17.0</v>
      </c>
      <c r="C4956" s="35" t="s">
        <v>129</v>
      </c>
      <c r="D4956" s="40" t="s">
        <v>44</v>
      </c>
      <c r="E4956" s="35" t="s">
        <v>174</v>
      </c>
      <c r="F4956" s="46">
        <f>IF(Cadastro_Cargas!$E$14=0,0,IF(Perfil_Area!$T$6=0,0,MIN(Cadastro_Cargas!$E$14,MAX(Cadastro_Cargas!$F$14,Perfil_Area!$T$6*RANDBETWEEN(85,115)/100))))</f>
        <v>0.514</v>
      </c>
    </row>
    <row r="4957" ht="15.0" customHeight="1">
      <c r="A4957" s="45">
        <v>45672.7083333333</v>
      </c>
      <c r="B4957" s="35">
        <v>17.0</v>
      </c>
      <c r="C4957" s="35" t="s">
        <v>129</v>
      </c>
      <c r="D4957" s="41" t="s">
        <v>56</v>
      </c>
      <c r="E4957" s="35" t="s">
        <v>174</v>
      </c>
      <c r="F4957" s="46">
        <f>IF(Cadastro_Cargas!$E$15=0,0,IF(Perfil_Area!$T$8=0,0,MIN(Cadastro_Cargas!$E$15,MAX(Cadastro_Cargas!$F$15,Perfil_Area!$T$8*RANDBETWEEN(85,115)/100))))</f>
        <v>0</v>
      </c>
    </row>
    <row r="4958" ht="15.0" customHeight="1">
      <c r="A4958" s="45">
        <v>45672.75</v>
      </c>
      <c r="B4958" s="35">
        <v>18.0</v>
      </c>
      <c r="C4958" s="35" t="s">
        <v>128</v>
      </c>
      <c r="D4958" s="36" t="s">
        <v>104</v>
      </c>
      <c r="E4958" s="35" t="s">
        <v>173</v>
      </c>
      <c r="F4958" s="46">
        <f>IF(Cadastro_Cargas!$E$2=0,0,IF(Perfil_Area!$U$9=0,0,MIN(Cadastro_Cargas!$E$2,MAX(Cadastro_Cargas!$F$2,Perfil_Area!$U$9*RANDBETWEEN(85,115)/100))))</f>
        <v>0</v>
      </c>
    </row>
    <row r="4959" ht="15.0" customHeight="1">
      <c r="A4959" s="45">
        <v>45672.75</v>
      </c>
      <c r="B4959" s="35">
        <v>18.0</v>
      </c>
      <c r="C4959" s="35" t="s">
        <v>128</v>
      </c>
      <c r="D4959" s="36" t="s">
        <v>105</v>
      </c>
      <c r="E4959" s="35" t="s">
        <v>173</v>
      </c>
      <c r="F4959" s="46">
        <f>IF(Cadastro_Cargas!$E$3=0,0,IF(Perfil_Area!$U$11=0,0,MIN(Cadastro_Cargas!$E$3,MAX(Cadastro_Cargas!$F$3,Perfil_Area!$U$11*RANDBETWEEN(85,115)/100))))</f>
        <v>0</v>
      </c>
    </row>
    <row r="4960" ht="15.0" customHeight="1">
      <c r="A4960" s="45">
        <v>45672.75</v>
      </c>
      <c r="B4960" s="35">
        <v>18.0</v>
      </c>
      <c r="C4960" s="35" t="s">
        <v>128</v>
      </c>
      <c r="D4960" s="36" t="s">
        <v>106</v>
      </c>
      <c r="E4960" s="35" t="s">
        <v>173</v>
      </c>
      <c r="F4960" s="46">
        <f>IF(Cadastro_Cargas!$E$4=0,0,IF(Perfil_Area!$U$13=0,0,MIN(Cadastro_Cargas!$E$4,MAX(Cadastro_Cargas!$F$4,Perfil_Area!$U$13*RANDBETWEEN(85,115)/100))))</f>
        <v>0</v>
      </c>
    </row>
    <row r="4961" ht="15.0" customHeight="1">
      <c r="A4961" s="45">
        <v>45672.75</v>
      </c>
      <c r="B4961" s="35">
        <v>18.0</v>
      </c>
      <c r="C4961" s="35" t="s">
        <v>128</v>
      </c>
      <c r="D4961" s="36" t="s">
        <v>107</v>
      </c>
      <c r="E4961" s="35" t="s">
        <v>173</v>
      </c>
      <c r="F4961" s="46">
        <f>IF(Cadastro_Cargas!$E$5=0,0,IF(Perfil_Area!$U$15=0,0,MIN(Cadastro_Cargas!$E$5,MAX(Cadastro_Cargas!$F$5,Perfil_Area!$U$15*RANDBETWEEN(85,115)/100))))</f>
        <v>0.174</v>
      </c>
    </row>
    <row r="4962" ht="15.0" customHeight="1">
      <c r="A4962" s="45">
        <v>45672.75</v>
      </c>
      <c r="B4962" s="35">
        <v>18.0</v>
      </c>
      <c r="C4962" s="35" t="s">
        <v>128</v>
      </c>
      <c r="D4962" s="39" t="s">
        <v>31</v>
      </c>
      <c r="E4962" s="35" t="s">
        <v>174</v>
      </c>
      <c r="F4962" s="46">
        <f>IF(Cadastro_Cargas!$E$6=0,0,IF(Perfil_Area!$U$3=0,0,MIN(Cadastro_Cargas!$E$6,MAX(Cadastro_Cargas!$F$6,Perfil_Area!$U$3*RANDBETWEEN(85,115)/100))))</f>
        <v>0.606</v>
      </c>
    </row>
    <row r="4963" ht="15.0" customHeight="1">
      <c r="A4963" s="45">
        <v>45672.75</v>
      </c>
      <c r="B4963" s="35">
        <v>18.0</v>
      </c>
      <c r="C4963" s="35" t="s">
        <v>128</v>
      </c>
      <c r="D4963" s="40" t="s">
        <v>44</v>
      </c>
      <c r="E4963" s="35" t="s">
        <v>174</v>
      </c>
      <c r="F4963" s="46">
        <f>IF(Cadastro_Cargas!$E$7=0,0,IF(Perfil_Area!$U$5=0,0,MIN(Cadastro_Cargas!$E$7,MAX(Cadastro_Cargas!$F$7,Perfil_Area!$U$5*RANDBETWEEN(85,115)/100))))</f>
        <v>0.354</v>
      </c>
    </row>
    <row r="4964" ht="15.0" customHeight="1">
      <c r="A4964" s="45">
        <v>45672.75</v>
      </c>
      <c r="B4964" s="35">
        <v>18.0</v>
      </c>
      <c r="C4964" s="35" t="s">
        <v>128</v>
      </c>
      <c r="D4964" s="41" t="s">
        <v>56</v>
      </c>
      <c r="E4964" s="35" t="s">
        <v>174</v>
      </c>
      <c r="F4964" s="46">
        <f>IF(Cadastro_Cargas!$E$8=0,0,IF(Perfil_Area!$U$7=0,0,MIN(Cadastro_Cargas!$E$8,MAX(Cadastro_Cargas!$F$8,Perfil_Area!$U$7*RANDBETWEEN(85,115)/100))))</f>
        <v>0.176</v>
      </c>
    </row>
    <row r="4965" ht="15.0" customHeight="1">
      <c r="A4965" s="45">
        <v>45672.75</v>
      </c>
      <c r="B4965" s="35">
        <v>18.0</v>
      </c>
      <c r="C4965" s="35" t="s">
        <v>129</v>
      </c>
      <c r="D4965" s="36" t="s">
        <v>104</v>
      </c>
      <c r="E4965" s="35" t="s">
        <v>173</v>
      </c>
      <c r="F4965" s="46">
        <f>IF(Cadastro_Cargas!$E$9=0,0,IF(Perfil_Area!$U$10=0,0,MIN(Cadastro_Cargas!$E$9,MAX(Cadastro_Cargas!$F$9,Perfil_Area!$U$10*RANDBETWEEN(85,115)/100))))</f>
        <v>0</v>
      </c>
    </row>
    <row r="4966" ht="15.0" customHeight="1">
      <c r="A4966" s="45">
        <v>45672.75</v>
      </c>
      <c r="B4966" s="35">
        <v>18.0</v>
      </c>
      <c r="C4966" s="35" t="s">
        <v>129</v>
      </c>
      <c r="D4966" s="36" t="s">
        <v>105</v>
      </c>
      <c r="E4966" s="35" t="s">
        <v>173</v>
      </c>
      <c r="F4966" s="46">
        <f>IF(Cadastro_Cargas!$E$10=0,0,IF(Perfil_Area!$U$12=0,0,MIN(Cadastro_Cargas!$E$10,MAX(Cadastro_Cargas!$F$10,Perfil_Area!$U$12*RANDBETWEEN(85,115)/100))))</f>
        <v>0</v>
      </c>
    </row>
    <row r="4967" ht="15.0" customHeight="1">
      <c r="A4967" s="45">
        <v>45672.75</v>
      </c>
      <c r="B4967" s="35">
        <v>18.0</v>
      </c>
      <c r="C4967" s="35" t="s">
        <v>129</v>
      </c>
      <c r="D4967" s="36" t="s">
        <v>106</v>
      </c>
      <c r="E4967" s="35" t="s">
        <v>173</v>
      </c>
      <c r="F4967" s="46">
        <f>IF(Cadastro_Cargas!$E$11=0,0,IF(Perfil_Area!$U$14=0,0,MIN(Cadastro_Cargas!$E$11,MAX(Cadastro_Cargas!$F$11,Perfil_Area!$U$14*RANDBETWEEN(85,115)/100))))</f>
        <v>2.367013373</v>
      </c>
    </row>
    <row r="4968" ht="15.0" customHeight="1">
      <c r="A4968" s="45">
        <v>45672.75</v>
      </c>
      <c r="B4968" s="35">
        <v>18.0</v>
      </c>
      <c r="C4968" s="35" t="s">
        <v>129</v>
      </c>
      <c r="D4968" s="36" t="s">
        <v>107</v>
      </c>
      <c r="E4968" s="35" t="s">
        <v>173</v>
      </c>
      <c r="F4968" s="46">
        <f>IF(Cadastro_Cargas!$E$12=0,0,IF(Perfil_Area!$U$16=0,0,MIN(Cadastro_Cargas!$E$12,MAX(Cadastro_Cargas!$F$12,Perfil_Area!$U$16*RANDBETWEEN(85,115)/100))))</f>
        <v>0.2</v>
      </c>
    </row>
    <row r="4969" ht="15.0" customHeight="1">
      <c r="A4969" s="45">
        <v>45672.75</v>
      </c>
      <c r="B4969" s="35">
        <v>18.0</v>
      </c>
      <c r="C4969" s="35" t="s">
        <v>129</v>
      </c>
      <c r="D4969" s="39" t="s">
        <v>31</v>
      </c>
      <c r="E4969" s="35" t="s">
        <v>174</v>
      </c>
      <c r="F4969" s="46">
        <f>IF(Cadastro_Cargas!$E$13=0,0,IF(Perfil_Area!$U$4=0,0,MIN(Cadastro_Cargas!$E$13,MAX(Cadastro_Cargas!$F$13,Perfil_Area!$U$4*RANDBETWEEN(85,115)/100))))</f>
        <v>1.1175</v>
      </c>
    </row>
    <row r="4970" ht="15.0" customHeight="1">
      <c r="A4970" s="45">
        <v>45672.75</v>
      </c>
      <c r="B4970" s="35">
        <v>18.0</v>
      </c>
      <c r="C4970" s="35" t="s">
        <v>129</v>
      </c>
      <c r="D4970" s="40" t="s">
        <v>44</v>
      </c>
      <c r="E4970" s="35" t="s">
        <v>174</v>
      </c>
      <c r="F4970" s="46">
        <f>IF(Cadastro_Cargas!$E$14=0,0,IF(Perfil_Area!$U$6=0,0,MIN(Cadastro_Cargas!$E$14,MAX(Cadastro_Cargas!$F$14,Perfil_Area!$U$6*RANDBETWEEN(85,115)/100))))</f>
        <v>0.514</v>
      </c>
    </row>
    <row r="4971" ht="15.0" customHeight="1">
      <c r="A4971" s="45">
        <v>45672.75</v>
      </c>
      <c r="B4971" s="35">
        <v>18.0</v>
      </c>
      <c r="C4971" s="35" t="s">
        <v>129</v>
      </c>
      <c r="D4971" s="41" t="s">
        <v>56</v>
      </c>
      <c r="E4971" s="35" t="s">
        <v>174</v>
      </c>
      <c r="F4971" s="46">
        <f>IF(Cadastro_Cargas!$E$15=0,0,IF(Perfil_Area!$U$8=0,0,MIN(Cadastro_Cargas!$E$15,MAX(Cadastro_Cargas!$F$15,Perfil_Area!$U$8*RANDBETWEEN(85,115)/100))))</f>
        <v>0.336</v>
      </c>
    </row>
    <row r="4972" ht="15.0" customHeight="1">
      <c r="A4972" s="45">
        <v>45672.7916666667</v>
      </c>
      <c r="B4972" s="35">
        <v>19.0</v>
      </c>
      <c r="C4972" s="35" t="s">
        <v>128</v>
      </c>
      <c r="D4972" s="36" t="s">
        <v>104</v>
      </c>
      <c r="E4972" s="35" t="s">
        <v>173</v>
      </c>
      <c r="F4972" s="46">
        <f>IF(Cadastro_Cargas!$E$2=0,0,IF(Perfil_Area!$V$9=0,0,MIN(Cadastro_Cargas!$E$2,MAX(Cadastro_Cargas!$F$2,Perfil_Area!$V$9*RANDBETWEEN(85,115)/100))))</f>
        <v>0</v>
      </c>
    </row>
    <row r="4973" ht="15.0" customHeight="1">
      <c r="A4973" s="45">
        <v>45672.7916666667</v>
      </c>
      <c r="B4973" s="35">
        <v>19.0</v>
      </c>
      <c r="C4973" s="35" t="s">
        <v>128</v>
      </c>
      <c r="D4973" s="36" t="s">
        <v>105</v>
      </c>
      <c r="E4973" s="35" t="s">
        <v>173</v>
      </c>
      <c r="F4973" s="46">
        <f>IF(Cadastro_Cargas!$E$3=0,0,IF(Perfil_Area!$V$11=0,0,MIN(Cadastro_Cargas!$E$3,MAX(Cadastro_Cargas!$F$3,Perfil_Area!$V$11*RANDBETWEEN(85,115)/100))))</f>
        <v>0</v>
      </c>
    </row>
    <row r="4974" ht="15.0" customHeight="1">
      <c r="A4974" s="45">
        <v>45672.7916666667</v>
      </c>
      <c r="B4974" s="35">
        <v>19.0</v>
      </c>
      <c r="C4974" s="35" t="s">
        <v>128</v>
      </c>
      <c r="D4974" s="36" t="s">
        <v>106</v>
      </c>
      <c r="E4974" s="35" t="s">
        <v>173</v>
      </c>
      <c r="F4974" s="46">
        <f>IF(Cadastro_Cargas!$E$4=0,0,IF(Perfil_Area!$V$13=0,0,MIN(Cadastro_Cargas!$E$4,MAX(Cadastro_Cargas!$F$4,Perfil_Area!$V$13*RANDBETWEEN(85,115)/100))))</f>
        <v>0</v>
      </c>
    </row>
    <row r="4975" ht="15.0" customHeight="1">
      <c r="A4975" s="45">
        <v>45672.7916666667</v>
      </c>
      <c r="B4975" s="35">
        <v>19.0</v>
      </c>
      <c r="C4975" s="35" t="s">
        <v>128</v>
      </c>
      <c r="D4975" s="36" t="s">
        <v>107</v>
      </c>
      <c r="E4975" s="35" t="s">
        <v>173</v>
      </c>
      <c r="F4975" s="46">
        <f>IF(Cadastro_Cargas!$E$5=0,0,IF(Perfil_Area!$V$15=0,0,MIN(Cadastro_Cargas!$E$5,MAX(Cadastro_Cargas!$F$5,Perfil_Area!$V$15*RANDBETWEEN(85,115)/100))))</f>
        <v>0.2</v>
      </c>
    </row>
    <row r="4976" ht="15.0" customHeight="1">
      <c r="A4976" s="45">
        <v>45672.7916666667</v>
      </c>
      <c r="B4976" s="35">
        <v>19.0</v>
      </c>
      <c r="C4976" s="35" t="s">
        <v>128</v>
      </c>
      <c r="D4976" s="39" t="s">
        <v>31</v>
      </c>
      <c r="E4976" s="35" t="s">
        <v>174</v>
      </c>
      <c r="F4976" s="46">
        <f>IF(Cadastro_Cargas!$E$6=0,0,IF(Perfil_Area!$V$3=0,0,MIN(Cadastro_Cargas!$E$6,MAX(Cadastro_Cargas!$F$6,Perfil_Area!$V$3*RANDBETWEEN(85,115)/100))))</f>
        <v>0.606</v>
      </c>
    </row>
    <row r="4977" ht="15.0" customHeight="1">
      <c r="A4977" s="45">
        <v>45672.7916666667</v>
      </c>
      <c r="B4977" s="35">
        <v>19.0</v>
      </c>
      <c r="C4977" s="35" t="s">
        <v>128</v>
      </c>
      <c r="D4977" s="40" t="s">
        <v>44</v>
      </c>
      <c r="E4977" s="35" t="s">
        <v>174</v>
      </c>
      <c r="F4977" s="46">
        <f>IF(Cadastro_Cargas!$E$7=0,0,IF(Perfil_Area!$V$5=0,0,MIN(Cadastro_Cargas!$E$7,MAX(Cadastro_Cargas!$F$7,Perfil_Area!$V$5*RANDBETWEEN(85,115)/100))))</f>
        <v>0.354</v>
      </c>
    </row>
    <row r="4978" ht="15.0" customHeight="1">
      <c r="A4978" s="45">
        <v>45672.7916666667</v>
      </c>
      <c r="B4978" s="35">
        <v>19.0</v>
      </c>
      <c r="C4978" s="35" t="s">
        <v>128</v>
      </c>
      <c r="D4978" s="41" t="s">
        <v>56</v>
      </c>
      <c r="E4978" s="35" t="s">
        <v>174</v>
      </c>
      <c r="F4978" s="46">
        <f>IF(Cadastro_Cargas!$E$8=0,0,IF(Perfil_Area!$V$7=0,0,MIN(Cadastro_Cargas!$E$8,MAX(Cadastro_Cargas!$F$8,Perfil_Area!$V$7*RANDBETWEEN(85,115)/100))))</f>
        <v>0.176</v>
      </c>
    </row>
    <row r="4979" ht="15.0" customHeight="1">
      <c r="A4979" s="45">
        <v>45672.7916666667</v>
      </c>
      <c r="B4979" s="35">
        <v>19.0</v>
      </c>
      <c r="C4979" s="35" t="s">
        <v>129</v>
      </c>
      <c r="D4979" s="36" t="s">
        <v>104</v>
      </c>
      <c r="E4979" s="35" t="s">
        <v>173</v>
      </c>
      <c r="F4979" s="46">
        <f>IF(Cadastro_Cargas!$E$9=0,0,IF(Perfil_Area!$V$10=0,0,MIN(Cadastro_Cargas!$E$9,MAX(Cadastro_Cargas!$F$9,Perfil_Area!$V$10*RANDBETWEEN(85,115)/100))))</f>
        <v>0</v>
      </c>
    </row>
    <row r="4980" ht="15.0" customHeight="1">
      <c r="A4980" s="45">
        <v>45672.7916666667</v>
      </c>
      <c r="B4980" s="35">
        <v>19.0</v>
      </c>
      <c r="C4980" s="35" t="s">
        <v>129</v>
      </c>
      <c r="D4980" s="36" t="s">
        <v>105</v>
      </c>
      <c r="E4980" s="35" t="s">
        <v>173</v>
      </c>
      <c r="F4980" s="46">
        <f>IF(Cadastro_Cargas!$E$10=0,0,IF(Perfil_Area!$V$12=0,0,MIN(Cadastro_Cargas!$E$10,MAX(Cadastro_Cargas!$F$10,Perfil_Area!$V$12*RANDBETWEEN(85,115)/100))))</f>
        <v>0</v>
      </c>
    </row>
    <row r="4981" ht="15.0" customHeight="1">
      <c r="A4981" s="45">
        <v>45672.7916666667</v>
      </c>
      <c r="B4981" s="35">
        <v>19.0</v>
      </c>
      <c r="C4981" s="35" t="s">
        <v>129</v>
      </c>
      <c r="D4981" s="36" t="s">
        <v>106</v>
      </c>
      <c r="E4981" s="35" t="s">
        <v>173</v>
      </c>
      <c r="F4981" s="46">
        <f>IF(Cadastro_Cargas!$E$11=0,0,IF(Perfil_Area!$V$14=0,0,MIN(Cadastro_Cargas!$E$11,MAX(Cadastro_Cargas!$F$11,Perfil_Area!$V$14*RANDBETWEEN(85,115)/100))))</f>
        <v>2.367013373</v>
      </c>
    </row>
    <row r="4982" ht="15.0" customHeight="1">
      <c r="A4982" s="45">
        <v>45672.7916666667</v>
      </c>
      <c r="B4982" s="35">
        <v>19.0</v>
      </c>
      <c r="C4982" s="35" t="s">
        <v>129</v>
      </c>
      <c r="D4982" s="36" t="s">
        <v>107</v>
      </c>
      <c r="E4982" s="35" t="s">
        <v>173</v>
      </c>
      <c r="F4982" s="46">
        <f>IF(Cadastro_Cargas!$E$12=0,0,IF(Perfil_Area!$V$16=0,0,MIN(Cadastro_Cargas!$E$12,MAX(Cadastro_Cargas!$F$12,Perfil_Area!$V$16*RANDBETWEEN(85,115)/100))))</f>
        <v>0.178</v>
      </c>
    </row>
    <row r="4983" ht="15.0" customHeight="1">
      <c r="A4983" s="45">
        <v>45672.7916666667</v>
      </c>
      <c r="B4983" s="35">
        <v>19.0</v>
      </c>
      <c r="C4983" s="35" t="s">
        <v>129</v>
      </c>
      <c r="D4983" s="39" t="s">
        <v>31</v>
      </c>
      <c r="E4983" s="35" t="s">
        <v>174</v>
      </c>
      <c r="F4983" s="46">
        <f>IF(Cadastro_Cargas!$E$13=0,0,IF(Perfil_Area!$V$4=0,0,MIN(Cadastro_Cargas!$E$13,MAX(Cadastro_Cargas!$F$13,Perfil_Area!$V$4*RANDBETWEEN(85,115)/100))))</f>
        <v>1.1175</v>
      </c>
    </row>
    <row r="4984" ht="15.0" customHeight="1">
      <c r="A4984" s="45">
        <v>45672.7916666667</v>
      </c>
      <c r="B4984" s="35">
        <v>19.0</v>
      </c>
      <c r="C4984" s="35" t="s">
        <v>129</v>
      </c>
      <c r="D4984" s="40" t="s">
        <v>44</v>
      </c>
      <c r="E4984" s="35" t="s">
        <v>174</v>
      </c>
      <c r="F4984" s="46">
        <f>IF(Cadastro_Cargas!$E$14=0,0,IF(Perfil_Area!$V$6=0,0,MIN(Cadastro_Cargas!$E$14,MAX(Cadastro_Cargas!$F$14,Perfil_Area!$V$6*RANDBETWEEN(85,115)/100))))</f>
        <v>0.514</v>
      </c>
    </row>
    <row r="4985" ht="15.0" customHeight="1">
      <c r="A4985" s="45">
        <v>45672.7916666667</v>
      </c>
      <c r="B4985" s="35">
        <v>19.0</v>
      </c>
      <c r="C4985" s="35" t="s">
        <v>129</v>
      </c>
      <c r="D4985" s="41" t="s">
        <v>56</v>
      </c>
      <c r="E4985" s="35" t="s">
        <v>174</v>
      </c>
      <c r="F4985" s="46">
        <f>IF(Cadastro_Cargas!$E$15=0,0,IF(Perfil_Area!$V$8=0,0,MIN(Cadastro_Cargas!$E$15,MAX(Cadastro_Cargas!$F$15,Perfil_Area!$V$8*RANDBETWEEN(85,115)/100))))</f>
        <v>0.336</v>
      </c>
    </row>
    <row r="4986" ht="15.0" customHeight="1">
      <c r="A4986" s="45">
        <v>45672.8333333333</v>
      </c>
      <c r="B4986" s="35">
        <v>20.0</v>
      </c>
      <c r="C4986" s="35" t="s">
        <v>128</v>
      </c>
      <c r="D4986" s="36" t="s">
        <v>104</v>
      </c>
      <c r="E4986" s="35" t="s">
        <v>173</v>
      </c>
      <c r="F4986" s="46">
        <f>IF(Cadastro_Cargas!$E$2=0,0,IF(Perfil_Area!$W$9=0,0,MIN(Cadastro_Cargas!$E$2,MAX(Cadastro_Cargas!$F$2,Perfil_Area!$W$9*RANDBETWEEN(85,115)/100))))</f>
        <v>3.92</v>
      </c>
    </row>
    <row r="4987" ht="15.0" customHeight="1">
      <c r="A4987" s="45">
        <v>45672.8333333333</v>
      </c>
      <c r="B4987" s="35">
        <v>20.0</v>
      </c>
      <c r="C4987" s="35" t="s">
        <v>128</v>
      </c>
      <c r="D4987" s="36" t="s">
        <v>105</v>
      </c>
      <c r="E4987" s="35" t="s">
        <v>173</v>
      </c>
      <c r="F4987" s="46">
        <f>IF(Cadastro_Cargas!$E$3=0,0,IF(Perfil_Area!$W$11=0,0,MIN(Cadastro_Cargas!$E$3,MAX(Cadastro_Cargas!$F$3,Perfil_Area!$W$11*RANDBETWEEN(85,115)/100))))</f>
        <v>0</v>
      </c>
    </row>
    <row r="4988" ht="15.0" customHeight="1">
      <c r="A4988" s="45">
        <v>45672.8333333333</v>
      </c>
      <c r="B4988" s="35">
        <v>20.0</v>
      </c>
      <c r="C4988" s="35" t="s">
        <v>128</v>
      </c>
      <c r="D4988" s="36" t="s">
        <v>106</v>
      </c>
      <c r="E4988" s="35" t="s">
        <v>173</v>
      </c>
      <c r="F4988" s="46">
        <f>IF(Cadastro_Cargas!$E$4=0,0,IF(Perfil_Area!$W$13=0,0,MIN(Cadastro_Cargas!$E$4,MAX(Cadastro_Cargas!$F$4,Perfil_Area!$W$13*RANDBETWEEN(85,115)/100))))</f>
        <v>0</v>
      </c>
    </row>
    <row r="4989" ht="15.0" customHeight="1">
      <c r="A4989" s="45">
        <v>45672.8333333333</v>
      </c>
      <c r="B4989" s="35">
        <v>20.0</v>
      </c>
      <c r="C4989" s="35" t="s">
        <v>128</v>
      </c>
      <c r="D4989" s="36" t="s">
        <v>107</v>
      </c>
      <c r="E4989" s="35" t="s">
        <v>173</v>
      </c>
      <c r="F4989" s="46">
        <f>IF(Cadastro_Cargas!$E$5=0,0,IF(Perfil_Area!$W$15=0,0,MIN(Cadastro_Cargas!$E$5,MAX(Cadastro_Cargas!$F$5,Perfil_Area!$W$15*RANDBETWEEN(85,115)/100))))</f>
        <v>0.194</v>
      </c>
    </row>
    <row r="4990" ht="15.0" customHeight="1">
      <c r="A4990" s="45">
        <v>45672.8333333333</v>
      </c>
      <c r="B4990" s="35">
        <v>20.0</v>
      </c>
      <c r="C4990" s="35" t="s">
        <v>128</v>
      </c>
      <c r="D4990" s="39" t="s">
        <v>31</v>
      </c>
      <c r="E4990" s="35" t="s">
        <v>174</v>
      </c>
      <c r="F4990" s="46">
        <f>IF(Cadastro_Cargas!$E$6=0,0,IF(Perfil_Area!$W$3=0,0,MIN(Cadastro_Cargas!$E$6,MAX(Cadastro_Cargas!$F$6,Perfil_Area!$W$3*RANDBETWEEN(85,115)/100))))</f>
        <v>0.606</v>
      </c>
    </row>
    <row r="4991" ht="15.0" customHeight="1">
      <c r="A4991" s="45">
        <v>45672.8333333333</v>
      </c>
      <c r="B4991" s="35">
        <v>20.0</v>
      </c>
      <c r="C4991" s="35" t="s">
        <v>128</v>
      </c>
      <c r="D4991" s="40" t="s">
        <v>44</v>
      </c>
      <c r="E4991" s="35" t="s">
        <v>174</v>
      </c>
      <c r="F4991" s="46">
        <f>IF(Cadastro_Cargas!$E$7=0,0,IF(Perfil_Area!$W$5=0,0,MIN(Cadastro_Cargas!$E$7,MAX(Cadastro_Cargas!$F$7,Perfil_Area!$W$5*RANDBETWEEN(85,115)/100))))</f>
        <v>0.2983</v>
      </c>
    </row>
    <row r="4992" ht="15.0" customHeight="1">
      <c r="A4992" s="45">
        <v>45672.8333333333</v>
      </c>
      <c r="B4992" s="35">
        <v>20.0</v>
      </c>
      <c r="C4992" s="35" t="s">
        <v>128</v>
      </c>
      <c r="D4992" s="41" t="s">
        <v>56</v>
      </c>
      <c r="E4992" s="35" t="s">
        <v>174</v>
      </c>
      <c r="F4992" s="46">
        <f>IF(Cadastro_Cargas!$E$8=0,0,IF(Perfil_Area!$W$7=0,0,MIN(Cadastro_Cargas!$E$8,MAX(Cadastro_Cargas!$F$8,Perfil_Area!$W$7*RANDBETWEEN(85,115)/100))))</f>
        <v>0.176</v>
      </c>
    </row>
    <row r="4993" ht="15.0" customHeight="1">
      <c r="A4993" s="45">
        <v>45672.8333333333</v>
      </c>
      <c r="B4993" s="35">
        <v>20.0</v>
      </c>
      <c r="C4993" s="35" t="s">
        <v>129</v>
      </c>
      <c r="D4993" s="36" t="s">
        <v>104</v>
      </c>
      <c r="E4993" s="35" t="s">
        <v>173</v>
      </c>
      <c r="F4993" s="46">
        <f>IF(Cadastro_Cargas!$E$9=0,0,IF(Perfil_Area!$W$10=0,0,MIN(Cadastro_Cargas!$E$9,MAX(Cadastro_Cargas!$F$9,Perfil_Area!$W$10*RANDBETWEEN(85,115)/100))))</f>
        <v>7.04</v>
      </c>
    </row>
    <row r="4994" ht="15.0" customHeight="1">
      <c r="A4994" s="45">
        <v>45672.8333333333</v>
      </c>
      <c r="B4994" s="35">
        <v>20.0</v>
      </c>
      <c r="C4994" s="35" t="s">
        <v>129</v>
      </c>
      <c r="D4994" s="36" t="s">
        <v>105</v>
      </c>
      <c r="E4994" s="35" t="s">
        <v>173</v>
      </c>
      <c r="F4994" s="46">
        <f>IF(Cadastro_Cargas!$E$10=0,0,IF(Perfil_Area!$W$12=0,0,MIN(Cadastro_Cargas!$E$10,MAX(Cadastro_Cargas!$F$10,Perfil_Area!$W$12*RANDBETWEEN(85,115)/100))))</f>
        <v>15.664</v>
      </c>
    </row>
    <row r="4995" ht="15.0" customHeight="1">
      <c r="A4995" s="45">
        <v>45672.8333333333</v>
      </c>
      <c r="B4995" s="35">
        <v>20.0</v>
      </c>
      <c r="C4995" s="35" t="s">
        <v>129</v>
      </c>
      <c r="D4995" s="36" t="s">
        <v>106</v>
      </c>
      <c r="E4995" s="35" t="s">
        <v>173</v>
      </c>
      <c r="F4995" s="46">
        <f>IF(Cadastro_Cargas!$E$11=0,0,IF(Perfil_Area!$W$14=0,0,MIN(Cadastro_Cargas!$E$11,MAX(Cadastro_Cargas!$F$11,Perfil_Area!$W$14*RANDBETWEEN(85,115)/100))))</f>
        <v>2.061414562</v>
      </c>
    </row>
    <row r="4996" ht="15.0" customHeight="1">
      <c r="A4996" s="45">
        <v>45672.8333333333</v>
      </c>
      <c r="B4996" s="35">
        <v>20.0</v>
      </c>
      <c r="C4996" s="35" t="s">
        <v>129</v>
      </c>
      <c r="D4996" s="36" t="s">
        <v>107</v>
      </c>
      <c r="E4996" s="35" t="s">
        <v>173</v>
      </c>
      <c r="F4996" s="46">
        <f>IF(Cadastro_Cargas!$E$12=0,0,IF(Perfil_Area!$W$16=0,0,MIN(Cadastro_Cargas!$E$12,MAX(Cadastro_Cargas!$F$12,Perfil_Area!$W$16*RANDBETWEEN(85,115)/100))))</f>
        <v>0.2</v>
      </c>
    </row>
    <row r="4997" ht="15.0" customHeight="1">
      <c r="A4997" s="45">
        <v>45672.8333333333</v>
      </c>
      <c r="B4997" s="35">
        <v>20.0</v>
      </c>
      <c r="C4997" s="35" t="s">
        <v>129</v>
      </c>
      <c r="D4997" s="39" t="s">
        <v>31</v>
      </c>
      <c r="E4997" s="35" t="s">
        <v>174</v>
      </c>
      <c r="F4997" s="46">
        <f>IF(Cadastro_Cargas!$E$13=0,0,IF(Perfil_Area!$W$4=0,0,MIN(Cadastro_Cargas!$E$13,MAX(Cadastro_Cargas!$F$13,Perfil_Area!$W$4*RANDBETWEEN(85,115)/100))))</f>
        <v>1.1175</v>
      </c>
    </row>
    <row r="4998" ht="15.0" customHeight="1">
      <c r="A4998" s="45">
        <v>45672.8333333333</v>
      </c>
      <c r="B4998" s="35">
        <v>20.0</v>
      </c>
      <c r="C4998" s="35" t="s">
        <v>129</v>
      </c>
      <c r="D4998" s="40" t="s">
        <v>44</v>
      </c>
      <c r="E4998" s="35" t="s">
        <v>174</v>
      </c>
      <c r="F4998" s="46">
        <f>IF(Cadastro_Cargas!$E$14=0,0,IF(Perfil_Area!$W$6=0,0,MIN(Cadastro_Cargas!$E$14,MAX(Cadastro_Cargas!$F$14,Perfil_Area!$W$6*RANDBETWEEN(85,115)/100))))</f>
        <v>0.4994</v>
      </c>
    </row>
    <row r="4999" ht="15.0" customHeight="1">
      <c r="A4999" s="45">
        <v>45672.8333333333</v>
      </c>
      <c r="B4999" s="35">
        <v>20.0</v>
      </c>
      <c r="C4999" s="35" t="s">
        <v>129</v>
      </c>
      <c r="D4999" s="41" t="s">
        <v>56</v>
      </c>
      <c r="E4999" s="35" t="s">
        <v>174</v>
      </c>
      <c r="F4999" s="46">
        <f>IF(Cadastro_Cargas!$E$15=0,0,IF(Perfil_Area!$W$8=0,0,MIN(Cadastro_Cargas!$E$15,MAX(Cadastro_Cargas!$F$15,Perfil_Area!$W$8*RANDBETWEEN(85,115)/100))))</f>
        <v>0.336</v>
      </c>
    </row>
    <row r="5000" ht="15.0" customHeight="1">
      <c r="A5000" s="45">
        <v>45672.875</v>
      </c>
      <c r="B5000" s="35">
        <v>21.0</v>
      </c>
      <c r="C5000" s="35" t="s">
        <v>128</v>
      </c>
      <c r="D5000" s="36" t="s">
        <v>104</v>
      </c>
      <c r="E5000" s="35" t="s">
        <v>173</v>
      </c>
      <c r="F5000" s="46">
        <f>IF(Cadastro_Cargas!$E$2=0,0,IF(Perfil_Area!$X$9=0,0,MIN(Cadastro_Cargas!$E$2,MAX(Cadastro_Cargas!$F$2,Perfil_Area!$X$9*RANDBETWEEN(85,115)/100))))</f>
        <v>4</v>
      </c>
    </row>
    <row r="5001" ht="15.0" customHeight="1">
      <c r="A5001" s="45">
        <v>45672.875</v>
      </c>
      <c r="B5001" s="35">
        <v>21.0</v>
      </c>
      <c r="C5001" s="35" t="s">
        <v>128</v>
      </c>
      <c r="D5001" s="36" t="s">
        <v>105</v>
      </c>
      <c r="E5001" s="35" t="s">
        <v>173</v>
      </c>
      <c r="F5001" s="46">
        <f>IF(Cadastro_Cargas!$E$3=0,0,IF(Perfil_Area!$X$11=0,0,MIN(Cadastro_Cargas!$E$3,MAX(Cadastro_Cargas!$F$3,Perfil_Area!$X$11*RANDBETWEEN(85,115)/100))))</f>
        <v>0</v>
      </c>
    </row>
    <row r="5002" ht="15.0" customHeight="1">
      <c r="A5002" s="45">
        <v>45672.875</v>
      </c>
      <c r="B5002" s="35">
        <v>21.0</v>
      </c>
      <c r="C5002" s="35" t="s">
        <v>128</v>
      </c>
      <c r="D5002" s="36" t="s">
        <v>106</v>
      </c>
      <c r="E5002" s="35" t="s">
        <v>173</v>
      </c>
      <c r="F5002" s="46">
        <f>IF(Cadastro_Cargas!$E$4=0,0,IF(Perfil_Area!$X$13=0,0,MIN(Cadastro_Cargas!$E$4,MAX(Cadastro_Cargas!$F$4,Perfil_Area!$X$13*RANDBETWEEN(85,115)/100))))</f>
        <v>0</v>
      </c>
    </row>
    <row r="5003" ht="15.0" customHeight="1">
      <c r="A5003" s="45">
        <v>45672.875</v>
      </c>
      <c r="B5003" s="35">
        <v>21.0</v>
      </c>
      <c r="C5003" s="35" t="s">
        <v>128</v>
      </c>
      <c r="D5003" s="36" t="s">
        <v>107</v>
      </c>
      <c r="E5003" s="35" t="s">
        <v>173</v>
      </c>
      <c r="F5003" s="46">
        <f>IF(Cadastro_Cargas!$E$5=0,0,IF(Perfil_Area!$X$15=0,0,MIN(Cadastro_Cargas!$E$5,MAX(Cadastro_Cargas!$F$5,Perfil_Area!$X$15*RANDBETWEEN(85,115)/100))))</f>
        <v>0.2</v>
      </c>
    </row>
    <row r="5004" ht="15.0" customHeight="1">
      <c r="A5004" s="45">
        <v>45672.875</v>
      </c>
      <c r="B5004" s="35">
        <v>21.0</v>
      </c>
      <c r="C5004" s="35" t="s">
        <v>128</v>
      </c>
      <c r="D5004" s="39" t="s">
        <v>31</v>
      </c>
      <c r="E5004" s="35" t="s">
        <v>174</v>
      </c>
      <c r="F5004" s="46">
        <f>IF(Cadastro_Cargas!$E$6=0,0,IF(Perfil_Area!$X$3=0,0,MIN(Cadastro_Cargas!$E$6,MAX(Cadastro_Cargas!$F$6,Perfil_Area!$X$3*RANDBETWEEN(85,115)/100))))</f>
        <v>0.606</v>
      </c>
    </row>
    <row r="5005" ht="15.0" customHeight="1">
      <c r="A5005" s="45">
        <v>45672.875</v>
      </c>
      <c r="B5005" s="35">
        <v>21.0</v>
      </c>
      <c r="C5005" s="35" t="s">
        <v>128</v>
      </c>
      <c r="D5005" s="40" t="s">
        <v>44</v>
      </c>
      <c r="E5005" s="35" t="s">
        <v>174</v>
      </c>
      <c r="F5005" s="46">
        <f>IF(Cadastro_Cargas!$E$7=0,0,IF(Perfil_Area!$X$5=0,0,MIN(Cadastro_Cargas!$E$7,MAX(Cadastro_Cargas!$F$7,Perfil_Area!$X$5*RANDBETWEEN(85,115)/100))))</f>
        <v>0.27674</v>
      </c>
    </row>
    <row r="5006" ht="15.0" customHeight="1">
      <c r="A5006" s="45">
        <v>45672.875</v>
      </c>
      <c r="B5006" s="35">
        <v>21.0</v>
      </c>
      <c r="C5006" s="35" t="s">
        <v>128</v>
      </c>
      <c r="D5006" s="41" t="s">
        <v>56</v>
      </c>
      <c r="E5006" s="35" t="s">
        <v>174</v>
      </c>
      <c r="F5006" s="46">
        <f>IF(Cadastro_Cargas!$E$8=0,0,IF(Perfil_Area!$X$7=0,0,MIN(Cadastro_Cargas!$E$8,MAX(Cadastro_Cargas!$F$8,Perfil_Area!$X$7*RANDBETWEEN(85,115)/100))))</f>
        <v>0.176</v>
      </c>
    </row>
    <row r="5007" ht="15.0" customHeight="1">
      <c r="A5007" s="45">
        <v>45672.875</v>
      </c>
      <c r="B5007" s="35">
        <v>21.0</v>
      </c>
      <c r="C5007" s="35" t="s">
        <v>129</v>
      </c>
      <c r="D5007" s="36" t="s">
        <v>104</v>
      </c>
      <c r="E5007" s="35" t="s">
        <v>173</v>
      </c>
      <c r="F5007" s="46">
        <f>IF(Cadastro_Cargas!$E$9=0,0,IF(Perfil_Area!$X$10=0,0,MIN(Cadastro_Cargas!$E$9,MAX(Cadastro_Cargas!$F$9,Perfil_Area!$X$10*RANDBETWEEN(85,115)/100))))</f>
        <v>7.28</v>
      </c>
    </row>
    <row r="5008" ht="15.0" customHeight="1">
      <c r="A5008" s="45">
        <v>45672.875</v>
      </c>
      <c r="B5008" s="35">
        <v>21.0</v>
      </c>
      <c r="C5008" s="35" t="s">
        <v>129</v>
      </c>
      <c r="D5008" s="36" t="s">
        <v>105</v>
      </c>
      <c r="E5008" s="35" t="s">
        <v>173</v>
      </c>
      <c r="F5008" s="46">
        <f>IF(Cadastro_Cargas!$E$10=0,0,IF(Perfil_Area!$X$12=0,0,MIN(Cadastro_Cargas!$E$10,MAX(Cadastro_Cargas!$F$10,Perfil_Area!$X$12*RANDBETWEEN(85,115)/100))))</f>
        <v>14.96</v>
      </c>
    </row>
    <row r="5009" ht="15.0" customHeight="1">
      <c r="A5009" s="45">
        <v>45672.875</v>
      </c>
      <c r="B5009" s="35">
        <v>21.0</v>
      </c>
      <c r="C5009" s="35" t="s">
        <v>129</v>
      </c>
      <c r="D5009" s="36" t="s">
        <v>106</v>
      </c>
      <c r="E5009" s="35" t="s">
        <v>173</v>
      </c>
      <c r="F5009" s="46">
        <f>IF(Cadastro_Cargas!$E$11=0,0,IF(Perfil_Area!$X$14=0,0,MIN(Cadastro_Cargas!$E$11,MAX(Cadastro_Cargas!$F$11,Perfil_Area!$X$14*RANDBETWEEN(85,115)/100))))</f>
        <v>2.367013373</v>
      </c>
    </row>
    <row r="5010" ht="15.0" customHeight="1">
      <c r="A5010" s="45">
        <v>45672.875</v>
      </c>
      <c r="B5010" s="35">
        <v>21.0</v>
      </c>
      <c r="C5010" s="35" t="s">
        <v>129</v>
      </c>
      <c r="D5010" s="36" t="s">
        <v>107</v>
      </c>
      <c r="E5010" s="35" t="s">
        <v>173</v>
      </c>
      <c r="F5010" s="46">
        <f>IF(Cadastro_Cargas!$E$12=0,0,IF(Perfil_Area!$X$16=0,0,MIN(Cadastro_Cargas!$E$12,MAX(Cadastro_Cargas!$F$12,Perfil_Area!$X$16*RANDBETWEEN(85,115)/100))))</f>
        <v>0.2</v>
      </c>
    </row>
    <row r="5011" ht="15.0" customHeight="1">
      <c r="A5011" s="45">
        <v>45672.875</v>
      </c>
      <c r="B5011" s="35">
        <v>21.0</v>
      </c>
      <c r="C5011" s="35" t="s">
        <v>129</v>
      </c>
      <c r="D5011" s="39" t="s">
        <v>31</v>
      </c>
      <c r="E5011" s="35" t="s">
        <v>174</v>
      </c>
      <c r="F5011" s="46">
        <f>IF(Cadastro_Cargas!$E$13=0,0,IF(Perfil_Area!$X$4=0,0,MIN(Cadastro_Cargas!$E$13,MAX(Cadastro_Cargas!$F$13,Perfil_Area!$X$4*RANDBETWEEN(85,115)/100))))</f>
        <v>1.1175</v>
      </c>
    </row>
    <row r="5012" ht="15.0" customHeight="1">
      <c r="A5012" s="45">
        <v>45672.875</v>
      </c>
      <c r="B5012" s="35">
        <v>21.0</v>
      </c>
      <c r="C5012" s="35" t="s">
        <v>129</v>
      </c>
      <c r="D5012" s="40" t="s">
        <v>44</v>
      </c>
      <c r="E5012" s="35" t="s">
        <v>174</v>
      </c>
      <c r="F5012" s="46">
        <f>IF(Cadastro_Cargas!$E$14=0,0,IF(Perfil_Area!$X$6=0,0,MIN(Cadastro_Cargas!$E$14,MAX(Cadastro_Cargas!$F$14,Perfil_Area!$X$6*RANDBETWEEN(85,115)/100))))</f>
        <v>0.44522</v>
      </c>
    </row>
    <row r="5013" ht="15.0" customHeight="1">
      <c r="A5013" s="45">
        <v>45672.875</v>
      </c>
      <c r="B5013" s="35">
        <v>21.0</v>
      </c>
      <c r="C5013" s="35" t="s">
        <v>129</v>
      </c>
      <c r="D5013" s="41" t="s">
        <v>56</v>
      </c>
      <c r="E5013" s="35" t="s">
        <v>174</v>
      </c>
      <c r="F5013" s="46">
        <f>IF(Cadastro_Cargas!$E$15=0,0,IF(Perfil_Area!$X$8=0,0,MIN(Cadastro_Cargas!$E$15,MAX(Cadastro_Cargas!$F$15,Perfil_Area!$X$8*RANDBETWEEN(85,115)/100))))</f>
        <v>0.336</v>
      </c>
    </row>
    <row r="5014" ht="15.0" customHeight="1">
      <c r="A5014" s="45">
        <v>45672.9166666667</v>
      </c>
      <c r="B5014" s="35">
        <v>22.0</v>
      </c>
      <c r="C5014" s="35" t="s">
        <v>128</v>
      </c>
      <c r="D5014" s="36" t="s">
        <v>104</v>
      </c>
      <c r="E5014" s="35" t="s">
        <v>173</v>
      </c>
      <c r="F5014" s="46">
        <f>IF(Cadastro_Cargas!$E$2=0,0,IF(Perfil_Area!$Y$9=0,0,MIN(Cadastro_Cargas!$E$2,MAX(Cadastro_Cargas!$F$2,Perfil_Area!$Y$9*RANDBETWEEN(85,115)/100))))</f>
        <v>4</v>
      </c>
    </row>
    <row r="5015" ht="15.0" customHeight="1">
      <c r="A5015" s="45">
        <v>45672.9166666667</v>
      </c>
      <c r="B5015" s="35">
        <v>22.0</v>
      </c>
      <c r="C5015" s="35" t="s">
        <v>128</v>
      </c>
      <c r="D5015" s="36" t="s">
        <v>105</v>
      </c>
      <c r="E5015" s="35" t="s">
        <v>173</v>
      </c>
      <c r="F5015" s="46">
        <f>IF(Cadastro_Cargas!$E$3=0,0,IF(Perfil_Area!$Y$11=0,0,MIN(Cadastro_Cargas!$E$3,MAX(Cadastro_Cargas!$F$3,Perfil_Area!$Y$11*RANDBETWEEN(85,115)/100))))</f>
        <v>0</v>
      </c>
    </row>
    <row r="5016" ht="15.0" customHeight="1">
      <c r="A5016" s="45">
        <v>45672.9166666667</v>
      </c>
      <c r="B5016" s="35">
        <v>22.0</v>
      </c>
      <c r="C5016" s="35" t="s">
        <v>128</v>
      </c>
      <c r="D5016" s="36" t="s">
        <v>106</v>
      </c>
      <c r="E5016" s="35" t="s">
        <v>173</v>
      </c>
      <c r="F5016" s="46">
        <f>IF(Cadastro_Cargas!$E$4=0,0,IF(Perfil_Area!$Y$13=0,0,MIN(Cadastro_Cargas!$E$4,MAX(Cadastro_Cargas!$F$4,Perfil_Area!$Y$13*RANDBETWEEN(85,115)/100))))</f>
        <v>0</v>
      </c>
    </row>
    <row r="5017" ht="15.0" customHeight="1">
      <c r="A5017" s="45">
        <v>45672.9166666667</v>
      </c>
      <c r="B5017" s="35">
        <v>22.0</v>
      </c>
      <c r="C5017" s="35" t="s">
        <v>128</v>
      </c>
      <c r="D5017" s="36" t="s">
        <v>107</v>
      </c>
      <c r="E5017" s="35" t="s">
        <v>173</v>
      </c>
      <c r="F5017" s="46">
        <f>IF(Cadastro_Cargas!$E$5=0,0,IF(Perfil_Area!$Y$15=0,0,MIN(Cadastro_Cargas!$E$5,MAX(Cadastro_Cargas!$F$5,Perfil_Area!$Y$15*RANDBETWEEN(85,115)/100))))</f>
        <v>0.2</v>
      </c>
    </row>
    <row r="5018" ht="15.0" customHeight="1">
      <c r="A5018" s="45">
        <v>45672.9166666667</v>
      </c>
      <c r="B5018" s="35">
        <v>22.0</v>
      </c>
      <c r="C5018" s="35" t="s">
        <v>128</v>
      </c>
      <c r="D5018" s="39" t="s">
        <v>31</v>
      </c>
      <c r="E5018" s="35" t="s">
        <v>174</v>
      </c>
      <c r="F5018" s="46">
        <f>IF(Cadastro_Cargas!$E$6=0,0,IF(Perfil_Area!$Y$3=0,0,MIN(Cadastro_Cargas!$E$6,MAX(Cadastro_Cargas!$F$6,Perfil_Area!$Y$3*RANDBETWEEN(85,115)/100))))</f>
        <v>0.606</v>
      </c>
    </row>
    <row r="5019" ht="15.0" customHeight="1">
      <c r="A5019" s="45">
        <v>45672.9166666667</v>
      </c>
      <c r="B5019" s="35">
        <v>22.0</v>
      </c>
      <c r="C5019" s="35" t="s">
        <v>128</v>
      </c>
      <c r="D5019" s="40" t="s">
        <v>44</v>
      </c>
      <c r="E5019" s="35" t="s">
        <v>174</v>
      </c>
      <c r="F5019" s="46">
        <f>IF(Cadastro_Cargas!$E$7=0,0,IF(Perfil_Area!$Y$5=0,0,MIN(Cadastro_Cargas!$E$7,MAX(Cadastro_Cargas!$F$7,Perfil_Area!$Y$5*RANDBETWEEN(85,115)/100))))</f>
        <v>0.31236</v>
      </c>
    </row>
    <row r="5020" ht="15.0" customHeight="1">
      <c r="A5020" s="45">
        <v>45672.9166666667</v>
      </c>
      <c r="B5020" s="35">
        <v>22.0</v>
      </c>
      <c r="C5020" s="35" t="s">
        <v>128</v>
      </c>
      <c r="D5020" s="41" t="s">
        <v>56</v>
      </c>
      <c r="E5020" s="35" t="s">
        <v>174</v>
      </c>
      <c r="F5020" s="46">
        <f>IF(Cadastro_Cargas!$E$8=0,0,IF(Perfil_Area!$Y$7=0,0,MIN(Cadastro_Cargas!$E$8,MAX(Cadastro_Cargas!$F$8,Perfil_Area!$Y$7*RANDBETWEEN(85,115)/100))))</f>
        <v>0.176</v>
      </c>
    </row>
    <row r="5021" ht="15.0" customHeight="1">
      <c r="A5021" s="45">
        <v>45672.9166666667</v>
      </c>
      <c r="B5021" s="35">
        <v>22.0</v>
      </c>
      <c r="C5021" s="35" t="s">
        <v>129</v>
      </c>
      <c r="D5021" s="36" t="s">
        <v>104</v>
      </c>
      <c r="E5021" s="35" t="s">
        <v>173</v>
      </c>
      <c r="F5021" s="46">
        <f>IF(Cadastro_Cargas!$E$9=0,0,IF(Perfil_Area!$Y$10=0,0,MIN(Cadastro_Cargas!$E$9,MAX(Cadastro_Cargas!$F$9,Perfil_Area!$Y$10*RANDBETWEEN(85,115)/100))))</f>
        <v>7.6</v>
      </c>
    </row>
    <row r="5022" ht="15.0" customHeight="1">
      <c r="A5022" s="45">
        <v>45672.9166666667</v>
      </c>
      <c r="B5022" s="35">
        <v>22.0</v>
      </c>
      <c r="C5022" s="35" t="s">
        <v>129</v>
      </c>
      <c r="D5022" s="36" t="s">
        <v>105</v>
      </c>
      <c r="E5022" s="35" t="s">
        <v>173</v>
      </c>
      <c r="F5022" s="46">
        <f>IF(Cadastro_Cargas!$E$10=0,0,IF(Perfil_Area!$Y$12=0,0,MIN(Cadastro_Cargas!$E$10,MAX(Cadastro_Cargas!$F$10,Perfil_Area!$Y$12*RANDBETWEEN(85,115)/100))))</f>
        <v>0</v>
      </c>
    </row>
    <row r="5023" ht="15.0" customHeight="1">
      <c r="A5023" s="45">
        <v>45672.9166666667</v>
      </c>
      <c r="B5023" s="35">
        <v>22.0</v>
      </c>
      <c r="C5023" s="35" t="s">
        <v>129</v>
      </c>
      <c r="D5023" s="36" t="s">
        <v>106</v>
      </c>
      <c r="E5023" s="35" t="s">
        <v>173</v>
      </c>
      <c r="F5023" s="46">
        <f>IF(Cadastro_Cargas!$E$11=0,0,IF(Perfil_Area!$Y$14=0,0,MIN(Cadastro_Cargas!$E$11,MAX(Cadastro_Cargas!$F$11,Perfil_Area!$Y$14*RANDBETWEEN(85,115)/100))))</f>
        <v>2.025601783</v>
      </c>
    </row>
    <row r="5024" ht="15.0" customHeight="1">
      <c r="A5024" s="45">
        <v>45672.9166666667</v>
      </c>
      <c r="B5024" s="35">
        <v>22.0</v>
      </c>
      <c r="C5024" s="35" t="s">
        <v>129</v>
      </c>
      <c r="D5024" s="36" t="s">
        <v>107</v>
      </c>
      <c r="E5024" s="35" t="s">
        <v>173</v>
      </c>
      <c r="F5024" s="46">
        <f>IF(Cadastro_Cargas!$E$12=0,0,IF(Perfil_Area!$Y$16=0,0,MIN(Cadastro_Cargas!$E$12,MAX(Cadastro_Cargas!$F$12,Perfil_Area!$Y$16*RANDBETWEEN(85,115)/100))))</f>
        <v>0.192</v>
      </c>
    </row>
    <row r="5025" ht="15.0" customHeight="1">
      <c r="A5025" s="45">
        <v>45672.9166666667</v>
      </c>
      <c r="B5025" s="35">
        <v>22.0</v>
      </c>
      <c r="C5025" s="35" t="s">
        <v>129</v>
      </c>
      <c r="D5025" s="39" t="s">
        <v>31</v>
      </c>
      <c r="E5025" s="35" t="s">
        <v>174</v>
      </c>
      <c r="F5025" s="46">
        <f>IF(Cadastro_Cargas!$E$13=0,0,IF(Perfil_Area!$Y$4=0,0,MIN(Cadastro_Cargas!$E$13,MAX(Cadastro_Cargas!$F$13,Perfil_Area!$Y$4*RANDBETWEEN(85,115)/100))))</f>
        <v>1.1175</v>
      </c>
    </row>
    <row r="5026" ht="15.0" customHeight="1">
      <c r="A5026" s="45">
        <v>45672.9166666667</v>
      </c>
      <c r="B5026" s="35">
        <v>22.0</v>
      </c>
      <c r="C5026" s="35" t="s">
        <v>129</v>
      </c>
      <c r="D5026" s="40" t="s">
        <v>44</v>
      </c>
      <c r="E5026" s="35" t="s">
        <v>174</v>
      </c>
      <c r="F5026" s="46">
        <f>IF(Cadastro_Cargas!$E$14=0,0,IF(Perfil_Area!$Y$6=0,0,MIN(Cadastro_Cargas!$E$14,MAX(Cadastro_Cargas!$F$14,Perfil_Area!$Y$6*RANDBETWEEN(85,115)/100))))</f>
        <v>0.40582</v>
      </c>
    </row>
    <row r="5027" ht="15.0" customHeight="1">
      <c r="A5027" s="45">
        <v>45672.9166666667</v>
      </c>
      <c r="B5027" s="35">
        <v>22.0</v>
      </c>
      <c r="C5027" s="35" t="s">
        <v>129</v>
      </c>
      <c r="D5027" s="41" t="s">
        <v>56</v>
      </c>
      <c r="E5027" s="35" t="s">
        <v>174</v>
      </c>
      <c r="F5027" s="46">
        <f>IF(Cadastro_Cargas!$E$15=0,0,IF(Perfil_Area!$Y$8=0,0,MIN(Cadastro_Cargas!$E$15,MAX(Cadastro_Cargas!$F$15,Perfil_Area!$Y$8*RANDBETWEEN(85,115)/100))))</f>
        <v>0.336</v>
      </c>
    </row>
    <row r="5028" ht="15.0" customHeight="1">
      <c r="A5028" s="45">
        <v>45672.9583333333</v>
      </c>
      <c r="B5028" s="35">
        <v>23.0</v>
      </c>
      <c r="C5028" s="35" t="s">
        <v>128</v>
      </c>
      <c r="D5028" s="36" t="s">
        <v>104</v>
      </c>
      <c r="E5028" s="35" t="s">
        <v>173</v>
      </c>
      <c r="F5028" s="46">
        <f>IF(Cadastro_Cargas!$E$2=0,0,IF(Perfil_Area!$Z$9=0,0,MIN(Cadastro_Cargas!$E$2,MAX(Cadastro_Cargas!$F$2,Perfil_Area!$Z$9*RANDBETWEEN(85,115)/100))))</f>
        <v>3.8</v>
      </c>
    </row>
    <row r="5029" ht="15.0" customHeight="1">
      <c r="A5029" s="45">
        <v>45672.9583333333</v>
      </c>
      <c r="B5029" s="35">
        <v>23.0</v>
      </c>
      <c r="C5029" s="35" t="s">
        <v>128</v>
      </c>
      <c r="D5029" s="36" t="s">
        <v>105</v>
      </c>
      <c r="E5029" s="35" t="s">
        <v>173</v>
      </c>
      <c r="F5029" s="46">
        <f>IF(Cadastro_Cargas!$E$3=0,0,IF(Perfil_Area!$Z$11=0,0,MIN(Cadastro_Cargas!$E$3,MAX(Cadastro_Cargas!$F$3,Perfil_Area!$Z$11*RANDBETWEEN(85,115)/100))))</f>
        <v>0</v>
      </c>
    </row>
    <row r="5030" ht="15.0" customHeight="1">
      <c r="A5030" s="45">
        <v>45672.9583333333</v>
      </c>
      <c r="B5030" s="35">
        <v>23.0</v>
      </c>
      <c r="C5030" s="35" t="s">
        <v>128</v>
      </c>
      <c r="D5030" s="36" t="s">
        <v>106</v>
      </c>
      <c r="E5030" s="35" t="s">
        <v>173</v>
      </c>
      <c r="F5030" s="46">
        <f>IF(Cadastro_Cargas!$E$4=0,0,IF(Perfil_Area!$Z$13=0,0,MIN(Cadastro_Cargas!$E$4,MAX(Cadastro_Cargas!$F$4,Perfil_Area!$Z$13*RANDBETWEEN(85,115)/100))))</f>
        <v>0</v>
      </c>
    </row>
    <row r="5031" ht="15.0" customHeight="1">
      <c r="A5031" s="45">
        <v>45672.9583333333</v>
      </c>
      <c r="B5031" s="35">
        <v>23.0</v>
      </c>
      <c r="C5031" s="35" t="s">
        <v>128</v>
      </c>
      <c r="D5031" s="36" t="s">
        <v>107</v>
      </c>
      <c r="E5031" s="35" t="s">
        <v>173</v>
      </c>
      <c r="F5031" s="46">
        <f>IF(Cadastro_Cargas!$E$5=0,0,IF(Perfil_Area!$Z$15=0,0,MIN(Cadastro_Cargas!$E$5,MAX(Cadastro_Cargas!$F$5,Perfil_Area!$Z$15*RANDBETWEEN(85,115)/100))))</f>
        <v>0.2</v>
      </c>
    </row>
    <row r="5032" ht="15.0" customHeight="1">
      <c r="A5032" s="45">
        <v>45672.9583333333</v>
      </c>
      <c r="B5032" s="35">
        <v>23.0</v>
      </c>
      <c r="C5032" s="35" t="s">
        <v>128</v>
      </c>
      <c r="D5032" s="39" t="s">
        <v>31</v>
      </c>
      <c r="E5032" s="35" t="s">
        <v>174</v>
      </c>
      <c r="F5032" s="46">
        <f>IF(Cadastro_Cargas!$E$6=0,0,IF(Perfil_Area!$Z$3=0,0,MIN(Cadastro_Cargas!$E$6,MAX(Cadastro_Cargas!$F$6,Perfil_Area!$Z$3*RANDBETWEEN(85,115)/100))))</f>
        <v>0.606</v>
      </c>
    </row>
    <row r="5033" ht="15.0" customHeight="1">
      <c r="A5033" s="45">
        <v>45672.9583333333</v>
      </c>
      <c r="B5033" s="35">
        <v>23.0</v>
      </c>
      <c r="C5033" s="35" t="s">
        <v>128</v>
      </c>
      <c r="D5033" s="40" t="s">
        <v>44</v>
      </c>
      <c r="E5033" s="35" t="s">
        <v>174</v>
      </c>
      <c r="F5033" s="46">
        <f>IF(Cadastro_Cargas!$E$7=0,0,IF(Perfil_Area!$Z$5=0,0,MIN(Cadastro_Cargas!$E$7,MAX(Cadastro_Cargas!$F$7,Perfil_Area!$Z$5*RANDBETWEEN(85,115)/100))))</f>
        <v>0.2329</v>
      </c>
    </row>
    <row r="5034" ht="15.0" customHeight="1">
      <c r="A5034" s="45">
        <v>45672.9583333333</v>
      </c>
      <c r="B5034" s="35">
        <v>23.0</v>
      </c>
      <c r="C5034" s="35" t="s">
        <v>128</v>
      </c>
      <c r="D5034" s="41" t="s">
        <v>56</v>
      </c>
      <c r="E5034" s="35" t="s">
        <v>174</v>
      </c>
      <c r="F5034" s="46">
        <f>IF(Cadastro_Cargas!$E$8=0,0,IF(Perfil_Area!$Z$7=0,0,MIN(Cadastro_Cargas!$E$8,MAX(Cadastro_Cargas!$F$8,Perfil_Area!$Z$7*RANDBETWEEN(85,115)/100))))</f>
        <v>0.176</v>
      </c>
    </row>
    <row r="5035" ht="15.0" customHeight="1">
      <c r="A5035" s="45">
        <v>45672.9583333333</v>
      </c>
      <c r="B5035" s="35">
        <v>23.0</v>
      </c>
      <c r="C5035" s="35" t="s">
        <v>129</v>
      </c>
      <c r="D5035" s="36" t="s">
        <v>104</v>
      </c>
      <c r="E5035" s="35" t="s">
        <v>173</v>
      </c>
      <c r="F5035" s="46">
        <f>IF(Cadastro_Cargas!$E$9=0,0,IF(Perfil_Area!$Z$10=0,0,MIN(Cadastro_Cargas!$E$9,MAX(Cadastro_Cargas!$F$9,Perfil_Area!$Z$10*RANDBETWEEN(85,115)/100))))</f>
        <v>7.52</v>
      </c>
    </row>
    <row r="5036" ht="15.0" customHeight="1">
      <c r="A5036" s="45">
        <v>45672.9583333333</v>
      </c>
      <c r="B5036" s="35">
        <v>23.0</v>
      </c>
      <c r="C5036" s="35" t="s">
        <v>129</v>
      </c>
      <c r="D5036" s="36" t="s">
        <v>105</v>
      </c>
      <c r="E5036" s="35" t="s">
        <v>173</v>
      </c>
      <c r="F5036" s="46">
        <f>IF(Cadastro_Cargas!$E$10=0,0,IF(Perfil_Area!$Z$12=0,0,MIN(Cadastro_Cargas!$E$10,MAX(Cadastro_Cargas!$F$10,Perfil_Area!$Z$12*RANDBETWEEN(85,115)/100))))</f>
        <v>0</v>
      </c>
    </row>
    <row r="5037" ht="15.0" customHeight="1">
      <c r="A5037" s="45">
        <v>45672.9583333333</v>
      </c>
      <c r="B5037" s="35">
        <v>23.0</v>
      </c>
      <c r="C5037" s="35" t="s">
        <v>129</v>
      </c>
      <c r="D5037" s="36" t="s">
        <v>106</v>
      </c>
      <c r="E5037" s="35" t="s">
        <v>173</v>
      </c>
      <c r="F5037" s="46">
        <f>IF(Cadastro_Cargas!$E$11=0,0,IF(Perfil_Area!$Z$14=0,0,MIN(Cadastro_Cargas!$E$11,MAX(Cadastro_Cargas!$F$11,Perfil_Area!$Z$14*RANDBETWEEN(85,115)/100))))</f>
        <v>2.367013373</v>
      </c>
    </row>
    <row r="5038" ht="15.0" customHeight="1">
      <c r="A5038" s="45">
        <v>45672.9583333333</v>
      </c>
      <c r="B5038" s="35">
        <v>23.0</v>
      </c>
      <c r="C5038" s="35" t="s">
        <v>129</v>
      </c>
      <c r="D5038" s="36" t="s">
        <v>107</v>
      </c>
      <c r="E5038" s="35" t="s">
        <v>173</v>
      </c>
      <c r="F5038" s="46">
        <f>IF(Cadastro_Cargas!$E$12=0,0,IF(Perfil_Area!$Z$16=0,0,MIN(Cadastro_Cargas!$E$12,MAX(Cadastro_Cargas!$F$12,Perfil_Area!$Z$16*RANDBETWEEN(85,115)/100))))</f>
        <v>0.2</v>
      </c>
    </row>
    <row r="5039" ht="15.0" customHeight="1">
      <c r="A5039" s="45">
        <v>45672.9583333333</v>
      </c>
      <c r="B5039" s="35">
        <v>23.0</v>
      </c>
      <c r="C5039" s="35" t="s">
        <v>129</v>
      </c>
      <c r="D5039" s="39" t="s">
        <v>31</v>
      </c>
      <c r="E5039" s="35" t="s">
        <v>174</v>
      </c>
      <c r="F5039" s="46">
        <f>IF(Cadastro_Cargas!$E$13=0,0,IF(Perfil_Area!$Z$4=0,0,MIN(Cadastro_Cargas!$E$13,MAX(Cadastro_Cargas!$F$13,Perfil_Area!$Z$4*RANDBETWEEN(85,115)/100))))</f>
        <v>1.1175</v>
      </c>
    </row>
    <row r="5040" ht="15.0" customHeight="1">
      <c r="A5040" s="45">
        <v>45672.9583333333</v>
      </c>
      <c r="B5040" s="35">
        <v>23.0</v>
      </c>
      <c r="C5040" s="35" t="s">
        <v>129</v>
      </c>
      <c r="D5040" s="40" t="s">
        <v>44</v>
      </c>
      <c r="E5040" s="35" t="s">
        <v>174</v>
      </c>
      <c r="F5040" s="46">
        <f>IF(Cadastro_Cargas!$E$14=0,0,IF(Perfil_Area!$Z$6=0,0,MIN(Cadastro_Cargas!$E$14,MAX(Cadastro_Cargas!$F$14,Perfil_Area!$Z$6*RANDBETWEEN(85,115)/100))))</f>
        <v>0.43734</v>
      </c>
    </row>
    <row r="5041" ht="15.0" customHeight="1">
      <c r="A5041" s="45">
        <v>45672.9583333333</v>
      </c>
      <c r="B5041" s="35">
        <v>23.0</v>
      </c>
      <c r="C5041" s="35" t="s">
        <v>129</v>
      </c>
      <c r="D5041" s="41" t="s">
        <v>56</v>
      </c>
      <c r="E5041" s="35" t="s">
        <v>174</v>
      </c>
      <c r="F5041" s="46">
        <f>IF(Cadastro_Cargas!$E$15=0,0,IF(Perfil_Area!$Z$8=0,0,MIN(Cadastro_Cargas!$E$15,MAX(Cadastro_Cargas!$F$15,Perfil_Area!$Z$8*RANDBETWEEN(85,115)/100))))</f>
        <v>0.336</v>
      </c>
    </row>
    <row r="5042" ht="15.0" customHeight="1">
      <c r="A5042" s="45">
        <v>45673.0</v>
      </c>
      <c r="B5042" s="35">
        <v>0.0</v>
      </c>
      <c r="C5042" s="35" t="s">
        <v>128</v>
      </c>
      <c r="D5042" s="36" t="s">
        <v>104</v>
      </c>
      <c r="E5042" s="35" t="s">
        <v>173</v>
      </c>
      <c r="F5042" s="46">
        <f>IF(Cadastro_Cargas!$E$2=0,0,IF(Perfil_Area!$C$9=0,0,MIN(Cadastro_Cargas!$E$2,MAX(Cadastro_Cargas!$F$2,Perfil_Area!$C$9*RANDBETWEEN(85,115)/100))))</f>
        <v>4</v>
      </c>
    </row>
    <row r="5043" ht="15.0" customHeight="1">
      <c r="A5043" s="45">
        <v>45673.0</v>
      </c>
      <c r="B5043" s="35">
        <v>0.0</v>
      </c>
      <c r="C5043" s="35" t="s">
        <v>128</v>
      </c>
      <c r="D5043" s="36" t="s">
        <v>105</v>
      </c>
      <c r="E5043" s="35" t="s">
        <v>173</v>
      </c>
      <c r="F5043" s="46">
        <f>IF(Cadastro_Cargas!$E$3=0,0,IF(Perfil_Area!$C$11=0,0,MIN(Cadastro_Cargas!$E$3,MAX(Cadastro_Cargas!$F$3,Perfil_Area!$C$11*RANDBETWEEN(85,115)/100))))</f>
        <v>0</v>
      </c>
    </row>
    <row r="5044" ht="15.0" customHeight="1">
      <c r="A5044" s="45">
        <v>45673.0</v>
      </c>
      <c r="B5044" s="35">
        <v>0.0</v>
      </c>
      <c r="C5044" s="35" t="s">
        <v>128</v>
      </c>
      <c r="D5044" s="36" t="s">
        <v>106</v>
      </c>
      <c r="E5044" s="35" t="s">
        <v>173</v>
      </c>
      <c r="F5044" s="46">
        <f>IF(Cadastro_Cargas!$E$4=0,0,IF(Perfil_Area!$C$13=0,0,MIN(Cadastro_Cargas!$E$4,MAX(Cadastro_Cargas!$F$4,Perfil_Area!$C$13*RANDBETWEEN(85,115)/100))))</f>
        <v>0</v>
      </c>
    </row>
    <row r="5045" ht="15.0" customHeight="1">
      <c r="A5045" s="45">
        <v>45673.0</v>
      </c>
      <c r="B5045" s="35">
        <v>0.0</v>
      </c>
      <c r="C5045" s="35" t="s">
        <v>128</v>
      </c>
      <c r="D5045" s="36" t="s">
        <v>107</v>
      </c>
      <c r="E5045" s="35" t="s">
        <v>173</v>
      </c>
      <c r="F5045" s="46">
        <f>IF(Cadastro_Cargas!$E$5=0,0,IF(Perfil_Area!$C$15=0,0,MIN(Cadastro_Cargas!$E$5,MAX(Cadastro_Cargas!$F$5,Perfil_Area!$C$15*RANDBETWEEN(85,115)/100))))</f>
        <v>0.2</v>
      </c>
    </row>
    <row r="5046" ht="15.0" customHeight="1">
      <c r="A5046" s="45">
        <v>45673.0</v>
      </c>
      <c r="B5046" s="35">
        <v>0.0</v>
      </c>
      <c r="C5046" s="35" t="s">
        <v>128</v>
      </c>
      <c r="D5046" s="39" t="s">
        <v>31</v>
      </c>
      <c r="E5046" s="35" t="s">
        <v>174</v>
      </c>
      <c r="F5046" s="46">
        <f>IF(Cadastro_Cargas!$E$6=0,0,IF(Perfil_Area!$C$3=0,0,MIN(Cadastro_Cargas!$E$6,MAX(Cadastro_Cargas!$F$6,Perfil_Area!$C$3*RANDBETWEEN(85,115)/100))))</f>
        <v>0.606</v>
      </c>
    </row>
    <row r="5047" ht="15.0" customHeight="1">
      <c r="A5047" s="45">
        <v>45673.0</v>
      </c>
      <c r="B5047" s="35">
        <v>0.0</v>
      </c>
      <c r="C5047" s="35" t="s">
        <v>128</v>
      </c>
      <c r="D5047" s="40" t="s">
        <v>44</v>
      </c>
      <c r="E5047" s="35" t="s">
        <v>174</v>
      </c>
      <c r="F5047" s="46">
        <f>IF(Cadastro_Cargas!$E$7=0,0,IF(Perfil_Area!$C$5=0,0,MIN(Cadastro_Cargas!$E$7,MAX(Cadastro_Cargas!$F$7,Perfil_Area!$C$5*RANDBETWEEN(85,115)/100))))</f>
        <v>0.28496</v>
      </c>
    </row>
    <row r="5048" ht="15.0" customHeight="1">
      <c r="A5048" s="45">
        <v>45673.0</v>
      </c>
      <c r="B5048" s="35">
        <v>0.0</v>
      </c>
      <c r="C5048" s="35" t="s">
        <v>128</v>
      </c>
      <c r="D5048" s="41" t="s">
        <v>56</v>
      </c>
      <c r="E5048" s="35" t="s">
        <v>174</v>
      </c>
      <c r="F5048" s="46">
        <f>IF(Cadastro_Cargas!$E$8=0,0,IF(Perfil_Area!$C$7=0,0,MIN(Cadastro_Cargas!$E$8,MAX(Cadastro_Cargas!$F$8,Perfil_Area!$C$7*RANDBETWEEN(85,115)/100))))</f>
        <v>0.17248</v>
      </c>
    </row>
    <row r="5049" ht="15.0" customHeight="1">
      <c r="A5049" s="45">
        <v>45673.0</v>
      </c>
      <c r="B5049" s="35">
        <v>0.0</v>
      </c>
      <c r="C5049" s="35" t="s">
        <v>129</v>
      </c>
      <c r="D5049" s="36" t="s">
        <v>104</v>
      </c>
      <c r="E5049" s="35" t="s">
        <v>173</v>
      </c>
      <c r="F5049" s="46">
        <f>IF(Cadastro_Cargas!$E$9=0,0,IF(Perfil_Area!$C$10=0,0,MIN(Cadastro_Cargas!$E$9,MAX(Cadastro_Cargas!$F$9,Perfil_Area!$C$10*RANDBETWEEN(85,115)/100))))</f>
        <v>8</v>
      </c>
    </row>
    <row r="5050" ht="15.0" customHeight="1">
      <c r="A5050" s="45">
        <v>45673.0</v>
      </c>
      <c r="B5050" s="35">
        <v>0.0</v>
      </c>
      <c r="C5050" s="35" t="s">
        <v>129</v>
      </c>
      <c r="D5050" s="36" t="s">
        <v>105</v>
      </c>
      <c r="E5050" s="35" t="s">
        <v>173</v>
      </c>
      <c r="F5050" s="46">
        <f>IF(Cadastro_Cargas!$E$10=0,0,IF(Perfil_Area!$C$12=0,0,MIN(Cadastro_Cargas!$E$10,MAX(Cadastro_Cargas!$F$10,Perfil_Area!$C$12*RANDBETWEEN(85,115)/100))))</f>
        <v>17.072</v>
      </c>
    </row>
    <row r="5051" ht="15.0" customHeight="1">
      <c r="A5051" s="45">
        <v>45673.0</v>
      </c>
      <c r="B5051" s="35">
        <v>0.0</v>
      </c>
      <c r="C5051" s="35" t="s">
        <v>129</v>
      </c>
      <c r="D5051" s="36" t="s">
        <v>106</v>
      </c>
      <c r="E5051" s="35" t="s">
        <v>173</v>
      </c>
      <c r="F5051" s="46">
        <f>IF(Cadastro_Cargas!$E$11=0,0,IF(Perfil_Area!$C$14=0,0,MIN(Cadastro_Cargas!$E$11,MAX(Cadastro_Cargas!$F$11,Perfil_Area!$C$14*RANDBETWEEN(85,115)/100))))</f>
        <v>2.224992571</v>
      </c>
    </row>
    <row r="5052" ht="15.0" customHeight="1">
      <c r="A5052" s="45">
        <v>45673.0</v>
      </c>
      <c r="B5052" s="35">
        <v>0.0</v>
      </c>
      <c r="C5052" s="35" t="s">
        <v>129</v>
      </c>
      <c r="D5052" s="36" t="s">
        <v>107</v>
      </c>
      <c r="E5052" s="35" t="s">
        <v>173</v>
      </c>
      <c r="F5052" s="46">
        <f>IF(Cadastro_Cargas!$E$12=0,0,IF(Perfil_Area!$C$16=0,0,MIN(Cadastro_Cargas!$E$12,MAX(Cadastro_Cargas!$F$12,Perfil_Area!$C$16*RANDBETWEEN(85,115)/100))))</f>
        <v>0.2</v>
      </c>
    </row>
    <row r="5053" ht="15.0" customHeight="1">
      <c r="A5053" s="45">
        <v>45673.0</v>
      </c>
      <c r="B5053" s="35">
        <v>0.0</v>
      </c>
      <c r="C5053" s="35" t="s">
        <v>129</v>
      </c>
      <c r="D5053" s="39" t="s">
        <v>31</v>
      </c>
      <c r="E5053" s="35" t="s">
        <v>174</v>
      </c>
      <c r="F5053" s="46">
        <f>IF(Cadastro_Cargas!$E$13=0,0,IF(Perfil_Area!$C$4=0,0,MIN(Cadastro_Cargas!$E$13,MAX(Cadastro_Cargas!$F$13,Perfil_Area!$C$4*RANDBETWEEN(85,115)/100))))</f>
        <v>1.1175</v>
      </c>
    </row>
    <row r="5054" ht="15.0" customHeight="1">
      <c r="A5054" s="45">
        <v>45673.0</v>
      </c>
      <c r="B5054" s="35">
        <v>0.0</v>
      </c>
      <c r="C5054" s="35" t="s">
        <v>129</v>
      </c>
      <c r="D5054" s="40" t="s">
        <v>44</v>
      </c>
      <c r="E5054" s="35" t="s">
        <v>174</v>
      </c>
      <c r="F5054" s="46">
        <f>IF(Cadastro_Cargas!$E$14=0,0,IF(Perfil_Area!$C$6=0,0,MIN(Cadastro_Cargas!$E$14,MAX(Cadastro_Cargas!$F$14,Perfil_Area!$C$6*RANDBETWEEN(85,115)/100))))</f>
        <v>0.41764</v>
      </c>
    </row>
    <row r="5055" ht="15.0" customHeight="1">
      <c r="A5055" s="45">
        <v>45673.0</v>
      </c>
      <c r="B5055" s="35">
        <v>0.0</v>
      </c>
      <c r="C5055" s="35" t="s">
        <v>129</v>
      </c>
      <c r="D5055" s="41" t="s">
        <v>56</v>
      </c>
      <c r="E5055" s="35" t="s">
        <v>174</v>
      </c>
      <c r="F5055" s="46">
        <f>IF(Cadastro_Cargas!$E$15=0,0,IF(Perfil_Area!$C$8=0,0,MIN(Cadastro_Cargas!$E$15,MAX(Cadastro_Cargas!$F$15,Perfil_Area!$C$8*RANDBETWEEN(85,115)/100))))</f>
        <v>0.336</v>
      </c>
    </row>
    <row r="5056" ht="15.0" customHeight="1">
      <c r="A5056" s="45">
        <v>45673.0416666667</v>
      </c>
      <c r="B5056" s="35">
        <v>1.0</v>
      </c>
      <c r="C5056" s="35" t="s">
        <v>128</v>
      </c>
      <c r="D5056" s="36" t="s">
        <v>104</v>
      </c>
      <c r="E5056" s="35" t="s">
        <v>173</v>
      </c>
      <c r="F5056" s="46">
        <f>IF(Cadastro_Cargas!$E$2=0,0,IF(Perfil_Area!$D$9=0,0,MIN(Cadastro_Cargas!$E$2,MAX(Cadastro_Cargas!$F$2,Perfil_Area!$D$9*RANDBETWEEN(85,115)/100))))</f>
        <v>4</v>
      </c>
    </row>
    <row r="5057" ht="15.0" customHeight="1">
      <c r="A5057" s="45">
        <v>45673.0416666667</v>
      </c>
      <c r="B5057" s="35">
        <v>1.0</v>
      </c>
      <c r="C5057" s="35" t="s">
        <v>128</v>
      </c>
      <c r="D5057" s="36" t="s">
        <v>105</v>
      </c>
      <c r="E5057" s="35" t="s">
        <v>173</v>
      </c>
      <c r="F5057" s="46">
        <f>IF(Cadastro_Cargas!$E$3=0,0,IF(Perfil_Area!$D$11=0,0,MIN(Cadastro_Cargas!$E$3,MAX(Cadastro_Cargas!$F$3,Perfil_Area!$D$11*RANDBETWEEN(85,115)/100))))</f>
        <v>0</v>
      </c>
    </row>
    <row r="5058" ht="15.0" customHeight="1">
      <c r="A5058" s="45">
        <v>45673.0416666667</v>
      </c>
      <c r="B5058" s="35">
        <v>1.0</v>
      </c>
      <c r="C5058" s="35" t="s">
        <v>128</v>
      </c>
      <c r="D5058" s="36" t="s">
        <v>106</v>
      </c>
      <c r="E5058" s="35" t="s">
        <v>173</v>
      </c>
      <c r="F5058" s="46">
        <f>IF(Cadastro_Cargas!$E$4=0,0,IF(Perfil_Area!$D$13=0,0,MIN(Cadastro_Cargas!$E$4,MAX(Cadastro_Cargas!$F$4,Perfil_Area!$D$13*RANDBETWEEN(85,115)/100))))</f>
        <v>0</v>
      </c>
    </row>
    <row r="5059" ht="15.0" customHeight="1">
      <c r="A5059" s="45">
        <v>45673.0416666667</v>
      </c>
      <c r="B5059" s="35">
        <v>1.0</v>
      </c>
      <c r="C5059" s="35" t="s">
        <v>128</v>
      </c>
      <c r="D5059" s="36" t="s">
        <v>107</v>
      </c>
      <c r="E5059" s="35" t="s">
        <v>173</v>
      </c>
      <c r="F5059" s="46">
        <f>IF(Cadastro_Cargas!$E$5=0,0,IF(Perfil_Area!$D$15=0,0,MIN(Cadastro_Cargas!$E$5,MAX(Cadastro_Cargas!$F$5,Perfil_Area!$D$15*RANDBETWEEN(85,115)/100))))</f>
        <v>0.184</v>
      </c>
    </row>
    <row r="5060" ht="15.0" customHeight="1">
      <c r="A5060" s="45">
        <v>45673.0416666667</v>
      </c>
      <c r="B5060" s="35">
        <v>1.0</v>
      </c>
      <c r="C5060" s="35" t="s">
        <v>128</v>
      </c>
      <c r="D5060" s="39" t="s">
        <v>31</v>
      </c>
      <c r="E5060" s="35" t="s">
        <v>174</v>
      </c>
      <c r="F5060" s="46">
        <f>IF(Cadastro_Cargas!$E$6=0,0,IF(Perfil_Area!$D$3=0,0,MIN(Cadastro_Cargas!$E$6,MAX(Cadastro_Cargas!$F$6,Perfil_Area!$D$3*RANDBETWEEN(85,115)/100))))</f>
        <v>0.606</v>
      </c>
    </row>
    <row r="5061" ht="15.0" customHeight="1">
      <c r="A5061" s="45">
        <v>45673.0416666667</v>
      </c>
      <c r="B5061" s="35">
        <v>1.0</v>
      </c>
      <c r="C5061" s="35" t="s">
        <v>128</v>
      </c>
      <c r="D5061" s="40" t="s">
        <v>44</v>
      </c>
      <c r="E5061" s="35" t="s">
        <v>174</v>
      </c>
      <c r="F5061" s="46">
        <f>IF(Cadastro_Cargas!$E$7=0,0,IF(Perfil_Area!$D$5=0,0,MIN(Cadastro_Cargas!$E$7,MAX(Cadastro_Cargas!$F$7,Perfil_Area!$D$5*RANDBETWEEN(85,115)/100))))</f>
        <v>0.30414</v>
      </c>
    </row>
    <row r="5062" ht="15.0" customHeight="1">
      <c r="A5062" s="45">
        <v>45673.0416666667</v>
      </c>
      <c r="B5062" s="35">
        <v>1.0</v>
      </c>
      <c r="C5062" s="35" t="s">
        <v>128</v>
      </c>
      <c r="D5062" s="41" t="s">
        <v>56</v>
      </c>
      <c r="E5062" s="35" t="s">
        <v>174</v>
      </c>
      <c r="F5062" s="46">
        <f>IF(Cadastro_Cargas!$E$8=0,0,IF(Perfil_Area!$D$7=0,0,MIN(Cadastro_Cargas!$E$8,MAX(Cadastro_Cargas!$F$8,Perfil_Area!$D$7*RANDBETWEEN(85,115)/100))))</f>
        <v>0.17424</v>
      </c>
    </row>
    <row r="5063" ht="15.0" customHeight="1">
      <c r="A5063" s="45">
        <v>45673.0416666667</v>
      </c>
      <c r="B5063" s="35">
        <v>1.0</v>
      </c>
      <c r="C5063" s="35" t="s">
        <v>129</v>
      </c>
      <c r="D5063" s="36" t="s">
        <v>104</v>
      </c>
      <c r="E5063" s="35" t="s">
        <v>173</v>
      </c>
      <c r="F5063" s="46">
        <f>IF(Cadastro_Cargas!$E$9=0,0,IF(Perfil_Area!$D$10=0,0,MIN(Cadastro_Cargas!$E$9,MAX(Cadastro_Cargas!$F$9,Perfil_Area!$D$10*RANDBETWEEN(85,115)/100))))</f>
        <v>8</v>
      </c>
    </row>
    <row r="5064" ht="15.0" customHeight="1">
      <c r="A5064" s="45">
        <v>45673.0416666667</v>
      </c>
      <c r="B5064" s="35">
        <v>1.0</v>
      </c>
      <c r="C5064" s="35" t="s">
        <v>129</v>
      </c>
      <c r="D5064" s="36" t="s">
        <v>105</v>
      </c>
      <c r="E5064" s="35" t="s">
        <v>173</v>
      </c>
      <c r="F5064" s="46">
        <f>IF(Cadastro_Cargas!$E$10=0,0,IF(Perfil_Area!$D$12=0,0,MIN(Cadastro_Cargas!$E$10,MAX(Cadastro_Cargas!$F$10,Perfil_Area!$D$12*RANDBETWEEN(85,115)/100))))</f>
        <v>16.192</v>
      </c>
    </row>
    <row r="5065" ht="15.0" customHeight="1">
      <c r="A5065" s="45">
        <v>45673.0416666667</v>
      </c>
      <c r="B5065" s="35">
        <v>1.0</v>
      </c>
      <c r="C5065" s="35" t="s">
        <v>129</v>
      </c>
      <c r="D5065" s="36" t="s">
        <v>106</v>
      </c>
      <c r="E5065" s="35" t="s">
        <v>173</v>
      </c>
      <c r="F5065" s="46">
        <f>IF(Cadastro_Cargas!$E$11=0,0,IF(Perfil_Area!$D$14=0,0,MIN(Cadastro_Cargas!$E$11,MAX(Cadastro_Cargas!$F$11,Perfil_Area!$D$14*RANDBETWEEN(85,115)/100))))</f>
        <v>2.367013373</v>
      </c>
    </row>
    <row r="5066" ht="15.0" customHeight="1">
      <c r="A5066" s="45">
        <v>45673.0416666667</v>
      </c>
      <c r="B5066" s="35">
        <v>1.0</v>
      </c>
      <c r="C5066" s="35" t="s">
        <v>129</v>
      </c>
      <c r="D5066" s="36" t="s">
        <v>107</v>
      </c>
      <c r="E5066" s="35" t="s">
        <v>173</v>
      </c>
      <c r="F5066" s="46">
        <f>IF(Cadastro_Cargas!$E$12=0,0,IF(Perfil_Area!$D$16=0,0,MIN(Cadastro_Cargas!$E$12,MAX(Cadastro_Cargas!$F$12,Perfil_Area!$D$16*RANDBETWEEN(85,115)/100))))</f>
        <v>0.184</v>
      </c>
    </row>
    <row r="5067" ht="15.0" customHeight="1">
      <c r="A5067" s="45">
        <v>45673.0416666667</v>
      </c>
      <c r="B5067" s="35">
        <v>1.0</v>
      </c>
      <c r="C5067" s="35" t="s">
        <v>129</v>
      </c>
      <c r="D5067" s="39" t="s">
        <v>31</v>
      </c>
      <c r="E5067" s="35" t="s">
        <v>174</v>
      </c>
      <c r="F5067" s="46">
        <f>IF(Cadastro_Cargas!$E$13=0,0,IF(Perfil_Area!$D$4=0,0,MIN(Cadastro_Cargas!$E$13,MAX(Cadastro_Cargas!$F$13,Perfil_Area!$D$4*RANDBETWEEN(85,115)/100))))</f>
        <v>1.1175</v>
      </c>
    </row>
    <row r="5068" ht="15.0" customHeight="1">
      <c r="A5068" s="45">
        <v>45673.0416666667</v>
      </c>
      <c r="B5068" s="35">
        <v>1.0</v>
      </c>
      <c r="C5068" s="35" t="s">
        <v>129</v>
      </c>
      <c r="D5068" s="40" t="s">
        <v>44</v>
      </c>
      <c r="E5068" s="35" t="s">
        <v>174</v>
      </c>
      <c r="F5068" s="46">
        <f>IF(Cadastro_Cargas!$E$14=0,0,IF(Perfil_Area!$D$6=0,0,MIN(Cadastro_Cargas!$E$14,MAX(Cadastro_Cargas!$F$14,Perfil_Area!$D$6*RANDBETWEEN(85,115)/100))))</f>
        <v>0.39006</v>
      </c>
    </row>
    <row r="5069" ht="15.0" customHeight="1">
      <c r="A5069" s="45">
        <v>45673.0416666667</v>
      </c>
      <c r="B5069" s="35">
        <v>1.0</v>
      </c>
      <c r="C5069" s="35" t="s">
        <v>129</v>
      </c>
      <c r="D5069" s="41" t="s">
        <v>56</v>
      </c>
      <c r="E5069" s="35" t="s">
        <v>174</v>
      </c>
      <c r="F5069" s="46">
        <f>IF(Cadastro_Cargas!$E$15=0,0,IF(Perfil_Area!$D$8=0,0,MIN(Cadastro_Cargas!$E$15,MAX(Cadastro_Cargas!$F$15,Perfil_Area!$D$8*RANDBETWEEN(85,115)/100))))</f>
        <v>0.336</v>
      </c>
    </row>
    <row r="5070" ht="15.0" customHeight="1">
      <c r="A5070" s="45">
        <v>45673.0833333333</v>
      </c>
      <c r="B5070" s="35">
        <v>2.0</v>
      </c>
      <c r="C5070" s="35" t="s">
        <v>128</v>
      </c>
      <c r="D5070" s="36" t="s">
        <v>104</v>
      </c>
      <c r="E5070" s="35" t="s">
        <v>173</v>
      </c>
      <c r="F5070" s="46">
        <f>IF(Cadastro_Cargas!$E$2=0,0,IF(Perfil_Area!$E$9=0,0,MIN(Cadastro_Cargas!$E$2,MAX(Cadastro_Cargas!$F$2,Perfil_Area!$E$9*RANDBETWEEN(85,115)/100))))</f>
        <v>4</v>
      </c>
    </row>
    <row r="5071" ht="15.0" customHeight="1">
      <c r="A5071" s="45">
        <v>45673.0833333333</v>
      </c>
      <c r="B5071" s="35">
        <v>2.0</v>
      </c>
      <c r="C5071" s="35" t="s">
        <v>128</v>
      </c>
      <c r="D5071" s="36" t="s">
        <v>105</v>
      </c>
      <c r="E5071" s="35" t="s">
        <v>173</v>
      </c>
      <c r="F5071" s="46">
        <f>IF(Cadastro_Cargas!$E$3=0,0,IF(Perfil_Area!$E$11=0,0,MIN(Cadastro_Cargas!$E$3,MAX(Cadastro_Cargas!$F$3,Perfil_Area!$E$11*RANDBETWEEN(85,115)/100))))</f>
        <v>0</v>
      </c>
    </row>
    <row r="5072" ht="15.0" customHeight="1">
      <c r="A5072" s="45">
        <v>45673.0833333333</v>
      </c>
      <c r="B5072" s="35">
        <v>2.0</v>
      </c>
      <c r="C5072" s="35" t="s">
        <v>128</v>
      </c>
      <c r="D5072" s="36" t="s">
        <v>106</v>
      </c>
      <c r="E5072" s="35" t="s">
        <v>173</v>
      </c>
      <c r="F5072" s="46">
        <f>IF(Cadastro_Cargas!$E$4=0,0,IF(Perfil_Area!$E$13=0,0,MIN(Cadastro_Cargas!$E$4,MAX(Cadastro_Cargas!$F$4,Perfil_Area!$E$13*RANDBETWEEN(85,115)/100))))</f>
        <v>0</v>
      </c>
    </row>
    <row r="5073" ht="15.0" customHeight="1">
      <c r="A5073" s="45">
        <v>45673.0833333333</v>
      </c>
      <c r="B5073" s="35">
        <v>2.0</v>
      </c>
      <c r="C5073" s="35" t="s">
        <v>128</v>
      </c>
      <c r="D5073" s="36" t="s">
        <v>107</v>
      </c>
      <c r="E5073" s="35" t="s">
        <v>173</v>
      </c>
      <c r="F5073" s="46">
        <f>IF(Cadastro_Cargas!$E$5=0,0,IF(Perfil_Area!$E$15=0,0,MIN(Cadastro_Cargas!$E$5,MAX(Cadastro_Cargas!$F$5,Perfil_Area!$E$15*RANDBETWEEN(85,115)/100))))</f>
        <v>0.2</v>
      </c>
    </row>
    <row r="5074" ht="15.0" customHeight="1">
      <c r="A5074" s="45">
        <v>45673.0833333333</v>
      </c>
      <c r="B5074" s="35">
        <v>2.0</v>
      </c>
      <c r="C5074" s="35" t="s">
        <v>128</v>
      </c>
      <c r="D5074" s="39" t="s">
        <v>31</v>
      </c>
      <c r="E5074" s="35" t="s">
        <v>174</v>
      </c>
      <c r="F5074" s="46">
        <f>IF(Cadastro_Cargas!$E$6=0,0,IF(Perfil_Area!$E$3=0,0,MIN(Cadastro_Cargas!$E$6,MAX(Cadastro_Cargas!$F$6,Perfil_Area!$E$3*RANDBETWEEN(85,115)/100))))</f>
        <v>0.606</v>
      </c>
    </row>
    <row r="5075" ht="15.0" customHeight="1">
      <c r="A5075" s="45">
        <v>45673.0833333333</v>
      </c>
      <c r="B5075" s="35">
        <v>2.0</v>
      </c>
      <c r="C5075" s="35" t="s">
        <v>128</v>
      </c>
      <c r="D5075" s="40" t="s">
        <v>44</v>
      </c>
      <c r="E5075" s="35" t="s">
        <v>174</v>
      </c>
      <c r="F5075" s="46">
        <f>IF(Cadastro_Cargas!$E$7=0,0,IF(Perfil_Area!$E$5=0,0,MIN(Cadastro_Cargas!$E$7,MAX(Cadastro_Cargas!$F$7,Perfil_Area!$E$5*RANDBETWEEN(85,115)/100))))</f>
        <v>0.27674</v>
      </c>
    </row>
    <row r="5076" ht="15.0" customHeight="1">
      <c r="A5076" s="45">
        <v>45673.0833333333</v>
      </c>
      <c r="B5076" s="35">
        <v>2.0</v>
      </c>
      <c r="C5076" s="35" t="s">
        <v>128</v>
      </c>
      <c r="D5076" s="41" t="s">
        <v>56</v>
      </c>
      <c r="E5076" s="35" t="s">
        <v>174</v>
      </c>
      <c r="F5076" s="46">
        <f>IF(Cadastro_Cargas!$E$8=0,0,IF(Perfil_Area!$E$7=0,0,MIN(Cadastro_Cargas!$E$8,MAX(Cadastro_Cargas!$F$8,Perfil_Area!$E$7*RANDBETWEEN(85,115)/100))))</f>
        <v>0.176</v>
      </c>
    </row>
    <row r="5077" ht="15.0" customHeight="1">
      <c r="A5077" s="45">
        <v>45673.0833333333</v>
      </c>
      <c r="B5077" s="35">
        <v>2.0</v>
      </c>
      <c r="C5077" s="35" t="s">
        <v>129</v>
      </c>
      <c r="D5077" s="36" t="s">
        <v>104</v>
      </c>
      <c r="E5077" s="35" t="s">
        <v>173</v>
      </c>
      <c r="F5077" s="46">
        <f>IF(Cadastro_Cargas!$E$9=0,0,IF(Perfil_Area!$E$10=0,0,MIN(Cadastro_Cargas!$E$9,MAX(Cadastro_Cargas!$F$9,Perfil_Area!$E$10*RANDBETWEEN(85,115)/100))))</f>
        <v>7.28</v>
      </c>
    </row>
    <row r="5078" ht="15.0" customHeight="1">
      <c r="A5078" s="45">
        <v>45673.0833333333</v>
      </c>
      <c r="B5078" s="35">
        <v>2.0</v>
      </c>
      <c r="C5078" s="35" t="s">
        <v>129</v>
      </c>
      <c r="D5078" s="36" t="s">
        <v>105</v>
      </c>
      <c r="E5078" s="35" t="s">
        <v>173</v>
      </c>
      <c r="F5078" s="46">
        <f>IF(Cadastro_Cargas!$E$10=0,0,IF(Perfil_Area!$E$12=0,0,MIN(Cadastro_Cargas!$E$10,MAX(Cadastro_Cargas!$F$10,Perfil_Area!$E$12*RANDBETWEEN(85,115)/100))))</f>
        <v>0</v>
      </c>
    </row>
    <row r="5079" ht="15.0" customHeight="1">
      <c r="A5079" s="45">
        <v>45673.0833333333</v>
      </c>
      <c r="B5079" s="35">
        <v>2.0</v>
      </c>
      <c r="C5079" s="35" t="s">
        <v>129</v>
      </c>
      <c r="D5079" s="36" t="s">
        <v>106</v>
      </c>
      <c r="E5079" s="35" t="s">
        <v>173</v>
      </c>
      <c r="F5079" s="46">
        <f>IF(Cadastro_Cargas!$E$11=0,0,IF(Perfil_Area!$E$14=0,0,MIN(Cadastro_Cargas!$E$11,MAX(Cadastro_Cargas!$F$11,Perfil_Area!$E$14*RANDBETWEEN(85,115)/100))))</f>
        <v>2.162139673</v>
      </c>
    </row>
    <row r="5080" ht="15.0" customHeight="1">
      <c r="A5080" s="45">
        <v>45673.0833333333</v>
      </c>
      <c r="B5080" s="35">
        <v>2.0</v>
      </c>
      <c r="C5080" s="35" t="s">
        <v>129</v>
      </c>
      <c r="D5080" s="36" t="s">
        <v>107</v>
      </c>
      <c r="E5080" s="35" t="s">
        <v>173</v>
      </c>
      <c r="F5080" s="46">
        <f>IF(Cadastro_Cargas!$E$12=0,0,IF(Perfil_Area!$E$16=0,0,MIN(Cadastro_Cargas!$E$12,MAX(Cadastro_Cargas!$F$12,Perfil_Area!$E$16*RANDBETWEEN(85,115)/100))))</f>
        <v>0.2</v>
      </c>
    </row>
    <row r="5081" ht="15.0" customHeight="1">
      <c r="A5081" s="45">
        <v>45673.0833333333</v>
      </c>
      <c r="B5081" s="35">
        <v>2.0</v>
      </c>
      <c r="C5081" s="35" t="s">
        <v>129</v>
      </c>
      <c r="D5081" s="39" t="s">
        <v>31</v>
      </c>
      <c r="E5081" s="35" t="s">
        <v>174</v>
      </c>
      <c r="F5081" s="46">
        <f>IF(Cadastro_Cargas!$E$13=0,0,IF(Perfil_Area!$E$4=0,0,MIN(Cadastro_Cargas!$E$13,MAX(Cadastro_Cargas!$F$13,Perfil_Area!$E$4*RANDBETWEEN(85,115)/100))))</f>
        <v>1.1175</v>
      </c>
    </row>
    <row r="5082" ht="15.0" customHeight="1">
      <c r="A5082" s="45">
        <v>45673.0833333333</v>
      </c>
      <c r="B5082" s="35">
        <v>2.0</v>
      </c>
      <c r="C5082" s="35" t="s">
        <v>129</v>
      </c>
      <c r="D5082" s="40" t="s">
        <v>44</v>
      </c>
      <c r="E5082" s="35" t="s">
        <v>174</v>
      </c>
      <c r="F5082" s="46">
        <f>IF(Cadastro_Cargas!$E$14=0,0,IF(Perfil_Area!$E$6=0,0,MIN(Cadastro_Cargas!$E$14,MAX(Cadastro_Cargas!$F$14,Perfil_Area!$E$6*RANDBETWEEN(85,115)/100))))</f>
        <v>0.394</v>
      </c>
    </row>
    <row r="5083" ht="15.0" customHeight="1">
      <c r="A5083" s="45">
        <v>45673.0833333333</v>
      </c>
      <c r="B5083" s="35">
        <v>2.0</v>
      </c>
      <c r="C5083" s="35" t="s">
        <v>129</v>
      </c>
      <c r="D5083" s="41" t="s">
        <v>56</v>
      </c>
      <c r="E5083" s="35" t="s">
        <v>174</v>
      </c>
      <c r="F5083" s="46">
        <f>IF(Cadastro_Cargas!$E$15=0,0,IF(Perfil_Area!$E$8=0,0,MIN(Cadastro_Cargas!$E$15,MAX(Cadastro_Cargas!$F$15,Perfil_Area!$E$8*RANDBETWEEN(85,115)/100))))</f>
        <v>0.336</v>
      </c>
    </row>
    <row r="5084" ht="15.0" customHeight="1">
      <c r="A5084" s="45">
        <v>45673.125</v>
      </c>
      <c r="B5084" s="35">
        <v>3.0</v>
      </c>
      <c r="C5084" s="35" t="s">
        <v>128</v>
      </c>
      <c r="D5084" s="36" t="s">
        <v>104</v>
      </c>
      <c r="E5084" s="35" t="s">
        <v>173</v>
      </c>
      <c r="F5084" s="46">
        <f>IF(Cadastro_Cargas!$E$2=0,0,IF(Perfil_Area!$F$9=0,0,MIN(Cadastro_Cargas!$E$2,MAX(Cadastro_Cargas!$F$2,Perfil_Area!$F$9*RANDBETWEEN(85,115)/100))))</f>
        <v>3.4</v>
      </c>
    </row>
    <row r="5085" ht="15.0" customHeight="1">
      <c r="A5085" s="45">
        <v>45673.125</v>
      </c>
      <c r="B5085" s="35">
        <v>3.0</v>
      </c>
      <c r="C5085" s="35" t="s">
        <v>128</v>
      </c>
      <c r="D5085" s="36" t="s">
        <v>105</v>
      </c>
      <c r="E5085" s="35" t="s">
        <v>173</v>
      </c>
      <c r="F5085" s="46">
        <f>IF(Cadastro_Cargas!$E$3=0,0,IF(Perfil_Area!$F$11=0,0,MIN(Cadastro_Cargas!$E$3,MAX(Cadastro_Cargas!$F$3,Perfil_Area!$F$11*RANDBETWEEN(85,115)/100))))</f>
        <v>0</v>
      </c>
    </row>
    <row r="5086" ht="15.0" customHeight="1">
      <c r="A5086" s="45">
        <v>45673.125</v>
      </c>
      <c r="B5086" s="35">
        <v>3.0</v>
      </c>
      <c r="C5086" s="35" t="s">
        <v>128</v>
      </c>
      <c r="D5086" s="36" t="s">
        <v>106</v>
      </c>
      <c r="E5086" s="35" t="s">
        <v>173</v>
      </c>
      <c r="F5086" s="46">
        <f>IF(Cadastro_Cargas!$E$4=0,0,IF(Perfil_Area!$F$13=0,0,MIN(Cadastro_Cargas!$E$4,MAX(Cadastro_Cargas!$F$4,Perfil_Area!$F$13*RANDBETWEEN(85,115)/100))))</f>
        <v>0</v>
      </c>
    </row>
    <row r="5087" ht="15.0" customHeight="1">
      <c r="A5087" s="45">
        <v>45673.125</v>
      </c>
      <c r="B5087" s="35">
        <v>3.0</v>
      </c>
      <c r="C5087" s="35" t="s">
        <v>128</v>
      </c>
      <c r="D5087" s="36" t="s">
        <v>107</v>
      </c>
      <c r="E5087" s="35" t="s">
        <v>173</v>
      </c>
      <c r="F5087" s="46">
        <f>IF(Cadastro_Cargas!$E$5=0,0,IF(Perfil_Area!$F$15=0,0,MIN(Cadastro_Cargas!$E$5,MAX(Cadastro_Cargas!$F$5,Perfil_Area!$F$15*RANDBETWEEN(85,115)/100))))</f>
        <v>0.2</v>
      </c>
    </row>
    <row r="5088" ht="15.0" customHeight="1">
      <c r="A5088" s="45">
        <v>45673.125</v>
      </c>
      <c r="B5088" s="35">
        <v>3.0</v>
      </c>
      <c r="C5088" s="35" t="s">
        <v>128</v>
      </c>
      <c r="D5088" s="39" t="s">
        <v>31</v>
      </c>
      <c r="E5088" s="35" t="s">
        <v>174</v>
      </c>
      <c r="F5088" s="46">
        <f>IF(Cadastro_Cargas!$E$6=0,0,IF(Perfil_Area!$F$3=0,0,MIN(Cadastro_Cargas!$E$6,MAX(Cadastro_Cargas!$F$6,Perfil_Area!$F$3*RANDBETWEEN(85,115)/100))))</f>
        <v>0.606</v>
      </c>
    </row>
    <row r="5089" ht="15.0" customHeight="1">
      <c r="A5089" s="45">
        <v>45673.125</v>
      </c>
      <c r="B5089" s="35">
        <v>3.0</v>
      </c>
      <c r="C5089" s="35" t="s">
        <v>128</v>
      </c>
      <c r="D5089" s="40" t="s">
        <v>44</v>
      </c>
      <c r="E5089" s="35" t="s">
        <v>174</v>
      </c>
      <c r="F5089" s="46">
        <f>IF(Cadastro_Cargas!$E$7=0,0,IF(Perfil_Area!$F$5=0,0,MIN(Cadastro_Cargas!$E$7,MAX(Cadastro_Cargas!$F$7,Perfil_Area!$F$5*RANDBETWEEN(85,115)/100))))</f>
        <v>0.26578</v>
      </c>
    </row>
    <row r="5090" ht="15.0" customHeight="1">
      <c r="A5090" s="45">
        <v>45673.125</v>
      </c>
      <c r="B5090" s="35">
        <v>3.0</v>
      </c>
      <c r="C5090" s="35" t="s">
        <v>128</v>
      </c>
      <c r="D5090" s="41" t="s">
        <v>56</v>
      </c>
      <c r="E5090" s="35" t="s">
        <v>174</v>
      </c>
      <c r="F5090" s="46">
        <f>IF(Cadastro_Cargas!$E$8=0,0,IF(Perfil_Area!$F$7=0,0,MIN(Cadastro_Cargas!$E$8,MAX(Cadastro_Cargas!$F$8,Perfil_Area!$F$7*RANDBETWEEN(85,115)/100))))</f>
        <v>0.17424</v>
      </c>
    </row>
    <row r="5091" ht="15.0" customHeight="1">
      <c r="A5091" s="45">
        <v>45673.125</v>
      </c>
      <c r="B5091" s="35">
        <v>3.0</v>
      </c>
      <c r="C5091" s="35" t="s">
        <v>129</v>
      </c>
      <c r="D5091" s="36" t="s">
        <v>104</v>
      </c>
      <c r="E5091" s="35" t="s">
        <v>173</v>
      </c>
      <c r="F5091" s="46">
        <f>IF(Cadastro_Cargas!$E$9=0,0,IF(Perfil_Area!$F$10=0,0,MIN(Cadastro_Cargas!$E$9,MAX(Cadastro_Cargas!$F$9,Perfil_Area!$F$10*RANDBETWEEN(85,115)/100))))</f>
        <v>8</v>
      </c>
    </row>
    <row r="5092" ht="15.0" customHeight="1">
      <c r="A5092" s="45">
        <v>45673.125</v>
      </c>
      <c r="B5092" s="35">
        <v>3.0</v>
      </c>
      <c r="C5092" s="35" t="s">
        <v>129</v>
      </c>
      <c r="D5092" s="36" t="s">
        <v>105</v>
      </c>
      <c r="E5092" s="35" t="s">
        <v>173</v>
      </c>
      <c r="F5092" s="46">
        <f>IF(Cadastro_Cargas!$E$10=0,0,IF(Perfil_Area!$F$12=0,0,MIN(Cadastro_Cargas!$E$10,MAX(Cadastro_Cargas!$F$10,Perfil_Area!$F$12*RANDBETWEEN(85,115)/100))))</f>
        <v>0</v>
      </c>
    </row>
    <row r="5093" ht="15.0" customHeight="1">
      <c r="A5093" s="45">
        <v>45673.125</v>
      </c>
      <c r="B5093" s="35">
        <v>3.0</v>
      </c>
      <c r="C5093" s="35" t="s">
        <v>129</v>
      </c>
      <c r="D5093" s="36" t="s">
        <v>106</v>
      </c>
      <c r="E5093" s="35" t="s">
        <v>173</v>
      </c>
      <c r="F5093" s="46">
        <f>IF(Cadastro_Cargas!$E$11=0,0,IF(Perfil_Area!$F$14=0,0,MIN(Cadastro_Cargas!$E$11,MAX(Cadastro_Cargas!$F$11,Perfil_Area!$F$14*RANDBETWEEN(85,115)/100))))</f>
        <v>2.341578009</v>
      </c>
    </row>
    <row r="5094" ht="15.0" customHeight="1">
      <c r="A5094" s="45">
        <v>45673.125</v>
      </c>
      <c r="B5094" s="35">
        <v>3.0</v>
      </c>
      <c r="C5094" s="35" t="s">
        <v>129</v>
      </c>
      <c r="D5094" s="36" t="s">
        <v>107</v>
      </c>
      <c r="E5094" s="35" t="s">
        <v>173</v>
      </c>
      <c r="F5094" s="46">
        <f>IF(Cadastro_Cargas!$E$12=0,0,IF(Perfil_Area!$F$16=0,0,MIN(Cadastro_Cargas!$E$12,MAX(Cadastro_Cargas!$F$12,Perfil_Area!$F$16*RANDBETWEEN(85,115)/100))))</f>
        <v>0.186</v>
      </c>
    </row>
    <row r="5095" ht="15.0" customHeight="1">
      <c r="A5095" s="45">
        <v>45673.125</v>
      </c>
      <c r="B5095" s="35">
        <v>3.0</v>
      </c>
      <c r="C5095" s="35" t="s">
        <v>129</v>
      </c>
      <c r="D5095" s="39" t="s">
        <v>31</v>
      </c>
      <c r="E5095" s="35" t="s">
        <v>174</v>
      </c>
      <c r="F5095" s="46">
        <f>IF(Cadastro_Cargas!$E$13=0,0,IF(Perfil_Area!$F$4=0,0,MIN(Cadastro_Cargas!$E$13,MAX(Cadastro_Cargas!$F$13,Perfil_Area!$F$4*RANDBETWEEN(85,115)/100))))</f>
        <v>1.1175</v>
      </c>
    </row>
    <row r="5096" ht="15.0" customHeight="1">
      <c r="A5096" s="45">
        <v>45673.125</v>
      </c>
      <c r="B5096" s="35">
        <v>3.0</v>
      </c>
      <c r="C5096" s="35" t="s">
        <v>129</v>
      </c>
      <c r="D5096" s="40" t="s">
        <v>44</v>
      </c>
      <c r="E5096" s="35" t="s">
        <v>174</v>
      </c>
      <c r="F5096" s="46">
        <f>IF(Cadastro_Cargas!$E$14=0,0,IF(Perfil_Area!$F$6=0,0,MIN(Cadastro_Cargas!$E$14,MAX(Cadastro_Cargas!$F$14,Perfil_Area!$F$6*RANDBETWEEN(85,115)/100))))</f>
        <v>0.3546</v>
      </c>
    </row>
    <row r="5097" ht="15.0" customHeight="1">
      <c r="A5097" s="45">
        <v>45673.125</v>
      </c>
      <c r="B5097" s="35">
        <v>3.0</v>
      </c>
      <c r="C5097" s="35" t="s">
        <v>129</v>
      </c>
      <c r="D5097" s="41" t="s">
        <v>56</v>
      </c>
      <c r="E5097" s="35" t="s">
        <v>174</v>
      </c>
      <c r="F5097" s="46">
        <f>IF(Cadastro_Cargas!$E$15=0,0,IF(Perfil_Area!$F$8=0,0,MIN(Cadastro_Cargas!$E$15,MAX(Cadastro_Cargas!$F$15,Perfil_Area!$F$8*RANDBETWEEN(85,115)/100))))</f>
        <v>0.31248</v>
      </c>
    </row>
    <row r="5098" ht="15.0" customHeight="1">
      <c r="A5098" s="45">
        <v>45673.1666666667</v>
      </c>
      <c r="B5098" s="35">
        <v>4.0</v>
      </c>
      <c r="C5098" s="35" t="s">
        <v>128</v>
      </c>
      <c r="D5098" s="36" t="s">
        <v>104</v>
      </c>
      <c r="E5098" s="35" t="s">
        <v>173</v>
      </c>
      <c r="F5098" s="46">
        <f>IF(Cadastro_Cargas!$E$2=0,0,IF(Perfil_Area!$G$9=0,0,MIN(Cadastro_Cargas!$E$2,MAX(Cadastro_Cargas!$F$2,Perfil_Area!$G$9*RANDBETWEEN(85,115)/100))))</f>
        <v>3.76</v>
      </c>
    </row>
    <row r="5099" ht="15.0" customHeight="1">
      <c r="A5099" s="45">
        <v>45673.1666666667</v>
      </c>
      <c r="B5099" s="35">
        <v>4.0</v>
      </c>
      <c r="C5099" s="35" t="s">
        <v>128</v>
      </c>
      <c r="D5099" s="36" t="s">
        <v>105</v>
      </c>
      <c r="E5099" s="35" t="s">
        <v>173</v>
      </c>
      <c r="F5099" s="46">
        <f>IF(Cadastro_Cargas!$E$3=0,0,IF(Perfil_Area!$G$11=0,0,MIN(Cadastro_Cargas!$E$3,MAX(Cadastro_Cargas!$F$3,Perfil_Area!$G$11*RANDBETWEEN(85,115)/100))))</f>
        <v>0</v>
      </c>
    </row>
    <row r="5100" ht="15.0" customHeight="1">
      <c r="A5100" s="45">
        <v>45673.1666666667</v>
      </c>
      <c r="B5100" s="35">
        <v>4.0</v>
      </c>
      <c r="C5100" s="35" t="s">
        <v>128</v>
      </c>
      <c r="D5100" s="36" t="s">
        <v>106</v>
      </c>
      <c r="E5100" s="35" t="s">
        <v>173</v>
      </c>
      <c r="F5100" s="46">
        <f>IF(Cadastro_Cargas!$E$4=0,0,IF(Perfil_Area!$G$13=0,0,MIN(Cadastro_Cargas!$E$4,MAX(Cadastro_Cargas!$F$4,Perfil_Area!$G$13*RANDBETWEEN(85,115)/100))))</f>
        <v>0</v>
      </c>
    </row>
    <row r="5101" ht="15.0" customHeight="1">
      <c r="A5101" s="45">
        <v>45673.1666666667</v>
      </c>
      <c r="B5101" s="35">
        <v>4.0</v>
      </c>
      <c r="C5101" s="35" t="s">
        <v>128</v>
      </c>
      <c r="D5101" s="36" t="s">
        <v>107</v>
      </c>
      <c r="E5101" s="35" t="s">
        <v>173</v>
      </c>
      <c r="F5101" s="46">
        <f>IF(Cadastro_Cargas!$E$5=0,0,IF(Perfil_Area!$G$15=0,0,MIN(Cadastro_Cargas!$E$5,MAX(Cadastro_Cargas!$F$5,Perfil_Area!$G$15*RANDBETWEEN(85,115)/100))))</f>
        <v>0.196</v>
      </c>
    </row>
    <row r="5102" ht="15.0" customHeight="1">
      <c r="A5102" s="45">
        <v>45673.1666666667</v>
      </c>
      <c r="B5102" s="35">
        <v>4.0</v>
      </c>
      <c r="C5102" s="35" t="s">
        <v>128</v>
      </c>
      <c r="D5102" s="39" t="s">
        <v>31</v>
      </c>
      <c r="E5102" s="35" t="s">
        <v>174</v>
      </c>
      <c r="F5102" s="46">
        <f>IF(Cadastro_Cargas!$E$6=0,0,IF(Perfil_Area!$G$3=0,0,MIN(Cadastro_Cargas!$E$6,MAX(Cadastro_Cargas!$F$6,Perfil_Area!$G$3*RANDBETWEEN(85,115)/100))))</f>
        <v>0.606</v>
      </c>
    </row>
    <row r="5103" ht="15.0" customHeight="1">
      <c r="A5103" s="45">
        <v>45673.1666666667</v>
      </c>
      <c r="B5103" s="35">
        <v>4.0</v>
      </c>
      <c r="C5103" s="35" t="s">
        <v>128</v>
      </c>
      <c r="D5103" s="40" t="s">
        <v>44</v>
      </c>
      <c r="E5103" s="35" t="s">
        <v>174</v>
      </c>
      <c r="F5103" s="46">
        <f>IF(Cadastro_Cargas!$E$7=0,0,IF(Perfil_Area!$G$5=0,0,MIN(Cadastro_Cargas!$E$7,MAX(Cadastro_Cargas!$F$7,Perfil_Area!$G$5*RANDBETWEEN(85,115)/100))))</f>
        <v>0.30414</v>
      </c>
    </row>
    <row r="5104" ht="15.0" customHeight="1">
      <c r="A5104" s="45">
        <v>45673.1666666667</v>
      </c>
      <c r="B5104" s="35">
        <v>4.0</v>
      </c>
      <c r="C5104" s="35" t="s">
        <v>128</v>
      </c>
      <c r="D5104" s="41" t="s">
        <v>56</v>
      </c>
      <c r="E5104" s="35" t="s">
        <v>174</v>
      </c>
      <c r="F5104" s="46">
        <f>IF(Cadastro_Cargas!$E$8=0,0,IF(Perfil_Area!$G$7=0,0,MIN(Cadastro_Cargas!$E$8,MAX(Cadastro_Cargas!$F$8,Perfil_Area!$G$7*RANDBETWEEN(85,115)/100))))</f>
        <v>0.176</v>
      </c>
    </row>
    <row r="5105" ht="15.0" customHeight="1">
      <c r="A5105" s="45">
        <v>45673.1666666667</v>
      </c>
      <c r="B5105" s="35">
        <v>4.0</v>
      </c>
      <c r="C5105" s="35" t="s">
        <v>129</v>
      </c>
      <c r="D5105" s="36" t="s">
        <v>104</v>
      </c>
      <c r="E5105" s="35" t="s">
        <v>173</v>
      </c>
      <c r="F5105" s="46">
        <f>IF(Cadastro_Cargas!$E$9=0,0,IF(Perfil_Area!$G$10=0,0,MIN(Cadastro_Cargas!$E$9,MAX(Cadastro_Cargas!$F$9,Perfil_Area!$G$10*RANDBETWEEN(85,115)/100))))</f>
        <v>8</v>
      </c>
    </row>
    <row r="5106" ht="15.0" customHeight="1">
      <c r="A5106" s="45">
        <v>45673.1666666667</v>
      </c>
      <c r="B5106" s="35">
        <v>4.0</v>
      </c>
      <c r="C5106" s="35" t="s">
        <v>129</v>
      </c>
      <c r="D5106" s="36" t="s">
        <v>105</v>
      </c>
      <c r="E5106" s="35" t="s">
        <v>173</v>
      </c>
      <c r="F5106" s="46">
        <f>IF(Cadastro_Cargas!$E$10=0,0,IF(Perfil_Area!$G$12=0,0,MIN(Cadastro_Cargas!$E$10,MAX(Cadastro_Cargas!$F$10,Perfil_Area!$G$12*RANDBETWEEN(85,115)/100))))</f>
        <v>0</v>
      </c>
    </row>
    <row r="5107" ht="15.0" customHeight="1">
      <c r="A5107" s="45">
        <v>45673.1666666667</v>
      </c>
      <c r="B5107" s="35">
        <v>4.0</v>
      </c>
      <c r="C5107" s="35" t="s">
        <v>129</v>
      </c>
      <c r="D5107" s="36" t="s">
        <v>106</v>
      </c>
      <c r="E5107" s="35" t="s">
        <v>173</v>
      </c>
      <c r="F5107" s="46">
        <f>IF(Cadastro_Cargas!$E$11=0,0,IF(Perfil_Area!$G$14=0,0,MIN(Cadastro_Cargas!$E$11,MAX(Cadastro_Cargas!$F$11,Perfil_Area!$G$14*RANDBETWEEN(85,115)/100))))</f>
        <v>2.173283804</v>
      </c>
    </row>
    <row r="5108" ht="15.0" customHeight="1">
      <c r="A5108" s="45">
        <v>45673.1666666667</v>
      </c>
      <c r="B5108" s="35">
        <v>4.0</v>
      </c>
      <c r="C5108" s="35" t="s">
        <v>129</v>
      </c>
      <c r="D5108" s="36" t="s">
        <v>107</v>
      </c>
      <c r="E5108" s="35" t="s">
        <v>173</v>
      </c>
      <c r="F5108" s="46">
        <f>IF(Cadastro_Cargas!$E$12=0,0,IF(Perfil_Area!$G$16=0,0,MIN(Cadastro_Cargas!$E$12,MAX(Cadastro_Cargas!$F$12,Perfil_Area!$G$16*RANDBETWEEN(85,115)/100))))</f>
        <v>0.2</v>
      </c>
    </row>
    <row r="5109" ht="15.0" customHeight="1">
      <c r="A5109" s="45">
        <v>45673.1666666667</v>
      </c>
      <c r="B5109" s="35">
        <v>4.0</v>
      </c>
      <c r="C5109" s="35" t="s">
        <v>129</v>
      </c>
      <c r="D5109" s="39" t="s">
        <v>31</v>
      </c>
      <c r="E5109" s="35" t="s">
        <v>174</v>
      </c>
      <c r="F5109" s="46">
        <f>IF(Cadastro_Cargas!$E$13=0,0,IF(Perfil_Area!$G$4=0,0,MIN(Cadastro_Cargas!$E$13,MAX(Cadastro_Cargas!$F$13,Perfil_Area!$G$4*RANDBETWEEN(85,115)/100))))</f>
        <v>1.1175</v>
      </c>
    </row>
    <row r="5110" ht="15.0" customHeight="1">
      <c r="A5110" s="45">
        <v>45673.1666666667</v>
      </c>
      <c r="B5110" s="35">
        <v>4.0</v>
      </c>
      <c r="C5110" s="35" t="s">
        <v>129</v>
      </c>
      <c r="D5110" s="40" t="s">
        <v>44</v>
      </c>
      <c r="E5110" s="35" t="s">
        <v>174</v>
      </c>
      <c r="F5110" s="46">
        <f>IF(Cadastro_Cargas!$E$14=0,0,IF(Perfil_Area!$G$6=0,0,MIN(Cadastro_Cargas!$E$14,MAX(Cadastro_Cargas!$F$14,Perfil_Area!$G$6*RANDBETWEEN(85,115)/100))))</f>
        <v>0.38218</v>
      </c>
    </row>
    <row r="5111" ht="15.0" customHeight="1">
      <c r="A5111" s="45">
        <v>45673.1666666667</v>
      </c>
      <c r="B5111" s="35">
        <v>4.0</v>
      </c>
      <c r="C5111" s="35" t="s">
        <v>129</v>
      </c>
      <c r="D5111" s="41" t="s">
        <v>56</v>
      </c>
      <c r="E5111" s="35" t="s">
        <v>174</v>
      </c>
      <c r="F5111" s="46">
        <f>IF(Cadastro_Cargas!$E$15=0,0,IF(Perfil_Area!$G$8=0,0,MIN(Cadastro_Cargas!$E$15,MAX(Cadastro_Cargas!$F$15,Perfil_Area!$G$8*RANDBETWEEN(85,115)/100))))</f>
        <v>0.26928</v>
      </c>
    </row>
    <row r="5112" ht="15.0" customHeight="1">
      <c r="A5112" s="45">
        <v>45673.2083333333</v>
      </c>
      <c r="B5112" s="35">
        <v>5.0</v>
      </c>
      <c r="C5112" s="35" t="s">
        <v>128</v>
      </c>
      <c r="D5112" s="36" t="s">
        <v>104</v>
      </c>
      <c r="E5112" s="35" t="s">
        <v>173</v>
      </c>
      <c r="F5112" s="46">
        <f>IF(Cadastro_Cargas!$E$2=0,0,IF(Perfil_Area!$H$9=0,0,MIN(Cadastro_Cargas!$E$2,MAX(Cadastro_Cargas!$F$2,Perfil_Area!$H$9*RANDBETWEEN(85,115)/100))))</f>
        <v>0</v>
      </c>
    </row>
    <row r="5113" ht="15.0" customHeight="1">
      <c r="A5113" s="45">
        <v>45673.2083333333</v>
      </c>
      <c r="B5113" s="35">
        <v>5.0</v>
      </c>
      <c r="C5113" s="35" t="s">
        <v>128</v>
      </c>
      <c r="D5113" s="36" t="s">
        <v>105</v>
      </c>
      <c r="E5113" s="35" t="s">
        <v>173</v>
      </c>
      <c r="F5113" s="46">
        <f>IF(Cadastro_Cargas!$E$3=0,0,IF(Perfil_Area!$H$11=0,0,MIN(Cadastro_Cargas!$E$3,MAX(Cadastro_Cargas!$F$3,Perfil_Area!$H$11*RANDBETWEEN(85,115)/100))))</f>
        <v>0</v>
      </c>
    </row>
    <row r="5114" ht="15.0" customHeight="1">
      <c r="A5114" s="45">
        <v>45673.2083333333</v>
      </c>
      <c r="B5114" s="35">
        <v>5.0</v>
      </c>
      <c r="C5114" s="35" t="s">
        <v>128</v>
      </c>
      <c r="D5114" s="36" t="s">
        <v>106</v>
      </c>
      <c r="E5114" s="35" t="s">
        <v>173</v>
      </c>
      <c r="F5114" s="46">
        <f>IF(Cadastro_Cargas!$E$4=0,0,IF(Perfil_Area!$H$13=0,0,MIN(Cadastro_Cargas!$E$4,MAX(Cadastro_Cargas!$F$4,Perfil_Area!$H$13*RANDBETWEEN(85,115)/100))))</f>
        <v>0</v>
      </c>
    </row>
    <row r="5115" ht="15.0" customHeight="1">
      <c r="A5115" s="45">
        <v>45673.2083333333</v>
      </c>
      <c r="B5115" s="35">
        <v>5.0</v>
      </c>
      <c r="C5115" s="35" t="s">
        <v>128</v>
      </c>
      <c r="D5115" s="36" t="s">
        <v>107</v>
      </c>
      <c r="E5115" s="35" t="s">
        <v>173</v>
      </c>
      <c r="F5115" s="46">
        <f>IF(Cadastro_Cargas!$E$5=0,0,IF(Perfil_Area!$H$15=0,0,MIN(Cadastro_Cargas!$E$5,MAX(Cadastro_Cargas!$F$5,Perfil_Area!$H$15*RANDBETWEEN(85,115)/100))))</f>
        <v>0.2</v>
      </c>
    </row>
    <row r="5116" ht="15.0" customHeight="1">
      <c r="A5116" s="45">
        <v>45673.2083333333</v>
      </c>
      <c r="B5116" s="35">
        <v>5.0</v>
      </c>
      <c r="C5116" s="35" t="s">
        <v>128</v>
      </c>
      <c r="D5116" s="39" t="s">
        <v>31</v>
      </c>
      <c r="E5116" s="35" t="s">
        <v>174</v>
      </c>
      <c r="F5116" s="46">
        <f>IF(Cadastro_Cargas!$E$6=0,0,IF(Perfil_Area!$H$3=0,0,MIN(Cadastro_Cargas!$E$6,MAX(Cadastro_Cargas!$F$6,Perfil_Area!$H$3*RANDBETWEEN(85,115)/100))))</f>
        <v>0.606</v>
      </c>
    </row>
    <row r="5117" ht="15.0" customHeight="1">
      <c r="A5117" s="45">
        <v>45673.2083333333</v>
      </c>
      <c r="B5117" s="35">
        <v>5.0</v>
      </c>
      <c r="C5117" s="35" t="s">
        <v>128</v>
      </c>
      <c r="D5117" s="40" t="s">
        <v>44</v>
      </c>
      <c r="E5117" s="35" t="s">
        <v>174</v>
      </c>
      <c r="F5117" s="46">
        <f>IF(Cadastro_Cargas!$E$7=0,0,IF(Perfil_Area!$H$5=0,0,MIN(Cadastro_Cargas!$E$7,MAX(Cadastro_Cargas!$F$7,Perfil_Area!$H$5*RANDBETWEEN(85,115)/100))))</f>
        <v>0.354</v>
      </c>
    </row>
    <row r="5118" ht="15.0" customHeight="1">
      <c r="A5118" s="45">
        <v>45673.2083333333</v>
      </c>
      <c r="B5118" s="35">
        <v>5.0</v>
      </c>
      <c r="C5118" s="35" t="s">
        <v>128</v>
      </c>
      <c r="D5118" s="41" t="s">
        <v>56</v>
      </c>
      <c r="E5118" s="35" t="s">
        <v>174</v>
      </c>
      <c r="F5118" s="46">
        <f>IF(Cadastro_Cargas!$E$8=0,0,IF(Perfil_Area!$H$7=0,0,MIN(Cadastro_Cargas!$E$8,MAX(Cadastro_Cargas!$F$8,Perfil_Area!$H$7*RANDBETWEEN(85,115)/100))))</f>
        <v>0.12198</v>
      </c>
    </row>
    <row r="5119" ht="15.0" customHeight="1">
      <c r="A5119" s="45">
        <v>45673.2083333333</v>
      </c>
      <c r="B5119" s="35">
        <v>5.0</v>
      </c>
      <c r="C5119" s="35" t="s">
        <v>129</v>
      </c>
      <c r="D5119" s="36" t="s">
        <v>104</v>
      </c>
      <c r="E5119" s="35" t="s">
        <v>173</v>
      </c>
      <c r="F5119" s="46">
        <f>IF(Cadastro_Cargas!$E$9=0,0,IF(Perfil_Area!$H$10=0,0,MIN(Cadastro_Cargas!$E$9,MAX(Cadastro_Cargas!$F$9,Perfil_Area!$H$10*RANDBETWEEN(85,115)/100))))</f>
        <v>0</v>
      </c>
    </row>
    <row r="5120" ht="15.0" customHeight="1">
      <c r="A5120" s="45">
        <v>45673.2083333333</v>
      </c>
      <c r="B5120" s="35">
        <v>5.0</v>
      </c>
      <c r="C5120" s="35" t="s">
        <v>129</v>
      </c>
      <c r="D5120" s="36" t="s">
        <v>105</v>
      </c>
      <c r="E5120" s="35" t="s">
        <v>173</v>
      </c>
      <c r="F5120" s="46">
        <f>IF(Cadastro_Cargas!$E$10=0,0,IF(Perfil_Area!$H$12=0,0,MIN(Cadastro_Cargas!$E$10,MAX(Cadastro_Cargas!$F$10,Perfil_Area!$H$12*RANDBETWEEN(85,115)/100))))</f>
        <v>0</v>
      </c>
    </row>
    <row r="5121" ht="15.0" customHeight="1">
      <c r="A5121" s="45">
        <v>45673.2083333333</v>
      </c>
      <c r="B5121" s="35">
        <v>5.0</v>
      </c>
      <c r="C5121" s="35" t="s">
        <v>129</v>
      </c>
      <c r="D5121" s="36" t="s">
        <v>106</v>
      </c>
      <c r="E5121" s="35" t="s">
        <v>173</v>
      </c>
      <c r="F5121" s="46">
        <f>IF(Cadastro_Cargas!$E$11=0,0,IF(Perfil_Area!$H$14=0,0,MIN(Cadastro_Cargas!$E$11,MAX(Cadastro_Cargas!$F$11,Perfil_Area!$H$14*RANDBETWEEN(85,115)/100))))</f>
        <v>2.236725111</v>
      </c>
    </row>
    <row r="5122" ht="15.0" customHeight="1">
      <c r="A5122" s="45">
        <v>45673.2083333333</v>
      </c>
      <c r="B5122" s="35">
        <v>5.0</v>
      </c>
      <c r="C5122" s="35" t="s">
        <v>129</v>
      </c>
      <c r="D5122" s="36" t="s">
        <v>107</v>
      </c>
      <c r="E5122" s="35" t="s">
        <v>173</v>
      </c>
      <c r="F5122" s="46">
        <f>IF(Cadastro_Cargas!$E$12=0,0,IF(Perfil_Area!$H$16=0,0,MIN(Cadastro_Cargas!$E$12,MAX(Cadastro_Cargas!$F$12,Perfil_Area!$H$16*RANDBETWEEN(85,115)/100))))</f>
        <v>0.2</v>
      </c>
    </row>
    <row r="5123" ht="15.0" customHeight="1">
      <c r="A5123" s="45">
        <v>45673.2083333333</v>
      </c>
      <c r="B5123" s="35">
        <v>5.0</v>
      </c>
      <c r="C5123" s="35" t="s">
        <v>129</v>
      </c>
      <c r="D5123" s="39" t="s">
        <v>31</v>
      </c>
      <c r="E5123" s="35" t="s">
        <v>174</v>
      </c>
      <c r="F5123" s="46">
        <f>IF(Cadastro_Cargas!$E$13=0,0,IF(Perfil_Area!$H$4=0,0,MIN(Cadastro_Cargas!$E$13,MAX(Cadastro_Cargas!$F$13,Perfil_Area!$H$4*RANDBETWEEN(85,115)/100))))</f>
        <v>1.1175</v>
      </c>
    </row>
    <row r="5124" ht="15.0" customHeight="1">
      <c r="A5124" s="45">
        <v>45673.2083333333</v>
      </c>
      <c r="B5124" s="35">
        <v>5.0</v>
      </c>
      <c r="C5124" s="35" t="s">
        <v>129</v>
      </c>
      <c r="D5124" s="40" t="s">
        <v>44</v>
      </c>
      <c r="E5124" s="35" t="s">
        <v>174</v>
      </c>
      <c r="F5124" s="46">
        <f>IF(Cadastro_Cargas!$E$14=0,0,IF(Perfil_Area!$H$6=0,0,MIN(Cadastro_Cargas!$E$14,MAX(Cadastro_Cargas!$F$14,Perfil_Area!$H$6*RANDBETWEEN(85,115)/100))))</f>
        <v>0.514</v>
      </c>
    </row>
    <row r="5125" ht="15.0" customHeight="1">
      <c r="A5125" s="45">
        <v>45673.2083333333</v>
      </c>
      <c r="B5125" s="35">
        <v>5.0</v>
      </c>
      <c r="C5125" s="35" t="s">
        <v>129</v>
      </c>
      <c r="D5125" s="41" t="s">
        <v>56</v>
      </c>
      <c r="E5125" s="35" t="s">
        <v>174</v>
      </c>
      <c r="F5125" s="46">
        <f>IF(Cadastro_Cargas!$E$15=0,0,IF(Perfil_Area!$H$8=0,0,MIN(Cadastro_Cargas!$E$15,MAX(Cadastro_Cargas!$F$15,Perfil_Area!$H$8*RANDBETWEEN(85,115)/100))))</f>
        <v>0.23532</v>
      </c>
    </row>
    <row r="5126" ht="15.0" customHeight="1">
      <c r="A5126" s="45">
        <v>45673.25</v>
      </c>
      <c r="B5126" s="35">
        <v>6.0</v>
      </c>
      <c r="C5126" s="35" t="s">
        <v>128</v>
      </c>
      <c r="D5126" s="36" t="s">
        <v>104</v>
      </c>
      <c r="E5126" s="35" t="s">
        <v>173</v>
      </c>
      <c r="F5126" s="46">
        <f>IF(Cadastro_Cargas!$E$2=0,0,IF(Perfil_Area!$I$9=0,0,MIN(Cadastro_Cargas!$E$2,MAX(Cadastro_Cargas!$F$2,Perfil_Area!$I$9*RANDBETWEEN(85,115)/100))))</f>
        <v>0</v>
      </c>
    </row>
    <row r="5127" ht="15.0" customHeight="1">
      <c r="A5127" s="45">
        <v>45673.25</v>
      </c>
      <c r="B5127" s="35">
        <v>6.0</v>
      </c>
      <c r="C5127" s="35" t="s">
        <v>128</v>
      </c>
      <c r="D5127" s="36" t="s">
        <v>105</v>
      </c>
      <c r="E5127" s="35" t="s">
        <v>173</v>
      </c>
      <c r="F5127" s="46">
        <f>IF(Cadastro_Cargas!$E$3=0,0,IF(Perfil_Area!$I$11=0,0,MIN(Cadastro_Cargas!$E$3,MAX(Cadastro_Cargas!$F$3,Perfil_Area!$I$11*RANDBETWEEN(85,115)/100))))</f>
        <v>0</v>
      </c>
    </row>
    <row r="5128" ht="15.0" customHeight="1">
      <c r="A5128" s="45">
        <v>45673.25</v>
      </c>
      <c r="B5128" s="35">
        <v>6.0</v>
      </c>
      <c r="C5128" s="35" t="s">
        <v>128</v>
      </c>
      <c r="D5128" s="36" t="s">
        <v>106</v>
      </c>
      <c r="E5128" s="35" t="s">
        <v>173</v>
      </c>
      <c r="F5128" s="46">
        <f>IF(Cadastro_Cargas!$E$4=0,0,IF(Perfil_Area!$I$13=0,0,MIN(Cadastro_Cargas!$E$4,MAX(Cadastro_Cargas!$F$4,Perfil_Area!$I$13*RANDBETWEEN(85,115)/100))))</f>
        <v>0</v>
      </c>
    </row>
    <row r="5129" ht="15.0" customHeight="1">
      <c r="A5129" s="45">
        <v>45673.25</v>
      </c>
      <c r="B5129" s="35">
        <v>6.0</v>
      </c>
      <c r="C5129" s="35" t="s">
        <v>128</v>
      </c>
      <c r="D5129" s="36" t="s">
        <v>107</v>
      </c>
      <c r="E5129" s="35" t="s">
        <v>173</v>
      </c>
      <c r="F5129" s="46">
        <f>IF(Cadastro_Cargas!$E$5=0,0,IF(Perfil_Area!$I$15=0,0,MIN(Cadastro_Cargas!$E$5,MAX(Cadastro_Cargas!$F$5,Perfil_Area!$I$15*RANDBETWEEN(85,115)/100))))</f>
        <v>0.2</v>
      </c>
    </row>
    <row r="5130" ht="15.0" customHeight="1">
      <c r="A5130" s="45">
        <v>45673.25</v>
      </c>
      <c r="B5130" s="35">
        <v>6.0</v>
      </c>
      <c r="C5130" s="35" t="s">
        <v>128</v>
      </c>
      <c r="D5130" s="39" t="s">
        <v>31</v>
      </c>
      <c r="E5130" s="35" t="s">
        <v>174</v>
      </c>
      <c r="F5130" s="46">
        <f>IF(Cadastro_Cargas!$E$6=0,0,IF(Perfil_Area!$I$3=0,0,MIN(Cadastro_Cargas!$E$6,MAX(Cadastro_Cargas!$F$6,Perfil_Area!$I$3*RANDBETWEEN(85,115)/100))))</f>
        <v>0.606</v>
      </c>
    </row>
    <row r="5131" ht="15.0" customHeight="1">
      <c r="A5131" s="45">
        <v>45673.25</v>
      </c>
      <c r="B5131" s="35">
        <v>6.0</v>
      </c>
      <c r="C5131" s="35" t="s">
        <v>128</v>
      </c>
      <c r="D5131" s="40" t="s">
        <v>44</v>
      </c>
      <c r="E5131" s="35" t="s">
        <v>174</v>
      </c>
      <c r="F5131" s="46">
        <f>IF(Cadastro_Cargas!$E$7=0,0,IF(Perfil_Area!$I$5=0,0,MIN(Cadastro_Cargas!$E$7,MAX(Cadastro_Cargas!$F$7,Perfil_Area!$I$5*RANDBETWEEN(85,115)/100))))</f>
        <v>0.354</v>
      </c>
    </row>
    <row r="5132" ht="15.0" customHeight="1">
      <c r="A5132" s="45">
        <v>45673.25</v>
      </c>
      <c r="B5132" s="35">
        <v>6.0</v>
      </c>
      <c r="C5132" s="35" t="s">
        <v>128</v>
      </c>
      <c r="D5132" s="41" t="s">
        <v>56</v>
      </c>
      <c r="E5132" s="35" t="s">
        <v>174</v>
      </c>
      <c r="F5132" s="46">
        <f>IF(Cadastro_Cargas!$E$8=0,0,IF(Perfil_Area!$I$7=0,0,MIN(Cadastro_Cargas!$E$8,MAX(Cadastro_Cargas!$F$8,Perfil_Area!$I$7*RANDBETWEEN(85,115)/100))))</f>
        <v>0.0528</v>
      </c>
    </row>
    <row r="5133" ht="15.0" customHeight="1">
      <c r="A5133" s="45">
        <v>45673.25</v>
      </c>
      <c r="B5133" s="35">
        <v>6.0</v>
      </c>
      <c r="C5133" s="35" t="s">
        <v>129</v>
      </c>
      <c r="D5133" s="36" t="s">
        <v>104</v>
      </c>
      <c r="E5133" s="35" t="s">
        <v>173</v>
      </c>
      <c r="F5133" s="46">
        <f>IF(Cadastro_Cargas!$E$9=0,0,IF(Perfil_Area!$I$10=0,0,MIN(Cadastro_Cargas!$E$9,MAX(Cadastro_Cargas!$F$9,Perfil_Area!$I$10*RANDBETWEEN(85,115)/100))))</f>
        <v>0</v>
      </c>
    </row>
    <row r="5134" ht="15.0" customHeight="1">
      <c r="A5134" s="45">
        <v>45673.25</v>
      </c>
      <c r="B5134" s="35">
        <v>6.0</v>
      </c>
      <c r="C5134" s="35" t="s">
        <v>129</v>
      </c>
      <c r="D5134" s="36" t="s">
        <v>105</v>
      </c>
      <c r="E5134" s="35" t="s">
        <v>173</v>
      </c>
      <c r="F5134" s="46">
        <f>IF(Cadastro_Cargas!$E$10=0,0,IF(Perfil_Area!$I$12=0,0,MIN(Cadastro_Cargas!$E$10,MAX(Cadastro_Cargas!$F$10,Perfil_Area!$I$12*RANDBETWEEN(85,115)/100))))</f>
        <v>0</v>
      </c>
    </row>
    <row r="5135" ht="15.0" customHeight="1">
      <c r="A5135" s="45">
        <v>45673.25</v>
      </c>
      <c r="B5135" s="35">
        <v>6.0</v>
      </c>
      <c r="C5135" s="35" t="s">
        <v>129</v>
      </c>
      <c r="D5135" s="36" t="s">
        <v>106</v>
      </c>
      <c r="E5135" s="35" t="s">
        <v>173</v>
      </c>
      <c r="F5135" s="46">
        <f>IF(Cadastro_Cargas!$E$11=0,0,IF(Perfil_Area!$I$14=0,0,MIN(Cadastro_Cargas!$E$11,MAX(Cadastro_Cargas!$F$11,Perfil_Area!$I$14*RANDBETWEEN(85,115)/100))))</f>
        <v>2.367013373</v>
      </c>
    </row>
    <row r="5136" ht="15.0" customHeight="1">
      <c r="A5136" s="45">
        <v>45673.25</v>
      </c>
      <c r="B5136" s="35">
        <v>6.0</v>
      </c>
      <c r="C5136" s="35" t="s">
        <v>129</v>
      </c>
      <c r="D5136" s="36" t="s">
        <v>107</v>
      </c>
      <c r="E5136" s="35" t="s">
        <v>173</v>
      </c>
      <c r="F5136" s="46">
        <f>IF(Cadastro_Cargas!$E$12=0,0,IF(Perfil_Area!$I$16=0,0,MIN(Cadastro_Cargas!$E$12,MAX(Cadastro_Cargas!$F$12,Perfil_Area!$I$16*RANDBETWEEN(85,115)/100))))</f>
        <v>0.188</v>
      </c>
    </row>
    <row r="5137" ht="15.0" customHeight="1">
      <c r="A5137" s="45">
        <v>45673.25</v>
      </c>
      <c r="B5137" s="35">
        <v>6.0</v>
      </c>
      <c r="C5137" s="35" t="s">
        <v>129</v>
      </c>
      <c r="D5137" s="39" t="s">
        <v>31</v>
      </c>
      <c r="E5137" s="35" t="s">
        <v>174</v>
      </c>
      <c r="F5137" s="46">
        <f>IF(Cadastro_Cargas!$E$13=0,0,IF(Perfil_Area!$I$4=0,0,MIN(Cadastro_Cargas!$E$13,MAX(Cadastro_Cargas!$F$13,Perfil_Area!$I$4*RANDBETWEEN(85,115)/100))))</f>
        <v>1.1175</v>
      </c>
    </row>
    <row r="5138" ht="15.0" customHeight="1">
      <c r="A5138" s="45">
        <v>45673.25</v>
      </c>
      <c r="B5138" s="35">
        <v>6.0</v>
      </c>
      <c r="C5138" s="35" t="s">
        <v>129</v>
      </c>
      <c r="D5138" s="40" t="s">
        <v>44</v>
      </c>
      <c r="E5138" s="35" t="s">
        <v>174</v>
      </c>
      <c r="F5138" s="46">
        <f>IF(Cadastro_Cargas!$E$14=0,0,IF(Perfil_Area!$I$6=0,0,MIN(Cadastro_Cargas!$E$14,MAX(Cadastro_Cargas!$F$14,Perfil_Area!$I$6*RANDBETWEEN(85,115)/100))))</f>
        <v>0.514</v>
      </c>
    </row>
    <row r="5139" ht="15.0" customHeight="1">
      <c r="A5139" s="45">
        <v>45673.25</v>
      </c>
      <c r="B5139" s="35">
        <v>6.0</v>
      </c>
      <c r="C5139" s="35" t="s">
        <v>129</v>
      </c>
      <c r="D5139" s="41" t="s">
        <v>56</v>
      </c>
      <c r="E5139" s="35" t="s">
        <v>174</v>
      </c>
      <c r="F5139" s="46">
        <f>IF(Cadastro_Cargas!$E$15=0,0,IF(Perfil_Area!$I$8=0,0,MIN(Cadastro_Cargas!$E$15,MAX(Cadastro_Cargas!$F$15,Perfil_Area!$I$8*RANDBETWEEN(85,115)/100))))</f>
        <v>0.1008</v>
      </c>
    </row>
    <row r="5140" ht="15.0" customHeight="1">
      <c r="A5140" s="45">
        <v>45673.2916666667</v>
      </c>
      <c r="B5140" s="35">
        <v>7.0</v>
      </c>
      <c r="C5140" s="35" t="s">
        <v>128</v>
      </c>
      <c r="D5140" s="36" t="s">
        <v>104</v>
      </c>
      <c r="E5140" s="35" t="s">
        <v>173</v>
      </c>
      <c r="F5140" s="46">
        <f>IF(Cadastro_Cargas!$E$2=0,0,IF(Perfil_Area!$J$9=0,0,MIN(Cadastro_Cargas!$E$2,MAX(Cadastro_Cargas!$F$2,Perfil_Area!$J$9*RANDBETWEEN(85,115)/100))))</f>
        <v>0</v>
      </c>
    </row>
    <row r="5141" ht="15.0" customHeight="1">
      <c r="A5141" s="45">
        <v>45673.2916666667</v>
      </c>
      <c r="B5141" s="35">
        <v>7.0</v>
      </c>
      <c r="C5141" s="35" t="s">
        <v>128</v>
      </c>
      <c r="D5141" s="36" t="s">
        <v>105</v>
      </c>
      <c r="E5141" s="35" t="s">
        <v>173</v>
      </c>
      <c r="F5141" s="46">
        <f>IF(Cadastro_Cargas!$E$3=0,0,IF(Perfil_Area!$J$11=0,0,MIN(Cadastro_Cargas!$E$3,MAX(Cadastro_Cargas!$F$3,Perfil_Area!$J$11*RANDBETWEEN(85,115)/100))))</f>
        <v>0</v>
      </c>
    </row>
    <row r="5142" ht="15.0" customHeight="1">
      <c r="A5142" s="45">
        <v>45673.2916666667</v>
      </c>
      <c r="B5142" s="35">
        <v>7.0</v>
      </c>
      <c r="C5142" s="35" t="s">
        <v>128</v>
      </c>
      <c r="D5142" s="36" t="s">
        <v>106</v>
      </c>
      <c r="E5142" s="35" t="s">
        <v>173</v>
      </c>
      <c r="F5142" s="46">
        <f>IF(Cadastro_Cargas!$E$4=0,0,IF(Perfil_Area!$J$13=0,0,MIN(Cadastro_Cargas!$E$4,MAX(Cadastro_Cargas!$F$4,Perfil_Area!$J$13*RANDBETWEEN(85,115)/100))))</f>
        <v>0</v>
      </c>
    </row>
    <row r="5143" ht="15.0" customHeight="1">
      <c r="A5143" s="45">
        <v>45673.2916666667</v>
      </c>
      <c r="B5143" s="35">
        <v>7.0</v>
      </c>
      <c r="C5143" s="35" t="s">
        <v>128</v>
      </c>
      <c r="D5143" s="36" t="s">
        <v>107</v>
      </c>
      <c r="E5143" s="35" t="s">
        <v>173</v>
      </c>
      <c r="F5143" s="46">
        <f>IF(Cadastro_Cargas!$E$5=0,0,IF(Perfil_Area!$J$15=0,0,MIN(Cadastro_Cargas!$E$5,MAX(Cadastro_Cargas!$F$5,Perfil_Area!$J$15*RANDBETWEEN(85,115)/100))))</f>
        <v>0.2</v>
      </c>
    </row>
    <row r="5144" ht="15.0" customHeight="1">
      <c r="A5144" s="45">
        <v>45673.2916666667</v>
      </c>
      <c r="B5144" s="35">
        <v>7.0</v>
      </c>
      <c r="C5144" s="35" t="s">
        <v>128</v>
      </c>
      <c r="D5144" s="39" t="s">
        <v>31</v>
      </c>
      <c r="E5144" s="35" t="s">
        <v>174</v>
      </c>
      <c r="F5144" s="46">
        <f>IF(Cadastro_Cargas!$E$6=0,0,IF(Perfil_Area!$J$3=0,0,MIN(Cadastro_Cargas!$E$6,MAX(Cadastro_Cargas!$F$6,Perfil_Area!$J$3*RANDBETWEEN(85,115)/100))))</f>
        <v>0.606</v>
      </c>
    </row>
    <row r="5145" ht="15.0" customHeight="1">
      <c r="A5145" s="45">
        <v>45673.2916666667</v>
      </c>
      <c r="B5145" s="35">
        <v>7.0</v>
      </c>
      <c r="C5145" s="35" t="s">
        <v>128</v>
      </c>
      <c r="D5145" s="40" t="s">
        <v>44</v>
      </c>
      <c r="E5145" s="35" t="s">
        <v>174</v>
      </c>
      <c r="F5145" s="46">
        <f>IF(Cadastro_Cargas!$E$7=0,0,IF(Perfil_Area!$J$5=0,0,MIN(Cadastro_Cargas!$E$7,MAX(Cadastro_Cargas!$F$7,Perfil_Area!$J$5*RANDBETWEEN(85,115)/100))))</f>
        <v>0.354</v>
      </c>
    </row>
    <row r="5146" ht="15.0" customHeight="1">
      <c r="A5146" s="45">
        <v>45673.2916666667</v>
      </c>
      <c r="B5146" s="35">
        <v>7.0</v>
      </c>
      <c r="C5146" s="35" t="s">
        <v>128</v>
      </c>
      <c r="D5146" s="41" t="s">
        <v>56</v>
      </c>
      <c r="E5146" s="35" t="s">
        <v>174</v>
      </c>
      <c r="F5146" s="46">
        <f>IF(Cadastro_Cargas!$E$8=0,0,IF(Perfil_Area!$J$7=0,0,MIN(Cadastro_Cargas!$E$8,MAX(Cadastro_Cargas!$F$8,Perfil_Area!$J$7*RANDBETWEEN(85,115)/100))))</f>
        <v>0</v>
      </c>
    </row>
    <row r="5147" ht="15.0" customHeight="1">
      <c r="A5147" s="45">
        <v>45673.2916666667</v>
      </c>
      <c r="B5147" s="35">
        <v>7.0</v>
      </c>
      <c r="C5147" s="35" t="s">
        <v>129</v>
      </c>
      <c r="D5147" s="36" t="s">
        <v>104</v>
      </c>
      <c r="E5147" s="35" t="s">
        <v>173</v>
      </c>
      <c r="F5147" s="46">
        <f>IF(Cadastro_Cargas!$E$9=0,0,IF(Perfil_Area!$J$10=0,0,MIN(Cadastro_Cargas!$E$9,MAX(Cadastro_Cargas!$F$9,Perfil_Area!$J$10*RANDBETWEEN(85,115)/100))))</f>
        <v>0</v>
      </c>
    </row>
    <row r="5148" ht="15.0" customHeight="1">
      <c r="A5148" s="45">
        <v>45673.2916666667</v>
      </c>
      <c r="B5148" s="35">
        <v>7.0</v>
      </c>
      <c r="C5148" s="35" t="s">
        <v>129</v>
      </c>
      <c r="D5148" s="36" t="s">
        <v>105</v>
      </c>
      <c r="E5148" s="35" t="s">
        <v>173</v>
      </c>
      <c r="F5148" s="46">
        <f>IF(Cadastro_Cargas!$E$10=0,0,IF(Perfil_Area!$J$12=0,0,MIN(Cadastro_Cargas!$E$10,MAX(Cadastro_Cargas!$F$10,Perfil_Area!$J$12*RANDBETWEEN(85,115)/100))))</f>
        <v>17.6</v>
      </c>
    </row>
    <row r="5149" ht="15.0" customHeight="1">
      <c r="A5149" s="45">
        <v>45673.2916666667</v>
      </c>
      <c r="B5149" s="35">
        <v>7.0</v>
      </c>
      <c r="C5149" s="35" t="s">
        <v>129</v>
      </c>
      <c r="D5149" s="36" t="s">
        <v>106</v>
      </c>
      <c r="E5149" s="35" t="s">
        <v>173</v>
      </c>
      <c r="F5149" s="46">
        <f>IF(Cadastro_Cargas!$E$11=0,0,IF(Perfil_Area!$J$14=0,0,MIN(Cadastro_Cargas!$E$11,MAX(Cadastro_Cargas!$F$11,Perfil_Area!$J$14*RANDBETWEEN(85,115)/100))))</f>
        <v>2.219268945</v>
      </c>
    </row>
    <row r="5150" ht="15.0" customHeight="1">
      <c r="A5150" s="45">
        <v>45673.2916666667</v>
      </c>
      <c r="B5150" s="35">
        <v>7.0</v>
      </c>
      <c r="C5150" s="35" t="s">
        <v>129</v>
      </c>
      <c r="D5150" s="36" t="s">
        <v>107</v>
      </c>
      <c r="E5150" s="35" t="s">
        <v>173</v>
      </c>
      <c r="F5150" s="46">
        <f>IF(Cadastro_Cargas!$E$12=0,0,IF(Perfil_Area!$J$16=0,0,MIN(Cadastro_Cargas!$E$12,MAX(Cadastro_Cargas!$F$12,Perfil_Area!$J$16*RANDBETWEEN(85,115)/100))))</f>
        <v>0.188</v>
      </c>
    </row>
    <row r="5151" ht="15.0" customHeight="1">
      <c r="A5151" s="45">
        <v>45673.2916666667</v>
      </c>
      <c r="B5151" s="35">
        <v>7.0</v>
      </c>
      <c r="C5151" s="35" t="s">
        <v>129</v>
      </c>
      <c r="D5151" s="39" t="s">
        <v>31</v>
      </c>
      <c r="E5151" s="35" t="s">
        <v>174</v>
      </c>
      <c r="F5151" s="46">
        <f>IF(Cadastro_Cargas!$E$13=0,0,IF(Perfil_Area!$J$4=0,0,MIN(Cadastro_Cargas!$E$13,MAX(Cadastro_Cargas!$F$13,Perfil_Area!$J$4*RANDBETWEEN(85,115)/100))))</f>
        <v>1.1336</v>
      </c>
    </row>
    <row r="5152" ht="15.0" customHeight="1">
      <c r="A5152" s="45">
        <v>45673.2916666667</v>
      </c>
      <c r="B5152" s="35">
        <v>7.0</v>
      </c>
      <c r="C5152" s="35" t="s">
        <v>129</v>
      </c>
      <c r="D5152" s="40" t="s">
        <v>44</v>
      </c>
      <c r="E5152" s="35" t="s">
        <v>174</v>
      </c>
      <c r="F5152" s="46">
        <f>IF(Cadastro_Cargas!$E$14=0,0,IF(Perfil_Area!$J$6=0,0,MIN(Cadastro_Cargas!$E$14,MAX(Cadastro_Cargas!$F$14,Perfil_Area!$J$6*RANDBETWEEN(85,115)/100))))</f>
        <v>0.514</v>
      </c>
    </row>
    <row r="5153" ht="15.0" customHeight="1">
      <c r="A5153" s="45">
        <v>45673.2916666667</v>
      </c>
      <c r="B5153" s="35">
        <v>7.0</v>
      </c>
      <c r="C5153" s="35" t="s">
        <v>129</v>
      </c>
      <c r="D5153" s="41" t="s">
        <v>56</v>
      </c>
      <c r="E5153" s="35" t="s">
        <v>174</v>
      </c>
      <c r="F5153" s="46">
        <f>IF(Cadastro_Cargas!$E$15=0,0,IF(Perfil_Area!$J$8=0,0,MIN(Cadastro_Cargas!$E$15,MAX(Cadastro_Cargas!$F$15,Perfil_Area!$J$8*RANDBETWEEN(85,115)/100))))</f>
        <v>0</v>
      </c>
    </row>
    <row r="5154" ht="15.0" customHeight="1">
      <c r="A5154" s="45">
        <v>45673.3333333333</v>
      </c>
      <c r="B5154" s="35">
        <v>8.0</v>
      </c>
      <c r="C5154" s="35" t="s">
        <v>128</v>
      </c>
      <c r="D5154" s="36" t="s">
        <v>104</v>
      </c>
      <c r="E5154" s="35" t="s">
        <v>173</v>
      </c>
      <c r="F5154" s="46">
        <f>IF(Cadastro_Cargas!$E$2=0,0,IF(Perfil_Area!$K$9=0,0,MIN(Cadastro_Cargas!$E$2,MAX(Cadastro_Cargas!$F$2,Perfil_Area!$K$9*RANDBETWEEN(85,115)/100))))</f>
        <v>0</v>
      </c>
    </row>
    <row r="5155" ht="15.0" customHeight="1">
      <c r="A5155" s="45">
        <v>45673.3333333333</v>
      </c>
      <c r="B5155" s="35">
        <v>8.0</v>
      </c>
      <c r="C5155" s="35" t="s">
        <v>128</v>
      </c>
      <c r="D5155" s="36" t="s">
        <v>105</v>
      </c>
      <c r="E5155" s="35" t="s">
        <v>173</v>
      </c>
      <c r="F5155" s="46">
        <f>IF(Cadastro_Cargas!$E$3=0,0,IF(Perfil_Area!$K$11=0,0,MIN(Cadastro_Cargas!$E$3,MAX(Cadastro_Cargas!$F$3,Perfil_Area!$K$11*RANDBETWEEN(85,115)/100))))</f>
        <v>0</v>
      </c>
    </row>
    <row r="5156" ht="15.0" customHeight="1">
      <c r="A5156" s="45">
        <v>45673.3333333333</v>
      </c>
      <c r="B5156" s="35">
        <v>8.0</v>
      </c>
      <c r="C5156" s="35" t="s">
        <v>128</v>
      </c>
      <c r="D5156" s="36" t="s">
        <v>106</v>
      </c>
      <c r="E5156" s="35" t="s">
        <v>173</v>
      </c>
      <c r="F5156" s="46">
        <f>IF(Cadastro_Cargas!$E$4=0,0,IF(Perfil_Area!$K$13=0,0,MIN(Cadastro_Cargas!$E$4,MAX(Cadastro_Cargas!$F$4,Perfil_Area!$K$13*RANDBETWEEN(85,115)/100))))</f>
        <v>0</v>
      </c>
    </row>
    <row r="5157" ht="15.0" customHeight="1">
      <c r="A5157" s="45">
        <v>45673.3333333333</v>
      </c>
      <c r="B5157" s="35">
        <v>8.0</v>
      </c>
      <c r="C5157" s="35" t="s">
        <v>128</v>
      </c>
      <c r="D5157" s="36" t="s">
        <v>107</v>
      </c>
      <c r="E5157" s="35" t="s">
        <v>173</v>
      </c>
      <c r="F5157" s="46">
        <f>IF(Cadastro_Cargas!$E$5=0,0,IF(Perfil_Area!$K$15=0,0,MIN(Cadastro_Cargas!$E$5,MAX(Cadastro_Cargas!$F$5,Perfil_Area!$K$15*RANDBETWEEN(85,115)/100))))</f>
        <v>0.196</v>
      </c>
    </row>
    <row r="5158" ht="15.0" customHeight="1">
      <c r="A5158" s="45">
        <v>45673.3333333333</v>
      </c>
      <c r="B5158" s="35">
        <v>8.0</v>
      </c>
      <c r="C5158" s="35" t="s">
        <v>128</v>
      </c>
      <c r="D5158" s="39" t="s">
        <v>31</v>
      </c>
      <c r="E5158" s="35" t="s">
        <v>174</v>
      </c>
      <c r="F5158" s="46">
        <f>IF(Cadastro_Cargas!$E$6=0,0,IF(Perfil_Area!$K$3=0,0,MIN(Cadastro_Cargas!$E$6,MAX(Cadastro_Cargas!$F$6,Perfil_Area!$K$3*RANDBETWEEN(85,115)/100))))</f>
        <v>1.1978</v>
      </c>
    </row>
    <row r="5159" ht="15.0" customHeight="1">
      <c r="A5159" s="45">
        <v>45673.3333333333</v>
      </c>
      <c r="B5159" s="35">
        <v>8.0</v>
      </c>
      <c r="C5159" s="35" t="s">
        <v>128</v>
      </c>
      <c r="D5159" s="40" t="s">
        <v>44</v>
      </c>
      <c r="E5159" s="35" t="s">
        <v>174</v>
      </c>
      <c r="F5159" s="46">
        <f>IF(Cadastro_Cargas!$E$7=0,0,IF(Perfil_Area!$K$5=0,0,MIN(Cadastro_Cargas!$E$7,MAX(Cadastro_Cargas!$F$7,Perfil_Area!$K$5*RANDBETWEEN(85,115)/100))))</f>
        <v>0.354</v>
      </c>
    </row>
    <row r="5160" ht="15.0" customHeight="1">
      <c r="A5160" s="45">
        <v>45673.3333333333</v>
      </c>
      <c r="B5160" s="35">
        <v>8.0</v>
      </c>
      <c r="C5160" s="35" t="s">
        <v>128</v>
      </c>
      <c r="D5160" s="41" t="s">
        <v>56</v>
      </c>
      <c r="E5160" s="35" t="s">
        <v>174</v>
      </c>
      <c r="F5160" s="46">
        <f>IF(Cadastro_Cargas!$E$8=0,0,IF(Perfil_Area!$K$7=0,0,MIN(Cadastro_Cargas!$E$8,MAX(Cadastro_Cargas!$F$8,Perfil_Area!$K$7*RANDBETWEEN(85,115)/100))))</f>
        <v>0</v>
      </c>
    </row>
    <row r="5161" ht="15.0" customHeight="1">
      <c r="A5161" s="45">
        <v>45673.3333333333</v>
      </c>
      <c r="B5161" s="35">
        <v>8.0</v>
      </c>
      <c r="C5161" s="35" t="s">
        <v>129</v>
      </c>
      <c r="D5161" s="36" t="s">
        <v>104</v>
      </c>
      <c r="E5161" s="35" t="s">
        <v>173</v>
      </c>
      <c r="F5161" s="46">
        <f>IF(Cadastro_Cargas!$E$9=0,0,IF(Perfil_Area!$K$10=0,0,MIN(Cadastro_Cargas!$E$9,MAX(Cadastro_Cargas!$F$9,Perfil_Area!$K$10*RANDBETWEEN(85,115)/100))))</f>
        <v>0</v>
      </c>
    </row>
    <row r="5162" ht="15.0" customHeight="1">
      <c r="A5162" s="45">
        <v>45673.3333333333</v>
      </c>
      <c r="B5162" s="35">
        <v>8.0</v>
      </c>
      <c r="C5162" s="35" t="s">
        <v>129</v>
      </c>
      <c r="D5162" s="36" t="s">
        <v>105</v>
      </c>
      <c r="E5162" s="35" t="s">
        <v>173</v>
      </c>
      <c r="F5162" s="46">
        <f>IF(Cadastro_Cargas!$E$10=0,0,IF(Perfil_Area!$K$12=0,0,MIN(Cadastro_Cargas!$E$10,MAX(Cadastro_Cargas!$F$10,Perfil_Area!$K$12*RANDBETWEEN(85,115)/100))))</f>
        <v>17.6</v>
      </c>
    </row>
    <row r="5163" ht="15.0" customHeight="1">
      <c r="A5163" s="45">
        <v>45673.3333333333</v>
      </c>
      <c r="B5163" s="35">
        <v>8.0</v>
      </c>
      <c r="C5163" s="35" t="s">
        <v>129</v>
      </c>
      <c r="D5163" s="36" t="s">
        <v>106</v>
      </c>
      <c r="E5163" s="35" t="s">
        <v>173</v>
      </c>
      <c r="F5163" s="46">
        <f>IF(Cadastro_Cargas!$E$11=0,0,IF(Perfil_Area!$K$14=0,0,MIN(Cadastro_Cargas!$E$11,MAX(Cadastro_Cargas!$F$11,Perfil_Area!$K$14*RANDBETWEEN(85,115)/100))))</f>
        <v>2.133521545</v>
      </c>
    </row>
    <row r="5164" ht="15.0" customHeight="1">
      <c r="A5164" s="45">
        <v>45673.3333333333</v>
      </c>
      <c r="B5164" s="35">
        <v>8.0</v>
      </c>
      <c r="C5164" s="35" t="s">
        <v>129</v>
      </c>
      <c r="D5164" s="36" t="s">
        <v>107</v>
      </c>
      <c r="E5164" s="35" t="s">
        <v>173</v>
      </c>
      <c r="F5164" s="46">
        <f>IF(Cadastro_Cargas!$E$12=0,0,IF(Perfil_Area!$K$16=0,0,MIN(Cadastro_Cargas!$E$12,MAX(Cadastro_Cargas!$F$12,Perfil_Area!$K$16*RANDBETWEEN(85,115)/100))))</f>
        <v>0.184</v>
      </c>
    </row>
    <row r="5165" ht="15.0" customHeight="1">
      <c r="A5165" s="45">
        <v>45673.3333333333</v>
      </c>
      <c r="B5165" s="35">
        <v>8.0</v>
      </c>
      <c r="C5165" s="35" t="s">
        <v>129</v>
      </c>
      <c r="D5165" s="39" t="s">
        <v>31</v>
      </c>
      <c r="E5165" s="35" t="s">
        <v>174</v>
      </c>
      <c r="F5165" s="46">
        <f>IF(Cadastro_Cargas!$E$13=0,0,IF(Perfil_Area!$K$4=0,0,MIN(Cadastro_Cargas!$E$13,MAX(Cadastro_Cargas!$F$13,Perfil_Area!$K$4*RANDBETWEEN(85,115)/100))))</f>
        <v>1.5523</v>
      </c>
    </row>
    <row r="5166" ht="15.0" customHeight="1">
      <c r="A5166" s="45">
        <v>45673.3333333333</v>
      </c>
      <c r="B5166" s="35">
        <v>8.0</v>
      </c>
      <c r="C5166" s="35" t="s">
        <v>129</v>
      </c>
      <c r="D5166" s="40" t="s">
        <v>44</v>
      </c>
      <c r="E5166" s="35" t="s">
        <v>174</v>
      </c>
      <c r="F5166" s="46">
        <f>IF(Cadastro_Cargas!$E$14=0,0,IF(Perfil_Area!$K$6=0,0,MIN(Cadastro_Cargas!$E$14,MAX(Cadastro_Cargas!$F$14,Perfil_Area!$K$6*RANDBETWEEN(85,115)/100))))</f>
        <v>0.514</v>
      </c>
    </row>
    <row r="5167" ht="15.0" customHeight="1">
      <c r="A5167" s="45">
        <v>45673.3333333333</v>
      </c>
      <c r="B5167" s="35">
        <v>8.0</v>
      </c>
      <c r="C5167" s="35" t="s">
        <v>129</v>
      </c>
      <c r="D5167" s="41" t="s">
        <v>56</v>
      </c>
      <c r="E5167" s="35" t="s">
        <v>174</v>
      </c>
      <c r="F5167" s="46">
        <f>IF(Cadastro_Cargas!$E$15=0,0,IF(Perfil_Area!$K$8=0,0,MIN(Cadastro_Cargas!$E$15,MAX(Cadastro_Cargas!$F$15,Perfil_Area!$K$8*RANDBETWEEN(85,115)/100))))</f>
        <v>0</v>
      </c>
    </row>
    <row r="5168" ht="15.0" customHeight="1">
      <c r="A5168" s="45">
        <v>45673.375</v>
      </c>
      <c r="B5168" s="35">
        <v>9.0</v>
      </c>
      <c r="C5168" s="35" t="s">
        <v>128</v>
      </c>
      <c r="D5168" s="36" t="s">
        <v>104</v>
      </c>
      <c r="E5168" s="35" t="s">
        <v>173</v>
      </c>
      <c r="F5168" s="46">
        <f>IF(Cadastro_Cargas!$E$2=0,0,IF(Perfil_Area!$L$9=0,0,MIN(Cadastro_Cargas!$E$2,MAX(Cadastro_Cargas!$F$2,Perfil_Area!$L$9*RANDBETWEEN(85,115)/100))))</f>
        <v>0</v>
      </c>
    </row>
    <row r="5169" ht="15.0" customHeight="1">
      <c r="A5169" s="45">
        <v>45673.375</v>
      </c>
      <c r="B5169" s="35">
        <v>9.0</v>
      </c>
      <c r="C5169" s="35" t="s">
        <v>128</v>
      </c>
      <c r="D5169" s="36" t="s">
        <v>105</v>
      </c>
      <c r="E5169" s="35" t="s">
        <v>173</v>
      </c>
      <c r="F5169" s="46">
        <f>IF(Cadastro_Cargas!$E$3=0,0,IF(Perfil_Area!$L$11=0,0,MIN(Cadastro_Cargas!$E$3,MAX(Cadastro_Cargas!$F$3,Perfil_Area!$L$11*RANDBETWEEN(85,115)/100))))</f>
        <v>0</v>
      </c>
    </row>
    <row r="5170" ht="15.0" customHeight="1">
      <c r="A5170" s="45">
        <v>45673.375</v>
      </c>
      <c r="B5170" s="35">
        <v>9.0</v>
      </c>
      <c r="C5170" s="35" t="s">
        <v>128</v>
      </c>
      <c r="D5170" s="36" t="s">
        <v>106</v>
      </c>
      <c r="E5170" s="35" t="s">
        <v>173</v>
      </c>
      <c r="F5170" s="46">
        <f>IF(Cadastro_Cargas!$E$4=0,0,IF(Perfil_Area!$L$13=0,0,MIN(Cadastro_Cargas!$E$4,MAX(Cadastro_Cargas!$F$4,Perfil_Area!$L$13*RANDBETWEEN(85,115)/100))))</f>
        <v>0</v>
      </c>
    </row>
    <row r="5171" ht="15.0" customHeight="1">
      <c r="A5171" s="45">
        <v>45673.375</v>
      </c>
      <c r="B5171" s="35">
        <v>9.0</v>
      </c>
      <c r="C5171" s="35" t="s">
        <v>128</v>
      </c>
      <c r="D5171" s="36" t="s">
        <v>107</v>
      </c>
      <c r="E5171" s="35" t="s">
        <v>173</v>
      </c>
      <c r="F5171" s="46">
        <f>IF(Cadastro_Cargas!$E$5=0,0,IF(Perfil_Area!$L$15=0,0,MIN(Cadastro_Cargas!$E$5,MAX(Cadastro_Cargas!$F$5,Perfil_Area!$L$15*RANDBETWEEN(85,115)/100))))</f>
        <v>0.172</v>
      </c>
    </row>
    <row r="5172" ht="15.0" customHeight="1">
      <c r="A5172" s="45">
        <v>45673.375</v>
      </c>
      <c r="B5172" s="35">
        <v>9.0</v>
      </c>
      <c r="C5172" s="35" t="s">
        <v>128</v>
      </c>
      <c r="D5172" s="39" t="s">
        <v>31</v>
      </c>
      <c r="E5172" s="35" t="s">
        <v>174</v>
      </c>
      <c r="F5172" s="46">
        <f>IF(Cadastro_Cargas!$E$6=0,0,IF(Perfil_Area!$L$3=0,0,MIN(Cadastro_Cargas!$E$6,MAX(Cadastro_Cargas!$F$6,Perfil_Area!$L$3*RANDBETWEEN(85,115)/100))))</f>
        <v>2.02</v>
      </c>
    </row>
    <row r="5173" ht="15.0" customHeight="1">
      <c r="A5173" s="45">
        <v>45673.375</v>
      </c>
      <c r="B5173" s="35">
        <v>9.0</v>
      </c>
      <c r="C5173" s="35" t="s">
        <v>128</v>
      </c>
      <c r="D5173" s="40" t="s">
        <v>44</v>
      </c>
      <c r="E5173" s="35" t="s">
        <v>174</v>
      </c>
      <c r="F5173" s="46">
        <f>IF(Cadastro_Cargas!$E$7=0,0,IF(Perfil_Area!$L$5=0,0,MIN(Cadastro_Cargas!$E$7,MAX(Cadastro_Cargas!$F$7,Perfil_Area!$L$5*RANDBETWEEN(85,115)/100))))</f>
        <v>0.2329</v>
      </c>
    </row>
    <row r="5174" ht="15.0" customHeight="1">
      <c r="A5174" s="45">
        <v>45673.375</v>
      </c>
      <c r="B5174" s="35">
        <v>9.0</v>
      </c>
      <c r="C5174" s="35" t="s">
        <v>128</v>
      </c>
      <c r="D5174" s="41" t="s">
        <v>56</v>
      </c>
      <c r="E5174" s="35" t="s">
        <v>174</v>
      </c>
      <c r="F5174" s="46">
        <f>IF(Cadastro_Cargas!$E$8=0,0,IF(Perfil_Area!$L$7=0,0,MIN(Cadastro_Cargas!$E$8,MAX(Cadastro_Cargas!$F$8,Perfil_Area!$L$7*RANDBETWEEN(85,115)/100))))</f>
        <v>0</v>
      </c>
    </row>
    <row r="5175" ht="15.0" customHeight="1">
      <c r="A5175" s="45">
        <v>45673.375</v>
      </c>
      <c r="B5175" s="35">
        <v>9.0</v>
      </c>
      <c r="C5175" s="35" t="s">
        <v>129</v>
      </c>
      <c r="D5175" s="36" t="s">
        <v>104</v>
      </c>
      <c r="E5175" s="35" t="s">
        <v>173</v>
      </c>
      <c r="F5175" s="46">
        <f>IF(Cadastro_Cargas!$E$9=0,0,IF(Perfil_Area!$L$10=0,0,MIN(Cadastro_Cargas!$E$9,MAX(Cadastro_Cargas!$F$9,Perfil_Area!$L$10*RANDBETWEEN(85,115)/100))))</f>
        <v>0</v>
      </c>
    </row>
    <row r="5176" ht="15.0" customHeight="1">
      <c r="A5176" s="45">
        <v>45673.375</v>
      </c>
      <c r="B5176" s="35">
        <v>9.0</v>
      </c>
      <c r="C5176" s="35" t="s">
        <v>129</v>
      </c>
      <c r="D5176" s="36" t="s">
        <v>105</v>
      </c>
      <c r="E5176" s="35" t="s">
        <v>173</v>
      </c>
      <c r="F5176" s="46">
        <f>IF(Cadastro_Cargas!$E$10=0,0,IF(Perfil_Area!$L$12=0,0,MIN(Cadastro_Cargas!$E$10,MAX(Cadastro_Cargas!$F$10,Perfil_Area!$L$12*RANDBETWEEN(85,115)/100))))</f>
        <v>0</v>
      </c>
    </row>
    <row r="5177" ht="15.0" customHeight="1">
      <c r="A5177" s="45">
        <v>45673.375</v>
      </c>
      <c r="B5177" s="35">
        <v>9.0</v>
      </c>
      <c r="C5177" s="35" t="s">
        <v>129</v>
      </c>
      <c r="D5177" s="36" t="s">
        <v>106</v>
      </c>
      <c r="E5177" s="35" t="s">
        <v>173</v>
      </c>
      <c r="F5177" s="46">
        <f>IF(Cadastro_Cargas!$E$11=0,0,IF(Perfil_Area!$L$14=0,0,MIN(Cadastro_Cargas!$E$11,MAX(Cadastro_Cargas!$F$11,Perfil_Area!$L$14*RANDBETWEEN(85,115)/100))))</f>
        <v>2.296002972</v>
      </c>
    </row>
    <row r="5178" ht="15.0" customHeight="1">
      <c r="A5178" s="45">
        <v>45673.375</v>
      </c>
      <c r="B5178" s="35">
        <v>9.0</v>
      </c>
      <c r="C5178" s="35" t="s">
        <v>129</v>
      </c>
      <c r="D5178" s="36" t="s">
        <v>107</v>
      </c>
      <c r="E5178" s="35" t="s">
        <v>173</v>
      </c>
      <c r="F5178" s="46">
        <f>IF(Cadastro_Cargas!$E$12=0,0,IF(Perfil_Area!$L$16=0,0,MIN(Cadastro_Cargas!$E$12,MAX(Cadastro_Cargas!$F$12,Perfil_Area!$L$16*RANDBETWEEN(85,115)/100))))</f>
        <v>0.2</v>
      </c>
    </row>
    <row r="5179" ht="15.0" customHeight="1">
      <c r="A5179" s="45">
        <v>45673.375</v>
      </c>
      <c r="B5179" s="35">
        <v>9.0</v>
      </c>
      <c r="C5179" s="35" t="s">
        <v>129</v>
      </c>
      <c r="D5179" s="39" t="s">
        <v>31</v>
      </c>
      <c r="E5179" s="35" t="s">
        <v>174</v>
      </c>
      <c r="F5179" s="46">
        <f>IF(Cadastro_Cargas!$E$13=0,0,IF(Perfil_Area!$L$4=0,0,MIN(Cadastro_Cargas!$E$13,MAX(Cadastro_Cargas!$F$13,Perfil_Area!$L$4*RANDBETWEEN(85,115)/100))))</f>
        <v>3.6505</v>
      </c>
    </row>
    <row r="5180" ht="15.0" customHeight="1">
      <c r="A5180" s="45">
        <v>45673.375</v>
      </c>
      <c r="B5180" s="35">
        <v>9.0</v>
      </c>
      <c r="C5180" s="35" t="s">
        <v>129</v>
      </c>
      <c r="D5180" s="40" t="s">
        <v>44</v>
      </c>
      <c r="E5180" s="35" t="s">
        <v>174</v>
      </c>
      <c r="F5180" s="46">
        <f>IF(Cadastro_Cargas!$E$14=0,0,IF(Perfil_Area!$L$6=0,0,MIN(Cadastro_Cargas!$E$14,MAX(Cadastro_Cargas!$F$14,Perfil_Area!$L$6*RANDBETWEEN(85,115)/100))))</f>
        <v>0.36642</v>
      </c>
    </row>
    <row r="5181" ht="15.0" customHeight="1">
      <c r="A5181" s="45">
        <v>45673.375</v>
      </c>
      <c r="B5181" s="35">
        <v>9.0</v>
      </c>
      <c r="C5181" s="35" t="s">
        <v>129</v>
      </c>
      <c r="D5181" s="41" t="s">
        <v>56</v>
      </c>
      <c r="E5181" s="35" t="s">
        <v>174</v>
      </c>
      <c r="F5181" s="46">
        <f>IF(Cadastro_Cargas!$E$15=0,0,IF(Perfil_Area!$L$8=0,0,MIN(Cadastro_Cargas!$E$15,MAX(Cadastro_Cargas!$F$15,Perfil_Area!$L$8*RANDBETWEEN(85,115)/100))))</f>
        <v>0</v>
      </c>
    </row>
    <row r="5182" ht="15.0" customHeight="1">
      <c r="A5182" s="45">
        <v>45673.4166666667</v>
      </c>
      <c r="B5182" s="35">
        <v>10.0</v>
      </c>
      <c r="C5182" s="35" t="s">
        <v>128</v>
      </c>
      <c r="D5182" s="36" t="s">
        <v>104</v>
      </c>
      <c r="E5182" s="35" t="s">
        <v>173</v>
      </c>
      <c r="F5182" s="46">
        <f>IF(Cadastro_Cargas!$E$2=0,0,IF(Perfil_Area!$M$9=0,0,MIN(Cadastro_Cargas!$E$2,MAX(Cadastro_Cargas!$F$2,Perfil_Area!$M$9*RANDBETWEEN(85,115)/100))))</f>
        <v>0</v>
      </c>
    </row>
    <row r="5183" ht="15.0" customHeight="1">
      <c r="A5183" s="45">
        <v>45673.4166666667</v>
      </c>
      <c r="B5183" s="35">
        <v>10.0</v>
      </c>
      <c r="C5183" s="35" t="s">
        <v>128</v>
      </c>
      <c r="D5183" s="36" t="s">
        <v>105</v>
      </c>
      <c r="E5183" s="35" t="s">
        <v>173</v>
      </c>
      <c r="F5183" s="46">
        <f>IF(Cadastro_Cargas!$E$3=0,0,IF(Perfil_Area!$M$11=0,0,MIN(Cadastro_Cargas!$E$3,MAX(Cadastro_Cargas!$F$3,Perfil_Area!$M$11*RANDBETWEEN(85,115)/100))))</f>
        <v>0</v>
      </c>
    </row>
    <row r="5184" ht="15.0" customHeight="1">
      <c r="A5184" s="45">
        <v>45673.4166666667</v>
      </c>
      <c r="B5184" s="35">
        <v>10.0</v>
      </c>
      <c r="C5184" s="35" t="s">
        <v>128</v>
      </c>
      <c r="D5184" s="36" t="s">
        <v>106</v>
      </c>
      <c r="E5184" s="35" t="s">
        <v>173</v>
      </c>
      <c r="F5184" s="46">
        <f>IF(Cadastro_Cargas!$E$4=0,0,IF(Perfil_Area!$M$13=0,0,MIN(Cadastro_Cargas!$E$4,MAX(Cadastro_Cargas!$F$4,Perfil_Area!$M$13*RANDBETWEEN(85,115)/100))))</f>
        <v>0</v>
      </c>
    </row>
    <row r="5185" ht="15.0" customHeight="1">
      <c r="A5185" s="45">
        <v>45673.4166666667</v>
      </c>
      <c r="B5185" s="35">
        <v>10.0</v>
      </c>
      <c r="C5185" s="35" t="s">
        <v>128</v>
      </c>
      <c r="D5185" s="36" t="s">
        <v>107</v>
      </c>
      <c r="E5185" s="35" t="s">
        <v>173</v>
      </c>
      <c r="F5185" s="46">
        <f>IF(Cadastro_Cargas!$E$5=0,0,IF(Perfil_Area!$M$15=0,0,MIN(Cadastro_Cargas!$E$5,MAX(Cadastro_Cargas!$F$5,Perfil_Area!$M$15*RANDBETWEEN(85,115)/100))))</f>
        <v>0.182</v>
      </c>
    </row>
    <row r="5186" ht="15.0" customHeight="1">
      <c r="A5186" s="45">
        <v>45673.4166666667</v>
      </c>
      <c r="B5186" s="35">
        <v>10.0</v>
      </c>
      <c r="C5186" s="35" t="s">
        <v>128</v>
      </c>
      <c r="D5186" s="39" t="s">
        <v>31</v>
      </c>
      <c r="E5186" s="35" t="s">
        <v>174</v>
      </c>
      <c r="F5186" s="46">
        <f>IF(Cadastro_Cargas!$E$6=0,0,IF(Perfil_Area!$M$3=0,0,MIN(Cadastro_Cargas!$E$6,MAX(Cadastro_Cargas!$F$6,Perfil_Area!$M$3*RANDBETWEEN(85,115)/100))))</f>
        <v>2.02</v>
      </c>
    </row>
    <row r="5187" ht="15.0" customHeight="1">
      <c r="A5187" s="45">
        <v>45673.4166666667</v>
      </c>
      <c r="B5187" s="35">
        <v>10.0</v>
      </c>
      <c r="C5187" s="35" t="s">
        <v>128</v>
      </c>
      <c r="D5187" s="40" t="s">
        <v>44</v>
      </c>
      <c r="E5187" s="35" t="s">
        <v>174</v>
      </c>
      <c r="F5187" s="46">
        <f>IF(Cadastro_Cargas!$E$7=0,0,IF(Perfil_Area!$M$5=0,0,MIN(Cadastro_Cargas!$E$7,MAX(Cadastro_Cargas!$F$7,Perfil_Area!$M$5*RANDBETWEEN(85,115)/100))))</f>
        <v>0.27948</v>
      </c>
    </row>
    <row r="5188" ht="15.0" customHeight="1">
      <c r="A5188" s="45">
        <v>45673.4166666667</v>
      </c>
      <c r="B5188" s="35">
        <v>10.0</v>
      </c>
      <c r="C5188" s="35" t="s">
        <v>128</v>
      </c>
      <c r="D5188" s="41" t="s">
        <v>56</v>
      </c>
      <c r="E5188" s="35" t="s">
        <v>174</v>
      </c>
      <c r="F5188" s="46">
        <f>IF(Cadastro_Cargas!$E$8=0,0,IF(Perfil_Area!$M$7=0,0,MIN(Cadastro_Cargas!$E$8,MAX(Cadastro_Cargas!$F$8,Perfil_Area!$M$7*RANDBETWEEN(85,115)/100))))</f>
        <v>0</v>
      </c>
    </row>
    <row r="5189" ht="15.0" customHeight="1">
      <c r="A5189" s="45">
        <v>45673.4166666667</v>
      </c>
      <c r="B5189" s="35">
        <v>10.0</v>
      </c>
      <c r="C5189" s="35" t="s">
        <v>129</v>
      </c>
      <c r="D5189" s="36" t="s">
        <v>104</v>
      </c>
      <c r="E5189" s="35" t="s">
        <v>173</v>
      </c>
      <c r="F5189" s="46">
        <f>IF(Cadastro_Cargas!$E$9=0,0,IF(Perfil_Area!$M$10=0,0,MIN(Cadastro_Cargas!$E$9,MAX(Cadastro_Cargas!$F$9,Perfil_Area!$M$10*RANDBETWEEN(85,115)/100))))</f>
        <v>0</v>
      </c>
    </row>
    <row r="5190" ht="15.0" customHeight="1">
      <c r="A5190" s="45">
        <v>45673.4166666667</v>
      </c>
      <c r="B5190" s="35">
        <v>10.0</v>
      </c>
      <c r="C5190" s="35" t="s">
        <v>129</v>
      </c>
      <c r="D5190" s="36" t="s">
        <v>105</v>
      </c>
      <c r="E5190" s="35" t="s">
        <v>173</v>
      </c>
      <c r="F5190" s="46">
        <f>IF(Cadastro_Cargas!$E$10=0,0,IF(Perfil_Area!$M$12=0,0,MIN(Cadastro_Cargas!$E$10,MAX(Cadastro_Cargas!$F$10,Perfil_Area!$M$12*RANDBETWEEN(85,115)/100))))</f>
        <v>0</v>
      </c>
    </row>
    <row r="5191" ht="15.0" customHeight="1">
      <c r="A5191" s="45">
        <v>45673.4166666667</v>
      </c>
      <c r="B5191" s="35">
        <v>10.0</v>
      </c>
      <c r="C5191" s="35" t="s">
        <v>129</v>
      </c>
      <c r="D5191" s="36" t="s">
        <v>106</v>
      </c>
      <c r="E5191" s="35" t="s">
        <v>173</v>
      </c>
      <c r="F5191" s="46">
        <f>IF(Cadastro_Cargas!$E$11=0,0,IF(Perfil_Area!$M$14=0,0,MIN(Cadastro_Cargas!$E$11,MAX(Cadastro_Cargas!$F$11,Perfil_Area!$M$14*RANDBETWEEN(85,115)/100))))</f>
        <v>2.043013373</v>
      </c>
    </row>
    <row r="5192" ht="15.0" customHeight="1">
      <c r="A5192" s="45">
        <v>45673.4166666667</v>
      </c>
      <c r="B5192" s="35">
        <v>10.0</v>
      </c>
      <c r="C5192" s="35" t="s">
        <v>129</v>
      </c>
      <c r="D5192" s="36" t="s">
        <v>107</v>
      </c>
      <c r="E5192" s="35" t="s">
        <v>173</v>
      </c>
      <c r="F5192" s="46">
        <f>IF(Cadastro_Cargas!$E$12=0,0,IF(Perfil_Area!$M$16=0,0,MIN(Cadastro_Cargas!$E$12,MAX(Cadastro_Cargas!$F$12,Perfil_Area!$M$16*RANDBETWEEN(85,115)/100))))</f>
        <v>0.2</v>
      </c>
    </row>
    <row r="5193" ht="15.0" customHeight="1">
      <c r="A5193" s="45">
        <v>45673.4166666667</v>
      </c>
      <c r="B5193" s="35">
        <v>10.0</v>
      </c>
      <c r="C5193" s="35" t="s">
        <v>129</v>
      </c>
      <c r="D5193" s="39" t="s">
        <v>31</v>
      </c>
      <c r="E5193" s="35" t="s">
        <v>174</v>
      </c>
      <c r="F5193" s="46">
        <f>IF(Cadastro_Cargas!$E$13=0,0,IF(Perfil_Area!$M$4=0,0,MIN(Cadastro_Cargas!$E$13,MAX(Cadastro_Cargas!$F$13,Perfil_Area!$M$4*RANDBETWEEN(85,115)/100))))</f>
        <v>3.725</v>
      </c>
    </row>
    <row r="5194" ht="15.0" customHeight="1">
      <c r="A5194" s="45">
        <v>45673.4166666667</v>
      </c>
      <c r="B5194" s="35">
        <v>10.0</v>
      </c>
      <c r="C5194" s="35" t="s">
        <v>129</v>
      </c>
      <c r="D5194" s="40" t="s">
        <v>44</v>
      </c>
      <c r="E5194" s="35" t="s">
        <v>174</v>
      </c>
      <c r="F5194" s="46">
        <f>IF(Cadastro_Cargas!$E$14=0,0,IF(Perfil_Area!$M$6=0,0,MIN(Cadastro_Cargas!$E$14,MAX(Cadastro_Cargas!$F$14,Perfil_Area!$M$6*RANDBETWEEN(85,115)/100))))</f>
        <v>0.40976</v>
      </c>
    </row>
    <row r="5195" ht="15.0" customHeight="1">
      <c r="A5195" s="45">
        <v>45673.4166666667</v>
      </c>
      <c r="B5195" s="35">
        <v>10.0</v>
      </c>
      <c r="C5195" s="35" t="s">
        <v>129</v>
      </c>
      <c r="D5195" s="41" t="s">
        <v>56</v>
      </c>
      <c r="E5195" s="35" t="s">
        <v>174</v>
      </c>
      <c r="F5195" s="46">
        <f>IF(Cadastro_Cargas!$E$15=0,0,IF(Perfil_Area!$M$8=0,0,MIN(Cadastro_Cargas!$E$15,MAX(Cadastro_Cargas!$F$15,Perfil_Area!$M$8*RANDBETWEEN(85,115)/100))))</f>
        <v>0</v>
      </c>
    </row>
    <row r="5196" ht="15.0" customHeight="1">
      <c r="A5196" s="45">
        <v>45673.4583333333</v>
      </c>
      <c r="B5196" s="35">
        <v>11.0</v>
      </c>
      <c r="C5196" s="35" t="s">
        <v>128</v>
      </c>
      <c r="D5196" s="36" t="s">
        <v>104</v>
      </c>
      <c r="E5196" s="35" t="s">
        <v>173</v>
      </c>
      <c r="F5196" s="46">
        <f>IF(Cadastro_Cargas!$E$2=0,0,IF(Perfil_Area!$N$9=0,0,MIN(Cadastro_Cargas!$E$2,MAX(Cadastro_Cargas!$F$2,Perfil_Area!$N$9*RANDBETWEEN(85,115)/100))))</f>
        <v>0</v>
      </c>
    </row>
    <row r="5197" ht="15.0" customHeight="1">
      <c r="A5197" s="45">
        <v>45673.4583333333</v>
      </c>
      <c r="B5197" s="35">
        <v>11.0</v>
      </c>
      <c r="C5197" s="35" t="s">
        <v>128</v>
      </c>
      <c r="D5197" s="36" t="s">
        <v>105</v>
      </c>
      <c r="E5197" s="35" t="s">
        <v>173</v>
      </c>
      <c r="F5197" s="46">
        <f>IF(Cadastro_Cargas!$E$3=0,0,IF(Perfil_Area!$N$11=0,0,MIN(Cadastro_Cargas!$E$3,MAX(Cadastro_Cargas!$F$3,Perfil_Area!$N$11*RANDBETWEEN(85,115)/100))))</f>
        <v>0</v>
      </c>
    </row>
    <row r="5198" ht="15.0" customHeight="1">
      <c r="A5198" s="45">
        <v>45673.4583333333</v>
      </c>
      <c r="B5198" s="35">
        <v>11.0</v>
      </c>
      <c r="C5198" s="35" t="s">
        <v>128</v>
      </c>
      <c r="D5198" s="36" t="s">
        <v>106</v>
      </c>
      <c r="E5198" s="35" t="s">
        <v>173</v>
      </c>
      <c r="F5198" s="46">
        <f>IF(Cadastro_Cargas!$E$4=0,0,IF(Perfil_Area!$N$13=0,0,MIN(Cadastro_Cargas!$E$4,MAX(Cadastro_Cargas!$F$4,Perfil_Area!$N$13*RANDBETWEEN(85,115)/100))))</f>
        <v>0</v>
      </c>
    </row>
    <row r="5199" ht="15.0" customHeight="1">
      <c r="A5199" s="45">
        <v>45673.4583333333</v>
      </c>
      <c r="B5199" s="35">
        <v>11.0</v>
      </c>
      <c r="C5199" s="35" t="s">
        <v>128</v>
      </c>
      <c r="D5199" s="36" t="s">
        <v>107</v>
      </c>
      <c r="E5199" s="35" t="s">
        <v>173</v>
      </c>
      <c r="F5199" s="46">
        <f>IF(Cadastro_Cargas!$E$5=0,0,IF(Perfil_Area!$N$15=0,0,MIN(Cadastro_Cargas!$E$5,MAX(Cadastro_Cargas!$F$5,Perfil_Area!$N$15*RANDBETWEEN(85,115)/100))))</f>
        <v>0.178</v>
      </c>
    </row>
    <row r="5200" ht="15.0" customHeight="1">
      <c r="A5200" s="45">
        <v>45673.4583333333</v>
      </c>
      <c r="B5200" s="35">
        <v>11.0</v>
      </c>
      <c r="C5200" s="35" t="s">
        <v>128</v>
      </c>
      <c r="D5200" s="39" t="s">
        <v>31</v>
      </c>
      <c r="E5200" s="35" t="s">
        <v>174</v>
      </c>
      <c r="F5200" s="46">
        <f>IF(Cadastro_Cargas!$E$6=0,0,IF(Perfil_Area!$N$3=0,0,MIN(Cadastro_Cargas!$E$6,MAX(Cadastro_Cargas!$F$6,Perfil_Area!$N$3*RANDBETWEEN(85,115)/100))))</f>
        <v>2.02</v>
      </c>
    </row>
    <row r="5201" ht="15.0" customHeight="1">
      <c r="A5201" s="45">
        <v>45673.4583333333</v>
      </c>
      <c r="B5201" s="35">
        <v>11.0</v>
      </c>
      <c r="C5201" s="35" t="s">
        <v>128</v>
      </c>
      <c r="D5201" s="40" t="s">
        <v>44</v>
      </c>
      <c r="E5201" s="35" t="s">
        <v>174</v>
      </c>
      <c r="F5201" s="46">
        <f>IF(Cadastro_Cargas!$E$7=0,0,IF(Perfil_Area!$N$5=0,0,MIN(Cadastro_Cargas!$E$7,MAX(Cadastro_Cargas!$F$7,Perfil_Area!$N$5*RANDBETWEEN(85,115)/100))))</f>
        <v>0.354</v>
      </c>
    </row>
    <row r="5202" ht="15.0" customHeight="1">
      <c r="A5202" s="45">
        <v>45673.4583333333</v>
      </c>
      <c r="B5202" s="35">
        <v>11.0</v>
      </c>
      <c r="C5202" s="35" t="s">
        <v>128</v>
      </c>
      <c r="D5202" s="41" t="s">
        <v>56</v>
      </c>
      <c r="E5202" s="35" t="s">
        <v>174</v>
      </c>
      <c r="F5202" s="46">
        <f>IF(Cadastro_Cargas!$E$8=0,0,IF(Perfil_Area!$N$7=0,0,MIN(Cadastro_Cargas!$E$8,MAX(Cadastro_Cargas!$F$8,Perfil_Area!$N$7*RANDBETWEEN(85,115)/100))))</f>
        <v>0</v>
      </c>
    </row>
    <row r="5203" ht="15.0" customHeight="1">
      <c r="A5203" s="45">
        <v>45673.4583333333</v>
      </c>
      <c r="B5203" s="35">
        <v>11.0</v>
      </c>
      <c r="C5203" s="35" t="s">
        <v>129</v>
      </c>
      <c r="D5203" s="36" t="s">
        <v>104</v>
      </c>
      <c r="E5203" s="35" t="s">
        <v>173</v>
      </c>
      <c r="F5203" s="46">
        <f>IF(Cadastro_Cargas!$E$9=0,0,IF(Perfil_Area!$N$10=0,0,MIN(Cadastro_Cargas!$E$9,MAX(Cadastro_Cargas!$F$9,Perfil_Area!$N$10*RANDBETWEEN(85,115)/100))))</f>
        <v>0</v>
      </c>
    </row>
    <row r="5204" ht="15.0" customHeight="1">
      <c r="A5204" s="45">
        <v>45673.4583333333</v>
      </c>
      <c r="B5204" s="35">
        <v>11.0</v>
      </c>
      <c r="C5204" s="35" t="s">
        <v>129</v>
      </c>
      <c r="D5204" s="36" t="s">
        <v>105</v>
      </c>
      <c r="E5204" s="35" t="s">
        <v>173</v>
      </c>
      <c r="F5204" s="46">
        <f>IF(Cadastro_Cargas!$E$10=0,0,IF(Perfil_Area!$N$12=0,0,MIN(Cadastro_Cargas!$E$10,MAX(Cadastro_Cargas!$F$10,Perfil_Area!$N$12*RANDBETWEEN(85,115)/100))))</f>
        <v>0</v>
      </c>
    </row>
    <row r="5205" ht="15.0" customHeight="1">
      <c r="A5205" s="45">
        <v>45673.4583333333</v>
      </c>
      <c r="B5205" s="35">
        <v>11.0</v>
      </c>
      <c r="C5205" s="35" t="s">
        <v>129</v>
      </c>
      <c r="D5205" s="36" t="s">
        <v>106</v>
      </c>
      <c r="E5205" s="35" t="s">
        <v>173</v>
      </c>
      <c r="F5205" s="46">
        <f>IF(Cadastro_Cargas!$E$11=0,0,IF(Perfil_Area!$N$14=0,0,MIN(Cadastro_Cargas!$E$11,MAX(Cadastro_Cargas!$F$11,Perfil_Area!$N$14*RANDBETWEEN(85,115)/100))))</f>
        <v>2.178900446</v>
      </c>
    </row>
    <row r="5206" ht="15.0" customHeight="1">
      <c r="A5206" s="45">
        <v>45673.4583333333</v>
      </c>
      <c r="B5206" s="35">
        <v>11.0</v>
      </c>
      <c r="C5206" s="35" t="s">
        <v>129</v>
      </c>
      <c r="D5206" s="36" t="s">
        <v>107</v>
      </c>
      <c r="E5206" s="35" t="s">
        <v>173</v>
      </c>
      <c r="F5206" s="46">
        <f>IF(Cadastro_Cargas!$E$12=0,0,IF(Perfil_Area!$N$16=0,0,MIN(Cadastro_Cargas!$E$12,MAX(Cadastro_Cargas!$F$12,Perfil_Area!$N$16*RANDBETWEEN(85,115)/100))))</f>
        <v>0.2</v>
      </c>
    </row>
    <row r="5207" ht="15.0" customHeight="1">
      <c r="A5207" s="45">
        <v>45673.4583333333</v>
      </c>
      <c r="B5207" s="35">
        <v>11.0</v>
      </c>
      <c r="C5207" s="35" t="s">
        <v>129</v>
      </c>
      <c r="D5207" s="39" t="s">
        <v>31</v>
      </c>
      <c r="E5207" s="35" t="s">
        <v>174</v>
      </c>
      <c r="F5207" s="46">
        <f>IF(Cadastro_Cargas!$E$13=0,0,IF(Perfil_Area!$N$4=0,0,MIN(Cadastro_Cargas!$E$13,MAX(Cadastro_Cargas!$F$13,Perfil_Area!$N$4*RANDBETWEEN(85,115)/100))))</f>
        <v>3.6505</v>
      </c>
    </row>
    <row r="5208" ht="15.0" customHeight="1">
      <c r="A5208" s="45">
        <v>45673.4583333333</v>
      </c>
      <c r="B5208" s="35">
        <v>11.0</v>
      </c>
      <c r="C5208" s="35" t="s">
        <v>129</v>
      </c>
      <c r="D5208" s="40" t="s">
        <v>44</v>
      </c>
      <c r="E5208" s="35" t="s">
        <v>174</v>
      </c>
      <c r="F5208" s="46">
        <f>IF(Cadastro_Cargas!$E$14=0,0,IF(Perfil_Area!$N$6=0,0,MIN(Cadastro_Cargas!$E$14,MAX(Cadastro_Cargas!$F$14,Perfil_Area!$N$6*RANDBETWEEN(85,115)/100))))</f>
        <v>0.514</v>
      </c>
    </row>
    <row r="5209" ht="15.0" customHeight="1">
      <c r="A5209" s="45">
        <v>45673.4583333333</v>
      </c>
      <c r="B5209" s="35">
        <v>11.0</v>
      </c>
      <c r="C5209" s="35" t="s">
        <v>129</v>
      </c>
      <c r="D5209" s="41" t="s">
        <v>56</v>
      </c>
      <c r="E5209" s="35" t="s">
        <v>174</v>
      </c>
      <c r="F5209" s="46">
        <f>IF(Cadastro_Cargas!$E$15=0,0,IF(Perfil_Area!$N$8=0,0,MIN(Cadastro_Cargas!$E$15,MAX(Cadastro_Cargas!$F$15,Perfil_Area!$N$8*RANDBETWEEN(85,115)/100))))</f>
        <v>0</v>
      </c>
    </row>
    <row r="5210" ht="15.0" customHeight="1">
      <c r="A5210" s="45">
        <v>45673.5</v>
      </c>
      <c r="B5210" s="35">
        <v>12.0</v>
      </c>
      <c r="C5210" s="35" t="s">
        <v>128</v>
      </c>
      <c r="D5210" s="36" t="s">
        <v>104</v>
      </c>
      <c r="E5210" s="35" t="s">
        <v>173</v>
      </c>
      <c r="F5210" s="46">
        <f>IF(Cadastro_Cargas!$E$2=0,0,IF(Perfil_Area!$O$9=0,0,MIN(Cadastro_Cargas!$E$2,MAX(Cadastro_Cargas!$F$2,Perfil_Area!$O$9*RANDBETWEEN(85,115)/100))))</f>
        <v>0</v>
      </c>
    </row>
    <row r="5211" ht="15.0" customHeight="1">
      <c r="A5211" s="45">
        <v>45673.5</v>
      </c>
      <c r="B5211" s="35">
        <v>12.0</v>
      </c>
      <c r="C5211" s="35" t="s">
        <v>128</v>
      </c>
      <c r="D5211" s="36" t="s">
        <v>105</v>
      </c>
      <c r="E5211" s="35" t="s">
        <v>173</v>
      </c>
      <c r="F5211" s="46">
        <f>IF(Cadastro_Cargas!$E$3=0,0,IF(Perfil_Area!$O$11=0,0,MIN(Cadastro_Cargas!$E$3,MAX(Cadastro_Cargas!$F$3,Perfil_Area!$O$11*RANDBETWEEN(85,115)/100))))</f>
        <v>0</v>
      </c>
    </row>
    <row r="5212" ht="15.0" customHeight="1">
      <c r="A5212" s="45">
        <v>45673.5</v>
      </c>
      <c r="B5212" s="35">
        <v>12.0</v>
      </c>
      <c r="C5212" s="35" t="s">
        <v>128</v>
      </c>
      <c r="D5212" s="36" t="s">
        <v>106</v>
      </c>
      <c r="E5212" s="35" t="s">
        <v>173</v>
      </c>
      <c r="F5212" s="46">
        <f>IF(Cadastro_Cargas!$E$4=0,0,IF(Perfil_Area!$O$13=0,0,MIN(Cadastro_Cargas!$E$4,MAX(Cadastro_Cargas!$F$4,Perfil_Area!$O$13*RANDBETWEEN(85,115)/100))))</f>
        <v>0</v>
      </c>
    </row>
    <row r="5213" ht="15.0" customHeight="1">
      <c r="A5213" s="45">
        <v>45673.5</v>
      </c>
      <c r="B5213" s="35">
        <v>12.0</v>
      </c>
      <c r="C5213" s="35" t="s">
        <v>128</v>
      </c>
      <c r="D5213" s="36" t="s">
        <v>107</v>
      </c>
      <c r="E5213" s="35" t="s">
        <v>173</v>
      </c>
      <c r="F5213" s="46">
        <f>IF(Cadastro_Cargas!$E$5=0,0,IF(Perfil_Area!$O$15=0,0,MIN(Cadastro_Cargas!$E$5,MAX(Cadastro_Cargas!$F$5,Perfil_Area!$O$15*RANDBETWEEN(85,115)/100))))</f>
        <v>0.2</v>
      </c>
    </row>
    <row r="5214" ht="15.0" customHeight="1">
      <c r="A5214" s="45">
        <v>45673.5</v>
      </c>
      <c r="B5214" s="35">
        <v>12.0</v>
      </c>
      <c r="C5214" s="35" t="s">
        <v>128</v>
      </c>
      <c r="D5214" s="39" t="s">
        <v>31</v>
      </c>
      <c r="E5214" s="35" t="s">
        <v>174</v>
      </c>
      <c r="F5214" s="46">
        <f>IF(Cadastro_Cargas!$E$6=0,0,IF(Perfil_Area!$O$3=0,0,MIN(Cadastro_Cargas!$E$6,MAX(Cadastro_Cargas!$F$6,Perfil_Area!$O$3*RANDBETWEEN(85,115)/100))))</f>
        <v>2.02</v>
      </c>
    </row>
    <row r="5215" ht="15.0" customHeight="1">
      <c r="A5215" s="45">
        <v>45673.5</v>
      </c>
      <c r="B5215" s="35">
        <v>12.0</v>
      </c>
      <c r="C5215" s="35" t="s">
        <v>128</v>
      </c>
      <c r="D5215" s="40" t="s">
        <v>44</v>
      </c>
      <c r="E5215" s="35" t="s">
        <v>174</v>
      </c>
      <c r="F5215" s="46">
        <f>IF(Cadastro_Cargas!$E$7=0,0,IF(Perfil_Area!$O$5=0,0,MIN(Cadastro_Cargas!$E$7,MAX(Cadastro_Cargas!$F$7,Perfil_Area!$O$5*RANDBETWEEN(85,115)/100))))</f>
        <v>0.354</v>
      </c>
    </row>
    <row r="5216" ht="15.0" customHeight="1">
      <c r="A5216" s="45">
        <v>45673.5</v>
      </c>
      <c r="B5216" s="35">
        <v>12.0</v>
      </c>
      <c r="C5216" s="35" t="s">
        <v>128</v>
      </c>
      <c r="D5216" s="41" t="s">
        <v>56</v>
      </c>
      <c r="E5216" s="35" t="s">
        <v>174</v>
      </c>
      <c r="F5216" s="46">
        <f>IF(Cadastro_Cargas!$E$8=0,0,IF(Perfil_Area!$O$7=0,0,MIN(Cadastro_Cargas!$E$8,MAX(Cadastro_Cargas!$F$8,Perfil_Area!$O$7*RANDBETWEEN(85,115)/100))))</f>
        <v>0</v>
      </c>
    </row>
    <row r="5217" ht="15.0" customHeight="1">
      <c r="A5217" s="45">
        <v>45673.5</v>
      </c>
      <c r="B5217" s="35">
        <v>12.0</v>
      </c>
      <c r="C5217" s="35" t="s">
        <v>129</v>
      </c>
      <c r="D5217" s="36" t="s">
        <v>104</v>
      </c>
      <c r="E5217" s="35" t="s">
        <v>173</v>
      </c>
      <c r="F5217" s="46">
        <f>IF(Cadastro_Cargas!$E$9=0,0,IF(Perfil_Area!$O$10=0,0,MIN(Cadastro_Cargas!$E$9,MAX(Cadastro_Cargas!$F$9,Perfil_Area!$O$10*RANDBETWEEN(85,115)/100))))</f>
        <v>0</v>
      </c>
    </row>
    <row r="5218" ht="15.0" customHeight="1">
      <c r="A5218" s="45">
        <v>45673.5</v>
      </c>
      <c r="B5218" s="35">
        <v>12.0</v>
      </c>
      <c r="C5218" s="35" t="s">
        <v>129</v>
      </c>
      <c r="D5218" s="36" t="s">
        <v>105</v>
      </c>
      <c r="E5218" s="35" t="s">
        <v>173</v>
      </c>
      <c r="F5218" s="46">
        <f>IF(Cadastro_Cargas!$E$10=0,0,IF(Perfil_Area!$O$12=0,0,MIN(Cadastro_Cargas!$E$10,MAX(Cadastro_Cargas!$F$10,Perfil_Area!$O$12*RANDBETWEEN(85,115)/100))))</f>
        <v>0</v>
      </c>
    </row>
    <row r="5219" ht="15.0" customHeight="1">
      <c r="A5219" s="45">
        <v>45673.5</v>
      </c>
      <c r="B5219" s="35">
        <v>12.0</v>
      </c>
      <c r="C5219" s="35" t="s">
        <v>129</v>
      </c>
      <c r="D5219" s="36" t="s">
        <v>106</v>
      </c>
      <c r="E5219" s="35" t="s">
        <v>173</v>
      </c>
      <c r="F5219" s="46">
        <f>IF(Cadastro_Cargas!$E$11=0,0,IF(Perfil_Area!$O$14=0,0,MIN(Cadastro_Cargas!$E$11,MAX(Cadastro_Cargas!$F$11,Perfil_Area!$O$14*RANDBETWEEN(85,115)/100))))</f>
        <v>2.124338782</v>
      </c>
    </row>
    <row r="5220" ht="15.0" customHeight="1">
      <c r="A5220" s="45">
        <v>45673.5</v>
      </c>
      <c r="B5220" s="35">
        <v>12.0</v>
      </c>
      <c r="C5220" s="35" t="s">
        <v>129</v>
      </c>
      <c r="D5220" s="36" t="s">
        <v>107</v>
      </c>
      <c r="E5220" s="35" t="s">
        <v>173</v>
      </c>
      <c r="F5220" s="46">
        <f>IF(Cadastro_Cargas!$E$12=0,0,IF(Perfil_Area!$O$16=0,0,MIN(Cadastro_Cargas!$E$12,MAX(Cadastro_Cargas!$F$12,Perfil_Area!$O$16*RANDBETWEEN(85,115)/100))))</f>
        <v>0.184</v>
      </c>
    </row>
    <row r="5221" ht="15.0" customHeight="1">
      <c r="A5221" s="45">
        <v>45673.5</v>
      </c>
      <c r="B5221" s="35">
        <v>12.0</v>
      </c>
      <c r="C5221" s="35" t="s">
        <v>129</v>
      </c>
      <c r="D5221" s="39" t="s">
        <v>31</v>
      </c>
      <c r="E5221" s="35" t="s">
        <v>174</v>
      </c>
      <c r="F5221" s="46">
        <f>IF(Cadastro_Cargas!$E$13=0,0,IF(Perfil_Area!$O$4=0,0,MIN(Cadastro_Cargas!$E$13,MAX(Cadastro_Cargas!$F$13,Perfil_Area!$O$4*RANDBETWEEN(85,115)/100))))</f>
        <v>3.68775</v>
      </c>
    </row>
    <row r="5222" ht="15.0" customHeight="1">
      <c r="A5222" s="45">
        <v>45673.5</v>
      </c>
      <c r="B5222" s="35">
        <v>12.0</v>
      </c>
      <c r="C5222" s="35" t="s">
        <v>129</v>
      </c>
      <c r="D5222" s="40" t="s">
        <v>44</v>
      </c>
      <c r="E5222" s="35" t="s">
        <v>174</v>
      </c>
      <c r="F5222" s="46">
        <f>IF(Cadastro_Cargas!$E$14=0,0,IF(Perfil_Area!$O$6=0,0,MIN(Cadastro_Cargas!$E$14,MAX(Cadastro_Cargas!$F$14,Perfil_Area!$O$6*RANDBETWEEN(85,115)/100))))</f>
        <v>0.514</v>
      </c>
    </row>
    <row r="5223" ht="15.0" customHeight="1">
      <c r="A5223" s="45">
        <v>45673.5</v>
      </c>
      <c r="B5223" s="35">
        <v>12.0</v>
      </c>
      <c r="C5223" s="35" t="s">
        <v>129</v>
      </c>
      <c r="D5223" s="41" t="s">
        <v>56</v>
      </c>
      <c r="E5223" s="35" t="s">
        <v>174</v>
      </c>
      <c r="F5223" s="46">
        <f>IF(Cadastro_Cargas!$E$15=0,0,IF(Perfil_Area!$O$8=0,0,MIN(Cadastro_Cargas!$E$15,MAX(Cadastro_Cargas!$F$15,Perfil_Area!$O$8*RANDBETWEEN(85,115)/100))))</f>
        <v>0</v>
      </c>
    </row>
    <row r="5224" ht="15.0" customHeight="1">
      <c r="A5224" s="45">
        <v>45673.5416666667</v>
      </c>
      <c r="B5224" s="35">
        <v>13.0</v>
      </c>
      <c r="C5224" s="35" t="s">
        <v>128</v>
      </c>
      <c r="D5224" s="36" t="s">
        <v>104</v>
      </c>
      <c r="E5224" s="35" t="s">
        <v>173</v>
      </c>
      <c r="F5224" s="46">
        <f>IF(Cadastro_Cargas!$E$2=0,0,IF(Perfil_Area!$P$9=0,0,MIN(Cadastro_Cargas!$E$2,MAX(Cadastro_Cargas!$F$2,Perfil_Area!$P$9*RANDBETWEEN(85,115)/100))))</f>
        <v>0</v>
      </c>
    </row>
    <row r="5225" ht="15.0" customHeight="1">
      <c r="A5225" s="45">
        <v>45673.5416666667</v>
      </c>
      <c r="B5225" s="35">
        <v>13.0</v>
      </c>
      <c r="C5225" s="35" t="s">
        <v>128</v>
      </c>
      <c r="D5225" s="36" t="s">
        <v>105</v>
      </c>
      <c r="E5225" s="35" t="s">
        <v>173</v>
      </c>
      <c r="F5225" s="46">
        <f>IF(Cadastro_Cargas!$E$3=0,0,IF(Perfil_Area!$P$11=0,0,MIN(Cadastro_Cargas!$E$3,MAX(Cadastro_Cargas!$F$3,Perfil_Area!$P$11*RANDBETWEEN(85,115)/100))))</f>
        <v>0</v>
      </c>
    </row>
    <row r="5226" ht="15.0" customHeight="1">
      <c r="A5226" s="45">
        <v>45673.5416666667</v>
      </c>
      <c r="B5226" s="35">
        <v>13.0</v>
      </c>
      <c r="C5226" s="35" t="s">
        <v>128</v>
      </c>
      <c r="D5226" s="36" t="s">
        <v>106</v>
      </c>
      <c r="E5226" s="35" t="s">
        <v>173</v>
      </c>
      <c r="F5226" s="46">
        <f>IF(Cadastro_Cargas!$E$4=0,0,IF(Perfil_Area!$P$13=0,0,MIN(Cadastro_Cargas!$E$4,MAX(Cadastro_Cargas!$F$4,Perfil_Area!$P$13*RANDBETWEEN(85,115)/100))))</f>
        <v>0</v>
      </c>
    </row>
    <row r="5227" ht="15.0" customHeight="1">
      <c r="A5227" s="45">
        <v>45673.5416666667</v>
      </c>
      <c r="B5227" s="35">
        <v>13.0</v>
      </c>
      <c r="C5227" s="35" t="s">
        <v>128</v>
      </c>
      <c r="D5227" s="36" t="s">
        <v>107</v>
      </c>
      <c r="E5227" s="35" t="s">
        <v>173</v>
      </c>
      <c r="F5227" s="46">
        <f>IF(Cadastro_Cargas!$E$5=0,0,IF(Perfil_Area!$P$15=0,0,MIN(Cadastro_Cargas!$E$5,MAX(Cadastro_Cargas!$F$5,Perfil_Area!$P$15*RANDBETWEEN(85,115)/100))))</f>
        <v>0.194</v>
      </c>
    </row>
    <row r="5228" ht="15.0" customHeight="1">
      <c r="A5228" s="45">
        <v>45673.5416666667</v>
      </c>
      <c r="B5228" s="35">
        <v>13.0</v>
      </c>
      <c r="C5228" s="35" t="s">
        <v>128</v>
      </c>
      <c r="D5228" s="39" t="s">
        <v>31</v>
      </c>
      <c r="E5228" s="35" t="s">
        <v>174</v>
      </c>
      <c r="F5228" s="46">
        <f>IF(Cadastro_Cargas!$E$6=0,0,IF(Perfil_Area!$P$3=0,0,MIN(Cadastro_Cargas!$E$6,MAX(Cadastro_Cargas!$F$6,Perfil_Area!$P$3*RANDBETWEEN(85,115)/100))))</f>
        <v>2.02</v>
      </c>
    </row>
    <row r="5229" ht="15.0" customHeight="1">
      <c r="A5229" s="45">
        <v>45673.5416666667</v>
      </c>
      <c r="B5229" s="35">
        <v>13.0</v>
      </c>
      <c r="C5229" s="35" t="s">
        <v>128</v>
      </c>
      <c r="D5229" s="40" t="s">
        <v>44</v>
      </c>
      <c r="E5229" s="35" t="s">
        <v>174</v>
      </c>
      <c r="F5229" s="46">
        <f>IF(Cadastro_Cargas!$E$7=0,0,IF(Perfil_Area!$P$5=0,0,MIN(Cadastro_Cargas!$E$7,MAX(Cadastro_Cargas!$F$7,Perfil_Area!$P$5*RANDBETWEEN(85,115)/100))))</f>
        <v>0.354</v>
      </c>
    </row>
    <row r="5230" ht="15.0" customHeight="1">
      <c r="A5230" s="45">
        <v>45673.5416666667</v>
      </c>
      <c r="B5230" s="35">
        <v>13.0</v>
      </c>
      <c r="C5230" s="35" t="s">
        <v>128</v>
      </c>
      <c r="D5230" s="41" t="s">
        <v>56</v>
      </c>
      <c r="E5230" s="35" t="s">
        <v>174</v>
      </c>
      <c r="F5230" s="46">
        <f>IF(Cadastro_Cargas!$E$8=0,0,IF(Perfil_Area!$P$7=0,0,MIN(Cadastro_Cargas!$E$8,MAX(Cadastro_Cargas!$F$8,Perfil_Area!$P$7*RANDBETWEEN(85,115)/100))))</f>
        <v>0</v>
      </c>
    </row>
    <row r="5231" ht="15.0" customHeight="1">
      <c r="A5231" s="45">
        <v>45673.5416666667</v>
      </c>
      <c r="B5231" s="35">
        <v>13.0</v>
      </c>
      <c r="C5231" s="35" t="s">
        <v>129</v>
      </c>
      <c r="D5231" s="36" t="s">
        <v>104</v>
      </c>
      <c r="E5231" s="35" t="s">
        <v>173</v>
      </c>
      <c r="F5231" s="46">
        <f>IF(Cadastro_Cargas!$E$9=0,0,IF(Perfil_Area!$P$10=0,0,MIN(Cadastro_Cargas!$E$9,MAX(Cadastro_Cargas!$F$9,Perfil_Area!$P$10*RANDBETWEEN(85,115)/100))))</f>
        <v>0</v>
      </c>
    </row>
    <row r="5232" ht="15.0" customHeight="1">
      <c r="A5232" s="45">
        <v>45673.5416666667</v>
      </c>
      <c r="B5232" s="35">
        <v>13.0</v>
      </c>
      <c r="C5232" s="35" t="s">
        <v>129</v>
      </c>
      <c r="D5232" s="36" t="s">
        <v>105</v>
      </c>
      <c r="E5232" s="35" t="s">
        <v>173</v>
      </c>
      <c r="F5232" s="46">
        <f>IF(Cadastro_Cargas!$E$10=0,0,IF(Perfil_Area!$P$12=0,0,MIN(Cadastro_Cargas!$E$10,MAX(Cadastro_Cargas!$F$10,Perfil_Area!$P$12*RANDBETWEEN(85,115)/100))))</f>
        <v>0</v>
      </c>
    </row>
    <row r="5233" ht="15.0" customHeight="1">
      <c r="A5233" s="45">
        <v>45673.5416666667</v>
      </c>
      <c r="B5233" s="35">
        <v>13.0</v>
      </c>
      <c r="C5233" s="35" t="s">
        <v>129</v>
      </c>
      <c r="D5233" s="36" t="s">
        <v>106</v>
      </c>
      <c r="E5233" s="35" t="s">
        <v>173</v>
      </c>
      <c r="F5233" s="46">
        <f>IF(Cadastro_Cargas!$E$11=0,0,IF(Perfil_Area!$P$14=0,0,MIN(Cadastro_Cargas!$E$11,MAX(Cadastro_Cargas!$F$11,Perfil_Area!$P$14*RANDBETWEEN(85,115)/100))))</f>
        <v>2.330157504</v>
      </c>
    </row>
    <row r="5234" ht="15.0" customHeight="1">
      <c r="A5234" s="45">
        <v>45673.5416666667</v>
      </c>
      <c r="B5234" s="35">
        <v>13.0</v>
      </c>
      <c r="C5234" s="35" t="s">
        <v>129</v>
      </c>
      <c r="D5234" s="36" t="s">
        <v>107</v>
      </c>
      <c r="E5234" s="35" t="s">
        <v>173</v>
      </c>
      <c r="F5234" s="46">
        <f>IF(Cadastro_Cargas!$E$12=0,0,IF(Perfil_Area!$P$16=0,0,MIN(Cadastro_Cargas!$E$12,MAX(Cadastro_Cargas!$F$12,Perfil_Area!$P$16*RANDBETWEEN(85,115)/100))))</f>
        <v>0.194</v>
      </c>
    </row>
    <row r="5235" ht="15.0" customHeight="1">
      <c r="A5235" s="45">
        <v>45673.5416666667</v>
      </c>
      <c r="B5235" s="35">
        <v>13.0</v>
      </c>
      <c r="C5235" s="35" t="s">
        <v>129</v>
      </c>
      <c r="D5235" s="39" t="s">
        <v>31</v>
      </c>
      <c r="E5235" s="35" t="s">
        <v>174</v>
      </c>
      <c r="F5235" s="46">
        <f>IF(Cadastro_Cargas!$E$13=0,0,IF(Perfil_Area!$P$4=0,0,MIN(Cadastro_Cargas!$E$13,MAX(Cadastro_Cargas!$F$13,Perfil_Area!$P$4*RANDBETWEEN(85,115)/100))))</f>
        <v>3.427</v>
      </c>
    </row>
    <row r="5236" ht="15.0" customHeight="1">
      <c r="A5236" s="45">
        <v>45673.5416666667</v>
      </c>
      <c r="B5236" s="35">
        <v>13.0</v>
      </c>
      <c r="C5236" s="35" t="s">
        <v>129</v>
      </c>
      <c r="D5236" s="40" t="s">
        <v>44</v>
      </c>
      <c r="E5236" s="35" t="s">
        <v>174</v>
      </c>
      <c r="F5236" s="46">
        <f>IF(Cadastro_Cargas!$E$14=0,0,IF(Perfil_Area!$P$6=0,0,MIN(Cadastro_Cargas!$E$14,MAX(Cadastro_Cargas!$F$14,Perfil_Area!$P$6*RANDBETWEEN(85,115)/100))))</f>
        <v>0.514</v>
      </c>
    </row>
    <row r="5237" ht="15.0" customHeight="1">
      <c r="A5237" s="45">
        <v>45673.5416666667</v>
      </c>
      <c r="B5237" s="35">
        <v>13.0</v>
      </c>
      <c r="C5237" s="35" t="s">
        <v>129</v>
      </c>
      <c r="D5237" s="41" t="s">
        <v>56</v>
      </c>
      <c r="E5237" s="35" t="s">
        <v>174</v>
      </c>
      <c r="F5237" s="46">
        <f>IF(Cadastro_Cargas!$E$15=0,0,IF(Perfil_Area!$P$8=0,0,MIN(Cadastro_Cargas!$E$15,MAX(Cadastro_Cargas!$F$15,Perfil_Area!$P$8*RANDBETWEEN(85,115)/100))))</f>
        <v>0</v>
      </c>
    </row>
    <row r="5238" ht="15.0" customHeight="1">
      <c r="A5238" s="45">
        <v>45673.5833333333</v>
      </c>
      <c r="B5238" s="35">
        <v>14.0</v>
      </c>
      <c r="C5238" s="35" t="s">
        <v>128</v>
      </c>
      <c r="D5238" s="36" t="s">
        <v>104</v>
      </c>
      <c r="E5238" s="35" t="s">
        <v>173</v>
      </c>
      <c r="F5238" s="46">
        <f>IF(Cadastro_Cargas!$E$2=0,0,IF(Perfil_Area!$Q$9=0,0,MIN(Cadastro_Cargas!$E$2,MAX(Cadastro_Cargas!$F$2,Perfil_Area!$Q$9*RANDBETWEEN(85,115)/100))))</f>
        <v>0</v>
      </c>
    </row>
    <row r="5239" ht="15.0" customHeight="1">
      <c r="A5239" s="45">
        <v>45673.5833333333</v>
      </c>
      <c r="B5239" s="35">
        <v>14.0</v>
      </c>
      <c r="C5239" s="35" t="s">
        <v>128</v>
      </c>
      <c r="D5239" s="36" t="s">
        <v>105</v>
      </c>
      <c r="E5239" s="35" t="s">
        <v>173</v>
      </c>
      <c r="F5239" s="46">
        <f>IF(Cadastro_Cargas!$E$3=0,0,IF(Perfil_Area!$Q$11=0,0,MIN(Cadastro_Cargas!$E$3,MAX(Cadastro_Cargas!$F$3,Perfil_Area!$Q$11*RANDBETWEEN(85,115)/100))))</f>
        <v>0</v>
      </c>
    </row>
    <row r="5240" ht="15.0" customHeight="1">
      <c r="A5240" s="45">
        <v>45673.5833333333</v>
      </c>
      <c r="B5240" s="35">
        <v>14.0</v>
      </c>
      <c r="C5240" s="35" t="s">
        <v>128</v>
      </c>
      <c r="D5240" s="36" t="s">
        <v>106</v>
      </c>
      <c r="E5240" s="35" t="s">
        <v>173</v>
      </c>
      <c r="F5240" s="46">
        <f>IF(Cadastro_Cargas!$E$4=0,0,IF(Perfil_Area!$Q$13=0,0,MIN(Cadastro_Cargas!$E$4,MAX(Cadastro_Cargas!$F$4,Perfil_Area!$Q$13*RANDBETWEEN(85,115)/100))))</f>
        <v>0</v>
      </c>
    </row>
    <row r="5241" ht="15.0" customHeight="1">
      <c r="A5241" s="45">
        <v>45673.5833333333</v>
      </c>
      <c r="B5241" s="35">
        <v>14.0</v>
      </c>
      <c r="C5241" s="35" t="s">
        <v>128</v>
      </c>
      <c r="D5241" s="36" t="s">
        <v>107</v>
      </c>
      <c r="E5241" s="35" t="s">
        <v>173</v>
      </c>
      <c r="F5241" s="46">
        <f>IF(Cadastro_Cargas!$E$5=0,0,IF(Perfil_Area!$Q$15=0,0,MIN(Cadastro_Cargas!$E$5,MAX(Cadastro_Cargas!$F$5,Perfil_Area!$Q$15*RANDBETWEEN(85,115)/100))))</f>
        <v>0.2</v>
      </c>
    </row>
    <row r="5242" ht="15.0" customHeight="1">
      <c r="A5242" s="45">
        <v>45673.5833333333</v>
      </c>
      <c r="B5242" s="35">
        <v>14.0</v>
      </c>
      <c r="C5242" s="35" t="s">
        <v>128</v>
      </c>
      <c r="D5242" s="39" t="s">
        <v>31</v>
      </c>
      <c r="E5242" s="35" t="s">
        <v>174</v>
      </c>
      <c r="F5242" s="46">
        <f>IF(Cadastro_Cargas!$E$6=0,0,IF(Perfil_Area!$Q$3=0,0,MIN(Cadastro_Cargas!$E$6,MAX(Cadastro_Cargas!$F$6,Perfil_Area!$Q$3*RANDBETWEEN(85,115)/100))))</f>
        <v>1.8382</v>
      </c>
    </row>
    <row r="5243" ht="15.0" customHeight="1">
      <c r="A5243" s="45">
        <v>45673.5833333333</v>
      </c>
      <c r="B5243" s="35">
        <v>14.0</v>
      </c>
      <c r="C5243" s="35" t="s">
        <v>128</v>
      </c>
      <c r="D5243" s="40" t="s">
        <v>44</v>
      </c>
      <c r="E5243" s="35" t="s">
        <v>174</v>
      </c>
      <c r="F5243" s="46">
        <f>IF(Cadastro_Cargas!$E$7=0,0,IF(Perfil_Area!$Q$5=0,0,MIN(Cadastro_Cargas!$E$7,MAX(Cadastro_Cargas!$F$7,Perfil_Area!$Q$5*RANDBETWEEN(85,115)/100))))</f>
        <v>0.354</v>
      </c>
    </row>
    <row r="5244" ht="15.0" customHeight="1">
      <c r="A5244" s="45">
        <v>45673.5833333333</v>
      </c>
      <c r="B5244" s="35">
        <v>14.0</v>
      </c>
      <c r="C5244" s="35" t="s">
        <v>128</v>
      </c>
      <c r="D5244" s="41" t="s">
        <v>56</v>
      </c>
      <c r="E5244" s="35" t="s">
        <v>174</v>
      </c>
      <c r="F5244" s="46">
        <f>IF(Cadastro_Cargas!$E$8=0,0,IF(Perfil_Area!$Q$7=0,0,MIN(Cadastro_Cargas!$E$8,MAX(Cadastro_Cargas!$F$8,Perfil_Area!$Q$7*RANDBETWEEN(85,115)/100))))</f>
        <v>0</v>
      </c>
    </row>
    <row r="5245" ht="15.0" customHeight="1">
      <c r="A5245" s="45">
        <v>45673.5833333333</v>
      </c>
      <c r="B5245" s="35">
        <v>14.0</v>
      </c>
      <c r="C5245" s="35" t="s">
        <v>129</v>
      </c>
      <c r="D5245" s="36" t="s">
        <v>104</v>
      </c>
      <c r="E5245" s="35" t="s">
        <v>173</v>
      </c>
      <c r="F5245" s="46">
        <f>IF(Cadastro_Cargas!$E$9=0,0,IF(Perfil_Area!$Q$10=0,0,MIN(Cadastro_Cargas!$E$9,MAX(Cadastro_Cargas!$F$9,Perfil_Area!$Q$10*RANDBETWEEN(85,115)/100))))</f>
        <v>0</v>
      </c>
    </row>
    <row r="5246" ht="15.0" customHeight="1">
      <c r="A5246" s="45">
        <v>45673.5833333333</v>
      </c>
      <c r="B5246" s="35">
        <v>14.0</v>
      </c>
      <c r="C5246" s="35" t="s">
        <v>129</v>
      </c>
      <c r="D5246" s="36" t="s">
        <v>105</v>
      </c>
      <c r="E5246" s="35" t="s">
        <v>173</v>
      </c>
      <c r="F5246" s="46">
        <f>IF(Cadastro_Cargas!$E$10=0,0,IF(Perfil_Area!$Q$12=0,0,MIN(Cadastro_Cargas!$E$10,MAX(Cadastro_Cargas!$F$10,Perfil_Area!$Q$12*RANDBETWEEN(85,115)/100))))</f>
        <v>17.6</v>
      </c>
    </row>
    <row r="5247" ht="15.0" customHeight="1">
      <c r="A5247" s="45">
        <v>45673.5833333333</v>
      </c>
      <c r="B5247" s="35">
        <v>14.0</v>
      </c>
      <c r="C5247" s="35" t="s">
        <v>129</v>
      </c>
      <c r="D5247" s="36" t="s">
        <v>106</v>
      </c>
      <c r="E5247" s="35" t="s">
        <v>173</v>
      </c>
      <c r="F5247" s="46">
        <f>IF(Cadastro_Cargas!$E$11=0,0,IF(Perfil_Area!$Q$14=0,0,MIN(Cadastro_Cargas!$E$11,MAX(Cadastro_Cargas!$F$11,Perfil_Area!$Q$14*RANDBETWEEN(85,115)/100))))</f>
        <v>2.367013373</v>
      </c>
    </row>
    <row r="5248" ht="15.0" customHeight="1">
      <c r="A5248" s="45">
        <v>45673.5833333333</v>
      </c>
      <c r="B5248" s="35">
        <v>14.0</v>
      </c>
      <c r="C5248" s="35" t="s">
        <v>129</v>
      </c>
      <c r="D5248" s="36" t="s">
        <v>107</v>
      </c>
      <c r="E5248" s="35" t="s">
        <v>173</v>
      </c>
      <c r="F5248" s="46">
        <f>IF(Cadastro_Cargas!$E$12=0,0,IF(Perfil_Area!$Q$16=0,0,MIN(Cadastro_Cargas!$E$12,MAX(Cadastro_Cargas!$F$12,Perfil_Area!$Q$16*RANDBETWEEN(85,115)/100))))</f>
        <v>0.192</v>
      </c>
    </row>
    <row r="5249" ht="15.0" customHeight="1">
      <c r="A5249" s="45">
        <v>45673.5833333333</v>
      </c>
      <c r="B5249" s="35">
        <v>14.0</v>
      </c>
      <c r="C5249" s="35" t="s">
        <v>129</v>
      </c>
      <c r="D5249" s="39" t="s">
        <v>31</v>
      </c>
      <c r="E5249" s="35" t="s">
        <v>174</v>
      </c>
      <c r="F5249" s="46">
        <f>IF(Cadastro_Cargas!$E$13=0,0,IF(Perfil_Area!$Q$4=0,0,MIN(Cadastro_Cargas!$E$13,MAX(Cadastro_Cargas!$F$13,Perfil_Area!$Q$4*RANDBETWEEN(85,115)/100))))</f>
        <v>3.725</v>
      </c>
    </row>
    <row r="5250" ht="15.0" customHeight="1">
      <c r="A5250" s="45">
        <v>45673.5833333333</v>
      </c>
      <c r="B5250" s="35">
        <v>14.0</v>
      </c>
      <c r="C5250" s="35" t="s">
        <v>129</v>
      </c>
      <c r="D5250" s="40" t="s">
        <v>44</v>
      </c>
      <c r="E5250" s="35" t="s">
        <v>174</v>
      </c>
      <c r="F5250" s="46">
        <f>IF(Cadastro_Cargas!$E$14=0,0,IF(Perfil_Area!$Q$6=0,0,MIN(Cadastro_Cargas!$E$14,MAX(Cadastro_Cargas!$F$14,Perfil_Area!$Q$6*RANDBETWEEN(85,115)/100))))</f>
        <v>0.514</v>
      </c>
    </row>
    <row r="5251" ht="15.0" customHeight="1">
      <c r="A5251" s="45">
        <v>45673.5833333333</v>
      </c>
      <c r="B5251" s="35">
        <v>14.0</v>
      </c>
      <c r="C5251" s="35" t="s">
        <v>129</v>
      </c>
      <c r="D5251" s="41" t="s">
        <v>56</v>
      </c>
      <c r="E5251" s="35" t="s">
        <v>174</v>
      </c>
      <c r="F5251" s="46">
        <f>IF(Cadastro_Cargas!$E$15=0,0,IF(Perfil_Area!$Q$8=0,0,MIN(Cadastro_Cargas!$E$15,MAX(Cadastro_Cargas!$F$15,Perfil_Area!$Q$8*RANDBETWEEN(85,115)/100))))</f>
        <v>0</v>
      </c>
    </row>
    <row r="5252" ht="15.0" customHeight="1">
      <c r="A5252" s="45">
        <v>45673.625</v>
      </c>
      <c r="B5252" s="35">
        <v>15.0</v>
      </c>
      <c r="C5252" s="35" t="s">
        <v>128</v>
      </c>
      <c r="D5252" s="36" t="s">
        <v>104</v>
      </c>
      <c r="E5252" s="35" t="s">
        <v>173</v>
      </c>
      <c r="F5252" s="46">
        <f>IF(Cadastro_Cargas!$E$2=0,0,IF(Perfil_Area!$R$9=0,0,MIN(Cadastro_Cargas!$E$2,MAX(Cadastro_Cargas!$F$2,Perfil_Area!$R$9*RANDBETWEEN(85,115)/100))))</f>
        <v>0</v>
      </c>
    </row>
    <row r="5253" ht="15.0" customHeight="1">
      <c r="A5253" s="45">
        <v>45673.625</v>
      </c>
      <c r="B5253" s="35">
        <v>15.0</v>
      </c>
      <c r="C5253" s="35" t="s">
        <v>128</v>
      </c>
      <c r="D5253" s="36" t="s">
        <v>105</v>
      </c>
      <c r="E5253" s="35" t="s">
        <v>173</v>
      </c>
      <c r="F5253" s="46">
        <f>IF(Cadastro_Cargas!$E$3=0,0,IF(Perfil_Area!$R$11=0,0,MIN(Cadastro_Cargas!$E$3,MAX(Cadastro_Cargas!$F$3,Perfil_Area!$R$11*RANDBETWEEN(85,115)/100))))</f>
        <v>0</v>
      </c>
    </row>
    <row r="5254" ht="15.0" customHeight="1">
      <c r="A5254" s="45">
        <v>45673.625</v>
      </c>
      <c r="B5254" s="35">
        <v>15.0</v>
      </c>
      <c r="C5254" s="35" t="s">
        <v>128</v>
      </c>
      <c r="D5254" s="36" t="s">
        <v>106</v>
      </c>
      <c r="E5254" s="35" t="s">
        <v>173</v>
      </c>
      <c r="F5254" s="46">
        <f>IF(Cadastro_Cargas!$E$4=0,0,IF(Perfil_Area!$R$13=0,0,MIN(Cadastro_Cargas!$E$4,MAX(Cadastro_Cargas!$F$4,Perfil_Area!$R$13*RANDBETWEEN(85,115)/100))))</f>
        <v>0</v>
      </c>
    </row>
    <row r="5255" ht="15.0" customHeight="1">
      <c r="A5255" s="45">
        <v>45673.625</v>
      </c>
      <c r="B5255" s="35">
        <v>15.0</v>
      </c>
      <c r="C5255" s="35" t="s">
        <v>128</v>
      </c>
      <c r="D5255" s="36" t="s">
        <v>107</v>
      </c>
      <c r="E5255" s="35" t="s">
        <v>173</v>
      </c>
      <c r="F5255" s="46">
        <f>IF(Cadastro_Cargas!$E$5=0,0,IF(Perfil_Area!$R$15=0,0,MIN(Cadastro_Cargas!$E$5,MAX(Cadastro_Cargas!$F$5,Perfil_Area!$R$15*RANDBETWEEN(85,115)/100))))</f>
        <v>0.184</v>
      </c>
    </row>
    <row r="5256" ht="15.0" customHeight="1">
      <c r="A5256" s="45">
        <v>45673.625</v>
      </c>
      <c r="B5256" s="35">
        <v>15.0</v>
      </c>
      <c r="C5256" s="35" t="s">
        <v>128</v>
      </c>
      <c r="D5256" s="39" t="s">
        <v>31</v>
      </c>
      <c r="E5256" s="35" t="s">
        <v>174</v>
      </c>
      <c r="F5256" s="46">
        <f>IF(Cadastro_Cargas!$E$6=0,0,IF(Perfil_Area!$R$3=0,0,MIN(Cadastro_Cargas!$E$6,MAX(Cadastro_Cargas!$F$6,Perfil_Area!$R$3*RANDBETWEEN(85,115)/100))))</f>
        <v>2.02</v>
      </c>
    </row>
    <row r="5257" ht="15.0" customHeight="1">
      <c r="A5257" s="45">
        <v>45673.625</v>
      </c>
      <c r="B5257" s="35">
        <v>15.0</v>
      </c>
      <c r="C5257" s="35" t="s">
        <v>128</v>
      </c>
      <c r="D5257" s="40" t="s">
        <v>44</v>
      </c>
      <c r="E5257" s="35" t="s">
        <v>174</v>
      </c>
      <c r="F5257" s="46">
        <f>IF(Cadastro_Cargas!$E$7=0,0,IF(Perfil_Area!$R$5=0,0,MIN(Cadastro_Cargas!$E$7,MAX(Cadastro_Cargas!$F$7,Perfil_Area!$R$5*RANDBETWEEN(85,115)/100))))</f>
        <v>0.354</v>
      </c>
    </row>
    <row r="5258" ht="15.0" customHeight="1">
      <c r="A5258" s="45">
        <v>45673.625</v>
      </c>
      <c r="B5258" s="35">
        <v>15.0</v>
      </c>
      <c r="C5258" s="35" t="s">
        <v>128</v>
      </c>
      <c r="D5258" s="41" t="s">
        <v>56</v>
      </c>
      <c r="E5258" s="35" t="s">
        <v>174</v>
      </c>
      <c r="F5258" s="46">
        <f>IF(Cadastro_Cargas!$E$8=0,0,IF(Perfil_Area!$R$7=0,0,MIN(Cadastro_Cargas!$E$8,MAX(Cadastro_Cargas!$F$8,Perfil_Area!$R$7*RANDBETWEEN(85,115)/100))))</f>
        <v>0</v>
      </c>
    </row>
    <row r="5259" ht="15.0" customHeight="1">
      <c r="A5259" s="45">
        <v>45673.625</v>
      </c>
      <c r="B5259" s="35">
        <v>15.0</v>
      </c>
      <c r="C5259" s="35" t="s">
        <v>129</v>
      </c>
      <c r="D5259" s="36" t="s">
        <v>104</v>
      </c>
      <c r="E5259" s="35" t="s">
        <v>173</v>
      </c>
      <c r="F5259" s="46">
        <f>IF(Cadastro_Cargas!$E$9=0,0,IF(Perfil_Area!$R$10=0,0,MIN(Cadastro_Cargas!$E$9,MAX(Cadastro_Cargas!$F$9,Perfil_Area!$R$10*RANDBETWEEN(85,115)/100))))</f>
        <v>0</v>
      </c>
    </row>
    <row r="5260" ht="15.0" customHeight="1">
      <c r="A5260" s="45">
        <v>45673.625</v>
      </c>
      <c r="B5260" s="35">
        <v>15.0</v>
      </c>
      <c r="C5260" s="35" t="s">
        <v>129</v>
      </c>
      <c r="D5260" s="36" t="s">
        <v>105</v>
      </c>
      <c r="E5260" s="35" t="s">
        <v>173</v>
      </c>
      <c r="F5260" s="46">
        <f>IF(Cadastro_Cargas!$E$10=0,0,IF(Perfil_Area!$R$12=0,0,MIN(Cadastro_Cargas!$E$10,MAX(Cadastro_Cargas!$F$10,Perfil_Area!$R$12*RANDBETWEEN(85,115)/100))))</f>
        <v>17.6</v>
      </c>
    </row>
    <row r="5261" ht="15.0" customHeight="1">
      <c r="A5261" s="45">
        <v>45673.625</v>
      </c>
      <c r="B5261" s="35">
        <v>15.0</v>
      </c>
      <c r="C5261" s="35" t="s">
        <v>129</v>
      </c>
      <c r="D5261" s="36" t="s">
        <v>106</v>
      </c>
      <c r="E5261" s="35" t="s">
        <v>173</v>
      </c>
      <c r="F5261" s="46">
        <f>IF(Cadastro_Cargas!$E$11=0,0,IF(Perfil_Area!$R$14=0,0,MIN(Cadastro_Cargas!$E$11,MAX(Cadastro_Cargas!$F$11,Perfil_Area!$R$14*RANDBETWEEN(85,115)/100))))</f>
        <v>2.367013373</v>
      </c>
    </row>
    <row r="5262" ht="15.0" customHeight="1">
      <c r="A5262" s="45">
        <v>45673.625</v>
      </c>
      <c r="B5262" s="35">
        <v>15.0</v>
      </c>
      <c r="C5262" s="35" t="s">
        <v>129</v>
      </c>
      <c r="D5262" s="36" t="s">
        <v>107</v>
      </c>
      <c r="E5262" s="35" t="s">
        <v>173</v>
      </c>
      <c r="F5262" s="46">
        <f>IF(Cadastro_Cargas!$E$12=0,0,IF(Perfil_Area!$R$16=0,0,MIN(Cadastro_Cargas!$E$12,MAX(Cadastro_Cargas!$F$12,Perfil_Area!$R$16*RANDBETWEEN(85,115)/100))))</f>
        <v>0.186</v>
      </c>
    </row>
    <row r="5263" ht="15.0" customHeight="1">
      <c r="A5263" s="45">
        <v>45673.625</v>
      </c>
      <c r="B5263" s="35">
        <v>15.0</v>
      </c>
      <c r="C5263" s="35" t="s">
        <v>129</v>
      </c>
      <c r="D5263" s="39" t="s">
        <v>31</v>
      </c>
      <c r="E5263" s="35" t="s">
        <v>174</v>
      </c>
      <c r="F5263" s="46">
        <f>IF(Cadastro_Cargas!$E$13=0,0,IF(Perfil_Area!$R$4=0,0,MIN(Cadastro_Cargas!$E$13,MAX(Cadastro_Cargas!$F$13,Perfil_Area!$R$4*RANDBETWEEN(85,115)/100))))</f>
        <v>3.725</v>
      </c>
    </row>
    <row r="5264" ht="15.0" customHeight="1">
      <c r="A5264" s="45">
        <v>45673.625</v>
      </c>
      <c r="B5264" s="35">
        <v>15.0</v>
      </c>
      <c r="C5264" s="35" t="s">
        <v>129</v>
      </c>
      <c r="D5264" s="40" t="s">
        <v>44</v>
      </c>
      <c r="E5264" s="35" t="s">
        <v>174</v>
      </c>
      <c r="F5264" s="46">
        <f>IF(Cadastro_Cargas!$E$14=0,0,IF(Perfil_Area!$R$6=0,0,MIN(Cadastro_Cargas!$E$14,MAX(Cadastro_Cargas!$F$14,Perfil_Area!$R$6*RANDBETWEEN(85,115)/100))))</f>
        <v>0.514</v>
      </c>
    </row>
    <row r="5265" ht="15.0" customHeight="1">
      <c r="A5265" s="45">
        <v>45673.625</v>
      </c>
      <c r="B5265" s="35">
        <v>15.0</v>
      </c>
      <c r="C5265" s="35" t="s">
        <v>129</v>
      </c>
      <c r="D5265" s="41" t="s">
        <v>56</v>
      </c>
      <c r="E5265" s="35" t="s">
        <v>174</v>
      </c>
      <c r="F5265" s="46">
        <f>IF(Cadastro_Cargas!$E$15=0,0,IF(Perfil_Area!$R$8=0,0,MIN(Cadastro_Cargas!$E$15,MAX(Cadastro_Cargas!$F$15,Perfil_Area!$R$8*RANDBETWEEN(85,115)/100))))</f>
        <v>0</v>
      </c>
    </row>
    <row r="5266" ht="15.0" customHeight="1">
      <c r="A5266" s="45">
        <v>45673.6666666667</v>
      </c>
      <c r="B5266" s="35">
        <v>16.0</v>
      </c>
      <c r="C5266" s="35" t="s">
        <v>128</v>
      </c>
      <c r="D5266" s="36" t="s">
        <v>104</v>
      </c>
      <c r="E5266" s="35" t="s">
        <v>173</v>
      </c>
      <c r="F5266" s="46">
        <f>IF(Cadastro_Cargas!$E$2=0,0,IF(Perfil_Area!$S$9=0,0,MIN(Cadastro_Cargas!$E$2,MAX(Cadastro_Cargas!$F$2,Perfil_Area!$S$9*RANDBETWEEN(85,115)/100))))</f>
        <v>0</v>
      </c>
    </row>
    <row r="5267" ht="15.0" customHeight="1">
      <c r="A5267" s="45">
        <v>45673.6666666667</v>
      </c>
      <c r="B5267" s="35">
        <v>16.0</v>
      </c>
      <c r="C5267" s="35" t="s">
        <v>128</v>
      </c>
      <c r="D5267" s="36" t="s">
        <v>105</v>
      </c>
      <c r="E5267" s="35" t="s">
        <v>173</v>
      </c>
      <c r="F5267" s="46">
        <f>IF(Cadastro_Cargas!$E$3=0,0,IF(Perfil_Area!$S$11=0,0,MIN(Cadastro_Cargas!$E$3,MAX(Cadastro_Cargas!$F$3,Perfil_Area!$S$11*RANDBETWEEN(85,115)/100))))</f>
        <v>0</v>
      </c>
    </row>
    <row r="5268" ht="15.0" customHeight="1">
      <c r="A5268" s="45">
        <v>45673.6666666667</v>
      </c>
      <c r="B5268" s="35">
        <v>16.0</v>
      </c>
      <c r="C5268" s="35" t="s">
        <v>128</v>
      </c>
      <c r="D5268" s="36" t="s">
        <v>106</v>
      </c>
      <c r="E5268" s="35" t="s">
        <v>173</v>
      </c>
      <c r="F5268" s="46">
        <f>IF(Cadastro_Cargas!$E$4=0,0,IF(Perfil_Area!$S$13=0,0,MIN(Cadastro_Cargas!$E$4,MAX(Cadastro_Cargas!$F$4,Perfil_Area!$S$13*RANDBETWEEN(85,115)/100))))</f>
        <v>0</v>
      </c>
    </row>
    <row r="5269" ht="15.0" customHeight="1">
      <c r="A5269" s="45">
        <v>45673.6666666667</v>
      </c>
      <c r="B5269" s="35">
        <v>16.0</v>
      </c>
      <c r="C5269" s="35" t="s">
        <v>128</v>
      </c>
      <c r="D5269" s="36" t="s">
        <v>107</v>
      </c>
      <c r="E5269" s="35" t="s">
        <v>173</v>
      </c>
      <c r="F5269" s="46">
        <f>IF(Cadastro_Cargas!$E$5=0,0,IF(Perfil_Area!$S$15=0,0,MIN(Cadastro_Cargas!$E$5,MAX(Cadastro_Cargas!$F$5,Perfil_Area!$S$15*RANDBETWEEN(85,115)/100))))</f>
        <v>0.2</v>
      </c>
    </row>
    <row r="5270" ht="15.0" customHeight="1">
      <c r="A5270" s="45">
        <v>45673.6666666667</v>
      </c>
      <c r="B5270" s="35">
        <v>16.0</v>
      </c>
      <c r="C5270" s="35" t="s">
        <v>128</v>
      </c>
      <c r="D5270" s="39" t="s">
        <v>31</v>
      </c>
      <c r="E5270" s="35" t="s">
        <v>174</v>
      </c>
      <c r="F5270" s="46">
        <f>IF(Cadastro_Cargas!$E$6=0,0,IF(Perfil_Area!$S$3=0,0,MIN(Cadastro_Cargas!$E$6,MAX(Cadastro_Cargas!$F$6,Perfil_Area!$S$3*RANDBETWEEN(85,115)/100))))</f>
        <v>2.02</v>
      </c>
    </row>
    <row r="5271" ht="15.0" customHeight="1">
      <c r="A5271" s="45">
        <v>45673.6666666667</v>
      </c>
      <c r="B5271" s="35">
        <v>16.0</v>
      </c>
      <c r="C5271" s="35" t="s">
        <v>128</v>
      </c>
      <c r="D5271" s="40" t="s">
        <v>44</v>
      </c>
      <c r="E5271" s="35" t="s">
        <v>174</v>
      </c>
      <c r="F5271" s="46">
        <f>IF(Cadastro_Cargas!$E$7=0,0,IF(Perfil_Area!$S$5=0,0,MIN(Cadastro_Cargas!$E$7,MAX(Cadastro_Cargas!$F$7,Perfil_Area!$S$5*RANDBETWEEN(85,115)/100))))</f>
        <v>0.26852</v>
      </c>
    </row>
    <row r="5272" ht="15.0" customHeight="1">
      <c r="A5272" s="45">
        <v>45673.6666666667</v>
      </c>
      <c r="B5272" s="35">
        <v>16.0</v>
      </c>
      <c r="C5272" s="35" t="s">
        <v>128</v>
      </c>
      <c r="D5272" s="41" t="s">
        <v>56</v>
      </c>
      <c r="E5272" s="35" t="s">
        <v>174</v>
      </c>
      <c r="F5272" s="46">
        <f>IF(Cadastro_Cargas!$E$8=0,0,IF(Perfil_Area!$S$7=0,0,MIN(Cadastro_Cargas!$E$8,MAX(Cadastro_Cargas!$F$8,Perfil_Area!$S$7*RANDBETWEEN(85,115)/100))))</f>
        <v>0</v>
      </c>
    </row>
    <row r="5273" ht="15.0" customHeight="1">
      <c r="A5273" s="45">
        <v>45673.6666666667</v>
      </c>
      <c r="B5273" s="35">
        <v>16.0</v>
      </c>
      <c r="C5273" s="35" t="s">
        <v>129</v>
      </c>
      <c r="D5273" s="36" t="s">
        <v>104</v>
      </c>
      <c r="E5273" s="35" t="s">
        <v>173</v>
      </c>
      <c r="F5273" s="46">
        <f>IF(Cadastro_Cargas!$E$9=0,0,IF(Perfil_Area!$S$10=0,0,MIN(Cadastro_Cargas!$E$9,MAX(Cadastro_Cargas!$F$9,Perfil_Area!$S$10*RANDBETWEEN(85,115)/100))))</f>
        <v>0</v>
      </c>
    </row>
    <row r="5274" ht="15.0" customHeight="1">
      <c r="A5274" s="45">
        <v>45673.6666666667</v>
      </c>
      <c r="B5274" s="35">
        <v>16.0</v>
      </c>
      <c r="C5274" s="35" t="s">
        <v>129</v>
      </c>
      <c r="D5274" s="36" t="s">
        <v>105</v>
      </c>
      <c r="E5274" s="35" t="s">
        <v>173</v>
      </c>
      <c r="F5274" s="46">
        <f>IF(Cadastro_Cargas!$E$10=0,0,IF(Perfil_Area!$S$12=0,0,MIN(Cadastro_Cargas!$E$10,MAX(Cadastro_Cargas!$F$10,Perfil_Area!$S$12*RANDBETWEEN(85,115)/100))))</f>
        <v>0</v>
      </c>
    </row>
    <row r="5275" ht="15.0" customHeight="1">
      <c r="A5275" s="45">
        <v>45673.6666666667</v>
      </c>
      <c r="B5275" s="35">
        <v>16.0</v>
      </c>
      <c r="C5275" s="35" t="s">
        <v>129</v>
      </c>
      <c r="D5275" s="36" t="s">
        <v>106</v>
      </c>
      <c r="E5275" s="35" t="s">
        <v>173</v>
      </c>
      <c r="F5275" s="46">
        <f>IF(Cadastro_Cargas!$E$11=0,0,IF(Perfil_Area!$S$14=0,0,MIN(Cadastro_Cargas!$E$11,MAX(Cadastro_Cargas!$F$11,Perfil_Area!$S$14*RANDBETWEEN(85,115)/100))))</f>
        <v>2.367013373</v>
      </c>
    </row>
    <row r="5276" ht="15.0" customHeight="1">
      <c r="A5276" s="45">
        <v>45673.6666666667</v>
      </c>
      <c r="B5276" s="35">
        <v>16.0</v>
      </c>
      <c r="C5276" s="35" t="s">
        <v>129</v>
      </c>
      <c r="D5276" s="36" t="s">
        <v>107</v>
      </c>
      <c r="E5276" s="35" t="s">
        <v>173</v>
      </c>
      <c r="F5276" s="46">
        <f>IF(Cadastro_Cargas!$E$12=0,0,IF(Perfil_Area!$S$16=0,0,MIN(Cadastro_Cargas!$E$12,MAX(Cadastro_Cargas!$F$12,Perfil_Area!$S$16*RANDBETWEEN(85,115)/100))))</f>
        <v>0.188</v>
      </c>
    </row>
    <row r="5277" ht="15.0" customHeight="1">
      <c r="A5277" s="45">
        <v>45673.6666666667</v>
      </c>
      <c r="B5277" s="35">
        <v>16.0</v>
      </c>
      <c r="C5277" s="35" t="s">
        <v>129</v>
      </c>
      <c r="D5277" s="39" t="s">
        <v>31</v>
      </c>
      <c r="E5277" s="35" t="s">
        <v>174</v>
      </c>
      <c r="F5277" s="46">
        <f>IF(Cadastro_Cargas!$E$13=0,0,IF(Perfil_Area!$S$4=0,0,MIN(Cadastro_Cargas!$E$13,MAX(Cadastro_Cargas!$F$13,Perfil_Area!$S$4*RANDBETWEEN(85,115)/100))))</f>
        <v>3.725</v>
      </c>
    </row>
    <row r="5278" ht="15.0" customHeight="1">
      <c r="A5278" s="45">
        <v>45673.6666666667</v>
      </c>
      <c r="B5278" s="35">
        <v>16.0</v>
      </c>
      <c r="C5278" s="35" t="s">
        <v>129</v>
      </c>
      <c r="D5278" s="40" t="s">
        <v>44</v>
      </c>
      <c r="E5278" s="35" t="s">
        <v>174</v>
      </c>
      <c r="F5278" s="46">
        <f>IF(Cadastro_Cargas!$E$14=0,0,IF(Perfil_Area!$S$6=0,0,MIN(Cadastro_Cargas!$E$14,MAX(Cadastro_Cargas!$F$14,Perfil_Area!$S$6*RANDBETWEEN(85,115)/100))))</f>
        <v>0.37824</v>
      </c>
    </row>
    <row r="5279" ht="15.0" customHeight="1">
      <c r="A5279" s="45">
        <v>45673.6666666667</v>
      </c>
      <c r="B5279" s="35">
        <v>16.0</v>
      </c>
      <c r="C5279" s="35" t="s">
        <v>129</v>
      </c>
      <c r="D5279" s="41" t="s">
        <v>56</v>
      </c>
      <c r="E5279" s="35" t="s">
        <v>174</v>
      </c>
      <c r="F5279" s="46">
        <f>IF(Cadastro_Cargas!$E$15=0,0,IF(Perfil_Area!$S$8=0,0,MIN(Cadastro_Cargas!$E$15,MAX(Cadastro_Cargas!$F$15,Perfil_Area!$S$8*RANDBETWEEN(85,115)/100))))</f>
        <v>0</v>
      </c>
    </row>
    <row r="5280" ht="15.0" customHeight="1">
      <c r="A5280" s="45">
        <v>45673.7083333333</v>
      </c>
      <c r="B5280" s="35">
        <v>17.0</v>
      </c>
      <c r="C5280" s="35" t="s">
        <v>128</v>
      </c>
      <c r="D5280" s="36" t="s">
        <v>104</v>
      </c>
      <c r="E5280" s="35" t="s">
        <v>173</v>
      </c>
      <c r="F5280" s="46">
        <f>IF(Cadastro_Cargas!$E$2=0,0,IF(Perfil_Area!$T$9=0,0,MIN(Cadastro_Cargas!$E$2,MAX(Cadastro_Cargas!$F$2,Perfil_Area!$T$9*RANDBETWEEN(85,115)/100))))</f>
        <v>0</v>
      </c>
    </row>
    <row r="5281" ht="15.0" customHeight="1">
      <c r="A5281" s="45">
        <v>45673.7083333333</v>
      </c>
      <c r="B5281" s="35">
        <v>17.0</v>
      </c>
      <c r="C5281" s="35" t="s">
        <v>128</v>
      </c>
      <c r="D5281" s="36" t="s">
        <v>105</v>
      </c>
      <c r="E5281" s="35" t="s">
        <v>173</v>
      </c>
      <c r="F5281" s="46">
        <f>IF(Cadastro_Cargas!$E$3=0,0,IF(Perfil_Area!$T$11=0,0,MIN(Cadastro_Cargas!$E$3,MAX(Cadastro_Cargas!$F$3,Perfil_Area!$T$11*RANDBETWEEN(85,115)/100))))</f>
        <v>0</v>
      </c>
    </row>
    <row r="5282" ht="15.0" customHeight="1">
      <c r="A5282" s="45">
        <v>45673.7083333333</v>
      </c>
      <c r="B5282" s="35">
        <v>17.0</v>
      </c>
      <c r="C5282" s="35" t="s">
        <v>128</v>
      </c>
      <c r="D5282" s="36" t="s">
        <v>106</v>
      </c>
      <c r="E5282" s="35" t="s">
        <v>173</v>
      </c>
      <c r="F5282" s="46">
        <f>IF(Cadastro_Cargas!$E$4=0,0,IF(Perfil_Area!$T$13=0,0,MIN(Cadastro_Cargas!$E$4,MAX(Cadastro_Cargas!$F$4,Perfil_Area!$T$13*RANDBETWEEN(85,115)/100))))</f>
        <v>0</v>
      </c>
    </row>
    <row r="5283" ht="15.0" customHeight="1">
      <c r="A5283" s="45">
        <v>45673.7083333333</v>
      </c>
      <c r="B5283" s="35">
        <v>17.0</v>
      </c>
      <c r="C5283" s="35" t="s">
        <v>128</v>
      </c>
      <c r="D5283" s="36" t="s">
        <v>107</v>
      </c>
      <c r="E5283" s="35" t="s">
        <v>173</v>
      </c>
      <c r="F5283" s="46">
        <f>IF(Cadastro_Cargas!$E$5=0,0,IF(Perfil_Area!$T$15=0,0,MIN(Cadastro_Cargas!$E$5,MAX(Cadastro_Cargas!$F$5,Perfil_Area!$T$15*RANDBETWEEN(85,115)/100))))</f>
        <v>0.2</v>
      </c>
    </row>
    <row r="5284" ht="15.0" customHeight="1">
      <c r="A5284" s="45">
        <v>45673.7083333333</v>
      </c>
      <c r="B5284" s="35">
        <v>17.0</v>
      </c>
      <c r="C5284" s="35" t="s">
        <v>128</v>
      </c>
      <c r="D5284" s="39" t="s">
        <v>31</v>
      </c>
      <c r="E5284" s="35" t="s">
        <v>174</v>
      </c>
      <c r="F5284" s="46">
        <f>IF(Cadastro_Cargas!$E$6=0,0,IF(Perfil_Area!$T$3=0,0,MIN(Cadastro_Cargas!$E$6,MAX(Cadastro_Cargas!$F$6,Perfil_Area!$T$3*RANDBETWEEN(85,115)/100))))</f>
        <v>0.606</v>
      </c>
    </row>
    <row r="5285" ht="15.0" customHeight="1">
      <c r="A5285" s="45">
        <v>45673.7083333333</v>
      </c>
      <c r="B5285" s="35">
        <v>17.0</v>
      </c>
      <c r="C5285" s="35" t="s">
        <v>128</v>
      </c>
      <c r="D5285" s="40" t="s">
        <v>44</v>
      </c>
      <c r="E5285" s="35" t="s">
        <v>174</v>
      </c>
      <c r="F5285" s="46">
        <f>IF(Cadastro_Cargas!$E$7=0,0,IF(Perfil_Area!$T$5=0,0,MIN(Cadastro_Cargas!$E$7,MAX(Cadastro_Cargas!$F$7,Perfil_Area!$T$5*RANDBETWEEN(85,115)/100))))</f>
        <v>0.354</v>
      </c>
    </row>
    <row r="5286" ht="15.0" customHeight="1">
      <c r="A5286" s="45">
        <v>45673.7083333333</v>
      </c>
      <c r="B5286" s="35">
        <v>17.0</v>
      </c>
      <c r="C5286" s="35" t="s">
        <v>128</v>
      </c>
      <c r="D5286" s="41" t="s">
        <v>56</v>
      </c>
      <c r="E5286" s="35" t="s">
        <v>174</v>
      </c>
      <c r="F5286" s="46">
        <f>IF(Cadastro_Cargas!$E$8=0,0,IF(Perfil_Area!$T$7=0,0,MIN(Cadastro_Cargas!$E$8,MAX(Cadastro_Cargas!$F$8,Perfil_Area!$T$7*RANDBETWEEN(85,115)/100))))</f>
        <v>0</v>
      </c>
    </row>
    <row r="5287" ht="15.0" customHeight="1">
      <c r="A5287" s="45">
        <v>45673.7083333333</v>
      </c>
      <c r="B5287" s="35">
        <v>17.0</v>
      </c>
      <c r="C5287" s="35" t="s">
        <v>129</v>
      </c>
      <c r="D5287" s="36" t="s">
        <v>104</v>
      </c>
      <c r="E5287" s="35" t="s">
        <v>173</v>
      </c>
      <c r="F5287" s="46">
        <f>IF(Cadastro_Cargas!$E$9=0,0,IF(Perfil_Area!$T$10=0,0,MIN(Cadastro_Cargas!$E$9,MAX(Cadastro_Cargas!$F$9,Perfil_Area!$T$10*RANDBETWEEN(85,115)/100))))</f>
        <v>0</v>
      </c>
    </row>
    <row r="5288" ht="15.0" customHeight="1">
      <c r="A5288" s="45">
        <v>45673.7083333333</v>
      </c>
      <c r="B5288" s="35">
        <v>17.0</v>
      </c>
      <c r="C5288" s="35" t="s">
        <v>129</v>
      </c>
      <c r="D5288" s="36" t="s">
        <v>105</v>
      </c>
      <c r="E5288" s="35" t="s">
        <v>173</v>
      </c>
      <c r="F5288" s="46">
        <f>IF(Cadastro_Cargas!$E$10=0,0,IF(Perfil_Area!$T$12=0,0,MIN(Cadastro_Cargas!$E$10,MAX(Cadastro_Cargas!$F$10,Perfil_Area!$T$12*RANDBETWEEN(85,115)/100))))</f>
        <v>0</v>
      </c>
    </row>
    <row r="5289" ht="15.0" customHeight="1">
      <c r="A5289" s="45">
        <v>45673.7083333333</v>
      </c>
      <c r="B5289" s="35">
        <v>17.0</v>
      </c>
      <c r="C5289" s="35" t="s">
        <v>129</v>
      </c>
      <c r="D5289" s="36" t="s">
        <v>106</v>
      </c>
      <c r="E5289" s="35" t="s">
        <v>173</v>
      </c>
      <c r="F5289" s="46">
        <f>IF(Cadastro_Cargas!$E$11=0,0,IF(Perfil_Area!$T$14=0,0,MIN(Cadastro_Cargas!$E$11,MAX(Cadastro_Cargas!$F$11,Perfil_Area!$T$14*RANDBETWEEN(85,115)/100))))</f>
        <v>2.367013373</v>
      </c>
    </row>
    <row r="5290" ht="15.0" customHeight="1">
      <c r="A5290" s="45">
        <v>45673.7083333333</v>
      </c>
      <c r="B5290" s="35">
        <v>17.0</v>
      </c>
      <c r="C5290" s="35" t="s">
        <v>129</v>
      </c>
      <c r="D5290" s="36" t="s">
        <v>107</v>
      </c>
      <c r="E5290" s="35" t="s">
        <v>173</v>
      </c>
      <c r="F5290" s="46">
        <f>IF(Cadastro_Cargas!$E$12=0,0,IF(Perfil_Area!$T$16=0,0,MIN(Cadastro_Cargas!$E$12,MAX(Cadastro_Cargas!$F$12,Perfil_Area!$T$16*RANDBETWEEN(85,115)/100))))</f>
        <v>0.2</v>
      </c>
    </row>
    <row r="5291" ht="15.0" customHeight="1">
      <c r="A5291" s="45">
        <v>45673.7083333333</v>
      </c>
      <c r="B5291" s="35">
        <v>17.0</v>
      </c>
      <c r="C5291" s="35" t="s">
        <v>129</v>
      </c>
      <c r="D5291" s="39" t="s">
        <v>31</v>
      </c>
      <c r="E5291" s="35" t="s">
        <v>174</v>
      </c>
      <c r="F5291" s="46">
        <f>IF(Cadastro_Cargas!$E$13=0,0,IF(Perfil_Area!$T$4=0,0,MIN(Cadastro_Cargas!$E$13,MAX(Cadastro_Cargas!$F$13,Perfil_Area!$T$4*RANDBETWEEN(85,115)/100))))</f>
        <v>1.1175</v>
      </c>
    </row>
    <row r="5292" ht="15.0" customHeight="1">
      <c r="A5292" s="45">
        <v>45673.7083333333</v>
      </c>
      <c r="B5292" s="35">
        <v>17.0</v>
      </c>
      <c r="C5292" s="35" t="s">
        <v>129</v>
      </c>
      <c r="D5292" s="40" t="s">
        <v>44</v>
      </c>
      <c r="E5292" s="35" t="s">
        <v>174</v>
      </c>
      <c r="F5292" s="46">
        <f>IF(Cadastro_Cargas!$E$14=0,0,IF(Perfil_Area!$T$6=0,0,MIN(Cadastro_Cargas!$E$14,MAX(Cadastro_Cargas!$F$14,Perfil_Area!$T$6*RANDBETWEEN(85,115)/100))))</f>
        <v>0.514</v>
      </c>
    </row>
    <row r="5293" ht="15.0" customHeight="1">
      <c r="A5293" s="45">
        <v>45673.7083333333</v>
      </c>
      <c r="B5293" s="35">
        <v>17.0</v>
      </c>
      <c r="C5293" s="35" t="s">
        <v>129</v>
      </c>
      <c r="D5293" s="41" t="s">
        <v>56</v>
      </c>
      <c r="E5293" s="35" t="s">
        <v>174</v>
      </c>
      <c r="F5293" s="46">
        <f>IF(Cadastro_Cargas!$E$15=0,0,IF(Perfil_Area!$T$8=0,0,MIN(Cadastro_Cargas!$E$15,MAX(Cadastro_Cargas!$F$15,Perfil_Area!$T$8*RANDBETWEEN(85,115)/100))))</f>
        <v>0</v>
      </c>
    </row>
    <row r="5294" ht="15.0" customHeight="1">
      <c r="A5294" s="45">
        <v>45673.75</v>
      </c>
      <c r="B5294" s="35">
        <v>18.0</v>
      </c>
      <c r="C5294" s="35" t="s">
        <v>128</v>
      </c>
      <c r="D5294" s="36" t="s">
        <v>104</v>
      </c>
      <c r="E5294" s="35" t="s">
        <v>173</v>
      </c>
      <c r="F5294" s="46">
        <f>IF(Cadastro_Cargas!$E$2=0,0,IF(Perfil_Area!$U$9=0,0,MIN(Cadastro_Cargas!$E$2,MAX(Cadastro_Cargas!$F$2,Perfil_Area!$U$9*RANDBETWEEN(85,115)/100))))</f>
        <v>0</v>
      </c>
    </row>
    <row r="5295" ht="15.0" customHeight="1">
      <c r="A5295" s="45">
        <v>45673.75</v>
      </c>
      <c r="B5295" s="35">
        <v>18.0</v>
      </c>
      <c r="C5295" s="35" t="s">
        <v>128</v>
      </c>
      <c r="D5295" s="36" t="s">
        <v>105</v>
      </c>
      <c r="E5295" s="35" t="s">
        <v>173</v>
      </c>
      <c r="F5295" s="46">
        <f>IF(Cadastro_Cargas!$E$3=0,0,IF(Perfil_Area!$U$11=0,0,MIN(Cadastro_Cargas!$E$3,MAX(Cadastro_Cargas!$F$3,Perfil_Area!$U$11*RANDBETWEEN(85,115)/100))))</f>
        <v>0</v>
      </c>
    </row>
    <row r="5296" ht="15.0" customHeight="1">
      <c r="A5296" s="45">
        <v>45673.75</v>
      </c>
      <c r="B5296" s="35">
        <v>18.0</v>
      </c>
      <c r="C5296" s="35" t="s">
        <v>128</v>
      </c>
      <c r="D5296" s="36" t="s">
        <v>106</v>
      </c>
      <c r="E5296" s="35" t="s">
        <v>173</v>
      </c>
      <c r="F5296" s="46">
        <f>IF(Cadastro_Cargas!$E$4=0,0,IF(Perfil_Area!$U$13=0,0,MIN(Cadastro_Cargas!$E$4,MAX(Cadastro_Cargas!$F$4,Perfil_Area!$U$13*RANDBETWEEN(85,115)/100))))</f>
        <v>0</v>
      </c>
    </row>
    <row r="5297" ht="15.0" customHeight="1">
      <c r="A5297" s="45">
        <v>45673.75</v>
      </c>
      <c r="B5297" s="35">
        <v>18.0</v>
      </c>
      <c r="C5297" s="35" t="s">
        <v>128</v>
      </c>
      <c r="D5297" s="36" t="s">
        <v>107</v>
      </c>
      <c r="E5297" s="35" t="s">
        <v>173</v>
      </c>
      <c r="F5297" s="46">
        <f>IF(Cadastro_Cargas!$E$5=0,0,IF(Perfil_Area!$U$15=0,0,MIN(Cadastro_Cargas!$E$5,MAX(Cadastro_Cargas!$F$5,Perfil_Area!$U$15*RANDBETWEEN(85,115)/100))))</f>
        <v>0.2</v>
      </c>
    </row>
    <row r="5298" ht="15.0" customHeight="1">
      <c r="A5298" s="45">
        <v>45673.75</v>
      </c>
      <c r="B5298" s="35">
        <v>18.0</v>
      </c>
      <c r="C5298" s="35" t="s">
        <v>128</v>
      </c>
      <c r="D5298" s="39" t="s">
        <v>31</v>
      </c>
      <c r="E5298" s="35" t="s">
        <v>174</v>
      </c>
      <c r="F5298" s="46">
        <f>IF(Cadastro_Cargas!$E$6=0,0,IF(Perfil_Area!$U$3=0,0,MIN(Cadastro_Cargas!$E$6,MAX(Cadastro_Cargas!$F$6,Perfil_Area!$U$3*RANDBETWEEN(85,115)/100))))</f>
        <v>0.606</v>
      </c>
    </row>
    <row r="5299" ht="15.0" customHeight="1">
      <c r="A5299" s="45">
        <v>45673.75</v>
      </c>
      <c r="B5299" s="35">
        <v>18.0</v>
      </c>
      <c r="C5299" s="35" t="s">
        <v>128</v>
      </c>
      <c r="D5299" s="40" t="s">
        <v>44</v>
      </c>
      <c r="E5299" s="35" t="s">
        <v>174</v>
      </c>
      <c r="F5299" s="46">
        <f>IF(Cadastro_Cargas!$E$7=0,0,IF(Perfil_Area!$U$5=0,0,MIN(Cadastro_Cargas!$E$7,MAX(Cadastro_Cargas!$F$7,Perfil_Area!$U$5*RANDBETWEEN(85,115)/100))))</f>
        <v>0.354</v>
      </c>
    </row>
    <row r="5300" ht="15.0" customHeight="1">
      <c r="A5300" s="45">
        <v>45673.75</v>
      </c>
      <c r="B5300" s="35">
        <v>18.0</v>
      </c>
      <c r="C5300" s="35" t="s">
        <v>128</v>
      </c>
      <c r="D5300" s="41" t="s">
        <v>56</v>
      </c>
      <c r="E5300" s="35" t="s">
        <v>174</v>
      </c>
      <c r="F5300" s="46">
        <f>IF(Cadastro_Cargas!$E$8=0,0,IF(Perfil_Area!$U$7=0,0,MIN(Cadastro_Cargas!$E$8,MAX(Cadastro_Cargas!$F$8,Perfil_Area!$U$7*RANDBETWEEN(85,115)/100))))</f>
        <v>0.176</v>
      </c>
    </row>
    <row r="5301" ht="15.0" customHeight="1">
      <c r="A5301" s="45">
        <v>45673.75</v>
      </c>
      <c r="B5301" s="35">
        <v>18.0</v>
      </c>
      <c r="C5301" s="35" t="s">
        <v>129</v>
      </c>
      <c r="D5301" s="36" t="s">
        <v>104</v>
      </c>
      <c r="E5301" s="35" t="s">
        <v>173</v>
      </c>
      <c r="F5301" s="46">
        <f>IF(Cadastro_Cargas!$E$9=0,0,IF(Perfil_Area!$U$10=0,0,MIN(Cadastro_Cargas!$E$9,MAX(Cadastro_Cargas!$F$9,Perfil_Area!$U$10*RANDBETWEEN(85,115)/100))))</f>
        <v>0</v>
      </c>
    </row>
    <row r="5302" ht="15.0" customHeight="1">
      <c r="A5302" s="45">
        <v>45673.75</v>
      </c>
      <c r="B5302" s="35">
        <v>18.0</v>
      </c>
      <c r="C5302" s="35" t="s">
        <v>129</v>
      </c>
      <c r="D5302" s="36" t="s">
        <v>105</v>
      </c>
      <c r="E5302" s="35" t="s">
        <v>173</v>
      </c>
      <c r="F5302" s="46">
        <f>IF(Cadastro_Cargas!$E$10=0,0,IF(Perfil_Area!$U$12=0,0,MIN(Cadastro_Cargas!$E$10,MAX(Cadastro_Cargas!$F$10,Perfil_Area!$U$12*RANDBETWEEN(85,115)/100))))</f>
        <v>0</v>
      </c>
    </row>
    <row r="5303" ht="15.0" customHeight="1">
      <c r="A5303" s="45">
        <v>45673.75</v>
      </c>
      <c r="B5303" s="35">
        <v>18.0</v>
      </c>
      <c r="C5303" s="35" t="s">
        <v>129</v>
      </c>
      <c r="D5303" s="36" t="s">
        <v>106</v>
      </c>
      <c r="E5303" s="35" t="s">
        <v>173</v>
      </c>
      <c r="F5303" s="46">
        <f>IF(Cadastro_Cargas!$E$11=0,0,IF(Perfil_Area!$U$14=0,0,MIN(Cadastro_Cargas!$E$11,MAX(Cadastro_Cargas!$F$11,Perfil_Area!$U$14*RANDBETWEEN(85,115)/100))))</f>
        <v>2.307245171</v>
      </c>
    </row>
    <row r="5304" ht="15.0" customHeight="1">
      <c r="A5304" s="45">
        <v>45673.75</v>
      </c>
      <c r="B5304" s="35">
        <v>18.0</v>
      </c>
      <c r="C5304" s="35" t="s">
        <v>129</v>
      </c>
      <c r="D5304" s="36" t="s">
        <v>107</v>
      </c>
      <c r="E5304" s="35" t="s">
        <v>173</v>
      </c>
      <c r="F5304" s="46">
        <f>IF(Cadastro_Cargas!$E$12=0,0,IF(Perfil_Area!$U$16=0,0,MIN(Cadastro_Cargas!$E$12,MAX(Cadastro_Cargas!$F$12,Perfil_Area!$U$16*RANDBETWEEN(85,115)/100))))</f>
        <v>0.2</v>
      </c>
    </row>
    <row r="5305" ht="15.0" customHeight="1">
      <c r="A5305" s="45">
        <v>45673.75</v>
      </c>
      <c r="B5305" s="35">
        <v>18.0</v>
      </c>
      <c r="C5305" s="35" t="s">
        <v>129</v>
      </c>
      <c r="D5305" s="39" t="s">
        <v>31</v>
      </c>
      <c r="E5305" s="35" t="s">
        <v>174</v>
      </c>
      <c r="F5305" s="46">
        <f>IF(Cadastro_Cargas!$E$13=0,0,IF(Perfil_Area!$U$4=0,0,MIN(Cadastro_Cargas!$E$13,MAX(Cadastro_Cargas!$F$13,Perfil_Area!$U$4*RANDBETWEEN(85,115)/100))))</f>
        <v>1.1175</v>
      </c>
    </row>
    <row r="5306" ht="15.0" customHeight="1">
      <c r="A5306" s="45">
        <v>45673.75</v>
      </c>
      <c r="B5306" s="35">
        <v>18.0</v>
      </c>
      <c r="C5306" s="35" t="s">
        <v>129</v>
      </c>
      <c r="D5306" s="40" t="s">
        <v>44</v>
      </c>
      <c r="E5306" s="35" t="s">
        <v>174</v>
      </c>
      <c r="F5306" s="46">
        <f>IF(Cadastro_Cargas!$E$14=0,0,IF(Perfil_Area!$U$6=0,0,MIN(Cadastro_Cargas!$E$14,MAX(Cadastro_Cargas!$F$14,Perfil_Area!$U$6*RANDBETWEEN(85,115)/100))))</f>
        <v>0.514</v>
      </c>
    </row>
    <row r="5307" ht="15.0" customHeight="1">
      <c r="A5307" s="45">
        <v>45673.75</v>
      </c>
      <c r="B5307" s="35">
        <v>18.0</v>
      </c>
      <c r="C5307" s="35" t="s">
        <v>129</v>
      </c>
      <c r="D5307" s="41" t="s">
        <v>56</v>
      </c>
      <c r="E5307" s="35" t="s">
        <v>174</v>
      </c>
      <c r="F5307" s="46">
        <f>IF(Cadastro_Cargas!$E$15=0,0,IF(Perfil_Area!$U$8=0,0,MIN(Cadastro_Cargas!$E$15,MAX(Cadastro_Cargas!$F$15,Perfil_Area!$U$8*RANDBETWEEN(85,115)/100))))</f>
        <v>0.336</v>
      </c>
    </row>
    <row r="5308" ht="15.0" customHeight="1">
      <c r="A5308" s="45">
        <v>45673.7916666667</v>
      </c>
      <c r="B5308" s="35">
        <v>19.0</v>
      </c>
      <c r="C5308" s="35" t="s">
        <v>128</v>
      </c>
      <c r="D5308" s="36" t="s">
        <v>104</v>
      </c>
      <c r="E5308" s="35" t="s">
        <v>173</v>
      </c>
      <c r="F5308" s="46">
        <f>IF(Cadastro_Cargas!$E$2=0,0,IF(Perfil_Area!$V$9=0,0,MIN(Cadastro_Cargas!$E$2,MAX(Cadastro_Cargas!$F$2,Perfil_Area!$V$9*RANDBETWEEN(85,115)/100))))</f>
        <v>0</v>
      </c>
    </row>
    <row r="5309" ht="15.0" customHeight="1">
      <c r="A5309" s="45">
        <v>45673.7916666667</v>
      </c>
      <c r="B5309" s="35">
        <v>19.0</v>
      </c>
      <c r="C5309" s="35" t="s">
        <v>128</v>
      </c>
      <c r="D5309" s="36" t="s">
        <v>105</v>
      </c>
      <c r="E5309" s="35" t="s">
        <v>173</v>
      </c>
      <c r="F5309" s="46">
        <f>IF(Cadastro_Cargas!$E$3=0,0,IF(Perfil_Area!$V$11=0,0,MIN(Cadastro_Cargas!$E$3,MAX(Cadastro_Cargas!$F$3,Perfil_Area!$V$11*RANDBETWEEN(85,115)/100))))</f>
        <v>0</v>
      </c>
    </row>
    <row r="5310" ht="15.0" customHeight="1">
      <c r="A5310" s="45">
        <v>45673.7916666667</v>
      </c>
      <c r="B5310" s="35">
        <v>19.0</v>
      </c>
      <c r="C5310" s="35" t="s">
        <v>128</v>
      </c>
      <c r="D5310" s="36" t="s">
        <v>106</v>
      </c>
      <c r="E5310" s="35" t="s">
        <v>173</v>
      </c>
      <c r="F5310" s="46">
        <f>IF(Cadastro_Cargas!$E$4=0,0,IF(Perfil_Area!$V$13=0,0,MIN(Cadastro_Cargas!$E$4,MAX(Cadastro_Cargas!$F$4,Perfil_Area!$V$13*RANDBETWEEN(85,115)/100))))</f>
        <v>0</v>
      </c>
    </row>
    <row r="5311" ht="15.0" customHeight="1">
      <c r="A5311" s="45">
        <v>45673.7916666667</v>
      </c>
      <c r="B5311" s="35">
        <v>19.0</v>
      </c>
      <c r="C5311" s="35" t="s">
        <v>128</v>
      </c>
      <c r="D5311" s="36" t="s">
        <v>107</v>
      </c>
      <c r="E5311" s="35" t="s">
        <v>173</v>
      </c>
      <c r="F5311" s="46">
        <f>IF(Cadastro_Cargas!$E$5=0,0,IF(Perfil_Area!$V$15=0,0,MIN(Cadastro_Cargas!$E$5,MAX(Cadastro_Cargas!$F$5,Perfil_Area!$V$15*RANDBETWEEN(85,115)/100))))</f>
        <v>0.192</v>
      </c>
    </row>
    <row r="5312" ht="15.0" customHeight="1">
      <c r="A5312" s="45">
        <v>45673.7916666667</v>
      </c>
      <c r="B5312" s="35">
        <v>19.0</v>
      </c>
      <c r="C5312" s="35" t="s">
        <v>128</v>
      </c>
      <c r="D5312" s="39" t="s">
        <v>31</v>
      </c>
      <c r="E5312" s="35" t="s">
        <v>174</v>
      </c>
      <c r="F5312" s="46">
        <f>IF(Cadastro_Cargas!$E$6=0,0,IF(Perfil_Area!$V$3=0,0,MIN(Cadastro_Cargas!$E$6,MAX(Cadastro_Cargas!$F$6,Perfil_Area!$V$3*RANDBETWEEN(85,115)/100))))</f>
        <v>0.606</v>
      </c>
    </row>
    <row r="5313" ht="15.0" customHeight="1">
      <c r="A5313" s="45">
        <v>45673.7916666667</v>
      </c>
      <c r="B5313" s="35">
        <v>19.0</v>
      </c>
      <c r="C5313" s="35" t="s">
        <v>128</v>
      </c>
      <c r="D5313" s="40" t="s">
        <v>44</v>
      </c>
      <c r="E5313" s="35" t="s">
        <v>174</v>
      </c>
      <c r="F5313" s="46">
        <f>IF(Cadastro_Cargas!$E$7=0,0,IF(Perfil_Area!$V$5=0,0,MIN(Cadastro_Cargas!$E$7,MAX(Cadastro_Cargas!$F$7,Perfil_Area!$V$5*RANDBETWEEN(85,115)/100))))</f>
        <v>0.354</v>
      </c>
    </row>
    <row r="5314" ht="15.0" customHeight="1">
      <c r="A5314" s="45">
        <v>45673.7916666667</v>
      </c>
      <c r="B5314" s="35">
        <v>19.0</v>
      </c>
      <c r="C5314" s="35" t="s">
        <v>128</v>
      </c>
      <c r="D5314" s="41" t="s">
        <v>56</v>
      </c>
      <c r="E5314" s="35" t="s">
        <v>174</v>
      </c>
      <c r="F5314" s="46">
        <f>IF(Cadastro_Cargas!$E$8=0,0,IF(Perfil_Area!$V$7=0,0,MIN(Cadastro_Cargas!$E$8,MAX(Cadastro_Cargas!$F$8,Perfil_Area!$V$7*RANDBETWEEN(85,115)/100))))</f>
        <v>0.176</v>
      </c>
    </row>
    <row r="5315" ht="15.0" customHeight="1">
      <c r="A5315" s="45">
        <v>45673.7916666667</v>
      </c>
      <c r="B5315" s="35">
        <v>19.0</v>
      </c>
      <c r="C5315" s="35" t="s">
        <v>129</v>
      </c>
      <c r="D5315" s="36" t="s">
        <v>104</v>
      </c>
      <c r="E5315" s="35" t="s">
        <v>173</v>
      </c>
      <c r="F5315" s="46">
        <f>IF(Cadastro_Cargas!$E$9=0,0,IF(Perfil_Area!$V$10=0,0,MIN(Cadastro_Cargas!$E$9,MAX(Cadastro_Cargas!$F$9,Perfil_Area!$V$10*RANDBETWEEN(85,115)/100))))</f>
        <v>0</v>
      </c>
    </row>
    <row r="5316" ht="15.0" customHeight="1">
      <c r="A5316" s="45">
        <v>45673.7916666667</v>
      </c>
      <c r="B5316" s="35">
        <v>19.0</v>
      </c>
      <c r="C5316" s="35" t="s">
        <v>129</v>
      </c>
      <c r="D5316" s="36" t="s">
        <v>105</v>
      </c>
      <c r="E5316" s="35" t="s">
        <v>173</v>
      </c>
      <c r="F5316" s="46">
        <f>IF(Cadastro_Cargas!$E$10=0,0,IF(Perfil_Area!$V$12=0,0,MIN(Cadastro_Cargas!$E$10,MAX(Cadastro_Cargas!$F$10,Perfil_Area!$V$12*RANDBETWEEN(85,115)/100))))</f>
        <v>0</v>
      </c>
    </row>
    <row r="5317" ht="15.0" customHeight="1">
      <c r="A5317" s="45">
        <v>45673.7916666667</v>
      </c>
      <c r="B5317" s="35">
        <v>19.0</v>
      </c>
      <c r="C5317" s="35" t="s">
        <v>129</v>
      </c>
      <c r="D5317" s="36" t="s">
        <v>106</v>
      </c>
      <c r="E5317" s="35" t="s">
        <v>173</v>
      </c>
      <c r="F5317" s="46">
        <f>IF(Cadastro_Cargas!$E$11=0,0,IF(Perfil_Area!$V$14=0,0,MIN(Cadastro_Cargas!$E$11,MAX(Cadastro_Cargas!$F$11,Perfil_Area!$V$14*RANDBETWEEN(85,115)/100))))</f>
        <v>2.065506687</v>
      </c>
    </row>
    <row r="5318" ht="15.0" customHeight="1">
      <c r="A5318" s="45">
        <v>45673.7916666667</v>
      </c>
      <c r="B5318" s="35">
        <v>19.0</v>
      </c>
      <c r="C5318" s="35" t="s">
        <v>129</v>
      </c>
      <c r="D5318" s="36" t="s">
        <v>107</v>
      </c>
      <c r="E5318" s="35" t="s">
        <v>173</v>
      </c>
      <c r="F5318" s="46">
        <f>IF(Cadastro_Cargas!$E$12=0,0,IF(Perfil_Area!$V$16=0,0,MIN(Cadastro_Cargas!$E$12,MAX(Cadastro_Cargas!$F$12,Perfil_Area!$V$16*RANDBETWEEN(85,115)/100))))</f>
        <v>0.2</v>
      </c>
    </row>
    <row r="5319" ht="15.0" customHeight="1">
      <c r="A5319" s="45">
        <v>45673.7916666667</v>
      </c>
      <c r="B5319" s="35">
        <v>19.0</v>
      </c>
      <c r="C5319" s="35" t="s">
        <v>129</v>
      </c>
      <c r="D5319" s="39" t="s">
        <v>31</v>
      </c>
      <c r="E5319" s="35" t="s">
        <v>174</v>
      </c>
      <c r="F5319" s="46">
        <f>IF(Cadastro_Cargas!$E$13=0,0,IF(Perfil_Area!$V$4=0,0,MIN(Cadastro_Cargas!$E$13,MAX(Cadastro_Cargas!$F$13,Perfil_Area!$V$4*RANDBETWEEN(85,115)/100))))</f>
        <v>1.1175</v>
      </c>
    </row>
    <row r="5320" ht="15.0" customHeight="1">
      <c r="A5320" s="45">
        <v>45673.7916666667</v>
      </c>
      <c r="B5320" s="35">
        <v>19.0</v>
      </c>
      <c r="C5320" s="35" t="s">
        <v>129</v>
      </c>
      <c r="D5320" s="40" t="s">
        <v>44</v>
      </c>
      <c r="E5320" s="35" t="s">
        <v>174</v>
      </c>
      <c r="F5320" s="46">
        <f>IF(Cadastro_Cargas!$E$14=0,0,IF(Perfil_Area!$V$6=0,0,MIN(Cadastro_Cargas!$E$14,MAX(Cadastro_Cargas!$F$14,Perfil_Area!$V$6*RANDBETWEEN(85,115)/100))))</f>
        <v>0.514</v>
      </c>
    </row>
    <row r="5321" ht="15.0" customHeight="1">
      <c r="A5321" s="45">
        <v>45673.7916666667</v>
      </c>
      <c r="B5321" s="35">
        <v>19.0</v>
      </c>
      <c r="C5321" s="35" t="s">
        <v>129</v>
      </c>
      <c r="D5321" s="41" t="s">
        <v>56</v>
      </c>
      <c r="E5321" s="35" t="s">
        <v>174</v>
      </c>
      <c r="F5321" s="46">
        <f>IF(Cadastro_Cargas!$E$15=0,0,IF(Perfil_Area!$V$8=0,0,MIN(Cadastro_Cargas!$E$15,MAX(Cadastro_Cargas!$F$15,Perfil_Area!$V$8*RANDBETWEEN(85,115)/100))))</f>
        <v>0.336</v>
      </c>
    </row>
    <row r="5322" ht="15.0" customHeight="1">
      <c r="A5322" s="45">
        <v>45673.8333333333</v>
      </c>
      <c r="B5322" s="35">
        <v>20.0</v>
      </c>
      <c r="C5322" s="35" t="s">
        <v>128</v>
      </c>
      <c r="D5322" s="36" t="s">
        <v>104</v>
      </c>
      <c r="E5322" s="35" t="s">
        <v>173</v>
      </c>
      <c r="F5322" s="46">
        <f>IF(Cadastro_Cargas!$E$2=0,0,IF(Perfil_Area!$W$9=0,0,MIN(Cadastro_Cargas!$E$2,MAX(Cadastro_Cargas!$F$2,Perfil_Area!$W$9*RANDBETWEEN(85,115)/100))))</f>
        <v>3.84</v>
      </c>
    </row>
    <row r="5323" ht="15.0" customHeight="1">
      <c r="A5323" s="45">
        <v>45673.8333333333</v>
      </c>
      <c r="B5323" s="35">
        <v>20.0</v>
      </c>
      <c r="C5323" s="35" t="s">
        <v>128</v>
      </c>
      <c r="D5323" s="36" t="s">
        <v>105</v>
      </c>
      <c r="E5323" s="35" t="s">
        <v>173</v>
      </c>
      <c r="F5323" s="46">
        <f>IF(Cadastro_Cargas!$E$3=0,0,IF(Perfil_Area!$W$11=0,0,MIN(Cadastro_Cargas!$E$3,MAX(Cadastro_Cargas!$F$3,Perfil_Area!$W$11*RANDBETWEEN(85,115)/100))))</f>
        <v>0</v>
      </c>
    </row>
    <row r="5324" ht="15.0" customHeight="1">
      <c r="A5324" s="45">
        <v>45673.8333333333</v>
      </c>
      <c r="B5324" s="35">
        <v>20.0</v>
      </c>
      <c r="C5324" s="35" t="s">
        <v>128</v>
      </c>
      <c r="D5324" s="36" t="s">
        <v>106</v>
      </c>
      <c r="E5324" s="35" t="s">
        <v>173</v>
      </c>
      <c r="F5324" s="46">
        <f>IF(Cadastro_Cargas!$E$4=0,0,IF(Perfil_Area!$W$13=0,0,MIN(Cadastro_Cargas!$E$4,MAX(Cadastro_Cargas!$F$4,Perfil_Area!$W$13*RANDBETWEEN(85,115)/100))))</f>
        <v>0</v>
      </c>
    </row>
    <row r="5325" ht="15.0" customHeight="1">
      <c r="A5325" s="45">
        <v>45673.8333333333</v>
      </c>
      <c r="B5325" s="35">
        <v>20.0</v>
      </c>
      <c r="C5325" s="35" t="s">
        <v>128</v>
      </c>
      <c r="D5325" s="36" t="s">
        <v>107</v>
      </c>
      <c r="E5325" s="35" t="s">
        <v>173</v>
      </c>
      <c r="F5325" s="46">
        <f>IF(Cadastro_Cargas!$E$5=0,0,IF(Perfil_Area!$W$15=0,0,MIN(Cadastro_Cargas!$E$5,MAX(Cadastro_Cargas!$F$5,Perfil_Area!$W$15*RANDBETWEEN(85,115)/100))))</f>
        <v>0.2</v>
      </c>
    </row>
    <row r="5326" ht="15.0" customHeight="1">
      <c r="A5326" s="45">
        <v>45673.8333333333</v>
      </c>
      <c r="B5326" s="35">
        <v>20.0</v>
      </c>
      <c r="C5326" s="35" t="s">
        <v>128</v>
      </c>
      <c r="D5326" s="39" t="s">
        <v>31</v>
      </c>
      <c r="E5326" s="35" t="s">
        <v>174</v>
      </c>
      <c r="F5326" s="46">
        <f>IF(Cadastro_Cargas!$E$6=0,0,IF(Perfil_Area!$W$3=0,0,MIN(Cadastro_Cargas!$E$6,MAX(Cadastro_Cargas!$F$6,Perfil_Area!$W$3*RANDBETWEEN(85,115)/100))))</f>
        <v>0.606</v>
      </c>
    </row>
    <row r="5327" ht="15.0" customHeight="1">
      <c r="A5327" s="45">
        <v>45673.8333333333</v>
      </c>
      <c r="B5327" s="35">
        <v>20.0</v>
      </c>
      <c r="C5327" s="35" t="s">
        <v>128</v>
      </c>
      <c r="D5327" s="40" t="s">
        <v>44</v>
      </c>
      <c r="E5327" s="35" t="s">
        <v>174</v>
      </c>
      <c r="F5327" s="46">
        <f>IF(Cadastro_Cargas!$E$7=0,0,IF(Perfil_Area!$W$5=0,0,MIN(Cadastro_Cargas!$E$7,MAX(Cadastro_Cargas!$F$7,Perfil_Area!$W$5*RANDBETWEEN(85,115)/100))))</f>
        <v>0.27318</v>
      </c>
    </row>
    <row r="5328" ht="15.0" customHeight="1">
      <c r="A5328" s="45">
        <v>45673.8333333333</v>
      </c>
      <c r="B5328" s="35">
        <v>20.0</v>
      </c>
      <c r="C5328" s="35" t="s">
        <v>128</v>
      </c>
      <c r="D5328" s="41" t="s">
        <v>56</v>
      </c>
      <c r="E5328" s="35" t="s">
        <v>174</v>
      </c>
      <c r="F5328" s="46">
        <f>IF(Cadastro_Cargas!$E$8=0,0,IF(Perfil_Area!$W$7=0,0,MIN(Cadastro_Cargas!$E$8,MAX(Cadastro_Cargas!$F$8,Perfil_Area!$W$7*RANDBETWEEN(85,115)/100))))</f>
        <v>0.176</v>
      </c>
    </row>
    <row r="5329" ht="15.0" customHeight="1">
      <c r="A5329" s="45">
        <v>45673.8333333333</v>
      </c>
      <c r="B5329" s="35">
        <v>20.0</v>
      </c>
      <c r="C5329" s="35" t="s">
        <v>129</v>
      </c>
      <c r="D5329" s="36" t="s">
        <v>104</v>
      </c>
      <c r="E5329" s="35" t="s">
        <v>173</v>
      </c>
      <c r="F5329" s="46">
        <f>IF(Cadastro_Cargas!$E$9=0,0,IF(Perfil_Area!$W$10=0,0,MIN(Cadastro_Cargas!$E$9,MAX(Cadastro_Cargas!$F$9,Perfil_Area!$W$10*RANDBETWEEN(85,115)/100))))</f>
        <v>7.44</v>
      </c>
    </row>
    <row r="5330" ht="15.0" customHeight="1">
      <c r="A5330" s="45">
        <v>45673.8333333333</v>
      </c>
      <c r="B5330" s="35">
        <v>20.0</v>
      </c>
      <c r="C5330" s="35" t="s">
        <v>129</v>
      </c>
      <c r="D5330" s="36" t="s">
        <v>105</v>
      </c>
      <c r="E5330" s="35" t="s">
        <v>173</v>
      </c>
      <c r="F5330" s="46">
        <f>IF(Cadastro_Cargas!$E$10=0,0,IF(Perfil_Area!$W$12=0,0,MIN(Cadastro_Cargas!$E$10,MAX(Cadastro_Cargas!$F$10,Perfil_Area!$W$12*RANDBETWEEN(85,115)/100))))</f>
        <v>17.6</v>
      </c>
    </row>
    <row r="5331" ht="15.0" customHeight="1">
      <c r="A5331" s="45">
        <v>45673.8333333333</v>
      </c>
      <c r="B5331" s="35">
        <v>20.0</v>
      </c>
      <c r="C5331" s="35" t="s">
        <v>129</v>
      </c>
      <c r="D5331" s="36" t="s">
        <v>106</v>
      </c>
      <c r="E5331" s="35" t="s">
        <v>173</v>
      </c>
      <c r="F5331" s="46">
        <f>IF(Cadastro_Cargas!$E$11=0,0,IF(Perfil_Area!$W$14=0,0,MIN(Cadastro_Cargas!$E$11,MAX(Cadastro_Cargas!$F$11,Perfil_Area!$W$14*RANDBETWEEN(85,115)/100))))</f>
        <v>2.367013373</v>
      </c>
    </row>
    <row r="5332" ht="15.0" customHeight="1">
      <c r="A5332" s="45">
        <v>45673.8333333333</v>
      </c>
      <c r="B5332" s="35">
        <v>20.0</v>
      </c>
      <c r="C5332" s="35" t="s">
        <v>129</v>
      </c>
      <c r="D5332" s="36" t="s">
        <v>107</v>
      </c>
      <c r="E5332" s="35" t="s">
        <v>173</v>
      </c>
      <c r="F5332" s="46">
        <f>IF(Cadastro_Cargas!$E$12=0,0,IF(Perfil_Area!$W$16=0,0,MIN(Cadastro_Cargas!$E$12,MAX(Cadastro_Cargas!$F$12,Perfil_Area!$W$16*RANDBETWEEN(85,115)/100))))</f>
        <v>0.2</v>
      </c>
    </row>
    <row r="5333" ht="15.0" customHeight="1">
      <c r="A5333" s="45">
        <v>45673.8333333333</v>
      </c>
      <c r="B5333" s="35">
        <v>20.0</v>
      </c>
      <c r="C5333" s="35" t="s">
        <v>129</v>
      </c>
      <c r="D5333" s="39" t="s">
        <v>31</v>
      </c>
      <c r="E5333" s="35" t="s">
        <v>174</v>
      </c>
      <c r="F5333" s="46">
        <f>IF(Cadastro_Cargas!$E$13=0,0,IF(Perfil_Area!$W$4=0,0,MIN(Cadastro_Cargas!$E$13,MAX(Cadastro_Cargas!$F$13,Perfil_Area!$W$4*RANDBETWEEN(85,115)/100))))</f>
        <v>1.1175</v>
      </c>
    </row>
    <row r="5334" ht="15.0" customHeight="1">
      <c r="A5334" s="45">
        <v>45673.8333333333</v>
      </c>
      <c r="B5334" s="35">
        <v>20.0</v>
      </c>
      <c r="C5334" s="35" t="s">
        <v>129</v>
      </c>
      <c r="D5334" s="40" t="s">
        <v>44</v>
      </c>
      <c r="E5334" s="35" t="s">
        <v>174</v>
      </c>
      <c r="F5334" s="46">
        <f>IF(Cadastro_Cargas!$E$14=0,0,IF(Perfil_Area!$W$6=0,0,MIN(Cadastro_Cargas!$E$14,MAX(Cadastro_Cargas!$F$14,Perfil_Area!$W$6*RANDBETWEEN(85,115)/100))))</f>
        <v>0.3859</v>
      </c>
    </row>
    <row r="5335" ht="15.0" customHeight="1">
      <c r="A5335" s="45">
        <v>45673.8333333333</v>
      </c>
      <c r="B5335" s="35">
        <v>20.0</v>
      </c>
      <c r="C5335" s="35" t="s">
        <v>129</v>
      </c>
      <c r="D5335" s="41" t="s">
        <v>56</v>
      </c>
      <c r="E5335" s="35" t="s">
        <v>174</v>
      </c>
      <c r="F5335" s="46">
        <f>IF(Cadastro_Cargas!$E$15=0,0,IF(Perfil_Area!$W$8=0,0,MIN(Cadastro_Cargas!$E$15,MAX(Cadastro_Cargas!$F$15,Perfil_Area!$W$8*RANDBETWEEN(85,115)/100))))</f>
        <v>0.336</v>
      </c>
    </row>
    <row r="5336" ht="15.0" customHeight="1">
      <c r="A5336" s="45">
        <v>45673.875</v>
      </c>
      <c r="B5336" s="35">
        <v>21.0</v>
      </c>
      <c r="C5336" s="35" t="s">
        <v>128</v>
      </c>
      <c r="D5336" s="36" t="s">
        <v>104</v>
      </c>
      <c r="E5336" s="35" t="s">
        <v>173</v>
      </c>
      <c r="F5336" s="46">
        <f>IF(Cadastro_Cargas!$E$2=0,0,IF(Perfil_Area!$X$9=0,0,MIN(Cadastro_Cargas!$E$2,MAX(Cadastro_Cargas!$F$2,Perfil_Area!$X$9*RANDBETWEEN(85,115)/100))))</f>
        <v>3.4</v>
      </c>
    </row>
    <row r="5337" ht="15.0" customHeight="1">
      <c r="A5337" s="45">
        <v>45673.875</v>
      </c>
      <c r="B5337" s="35">
        <v>21.0</v>
      </c>
      <c r="C5337" s="35" t="s">
        <v>128</v>
      </c>
      <c r="D5337" s="36" t="s">
        <v>105</v>
      </c>
      <c r="E5337" s="35" t="s">
        <v>173</v>
      </c>
      <c r="F5337" s="46">
        <f>IF(Cadastro_Cargas!$E$3=0,0,IF(Perfil_Area!$X$11=0,0,MIN(Cadastro_Cargas!$E$3,MAX(Cadastro_Cargas!$F$3,Perfil_Area!$X$11*RANDBETWEEN(85,115)/100))))</f>
        <v>0</v>
      </c>
    </row>
    <row r="5338" ht="15.0" customHeight="1">
      <c r="A5338" s="45">
        <v>45673.875</v>
      </c>
      <c r="B5338" s="35">
        <v>21.0</v>
      </c>
      <c r="C5338" s="35" t="s">
        <v>128</v>
      </c>
      <c r="D5338" s="36" t="s">
        <v>106</v>
      </c>
      <c r="E5338" s="35" t="s">
        <v>173</v>
      </c>
      <c r="F5338" s="46">
        <f>IF(Cadastro_Cargas!$E$4=0,0,IF(Perfil_Area!$X$13=0,0,MIN(Cadastro_Cargas!$E$4,MAX(Cadastro_Cargas!$F$4,Perfil_Area!$X$13*RANDBETWEEN(85,115)/100))))</f>
        <v>0</v>
      </c>
    </row>
    <row r="5339" ht="15.0" customHeight="1">
      <c r="A5339" s="45">
        <v>45673.875</v>
      </c>
      <c r="B5339" s="35">
        <v>21.0</v>
      </c>
      <c r="C5339" s="35" t="s">
        <v>128</v>
      </c>
      <c r="D5339" s="36" t="s">
        <v>107</v>
      </c>
      <c r="E5339" s="35" t="s">
        <v>173</v>
      </c>
      <c r="F5339" s="46">
        <f>IF(Cadastro_Cargas!$E$5=0,0,IF(Perfil_Area!$X$15=0,0,MIN(Cadastro_Cargas!$E$5,MAX(Cadastro_Cargas!$F$5,Perfil_Area!$X$15*RANDBETWEEN(85,115)/100))))</f>
        <v>0.176</v>
      </c>
    </row>
    <row r="5340" ht="15.0" customHeight="1">
      <c r="A5340" s="45">
        <v>45673.875</v>
      </c>
      <c r="B5340" s="35">
        <v>21.0</v>
      </c>
      <c r="C5340" s="35" t="s">
        <v>128</v>
      </c>
      <c r="D5340" s="39" t="s">
        <v>31</v>
      </c>
      <c r="E5340" s="35" t="s">
        <v>174</v>
      </c>
      <c r="F5340" s="46">
        <f>IF(Cadastro_Cargas!$E$6=0,0,IF(Perfil_Area!$X$3=0,0,MIN(Cadastro_Cargas!$E$6,MAX(Cadastro_Cargas!$F$6,Perfil_Area!$X$3*RANDBETWEEN(85,115)/100))))</f>
        <v>0.606</v>
      </c>
    </row>
    <row r="5341" ht="15.0" customHeight="1">
      <c r="A5341" s="45">
        <v>45673.875</v>
      </c>
      <c r="B5341" s="35">
        <v>21.0</v>
      </c>
      <c r="C5341" s="35" t="s">
        <v>128</v>
      </c>
      <c r="D5341" s="40" t="s">
        <v>44</v>
      </c>
      <c r="E5341" s="35" t="s">
        <v>174</v>
      </c>
      <c r="F5341" s="46">
        <f>IF(Cadastro_Cargas!$E$7=0,0,IF(Perfil_Area!$X$5=0,0,MIN(Cadastro_Cargas!$E$7,MAX(Cadastro_Cargas!$F$7,Perfil_Area!$X$5*RANDBETWEEN(85,115)/100))))</f>
        <v>0.31236</v>
      </c>
    </row>
    <row r="5342" ht="15.0" customHeight="1">
      <c r="A5342" s="45">
        <v>45673.875</v>
      </c>
      <c r="B5342" s="35">
        <v>21.0</v>
      </c>
      <c r="C5342" s="35" t="s">
        <v>128</v>
      </c>
      <c r="D5342" s="41" t="s">
        <v>56</v>
      </c>
      <c r="E5342" s="35" t="s">
        <v>174</v>
      </c>
      <c r="F5342" s="46">
        <f>IF(Cadastro_Cargas!$E$8=0,0,IF(Perfil_Area!$X$7=0,0,MIN(Cadastro_Cargas!$E$8,MAX(Cadastro_Cargas!$F$8,Perfil_Area!$X$7*RANDBETWEEN(85,115)/100))))</f>
        <v>0.176</v>
      </c>
    </row>
    <row r="5343" ht="15.0" customHeight="1">
      <c r="A5343" s="45">
        <v>45673.875</v>
      </c>
      <c r="B5343" s="35">
        <v>21.0</v>
      </c>
      <c r="C5343" s="35" t="s">
        <v>129</v>
      </c>
      <c r="D5343" s="36" t="s">
        <v>104</v>
      </c>
      <c r="E5343" s="35" t="s">
        <v>173</v>
      </c>
      <c r="F5343" s="46">
        <f>IF(Cadastro_Cargas!$E$9=0,0,IF(Perfil_Area!$X$10=0,0,MIN(Cadastro_Cargas!$E$9,MAX(Cadastro_Cargas!$F$9,Perfil_Area!$X$10*RANDBETWEEN(85,115)/100))))</f>
        <v>7.2</v>
      </c>
    </row>
    <row r="5344" ht="15.0" customHeight="1">
      <c r="A5344" s="45">
        <v>45673.875</v>
      </c>
      <c r="B5344" s="35">
        <v>21.0</v>
      </c>
      <c r="C5344" s="35" t="s">
        <v>129</v>
      </c>
      <c r="D5344" s="36" t="s">
        <v>105</v>
      </c>
      <c r="E5344" s="35" t="s">
        <v>173</v>
      </c>
      <c r="F5344" s="46">
        <f>IF(Cadastro_Cargas!$E$10=0,0,IF(Perfil_Area!$X$12=0,0,MIN(Cadastro_Cargas!$E$10,MAX(Cadastro_Cargas!$F$10,Perfil_Area!$X$12*RANDBETWEEN(85,115)/100))))</f>
        <v>16.016</v>
      </c>
    </row>
    <row r="5345" ht="15.0" customHeight="1">
      <c r="A5345" s="45">
        <v>45673.875</v>
      </c>
      <c r="B5345" s="35">
        <v>21.0</v>
      </c>
      <c r="C5345" s="35" t="s">
        <v>129</v>
      </c>
      <c r="D5345" s="36" t="s">
        <v>106</v>
      </c>
      <c r="E5345" s="35" t="s">
        <v>173</v>
      </c>
      <c r="F5345" s="46">
        <f>IF(Cadastro_Cargas!$E$11=0,0,IF(Perfil_Area!$X$14=0,0,MIN(Cadastro_Cargas!$E$11,MAX(Cadastro_Cargas!$F$11,Perfil_Area!$X$14*RANDBETWEEN(85,115)/100))))</f>
        <v>2.150585438</v>
      </c>
    </row>
    <row r="5346" ht="15.0" customHeight="1">
      <c r="A5346" s="45">
        <v>45673.875</v>
      </c>
      <c r="B5346" s="35">
        <v>21.0</v>
      </c>
      <c r="C5346" s="35" t="s">
        <v>129</v>
      </c>
      <c r="D5346" s="36" t="s">
        <v>107</v>
      </c>
      <c r="E5346" s="35" t="s">
        <v>173</v>
      </c>
      <c r="F5346" s="46">
        <f>IF(Cadastro_Cargas!$E$12=0,0,IF(Perfil_Area!$X$16=0,0,MIN(Cadastro_Cargas!$E$12,MAX(Cadastro_Cargas!$F$12,Perfil_Area!$X$16*RANDBETWEEN(85,115)/100))))</f>
        <v>0.2</v>
      </c>
    </row>
    <row r="5347" ht="15.0" customHeight="1">
      <c r="A5347" s="45">
        <v>45673.875</v>
      </c>
      <c r="B5347" s="35">
        <v>21.0</v>
      </c>
      <c r="C5347" s="35" t="s">
        <v>129</v>
      </c>
      <c r="D5347" s="39" t="s">
        <v>31</v>
      </c>
      <c r="E5347" s="35" t="s">
        <v>174</v>
      </c>
      <c r="F5347" s="46">
        <f>IF(Cadastro_Cargas!$E$13=0,0,IF(Perfil_Area!$X$4=0,0,MIN(Cadastro_Cargas!$E$13,MAX(Cadastro_Cargas!$F$13,Perfil_Area!$X$4*RANDBETWEEN(85,115)/100))))</f>
        <v>1.1175</v>
      </c>
    </row>
    <row r="5348" ht="15.0" customHeight="1">
      <c r="A5348" s="45">
        <v>45673.875</v>
      </c>
      <c r="B5348" s="35">
        <v>21.0</v>
      </c>
      <c r="C5348" s="35" t="s">
        <v>129</v>
      </c>
      <c r="D5348" s="40" t="s">
        <v>44</v>
      </c>
      <c r="E5348" s="35" t="s">
        <v>174</v>
      </c>
      <c r="F5348" s="46">
        <f>IF(Cadastro_Cargas!$E$14=0,0,IF(Perfil_Area!$X$6=0,0,MIN(Cadastro_Cargas!$E$14,MAX(Cadastro_Cargas!$F$14,Perfil_Area!$X$6*RANDBETWEEN(85,115)/100))))</f>
        <v>0.394</v>
      </c>
    </row>
    <row r="5349" ht="15.0" customHeight="1">
      <c r="A5349" s="45">
        <v>45673.875</v>
      </c>
      <c r="B5349" s="35">
        <v>21.0</v>
      </c>
      <c r="C5349" s="35" t="s">
        <v>129</v>
      </c>
      <c r="D5349" s="41" t="s">
        <v>56</v>
      </c>
      <c r="E5349" s="35" t="s">
        <v>174</v>
      </c>
      <c r="F5349" s="46">
        <f>IF(Cadastro_Cargas!$E$15=0,0,IF(Perfil_Area!$X$8=0,0,MIN(Cadastro_Cargas!$E$15,MAX(Cadastro_Cargas!$F$15,Perfil_Area!$X$8*RANDBETWEEN(85,115)/100))))</f>
        <v>0.336</v>
      </c>
    </row>
    <row r="5350" ht="15.0" customHeight="1">
      <c r="A5350" s="45">
        <v>45673.9166666667</v>
      </c>
      <c r="B5350" s="35">
        <v>22.0</v>
      </c>
      <c r="C5350" s="35" t="s">
        <v>128</v>
      </c>
      <c r="D5350" s="36" t="s">
        <v>104</v>
      </c>
      <c r="E5350" s="35" t="s">
        <v>173</v>
      </c>
      <c r="F5350" s="46">
        <f>IF(Cadastro_Cargas!$E$2=0,0,IF(Perfil_Area!$Y$9=0,0,MIN(Cadastro_Cargas!$E$2,MAX(Cadastro_Cargas!$F$2,Perfil_Area!$Y$9*RANDBETWEEN(85,115)/100))))</f>
        <v>3.44</v>
      </c>
    </row>
    <row r="5351" ht="15.0" customHeight="1">
      <c r="A5351" s="45">
        <v>45673.9166666667</v>
      </c>
      <c r="B5351" s="35">
        <v>22.0</v>
      </c>
      <c r="C5351" s="35" t="s">
        <v>128</v>
      </c>
      <c r="D5351" s="36" t="s">
        <v>105</v>
      </c>
      <c r="E5351" s="35" t="s">
        <v>173</v>
      </c>
      <c r="F5351" s="46">
        <f>IF(Cadastro_Cargas!$E$3=0,0,IF(Perfil_Area!$Y$11=0,0,MIN(Cadastro_Cargas!$E$3,MAX(Cadastro_Cargas!$F$3,Perfil_Area!$Y$11*RANDBETWEEN(85,115)/100))))</f>
        <v>0</v>
      </c>
    </row>
    <row r="5352" ht="15.0" customHeight="1">
      <c r="A5352" s="45">
        <v>45673.9166666667</v>
      </c>
      <c r="B5352" s="35">
        <v>22.0</v>
      </c>
      <c r="C5352" s="35" t="s">
        <v>128</v>
      </c>
      <c r="D5352" s="36" t="s">
        <v>106</v>
      </c>
      <c r="E5352" s="35" t="s">
        <v>173</v>
      </c>
      <c r="F5352" s="46">
        <f>IF(Cadastro_Cargas!$E$4=0,0,IF(Perfil_Area!$Y$13=0,0,MIN(Cadastro_Cargas!$E$4,MAX(Cadastro_Cargas!$F$4,Perfil_Area!$Y$13*RANDBETWEEN(85,115)/100))))</f>
        <v>0</v>
      </c>
    </row>
    <row r="5353" ht="15.0" customHeight="1">
      <c r="A5353" s="45">
        <v>45673.9166666667</v>
      </c>
      <c r="B5353" s="35">
        <v>22.0</v>
      </c>
      <c r="C5353" s="35" t="s">
        <v>128</v>
      </c>
      <c r="D5353" s="36" t="s">
        <v>107</v>
      </c>
      <c r="E5353" s="35" t="s">
        <v>173</v>
      </c>
      <c r="F5353" s="46">
        <f>IF(Cadastro_Cargas!$E$5=0,0,IF(Perfil_Area!$Y$15=0,0,MIN(Cadastro_Cargas!$E$5,MAX(Cadastro_Cargas!$F$5,Perfil_Area!$Y$15*RANDBETWEEN(85,115)/100))))</f>
        <v>0.198</v>
      </c>
    </row>
    <row r="5354" ht="15.0" customHeight="1">
      <c r="A5354" s="45">
        <v>45673.9166666667</v>
      </c>
      <c r="B5354" s="35">
        <v>22.0</v>
      </c>
      <c r="C5354" s="35" t="s">
        <v>128</v>
      </c>
      <c r="D5354" s="39" t="s">
        <v>31</v>
      </c>
      <c r="E5354" s="35" t="s">
        <v>174</v>
      </c>
      <c r="F5354" s="46">
        <f>IF(Cadastro_Cargas!$E$6=0,0,IF(Perfil_Area!$Y$3=0,0,MIN(Cadastro_Cargas!$E$6,MAX(Cadastro_Cargas!$F$6,Perfil_Area!$Y$3*RANDBETWEEN(85,115)/100))))</f>
        <v>0.606</v>
      </c>
    </row>
    <row r="5355" ht="15.0" customHeight="1">
      <c r="A5355" s="45">
        <v>45673.9166666667</v>
      </c>
      <c r="B5355" s="35">
        <v>22.0</v>
      </c>
      <c r="C5355" s="35" t="s">
        <v>128</v>
      </c>
      <c r="D5355" s="40" t="s">
        <v>44</v>
      </c>
      <c r="E5355" s="35" t="s">
        <v>174</v>
      </c>
      <c r="F5355" s="46">
        <f>IF(Cadastro_Cargas!$E$7=0,0,IF(Perfil_Area!$Y$5=0,0,MIN(Cadastro_Cargas!$E$7,MAX(Cadastro_Cargas!$F$7,Perfil_Area!$Y$5*RANDBETWEEN(85,115)/100))))</f>
        <v>0.29866</v>
      </c>
    </row>
    <row r="5356" ht="15.0" customHeight="1">
      <c r="A5356" s="45">
        <v>45673.9166666667</v>
      </c>
      <c r="B5356" s="35">
        <v>22.0</v>
      </c>
      <c r="C5356" s="35" t="s">
        <v>128</v>
      </c>
      <c r="D5356" s="41" t="s">
        <v>56</v>
      </c>
      <c r="E5356" s="35" t="s">
        <v>174</v>
      </c>
      <c r="F5356" s="46">
        <f>IF(Cadastro_Cargas!$E$8=0,0,IF(Perfil_Area!$Y$7=0,0,MIN(Cadastro_Cargas!$E$8,MAX(Cadastro_Cargas!$F$8,Perfil_Area!$Y$7*RANDBETWEEN(85,115)/100))))</f>
        <v>0.176</v>
      </c>
    </row>
    <row r="5357" ht="15.0" customHeight="1">
      <c r="A5357" s="45">
        <v>45673.9166666667</v>
      </c>
      <c r="B5357" s="35">
        <v>22.0</v>
      </c>
      <c r="C5357" s="35" t="s">
        <v>129</v>
      </c>
      <c r="D5357" s="36" t="s">
        <v>104</v>
      </c>
      <c r="E5357" s="35" t="s">
        <v>173</v>
      </c>
      <c r="F5357" s="46">
        <f>IF(Cadastro_Cargas!$E$9=0,0,IF(Perfil_Area!$Y$10=0,0,MIN(Cadastro_Cargas!$E$9,MAX(Cadastro_Cargas!$F$9,Perfil_Area!$Y$10*RANDBETWEEN(85,115)/100))))</f>
        <v>7.44</v>
      </c>
    </row>
    <row r="5358" ht="15.0" customHeight="1">
      <c r="A5358" s="45">
        <v>45673.9166666667</v>
      </c>
      <c r="B5358" s="35">
        <v>22.0</v>
      </c>
      <c r="C5358" s="35" t="s">
        <v>129</v>
      </c>
      <c r="D5358" s="36" t="s">
        <v>105</v>
      </c>
      <c r="E5358" s="35" t="s">
        <v>173</v>
      </c>
      <c r="F5358" s="46">
        <f>IF(Cadastro_Cargas!$E$10=0,0,IF(Perfil_Area!$Y$12=0,0,MIN(Cadastro_Cargas!$E$10,MAX(Cadastro_Cargas!$F$10,Perfil_Area!$Y$12*RANDBETWEEN(85,115)/100))))</f>
        <v>0</v>
      </c>
    </row>
    <row r="5359" ht="15.0" customHeight="1">
      <c r="A5359" s="45">
        <v>45673.9166666667</v>
      </c>
      <c r="B5359" s="35">
        <v>22.0</v>
      </c>
      <c r="C5359" s="35" t="s">
        <v>129</v>
      </c>
      <c r="D5359" s="36" t="s">
        <v>106</v>
      </c>
      <c r="E5359" s="35" t="s">
        <v>173</v>
      </c>
      <c r="F5359" s="46">
        <f>IF(Cadastro_Cargas!$E$11=0,0,IF(Perfil_Area!$Y$14=0,0,MIN(Cadastro_Cargas!$E$11,MAX(Cadastro_Cargas!$F$11,Perfil_Area!$Y$14*RANDBETWEEN(85,115)/100))))</f>
        <v>2.263907875</v>
      </c>
    </row>
    <row r="5360" ht="15.0" customHeight="1">
      <c r="A5360" s="45">
        <v>45673.9166666667</v>
      </c>
      <c r="B5360" s="35">
        <v>22.0</v>
      </c>
      <c r="C5360" s="35" t="s">
        <v>129</v>
      </c>
      <c r="D5360" s="36" t="s">
        <v>107</v>
      </c>
      <c r="E5360" s="35" t="s">
        <v>173</v>
      </c>
      <c r="F5360" s="46">
        <f>IF(Cadastro_Cargas!$E$12=0,0,IF(Perfil_Area!$Y$16=0,0,MIN(Cadastro_Cargas!$E$12,MAX(Cadastro_Cargas!$F$12,Perfil_Area!$Y$16*RANDBETWEEN(85,115)/100))))</f>
        <v>0.2</v>
      </c>
    </row>
    <row r="5361" ht="15.0" customHeight="1">
      <c r="A5361" s="45">
        <v>45673.9166666667</v>
      </c>
      <c r="B5361" s="35">
        <v>22.0</v>
      </c>
      <c r="C5361" s="35" t="s">
        <v>129</v>
      </c>
      <c r="D5361" s="39" t="s">
        <v>31</v>
      </c>
      <c r="E5361" s="35" t="s">
        <v>174</v>
      </c>
      <c r="F5361" s="46">
        <f>IF(Cadastro_Cargas!$E$13=0,0,IF(Perfil_Area!$Y$4=0,0,MIN(Cadastro_Cargas!$E$13,MAX(Cadastro_Cargas!$F$13,Perfil_Area!$Y$4*RANDBETWEEN(85,115)/100))))</f>
        <v>1.1175</v>
      </c>
    </row>
    <row r="5362" ht="15.0" customHeight="1">
      <c r="A5362" s="45">
        <v>45673.9166666667</v>
      </c>
      <c r="B5362" s="35">
        <v>22.0</v>
      </c>
      <c r="C5362" s="35" t="s">
        <v>129</v>
      </c>
      <c r="D5362" s="40" t="s">
        <v>44</v>
      </c>
      <c r="E5362" s="35" t="s">
        <v>174</v>
      </c>
      <c r="F5362" s="46">
        <f>IF(Cadastro_Cargas!$E$14=0,0,IF(Perfil_Area!$Y$6=0,0,MIN(Cadastro_Cargas!$E$14,MAX(Cadastro_Cargas!$F$14,Perfil_Area!$Y$6*RANDBETWEEN(85,115)/100))))</f>
        <v>0.41764</v>
      </c>
    </row>
    <row r="5363" ht="15.0" customHeight="1">
      <c r="A5363" s="45">
        <v>45673.9166666667</v>
      </c>
      <c r="B5363" s="35">
        <v>22.0</v>
      </c>
      <c r="C5363" s="35" t="s">
        <v>129</v>
      </c>
      <c r="D5363" s="41" t="s">
        <v>56</v>
      </c>
      <c r="E5363" s="35" t="s">
        <v>174</v>
      </c>
      <c r="F5363" s="46">
        <f>IF(Cadastro_Cargas!$E$15=0,0,IF(Perfil_Area!$Y$8=0,0,MIN(Cadastro_Cargas!$E$15,MAX(Cadastro_Cargas!$F$15,Perfil_Area!$Y$8*RANDBETWEEN(85,115)/100))))</f>
        <v>0.336</v>
      </c>
    </row>
    <row r="5364" ht="15.0" customHeight="1">
      <c r="A5364" s="45">
        <v>45673.9583333333</v>
      </c>
      <c r="B5364" s="35">
        <v>23.0</v>
      </c>
      <c r="C5364" s="35" t="s">
        <v>128</v>
      </c>
      <c r="D5364" s="36" t="s">
        <v>104</v>
      </c>
      <c r="E5364" s="35" t="s">
        <v>173</v>
      </c>
      <c r="F5364" s="46">
        <f>IF(Cadastro_Cargas!$E$2=0,0,IF(Perfil_Area!$Z$9=0,0,MIN(Cadastro_Cargas!$E$2,MAX(Cadastro_Cargas!$F$2,Perfil_Area!$Z$9*RANDBETWEEN(85,115)/100))))</f>
        <v>3.96</v>
      </c>
    </row>
    <row r="5365" ht="15.0" customHeight="1">
      <c r="A5365" s="45">
        <v>45673.9583333333</v>
      </c>
      <c r="B5365" s="35">
        <v>23.0</v>
      </c>
      <c r="C5365" s="35" t="s">
        <v>128</v>
      </c>
      <c r="D5365" s="36" t="s">
        <v>105</v>
      </c>
      <c r="E5365" s="35" t="s">
        <v>173</v>
      </c>
      <c r="F5365" s="46">
        <f>IF(Cadastro_Cargas!$E$3=0,0,IF(Perfil_Area!$Z$11=0,0,MIN(Cadastro_Cargas!$E$3,MAX(Cadastro_Cargas!$F$3,Perfil_Area!$Z$11*RANDBETWEEN(85,115)/100))))</f>
        <v>0</v>
      </c>
    </row>
    <row r="5366" ht="15.0" customHeight="1">
      <c r="A5366" s="45">
        <v>45673.9583333333</v>
      </c>
      <c r="B5366" s="35">
        <v>23.0</v>
      </c>
      <c r="C5366" s="35" t="s">
        <v>128</v>
      </c>
      <c r="D5366" s="36" t="s">
        <v>106</v>
      </c>
      <c r="E5366" s="35" t="s">
        <v>173</v>
      </c>
      <c r="F5366" s="46">
        <f>IF(Cadastro_Cargas!$E$4=0,0,IF(Perfil_Area!$Z$13=0,0,MIN(Cadastro_Cargas!$E$4,MAX(Cadastro_Cargas!$F$4,Perfil_Area!$Z$13*RANDBETWEEN(85,115)/100))))</f>
        <v>0</v>
      </c>
    </row>
    <row r="5367" ht="15.0" customHeight="1">
      <c r="A5367" s="45">
        <v>45673.9583333333</v>
      </c>
      <c r="B5367" s="35">
        <v>23.0</v>
      </c>
      <c r="C5367" s="35" t="s">
        <v>128</v>
      </c>
      <c r="D5367" s="36" t="s">
        <v>107</v>
      </c>
      <c r="E5367" s="35" t="s">
        <v>173</v>
      </c>
      <c r="F5367" s="46">
        <f>IF(Cadastro_Cargas!$E$5=0,0,IF(Perfil_Area!$Z$15=0,0,MIN(Cadastro_Cargas!$E$5,MAX(Cadastro_Cargas!$F$5,Perfil_Area!$Z$15*RANDBETWEEN(85,115)/100))))</f>
        <v>0.176</v>
      </c>
    </row>
    <row r="5368" ht="15.0" customHeight="1">
      <c r="A5368" s="45">
        <v>45673.9583333333</v>
      </c>
      <c r="B5368" s="35">
        <v>23.0</v>
      </c>
      <c r="C5368" s="35" t="s">
        <v>128</v>
      </c>
      <c r="D5368" s="39" t="s">
        <v>31</v>
      </c>
      <c r="E5368" s="35" t="s">
        <v>174</v>
      </c>
      <c r="F5368" s="46">
        <f>IF(Cadastro_Cargas!$E$6=0,0,IF(Perfil_Area!$Z$3=0,0,MIN(Cadastro_Cargas!$E$6,MAX(Cadastro_Cargas!$F$6,Perfil_Area!$Z$3*RANDBETWEEN(85,115)/100))))</f>
        <v>0.606</v>
      </c>
    </row>
    <row r="5369" ht="15.0" customHeight="1">
      <c r="A5369" s="45">
        <v>45673.9583333333</v>
      </c>
      <c r="B5369" s="35">
        <v>23.0</v>
      </c>
      <c r="C5369" s="35" t="s">
        <v>128</v>
      </c>
      <c r="D5369" s="40" t="s">
        <v>44</v>
      </c>
      <c r="E5369" s="35" t="s">
        <v>174</v>
      </c>
      <c r="F5369" s="46">
        <f>IF(Cadastro_Cargas!$E$7=0,0,IF(Perfil_Area!$Z$5=0,0,MIN(Cadastro_Cargas!$E$7,MAX(Cadastro_Cargas!$F$7,Perfil_Area!$Z$5*RANDBETWEEN(85,115)/100))))</f>
        <v>0.30414</v>
      </c>
    </row>
    <row r="5370" ht="15.0" customHeight="1">
      <c r="A5370" s="45">
        <v>45673.9583333333</v>
      </c>
      <c r="B5370" s="35">
        <v>23.0</v>
      </c>
      <c r="C5370" s="35" t="s">
        <v>128</v>
      </c>
      <c r="D5370" s="41" t="s">
        <v>56</v>
      </c>
      <c r="E5370" s="35" t="s">
        <v>174</v>
      </c>
      <c r="F5370" s="46">
        <f>IF(Cadastro_Cargas!$E$8=0,0,IF(Perfil_Area!$Z$7=0,0,MIN(Cadastro_Cargas!$E$8,MAX(Cadastro_Cargas!$F$8,Perfil_Area!$Z$7*RANDBETWEEN(85,115)/100))))</f>
        <v>0.176</v>
      </c>
    </row>
    <row r="5371" ht="15.0" customHeight="1">
      <c r="A5371" s="45">
        <v>45673.9583333333</v>
      </c>
      <c r="B5371" s="35">
        <v>23.0</v>
      </c>
      <c r="C5371" s="35" t="s">
        <v>129</v>
      </c>
      <c r="D5371" s="36" t="s">
        <v>104</v>
      </c>
      <c r="E5371" s="35" t="s">
        <v>173</v>
      </c>
      <c r="F5371" s="46">
        <f>IF(Cadastro_Cargas!$E$9=0,0,IF(Perfil_Area!$Z$10=0,0,MIN(Cadastro_Cargas!$E$9,MAX(Cadastro_Cargas!$F$9,Perfil_Area!$Z$10*RANDBETWEEN(85,115)/100))))</f>
        <v>6.8</v>
      </c>
    </row>
    <row r="5372" ht="15.0" customHeight="1">
      <c r="A5372" s="45">
        <v>45673.9583333333</v>
      </c>
      <c r="B5372" s="35">
        <v>23.0</v>
      </c>
      <c r="C5372" s="35" t="s">
        <v>129</v>
      </c>
      <c r="D5372" s="36" t="s">
        <v>105</v>
      </c>
      <c r="E5372" s="35" t="s">
        <v>173</v>
      </c>
      <c r="F5372" s="46">
        <f>IF(Cadastro_Cargas!$E$10=0,0,IF(Perfil_Area!$Z$12=0,0,MIN(Cadastro_Cargas!$E$10,MAX(Cadastro_Cargas!$F$10,Perfil_Area!$Z$12*RANDBETWEEN(85,115)/100))))</f>
        <v>0</v>
      </c>
    </row>
    <row r="5373" ht="15.0" customHeight="1">
      <c r="A5373" s="45">
        <v>45673.9583333333</v>
      </c>
      <c r="B5373" s="35">
        <v>23.0</v>
      </c>
      <c r="C5373" s="35" t="s">
        <v>129</v>
      </c>
      <c r="D5373" s="36" t="s">
        <v>106</v>
      </c>
      <c r="E5373" s="35" t="s">
        <v>173</v>
      </c>
      <c r="F5373" s="46">
        <f>IF(Cadastro_Cargas!$E$11=0,0,IF(Perfil_Area!$Z$14=0,0,MIN(Cadastro_Cargas!$E$11,MAX(Cadastro_Cargas!$F$11,Perfil_Area!$Z$14*RANDBETWEEN(85,115)/100))))</f>
        <v>2.367013373</v>
      </c>
    </row>
    <row r="5374" ht="15.0" customHeight="1">
      <c r="A5374" s="45">
        <v>45673.9583333333</v>
      </c>
      <c r="B5374" s="35">
        <v>23.0</v>
      </c>
      <c r="C5374" s="35" t="s">
        <v>129</v>
      </c>
      <c r="D5374" s="36" t="s">
        <v>107</v>
      </c>
      <c r="E5374" s="35" t="s">
        <v>173</v>
      </c>
      <c r="F5374" s="46">
        <f>IF(Cadastro_Cargas!$E$12=0,0,IF(Perfil_Area!$Z$16=0,0,MIN(Cadastro_Cargas!$E$12,MAX(Cadastro_Cargas!$F$12,Perfil_Area!$Z$16*RANDBETWEEN(85,115)/100))))</f>
        <v>0.178</v>
      </c>
    </row>
    <row r="5375" ht="15.0" customHeight="1">
      <c r="A5375" s="45">
        <v>45673.9583333333</v>
      </c>
      <c r="B5375" s="35">
        <v>23.0</v>
      </c>
      <c r="C5375" s="35" t="s">
        <v>129</v>
      </c>
      <c r="D5375" s="39" t="s">
        <v>31</v>
      </c>
      <c r="E5375" s="35" t="s">
        <v>174</v>
      </c>
      <c r="F5375" s="46">
        <f>IF(Cadastro_Cargas!$E$13=0,0,IF(Perfil_Area!$Z$4=0,0,MIN(Cadastro_Cargas!$E$13,MAX(Cadastro_Cargas!$F$13,Perfil_Area!$Z$4*RANDBETWEEN(85,115)/100))))</f>
        <v>1.1175</v>
      </c>
    </row>
    <row r="5376" ht="15.0" customHeight="1">
      <c r="A5376" s="45">
        <v>45673.9583333333</v>
      </c>
      <c r="B5376" s="35">
        <v>23.0</v>
      </c>
      <c r="C5376" s="35" t="s">
        <v>129</v>
      </c>
      <c r="D5376" s="40" t="s">
        <v>44</v>
      </c>
      <c r="E5376" s="35" t="s">
        <v>174</v>
      </c>
      <c r="F5376" s="46">
        <f>IF(Cadastro_Cargas!$E$14=0,0,IF(Perfil_Area!$Z$6=0,0,MIN(Cadastro_Cargas!$E$14,MAX(Cadastro_Cargas!$F$14,Perfil_Area!$Z$6*RANDBETWEEN(85,115)/100))))</f>
        <v>0.34278</v>
      </c>
    </row>
    <row r="5377" ht="15.0" customHeight="1">
      <c r="A5377" s="45">
        <v>45673.9583333333</v>
      </c>
      <c r="B5377" s="35">
        <v>23.0</v>
      </c>
      <c r="C5377" s="35" t="s">
        <v>129</v>
      </c>
      <c r="D5377" s="41" t="s">
        <v>56</v>
      </c>
      <c r="E5377" s="35" t="s">
        <v>174</v>
      </c>
      <c r="F5377" s="46">
        <f>IF(Cadastro_Cargas!$E$15=0,0,IF(Perfil_Area!$Z$8=0,0,MIN(Cadastro_Cargas!$E$15,MAX(Cadastro_Cargas!$F$15,Perfil_Area!$Z$8*RANDBETWEEN(85,115)/100))))</f>
        <v>0.336</v>
      </c>
    </row>
    <row r="5378" ht="15.0" customHeight="1">
      <c r="A5378" s="45">
        <v>45674.0</v>
      </c>
      <c r="B5378" s="35">
        <v>0.0</v>
      </c>
      <c r="C5378" s="35" t="s">
        <v>128</v>
      </c>
      <c r="D5378" s="36" t="s">
        <v>104</v>
      </c>
      <c r="E5378" s="35" t="s">
        <v>173</v>
      </c>
      <c r="F5378" s="46">
        <f>IF(Cadastro_Cargas!$E$2=0,0,IF(Perfil_Area!$C$9=0,0,MIN(Cadastro_Cargas!$E$2,MAX(Cadastro_Cargas!$F$2,Perfil_Area!$C$9*RANDBETWEEN(85,115)/100))))</f>
        <v>3.84</v>
      </c>
    </row>
    <row r="5379" ht="15.0" customHeight="1">
      <c r="A5379" s="45">
        <v>45674.0</v>
      </c>
      <c r="B5379" s="35">
        <v>0.0</v>
      </c>
      <c r="C5379" s="35" t="s">
        <v>128</v>
      </c>
      <c r="D5379" s="36" t="s">
        <v>105</v>
      </c>
      <c r="E5379" s="35" t="s">
        <v>173</v>
      </c>
      <c r="F5379" s="46">
        <f>IF(Cadastro_Cargas!$E$3=0,0,IF(Perfil_Area!$C$11=0,0,MIN(Cadastro_Cargas!$E$3,MAX(Cadastro_Cargas!$F$3,Perfil_Area!$C$11*RANDBETWEEN(85,115)/100))))</f>
        <v>0</v>
      </c>
    </row>
    <row r="5380" ht="15.0" customHeight="1">
      <c r="A5380" s="45">
        <v>45674.0</v>
      </c>
      <c r="B5380" s="35">
        <v>0.0</v>
      </c>
      <c r="C5380" s="35" t="s">
        <v>128</v>
      </c>
      <c r="D5380" s="36" t="s">
        <v>106</v>
      </c>
      <c r="E5380" s="35" t="s">
        <v>173</v>
      </c>
      <c r="F5380" s="46">
        <f>IF(Cadastro_Cargas!$E$4=0,0,IF(Perfil_Area!$C$13=0,0,MIN(Cadastro_Cargas!$E$4,MAX(Cadastro_Cargas!$F$4,Perfil_Area!$C$13*RANDBETWEEN(85,115)/100))))</f>
        <v>0</v>
      </c>
    </row>
    <row r="5381" ht="15.0" customHeight="1">
      <c r="A5381" s="45">
        <v>45674.0</v>
      </c>
      <c r="B5381" s="35">
        <v>0.0</v>
      </c>
      <c r="C5381" s="35" t="s">
        <v>128</v>
      </c>
      <c r="D5381" s="36" t="s">
        <v>107</v>
      </c>
      <c r="E5381" s="35" t="s">
        <v>173</v>
      </c>
      <c r="F5381" s="46">
        <f>IF(Cadastro_Cargas!$E$5=0,0,IF(Perfil_Area!$C$15=0,0,MIN(Cadastro_Cargas!$E$5,MAX(Cadastro_Cargas!$F$5,Perfil_Area!$C$15*RANDBETWEEN(85,115)/100))))</f>
        <v>0.2</v>
      </c>
    </row>
    <row r="5382" ht="15.0" customHeight="1">
      <c r="A5382" s="45">
        <v>45674.0</v>
      </c>
      <c r="B5382" s="35">
        <v>0.0</v>
      </c>
      <c r="C5382" s="35" t="s">
        <v>128</v>
      </c>
      <c r="D5382" s="39" t="s">
        <v>31</v>
      </c>
      <c r="E5382" s="35" t="s">
        <v>174</v>
      </c>
      <c r="F5382" s="46">
        <f>IF(Cadastro_Cargas!$E$6=0,0,IF(Perfil_Area!$C$3=0,0,MIN(Cadastro_Cargas!$E$6,MAX(Cadastro_Cargas!$F$6,Perfil_Area!$C$3*RANDBETWEEN(85,115)/100))))</f>
        <v>0.606</v>
      </c>
    </row>
    <row r="5383" ht="15.0" customHeight="1">
      <c r="A5383" s="45">
        <v>45674.0</v>
      </c>
      <c r="B5383" s="35">
        <v>0.0</v>
      </c>
      <c r="C5383" s="35" t="s">
        <v>128</v>
      </c>
      <c r="D5383" s="40" t="s">
        <v>44</v>
      </c>
      <c r="E5383" s="35" t="s">
        <v>174</v>
      </c>
      <c r="F5383" s="46">
        <f>IF(Cadastro_Cargas!$E$7=0,0,IF(Perfil_Area!$C$5=0,0,MIN(Cadastro_Cargas!$E$7,MAX(Cadastro_Cargas!$F$7,Perfil_Area!$C$5*RANDBETWEEN(85,115)/100))))</f>
        <v>0.24112</v>
      </c>
    </row>
    <row r="5384" ht="15.0" customHeight="1">
      <c r="A5384" s="45">
        <v>45674.0</v>
      </c>
      <c r="B5384" s="35">
        <v>0.0</v>
      </c>
      <c r="C5384" s="35" t="s">
        <v>128</v>
      </c>
      <c r="D5384" s="41" t="s">
        <v>56</v>
      </c>
      <c r="E5384" s="35" t="s">
        <v>174</v>
      </c>
      <c r="F5384" s="46">
        <f>IF(Cadastro_Cargas!$E$8=0,0,IF(Perfil_Area!$C$7=0,0,MIN(Cadastro_Cargas!$E$8,MAX(Cadastro_Cargas!$F$8,Perfil_Area!$C$7*RANDBETWEEN(85,115)/100))))</f>
        <v>0.176</v>
      </c>
    </row>
    <row r="5385" ht="15.0" customHeight="1">
      <c r="A5385" s="45">
        <v>45674.0</v>
      </c>
      <c r="B5385" s="35">
        <v>0.0</v>
      </c>
      <c r="C5385" s="35" t="s">
        <v>129</v>
      </c>
      <c r="D5385" s="36" t="s">
        <v>104</v>
      </c>
      <c r="E5385" s="35" t="s">
        <v>173</v>
      </c>
      <c r="F5385" s="46">
        <f>IF(Cadastro_Cargas!$E$9=0,0,IF(Perfil_Area!$C$10=0,0,MIN(Cadastro_Cargas!$E$9,MAX(Cadastro_Cargas!$F$9,Perfil_Area!$C$10*RANDBETWEEN(85,115)/100))))</f>
        <v>8</v>
      </c>
    </row>
    <row r="5386" ht="15.0" customHeight="1">
      <c r="A5386" s="45">
        <v>45674.0</v>
      </c>
      <c r="B5386" s="35">
        <v>0.0</v>
      </c>
      <c r="C5386" s="35" t="s">
        <v>129</v>
      </c>
      <c r="D5386" s="36" t="s">
        <v>105</v>
      </c>
      <c r="E5386" s="35" t="s">
        <v>173</v>
      </c>
      <c r="F5386" s="46">
        <f>IF(Cadastro_Cargas!$E$10=0,0,IF(Perfil_Area!$C$12=0,0,MIN(Cadastro_Cargas!$E$10,MAX(Cadastro_Cargas!$F$10,Perfil_Area!$C$12*RANDBETWEEN(85,115)/100))))</f>
        <v>17.6</v>
      </c>
    </row>
    <row r="5387" ht="15.0" customHeight="1">
      <c r="A5387" s="45">
        <v>45674.0</v>
      </c>
      <c r="B5387" s="35">
        <v>0.0</v>
      </c>
      <c r="C5387" s="35" t="s">
        <v>129</v>
      </c>
      <c r="D5387" s="36" t="s">
        <v>106</v>
      </c>
      <c r="E5387" s="35" t="s">
        <v>173</v>
      </c>
      <c r="F5387" s="46">
        <f>IF(Cadastro_Cargas!$E$11=0,0,IF(Perfil_Area!$C$14=0,0,MIN(Cadastro_Cargas!$E$11,MAX(Cadastro_Cargas!$F$11,Perfil_Area!$C$14*RANDBETWEEN(85,115)/100))))</f>
        <v>2.011961367</v>
      </c>
    </row>
    <row r="5388" ht="15.0" customHeight="1">
      <c r="A5388" s="45">
        <v>45674.0</v>
      </c>
      <c r="B5388" s="35">
        <v>0.0</v>
      </c>
      <c r="C5388" s="35" t="s">
        <v>129</v>
      </c>
      <c r="D5388" s="36" t="s">
        <v>107</v>
      </c>
      <c r="E5388" s="35" t="s">
        <v>173</v>
      </c>
      <c r="F5388" s="46">
        <f>IF(Cadastro_Cargas!$E$12=0,0,IF(Perfil_Area!$C$16=0,0,MIN(Cadastro_Cargas!$E$12,MAX(Cadastro_Cargas!$F$12,Perfil_Area!$C$16*RANDBETWEEN(85,115)/100))))</f>
        <v>0.184</v>
      </c>
    </row>
    <row r="5389" ht="15.0" customHeight="1">
      <c r="A5389" s="45">
        <v>45674.0</v>
      </c>
      <c r="B5389" s="35">
        <v>0.0</v>
      </c>
      <c r="C5389" s="35" t="s">
        <v>129</v>
      </c>
      <c r="D5389" s="39" t="s">
        <v>31</v>
      </c>
      <c r="E5389" s="35" t="s">
        <v>174</v>
      </c>
      <c r="F5389" s="46">
        <f>IF(Cadastro_Cargas!$E$13=0,0,IF(Perfil_Area!$C$4=0,0,MIN(Cadastro_Cargas!$E$13,MAX(Cadastro_Cargas!$F$13,Perfil_Area!$C$4*RANDBETWEEN(85,115)/100))))</f>
        <v>1.1175</v>
      </c>
    </row>
    <row r="5390" ht="15.0" customHeight="1">
      <c r="A5390" s="45">
        <v>45674.0</v>
      </c>
      <c r="B5390" s="35">
        <v>0.0</v>
      </c>
      <c r="C5390" s="35" t="s">
        <v>129</v>
      </c>
      <c r="D5390" s="40" t="s">
        <v>44</v>
      </c>
      <c r="E5390" s="35" t="s">
        <v>174</v>
      </c>
      <c r="F5390" s="46">
        <f>IF(Cadastro_Cargas!$E$14=0,0,IF(Perfil_Area!$C$6=0,0,MIN(Cadastro_Cargas!$E$14,MAX(Cadastro_Cargas!$F$14,Perfil_Area!$C$6*RANDBETWEEN(85,115)/100))))</f>
        <v>0.33884</v>
      </c>
    </row>
    <row r="5391" ht="15.0" customHeight="1">
      <c r="A5391" s="45">
        <v>45674.0</v>
      </c>
      <c r="B5391" s="35">
        <v>0.0</v>
      </c>
      <c r="C5391" s="35" t="s">
        <v>129</v>
      </c>
      <c r="D5391" s="41" t="s">
        <v>56</v>
      </c>
      <c r="E5391" s="35" t="s">
        <v>174</v>
      </c>
      <c r="F5391" s="46">
        <f>IF(Cadastro_Cargas!$E$15=0,0,IF(Perfil_Area!$C$8=0,0,MIN(Cadastro_Cargas!$E$15,MAX(Cadastro_Cargas!$F$15,Perfil_Area!$C$8*RANDBETWEEN(85,115)/100))))</f>
        <v>0.336</v>
      </c>
    </row>
    <row r="5392" ht="15.0" customHeight="1">
      <c r="A5392" s="45">
        <v>45674.0416666667</v>
      </c>
      <c r="B5392" s="35">
        <v>1.0</v>
      </c>
      <c r="C5392" s="35" t="s">
        <v>128</v>
      </c>
      <c r="D5392" s="36" t="s">
        <v>104</v>
      </c>
      <c r="E5392" s="35" t="s">
        <v>173</v>
      </c>
      <c r="F5392" s="46">
        <f>IF(Cadastro_Cargas!$E$2=0,0,IF(Perfil_Area!$D$9=0,0,MIN(Cadastro_Cargas!$E$2,MAX(Cadastro_Cargas!$F$2,Perfil_Area!$D$9*RANDBETWEEN(85,115)/100))))</f>
        <v>3.4</v>
      </c>
    </row>
    <row r="5393" ht="15.0" customHeight="1">
      <c r="A5393" s="45">
        <v>45674.0416666667</v>
      </c>
      <c r="B5393" s="35">
        <v>1.0</v>
      </c>
      <c r="C5393" s="35" t="s">
        <v>128</v>
      </c>
      <c r="D5393" s="36" t="s">
        <v>105</v>
      </c>
      <c r="E5393" s="35" t="s">
        <v>173</v>
      </c>
      <c r="F5393" s="46">
        <f>IF(Cadastro_Cargas!$E$3=0,0,IF(Perfil_Area!$D$11=0,0,MIN(Cadastro_Cargas!$E$3,MAX(Cadastro_Cargas!$F$3,Perfil_Area!$D$11*RANDBETWEEN(85,115)/100))))</f>
        <v>0</v>
      </c>
    </row>
    <row r="5394" ht="15.0" customHeight="1">
      <c r="A5394" s="45">
        <v>45674.0416666667</v>
      </c>
      <c r="B5394" s="35">
        <v>1.0</v>
      </c>
      <c r="C5394" s="35" t="s">
        <v>128</v>
      </c>
      <c r="D5394" s="36" t="s">
        <v>106</v>
      </c>
      <c r="E5394" s="35" t="s">
        <v>173</v>
      </c>
      <c r="F5394" s="46">
        <f>IF(Cadastro_Cargas!$E$4=0,0,IF(Perfil_Area!$D$13=0,0,MIN(Cadastro_Cargas!$E$4,MAX(Cadastro_Cargas!$F$4,Perfil_Area!$D$13*RANDBETWEEN(85,115)/100))))</f>
        <v>0</v>
      </c>
    </row>
    <row r="5395" ht="15.0" customHeight="1">
      <c r="A5395" s="45">
        <v>45674.0416666667</v>
      </c>
      <c r="B5395" s="35">
        <v>1.0</v>
      </c>
      <c r="C5395" s="35" t="s">
        <v>128</v>
      </c>
      <c r="D5395" s="36" t="s">
        <v>107</v>
      </c>
      <c r="E5395" s="35" t="s">
        <v>173</v>
      </c>
      <c r="F5395" s="46">
        <f>IF(Cadastro_Cargas!$E$5=0,0,IF(Perfil_Area!$D$15=0,0,MIN(Cadastro_Cargas!$E$5,MAX(Cadastro_Cargas!$F$5,Perfil_Area!$D$15*RANDBETWEEN(85,115)/100))))</f>
        <v>0.18</v>
      </c>
    </row>
    <row r="5396" ht="15.0" customHeight="1">
      <c r="A5396" s="45">
        <v>45674.0416666667</v>
      </c>
      <c r="B5396" s="35">
        <v>1.0</v>
      </c>
      <c r="C5396" s="35" t="s">
        <v>128</v>
      </c>
      <c r="D5396" s="39" t="s">
        <v>31</v>
      </c>
      <c r="E5396" s="35" t="s">
        <v>174</v>
      </c>
      <c r="F5396" s="46">
        <f>IF(Cadastro_Cargas!$E$6=0,0,IF(Perfil_Area!$D$3=0,0,MIN(Cadastro_Cargas!$E$6,MAX(Cadastro_Cargas!$F$6,Perfil_Area!$D$3*RANDBETWEEN(85,115)/100))))</f>
        <v>0.606</v>
      </c>
    </row>
    <row r="5397" ht="15.0" customHeight="1">
      <c r="A5397" s="45">
        <v>45674.0416666667</v>
      </c>
      <c r="B5397" s="35">
        <v>1.0</v>
      </c>
      <c r="C5397" s="35" t="s">
        <v>128</v>
      </c>
      <c r="D5397" s="40" t="s">
        <v>44</v>
      </c>
      <c r="E5397" s="35" t="s">
        <v>174</v>
      </c>
      <c r="F5397" s="46">
        <f>IF(Cadastro_Cargas!$E$7=0,0,IF(Perfil_Area!$D$5=0,0,MIN(Cadastro_Cargas!$E$7,MAX(Cadastro_Cargas!$F$7,Perfil_Area!$D$5*RANDBETWEEN(85,115)/100))))</f>
        <v>0.2877</v>
      </c>
    </row>
    <row r="5398" ht="15.0" customHeight="1">
      <c r="A5398" s="45">
        <v>45674.0416666667</v>
      </c>
      <c r="B5398" s="35">
        <v>1.0</v>
      </c>
      <c r="C5398" s="35" t="s">
        <v>128</v>
      </c>
      <c r="D5398" s="41" t="s">
        <v>56</v>
      </c>
      <c r="E5398" s="35" t="s">
        <v>174</v>
      </c>
      <c r="F5398" s="46">
        <f>IF(Cadastro_Cargas!$E$8=0,0,IF(Perfil_Area!$D$7=0,0,MIN(Cadastro_Cargas!$E$8,MAX(Cadastro_Cargas!$F$8,Perfil_Area!$D$7*RANDBETWEEN(85,115)/100))))</f>
        <v>0.16192</v>
      </c>
    </row>
    <row r="5399" ht="15.0" customHeight="1">
      <c r="A5399" s="45">
        <v>45674.0416666667</v>
      </c>
      <c r="B5399" s="35">
        <v>1.0</v>
      </c>
      <c r="C5399" s="35" t="s">
        <v>129</v>
      </c>
      <c r="D5399" s="36" t="s">
        <v>104</v>
      </c>
      <c r="E5399" s="35" t="s">
        <v>173</v>
      </c>
      <c r="F5399" s="46">
        <f>IF(Cadastro_Cargas!$E$9=0,0,IF(Perfil_Area!$D$10=0,0,MIN(Cadastro_Cargas!$E$9,MAX(Cadastro_Cargas!$F$9,Perfil_Area!$D$10*RANDBETWEEN(85,115)/100))))</f>
        <v>8</v>
      </c>
    </row>
    <row r="5400" ht="15.0" customHeight="1">
      <c r="A5400" s="45">
        <v>45674.0416666667</v>
      </c>
      <c r="B5400" s="35">
        <v>1.0</v>
      </c>
      <c r="C5400" s="35" t="s">
        <v>129</v>
      </c>
      <c r="D5400" s="36" t="s">
        <v>105</v>
      </c>
      <c r="E5400" s="35" t="s">
        <v>173</v>
      </c>
      <c r="F5400" s="46">
        <f>IF(Cadastro_Cargas!$E$10=0,0,IF(Perfil_Area!$D$12=0,0,MIN(Cadastro_Cargas!$E$10,MAX(Cadastro_Cargas!$F$10,Perfil_Area!$D$12*RANDBETWEEN(85,115)/100))))</f>
        <v>15.84</v>
      </c>
    </row>
    <row r="5401" ht="15.0" customHeight="1">
      <c r="A5401" s="45">
        <v>45674.0416666667</v>
      </c>
      <c r="B5401" s="35">
        <v>1.0</v>
      </c>
      <c r="C5401" s="35" t="s">
        <v>129</v>
      </c>
      <c r="D5401" s="36" t="s">
        <v>106</v>
      </c>
      <c r="E5401" s="35" t="s">
        <v>173</v>
      </c>
      <c r="F5401" s="46">
        <f>IF(Cadastro_Cargas!$E$11=0,0,IF(Perfil_Area!$D$14=0,0,MIN(Cadastro_Cargas!$E$11,MAX(Cadastro_Cargas!$F$11,Perfil_Area!$D$14*RANDBETWEEN(85,115)/100))))</f>
        <v>2.0751263</v>
      </c>
    </row>
    <row r="5402" ht="15.0" customHeight="1">
      <c r="A5402" s="45">
        <v>45674.0416666667</v>
      </c>
      <c r="B5402" s="35">
        <v>1.0</v>
      </c>
      <c r="C5402" s="35" t="s">
        <v>129</v>
      </c>
      <c r="D5402" s="36" t="s">
        <v>107</v>
      </c>
      <c r="E5402" s="35" t="s">
        <v>173</v>
      </c>
      <c r="F5402" s="46">
        <f>IF(Cadastro_Cargas!$E$12=0,0,IF(Perfil_Area!$D$16=0,0,MIN(Cadastro_Cargas!$E$12,MAX(Cadastro_Cargas!$F$12,Perfil_Area!$D$16*RANDBETWEEN(85,115)/100))))</f>
        <v>0.2</v>
      </c>
    </row>
    <row r="5403" ht="15.0" customHeight="1">
      <c r="A5403" s="45">
        <v>45674.0416666667</v>
      </c>
      <c r="B5403" s="35">
        <v>1.0</v>
      </c>
      <c r="C5403" s="35" t="s">
        <v>129</v>
      </c>
      <c r="D5403" s="39" t="s">
        <v>31</v>
      </c>
      <c r="E5403" s="35" t="s">
        <v>174</v>
      </c>
      <c r="F5403" s="46">
        <f>IF(Cadastro_Cargas!$E$13=0,0,IF(Perfil_Area!$D$4=0,0,MIN(Cadastro_Cargas!$E$13,MAX(Cadastro_Cargas!$F$13,Perfil_Area!$D$4*RANDBETWEEN(85,115)/100))))</f>
        <v>1.1175</v>
      </c>
    </row>
    <row r="5404" ht="15.0" customHeight="1">
      <c r="A5404" s="45">
        <v>45674.0416666667</v>
      </c>
      <c r="B5404" s="35">
        <v>1.0</v>
      </c>
      <c r="C5404" s="35" t="s">
        <v>129</v>
      </c>
      <c r="D5404" s="40" t="s">
        <v>44</v>
      </c>
      <c r="E5404" s="35" t="s">
        <v>174</v>
      </c>
      <c r="F5404" s="46">
        <f>IF(Cadastro_Cargas!$E$14=0,0,IF(Perfil_Area!$D$6=0,0,MIN(Cadastro_Cargas!$E$14,MAX(Cadastro_Cargas!$F$14,Perfil_Area!$D$6*RANDBETWEEN(85,115)/100))))</f>
        <v>0.44916</v>
      </c>
    </row>
    <row r="5405" ht="15.0" customHeight="1">
      <c r="A5405" s="45">
        <v>45674.0416666667</v>
      </c>
      <c r="B5405" s="35">
        <v>1.0</v>
      </c>
      <c r="C5405" s="35" t="s">
        <v>129</v>
      </c>
      <c r="D5405" s="41" t="s">
        <v>56</v>
      </c>
      <c r="E5405" s="35" t="s">
        <v>174</v>
      </c>
      <c r="F5405" s="46">
        <f>IF(Cadastro_Cargas!$E$15=0,0,IF(Perfil_Area!$D$8=0,0,MIN(Cadastro_Cargas!$E$15,MAX(Cadastro_Cargas!$F$15,Perfil_Area!$D$8*RANDBETWEEN(85,115)/100))))</f>
        <v>0.30912</v>
      </c>
    </row>
    <row r="5406" ht="15.0" customHeight="1">
      <c r="A5406" s="45">
        <v>45674.0833333333</v>
      </c>
      <c r="B5406" s="35">
        <v>2.0</v>
      </c>
      <c r="C5406" s="35" t="s">
        <v>128</v>
      </c>
      <c r="D5406" s="36" t="s">
        <v>104</v>
      </c>
      <c r="E5406" s="35" t="s">
        <v>173</v>
      </c>
      <c r="F5406" s="46">
        <f>IF(Cadastro_Cargas!$E$2=0,0,IF(Perfil_Area!$E$9=0,0,MIN(Cadastro_Cargas!$E$2,MAX(Cadastro_Cargas!$F$2,Perfil_Area!$E$9*RANDBETWEEN(85,115)/100))))</f>
        <v>3.88</v>
      </c>
    </row>
    <row r="5407" ht="15.0" customHeight="1">
      <c r="A5407" s="45">
        <v>45674.0833333333</v>
      </c>
      <c r="B5407" s="35">
        <v>2.0</v>
      </c>
      <c r="C5407" s="35" t="s">
        <v>128</v>
      </c>
      <c r="D5407" s="36" t="s">
        <v>105</v>
      </c>
      <c r="E5407" s="35" t="s">
        <v>173</v>
      </c>
      <c r="F5407" s="46">
        <f>IF(Cadastro_Cargas!$E$3=0,0,IF(Perfil_Area!$E$11=0,0,MIN(Cadastro_Cargas!$E$3,MAX(Cadastro_Cargas!$F$3,Perfil_Area!$E$11*RANDBETWEEN(85,115)/100))))</f>
        <v>0</v>
      </c>
    </row>
    <row r="5408" ht="15.0" customHeight="1">
      <c r="A5408" s="45">
        <v>45674.0833333333</v>
      </c>
      <c r="B5408" s="35">
        <v>2.0</v>
      </c>
      <c r="C5408" s="35" t="s">
        <v>128</v>
      </c>
      <c r="D5408" s="36" t="s">
        <v>106</v>
      </c>
      <c r="E5408" s="35" t="s">
        <v>173</v>
      </c>
      <c r="F5408" s="46">
        <f>IF(Cadastro_Cargas!$E$4=0,0,IF(Perfil_Area!$E$13=0,0,MIN(Cadastro_Cargas!$E$4,MAX(Cadastro_Cargas!$F$4,Perfil_Area!$E$13*RANDBETWEEN(85,115)/100))))</f>
        <v>0</v>
      </c>
    </row>
    <row r="5409" ht="15.0" customHeight="1">
      <c r="A5409" s="45">
        <v>45674.0833333333</v>
      </c>
      <c r="B5409" s="35">
        <v>2.0</v>
      </c>
      <c r="C5409" s="35" t="s">
        <v>128</v>
      </c>
      <c r="D5409" s="36" t="s">
        <v>107</v>
      </c>
      <c r="E5409" s="35" t="s">
        <v>173</v>
      </c>
      <c r="F5409" s="46">
        <f>IF(Cadastro_Cargas!$E$5=0,0,IF(Perfil_Area!$E$15=0,0,MIN(Cadastro_Cargas!$E$5,MAX(Cadastro_Cargas!$F$5,Perfil_Area!$E$15*RANDBETWEEN(85,115)/100))))</f>
        <v>0.2</v>
      </c>
    </row>
    <row r="5410" ht="15.0" customHeight="1">
      <c r="A5410" s="45">
        <v>45674.0833333333</v>
      </c>
      <c r="B5410" s="35">
        <v>2.0</v>
      </c>
      <c r="C5410" s="35" t="s">
        <v>128</v>
      </c>
      <c r="D5410" s="39" t="s">
        <v>31</v>
      </c>
      <c r="E5410" s="35" t="s">
        <v>174</v>
      </c>
      <c r="F5410" s="46">
        <f>IF(Cadastro_Cargas!$E$6=0,0,IF(Perfil_Area!$E$3=0,0,MIN(Cadastro_Cargas!$E$6,MAX(Cadastro_Cargas!$F$6,Perfil_Area!$E$3*RANDBETWEEN(85,115)/100))))</f>
        <v>0.606</v>
      </c>
    </row>
    <row r="5411" ht="15.0" customHeight="1">
      <c r="A5411" s="45">
        <v>45674.0833333333</v>
      </c>
      <c r="B5411" s="35">
        <v>2.0</v>
      </c>
      <c r="C5411" s="35" t="s">
        <v>128</v>
      </c>
      <c r="D5411" s="40" t="s">
        <v>44</v>
      </c>
      <c r="E5411" s="35" t="s">
        <v>174</v>
      </c>
      <c r="F5411" s="46">
        <f>IF(Cadastro_Cargas!$E$7=0,0,IF(Perfil_Area!$E$5=0,0,MIN(Cadastro_Cargas!$E$7,MAX(Cadastro_Cargas!$F$7,Perfil_Area!$E$5*RANDBETWEEN(85,115)/100))))</f>
        <v>0.29318</v>
      </c>
    </row>
    <row r="5412" ht="15.0" customHeight="1">
      <c r="A5412" s="45">
        <v>45674.0833333333</v>
      </c>
      <c r="B5412" s="35">
        <v>2.0</v>
      </c>
      <c r="C5412" s="35" t="s">
        <v>128</v>
      </c>
      <c r="D5412" s="41" t="s">
        <v>56</v>
      </c>
      <c r="E5412" s="35" t="s">
        <v>174</v>
      </c>
      <c r="F5412" s="46">
        <f>IF(Cadastro_Cargas!$E$8=0,0,IF(Perfil_Area!$E$7=0,0,MIN(Cadastro_Cargas!$E$8,MAX(Cadastro_Cargas!$F$8,Perfil_Area!$E$7*RANDBETWEEN(85,115)/100))))</f>
        <v>0.176</v>
      </c>
    </row>
    <row r="5413" ht="15.0" customHeight="1">
      <c r="A5413" s="45">
        <v>45674.0833333333</v>
      </c>
      <c r="B5413" s="35">
        <v>2.0</v>
      </c>
      <c r="C5413" s="35" t="s">
        <v>129</v>
      </c>
      <c r="D5413" s="36" t="s">
        <v>104</v>
      </c>
      <c r="E5413" s="35" t="s">
        <v>173</v>
      </c>
      <c r="F5413" s="46">
        <f>IF(Cadastro_Cargas!$E$9=0,0,IF(Perfil_Area!$E$10=0,0,MIN(Cadastro_Cargas!$E$9,MAX(Cadastro_Cargas!$F$9,Perfil_Area!$E$10*RANDBETWEEN(85,115)/100))))</f>
        <v>7.92</v>
      </c>
    </row>
    <row r="5414" ht="15.0" customHeight="1">
      <c r="A5414" s="45">
        <v>45674.0833333333</v>
      </c>
      <c r="B5414" s="35">
        <v>2.0</v>
      </c>
      <c r="C5414" s="35" t="s">
        <v>129</v>
      </c>
      <c r="D5414" s="36" t="s">
        <v>105</v>
      </c>
      <c r="E5414" s="35" t="s">
        <v>173</v>
      </c>
      <c r="F5414" s="46">
        <f>IF(Cadastro_Cargas!$E$10=0,0,IF(Perfil_Area!$E$12=0,0,MIN(Cadastro_Cargas!$E$10,MAX(Cadastro_Cargas!$F$10,Perfil_Area!$E$12*RANDBETWEEN(85,115)/100))))</f>
        <v>0</v>
      </c>
    </row>
    <row r="5415" ht="15.0" customHeight="1">
      <c r="A5415" s="45">
        <v>45674.0833333333</v>
      </c>
      <c r="B5415" s="35">
        <v>2.0</v>
      </c>
      <c r="C5415" s="35" t="s">
        <v>129</v>
      </c>
      <c r="D5415" s="36" t="s">
        <v>106</v>
      </c>
      <c r="E5415" s="35" t="s">
        <v>173</v>
      </c>
      <c r="F5415" s="46">
        <f>IF(Cadastro_Cargas!$E$11=0,0,IF(Perfil_Area!$E$14=0,0,MIN(Cadastro_Cargas!$E$11,MAX(Cadastro_Cargas!$F$11,Perfil_Area!$E$14*RANDBETWEEN(85,115)/100))))</f>
        <v>2.07013373</v>
      </c>
    </row>
    <row r="5416" ht="15.0" customHeight="1">
      <c r="A5416" s="45">
        <v>45674.0833333333</v>
      </c>
      <c r="B5416" s="35">
        <v>2.0</v>
      </c>
      <c r="C5416" s="35" t="s">
        <v>129</v>
      </c>
      <c r="D5416" s="36" t="s">
        <v>107</v>
      </c>
      <c r="E5416" s="35" t="s">
        <v>173</v>
      </c>
      <c r="F5416" s="46">
        <f>IF(Cadastro_Cargas!$E$12=0,0,IF(Perfil_Area!$E$16=0,0,MIN(Cadastro_Cargas!$E$12,MAX(Cadastro_Cargas!$F$12,Perfil_Area!$E$16*RANDBETWEEN(85,115)/100))))</f>
        <v>0.2</v>
      </c>
    </row>
    <row r="5417" ht="15.0" customHeight="1">
      <c r="A5417" s="45">
        <v>45674.0833333333</v>
      </c>
      <c r="B5417" s="35">
        <v>2.0</v>
      </c>
      <c r="C5417" s="35" t="s">
        <v>129</v>
      </c>
      <c r="D5417" s="39" t="s">
        <v>31</v>
      </c>
      <c r="E5417" s="35" t="s">
        <v>174</v>
      </c>
      <c r="F5417" s="46">
        <f>IF(Cadastro_Cargas!$E$13=0,0,IF(Perfil_Area!$E$4=0,0,MIN(Cadastro_Cargas!$E$13,MAX(Cadastro_Cargas!$F$13,Perfil_Area!$E$4*RANDBETWEEN(85,115)/100))))</f>
        <v>1.1175</v>
      </c>
    </row>
    <row r="5418" ht="15.0" customHeight="1">
      <c r="A5418" s="45">
        <v>45674.0833333333</v>
      </c>
      <c r="B5418" s="35">
        <v>2.0</v>
      </c>
      <c r="C5418" s="35" t="s">
        <v>129</v>
      </c>
      <c r="D5418" s="40" t="s">
        <v>44</v>
      </c>
      <c r="E5418" s="35" t="s">
        <v>174</v>
      </c>
      <c r="F5418" s="46">
        <f>IF(Cadastro_Cargas!$E$14=0,0,IF(Perfil_Area!$E$6=0,0,MIN(Cadastro_Cargas!$E$14,MAX(Cadastro_Cargas!$F$14,Perfil_Area!$E$6*RANDBETWEEN(85,115)/100))))</f>
        <v>0.3349</v>
      </c>
    </row>
    <row r="5419" ht="15.0" customHeight="1">
      <c r="A5419" s="45">
        <v>45674.0833333333</v>
      </c>
      <c r="B5419" s="35">
        <v>2.0</v>
      </c>
      <c r="C5419" s="35" t="s">
        <v>129</v>
      </c>
      <c r="D5419" s="41" t="s">
        <v>56</v>
      </c>
      <c r="E5419" s="35" t="s">
        <v>174</v>
      </c>
      <c r="F5419" s="46">
        <f>IF(Cadastro_Cargas!$E$15=0,0,IF(Perfil_Area!$E$8=0,0,MIN(Cadastro_Cargas!$E$15,MAX(Cadastro_Cargas!$F$15,Perfil_Area!$E$8*RANDBETWEEN(85,115)/100))))</f>
        <v>0.3024</v>
      </c>
    </row>
    <row r="5420" ht="15.0" customHeight="1">
      <c r="A5420" s="45">
        <v>45674.125</v>
      </c>
      <c r="B5420" s="35">
        <v>3.0</v>
      </c>
      <c r="C5420" s="35" t="s">
        <v>128</v>
      </c>
      <c r="D5420" s="36" t="s">
        <v>104</v>
      </c>
      <c r="E5420" s="35" t="s">
        <v>173</v>
      </c>
      <c r="F5420" s="46">
        <f>IF(Cadastro_Cargas!$E$2=0,0,IF(Perfil_Area!$F$9=0,0,MIN(Cadastro_Cargas!$E$2,MAX(Cadastro_Cargas!$F$2,Perfil_Area!$F$9*RANDBETWEEN(85,115)/100))))</f>
        <v>4</v>
      </c>
    </row>
    <row r="5421" ht="15.0" customHeight="1">
      <c r="A5421" s="45">
        <v>45674.125</v>
      </c>
      <c r="B5421" s="35">
        <v>3.0</v>
      </c>
      <c r="C5421" s="35" t="s">
        <v>128</v>
      </c>
      <c r="D5421" s="36" t="s">
        <v>105</v>
      </c>
      <c r="E5421" s="35" t="s">
        <v>173</v>
      </c>
      <c r="F5421" s="46">
        <f>IF(Cadastro_Cargas!$E$3=0,0,IF(Perfil_Area!$F$11=0,0,MIN(Cadastro_Cargas!$E$3,MAX(Cadastro_Cargas!$F$3,Perfil_Area!$F$11*RANDBETWEEN(85,115)/100))))</f>
        <v>0</v>
      </c>
    </row>
    <row r="5422" ht="15.0" customHeight="1">
      <c r="A5422" s="45">
        <v>45674.125</v>
      </c>
      <c r="B5422" s="35">
        <v>3.0</v>
      </c>
      <c r="C5422" s="35" t="s">
        <v>128</v>
      </c>
      <c r="D5422" s="36" t="s">
        <v>106</v>
      </c>
      <c r="E5422" s="35" t="s">
        <v>173</v>
      </c>
      <c r="F5422" s="46">
        <f>IF(Cadastro_Cargas!$E$4=0,0,IF(Perfil_Area!$F$13=0,0,MIN(Cadastro_Cargas!$E$4,MAX(Cadastro_Cargas!$F$4,Perfil_Area!$F$13*RANDBETWEEN(85,115)/100))))</f>
        <v>0</v>
      </c>
    </row>
    <row r="5423" ht="15.0" customHeight="1">
      <c r="A5423" s="45">
        <v>45674.125</v>
      </c>
      <c r="B5423" s="35">
        <v>3.0</v>
      </c>
      <c r="C5423" s="35" t="s">
        <v>128</v>
      </c>
      <c r="D5423" s="36" t="s">
        <v>107</v>
      </c>
      <c r="E5423" s="35" t="s">
        <v>173</v>
      </c>
      <c r="F5423" s="46">
        <f>IF(Cadastro_Cargas!$E$5=0,0,IF(Perfil_Area!$F$15=0,0,MIN(Cadastro_Cargas!$E$5,MAX(Cadastro_Cargas!$F$5,Perfil_Area!$F$15*RANDBETWEEN(85,115)/100))))</f>
        <v>0.19</v>
      </c>
    </row>
    <row r="5424" ht="15.0" customHeight="1">
      <c r="A5424" s="45">
        <v>45674.125</v>
      </c>
      <c r="B5424" s="35">
        <v>3.0</v>
      </c>
      <c r="C5424" s="35" t="s">
        <v>128</v>
      </c>
      <c r="D5424" s="39" t="s">
        <v>31</v>
      </c>
      <c r="E5424" s="35" t="s">
        <v>174</v>
      </c>
      <c r="F5424" s="46">
        <f>IF(Cadastro_Cargas!$E$6=0,0,IF(Perfil_Area!$F$3=0,0,MIN(Cadastro_Cargas!$E$6,MAX(Cadastro_Cargas!$F$6,Perfil_Area!$F$3*RANDBETWEEN(85,115)/100))))</f>
        <v>0.606</v>
      </c>
    </row>
    <row r="5425" ht="15.0" customHeight="1">
      <c r="A5425" s="45">
        <v>45674.125</v>
      </c>
      <c r="B5425" s="35">
        <v>3.0</v>
      </c>
      <c r="C5425" s="35" t="s">
        <v>128</v>
      </c>
      <c r="D5425" s="40" t="s">
        <v>44</v>
      </c>
      <c r="E5425" s="35" t="s">
        <v>174</v>
      </c>
      <c r="F5425" s="46">
        <f>IF(Cadastro_Cargas!$E$7=0,0,IF(Perfil_Area!$F$5=0,0,MIN(Cadastro_Cargas!$E$7,MAX(Cadastro_Cargas!$F$7,Perfil_Area!$F$5*RANDBETWEEN(85,115)/100))))</f>
        <v>0.27674</v>
      </c>
    </row>
    <row r="5426" ht="15.0" customHeight="1">
      <c r="A5426" s="45">
        <v>45674.125</v>
      </c>
      <c r="B5426" s="35">
        <v>3.0</v>
      </c>
      <c r="C5426" s="35" t="s">
        <v>128</v>
      </c>
      <c r="D5426" s="41" t="s">
        <v>56</v>
      </c>
      <c r="E5426" s="35" t="s">
        <v>174</v>
      </c>
      <c r="F5426" s="46">
        <f>IF(Cadastro_Cargas!$E$8=0,0,IF(Perfil_Area!$F$7=0,0,MIN(Cadastro_Cargas!$E$8,MAX(Cadastro_Cargas!$F$8,Perfil_Area!$F$7*RANDBETWEEN(85,115)/100))))</f>
        <v>0.176</v>
      </c>
    </row>
    <row r="5427" ht="15.0" customHeight="1">
      <c r="A5427" s="45">
        <v>45674.125</v>
      </c>
      <c r="B5427" s="35">
        <v>3.0</v>
      </c>
      <c r="C5427" s="35" t="s">
        <v>129</v>
      </c>
      <c r="D5427" s="36" t="s">
        <v>104</v>
      </c>
      <c r="E5427" s="35" t="s">
        <v>173</v>
      </c>
      <c r="F5427" s="46">
        <f>IF(Cadastro_Cargas!$E$9=0,0,IF(Perfil_Area!$F$10=0,0,MIN(Cadastro_Cargas!$E$9,MAX(Cadastro_Cargas!$F$9,Perfil_Area!$F$10*RANDBETWEEN(85,115)/100))))</f>
        <v>7.68</v>
      </c>
    </row>
    <row r="5428" ht="15.0" customHeight="1">
      <c r="A5428" s="45">
        <v>45674.125</v>
      </c>
      <c r="B5428" s="35">
        <v>3.0</v>
      </c>
      <c r="C5428" s="35" t="s">
        <v>129</v>
      </c>
      <c r="D5428" s="36" t="s">
        <v>105</v>
      </c>
      <c r="E5428" s="35" t="s">
        <v>173</v>
      </c>
      <c r="F5428" s="46">
        <f>IF(Cadastro_Cargas!$E$10=0,0,IF(Perfil_Area!$F$12=0,0,MIN(Cadastro_Cargas!$E$10,MAX(Cadastro_Cargas!$F$10,Perfil_Area!$F$12*RANDBETWEEN(85,115)/100))))</f>
        <v>0</v>
      </c>
    </row>
    <row r="5429" ht="15.0" customHeight="1">
      <c r="A5429" s="45">
        <v>45674.125</v>
      </c>
      <c r="B5429" s="35">
        <v>3.0</v>
      </c>
      <c r="C5429" s="35" t="s">
        <v>129</v>
      </c>
      <c r="D5429" s="36" t="s">
        <v>106</v>
      </c>
      <c r="E5429" s="35" t="s">
        <v>173</v>
      </c>
      <c r="F5429" s="46">
        <f>IF(Cadastro_Cargas!$E$11=0,0,IF(Perfil_Area!$F$14=0,0,MIN(Cadastro_Cargas!$E$11,MAX(Cadastro_Cargas!$F$11,Perfil_Area!$F$14*RANDBETWEEN(85,115)/100))))</f>
        <v>2.367013373</v>
      </c>
    </row>
    <row r="5430" ht="15.0" customHeight="1">
      <c r="A5430" s="45">
        <v>45674.125</v>
      </c>
      <c r="B5430" s="35">
        <v>3.0</v>
      </c>
      <c r="C5430" s="35" t="s">
        <v>129</v>
      </c>
      <c r="D5430" s="36" t="s">
        <v>107</v>
      </c>
      <c r="E5430" s="35" t="s">
        <v>173</v>
      </c>
      <c r="F5430" s="46">
        <f>IF(Cadastro_Cargas!$E$12=0,0,IF(Perfil_Area!$F$16=0,0,MIN(Cadastro_Cargas!$E$12,MAX(Cadastro_Cargas!$F$12,Perfil_Area!$F$16*RANDBETWEEN(85,115)/100))))</f>
        <v>0.172</v>
      </c>
    </row>
    <row r="5431" ht="15.0" customHeight="1">
      <c r="A5431" s="45">
        <v>45674.125</v>
      </c>
      <c r="B5431" s="35">
        <v>3.0</v>
      </c>
      <c r="C5431" s="35" t="s">
        <v>129</v>
      </c>
      <c r="D5431" s="39" t="s">
        <v>31</v>
      </c>
      <c r="E5431" s="35" t="s">
        <v>174</v>
      </c>
      <c r="F5431" s="46">
        <f>IF(Cadastro_Cargas!$E$13=0,0,IF(Perfil_Area!$F$4=0,0,MIN(Cadastro_Cargas!$E$13,MAX(Cadastro_Cargas!$F$13,Perfil_Area!$F$4*RANDBETWEEN(85,115)/100))))</f>
        <v>1.1175</v>
      </c>
    </row>
    <row r="5432" ht="15.0" customHeight="1">
      <c r="A5432" s="45">
        <v>45674.125</v>
      </c>
      <c r="B5432" s="35">
        <v>3.0</v>
      </c>
      <c r="C5432" s="35" t="s">
        <v>129</v>
      </c>
      <c r="D5432" s="40" t="s">
        <v>44</v>
      </c>
      <c r="E5432" s="35" t="s">
        <v>174</v>
      </c>
      <c r="F5432" s="46">
        <f>IF(Cadastro_Cargas!$E$14=0,0,IF(Perfil_Area!$F$6=0,0,MIN(Cadastro_Cargas!$E$14,MAX(Cadastro_Cargas!$F$14,Perfil_Area!$F$6*RANDBETWEEN(85,115)/100))))</f>
        <v>0.3743</v>
      </c>
    </row>
    <row r="5433" ht="15.0" customHeight="1">
      <c r="A5433" s="45">
        <v>45674.125</v>
      </c>
      <c r="B5433" s="35">
        <v>3.0</v>
      </c>
      <c r="C5433" s="35" t="s">
        <v>129</v>
      </c>
      <c r="D5433" s="41" t="s">
        <v>56</v>
      </c>
      <c r="E5433" s="35" t="s">
        <v>174</v>
      </c>
      <c r="F5433" s="46">
        <f>IF(Cadastro_Cargas!$E$15=0,0,IF(Perfil_Area!$F$8=0,0,MIN(Cadastro_Cargas!$E$15,MAX(Cadastro_Cargas!$F$15,Perfil_Area!$F$8*RANDBETWEEN(85,115)/100))))</f>
        <v>0.336</v>
      </c>
    </row>
    <row r="5434" ht="15.0" customHeight="1">
      <c r="A5434" s="45">
        <v>45674.1666666667</v>
      </c>
      <c r="B5434" s="35">
        <v>4.0</v>
      </c>
      <c r="C5434" s="35" t="s">
        <v>128</v>
      </c>
      <c r="D5434" s="36" t="s">
        <v>104</v>
      </c>
      <c r="E5434" s="35" t="s">
        <v>173</v>
      </c>
      <c r="F5434" s="46">
        <f>IF(Cadastro_Cargas!$E$2=0,0,IF(Perfil_Area!$G$9=0,0,MIN(Cadastro_Cargas!$E$2,MAX(Cadastro_Cargas!$F$2,Perfil_Area!$G$9*RANDBETWEEN(85,115)/100))))</f>
        <v>3.52</v>
      </c>
    </row>
    <row r="5435" ht="15.0" customHeight="1">
      <c r="A5435" s="45">
        <v>45674.1666666667</v>
      </c>
      <c r="B5435" s="35">
        <v>4.0</v>
      </c>
      <c r="C5435" s="35" t="s">
        <v>128</v>
      </c>
      <c r="D5435" s="36" t="s">
        <v>105</v>
      </c>
      <c r="E5435" s="35" t="s">
        <v>173</v>
      </c>
      <c r="F5435" s="46">
        <f>IF(Cadastro_Cargas!$E$3=0,0,IF(Perfil_Area!$G$11=0,0,MIN(Cadastro_Cargas!$E$3,MAX(Cadastro_Cargas!$F$3,Perfil_Area!$G$11*RANDBETWEEN(85,115)/100))))</f>
        <v>0</v>
      </c>
    </row>
    <row r="5436" ht="15.0" customHeight="1">
      <c r="A5436" s="45">
        <v>45674.1666666667</v>
      </c>
      <c r="B5436" s="35">
        <v>4.0</v>
      </c>
      <c r="C5436" s="35" t="s">
        <v>128</v>
      </c>
      <c r="D5436" s="36" t="s">
        <v>106</v>
      </c>
      <c r="E5436" s="35" t="s">
        <v>173</v>
      </c>
      <c r="F5436" s="46">
        <f>IF(Cadastro_Cargas!$E$4=0,0,IF(Perfil_Area!$G$13=0,0,MIN(Cadastro_Cargas!$E$4,MAX(Cadastro_Cargas!$F$4,Perfil_Area!$G$13*RANDBETWEEN(85,115)/100))))</f>
        <v>0</v>
      </c>
    </row>
    <row r="5437" ht="15.0" customHeight="1">
      <c r="A5437" s="45">
        <v>45674.1666666667</v>
      </c>
      <c r="B5437" s="35">
        <v>4.0</v>
      </c>
      <c r="C5437" s="35" t="s">
        <v>128</v>
      </c>
      <c r="D5437" s="36" t="s">
        <v>107</v>
      </c>
      <c r="E5437" s="35" t="s">
        <v>173</v>
      </c>
      <c r="F5437" s="46">
        <f>IF(Cadastro_Cargas!$E$5=0,0,IF(Perfil_Area!$G$15=0,0,MIN(Cadastro_Cargas!$E$5,MAX(Cadastro_Cargas!$F$5,Perfil_Area!$G$15*RANDBETWEEN(85,115)/100))))</f>
        <v>0.2</v>
      </c>
    </row>
    <row r="5438" ht="15.0" customHeight="1">
      <c r="A5438" s="45">
        <v>45674.1666666667</v>
      </c>
      <c r="B5438" s="35">
        <v>4.0</v>
      </c>
      <c r="C5438" s="35" t="s">
        <v>128</v>
      </c>
      <c r="D5438" s="39" t="s">
        <v>31</v>
      </c>
      <c r="E5438" s="35" t="s">
        <v>174</v>
      </c>
      <c r="F5438" s="46">
        <f>IF(Cadastro_Cargas!$E$6=0,0,IF(Perfil_Area!$G$3=0,0,MIN(Cadastro_Cargas!$E$6,MAX(Cadastro_Cargas!$F$6,Perfil_Area!$G$3*RANDBETWEEN(85,115)/100))))</f>
        <v>0.606</v>
      </c>
    </row>
    <row r="5439" ht="15.0" customHeight="1">
      <c r="A5439" s="45">
        <v>45674.1666666667</v>
      </c>
      <c r="B5439" s="35">
        <v>4.0</v>
      </c>
      <c r="C5439" s="35" t="s">
        <v>128</v>
      </c>
      <c r="D5439" s="40" t="s">
        <v>44</v>
      </c>
      <c r="E5439" s="35" t="s">
        <v>174</v>
      </c>
      <c r="F5439" s="46">
        <f>IF(Cadastro_Cargas!$E$7=0,0,IF(Perfil_Area!$G$5=0,0,MIN(Cadastro_Cargas!$E$7,MAX(Cadastro_Cargas!$F$7,Perfil_Area!$G$5*RANDBETWEEN(85,115)/100))))</f>
        <v>0.30414</v>
      </c>
    </row>
    <row r="5440" ht="15.0" customHeight="1">
      <c r="A5440" s="45">
        <v>45674.1666666667</v>
      </c>
      <c r="B5440" s="35">
        <v>4.0</v>
      </c>
      <c r="C5440" s="35" t="s">
        <v>128</v>
      </c>
      <c r="D5440" s="41" t="s">
        <v>56</v>
      </c>
      <c r="E5440" s="35" t="s">
        <v>174</v>
      </c>
      <c r="F5440" s="46">
        <f>IF(Cadastro_Cargas!$E$8=0,0,IF(Perfil_Area!$G$7=0,0,MIN(Cadastro_Cargas!$E$8,MAX(Cadastro_Cargas!$F$8,Perfil_Area!$G$7*RANDBETWEEN(85,115)/100))))</f>
        <v>0.15168</v>
      </c>
    </row>
    <row r="5441" ht="15.0" customHeight="1">
      <c r="A5441" s="45">
        <v>45674.1666666667</v>
      </c>
      <c r="B5441" s="35">
        <v>4.0</v>
      </c>
      <c r="C5441" s="35" t="s">
        <v>129</v>
      </c>
      <c r="D5441" s="36" t="s">
        <v>104</v>
      </c>
      <c r="E5441" s="35" t="s">
        <v>173</v>
      </c>
      <c r="F5441" s="46">
        <f>IF(Cadastro_Cargas!$E$9=0,0,IF(Perfil_Area!$G$10=0,0,MIN(Cadastro_Cargas!$E$9,MAX(Cadastro_Cargas!$F$9,Perfil_Area!$G$10*RANDBETWEEN(85,115)/100))))</f>
        <v>8</v>
      </c>
    </row>
    <row r="5442" ht="15.0" customHeight="1">
      <c r="A5442" s="45">
        <v>45674.1666666667</v>
      </c>
      <c r="B5442" s="35">
        <v>4.0</v>
      </c>
      <c r="C5442" s="35" t="s">
        <v>129</v>
      </c>
      <c r="D5442" s="36" t="s">
        <v>105</v>
      </c>
      <c r="E5442" s="35" t="s">
        <v>173</v>
      </c>
      <c r="F5442" s="46">
        <f>IF(Cadastro_Cargas!$E$10=0,0,IF(Perfil_Area!$G$12=0,0,MIN(Cadastro_Cargas!$E$10,MAX(Cadastro_Cargas!$F$10,Perfil_Area!$G$12*RANDBETWEEN(85,115)/100))))</f>
        <v>0</v>
      </c>
    </row>
    <row r="5443" ht="15.0" customHeight="1">
      <c r="A5443" s="45">
        <v>45674.1666666667</v>
      </c>
      <c r="B5443" s="35">
        <v>4.0</v>
      </c>
      <c r="C5443" s="35" t="s">
        <v>129</v>
      </c>
      <c r="D5443" s="36" t="s">
        <v>106</v>
      </c>
      <c r="E5443" s="35" t="s">
        <v>173</v>
      </c>
      <c r="F5443" s="46">
        <f>IF(Cadastro_Cargas!$E$11=0,0,IF(Perfil_Area!$G$14=0,0,MIN(Cadastro_Cargas!$E$11,MAX(Cadastro_Cargas!$F$11,Perfil_Area!$G$14*RANDBETWEEN(85,115)/100))))</f>
        <v>2.367013373</v>
      </c>
    </row>
    <row r="5444" ht="15.0" customHeight="1">
      <c r="A5444" s="45">
        <v>45674.1666666667</v>
      </c>
      <c r="B5444" s="35">
        <v>4.0</v>
      </c>
      <c r="C5444" s="35" t="s">
        <v>129</v>
      </c>
      <c r="D5444" s="36" t="s">
        <v>107</v>
      </c>
      <c r="E5444" s="35" t="s">
        <v>173</v>
      </c>
      <c r="F5444" s="46">
        <f>IF(Cadastro_Cargas!$E$12=0,0,IF(Perfil_Area!$G$16=0,0,MIN(Cadastro_Cargas!$E$12,MAX(Cadastro_Cargas!$F$12,Perfil_Area!$G$16*RANDBETWEEN(85,115)/100))))</f>
        <v>0.182</v>
      </c>
    </row>
    <row r="5445" ht="15.0" customHeight="1">
      <c r="A5445" s="45">
        <v>45674.1666666667</v>
      </c>
      <c r="B5445" s="35">
        <v>4.0</v>
      </c>
      <c r="C5445" s="35" t="s">
        <v>129</v>
      </c>
      <c r="D5445" s="39" t="s">
        <v>31</v>
      </c>
      <c r="E5445" s="35" t="s">
        <v>174</v>
      </c>
      <c r="F5445" s="46">
        <f>IF(Cadastro_Cargas!$E$13=0,0,IF(Perfil_Area!$G$4=0,0,MIN(Cadastro_Cargas!$E$13,MAX(Cadastro_Cargas!$F$13,Perfil_Area!$G$4*RANDBETWEEN(85,115)/100))))</f>
        <v>1.1175</v>
      </c>
    </row>
    <row r="5446" ht="15.0" customHeight="1">
      <c r="A5446" s="45">
        <v>45674.1666666667</v>
      </c>
      <c r="B5446" s="35">
        <v>4.0</v>
      </c>
      <c r="C5446" s="35" t="s">
        <v>129</v>
      </c>
      <c r="D5446" s="40" t="s">
        <v>44</v>
      </c>
      <c r="E5446" s="35" t="s">
        <v>174</v>
      </c>
      <c r="F5446" s="46">
        <f>IF(Cadastro_Cargas!$E$14=0,0,IF(Perfil_Area!$G$6=0,0,MIN(Cadastro_Cargas!$E$14,MAX(Cadastro_Cargas!$F$14,Perfil_Area!$G$6*RANDBETWEEN(85,115)/100))))</f>
        <v>0.36248</v>
      </c>
    </row>
    <row r="5447" ht="15.0" customHeight="1">
      <c r="A5447" s="45">
        <v>45674.1666666667</v>
      </c>
      <c r="B5447" s="35">
        <v>4.0</v>
      </c>
      <c r="C5447" s="35" t="s">
        <v>129</v>
      </c>
      <c r="D5447" s="41" t="s">
        <v>56</v>
      </c>
      <c r="E5447" s="35" t="s">
        <v>174</v>
      </c>
      <c r="F5447" s="46">
        <f>IF(Cadastro_Cargas!$E$15=0,0,IF(Perfil_Area!$G$8=0,0,MIN(Cadastro_Cargas!$E$15,MAX(Cadastro_Cargas!$F$15,Perfil_Area!$G$8*RANDBETWEEN(85,115)/100))))</f>
        <v>0.29376</v>
      </c>
    </row>
    <row r="5448" ht="15.0" customHeight="1">
      <c r="A5448" s="45">
        <v>45674.2083333333</v>
      </c>
      <c r="B5448" s="35">
        <v>5.0</v>
      </c>
      <c r="C5448" s="35" t="s">
        <v>128</v>
      </c>
      <c r="D5448" s="36" t="s">
        <v>104</v>
      </c>
      <c r="E5448" s="35" t="s">
        <v>173</v>
      </c>
      <c r="F5448" s="46">
        <f>IF(Cadastro_Cargas!$E$2=0,0,IF(Perfil_Area!$H$9=0,0,MIN(Cadastro_Cargas!$E$2,MAX(Cadastro_Cargas!$F$2,Perfil_Area!$H$9*RANDBETWEEN(85,115)/100))))</f>
        <v>0</v>
      </c>
    </row>
    <row r="5449" ht="15.0" customHeight="1">
      <c r="A5449" s="45">
        <v>45674.2083333333</v>
      </c>
      <c r="B5449" s="35">
        <v>5.0</v>
      </c>
      <c r="C5449" s="35" t="s">
        <v>128</v>
      </c>
      <c r="D5449" s="36" t="s">
        <v>105</v>
      </c>
      <c r="E5449" s="35" t="s">
        <v>173</v>
      </c>
      <c r="F5449" s="46">
        <f>IF(Cadastro_Cargas!$E$3=0,0,IF(Perfil_Area!$H$11=0,0,MIN(Cadastro_Cargas!$E$3,MAX(Cadastro_Cargas!$F$3,Perfil_Area!$H$11*RANDBETWEEN(85,115)/100))))</f>
        <v>0</v>
      </c>
    </row>
    <row r="5450" ht="15.0" customHeight="1">
      <c r="A5450" s="45">
        <v>45674.2083333333</v>
      </c>
      <c r="B5450" s="35">
        <v>5.0</v>
      </c>
      <c r="C5450" s="35" t="s">
        <v>128</v>
      </c>
      <c r="D5450" s="36" t="s">
        <v>106</v>
      </c>
      <c r="E5450" s="35" t="s">
        <v>173</v>
      </c>
      <c r="F5450" s="46">
        <f>IF(Cadastro_Cargas!$E$4=0,0,IF(Perfil_Area!$H$13=0,0,MIN(Cadastro_Cargas!$E$4,MAX(Cadastro_Cargas!$F$4,Perfil_Area!$H$13*RANDBETWEEN(85,115)/100))))</f>
        <v>0</v>
      </c>
    </row>
    <row r="5451" ht="15.0" customHeight="1">
      <c r="A5451" s="45">
        <v>45674.2083333333</v>
      </c>
      <c r="B5451" s="35">
        <v>5.0</v>
      </c>
      <c r="C5451" s="35" t="s">
        <v>128</v>
      </c>
      <c r="D5451" s="36" t="s">
        <v>107</v>
      </c>
      <c r="E5451" s="35" t="s">
        <v>173</v>
      </c>
      <c r="F5451" s="46">
        <f>IF(Cadastro_Cargas!$E$5=0,0,IF(Perfil_Area!$H$15=0,0,MIN(Cadastro_Cargas!$E$5,MAX(Cadastro_Cargas!$F$5,Perfil_Area!$H$15*RANDBETWEEN(85,115)/100))))</f>
        <v>0.2</v>
      </c>
    </row>
    <row r="5452" ht="15.0" customHeight="1">
      <c r="A5452" s="45">
        <v>45674.2083333333</v>
      </c>
      <c r="B5452" s="35">
        <v>5.0</v>
      </c>
      <c r="C5452" s="35" t="s">
        <v>128</v>
      </c>
      <c r="D5452" s="39" t="s">
        <v>31</v>
      </c>
      <c r="E5452" s="35" t="s">
        <v>174</v>
      </c>
      <c r="F5452" s="46">
        <f>IF(Cadastro_Cargas!$E$6=0,0,IF(Perfil_Area!$H$3=0,0,MIN(Cadastro_Cargas!$E$6,MAX(Cadastro_Cargas!$F$6,Perfil_Area!$H$3*RANDBETWEEN(85,115)/100))))</f>
        <v>0.606</v>
      </c>
    </row>
    <row r="5453" ht="15.0" customHeight="1">
      <c r="A5453" s="45">
        <v>45674.2083333333</v>
      </c>
      <c r="B5453" s="35">
        <v>5.0</v>
      </c>
      <c r="C5453" s="35" t="s">
        <v>128</v>
      </c>
      <c r="D5453" s="40" t="s">
        <v>44</v>
      </c>
      <c r="E5453" s="35" t="s">
        <v>174</v>
      </c>
      <c r="F5453" s="46">
        <f>IF(Cadastro_Cargas!$E$7=0,0,IF(Perfil_Area!$H$5=0,0,MIN(Cadastro_Cargas!$E$7,MAX(Cadastro_Cargas!$F$7,Perfil_Area!$H$5*RANDBETWEEN(85,115)/100))))</f>
        <v>0.354</v>
      </c>
    </row>
    <row r="5454" ht="15.0" customHeight="1">
      <c r="A5454" s="45">
        <v>45674.2083333333</v>
      </c>
      <c r="B5454" s="35">
        <v>5.0</v>
      </c>
      <c r="C5454" s="35" t="s">
        <v>128</v>
      </c>
      <c r="D5454" s="41" t="s">
        <v>56</v>
      </c>
      <c r="E5454" s="35" t="s">
        <v>174</v>
      </c>
      <c r="F5454" s="46">
        <f>IF(Cadastro_Cargas!$E$8=0,0,IF(Perfil_Area!$H$7=0,0,MIN(Cadastro_Cargas!$E$8,MAX(Cadastro_Cargas!$F$8,Perfil_Area!$H$7*RANDBETWEEN(85,115)/100))))</f>
        <v>0.10602</v>
      </c>
    </row>
    <row r="5455" ht="15.0" customHeight="1">
      <c r="A5455" s="45">
        <v>45674.2083333333</v>
      </c>
      <c r="B5455" s="35">
        <v>5.0</v>
      </c>
      <c r="C5455" s="35" t="s">
        <v>129</v>
      </c>
      <c r="D5455" s="36" t="s">
        <v>104</v>
      </c>
      <c r="E5455" s="35" t="s">
        <v>173</v>
      </c>
      <c r="F5455" s="46">
        <f>IF(Cadastro_Cargas!$E$9=0,0,IF(Perfil_Area!$H$10=0,0,MIN(Cadastro_Cargas!$E$9,MAX(Cadastro_Cargas!$F$9,Perfil_Area!$H$10*RANDBETWEEN(85,115)/100))))</f>
        <v>0</v>
      </c>
    </row>
    <row r="5456" ht="15.0" customHeight="1">
      <c r="A5456" s="45">
        <v>45674.2083333333</v>
      </c>
      <c r="B5456" s="35">
        <v>5.0</v>
      </c>
      <c r="C5456" s="35" t="s">
        <v>129</v>
      </c>
      <c r="D5456" s="36" t="s">
        <v>105</v>
      </c>
      <c r="E5456" s="35" t="s">
        <v>173</v>
      </c>
      <c r="F5456" s="46">
        <f>IF(Cadastro_Cargas!$E$10=0,0,IF(Perfil_Area!$H$12=0,0,MIN(Cadastro_Cargas!$E$10,MAX(Cadastro_Cargas!$F$10,Perfil_Area!$H$12*RANDBETWEEN(85,115)/100))))</f>
        <v>0</v>
      </c>
    </row>
    <row r="5457" ht="15.0" customHeight="1">
      <c r="A5457" s="45">
        <v>45674.2083333333</v>
      </c>
      <c r="B5457" s="35">
        <v>5.0</v>
      </c>
      <c r="C5457" s="35" t="s">
        <v>129</v>
      </c>
      <c r="D5457" s="36" t="s">
        <v>106</v>
      </c>
      <c r="E5457" s="35" t="s">
        <v>173</v>
      </c>
      <c r="F5457" s="46">
        <f>IF(Cadastro_Cargas!$E$11=0,0,IF(Perfil_Area!$H$14=0,0,MIN(Cadastro_Cargas!$E$11,MAX(Cadastro_Cargas!$F$11,Perfil_Area!$H$14*RANDBETWEEN(85,115)/100))))</f>
        <v>2.367013373</v>
      </c>
    </row>
    <row r="5458" ht="15.0" customHeight="1">
      <c r="A5458" s="45">
        <v>45674.2083333333</v>
      </c>
      <c r="B5458" s="35">
        <v>5.0</v>
      </c>
      <c r="C5458" s="35" t="s">
        <v>129</v>
      </c>
      <c r="D5458" s="36" t="s">
        <v>107</v>
      </c>
      <c r="E5458" s="35" t="s">
        <v>173</v>
      </c>
      <c r="F5458" s="46">
        <f>IF(Cadastro_Cargas!$E$12=0,0,IF(Perfil_Area!$H$16=0,0,MIN(Cadastro_Cargas!$E$12,MAX(Cadastro_Cargas!$F$12,Perfil_Area!$H$16*RANDBETWEEN(85,115)/100))))</f>
        <v>0.188</v>
      </c>
    </row>
    <row r="5459" ht="15.0" customHeight="1">
      <c r="A5459" s="45">
        <v>45674.2083333333</v>
      </c>
      <c r="B5459" s="35">
        <v>5.0</v>
      </c>
      <c r="C5459" s="35" t="s">
        <v>129</v>
      </c>
      <c r="D5459" s="39" t="s">
        <v>31</v>
      </c>
      <c r="E5459" s="35" t="s">
        <v>174</v>
      </c>
      <c r="F5459" s="46">
        <f>IF(Cadastro_Cargas!$E$13=0,0,IF(Perfil_Area!$H$4=0,0,MIN(Cadastro_Cargas!$E$13,MAX(Cadastro_Cargas!$F$13,Perfil_Area!$H$4*RANDBETWEEN(85,115)/100))))</f>
        <v>1.1175</v>
      </c>
    </row>
    <row r="5460" ht="15.0" customHeight="1">
      <c r="A5460" s="45">
        <v>45674.2083333333</v>
      </c>
      <c r="B5460" s="35">
        <v>5.0</v>
      </c>
      <c r="C5460" s="35" t="s">
        <v>129</v>
      </c>
      <c r="D5460" s="40" t="s">
        <v>44</v>
      </c>
      <c r="E5460" s="35" t="s">
        <v>174</v>
      </c>
      <c r="F5460" s="46">
        <f>IF(Cadastro_Cargas!$E$14=0,0,IF(Perfil_Area!$H$6=0,0,MIN(Cadastro_Cargas!$E$14,MAX(Cadastro_Cargas!$F$14,Perfil_Area!$H$6*RANDBETWEEN(85,115)/100))))</f>
        <v>0.514</v>
      </c>
    </row>
    <row r="5461" ht="15.0" customHeight="1">
      <c r="A5461" s="45">
        <v>45674.2083333333</v>
      </c>
      <c r="B5461" s="35">
        <v>5.0</v>
      </c>
      <c r="C5461" s="35" t="s">
        <v>129</v>
      </c>
      <c r="D5461" s="41" t="s">
        <v>56</v>
      </c>
      <c r="E5461" s="35" t="s">
        <v>174</v>
      </c>
      <c r="F5461" s="46">
        <f>IF(Cadastro_Cargas!$E$15=0,0,IF(Perfil_Area!$H$8=0,0,MIN(Cadastro_Cargas!$E$15,MAX(Cadastro_Cargas!$F$15,Perfil_Area!$H$8*RANDBETWEEN(85,115)/100))))</f>
        <v>0.25308</v>
      </c>
    </row>
    <row r="5462" ht="15.0" customHeight="1">
      <c r="A5462" s="45">
        <v>45674.25</v>
      </c>
      <c r="B5462" s="35">
        <v>6.0</v>
      </c>
      <c r="C5462" s="35" t="s">
        <v>128</v>
      </c>
      <c r="D5462" s="36" t="s">
        <v>104</v>
      </c>
      <c r="E5462" s="35" t="s">
        <v>173</v>
      </c>
      <c r="F5462" s="46">
        <f>IF(Cadastro_Cargas!$E$2=0,0,IF(Perfil_Area!$I$9=0,0,MIN(Cadastro_Cargas!$E$2,MAX(Cadastro_Cargas!$F$2,Perfil_Area!$I$9*RANDBETWEEN(85,115)/100))))</f>
        <v>0</v>
      </c>
    </row>
    <row r="5463" ht="15.0" customHeight="1">
      <c r="A5463" s="45">
        <v>45674.25</v>
      </c>
      <c r="B5463" s="35">
        <v>6.0</v>
      </c>
      <c r="C5463" s="35" t="s">
        <v>128</v>
      </c>
      <c r="D5463" s="36" t="s">
        <v>105</v>
      </c>
      <c r="E5463" s="35" t="s">
        <v>173</v>
      </c>
      <c r="F5463" s="46">
        <f>IF(Cadastro_Cargas!$E$3=0,0,IF(Perfil_Area!$I$11=0,0,MIN(Cadastro_Cargas!$E$3,MAX(Cadastro_Cargas!$F$3,Perfil_Area!$I$11*RANDBETWEEN(85,115)/100))))</f>
        <v>0</v>
      </c>
    </row>
    <row r="5464" ht="15.0" customHeight="1">
      <c r="A5464" s="45">
        <v>45674.25</v>
      </c>
      <c r="B5464" s="35">
        <v>6.0</v>
      </c>
      <c r="C5464" s="35" t="s">
        <v>128</v>
      </c>
      <c r="D5464" s="36" t="s">
        <v>106</v>
      </c>
      <c r="E5464" s="35" t="s">
        <v>173</v>
      </c>
      <c r="F5464" s="46">
        <f>IF(Cadastro_Cargas!$E$4=0,0,IF(Perfil_Area!$I$13=0,0,MIN(Cadastro_Cargas!$E$4,MAX(Cadastro_Cargas!$F$4,Perfil_Area!$I$13*RANDBETWEEN(85,115)/100))))</f>
        <v>0</v>
      </c>
    </row>
    <row r="5465" ht="15.0" customHeight="1">
      <c r="A5465" s="45">
        <v>45674.25</v>
      </c>
      <c r="B5465" s="35">
        <v>6.0</v>
      </c>
      <c r="C5465" s="35" t="s">
        <v>128</v>
      </c>
      <c r="D5465" s="36" t="s">
        <v>107</v>
      </c>
      <c r="E5465" s="35" t="s">
        <v>173</v>
      </c>
      <c r="F5465" s="46">
        <f>IF(Cadastro_Cargas!$E$5=0,0,IF(Perfil_Area!$I$15=0,0,MIN(Cadastro_Cargas!$E$5,MAX(Cadastro_Cargas!$F$5,Perfil_Area!$I$15*RANDBETWEEN(85,115)/100))))</f>
        <v>0.182</v>
      </c>
    </row>
    <row r="5466" ht="15.0" customHeight="1">
      <c r="A5466" s="45">
        <v>45674.25</v>
      </c>
      <c r="B5466" s="35">
        <v>6.0</v>
      </c>
      <c r="C5466" s="35" t="s">
        <v>128</v>
      </c>
      <c r="D5466" s="39" t="s">
        <v>31</v>
      </c>
      <c r="E5466" s="35" t="s">
        <v>174</v>
      </c>
      <c r="F5466" s="46">
        <f>IF(Cadastro_Cargas!$E$6=0,0,IF(Perfil_Area!$I$3=0,0,MIN(Cadastro_Cargas!$E$6,MAX(Cadastro_Cargas!$F$6,Perfil_Area!$I$3*RANDBETWEEN(85,115)/100))))</f>
        <v>0.606</v>
      </c>
    </row>
    <row r="5467" ht="15.0" customHeight="1">
      <c r="A5467" s="45">
        <v>45674.25</v>
      </c>
      <c r="B5467" s="35">
        <v>6.0</v>
      </c>
      <c r="C5467" s="35" t="s">
        <v>128</v>
      </c>
      <c r="D5467" s="40" t="s">
        <v>44</v>
      </c>
      <c r="E5467" s="35" t="s">
        <v>174</v>
      </c>
      <c r="F5467" s="46">
        <f>IF(Cadastro_Cargas!$E$7=0,0,IF(Perfil_Area!$I$5=0,0,MIN(Cadastro_Cargas!$E$7,MAX(Cadastro_Cargas!$F$7,Perfil_Area!$I$5*RANDBETWEEN(85,115)/100))))</f>
        <v>0.354</v>
      </c>
    </row>
    <row r="5468" ht="15.0" customHeight="1">
      <c r="A5468" s="45">
        <v>45674.25</v>
      </c>
      <c r="B5468" s="35">
        <v>6.0</v>
      </c>
      <c r="C5468" s="35" t="s">
        <v>128</v>
      </c>
      <c r="D5468" s="41" t="s">
        <v>56</v>
      </c>
      <c r="E5468" s="35" t="s">
        <v>174</v>
      </c>
      <c r="F5468" s="46">
        <f>IF(Cadastro_Cargas!$E$8=0,0,IF(Perfil_Area!$I$7=0,0,MIN(Cadastro_Cargas!$E$8,MAX(Cadastro_Cargas!$F$8,Perfil_Area!$I$7*RANDBETWEEN(85,115)/100))))</f>
        <v>0.0528</v>
      </c>
    </row>
    <row r="5469" ht="15.0" customHeight="1">
      <c r="A5469" s="45">
        <v>45674.25</v>
      </c>
      <c r="B5469" s="35">
        <v>6.0</v>
      </c>
      <c r="C5469" s="35" t="s">
        <v>129</v>
      </c>
      <c r="D5469" s="36" t="s">
        <v>104</v>
      </c>
      <c r="E5469" s="35" t="s">
        <v>173</v>
      </c>
      <c r="F5469" s="46">
        <f>IF(Cadastro_Cargas!$E$9=0,0,IF(Perfil_Area!$I$10=0,0,MIN(Cadastro_Cargas!$E$9,MAX(Cadastro_Cargas!$F$9,Perfil_Area!$I$10*RANDBETWEEN(85,115)/100))))</f>
        <v>0</v>
      </c>
    </row>
    <row r="5470" ht="15.0" customHeight="1">
      <c r="A5470" s="45">
        <v>45674.25</v>
      </c>
      <c r="B5470" s="35">
        <v>6.0</v>
      </c>
      <c r="C5470" s="35" t="s">
        <v>129</v>
      </c>
      <c r="D5470" s="36" t="s">
        <v>105</v>
      </c>
      <c r="E5470" s="35" t="s">
        <v>173</v>
      </c>
      <c r="F5470" s="46">
        <f>IF(Cadastro_Cargas!$E$10=0,0,IF(Perfil_Area!$I$12=0,0,MIN(Cadastro_Cargas!$E$10,MAX(Cadastro_Cargas!$F$10,Perfil_Area!$I$12*RANDBETWEEN(85,115)/100))))</f>
        <v>0</v>
      </c>
    </row>
    <row r="5471" ht="15.0" customHeight="1">
      <c r="A5471" s="45">
        <v>45674.25</v>
      </c>
      <c r="B5471" s="35">
        <v>6.0</v>
      </c>
      <c r="C5471" s="35" t="s">
        <v>129</v>
      </c>
      <c r="D5471" s="36" t="s">
        <v>106</v>
      </c>
      <c r="E5471" s="35" t="s">
        <v>173</v>
      </c>
      <c r="F5471" s="46">
        <f>IF(Cadastro_Cargas!$E$11=0,0,IF(Perfil_Area!$I$14=0,0,MIN(Cadastro_Cargas!$E$11,MAX(Cadastro_Cargas!$F$11,Perfil_Area!$I$14*RANDBETWEEN(85,115)/100))))</f>
        <v>2.327456166</v>
      </c>
    </row>
    <row r="5472" ht="15.0" customHeight="1">
      <c r="A5472" s="45">
        <v>45674.25</v>
      </c>
      <c r="B5472" s="35">
        <v>6.0</v>
      </c>
      <c r="C5472" s="35" t="s">
        <v>129</v>
      </c>
      <c r="D5472" s="36" t="s">
        <v>107</v>
      </c>
      <c r="E5472" s="35" t="s">
        <v>173</v>
      </c>
      <c r="F5472" s="46">
        <f>IF(Cadastro_Cargas!$E$12=0,0,IF(Perfil_Area!$I$16=0,0,MIN(Cadastro_Cargas!$E$12,MAX(Cadastro_Cargas!$F$12,Perfil_Area!$I$16*RANDBETWEEN(85,115)/100))))</f>
        <v>0.2</v>
      </c>
    </row>
    <row r="5473" ht="15.0" customHeight="1">
      <c r="A5473" s="45">
        <v>45674.25</v>
      </c>
      <c r="B5473" s="35">
        <v>6.0</v>
      </c>
      <c r="C5473" s="35" t="s">
        <v>129</v>
      </c>
      <c r="D5473" s="39" t="s">
        <v>31</v>
      </c>
      <c r="E5473" s="35" t="s">
        <v>174</v>
      </c>
      <c r="F5473" s="46">
        <f>IF(Cadastro_Cargas!$E$13=0,0,IF(Perfil_Area!$I$4=0,0,MIN(Cadastro_Cargas!$E$13,MAX(Cadastro_Cargas!$F$13,Perfil_Area!$I$4*RANDBETWEEN(85,115)/100))))</f>
        <v>1.1175</v>
      </c>
    </row>
    <row r="5474" ht="15.0" customHeight="1">
      <c r="A5474" s="45">
        <v>45674.25</v>
      </c>
      <c r="B5474" s="35">
        <v>6.0</v>
      </c>
      <c r="C5474" s="35" t="s">
        <v>129</v>
      </c>
      <c r="D5474" s="40" t="s">
        <v>44</v>
      </c>
      <c r="E5474" s="35" t="s">
        <v>174</v>
      </c>
      <c r="F5474" s="46">
        <f>IF(Cadastro_Cargas!$E$14=0,0,IF(Perfil_Area!$I$6=0,0,MIN(Cadastro_Cargas!$E$14,MAX(Cadastro_Cargas!$F$14,Perfil_Area!$I$6*RANDBETWEEN(85,115)/100))))</f>
        <v>0.514</v>
      </c>
    </row>
    <row r="5475" ht="15.0" customHeight="1">
      <c r="A5475" s="45">
        <v>45674.25</v>
      </c>
      <c r="B5475" s="35">
        <v>6.0</v>
      </c>
      <c r="C5475" s="35" t="s">
        <v>129</v>
      </c>
      <c r="D5475" s="41" t="s">
        <v>56</v>
      </c>
      <c r="E5475" s="35" t="s">
        <v>174</v>
      </c>
      <c r="F5475" s="46">
        <f>IF(Cadastro_Cargas!$E$15=0,0,IF(Perfil_Area!$I$8=0,0,MIN(Cadastro_Cargas!$E$15,MAX(Cadastro_Cargas!$F$15,Perfil_Area!$I$8*RANDBETWEEN(85,115)/100))))</f>
        <v>0.1104</v>
      </c>
    </row>
    <row r="5476" ht="15.0" customHeight="1">
      <c r="A5476" s="45">
        <v>45674.2916666667</v>
      </c>
      <c r="B5476" s="35">
        <v>7.0</v>
      </c>
      <c r="C5476" s="35" t="s">
        <v>128</v>
      </c>
      <c r="D5476" s="36" t="s">
        <v>104</v>
      </c>
      <c r="E5476" s="35" t="s">
        <v>173</v>
      </c>
      <c r="F5476" s="46">
        <f>IF(Cadastro_Cargas!$E$2=0,0,IF(Perfil_Area!$J$9=0,0,MIN(Cadastro_Cargas!$E$2,MAX(Cadastro_Cargas!$F$2,Perfil_Area!$J$9*RANDBETWEEN(85,115)/100))))</f>
        <v>0</v>
      </c>
    </row>
    <row r="5477" ht="15.0" customHeight="1">
      <c r="A5477" s="45">
        <v>45674.2916666667</v>
      </c>
      <c r="B5477" s="35">
        <v>7.0</v>
      </c>
      <c r="C5477" s="35" t="s">
        <v>128</v>
      </c>
      <c r="D5477" s="36" t="s">
        <v>105</v>
      </c>
      <c r="E5477" s="35" t="s">
        <v>173</v>
      </c>
      <c r="F5477" s="46">
        <f>IF(Cadastro_Cargas!$E$3=0,0,IF(Perfil_Area!$J$11=0,0,MIN(Cadastro_Cargas!$E$3,MAX(Cadastro_Cargas!$F$3,Perfil_Area!$J$11*RANDBETWEEN(85,115)/100))))</f>
        <v>0</v>
      </c>
    </row>
    <row r="5478" ht="15.0" customHeight="1">
      <c r="A5478" s="45">
        <v>45674.2916666667</v>
      </c>
      <c r="B5478" s="35">
        <v>7.0</v>
      </c>
      <c r="C5478" s="35" t="s">
        <v>128</v>
      </c>
      <c r="D5478" s="36" t="s">
        <v>106</v>
      </c>
      <c r="E5478" s="35" t="s">
        <v>173</v>
      </c>
      <c r="F5478" s="46">
        <f>IF(Cadastro_Cargas!$E$4=0,0,IF(Perfil_Area!$J$13=0,0,MIN(Cadastro_Cargas!$E$4,MAX(Cadastro_Cargas!$F$4,Perfil_Area!$J$13*RANDBETWEEN(85,115)/100))))</f>
        <v>0</v>
      </c>
    </row>
    <row r="5479" ht="15.0" customHeight="1">
      <c r="A5479" s="45">
        <v>45674.2916666667</v>
      </c>
      <c r="B5479" s="35">
        <v>7.0</v>
      </c>
      <c r="C5479" s="35" t="s">
        <v>128</v>
      </c>
      <c r="D5479" s="36" t="s">
        <v>107</v>
      </c>
      <c r="E5479" s="35" t="s">
        <v>173</v>
      </c>
      <c r="F5479" s="46">
        <f>IF(Cadastro_Cargas!$E$5=0,0,IF(Perfil_Area!$J$15=0,0,MIN(Cadastro_Cargas!$E$5,MAX(Cadastro_Cargas!$F$5,Perfil_Area!$J$15*RANDBETWEEN(85,115)/100))))</f>
        <v>0.2</v>
      </c>
    </row>
    <row r="5480" ht="15.0" customHeight="1">
      <c r="A5480" s="45">
        <v>45674.2916666667</v>
      </c>
      <c r="B5480" s="35">
        <v>7.0</v>
      </c>
      <c r="C5480" s="35" t="s">
        <v>128</v>
      </c>
      <c r="D5480" s="39" t="s">
        <v>31</v>
      </c>
      <c r="E5480" s="35" t="s">
        <v>174</v>
      </c>
      <c r="F5480" s="46">
        <f>IF(Cadastro_Cargas!$E$6=0,0,IF(Perfil_Area!$J$3=0,0,MIN(Cadastro_Cargas!$E$6,MAX(Cadastro_Cargas!$F$6,Perfil_Area!$J$3*RANDBETWEEN(85,115)/100))))</f>
        <v>0.606</v>
      </c>
    </row>
    <row r="5481" ht="15.0" customHeight="1">
      <c r="A5481" s="45">
        <v>45674.2916666667</v>
      </c>
      <c r="B5481" s="35">
        <v>7.0</v>
      </c>
      <c r="C5481" s="35" t="s">
        <v>128</v>
      </c>
      <c r="D5481" s="40" t="s">
        <v>44</v>
      </c>
      <c r="E5481" s="35" t="s">
        <v>174</v>
      </c>
      <c r="F5481" s="46">
        <f>IF(Cadastro_Cargas!$E$7=0,0,IF(Perfil_Area!$J$5=0,0,MIN(Cadastro_Cargas!$E$7,MAX(Cadastro_Cargas!$F$7,Perfil_Area!$J$5*RANDBETWEEN(85,115)/100))))</f>
        <v>0.354</v>
      </c>
    </row>
    <row r="5482" ht="15.0" customHeight="1">
      <c r="A5482" s="45">
        <v>45674.2916666667</v>
      </c>
      <c r="B5482" s="35">
        <v>7.0</v>
      </c>
      <c r="C5482" s="35" t="s">
        <v>128</v>
      </c>
      <c r="D5482" s="41" t="s">
        <v>56</v>
      </c>
      <c r="E5482" s="35" t="s">
        <v>174</v>
      </c>
      <c r="F5482" s="46">
        <f>IF(Cadastro_Cargas!$E$8=0,0,IF(Perfil_Area!$J$7=0,0,MIN(Cadastro_Cargas!$E$8,MAX(Cadastro_Cargas!$F$8,Perfil_Area!$J$7*RANDBETWEEN(85,115)/100))))</f>
        <v>0</v>
      </c>
    </row>
    <row r="5483" ht="15.0" customHeight="1">
      <c r="A5483" s="45">
        <v>45674.2916666667</v>
      </c>
      <c r="B5483" s="35">
        <v>7.0</v>
      </c>
      <c r="C5483" s="35" t="s">
        <v>129</v>
      </c>
      <c r="D5483" s="36" t="s">
        <v>104</v>
      </c>
      <c r="E5483" s="35" t="s">
        <v>173</v>
      </c>
      <c r="F5483" s="46">
        <f>IF(Cadastro_Cargas!$E$9=0,0,IF(Perfil_Area!$J$10=0,0,MIN(Cadastro_Cargas!$E$9,MAX(Cadastro_Cargas!$F$9,Perfil_Area!$J$10*RANDBETWEEN(85,115)/100))))</f>
        <v>0</v>
      </c>
    </row>
    <row r="5484" ht="15.0" customHeight="1">
      <c r="A5484" s="45">
        <v>45674.2916666667</v>
      </c>
      <c r="B5484" s="35">
        <v>7.0</v>
      </c>
      <c r="C5484" s="35" t="s">
        <v>129</v>
      </c>
      <c r="D5484" s="36" t="s">
        <v>105</v>
      </c>
      <c r="E5484" s="35" t="s">
        <v>173</v>
      </c>
      <c r="F5484" s="46">
        <f>IF(Cadastro_Cargas!$E$10=0,0,IF(Perfil_Area!$J$12=0,0,MIN(Cadastro_Cargas!$E$10,MAX(Cadastro_Cargas!$F$10,Perfil_Area!$J$12*RANDBETWEEN(85,115)/100))))</f>
        <v>17.6</v>
      </c>
    </row>
    <row r="5485" ht="15.0" customHeight="1">
      <c r="A5485" s="45">
        <v>45674.2916666667</v>
      </c>
      <c r="B5485" s="35">
        <v>7.0</v>
      </c>
      <c r="C5485" s="35" t="s">
        <v>129</v>
      </c>
      <c r="D5485" s="36" t="s">
        <v>106</v>
      </c>
      <c r="E5485" s="35" t="s">
        <v>173</v>
      </c>
      <c r="F5485" s="46">
        <f>IF(Cadastro_Cargas!$E$11=0,0,IF(Perfil_Area!$J$14=0,0,MIN(Cadastro_Cargas!$E$11,MAX(Cadastro_Cargas!$F$11,Perfil_Area!$J$14*RANDBETWEEN(85,115)/100))))</f>
        <v>2.367013373</v>
      </c>
    </row>
    <row r="5486" ht="15.0" customHeight="1">
      <c r="A5486" s="45">
        <v>45674.2916666667</v>
      </c>
      <c r="B5486" s="35">
        <v>7.0</v>
      </c>
      <c r="C5486" s="35" t="s">
        <v>129</v>
      </c>
      <c r="D5486" s="36" t="s">
        <v>107</v>
      </c>
      <c r="E5486" s="35" t="s">
        <v>173</v>
      </c>
      <c r="F5486" s="46">
        <f>IF(Cadastro_Cargas!$E$12=0,0,IF(Perfil_Area!$J$16=0,0,MIN(Cadastro_Cargas!$E$12,MAX(Cadastro_Cargas!$F$12,Perfil_Area!$J$16*RANDBETWEEN(85,115)/100))))</f>
        <v>0.2</v>
      </c>
    </row>
    <row r="5487" ht="15.0" customHeight="1">
      <c r="A5487" s="45">
        <v>45674.2916666667</v>
      </c>
      <c r="B5487" s="35">
        <v>7.0</v>
      </c>
      <c r="C5487" s="35" t="s">
        <v>129</v>
      </c>
      <c r="D5487" s="39" t="s">
        <v>31</v>
      </c>
      <c r="E5487" s="35" t="s">
        <v>174</v>
      </c>
      <c r="F5487" s="46">
        <f>IF(Cadastro_Cargas!$E$13=0,0,IF(Perfil_Area!$J$4=0,0,MIN(Cadastro_Cargas!$E$13,MAX(Cadastro_Cargas!$F$13,Perfil_Area!$J$4*RANDBETWEEN(85,115)/100))))</f>
        <v>1.1175</v>
      </c>
    </row>
    <row r="5488" ht="15.0" customHeight="1">
      <c r="A5488" s="45">
        <v>45674.2916666667</v>
      </c>
      <c r="B5488" s="35">
        <v>7.0</v>
      </c>
      <c r="C5488" s="35" t="s">
        <v>129</v>
      </c>
      <c r="D5488" s="40" t="s">
        <v>44</v>
      </c>
      <c r="E5488" s="35" t="s">
        <v>174</v>
      </c>
      <c r="F5488" s="46">
        <f>IF(Cadastro_Cargas!$E$14=0,0,IF(Perfil_Area!$J$6=0,0,MIN(Cadastro_Cargas!$E$14,MAX(Cadastro_Cargas!$F$14,Perfil_Area!$J$6*RANDBETWEEN(85,115)/100))))</f>
        <v>0.514</v>
      </c>
    </row>
    <row r="5489" ht="15.0" customHeight="1">
      <c r="A5489" s="45">
        <v>45674.2916666667</v>
      </c>
      <c r="B5489" s="35">
        <v>7.0</v>
      </c>
      <c r="C5489" s="35" t="s">
        <v>129</v>
      </c>
      <c r="D5489" s="41" t="s">
        <v>56</v>
      </c>
      <c r="E5489" s="35" t="s">
        <v>174</v>
      </c>
      <c r="F5489" s="46">
        <f>IF(Cadastro_Cargas!$E$15=0,0,IF(Perfil_Area!$J$8=0,0,MIN(Cadastro_Cargas!$E$15,MAX(Cadastro_Cargas!$F$15,Perfil_Area!$J$8*RANDBETWEEN(85,115)/100))))</f>
        <v>0</v>
      </c>
    </row>
    <row r="5490" ht="15.0" customHeight="1">
      <c r="A5490" s="45">
        <v>45674.3333333333</v>
      </c>
      <c r="B5490" s="35">
        <v>8.0</v>
      </c>
      <c r="C5490" s="35" t="s">
        <v>128</v>
      </c>
      <c r="D5490" s="36" t="s">
        <v>104</v>
      </c>
      <c r="E5490" s="35" t="s">
        <v>173</v>
      </c>
      <c r="F5490" s="46">
        <f>IF(Cadastro_Cargas!$E$2=0,0,IF(Perfil_Area!$K$9=0,0,MIN(Cadastro_Cargas!$E$2,MAX(Cadastro_Cargas!$F$2,Perfil_Area!$K$9*RANDBETWEEN(85,115)/100))))</f>
        <v>0</v>
      </c>
    </row>
    <row r="5491" ht="15.0" customHeight="1">
      <c r="A5491" s="45">
        <v>45674.3333333333</v>
      </c>
      <c r="B5491" s="35">
        <v>8.0</v>
      </c>
      <c r="C5491" s="35" t="s">
        <v>128</v>
      </c>
      <c r="D5491" s="36" t="s">
        <v>105</v>
      </c>
      <c r="E5491" s="35" t="s">
        <v>173</v>
      </c>
      <c r="F5491" s="46">
        <f>IF(Cadastro_Cargas!$E$3=0,0,IF(Perfil_Area!$K$11=0,0,MIN(Cadastro_Cargas!$E$3,MAX(Cadastro_Cargas!$F$3,Perfil_Area!$K$11*RANDBETWEEN(85,115)/100))))</f>
        <v>0</v>
      </c>
    </row>
    <row r="5492" ht="15.0" customHeight="1">
      <c r="A5492" s="45">
        <v>45674.3333333333</v>
      </c>
      <c r="B5492" s="35">
        <v>8.0</v>
      </c>
      <c r="C5492" s="35" t="s">
        <v>128</v>
      </c>
      <c r="D5492" s="36" t="s">
        <v>106</v>
      </c>
      <c r="E5492" s="35" t="s">
        <v>173</v>
      </c>
      <c r="F5492" s="46">
        <f>IF(Cadastro_Cargas!$E$4=0,0,IF(Perfil_Area!$K$13=0,0,MIN(Cadastro_Cargas!$E$4,MAX(Cadastro_Cargas!$F$4,Perfil_Area!$K$13*RANDBETWEEN(85,115)/100))))</f>
        <v>0</v>
      </c>
    </row>
    <row r="5493" ht="15.0" customHeight="1">
      <c r="A5493" s="45">
        <v>45674.3333333333</v>
      </c>
      <c r="B5493" s="35">
        <v>8.0</v>
      </c>
      <c r="C5493" s="35" t="s">
        <v>128</v>
      </c>
      <c r="D5493" s="36" t="s">
        <v>107</v>
      </c>
      <c r="E5493" s="35" t="s">
        <v>173</v>
      </c>
      <c r="F5493" s="46">
        <f>IF(Cadastro_Cargas!$E$5=0,0,IF(Perfil_Area!$K$15=0,0,MIN(Cadastro_Cargas!$E$5,MAX(Cadastro_Cargas!$F$5,Perfil_Area!$K$15*RANDBETWEEN(85,115)/100))))</f>
        <v>0.196</v>
      </c>
    </row>
    <row r="5494" ht="15.0" customHeight="1">
      <c r="A5494" s="45">
        <v>45674.3333333333</v>
      </c>
      <c r="B5494" s="35">
        <v>8.0</v>
      </c>
      <c r="C5494" s="35" t="s">
        <v>128</v>
      </c>
      <c r="D5494" s="39" t="s">
        <v>31</v>
      </c>
      <c r="E5494" s="35" t="s">
        <v>174</v>
      </c>
      <c r="F5494" s="46">
        <f>IF(Cadastro_Cargas!$E$6=0,0,IF(Perfil_Area!$K$3=0,0,MIN(Cadastro_Cargas!$E$6,MAX(Cadastro_Cargas!$F$6,Perfil_Area!$K$3*RANDBETWEEN(85,115)/100))))</f>
        <v>0.9434</v>
      </c>
    </row>
    <row r="5495" ht="15.0" customHeight="1">
      <c r="A5495" s="45">
        <v>45674.3333333333</v>
      </c>
      <c r="B5495" s="35">
        <v>8.0</v>
      </c>
      <c r="C5495" s="35" t="s">
        <v>128</v>
      </c>
      <c r="D5495" s="40" t="s">
        <v>44</v>
      </c>
      <c r="E5495" s="35" t="s">
        <v>174</v>
      </c>
      <c r="F5495" s="46">
        <f>IF(Cadastro_Cargas!$E$7=0,0,IF(Perfil_Area!$K$5=0,0,MIN(Cadastro_Cargas!$E$7,MAX(Cadastro_Cargas!$F$7,Perfil_Area!$K$5*RANDBETWEEN(85,115)/100))))</f>
        <v>0.354</v>
      </c>
    </row>
    <row r="5496" ht="15.0" customHeight="1">
      <c r="A5496" s="45">
        <v>45674.3333333333</v>
      </c>
      <c r="B5496" s="35">
        <v>8.0</v>
      </c>
      <c r="C5496" s="35" t="s">
        <v>128</v>
      </c>
      <c r="D5496" s="41" t="s">
        <v>56</v>
      </c>
      <c r="E5496" s="35" t="s">
        <v>174</v>
      </c>
      <c r="F5496" s="46">
        <f>IF(Cadastro_Cargas!$E$8=0,0,IF(Perfil_Area!$K$7=0,0,MIN(Cadastro_Cargas!$E$8,MAX(Cadastro_Cargas!$F$8,Perfil_Area!$K$7*RANDBETWEEN(85,115)/100))))</f>
        <v>0</v>
      </c>
    </row>
    <row r="5497" ht="15.0" customHeight="1">
      <c r="A5497" s="45">
        <v>45674.3333333333</v>
      </c>
      <c r="B5497" s="35">
        <v>8.0</v>
      </c>
      <c r="C5497" s="35" t="s">
        <v>129</v>
      </c>
      <c r="D5497" s="36" t="s">
        <v>104</v>
      </c>
      <c r="E5497" s="35" t="s">
        <v>173</v>
      </c>
      <c r="F5497" s="46">
        <f>IF(Cadastro_Cargas!$E$9=0,0,IF(Perfil_Area!$K$10=0,0,MIN(Cadastro_Cargas!$E$9,MAX(Cadastro_Cargas!$F$9,Perfil_Area!$K$10*RANDBETWEEN(85,115)/100))))</f>
        <v>0</v>
      </c>
    </row>
    <row r="5498" ht="15.0" customHeight="1">
      <c r="A5498" s="45">
        <v>45674.3333333333</v>
      </c>
      <c r="B5498" s="35">
        <v>8.0</v>
      </c>
      <c r="C5498" s="35" t="s">
        <v>129</v>
      </c>
      <c r="D5498" s="36" t="s">
        <v>105</v>
      </c>
      <c r="E5498" s="35" t="s">
        <v>173</v>
      </c>
      <c r="F5498" s="46">
        <f>IF(Cadastro_Cargas!$E$10=0,0,IF(Perfil_Area!$K$12=0,0,MIN(Cadastro_Cargas!$E$10,MAX(Cadastro_Cargas!$F$10,Perfil_Area!$K$12*RANDBETWEEN(85,115)/100))))</f>
        <v>15.664</v>
      </c>
    </row>
    <row r="5499" ht="15.0" customHeight="1">
      <c r="A5499" s="45">
        <v>45674.3333333333</v>
      </c>
      <c r="B5499" s="35">
        <v>8.0</v>
      </c>
      <c r="C5499" s="35" t="s">
        <v>129</v>
      </c>
      <c r="D5499" s="36" t="s">
        <v>106</v>
      </c>
      <c r="E5499" s="35" t="s">
        <v>173</v>
      </c>
      <c r="F5499" s="46">
        <f>IF(Cadastro_Cargas!$E$11=0,0,IF(Perfil_Area!$K$14=0,0,MIN(Cadastro_Cargas!$E$11,MAX(Cadastro_Cargas!$F$11,Perfil_Area!$K$14*RANDBETWEEN(85,115)/100))))</f>
        <v>2.367013373</v>
      </c>
    </row>
    <row r="5500" ht="15.0" customHeight="1">
      <c r="A5500" s="45">
        <v>45674.3333333333</v>
      </c>
      <c r="B5500" s="35">
        <v>8.0</v>
      </c>
      <c r="C5500" s="35" t="s">
        <v>129</v>
      </c>
      <c r="D5500" s="36" t="s">
        <v>107</v>
      </c>
      <c r="E5500" s="35" t="s">
        <v>173</v>
      </c>
      <c r="F5500" s="46">
        <f>IF(Cadastro_Cargas!$E$12=0,0,IF(Perfil_Area!$K$16=0,0,MIN(Cadastro_Cargas!$E$12,MAX(Cadastro_Cargas!$F$12,Perfil_Area!$K$16*RANDBETWEEN(85,115)/100))))</f>
        <v>0.2</v>
      </c>
    </row>
    <row r="5501" ht="15.0" customHeight="1">
      <c r="A5501" s="45">
        <v>45674.3333333333</v>
      </c>
      <c r="B5501" s="35">
        <v>8.0</v>
      </c>
      <c r="C5501" s="35" t="s">
        <v>129</v>
      </c>
      <c r="D5501" s="39" t="s">
        <v>31</v>
      </c>
      <c r="E5501" s="35" t="s">
        <v>174</v>
      </c>
      <c r="F5501" s="46">
        <f>IF(Cadastro_Cargas!$E$13=0,0,IF(Perfil_Area!$K$4=0,0,MIN(Cadastro_Cargas!$E$13,MAX(Cadastro_Cargas!$F$13,Perfil_Area!$K$4*RANDBETWEEN(85,115)/100))))</f>
        <v>1.85915</v>
      </c>
    </row>
    <row r="5502" ht="15.0" customHeight="1">
      <c r="A5502" s="45">
        <v>45674.3333333333</v>
      </c>
      <c r="B5502" s="35">
        <v>8.0</v>
      </c>
      <c r="C5502" s="35" t="s">
        <v>129</v>
      </c>
      <c r="D5502" s="40" t="s">
        <v>44</v>
      </c>
      <c r="E5502" s="35" t="s">
        <v>174</v>
      </c>
      <c r="F5502" s="46">
        <f>IF(Cadastro_Cargas!$E$14=0,0,IF(Perfil_Area!$K$6=0,0,MIN(Cadastro_Cargas!$E$14,MAX(Cadastro_Cargas!$F$14,Perfil_Area!$K$6*RANDBETWEEN(85,115)/100))))</f>
        <v>0.514</v>
      </c>
    </row>
    <row r="5503" ht="15.0" customHeight="1">
      <c r="A5503" s="45">
        <v>45674.3333333333</v>
      </c>
      <c r="B5503" s="35">
        <v>8.0</v>
      </c>
      <c r="C5503" s="35" t="s">
        <v>129</v>
      </c>
      <c r="D5503" s="41" t="s">
        <v>56</v>
      </c>
      <c r="E5503" s="35" t="s">
        <v>174</v>
      </c>
      <c r="F5503" s="46">
        <f>IF(Cadastro_Cargas!$E$15=0,0,IF(Perfil_Area!$K$8=0,0,MIN(Cadastro_Cargas!$E$15,MAX(Cadastro_Cargas!$F$15,Perfil_Area!$K$8*RANDBETWEEN(85,115)/100))))</f>
        <v>0</v>
      </c>
    </row>
    <row r="5504" ht="15.0" customHeight="1">
      <c r="A5504" s="45">
        <v>45674.375</v>
      </c>
      <c r="B5504" s="35">
        <v>9.0</v>
      </c>
      <c r="C5504" s="35" t="s">
        <v>128</v>
      </c>
      <c r="D5504" s="36" t="s">
        <v>104</v>
      </c>
      <c r="E5504" s="35" t="s">
        <v>173</v>
      </c>
      <c r="F5504" s="46">
        <f>IF(Cadastro_Cargas!$E$2=0,0,IF(Perfil_Area!$L$9=0,0,MIN(Cadastro_Cargas!$E$2,MAX(Cadastro_Cargas!$F$2,Perfil_Area!$L$9*RANDBETWEEN(85,115)/100))))</f>
        <v>0</v>
      </c>
    </row>
    <row r="5505" ht="15.0" customHeight="1">
      <c r="A5505" s="45">
        <v>45674.375</v>
      </c>
      <c r="B5505" s="35">
        <v>9.0</v>
      </c>
      <c r="C5505" s="35" t="s">
        <v>128</v>
      </c>
      <c r="D5505" s="36" t="s">
        <v>105</v>
      </c>
      <c r="E5505" s="35" t="s">
        <v>173</v>
      </c>
      <c r="F5505" s="46">
        <f>IF(Cadastro_Cargas!$E$3=0,0,IF(Perfil_Area!$L$11=0,0,MIN(Cadastro_Cargas!$E$3,MAX(Cadastro_Cargas!$F$3,Perfil_Area!$L$11*RANDBETWEEN(85,115)/100))))</f>
        <v>0</v>
      </c>
    </row>
    <row r="5506" ht="15.0" customHeight="1">
      <c r="A5506" s="45">
        <v>45674.375</v>
      </c>
      <c r="B5506" s="35">
        <v>9.0</v>
      </c>
      <c r="C5506" s="35" t="s">
        <v>128</v>
      </c>
      <c r="D5506" s="36" t="s">
        <v>106</v>
      </c>
      <c r="E5506" s="35" t="s">
        <v>173</v>
      </c>
      <c r="F5506" s="46">
        <f>IF(Cadastro_Cargas!$E$4=0,0,IF(Perfil_Area!$L$13=0,0,MIN(Cadastro_Cargas!$E$4,MAX(Cadastro_Cargas!$F$4,Perfil_Area!$L$13*RANDBETWEEN(85,115)/100))))</f>
        <v>0</v>
      </c>
    </row>
    <row r="5507" ht="15.0" customHeight="1">
      <c r="A5507" s="45">
        <v>45674.375</v>
      </c>
      <c r="B5507" s="35">
        <v>9.0</v>
      </c>
      <c r="C5507" s="35" t="s">
        <v>128</v>
      </c>
      <c r="D5507" s="36" t="s">
        <v>107</v>
      </c>
      <c r="E5507" s="35" t="s">
        <v>173</v>
      </c>
      <c r="F5507" s="46">
        <f>IF(Cadastro_Cargas!$E$5=0,0,IF(Perfil_Area!$L$15=0,0,MIN(Cadastro_Cargas!$E$5,MAX(Cadastro_Cargas!$F$5,Perfil_Area!$L$15*RANDBETWEEN(85,115)/100))))</f>
        <v>0.2</v>
      </c>
    </row>
    <row r="5508" ht="15.0" customHeight="1">
      <c r="A5508" s="45">
        <v>45674.375</v>
      </c>
      <c r="B5508" s="35">
        <v>9.0</v>
      </c>
      <c r="C5508" s="35" t="s">
        <v>128</v>
      </c>
      <c r="D5508" s="39" t="s">
        <v>31</v>
      </c>
      <c r="E5508" s="35" t="s">
        <v>174</v>
      </c>
      <c r="F5508" s="46">
        <f>IF(Cadastro_Cargas!$E$6=0,0,IF(Perfil_Area!$L$3=0,0,MIN(Cadastro_Cargas!$E$6,MAX(Cadastro_Cargas!$F$6,Perfil_Area!$L$3*RANDBETWEEN(85,115)/100))))</f>
        <v>1.717</v>
      </c>
    </row>
    <row r="5509" ht="15.0" customHeight="1">
      <c r="A5509" s="45">
        <v>45674.375</v>
      </c>
      <c r="B5509" s="35">
        <v>9.0</v>
      </c>
      <c r="C5509" s="35" t="s">
        <v>128</v>
      </c>
      <c r="D5509" s="40" t="s">
        <v>44</v>
      </c>
      <c r="E5509" s="35" t="s">
        <v>174</v>
      </c>
      <c r="F5509" s="46">
        <f>IF(Cadastro_Cargas!$E$7=0,0,IF(Perfil_Area!$L$5=0,0,MIN(Cadastro_Cargas!$E$7,MAX(Cadastro_Cargas!$F$7,Perfil_Area!$L$5*RANDBETWEEN(85,115)/100))))</f>
        <v>0.26304</v>
      </c>
    </row>
    <row r="5510" ht="15.0" customHeight="1">
      <c r="A5510" s="45">
        <v>45674.375</v>
      </c>
      <c r="B5510" s="35">
        <v>9.0</v>
      </c>
      <c r="C5510" s="35" t="s">
        <v>128</v>
      </c>
      <c r="D5510" s="41" t="s">
        <v>56</v>
      </c>
      <c r="E5510" s="35" t="s">
        <v>174</v>
      </c>
      <c r="F5510" s="46">
        <f>IF(Cadastro_Cargas!$E$8=0,0,IF(Perfil_Area!$L$7=0,0,MIN(Cadastro_Cargas!$E$8,MAX(Cadastro_Cargas!$F$8,Perfil_Area!$L$7*RANDBETWEEN(85,115)/100))))</f>
        <v>0</v>
      </c>
    </row>
    <row r="5511" ht="15.0" customHeight="1">
      <c r="A5511" s="45">
        <v>45674.375</v>
      </c>
      <c r="B5511" s="35">
        <v>9.0</v>
      </c>
      <c r="C5511" s="35" t="s">
        <v>129</v>
      </c>
      <c r="D5511" s="36" t="s">
        <v>104</v>
      </c>
      <c r="E5511" s="35" t="s">
        <v>173</v>
      </c>
      <c r="F5511" s="46">
        <f>IF(Cadastro_Cargas!$E$9=0,0,IF(Perfil_Area!$L$10=0,0,MIN(Cadastro_Cargas!$E$9,MAX(Cadastro_Cargas!$F$9,Perfil_Area!$L$10*RANDBETWEEN(85,115)/100))))</f>
        <v>0</v>
      </c>
    </row>
    <row r="5512" ht="15.0" customHeight="1">
      <c r="A5512" s="45">
        <v>45674.375</v>
      </c>
      <c r="B5512" s="35">
        <v>9.0</v>
      </c>
      <c r="C5512" s="35" t="s">
        <v>129</v>
      </c>
      <c r="D5512" s="36" t="s">
        <v>105</v>
      </c>
      <c r="E5512" s="35" t="s">
        <v>173</v>
      </c>
      <c r="F5512" s="46">
        <f>IF(Cadastro_Cargas!$E$10=0,0,IF(Perfil_Area!$L$12=0,0,MIN(Cadastro_Cargas!$E$10,MAX(Cadastro_Cargas!$F$10,Perfil_Area!$L$12*RANDBETWEEN(85,115)/100))))</f>
        <v>0</v>
      </c>
    </row>
    <row r="5513" ht="15.0" customHeight="1">
      <c r="A5513" s="45">
        <v>45674.375</v>
      </c>
      <c r="B5513" s="35">
        <v>9.0</v>
      </c>
      <c r="C5513" s="35" t="s">
        <v>129</v>
      </c>
      <c r="D5513" s="36" t="s">
        <v>106</v>
      </c>
      <c r="E5513" s="35" t="s">
        <v>173</v>
      </c>
      <c r="F5513" s="46">
        <f>IF(Cadastro_Cargas!$E$11=0,0,IF(Perfil_Area!$L$14=0,0,MIN(Cadastro_Cargas!$E$11,MAX(Cadastro_Cargas!$F$11,Perfil_Area!$L$14*RANDBETWEEN(85,115)/100))))</f>
        <v>2.367013373</v>
      </c>
    </row>
    <row r="5514" ht="15.0" customHeight="1">
      <c r="A5514" s="45">
        <v>45674.375</v>
      </c>
      <c r="B5514" s="35">
        <v>9.0</v>
      </c>
      <c r="C5514" s="35" t="s">
        <v>129</v>
      </c>
      <c r="D5514" s="36" t="s">
        <v>107</v>
      </c>
      <c r="E5514" s="35" t="s">
        <v>173</v>
      </c>
      <c r="F5514" s="46">
        <f>IF(Cadastro_Cargas!$E$12=0,0,IF(Perfil_Area!$L$16=0,0,MIN(Cadastro_Cargas!$E$12,MAX(Cadastro_Cargas!$F$12,Perfil_Area!$L$16*RANDBETWEEN(85,115)/100))))</f>
        <v>0.2</v>
      </c>
    </row>
    <row r="5515" ht="15.0" customHeight="1">
      <c r="A5515" s="45">
        <v>45674.375</v>
      </c>
      <c r="B5515" s="35">
        <v>9.0</v>
      </c>
      <c r="C5515" s="35" t="s">
        <v>129</v>
      </c>
      <c r="D5515" s="39" t="s">
        <v>31</v>
      </c>
      <c r="E5515" s="35" t="s">
        <v>174</v>
      </c>
      <c r="F5515" s="46">
        <f>IF(Cadastro_Cargas!$E$13=0,0,IF(Perfil_Area!$L$4=0,0,MIN(Cadastro_Cargas!$E$13,MAX(Cadastro_Cargas!$F$13,Perfil_Area!$L$4*RANDBETWEEN(85,115)/100))))</f>
        <v>3.725</v>
      </c>
    </row>
    <row r="5516" ht="15.0" customHeight="1">
      <c r="A5516" s="45">
        <v>45674.375</v>
      </c>
      <c r="B5516" s="35">
        <v>9.0</v>
      </c>
      <c r="C5516" s="35" t="s">
        <v>129</v>
      </c>
      <c r="D5516" s="40" t="s">
        <v>44</v>
      </c>
      <c r="E5516" s="35" t="s">
        <v>174</v>
      </c>
      <c r="F5516" s="46">
        <f>IF(Cadastro_Cargas!$E$14=0,0,IF(Perfil_Area!$L$6=0,0,MIN(Cadastro_Cargas!$E$14,MAX(Cadastro_Cargas!$F$14,Perfil_Area!$L$6*RANDBETWEEN(85,115)/100))))</f>
        <v>0.44916</v>
      </c>
    </row>
    <row r="5517" ht="15.0" customHeight="1">
      <c r="A5517" s="45">
        <v>45674.375</v>
      </c>
      <c r="B5517" s="35">
        <v>9.0</v>
      </c>
      <c r="C5517" s="35" t="s">
        <v>129</v>
      </c>
      <c r="D5517" s="41" t="s">
        <v>56</v>
      </c>
      <c r="E5517" s="35" t="s">
        <v>174</v>
      </c>
      <c r="F5517" s="46">
        <f>IF(Cadastro_Cargas!$E$15=0,0,IF(Perfil_Area!$L$8=0,0,MIN(Cadastro_Cargas!$E$15,MAX(Cadastro_Cargas!$F$15,Perfil_Area!$L$8*RANDBETWEEN(85,115)/100))))</f>
        <v>0</v>
      </c>
    </row>
    <row r="5518" ht="15.0" customHeight="1">
      <c r="A5518" s="45">
        <v>45674.4166666667</v>
      </c>
      <c r="B5518" s="35">
        <v>10.0</v>
      </c>
      <c r="C5518" s="35" t="s">
        <v>128</v>
      </c>
      <c r="D5518" s="36" t="s">
        <v>104</v>
      </c>
      <c r="E5518" s="35" t="s">
        <v>173</v>
      </c>
      <c r="F5518" s="46">
        <f>IF(Cadastro_Cargas!$E$2=0,0,IF(Perfil_Area!$M$9=0,0,MIN(Cadastro_Cargas!$E$2,MAX(Cadastro_Cargas!$F$2,Perfil_Area!$M$9*RANDBETWEEN(85,115)/100))))</f>
        <v>0</v>
      </c>
    </row>
    <row r="5519" ht="15.0" customHeight="1">
      <c r="A5519" s="45">
        <v>45674.4166666667</v>
      </c>
      <c r="B5519" s="35">
        <v>10.0</v>
      </c>
      <c r="C5519" s="35" t="s">
        <v>128</v>
      </c>
      <c r="D5519" s="36" t="s">
        <v>105</v>
      </c>
      <c r="E5519" s="35" t="s">
        <v>173</v>
      </c>
      <c r="F5519" s="46">
        <f>IF(Cadastro_Cargas!$E$3=0,0,IF(Perfil_Area!$M$11=0,0,MIN(Cadastro_Cargas!$E$3,MAX(Cadastro_Cargas!$F$3,Perfil_Area!$M$11*RANDBETWEEN(85,115)/100))))</f>
        <v>0</v>
      </c>
    </row>
    <row r="5520" ht="15.0" customHeight="1">
      <c r="A5520" s="45">
        <v>45674.4166666667</v>
      </c>
      <c r="B5520" s="35">
        <v>10.0</v>
      </c>
      <c r="C5520" s="35" t="s">
        <v>128</v>
      </c>
      <c r="D5520" s="36" t="s">
        <v>106</v>
      </c>
      <c r="E5520" s="35" t="s">
        <v>173</v>
      </c>
      <c r="F5520" s="46">
        <f>IF(Cadastro_Cargas!$E$4=0,0,IF(Perfil_Area!$M$13=0,0,MIN(Cadastro_Cargas!$E$4,MAX(Cadastro_Cargas!$F$4,Perfil_Area!$M$13*RANDBETWEEN(85,115)/100))))</f>
        <v>0</v>
      </c>
    </row>
    <row r="5521" ht="15.0" customHeight="1">
      <c r="A5521" s="45">
        <v>45674.4166666667</v>
      </c>
      <c r="B5521" s="35">
        <v>10.0</v>
      </c>
      <c r="C5521" s="35" t="s">
        <v>128</v>
      </c>
      <c r="D5521" s="36" t="s">
        <v>107</v>
      </c>
      <c r="E5521" s="35" t="s">
        <v>173</v>
      </c>
      <c r="F5521" s="46">
        <f>IF(Cadastro_Cargas!$E$5=0,0,IF(Perfil_Area!$M$15=0,0,MIN(Cadastro_Cargas!$E$5,MAX(Cadastro_Cargas!$F$5,Perfil_Area!$M$15*RANDBETWEEN(85,115)/100))))</f>
        <v>0.2</v>
      </c>
    </row>
    <row r="5522" ht="15.0" customHeight="1">
      <c r="A5522" s="45">
        <v>45674.4166666667</v>
      </c>
      <c r="B5522" s="35">
        <v>10.0</v>
      </c>
      <c r="C5522" s="35" t="s">
        <v>128</v>
      </c>
      <c r="D5522" s="39" t="s">
        <v>31</v>
      </c>
      <c r="E5522" s="35" t="s">
        <v>174</v>
      </c>
      <c r="F5522" s="46">
        <f>IF(Cadastro_Cargas!$E$6=0,0,IF(Perfil_Area!$M$3=0,0,MIN(Cadastro_Cargas!$E$6,MAX(Cadastro_Cargas!$F$6,Perfil_Area!$M$3*RANDBETWEEN(85,115)/100))))</f>
        <v>2.02</v>
      </c>
    </row>
    <row r="5523" ht="15.0" customHeight="1">
      <c r="A5523" s="45">
        <v>45674.4166666667</v>
      </c>
      <c r="B5523" s="35">
        <v>10.0</v>
      </c>
      <c r="C5523" s="35" t="s">
        <v>128</v>
      </c>
      <c r="D5523" s="40" t="s">
        <v>44</v>
      </c>
      <c r="E5523" s="35" t="s">
        <v>174</v>
      </c>
      <c r="F5523" s="46">
        <f>IF(Cadastro_Cargas!$E$7=0,0,IF(Perfil_Area!$M$5=0,0,MIN(Cadastro_Cargas!$E$7,MAX(Cadastro_Cargas!$F$7,Perfil_Area!$M$5*RANDBETWEEN(85,115)/100))))</f>
        <v>0.31236</v>
      </c>
    </row>
    <row r="5524" ht="15.0" customHeight="1">
      <c r="A5524" s="45">
        <v>45674.4166666667</v>
      </c>
      <c r="B5524" s="35">
        <v>10.0</v>
      </c>
      <c r="C5524" s="35" t="s">
        <v>128</v>
      </c>
      <c r="D5524" s="41" t="s">
        <v>56</v>
      </c>
      <c r="E5524" s="35" t="s">
        <v>174</v>
      </c>
      <c r="F5524" s="46">
        <f>IF(Cadastro_Cargas!$E$8=0,0,IF(Perfil_Area!$M$7=0,0,MIN(Cadastro_Cargas!$E$8,MAX(Cadastro_Cargas!$F$8,Perfil_Area!$M$7*RANDBETWEEN(85,115)/100))))</f>
        <v>0</v>
      </c>
    </row>
    <row r="5525" ht="15.0" customHeight="1">
      <c r="A5525" s="45">
        <v>45674.4166666667</v>
      </c>
      <c r="B5525" s="35">
        <v>10.0</v>
      </c>
      <c r="C5525" s="35" t="s">
        <v>129</v>
      </c>
      <c r="D5525" s="36" t="s">
        <v>104</v>
      </c>
      <c r="E5525" s="35" t="s">
        <v>173</v>
      </c>
      <c r="F5525" s="46">
        <f>IF(Cadastro_Cargas!$E$9=0,0,IF(Perfil_Area!$M$10=0,0,MIN(Cadastro_Cargas!$E$9,MAX(Cadastro_Cargas!$F$9,Perfil_Area!$M$10*RANDBETWEEN(85,115)/100))))</f>
        <v>0</v>
      </c>
    </row>
    <row r="5526" ht="15.0" customHeight="1">
      <c r="A5526" s="45">
        <v>45674.4166666667</v>
      </c>
      <c r="B5526" s="35">
        <v>10.0</v>
      </c>
      <c r="C5526" s="35" t="s">
        <v>129</v>
      </c>
      <c r="D5526" s="36" t="s">
        <v>105</v>
      </c>
      <c r="E5526" s="35" t="s">
        <v>173</v>
      </c>
      <c r="F5526" s="46">
        <f>IF(Cadastro_Cargas!$E$10=0,0,IF(Perfil_Area!$M$12=0,0,MIN(Cadastro_Cargas!$E$10,MAX(Cadastro_Cargas!$F$10,Perfil_Area!$M$12*RANDBETWEEN(85,115)/100))))</f>
        <v>0</v>
      </c>
    </row>
    <row r="5527" ht="15.0" customHeight="1">
      <c r="A5527" s="45">
        <v>45674.4166666667</v>
      </c>
      <c r="B5527" s="35">
        <v>10.0</v>
      </c>
      <c r="C5527" s="35" t="s">
        <v>129</v>
      </c>
      <c r="D5527" s="36" t="s">
        <v>106</v>
      </c>
      <c r="E5527" s="35" t="s">
        <v>173</v>
      </c>
      <c r="F5527" s="46">
        <f>IF(Cadastro_Cargas!$E$11=0,0,IF(Perfil_Area!$M$14=0,0,MIN(Cadastro_Cargas!$E$11,MAX(Cadastro_Cargas!$F$11,Perfil_Area!$M$14*RANDBETWEEN(85,115)/100))))</f>
        <v>2.324808321</v>
      </c>
    </row>
    <row r="5528" ht="15.0" customHeight="1">
      <c r="A5528" s="45">
        <v>45674.4166666667</v>
      </c>
      <c r="B5528" s="35">
        <v>10.0</v>
      </c>
      <c r="C5528" s="35" t="s">
        <v>129</v>
      </c>
      <c r="D5528" s="36" t="s">
        <v>107</v>
      </c>
      <c r="E5528" s="35" t="s">
        <v>173</v>
      </c>
      <c r="F5528" s="46">
        <f>IF(Cadastro_Cargas!$E$12=0,0,IF(Perfil_Area!$M$16=0,0,MIN(Cadastro_Cargas!$E$12,MAX(Cadastro_Cargas!$F$12,Perfil_Area!$M$16*RANDBETWEEN(85,115)/100))))</f>
        <v>0.18</v>
      </c>
    </row>
    <row r="5529" ht="15.0" customHeight="1">
      <c r="A5529" s="45">
        <v>45674.4166666667</v>
      </c>
      <c r="B5529" s="35">
        <v>10.0</v>
      </c>
      <c r="C5529" s="35" t="s">
        <v>129</v>
      </c>
      <c r="D5529" s="39" t="s">
        <v>31</v>
      </c>
      <c r="E5529" s="35" t="s">
        <v>174</v>
      </c>
      <c r="F5529" s="46">
        <f>IF(Cadastro_Cargas!$E$13=0,0,IF(Perfil_Area!$M$4=0,0,MIN(Cadastro_Cargas!$E$13,MAX(Cadastro_Cargas!$F$13,Perfil_Area!$M$4*RANDBETWEEN(85,115)/100))))</f>
        <v>3.725</v>
      </c>
    </row>
    <row r="5530" ht="15.0" customHeight="1">
      <c r="A5530" s="45">
        <v>45674.4166666667</v>
      </c>
      <c r="B5530" s="35">
        <v>10.0</v>
      </c>
      <c r="C5530" s="35" t="s">
        <v>129</v>
      </c>
      <c r="D5530" s="40" t="s">
        <v>44</v>
      </c>
      <c r="E5530" s="35" t="s">
        <v>174</v>
      </c>
      <c r="F5530" s="46">
        <f>IF(Cadastro_Cargas!$E$14=0,0,IF(Perfil_Area!$M$6=0,0,MIN(Cadastro_Cargas!$E$14,MAX(Cadastro_Cargas!$F$14,Perfil_Area!$M$6*RANDBETWEEN(85,115)/100))))</f>
        <v>0.34278</v>
      </c>
    </row>
    <row r="5531" ht="15.0" customHeight="1">
      <c r="A5531" s="45">
        <v>45674.4166666667</v>
      </c>
      <c r="B5531" s="35">
        <v>10.0</v>
      </c>
      <c r="C5531" s="35" t="s">
        <v>129</v>
      </c>
      <c r="D5531" s="41" t="s">
        <v>56</v>
      </c>
      <c r="E5531" s="35" t="s">
        <v>174</v>
      </c>
      <c r="F5531" s="46">
        <f>IF(Cadastro_Cargas!$E$15=0,0,IF(Perfil_Area!$M$8=0,0,MIN(Cadastro_Cargas!$E$15,MAX(Cadastro_Cargas!$F$15,Perfil_Area!$M$8*RANDBETWEEN(85,115)/100))))</f>
        <v>0</v>
      </c>
    </row>
    <row r="5532" ht="15.0" customHeight="1">
      <c r="A5532" s="45">
        <v>45674.4583333333</v>
      </c>
      <c r="B5532" s="35">
        <v>11.0</v>
      </c>
      <c r="C5532" s="35" t="s">
        <v>128</v>
      </c>
      <c r="D5532" s="36" t="s">
        <v>104</v>
      </c>
      <c r="E5532" s="35" t="s">
        <v>173</v>
      </c>
      <c r="F5532" s="46">
        <f>IF(Cadastro_Cargas!$E$2=0,0,IF(Perfil_Area!$N$9=0,0,MIN(Cadastro_Cargas!$E$2,MAX(Cadastro_Cargas!$F$2,Perfil_Area!$N$9*RANDBETWEEN(85,115)/100))))</f>
        <v>0</v>
      </c>
    </row>
    <row r="5533" ht="15.0" customHeight="1">
      <c r="A5533" s="45">
        <v>45674.4583333333</v>
      </c>
      <c r="B5533" s="35">
        <v>11.0</v>
      </c>
      <c r="C5533" s="35" t="s">
        <v>128</v>
      </c>
      <c r="D5533" s="36" t="s">
        <v>105</v>
      </c>
      <c r="E5533" s="35" t="s">
        <v>173</v>
      </c>
      <c r="F5533" s="46">
        <f>IF(Cadastro_Cargas!$E$3=0,0,IF(Perfil_Area!$N$11=0,0,MIN(Cadastro_Cargas!$E$3,MAX(Cadastro_Cargas!$F$3,Perfil_Area!$N$11*RANDBETWEEN(85,115)/100))))</f>
        <v>0</v>
      </c>
    </row>
    <row r="5534" ht="15.0" customHeight="1">
      <c r="A5534" s="45">
        <v>45674.4583333333</v>
      </c>
      <c r="B5534" s="35">
        <v>11.0</v>
      </c>
      <c r="C5534" s="35" t="s">
        <v>128</v>
      </c>
      <c r="D5534" s="36" t="s">
        <v>106</v>
      </c>
      <c r="E5534" s="35" t="s">
        <v>173</v>
      </c>
      <c r="F5534" s="46">
        <f>IF(Cadastro_Cargas!$E$4=0,0,IF(Perfil_Area!$N$13=0,0,MIN(Cadastro_Cargas!$E$4,MAX(Cadastro_Cargas!$F$4,Perfil_Area!$N$13*RANDBETWEEN(85,115)/100))))</f>
        <v>0</v>
      </c>
    </row>
    <row r="5535" ht="15.0" customHeight="1">
      <c r="A5535" s="45">
        <v>45674.4583333333</v>
      </c>
      <c r="B5535" s="35">
        <v>11.0</v>
      </c>
      <c r="C5535" s="35" t="s">
        <v>128</v>
      </c>
      <c r="D5535" s="36" t="s">
        <v>107</v>
      </c>
      <c r="E5535" s="35" t="s">
        <v>173</v>
      </c>
      <c r="F5535" s="46">
        <f>IF(Cadastro_Cargas!$E$5=0,0,IF(Perfil_Area!$N$15=0,0,MIN(Cadastro_Cargas!$E$5,MAX(Cadastro_Cargas!$F$5,Perfil_Area!$N$15*RANDBETWEEN(85,115)/100))))</f>
        <v>0.2</v>
      </c>
    </row>
    <row r="5536" ht="15.0" customHeight="1">
      <c r="A5536" s="45">
        <v>45674.4583333333</v>
      </c>
      <c r="B5536" s="35">
        <v>11.0</v>
      </c>
      <c r="C5536" s="35" t="s">
        <v>128</v>
      </c>
      <c r="D5536" s="39" t="s">
        <v>31</v>
      </c>
      <c r="E5536" s="35" t="s">
        <v>174</v>
      </c>
      <c r="F5536" s="46">
        <f>IF(Cadastro_Cargas!$E$6=0,0,IF(Perfil_Area!$N$3=0,0,MIN(Cadastro_Cargas!$E$6,MAX(Cadastro_Cargas!$F$6,Perfil_Area!$N$3*RANDBETWEEN(85,115)/100))))</f>
        <v>1.8988</v>
      </c>
    </row>
    <row r="5537" ht="15.0" customHeight="1">
      <c r="A5537" s="45">
        <v>45674.4583333333</v>
      </c>
      <c r="B5537" s="35">
        <v>11.0</v>
      </c>
      <c r="C5537" s="35" t="s">
        <v>128</v>
      </c>
      <c r="D5537" s="40" t="s">
        <v>44</v>
      </c>
      <c r="E5537" s="35" t="s">
        <v>174</v>
      </c>
      <c r="F5537" s="46">
        <f>IF(Cadastro_Cargas!$E$7=0,0,IF(Perfil_Area!$N$5=0,0,MIN(Cadastro_Cargas!$E$7,MAX(Cadastro_Cargas!$F$7,Perfil_Area!$N$5*RANDBETWEEN(85,115)/100))))</f>
        <v>0.354</v>
      </c>
    </row>
    <row r="5538" ht="15.0" customHeight="1">
      <c r="A5538" s="45">
        <v>45674.4583333333</v>
      </c>
      <c r="B5538" s="35">
        <v>11.0</v>
      </c>
      <c r="C5538" s="35" t="s">
        <v>128</v>
      </c>
      <c r="D5538" s="41" t="s">
        <v>56</v>
      </c>
      <c r="E5538" s="35" t="s">
        <v>174</v>
      </c>
      <c r="F5538" s="46">
        <f>IF(Cadastro_Cargas!$E$8=0,0,IF(Perfil_Area!$N$7=0,0,MIN(Cadastro_Cargas!$E$8,MAX(Cadastro_Cargas!$F$8,Perfil_Area!$N$7*RANDBETWEEN(85,115)/100))))</f>
        <v>0</v>
      </c>
    </row>
    <row r="5539" ht="15.0" customHeight="1">
      <c r="A5539" s="45">
        <v>45674.4583333333</v>
      </c>
      <c r="B5539" s="35">
        <v>11.0</v>
      </c>
      <c r="C5539" s="35" t="s">
        <v>129</v>
      </c>
      <c r="D5539" s="36" t="s">
        <v>104</v>
      </c>
      <c r="E5539" s="35" t="s">
        <v>173</v>
      </c>
      <c r="F5539" s="46">
        <f>IF(Cadastro_Cargas!$E$9=0,0,IF(Perfil_Area!$N$10=0,0,MIN(Cadastro_Cargas!$E$9,MAX(Cadastro_Cargas!$F$9,Perfil_Area!$N$10*RANDBETWEEN(85,115)/100))))</f>
        <v>0</v>
      </c>
    </row>
    <row r="5540" ht="15.0" customHeight="1">
      <c r="A5540" s="45">
        <v>45674.4583333333</v>
      </c>
      <c r="B5540" s="35">
        <v>11.0</v>
      </c>
      <c r="C5540" s="35" t="s">
        <v>129</v>
      </c>
      <c r="D5540" s="36" t="s">
        <v>105</v>
      </c>
      <c r="E5540" s="35" t="s">
        <v>173</v>
      </c>
      <c r="F5540" s="46">
        <f>IF(Cadastro_Cargas!$E$10=0,0,IF(Perfil_Area!$N$12=0,0,MIN(Cadastro_Cargas!$E$10,MAX(Cadastro_Cargas!$F$10,Perfil_Area!$N$12*RANDBETWEEN(85,115)/100))))</f>
        <v>0</v>
      </c>
    </row>
    <row r="5541" ht="15.0" customHeight="1">
      <c r="A5541" s="45">
        <v>45674.4583333333</v>
      </c>
      <c r="B5541" s="35">
        <v>11.0</v>
      </c>
      <c r="C5541" s="35" t="s">
        <v>129</v>
      </c>
      <c r="D5541" s="36" t="s">
        <v>106</v>
      </c>
      <c r="E5541" s="35" t="s">
        <v>173</v>
      </c>
      <c r="F5541" s="46">
        <f>IF(Cadastro_Cargas!$E$11=0,0,IF(Perfil_Area!$N$14=0,0,MIN(Cadastro_Cargas!$E$11,MAX(Cadastro_Cargas!$F$11,Perfil_Area!$N$14*RANDBETWEEN(85,115)/100))))</f>
        <v>2.10936107</v>
      </c>
    </row>
    <row r="5542" ht="15.0" customHeight="1">
      <c r="A5542" s="45">
        <v>45674.4583333333</v>
      </c>
      <c r="B5542" s="35">
        <v>11.0</v>
      </c>
      <c r="C5542" s="35" t="s">
        <v>129</v>
      </c>
      <c r="D5542" s="36" t="s">
        <v>107</v>
      </c>
      <c r="E5542" s="35" t="s">
        <v>173</v>
      </c>
      <c r="F5542" s="46">
        <f>IF(Cadastro_Cargas!$E$12=0,0,IF(Perfil_Area!$N$16=0,0,MIN(Cadastro_Cargas!$E$12,MAX(Cadastro_Cargas!$F$12,Perfil_Area!$N$16*RANDBETWEEN(85,115)/100))))</f>
        <v>0.2</v>
      </c>
    </row>
    <row r="5543" ht="15.0" customHeight="1">
      <c r="A5543" s="45">
        <v>45674.4583333333</v>
      </c>
      <c r="B5543" s="35">
        <v>11.0</v>
      </c>
      <c r="C5543" s="35" t="s">
        <v>129</v>
      </c>
      <c r="D5543" s="39" t="s">
        <v>31</v>
      </c>
      <c r="E5543" s="35" t="s">
        <v>174</v>
      </c>
      <c r="F5543" s="46">
        <f>IF(Cadastro_Cargas!$E$13=0,0,IF(Perfil_Area!$N$4=0,0,MIN(Cadastro_Cargas!$E$13,MAX(Cadastro_Cargas!$F$13,Perfil_Area!$N$4*RANDBETWEEN(85,115)/100))))</f>
        <v>3.725</v>
      </c>
    </row>
    <row r="5544" ht="15.0" customHeight="1">
      <c r="A5544" s="45">
        <v>45674.4583333333</v>
      </c>
      <c r="B5544" s="35">
        <v>11.0</v>
      </c>
      <c r="C5544" s="35" t="s">
        <v>129</v>
      </c>
      <c r="D5544" s="40" t="s">
        <v>44</v>
      </c>
      <c r="E5544" s="35" t="s">
        <v>174</v>
      </c>
      <c r="F5544" s="46">
        <f>IF(Cadastro_Cargas!$E$14=0,0,IF(Perfil_Area!$N$6=0,0,MIN(Cadastro_Cargas!$E$14,MAX(Cadastro_Cargas!$F$14,Perfil_Area!$N$6*RANDBETWEEN(85,115)/100))))</f>
        <v>0.50886</v>
      </c>
    </row>
    <row r="5545" ht="15.0" customHeight="1">
      <c r="A5545" s="45">
        <v>45674.4583333333</v>
      </c>
      <c r="B5545" s="35">
        <v>11.0</v>
      </c>
      <c r="C5545" s="35" t="s">
        <v>129</v>
      </c>
      <c r="D5545" s="41" t="s">
        <v>56</v>
      </c>
      <c r="E5545" s="35" t="s">
        <v>174</v>
      </c>
      <c r="F5545" s="46">
        <f>IF(Cadastro_Cargas!$E$15=0,0,IF(Perfil_Area!$N$8=0,0,MIN(Cadastro_Cargas!$E$15,MAX(Cadastro_Cargas!$F$15,Perfil_Area!$N$8*RANDBETWEEN(85,115)/100))))</f>
        <v>0</v>
      </c>
    </row>
    <row r="5546" ht="15.0" customHeight="1">
      <c r="A5546" s="45">
        <v>45674.5</v>
      </c>
      <c r="B5546" s="35">
        <v>12.0</v>
      </c>
      <c r="C5546" s="35" t="s">
        <v>128</v>
      </c>
      <c r="D5546" s="36" t="s">
        <v>104</v>
      </c>
      <c r="E5546" s="35" t="s">
        <v>173</v>
      </c>
      <c r="F5546" s="46">
        <f>IF(Cadastro_Cargas!$E$2=0,0,IF(Perfil_Area!$O$9=0,0,MIN(Cadastro_Cargas!$E$2,MAX(Cadastro_Cargas!$F$2,Perfil_Area!$O$9*RANDBETWEEN(85,115)/100))))</f>
        <v>0</v>
      </c>
    </row>
    <row r="5547" ht="15.0" customHeight="1">
      <c r="A5547" s="45">
        <v>45674.5</v>
      </c>
      <c r="B5547" s="35">
        <v>12.0</v>
      </c>
      <c r="C5547" s="35" t="s">
        <v>128</v>
      </c>
      <c r="D5547" s="36" t="s">
        <v>105</v>
      </c>
      <c r="E5547" s="35" t="s">
        <v>173</v>
      </c>
      <c r="F5547" s="46">
        <f>IF(Cadastro_Cargas!$E$3=0,0,IF(Perfil_Area!$O$11=0,0,MIN(Cadastro_Cargas!$E$3,MAX(Cadastro_Cargas!$F$3,Perfil_Area!$O$11*RANDBETWEEN(85,115)/100))))</f>
        <v>0</v>
      </c>
    </row>
    <row r="5548" ht="15.0" customHeight="1">
      <c r="A5548" s="45">
        <v>45674.5</v>
      </c>
      <c r="B5548" s="35">
        <v>12.0</v>
      </c>
      <c r="C5548" s="35" t="s">
        <v>128</v>
      </c>
      <c r="D5548" s="36" t="s">
        <v>106</v>
      </c>
      <c r="E5548" s="35" t="s">
        <v>173</v>
      </c>
      <c r="F5548" s="46">
        <f>IF(Cadastro_Cargas!$E$4=0,0,IF(Perfil_Area!$O$13=0,0,MIN(Cadastro_Cargas!$E$4,MAX(Cadastro_Cargas!$F$4,Perfil_Area!$O$13*RANDBETWEEN(85,115)/100))))</f>
        <v>0</v>
      </c>
    </row>
    <row r="5549" ht="15.0" customHeight="1">
      <c r="A5549" s="45">
        <v>45674.5</v>
      </c>
      <c r="B5549" s="35">
        <v>12.0</v>
      </c>
      <c r="C5549" s="35" t="s">
        <v>128</v>
      </c>
      <c r="D5549" s="36" t="s">
        <v>107</v>
      </c>
      <c r="E5549" s="35" t="s">
        <v>173</v>
      </c>
      <c r="F5549" s="46">
        <f>IF(Cadastro_Cargas!$E$5=0,0,IF(Perfil_Area!$O$15=0,0,MIN(Cadastro_Cargas!$E$5,MAX(Cadastro_Cargas!$F$5,Perfil_Area!$O$15*RANDBETWEEN(85,115)/100))))</f>
        <v>0.2</v>
      </c>
    </row>
    <row r="5550" ht="15.0" customHeight="1">
      <c r="A5550" s="45">
        <v>45674.5</v>
      </c>
      <c r="B5550" s="35">
        <v>12.0</v>
      </c>
      <c r="C5550" s="35" t="s">
        <v>128</v>
      </c>
      <c r="D5550" s="39" t="s">
        <v>31</v>
      </c>
      <c r="E5550" s="35" t="s">
        <v>174</v>
      </c>
      <c r="F5550" s="46">
        <f>IF(Cadastro_Cargas!$E$6=0,0,IF(Perfil_Area!$O$3=0,0,MIN(Cadastro_Cargas!$E$6,MAX(Cadastro_Cargas!$F$6,Perfil_Area!$O$3*RANDBETWEEN(85,115)/100))))</f>
        <v>1.7776</v>
      </c>
    </row>
    <row r="5551" ht="15.0" customHeight="1">
      <c r="A5551" s="45">
        <v>45674.5</v>
      </c>
      <c r="B5551" s="35">
        <v>12.0</v>
      </c>
      <c r="C5551" s="35" t="s">
        <v>128</v>
      </c>
      <c r="D5551" s="40" t="s">
        <v>44</v>
      </c>
      <c r="E5551" s="35" t="s">
        <v>174</v>
      </c>
      <c r="F5551" s="46">
        <f>IF(Cadastro_Cargas!$E$7=0,0,IF(Perfil_Area!$O$5=0,0,MIN(Cadastro_Cargas!$E$7,MAX(Cadastro_Cargas!$F$7,Perfil_Area!$O$5*RANDBETWEEN(85,115)/100))))</f>
        <v>0.354</v>
      </c>
    </row>
    <row r="5552" ht="15.0" customHeight="1">
      <c r="A5552" s="45">
        <v>45674.5</v>
      </c>
      <c r="B5552" s="35">
        <v>12.0</v>
      </c>
      <c r="C5552" s="35" t="s">
        <v>128</v>
      </c>
      <c r="D5552" s="41" t="s">
        <v>56</v>
      </c>
      <c r="E5552" s="35" t="s">
        <v>174</v>
      </c>
      <c r="F5552" s="46">
        <f>IF(Cadastro_Cargas!$E$8=0,0,IF(Perfil_Area!$O$7=0,0,MIN(Cadastro_Cargas!$E$8,MAX(Cadastro_Cargas!$F$8,Perfil_Area!$O$7*RANDBETWEEN(85,115)/100))))</f>
        <v>0</v>
      </c>
    </row>
    <row r="5553" ht="15.0" customHeight="1">
      <c r="A5553" s="45">
        <v>45674.5</v>
      </c>
      <c r="B5553" s="35">
        <v>12.0</v>
      </c>
      <c r="C5553" s="35" t="s">
        <v>129</v>
      </c>
      <c r="D5553" s="36" t="s">
        <v>104</v>
      </c>
      <c r="E5553" s="35" t="s">
        <v>173</v>
      </c>
      <c r="F5553" s="46">
        <f>IF(Cadastro_Cargas!$E$9=0,0,IF(Perfil_Area!$O$10=0,0,MIN(Cadastro_Cargas!$E$9,MAX(Cadastro_Cargas!$F$9,Perfil_Area!$O$10*RANDBETWEEN(85,115)/100))))</f>
        <v>0</v>
      </c>
    </row>
    <row r="5554" ht="15.0" customHeight="1">
      <c r="A5554" s="45">
        <v>45674.5</v>
      </c>
      <c r="B5554" s="35">
        <v>12.0</v>
      </c>
      <c r="C5554" s="35" t="s">
        <v>129</v>
      </c>
      <c r="D5554" s="36" t="s">
        <v>105</v>
      </c>
      <c r="E5554" s="35" t="s">
        <v>173</v>
      </c>
      <c r="F5554" s="46">
        <f>IF(Cadastro_Cargas!$E$10=0,0,IF(Perfil_Area!$O$12=0,0,MIN(Cadastro_Cargas!$E$10,MAX(Cadastro_Cargas!$F$10,Perfil_Area!$O$12*RANDBETWEEN(85,115)/100))))</f>
        <v>0</v>
      </c>
    </row>
    <row r="5555" ht="15.0" customHeight="1">
      <c r="A5555" s="45">
        <v>45674.5</v>
      </c>
      <c r="B5555" s="35">
        <v>12.0</v>
      </c>
      <c r="C5555" s="35" t="s">
        <v>129</v>
      </c>
      <c r="D5555" s="36" t="s">
        <v>106</v>
      </c>
      <c r="E5555" s="35" t="s">
        <v>173</v>
      </c>
      <c r="F5555" s="46">
        <f>IF(Cadastro_Cargas!$E$11=0,0,IF(Perfil_Area!$O$14=0,0,MIN(Cadastro_Cargas!$E$11,MAX(Cadastro_Cargas!$F$11,Perfil_Area!$O$14*RANDBETWEEN(85,115)/100))))</f>
        <v>2.367013373</v>
      </c>
    </row>
    <row r="5556" ht="15.0" customHeight="1">
      <c r="A5556" s="45">
        <v>45674.5</v>
      </c>
      <c r="B5556" s="35">
        <v>12.0</v>
      </c>
      <c r="C5556" s="35" t="s">
        <v>129</v>
      </c>
      <c r="D5556" s="36" t="s">
        <v>107</v>
      </c>
      <c r="E5556" s="35" t="s">
        <v>173</v>
      </c>
      <c r="F5556" s="46">
        <f>IF(Cadastro_Cargas!$E$12=0,0,IF(Perfil_Area!$O$16=0,0,MIN(Cadastro_Cargas!$E$12,MAX(Cadastro_Cargas!$F$12,Perfil_Area!$O$16*RANDBETWEEN(85,115)/100))))</f>
        <v>0.2</v>
      </c>
    </row>
    <row r="5557" ht="15.0" customHeight="1">
      <c r="A5557" s="45">
        <v>45674.5</v>
      </c>
      <c r="B5557" s="35">
        <v>12.0</v>
      </c>
      <c r="C5557" s="35" t="s">
        <v>129</v>
      </c>
      <c r="D5557" s="39" t="s">
        <v>31</v>
      </c>
      <c r="E5557" s="35" t="s">
        <v>174</v>
      </c>
      <c r="F5557" s="46">
        <f>IF(Cadastro_Cargas!$E$13=0,0,IF(Perfil_Area!$O$4=0,0,MIN(Cadastro_Cargas!$E$13,MAX(Cadastro_Cargas!$F$13,Perfil_Area!$O$4*RANDBETWEEN(85,115)/100))))</f>
        <v>3.725</v>
      </c>
    </row>
    <row r="5558" ht="15.0" customHeight="1">
      <c r="A5558" s="45">
        <v>45674.5</v>
      </c>
      <c r="B5558" s="35">
        <v>12.0</v>
      </c>
      <c r="C5558" s="35" t="s">
        <v>129</v>
      </c>
      <c r="D5558" s="40" t="s">
        <v>44</v>
      </c>
      <c r="E5558" s="35" t="s">
        <v>174</v>
      </c>
      <c r="F5558" s="46">
        <f>IF(Cadastro_Cargas!$E$14=0,0,IF(Perfil_Area!$O$6=0,0,MIN(Cadastro_Cargas!$E$14,MAX(Cadastro_Cargas!$F$14,Perfil_Area!$O$6*RANDBETWEEN(85,115)/100))))</f>
        <v>0.514</v>
      </c>
    </row>
    <row r="5559" ht="15.0" customHeight="1">
      <c r="A5559" s="45">
        <v>45674.5</v>
      </c>
      <c r="B5559" s="35">
        <v>12.0</v>
      </c>
      <c r="C5559" s="35" t="s">
        <v>129</v>
      </c>
      <c r="D5559" s="41" t="s">
        <v>56</v>
      </c>
      <c r="E5559" s="35" t="s">
        <v>174</v>
      </c>
      <c r="F5559" s="46">
        <f>IF(Cadastro_Cargas!$E$15=0,0,IF(Perfil_Area!$O$8=0,0,MIN(Cadastro_Cargas!$E$15,MAX(Cadastro_Cargas!$F$15,Perfil_Area!$O$8*RANDBETWEEN(85,115)/100))))</f>
        <v>0</v>
      </c>
    </row>
    <row r="5560" ht="15.0" customHeight="1">
      <c r="A5560" s="45">
        <v>45674.5416666667</v>
      </c>
      <c r="B5560" s="35">
        <v>13.0</v>
      </c>
      <c r="C5560" s="35" t="s">
        <v>128</v>
      </c>
      <c r="D5560" s="36" t="s">
        <v>104</v>
      </c>
      <c r="E5560" s="35" t="s">
        <v>173</v>
      </c>
      <c r="F5560" s="46">
        <f>IF(Cadastro_Cargas!$E$2=0,0,IF(Perfil_Area!$P$9=0,0,MIN(Cadastro_Cargas!$E$2,MAX(Cadastro_Cargas!$F$2,Perfil_Area!$P$9*RANDBETWEEN(85,115)/100))))</f>
        <v>0</v>
      </c>
    </row>
    <row r="5561" ht="15.0" customHeight="1">
      <c r="A5561" s="45">
        <v>45674.5416666667</v>
      </c>
      <c r="B5561" s="35">
        <v>13.0</v>
      </c>
      <c r="C5561" s="35" t="s">
        <v>128</v>
      </c>
      <c r="D5561" s="36" t="s">
        <v>105</v>
      </c>
      <c r="E5561" s="35" t="s">
        <v>173</v>
      </c>
      <c r="F5561" s="46">
        <f>IF(Cadastro_Cargas!$E$3=0,0,IF(Perfil_Area!$P$11=0,0,MIN(Cadastro_Cargas!$E$3,MAX(Cadastro_Cargas!$F$3,Perfil_Area!$P$11*RANDBETWEEN(85,115)/100))))</f>
        <v>0</v>
      </c>
    </row>
    <row r="5562" ht="15.0" customHeight="1">
      <c r="A5562" s="45">
        <v>45674.5416666667</v>
      </c>
      <c r="B5562" s="35">
        <v>13.0</v>
      </c>
      <c r="C5562" s="35" t="s">
        <v>128</v>
      </c>
      <c r="D5562" s="36" t="s">
        <v>106</v>
      </c>
      <c r="E5562" s="35" t="s">
        <v>173</v>
      </c>
      <c r="F5562" s="46">
        <f>IF(Cadastro_Cargas!$E$4=0,0,IF(Perfil_Area!$P$13=0,0,MIN(Cadastro_Cargas!$E$4,MAX(Cadastro_Cargas!$F$4,Perfil_Area!$P$13*RANDBETWEEN(85,115)/100))))</f>
        <v>0</v>
      </c>
    </row>
    <row r="5563" ht="15.0" customHeight="1">
      <c r="A5563" s="45">
        <v>45674.5416666667</v>
      </c>
      <c r="B5563" s="35">
        <v>13.0</v>
      </c>
      <c r="C5563" s="35" t="s">
        <v>128</v>
      </c>
      <c r="D5563" s="36" t="s">
        <v>107</v>
      </c>
      <c r="E5563" s="35" t="s">
        <v>173</v>
      </c>
      <c r="F5563" s="46">
        <f>IF(Cadastro_Cargas!$E$5=0,0,IF(Perfil_Area!$P$15=0,0,MIN(Cadastro_Cargas!$E$5,MAX(Cadastro_Cargas!$F$5,Perfil_Area!$P$15*RANDBETWEEN(85,115)/100))))</f>
        <v>0.2</v>
      </c>
    </row>
    <row r="5564" ht="15.0" customHeight="1">
      <c r="A5564" s="45">
        <v>45674.5416666667</v>
      </c>
      <c r="B5564" s="35">
        <v>13.0</v>
      </c>
      <c r="C5564" s="35" t="s">
        <v>128</v>
      </c>
      <c r="D5564" s="39" t="s">
        <v>31</v>
      </c>
      <c r="E5564" s="35" t="s">
        <v>174</v>
      </c>
      <c r="F5564" s="46">
        <f>IF(Cadastro_Cargas!$E$6=0,0,IF(Perfil_Area!$P$3=0,0,MIN(Cadastro_Cargas!$E$6,MAX(Cadastro_Cargas!$F$6,Perfil_Area!$P$3*RANDBETWEEN(85,115)/100))))</f>
        <v>2.02</v>
      </c>
    </row>
    <row r="5565" ht="15.0" customHeight="1">
      <c r="A5565" s="45">
        <v>45674.5416666667</v>
      </c>
      <c r="B5565" s="35">
        <v>13.0</v>
      </c>
      <c r="C5565" s="35" t="s">
        <v>128</v>
      </c>
      <c r="D5565" s="40" t="s">
        <v>44</v>
      </c>
      <c r="E5565" s="35" t="s">
        <v>174</v>
      </c>
      <c r="F5565" s="46">
        <f>IF(Cadastro_Cargas!$E$7=0,0,IF(Perfil_Area!$P$5=0,0,MIN(Cadastro_Cargas!$E$7,MAX(Cadastro_Cargas!$F$7,Perfil_Area!$P$5*RANDBETWEEN(85,115)/100))))</f>
        <v>0.354</v>
      </c>
    </row>
    <row r="5566" ht="15.0" customHeight="1">
      <c r="A5566" s="45">
        <v>45674.5416666667</v>
      </c>
      <c r="B5566" s="35">
        <v>13.0</v>
      </c>
      <c r="C5566" s="35" t="s">
        <v>128</v>
      </c>
      <c r="D5566" s="41" t="s">
        <v>56</v>
      </c>
      <c r="E5566" s="35" t="s">
        <v>174</v>
      </c>
      <c r="F5566" s="46">
        <f>IF(Cadastro_Cargas!$E$8=0,0,IF(Perfil_Area!$P$7=0,0,MIN(Cadastro_Cargas!$E$8,MAX(Cadastro_Cargas!$F$8,Perfil_Area!$P$7*RANDBETWEEN(85,115)/100))))</f>
        <v>0</v>
      </c>
    </row>
    <row r="5567" ht="15.0" customHeight="1">
      <c r="A5567" s="45">
        <v>45674.5416666667</v>
      </c>
      <c r="B5567" s="35">
        <v>13.0</v>
      </c>
      <c r="C5567" s="35" t="s">
        <v>129</v>
      </c>
      <c r="D5567" s="36" t="s">
        <v>104</v>
      </c>
      <c r="E5567" s="35" t="s">
        <v>173</v>
      </c>
      <c r="F5567" s="46">
        <f>IF(Cadastro_Cargas!$E$9=0,0,IF(Perfil_Area!$P$10=0,0,MIN(Cadastro_Cargas!$E$9,MAX(Cadastro_Cargas!$F$9,Perfil_Area!$P$10*RANDBETWEEN(85,115)/100))))</f>
        <v>0</v>
      </c>
    </row>
    <row r="5568" ht="15.0" customHeight="1">
      <c r="A5568" s="45">
        <v>45674.5416666667</v>
      </c>
      <c r="B5568" s="35">
        <v>13.0</v>
      </c>
      <c r="C5568" s="35" t="s">
        <v>129</v>
      </c>
      <c r="D5568" s="36" t="s">
        <v>105</v>
      </c>
      <c r="E5568" s="35" t="s">
        <v>173</v>
      </c>
      <c r="F5568" s="46">
        <f>IF(Cadastro_Cargas!$E$10=0,0,IF(Perfil_Area!$P$12=0,0,MIN(Cadastro_Cargas!$E$10,MAX(Cadastro_Cargas!$F$10,Perfil_Area!$P$12*RANDBETWEEN(85,115)/100))))</f>
        <v>0</v>
      </c>
    </row>
    <row r="5569" ht="15.0" customHeight="1">
      <c r="A5569" s="45">
        <v>45674.5416666667</v>
      </c>
      <c r="B5569" s="35">
        <v>13.0</v>
      </c>
      <c r="C5569" s="35" t="s">
        <v>129</v>
      </c>
      <c r="D5569" s="36" t="s">
        <v>106</v>
      </c>
      <c r="E5569" s="35" t="s">
        <v>173</v>
      </c>
      <c r="F5569" s="46">
        <f>IF(Cadastro_Cargas!$E$11=0,0,IF(Perfil_Area!$P$14=0,0,MIN(Cadastro_Cargas!$E$11,MAX(Cadastro_Cargas!$F$11,Perfil_Area!$P$14*RANDBETWEEN(85,115)/100))))</f>
        <v>2.367013373</v>
      </c>
    </row>
    <row r="5570" ht="15.0" customHeight="1">
      <c r="A5570" s="45">
        <v>45674.5416666667</v>
      </c>
      <c r="B5570" s="35">
        <v>13.0</v>
      </c>
      <c r="C5570" s="35" t="s">
        <v>129</v>
      </c>
      <c r="D5570" s="36" t="s">
        <v>107</v>
      </c>
      <c r="E5570" s="35" t="s">
        <v>173</v>
      </c>
      <c r="F5570" s="46">
        <f>IF(Cadastro_Cargas!$E$12=0,0,IF(Perfil_Area!$P$16=0,0,MIN(Cadastro_Cargas!$E$12,MAX(Cadastro_Cargas!$F$12,Perfil_Area!$P$16*RANDBETWEEN(85,115)/100))))</f>
        <v>0.192</v>
      </c>
    </row>
    <row r="5571" ht="15.0" customHeight="1">
      <c r="A5571" s="45">
        <v>45674.5416666667</v>
      </c>
      <c r="B5571" s="35">
        <v>13.0</v>
      </c>
      <c r="C5571" s="35" t="s">
        <v>129</v>
      </c>
      <c r="D5571" s="39" t="s">
        <v>31</v>
      </c>
      <c r="E5571" s="35" t="s">
        <v>174</v>
      </c>
      <c r="F5571" s="46">
        <f>IF(Cadastro_Cargas!$E$13=0,0,IF(Perfil_Area!$P$4=0,0,MIN(Cadastro_Cargas!$E$13,MAX(Cadastro_Cargas!$F$13,Perfil_Area!$P$4*RANDBETWEEN(85,115)/100))))</f>
        <v>3.61325</v>
      </c>
    </row>
    <row r="5572" ht="15.0" customHeight="1">
      <c r="A5572" s="45">
        <v>45674.5416666667</v>
      </c>
      <c r="B5572" s="35">
        <v>13.0</v>
      </c>
      <c r="C5572" s="35" t="s">
        <v>129</v>
      </c>
      <c r="D5572" s="40" t="s">
        <v>44</v>
      </c>
      <c r="E5572" s="35" t="s">
        <v>174</v>
      </c>
      <c r="F5572" s="46">
        <f>IF(Cadastro_Cargas!$E$14=0,0,IF(Perfil_Area!$P$6=0,0,MIN(Cadastro_Cargas!$E$14,MAX(Cadastro_Cargas!$F$14,Perfil_Area!$P$6*RANDBETWEEN(85,115)/100))))</f>
        <v>0.514</v>
      </c>
    </row>
    <row r="5573" ht="15.0" customHeight="1">
      <c r="A5573" s="45">
        <v>45674.5416666667</v>
      </c>
      <c r="B5573" s="35">
        <v>13.0</v>
      </c>
      <c r="C5573" s="35" t="s">
        <v>129</v>
      </c>
      <c r="D5573" s="41" t="s">
        <v>56</v>
      </c>
      <c r="E5573" s="35" t="s">
        <v>174</v>
      </c>
      <c r="F5573" s="46">
        <f>IF(Cadastro_Cargas!$E$15=0,0,IF(Perfil_Area!$P$8=0,0,MIN(Cadastro_Cargas!$E$15,MAX(Cadastro_Cargas!$F$15,Perfil_Area!$P$8*RANDBETWEEN(85,115)/100))))</f>
        <v>0</v>
      </c>
    </row>
    <row r="5574" ht="15.0" customHeight="1">
      <c r="A5574" s="45">
        <v>45674.5833333333</v>
      </c>
      <c r="B5574" s="35">
        <v>14.0</v>
      </c>
      <c r="C5574" s="35" t="s">
        <v>128</v>
      </c>
      <c r="D5574" s="36" t="s">
        <v>104</v>
      </c>
      <c r="E5574" s="35" t="s">
        <v>173</v>
      </c>
      <c r="F5574" s="46">
        <f>IF(Cadastro_Cargas!$E$2=0,0,IF(Perfil_Area!$Q$9=0,0,MIN(Cadastro_Cargas!$E$2,MAX(Cadastro_Cargas!$F$2,Perfil_Area!$Q$9*RANDBETWEEN(85,115)/100))))</f>
        <v>0</v>
      </c>
    </row>
    <row r="5575" ht="15.0" customHeight="1">
      <c r="A5575" s="45">
        <v>45674.5833333333</v>
      </c>
      <c r="B5575" s="35">
        <v>14.0</v>
      </c>
      <c r="C5575" s="35" t="s">
        <v>128</v>
      </c>
      <c r="D5575" s="36" t="s">
        <v>105</v>
      </c>
      <c r="E5575" s="35" t="s">
        <v>173</v>
      </c>
      <c r="F5575" s="46">
        <f>IF(Cadastro_Cargas!$E$3=0,0,IF(Perfil_Area!$Q$11=0,0,MIN(Cadastro_Cargas!$E$3,MAX(Cadastro_Cargas!$F$3,Perfil_Area!$Q$11*RANDBETWEEN(85,115)/100))))</f>
        <v>0</v>
      </c>
    </row>
    <row r="5576" ht="15.0" customHeight="1">
      <c r="A5576" s="45">
        <v>45674.5833333333</v>
      </c>
      <c r="B5576" s="35">
        <v>14.0</v>
      </c>
      <c r="C5576" s="35" t="s">
        <v>128</v>
      </c>
      <c r="D5576" s="36" t="s">
        <v>106</v>
      </c>
      <c r="E5576" s="35" t="s">
        <v>173</v>
      </c>
      <c r="F5576" s="46">
        <f>IF(Cadastro_Cargas!$E$4=0,0,IF(Perfil_Area!$Q$13=0,0,MIN(Cadastro_Cargas!$E$4,MAX(Cadastro_Cargas!$F$4,Perfil_Area!$Q$13*RANDBETWEEN(85,115)/100))))</f>
        <v>0</v>
      </c>
    </row>
    <row r="5577" ht="15.0" customHeight="1">
      <c r="A5577" s="45">
        <v>45674.5833333333</v>
      </c>
      <c r="B5577" s="35">
        <v>14.0</v>
      </c>
      <c r="C5577" s="35" t="s">
        <v>128</v>
      </c>
      <c r="D5577" s="36" t="s">
        <v>107</v>
      </c>
      <c r="E5577" s="35" t="s">
        <v>173</v>
      </c>
      <c r="F5577" s="46">
        <f>IF(Cadastro_Cargas!$E$5=0,0,IF(Perfil_Area!$Q$15=0,0,MIN(Cadastro_Cargas!$E$5,MAX(Cadastro_Cargas!$F$5,Perfil_Area!$Q$15*RANDBETWEEN(85,115)/100))))</f>
        <v>0.198</v>
      </c>
    </row>
    <row r="5578" ht="15.0" customHeight="1">
      <c r="A5578" s="45">
        <v>45674.5833333333</v>
      </c>
      <c r="B5578" s="35">
        <v>14.0</v>
      </c>
      <c r="C5578" s="35" t="s">
        <v>128</v>
      </c>
      <c r="D5578" s="39" t="s">
        <v>31</v>
      </c>
      <c r="E5578" s="35" t="s">
        <v>174</v>
      </c>
      <c r="F5578" s="46">
        <f>IF(Cadastro_Cargas!$E$6=0,0,IF(Perfil_Area!$Q$3=0,0,MIN(Cadastro_Cargas!$E$6,MAX(Cadastro_Cargas!$F$6,Perfil_Area!$Q$3*RANDBETWEEN(85,115)/100))))</f>
        <v>2.02</v>
      </c>
    </row>
    <row r="5579" ht="15.0" customHeight="1">
      <c r="A5579" s="45">
        <v>45674.5833333333</v>
      </c>
      <c r="B5579" s="35">
        <v>14.0</v>
      </c>
      <c r="C5579" s="35" t="s">
        <v>128</v>
      </c>
      <c r="D5579" s="40" t="s">
        <v>44</v>
      </c>
      <c r="E5579" s="35" t="s">
        <v>174</v>
      </c>
      <c r="F5579" s="46">
        <f>IF(Cadastro_Cargas!$E$7=0,0,IF(Perfil_Area!$Q$5=0,0,MIN(Cadastro_Cargas!$E$7,MAX(Cadastro_Cargas!$F$7,Perfil_Area!$Q$5*RANDBETWEEN(85,115)/100))))</f>
        <v>0.354</v>
      </c>
    </row>
    <row r="5580" ht="15.0" customHeight="1">
      <c r="A5580" s="45">
        <v>45674.5833333333</v>
      </c>
      <c r="B5580" s="35">
        <v>14.0</v>
      </c>
      <c r="C5580" s="35" t="s">
        <v>128</v>
      </c>
      <c r="D5580" s="41" t="s">
        <v>56</v>
      </c>
      <c r="E5580" s="35" t="s">
        <v>174</v>
      </c>
      <c r="F5580" s="46">
        <f>IF(Cadastro_Cargas!$E$8=0,0,IF(Perfil_Area!$Q$7=0,0,MIN(Cadastro_Cargas!$E$8,MAX(Cadastro_Cargas!$F$8,Perfil_Area!$Q$7*RANDBETWEEN(85,115)/100))))</f>
        <v>0</v>
      </c>
    </row>
    <row r="5581" ht="15.0" customHeight="1">
      <c r="A5581" s="45">
        <v>45674.5833333333</v>
      </c>
      <c r="B5581" s="35">
        <v>14.0</v>
      </c>
      <c r="C5581" s="35" t="s">
        <v>129</v>
      </c>
      <c r="D5581" s="36" t="s">
        <v>104</v>
      </c>
      <c r="E5581" s="35" t="s">
        <v>173</v>
      </c>
      <c r="F5581" s="46">
        <f>IF(Cadastro_Cargas!$E$9=0,0,IF(Perfil_Area!$Q$10=0,0,MIN(Cadastro_Cargas!$E$9,MAX(Cadastro_Cargas!$F$9,Perfil_Area!$Q$10*RANDBETWEEN(85,115)/100))))</f>
        <v>0</v>
      </c>
    </row>
    <row r="5582" ht="15.0" customHeight="1">
      <c r="A5582" s="45">
        <v>45674.5833333333</v>
      </c>
      <c r="B5582" s="35">
        <v>14.0</v>
      </c>
      <c r="C5582" s="35" t="s">
        <v>129</v>
      </c>
      <c r="D5582" s="36" t="s">
        <v>105</v>
      </c>
      <c r="E5582" s="35" t="s">
        <v>173</v>
      </c>
      <c r="F5582" s="46">
        <f>IF(Cadastro_Cargas!$E$10=0,0,IF(Perfil_Area!$Q$12=0,0,MIN(Cadastro_Cargas!$E$10,MAX(Cadastro_Cargas!$F$10,Perfil_Area!$Q$12*RANDBETWEEN(85,115)/100))))</f>
        <v>17.6</v>
      </c>
    </row>
    <row r="5583" ht="15.0" customHeight="1">
      <c r="A5583" s="45">
        <v>45674.5833333333</v>
      </c>
      <c r="B5583" s="35">
        <v>14.0</v>
      </c>
      <c r="C5583" s="35" t="s">
        <v>129</v>
      </c>
      <c r="D5583" s="36" t="s">
        <v>106</v>
      </c>
      <c r="E5583" s="35" t="s">
        <v>173</v>
      </c>
      <c r="F5583" s="46">
        <f>IF(Cadastro_Cargas!$E$11=0,0,IF(Perfil_Area!$Q$14=0,0,MIN(Cadastro_Cargas!$E$11,MAX(Cadastro_Cargas!$F$11,Perfil_Area!$Q$14*RANDBETWEEN(85,115)/100))))</f>
        <v>2.367013373</v>
      </c>
    </row>
    <row r="5584" ht="15.0" customHeight="1">
      <c r="A5584" s="45">
        <v>45674.5833333333</v>
      </c>
      <c r="B5584" s="35">
        <v>14.0</v>
      </c>
      <c r="C5584" s="35" t="s">
        <v>129</v>
      </c>
      <c r="D5584" s="36" t="s">
        <v>107</v>
      </c>
      <c r="E5584" s="35" t="s">
        <v>173</v>
      </c>
      <c r="F5584" s="46">
        <f>IF(Cadastro_Cargas!$E$12=0,0,IF(Perfil_Area!$Q$16=0,0,MIN(Cadastro_Cargas!$E$12,MAX(Cadastro_Cargas!$F$12,Perfil_Area!$Q$16*RANDBETWEEN(85,115)/100))))</f>
        <v>0.184</v>
      </c>
    </row>
    <row r="5585" ht="15.0" customHeight="1">
      <c r="A5585" s="45">
        <v>45674.5833333333</v>
      </c>
      <c r="B5585" s="35">
        <v>14.0</v>
      </c>
      <c r="C5585" s="35" t="s">
        <v>129</v>
      </c>
      <c r="D5585" s="39" t="s">
        <v>31</v>
      </c>
      <c r="E5585" s="35" t="s">
        <v>174</v>
      </c>
      <c r="F5585" s="46">
        <f>IF(Cadastro_Cargas!$E$13=0,0,IF(Perfil_Area!$Q$4=0,0,MIN(Cadastro_Cargas!$E$13,MAX(Cadastro_Cargas!$F$13,Perfil_Area!$Q$4*RANDBETWEEN(85,115)/100))))</f>
        <v>3.2035</v>
      </c>
    </row>
    <row r="5586" ht="15.0" customHeight="1">
      <c r="A5586" s="45">
        <v>45674.5833333333</v>
      </c>
      <c r="B5586" s="35">
        <v>14.0</v>
      </c>
      <c r="C5586" s="35" t="s">
        <v>129</v>
      </c>
      <c r="D5586" s="40" t="s">
        <v>44</v>
      </c>
      <c r="E5586" s="35" t="s">
        <v>174</v>
      </c>
      <c r="F5586" s="46">
        <f>IF(Cadastro_Cargas!$E$14=0,0,IF(Perfil_Area!$Q$6=0,0,MIN(Cadastro_Cargas!$E$14,MAX(Cadastro_Cargas!$F$14,Perfil_Area!$Q$6*RANDBETWEEN(85,115)/100))))</f>
        <v>0.514</v>
      </c>
    </row>
    <row r="5587" ht="15.0" customHeight="1">
      <c r="A5587" s="45">
        <v>45674.5833333333</v>
      </c>
      <c r="B5587" s="35">
        <v>14.0</v>
      </c>
      <c r="C5587" s="35" t="s">
        <v>129</v>
      </c>
      <c r="D5587" s="41" t="s">
        <v>56</v>
      </c>
      <c r="E5587" s="35" t="s">
        <v>174</v>
      </c>
      <c r="F5587" s="46">
        <f>IF(Cadastro_Cargas!$E$15=0,0,IF(Perfil_Area!$Q$8=0,0,MIN(Cadastro_Cargas!$E$15,MAX(Cadastro_Cargas!$F$15,Perfil_Area!$Q$8*RANDBETWEEN(85,115)/100))))</f>
        <v>0</v>
      </c>
    </row>
    <row r="5588" ht="15.0" customHeight="1">
      <c r="A5588" s="45">
        <v>45674.625</v>
      </c>
      <c r="B5588" s="35">
        <v>15.0</v>
      </c>
      <c r="C5588" s="35" t="s">
        <v>128</v>
      </c>
      <c r="D5588" s="36" t="s">
        <v>104</v>
      </c>
      <c r="E5588" s="35" t="s">
        <v>173</v>
      </c>
      <c r="F5588" s="46">
        <f>IF(Cadastro_Cargas!$E$2=0,0,IF(Perfil_Area!$R$9=0,0,MIN(Cadastro_Cargas!$E$2,MAX(Cadastro_Cargas!$F$2,Perfil_Area!$R$9*RANDBETWEEN(85,115)/100))))</f>
        <v>0</v>
      </c>
    </row>
    <row r="5589" ht="15.0" customHeight="1">
      <c r="A5589" s="45">
        <v>45674.625</v>
      </c>
      <c r="B5589" s="35">
        <v>15.0</v>
      </c>
      <c r="C5589" s="35" t="s">
        <v>128</v>
      </c>
      <c r="D5589" s="36" t="s">
        <v>105</v>
      </c>
      <c r="E5589" s="35" t="s">
        <v>173</v>
      </c>
      <c r="F5589" s="46">
        <f>IF(Cadastro_Cargas!$E$3=0,0,IF(Perfil_Area!$R$11=0,0,MIN(Cadastro_Cargas!$E$3,MAX(Cadastro_Cargas!$F$3,Perfil_Area!$R$11*RANDBETWEEN(85,115)/100))))</f>
        <v>0</v>
      </c>
    </row>
    <row r="5590" ht="15.0" customHeight="1">
      <c r="A5590" s="45">
        <v>45674.625</v>
      </c>
      <c r="B5590" s="35">
        <v>15.0</v>
      </c>
      <c r="C5590" s="35" t="s">
        <v>128</v>
      </c>
      <c r="D5590" s="36" t="s">
        <v>106</v>
      </c>
      <c r="E5590" s="35" t="s">
        <v>173</v>
      </c>
      <c r="F5590" s="46">
        <f>IF(Cadastro_Cargas!$E$4=0,0,IF(Perfil_Area!$R$13=0,0,MIN(Cadastro_Cargas!$E$4,MAX(Cadastro_Cargas!$F$4,Perfil_Area!$R$13*RANDBETWEEN(85,115)/100))))</f>
        <v>0</v>
      </c>
    </row>
    <row r="5591" ht="15.0" customHeight="1">
      <c r="A5591" s="45">
        <v>45674.625</v>
      </c>
      <c r="B5591" s="35">
        <v>15.0</v>
      </c>
      <c r="C5591" s="35" t="s">
        <v>128</v>
      </c>
      <c r="D5591" s="36" t="s">
        <v>107</v>
      </c>
      <c r="E5591" s="35" t="s">
        <v>173</v>
      </c>
      <c r="F5591" s="46">
        <f>IF(Cadastro_Cargas!$E$5=0,0,IF(Perfil_Area!$R$15=0,0,MIN(Cadastro_Cargas!$E$5,MAX(Cadastro_Cargas!$F$5,Perfil_Area!$R$15*RANDBETWEEN(85,115)/100))))</f>
        <v>0.186</v>
      </c>
    </row>
    <row r="5592" ht="15.0" customHeight="1">
      <c r="A5592" s="45">
        <v>45674.625</v>
      </c>
      <c r="B5592" s="35">
        <v>15.0</v>
      </c>
      <c r="C5592" s="35" t="s">
        <v>128</v>
      </c>
      <c r="D5592" s="39" t="s">
        <v>31</v>
      </c>
      <c r="E5592" s="35" t="s">
        <v>174</v>
      </c>
      <c r="F5592" s="46">
        <f>IF(Cadastro_Cargas!$E$6=0,0,IF(Perfil_Area!$R$3=0,0,MIN(Cadastro_Cargas!$E$6,MAX(Cadastro_Cargas!$F$6,Perfil_Area!$R$3*RANDBETWEEN(85,115)/100))))</f>
        <v>1.818</v>
      </c>
    </row>
    <row r="5593" ht="15.0" customHeight="1">
      <c r="A5593" s="45">
        <v>45674.625</v>
      </c>
      <c r="B5593" s="35">
        <v>15.0</v>
      </c>
      <c r="C5593" s="35" t="s">
        <v>128</v>
      </c>
      <c r="D5593" s="40" t="s">
        <v>44</v>
      </c>
      <c r="E5593" s="35" t="s">
        <v>174</v>
      </c>
      <c r="F5593" s="46">
        <f>IF(Cadastro_Cargas!$E$7=0,0,IF(Perfil_Area!$R$5=0,0,MIN(Cadastro_Cargas!$E$7,MAX(Cadastro_Cargas!$F$7,Perfil_Area!$R$5*RANDBETWEEN(85,115)/100))))</f>
        <v>0.354</v>
      </c>
    </row>
    <row r="5594" ht="15.0" customHeight="1">
      <c r="A5594" s="45">
        <v>45674.625</v>
      </c>
      <c r="B5594" s="35">
        <v>15.0</v>
      </c>
      <c r="C5594" s="35" t="s">
        <v>128</v>
      </c>
      <c r="D5594" s="41" t="s">
        <v>56</v>
      </c>
      <c r="E5594" s="35" t="s">
        <v>174</v>
      </c>
      <c r="F5594" s="46">
        <f>IF(Cadastro_Cargas!$E$8=0,0,IF(Perfil_Area!$R$7=0,0,MIN(Cadastro_Cargas!$E$8,MAX(Cadastro_Cargas!$F$8,Perfil_Area!$R$7*RANDBETWEEN(85,115)/100))))</f>
        <v>0</v>
      </c>
    </row>
    <row r="5595" ht="15.0" customHeight="1">
      <c r="A5595" s="45">
        <v>45674.625</v>
      </c>
      <c r="B5595" s="35">
        <v>15.0</v>
      </c>
      <c r="C5595" s="35" t="s">
        <v>129</v>
      </c>
      <c r="D5595" s="36" t="s">
        <v>104</v>
      </c>
      <c r="E5595" s="35" t="s">
        <v>173</v>
      </c>
      <c r="F5595" s="46">
        <f>IF(Cadastro_Cargas!$E$9=0,0,IF(Perfil_Area!$R$10=0,0,MIN(Cadastro_Cargas!$E$9,MAX(Cadastro_Cargas!$F$9,Perfil_Area!$R$10*RANDBETWEEN(85,115)/100))))</f>
        <v>0</v>
      </c>
    </row>
    <row r="5596" ht="15.0" customHeight="1">
      <c r="A5596" s="45">
        <v>45674.625</v>
      </c>
      <c r="B5596" s="35">
        <v>15.0</v>
      </c>
      <c r="C5596" s="35" t="s">
        <v>129</v>
      </c>
      <c r="D5596" s="36" t="s">
        <v>105</v>
      </c>
      <c r="E5596" s="35" t="s">
        <v>173</v>
      </c>
      <c r="F5596" s="46">
        <f>IF(Cadastro_Cargas!$E$10=0,0,IF(Perfil_Area!$R$12=0,0,MIN(Cadastro_Cargas!$E$10,MAX(Cadastro_Cargas!$F$10,Perfil_Area!$R$12*RANDBETWEEN(85,115)/100))))</f>
        <v>17.6</v>
      </c>
    </row>
    <row r="5597" ht="15.0" customHeight="1">
      <c r="A5597" s="45">
        <v>45674.625</v>
      </c>
      <c r="B5597" s="35">
        <v>15.0</v>
      </c>
      <c r="C5597" s="35" t="s">
        <v>129</v>
      </c>
      <c r="D5597" s="36" t="s">
        <v>106</v>
      </c>
      <c r="E5597" s="35" t="s">
        <v>173</v>
      </c>
      <c r="F5597" s="46">
        <f>IF(Cadastro_Cargas!$E$11=0,0,IF(Perfil_Area!$R$14=0,0,MIN(Cadastro_Cargas!$E$11,MAX(Cadastro_Cargas!$F$11,Perfil_Area!$R$14*RANDBETWEEN(85,115)/100))))</f>
        <v>2.367013373</v>
      </c>
    </row>
    <row r="5598" ht="15.0" customHeight="1">
      <c r="A5598" s="45">
        <v>45674.625</v>
      </c>
      <c r="B5598" s="35">
        <v>15.0</v>
      </c>
      <c r="C5598" s="35" t="s">
        <v>129</v>
      </c>
      <c r="D5598" s="36" t="s">
        <v>107</v>
      </c>
      <c r="E5598" s="35" t="s">
        <v>173</v>
      </c>
      <c r="F5598" s="46">
        <f>IF(Cadastro_Cargas!$E$12=0,0,IF(Perfil_Area!$R$16=0,0,MIN(Cadastro_Cargas!$E$12,MAX(Cadastro_Cargas!$F$12,Perfil_Area!$R$16*RANDBETWEEN(85,115)/100))))</f>
        <v>0.2</v>
      </c>
    </row>
    <row r="5599" ht="15.0" customHeight="1">
      <c r="A5599" s="45">
        <v>45674.625</v>
      </c>
      <c r="B5599" s="35">
        <v>15.0</v>
      </c>
      <c r="C5599" s="35" t="s">
        <v>129</v>
      </c>
      <c r="D5599" s="39" t="s">
        <v>31</v>
      </c>
      <c r="E5599" s="35" t="s">
        <v>174</v>
      </c>
      <c r="F5599" s="46">
        <f>IF(Cadastro_Cargas!$E$13=0,0,IF(Perfil_Area!$R$4=0,0,MIN(Cadastro_Cargas!$E$13,MAX(Cadastro_Cargas!$F$13,Perfil_Area!$R$4*RANDBETWEEN(85,115)/100))))</f>
        <v>3.278</v>
      </c>
    </row>
    <row r="5600" ht="15.0" customHeight="1">
      <c r="A5600" s="45">
        <v>45674.625</v>
      </c>
      <c r="B5600" s="35">
        <v>15.0</v>
      </c>
      <c r="C5600" s="35" t="s">
        <v>129</v>
      </c>
      <c r="D5600" s="40" t="s">
        <v>44</v>
      </c>
      <c r="E5600" s="35" t="s">
        <v>174</v>
      </c>
      <c r="F5600" s="46">
        <f>IF(Cadastro_Cargas!$E$14=0,0,IF(Perfil_Area!$R$6=0,0,MIN(Cadastro_Cargas!$E$14,MAX(Cadastro_Cargas!$F$14,Perfil_Area!$R$6*RANDBETWEEN(85,115)/100))))</f>
        <v>0.514</v>
      </c>
    </row>
    <row r="5601" ht="15.0" customHeight="1">
      <c r="A5601" s="45">
        <v>45674.625</v>
      </c>
      <c r="B5601" s="35">
        <v>15.0</v>
      </c>
      <c r="C5601" s="35" t="s">
        <v>129</v>
      </c>
      <c r="D5601" s="41" t="s">
        <v>56</v>
      </c>
      <c r="E5601" s="35" t="s">
        <v>174</v>
      </c>
      <c r="F5601" s="46">
        <f>IF(Cadastro_Cargas!$E$15=0,0,IF(Perfil_Area!$R$8=0,0,MIN(Cadastro_Cargas!$E$15,MAX(Cadastro_Cargas!$F$15,Perfil_Area!$R$8*RANDBETWEEN(85,115)/100))))</f>
        <v>0</v>
      </c>
    </row>
    <row r="5602" ht="15.0" customHeight="1">
      <c r="A5602" s="45">
        <v>45674.6666666667</v>
      </c>
      <c r="B5602" s="35">
        <v>16.0</v>
      </c>
      <c r="C5602" s="35" t="s">
        <v>128</v>
      </c>
      <c r="D5602" s="36" t="s">
        <v>104</v>
      </c>
      <c r="E5602" s="35" t="s">
        <v>173</v>
      </c>
      <c r="F5602" s="46">
        <f>IF(Cadastro_Cargas!$E$2=0,0,IF(Perfil_Area!$S$9=0,0,MIN(Cadastro_Cargas!$E$2,MAX(Cadastro_Cargas!$F$2,Perfil_Area!$S$9*RANDBETWEEN(85,115)/100))))</f>
        <v>0</v>
      </c>
    </row>
    <row r="5603" ht="15.0" customHeight="1">
      <c r="A5603" s="45">
        <v>45674.6666666667</v>
      </c>
      <c r="B5603" s="35">
        <v>16.0</v>
      </c>
      <c r="C5603" s="35" t="s">
        <v>128</v>
      </c>
      <c r="D5603" s="36" t="s">
        <v>105</v>
      </c>
      <c r="E5603" s="35" t="s">
        <v>173</v>
      </c>
      <c r="F5603" s="46">
        <f>IF(Cadastro_Cargas!$E$3=0,0,IF(Perfil_Area!$S$11=0,0,MIN(Cadastro_Cargas!$E$3,MAX(Cadastro_Cargas!$F$3,Perfil_Area!$S$11*RANDBETWEEN(85,115)/100))))</f>
        <v>0</v>
      </c>
    </row>
    <row r="5604" ht="15.0" customHeight="1">
      <c r="A5604" s="45">
        <v>45674.6666666667</v>
      </c>
      <c r="B5604" s="35">
        <v>16.0</v>
      </c>
      <c r="C5604" s="35" t="s">
        <v>128</v>
      </c>
      <c r="D5604" s="36" t="s">
        <v>106</v>
      </c>
      <c r="E5604" s="35" t="s">
        <v>173</v>
      </c>
      <c r="F5604" s="46">
        <f>IF(Cadastro_Cargas!$E$4=0,0,IF(Perfil_Area!$S$13=0,0,MIN(Cadastro_Cargas!$E$4,MAX(Cadastro_Cargas!$F$4,Perfil_Area!$S$13*RANDBETWEEN(85,115)/100))))</f>
        <v>0</v>
      </c>
    </row>
    <row r="5605" ht="15.0" customHeight="1">
      <c r="A5605" s="45">
        <v>45674.6666666667</v>
      </c>
      <c r="B5605" s="35">
        <v>16.0</v>
      </c>
      <c r="C5605" s="35" t="s">
        <v>128</v>
      </c>
      <c r="D5605" s="36" t="s">
        <v>107</v>
      </c>
      <c r="E5605" s="35" t="s">
        <v>173</v>
      </c>
      <c r="F5605" s="46">
        <f>IF(Cadastro_Cargas!$E$5=0,0,IF(Perfil_Area!$S$15=0,0,MIN(Cadastro_Cargas!$E$5,MAX(Cadastro_Cargas!$F$5,Perfil_Area!$S$15*RANDBETWEEN(85,115)/100))))</f>
        <v>0.174</v>
      </c>
    </row>
    <row r="5606" ht="15.0" customHeight="1">
      <c r="A5606" s="45">
        <v>45674.6666666667</v>
      </c>
      <c r="B5606" s="35">
        <v>16.0</v>
      </c>
      <c r="C5606" s="35" t="s">
        <v>128</v>
      </c>
      <c r="D5606" s="39" t="s">
        <v>31</v>
      </c>
      <c r="E5606" s="35" t="s">
        <v>174</v>
      </c>
      <c r="F5606" s="46">
        <f>IF(Cadastro_Cargas!$E$6=0,0,IF(Perfil_Area!$S$3=0,0,MIN(Cadastro_Cargas!$E$6,MAX(Cadastro_Cargas!$F$6,Perfil_Area!$S$3*RANDBETWEEN(85,115)/100))))</f>
        <v>2.02</v>
      </c>
    </row>
    <row r="5607" ht="15.0" customHeight="1">
      <c r="A5607" s="45">
        <v>45674.6666666667</v>
      </c>
      <c r="B5607" s="35">
        <v>16.0</v>
      </c>
      <c r="C5607" s="35" t="s">
        <v>128</v>
      </c>
      <c r="D5607" s="40" t="s">
        <v>44</v>
      </c>
      <c r="E5607" s="35" t="s">
        <v>174</v>
      </c>
      <c r="F5607" s="46">
        <f>IF(Cadastro_Cargas!$E$7=0,0,IF(Perfil_Area!$S$5=0,0,MIN(Cadastro_Cargas!$E$7,MAX(Cadastro_Cargas!$F$7,Perfil_Area!$S$5*RANDBETWEEN(85,115)/100))))</f>
        <v>0.27126</v>
      </c>
    </row>
    <row r="5608" ht="15.0" customHeight="1">
      <c r="A5608" s="45">
        <v>45674.6666666667</v>
      </c>
      <c r="B5608" s="35">
        <v>16.0</v>
      </c>
      <c r="C5608" s="35" t="s">
        <v>128</v>
      </c>
      <c r="D5608" s="41" t="s">
        <v>56</v>
      </c>
      <c r="E5608" s="35" t="s">
        <v>174</v>
      </c>
      <c r="F5608" s="46">
        <f>IF(Cadastro_Cargas!$E$8=0,0,IF(Perfil_Area!$S$7=0,0,MIN(Cadastro_Cargas!$E$8,MAX(Cadastro_Cargas!$F$8,Perfil_Area!$S$7*RANDBETWEEN(85,115)/100))))</f>
        <v>0</v>
      </c>
    </row>
    <row r="5609" ht="15.0" customHeight="1">
      <c r="A5609" s="45">
        <v>45674.6666666667</v>
      </c>
      <c r="B5609" s="35">
        <v>16.0</v>
      </c>
      <c r="C5609" s="35" t="s">
        <v>129</v>
      </c>
      <c r="D5609" s="36" t="s">
        <v>104</v>
      </c>
      <c r="E5609" s="35" t="s">
        <v>173</v>
      </c>
      <c r="F5609" s="46">
        <f>IF(Cadastro_Cargas!$E$9=0,0,IF(Perfil_Area!$S$10=0,0,MIN(Cadastro_Cargas!$E$9,MAX(Cadastro_Cargas!$F$9,Perfil_Area!$S$10*RANDBETWEEN(85,115)/100))))</f>
        <v>0</v>
      </c>
    </row>
    <row r="5610" ht="15.0" customHeight="1">
      <c r="A5610" s="45">
        <v>45674.6666666667</v>
      </c>
      <c r="B5610" s="35">
        <v>16.0</v>
      </c>
      <c r="C5610" s="35" t="s">
        <v>129</v>
      </c>
      <c r="D5610" s="36" t="s">
        <v>105</v>
      </c>
      <c r="E5610" s="35" t="s">
        <v>173</v>
      </c>
      <c r="F5610" s="46">
        <f>IF(Cadastro_Cargas!$E$10=0,0,IF(Perfil_Area!$S$12=0,0,MIN(Cadastro_Cargas!$E$10,MAX(Cadastro_Cargas!$F$10,Perfil_Area!$S$12*RANDBETWEEN(85,115)/100))))</f>
        <v>0</v>
      </c>
    </row>
    <row r="5611" ht="15.0" customHeight="1">
      <c r="A5611" s="45">
        <v>45674.6666666667</v>
      </c>
      <c r="B5611" s="35">
        <v>16.0</v>
      </c>
      <c r="C5611" s="35" t="s">
        <v>129</v>
      </c>
      <c r="D5611" s="36" t="s">
        <v>106</v>
      </c>
      <c r="E5611" s="35" t="s">
        <v>173</v>
      </c>
      <c r="F5611" s="46">
        <f>IF(Cadastro_Cargas!$E$11=0,0,IF(Perfil_Area!$S$14=0,0,MIN(Cadastro_Cargas!$E$11,MAX(Cadastro_Cargas!$F$11,Perfil_Area!$S$14*RANDBETWEEN(85,115)/100))))</f>
        <v>2.312683507</v>
      </c>
    </row>
    <row r="5612" ht="15.0" customHeight="1">
      <c r="A5612" s="45">
        <v>45674.6666666667</v>
      </c>
      <c r="B5612" s="35">
        <v>16.0</v>
      </c>
      <c r="C5612" s="35" t="s">
        <v>129</v>
      </c>
      <c r="D5612" s="36" t="s">
        <v>107</v>
      </c>
      <c r="E5612" s="35" t="s">
        <v>173</v>
      </c>
      <c r="F5612" s="46">
        <f>IF(Cadastro_Cargas!$E$12=0,0,IF(Perfil_Area!$S$16=0,0,MIN(Cadastro_Cargas!$E$12,MAX(Cadastro_Cargas!$F$12,Perfil_Area!$S$16*RANDBETWEEN(85,115)/100))))</f>
        <v>0.17</v>
      </c>
    </row>
    <row r="5613" ht="15.0" customHeight="1">
      <c r="A5613" s="45">
        <v>45674.6666666667</v>
      </c>
      <c r="B5613" s="35">
        <v>16.0</v>
      </c>
      <c r="C5613" s="35" t="s">
        <v>129</v>
      </c>
      <c r="D5613" s="39" t="s">
        <v>31</v>
      </c>
      <c r="E5613" s="35" t="s">
        <v>174</v>
      </c>
      <c r="F5613" s="46">
        <f>IF(Cadastro_Cargas!$E$13=0,0,IF(Perfil_Area!$S$4=0,0,MIN(Cadastro_Cargas!$E$13,MAX(Cadastro_Cargas!$F$13,Perfil_Area!$S$4*RANDBETWEEN(85,115)/100))))</f>
        <v>3.53875</v>
      </c>
    </row>
    <row r="5614" ht="15.0" customHeight="1">
      <c r="A5614" s="45">
        <v>45674.6666666667</v>
      </c>
      <c r="B5614" s="35">
        <v>16.0</v>
      </c>
      <c r="C5614" s="35" t="s">
        <v>129</v>
      </c>
      <c r="D5614" s="40" t="s">
        <v>44</v>
      </c>
      <c r="E5614" s="35" t="s">
        <v>174</v>
      </c>
      <c r="F5614" s="46">
        <f>IF(Cadastro_Cargas!$E$14=0,0,IF(Perfil_Area!$S$6=0,0,MIN(Cadastro_Cargas!$E$14,MAX(Cadastro_Cargas!$F$14,Perfil_Area!$S$6*RANDBETWEEN(85,115)/100))))</f>
        <v>0.43734</v>
      </c>
    </row>
    <row r="5615" ht="15.0" customHeight="1">
      <c r="A5615" s="45">
        <v>45674.6666666667</v>
      </c>
      <c r="B5615" s="35">
        <v>16.0</v>
      </c>
      <c r="C5615" s="35" t="s">
        <v>129</v>
      </c>
      <c r="D5615" s="41" t="s">
        <v>56</v>
      </c>
      <c r="E5615" s="35" t="s">
        <v>174</v>
      </c>
      <c r="F5615" s="46">
        <f>IF(Cadastro_Cargas!$E$15=0,0,IF(Perfil_Area!$S$8=0,0,MIN(Cadastro_Cargas!$E$15,MAX(Cadastro_Cargas!$F$15,Perfil_Area!$S$8*RANDBETWEEN(85,115)/100))))</f>
        <v>0</v>
      </c>
    </row>
    <row r="5616" ht="15.0" customHeight="1">
      <c r="A5616" s="45">
        <v>45674.7083333333</v>
      </c>
      <c r="B5616" s="35">
        <v>17.0</v>
      </c>
      <c r="C5616" s="35" t="s">
        <v>128</v>
      </c>
      <c r="D5616" s="36" t="s">
        <v>104</v>
      </c>
      <c r="E5616" s="35" t="s">
        <v>173</v>
      </c>
      <c r="F5616" s="46">
        <f>IF(Cadastro_Cargas!$E$2=0,0,IF(Perfil_Area!$T$9=0,0,MIN(Cadastro_Cargas!$E$2,MAX(Cadastro_Cargas!$F$2,Perfil_Area!$T$9*RANDBETWEEN(85,115)/100))))</f>
        <v>0</v>
      </c>
    </row>
    <row r="5617" ht="15.0" customHeight="1">
      <c r="A5617" s="45">
        <v>45674.7083333333</v>
      </c>
      <c r="B5617" s="35">
        <v>17.0</v>
      </c>
      <c r="C5617" s="35" t="s">
        <v>128</v>
      </c>
      <c r="D5617" s="36" t="s">
        <v>105</v>
      </c>
      <c r="E5617" s="35" t="s">
        <v>173</v>
      </c>
      <c r="F5617" s="46">
        <f>IF(Cadastro_Cargas!$E$3=0,0,IF(Perfil_Area!$T$11=0,0,MIN(Cadastro_Cargas!$E$3,MAX(Cadastro_Cargas!$F$3,Perfil_Area!$T$11*RANDBETWEEN(85,115)/100))))</f>
        <v>0</v>
      </c>
    </row>
    <row r="5618" ht="15.0" customHeight="1">
      <c r="A5618" s="45">
        <v>45674.7083333333</v>
      </c>
      <c r="B5618" s="35">
        <v>17.0</v>
      </c>
      <c r="C5618" s="35" t="s">
        <v>128</v>
      </c>
      <c r="D5618" s="36" t="s">
        <v>106</v>
      </c>
      <c r="E5618" s="35" t="s">
        <v>173</v>
      </c>
      <c r="F5618" s="46">
        <f>IF(Cadastro_Cargas!$E$4=0,0,IF(Perfil_Area!$T$13=0,0,MIN(Cadastro_Cargas!$E$4,MAX(Cadastro_Cargas!$F$4,Perfil_Area!$T$13*RANDBETWEEN(85,115)/100))))</f>
        <v>0</v>
      </c>
    </row>
    <row r="5619" ht="15.0" customHeight="1">
      <c r="A5619" s="45">
        <v>45674.7083333333</v>
      </c>
      <c r="B5619" s="35">
        <v>17.0</v>
      </c>
      <c r="C5619" s="35" t="s">
        <v>128</v>
      </c>
      <c r="D5619" s="36" t="s">
        <v>107</v>
      </c>
      <c r="E5619" s="35" t="s">
        <v>173</v>
      </c>
      <c r="F5619" s="46">
        <f>IF(Cadastro_Cargas!$E$5=0,0,IF(Perfil_Area!$T$15=0,0,MIN(Cadastro_Cargas!$E$5,MAX(Cadastro_Cargas!$F$5,Perfil_Area!$T$15*RANDBETWEEN(85,115)/100))))</f>
        <v>0.196</v>
      </c>
    </row>
    <row r="5620" ht="15.0" customHeight="1">
      <c r="A5620" s="45">
        <v>45674.7083333333</v>
      </c>
      <c r="B5620" s="35">
        <v>17.0</v>
      </c>
      <c r="C5620" s="35" t="s">
        <v>128</v>
      </c>
      <c r="D5620" s="39" t="s">
        <v>31</v>
      </c>
      <c r="E5620" s="35" t="s">
        <v>174</v>
      </c>
      <c r="F5620" s="46">
        <f>IF(Cadastro_Cargas!$E$6=0,0,IF(Perfil_Area!$T$3=0,0,MIN(Cadastro_Cargas!$E$6,MAX(Cadastro_Cargas!$F$6,Perfil_Area!$T$3*RANDBETWEEN(85,115)/100))))</f>
        <v>0.6634</v>
      </c>
    </row>
    <row r="5621" ht="15.0" customHeight="1">
      <c r="A5621" s="45">
        <v>45674.7083333333</v>
      </c>
      <c r="B5621" s="35">
        <v>17.0</v>
      </c>
      <c r="C5621" s="35" t="s">
        <v>128</v>
      </c>
      <c r="D5621" s="40" t="s">
        <v>44</v>
      </c>
      <c r="E5621" s="35" t="s">
        <v>174</v>
      </c>
      <c r="F5621" s="46">
        <f>IF(Cadastro_Cargas!$E$7=0,0,IF(Perfil_Area!$T$5=0,0,MIN(Cadastro_Cargas!$E$7,MAX(Cadastro_Cargas!$F$7,Perfil_Area!$T$5*RANDBETWEEN(85,115)/100))))</f>
        <v>0.354</v>
      </c>
    </row>
    <row r="5622" ht="15.0" customHeight="1">
      <c r="A5622" s="45">
        <v>45674.7083333333</v>
      </c>
      <c r="B5622" s="35">
        <v>17.0</v>
      </c>
      <c r="C5622" s="35" t="s">
        <v>128</v>
      </c>
      <c r="D5622" s="41" t="s">
        <v>56</v>
      </c>
      <c r="E5622" s="35" t="s">
        <v>174</v>
      </c>
      <c r="F5622" s="46">
        <f>IF(Cadastro_Cargas!$E$8=0,0,IF(Perfil_Area!$T$7=0,0,MIN(Cadastro_Cargas!$E$8,MAX(Cadastro_Cargas!$F$8,Perfil_Area!$T$7*RANDBETWEEN(85,115)/100))))</f>
        <v>0</v>
      </c>
    </row>
    <row r="5623" ht="15.0" customHeight="1">
      <c r="A5623" s="45">
        <v>45674.7083333333</v>
      </c>
      <c r="B5623" s="35">
        <v>17.0</v>
      </c>
      <c r="C5623" s="35" t="s">
        <v>129</v>
      </c>
      <c r="D5623" s="36" t="s">
        <v>104</v>
      </c>
      <c r="E5623" s="35" t="s">
        <v>173</v>
      </c>
      <c r="F5623" s="46">
        <f>IF(Cadastro_Cargas!$E$9=0,0,IF(Perfil_Area!$T$10=0,0,MIN(Cadastro_Cargas!$E$9,MAX(Cadastro_Cargas!$F$9,Perfil_Area!$T$10*RANDBETWEEN(85,115)/100))))</f>
        <v>0</v>
      </c>
    </row>
    <row r="5624" ht="15.0" customHeight="1">
      <c r="A5624" s="45">
        <v>45674.7083333333</v>
      </c>
      <c r="B5624" s="35">
        <v>17.0</v>
      </c>
      <c r="C5624" s="35" t="s">
        <v>129</v>
      </c>
      <c r="D5624" s="36" t="s">
        <v>105</v>
      </c>
      <c r="E5624" s="35" t="s">
        <v>173</v>
      </c>
      <c r="F5624" s="46">
        <f>IF(Cadastro_Cargas!$E$10=0,0,IF(Perfil_Area!$T$12=0,0,MIN(Cadastro_Cargas!$E$10,MAX(Cadastro_Cargas!$F$10,Perfil_Area!$T$12*RANDBETWEEN(85,115)/100))))</f>
        <v>0</v>
      </c>
    </row>
    <row r="5625" ht="15.0" customHeight="1">
      <c r="A5625" s="45">
        <v>45674.7083333333</v>
      </c>
      <c r="B5625" s="35">
        <v>17.0</v>
      </c>
      <c r="C5625" s="35" t="s">
        <v>129</v>
      </c>
      <c r="D5625" s="36" t="s">
        <v>106</v>
      </c>
      <c r="E5625" s="35" t="s">
        <v>173</v>
      </c>
      <c r="F5625" s="46">
        <f>IF(Cadastro_Cargas!$E$11=0,0,IF(Perfil_Area!$T$14=0,0,MIN(Cadastro_Cargas!$E$11,MAX(Cadastro_Cargas!$F$11,Perfil_Area!$T$14*RANDBETWEEN(85,115)/100))))</f>
        <v>2.1822526</v>
      </c>
    </row>
    <row r="5626" ht="15.0" customHeight="1">
      <c r="A5626" s="45">
        <v>45674.7083333333</v>
      </c>
      <c r="B5626" s="35">
        <v>17.0</v>
      </c>
      <c r="C5626" s="35" t="s">
        <v>129</v>
      </c>
      <c r="D5626" s="36" t="s">
        <v>107</v>
      </c>
      <c r="E5626" s="35" t="s">
        <v>173</v>
      </c>
      <c r="F5626" s="46">
        <f>IF(Cadastro_Cargas!$E$12=0,0,IF(Perfil_Area!$T$16=0,0,MIN(Cadastro_Cargas!$E$12,MAX(Cadastro_Cargas!$F$12,Perfil_Area!$T$16*RANDBETWEEN(85,115)/100))))</f>
        <v>0.2</v>
      </c>
    </row>
    <row r="5627" ht="15.0" customHeight="1">
      <c r="A5627" s="45">
        <v>45674.7083333333</v>
      </c>
      <c r="B5627" s="35">
        <v>17.0</v>
      </c>
      <c r="C5627" s="35" t="s">
        <v>129</v>
      </c>
      <c r="D5627" s="39" t="s">
        <v>31</v>
      </c>
      <c r="E5627" s="35" t="s">
        <v>174</v>
      </c>
      <c r="F5627" s="46">
        <f>IF(Cadastro_Cargas!$E$13=0,0,IF(Perfil_Area!$T$4=0,0,MIN(Cadastro_Cargas!$E$13,MAX(Cadastro_Cargas!$F$13,Perfil_Area!$T$4*RANDBETWEEN(85,115)/100))))</f>
        <v>1.1175</v>
      </c>
    </row>
    <row r="5628" ht="15.0" customHeight="1">
      <c r="A5628" s="45">
        <v>45674.7083333333</v>
      </c>
      <c r="B5628" s="35">
        <v>17.0</v>
      </c>
      <c r="C5628" s="35" t="s">
        <v>129</v>
      </c>
      <c r="D5628" s="40" t="s">
        <v>44</v>
      </c>
      <c r="E5628" s="35" t="s">
        <v>174</v>
      </c>
      <c r="F5628" s="46">
        <f>IF(Cadastro_Cargas!$E$14=0,0,IF(Perfil_Area!$T$6=0,0,MIN(Cadastro_Cargas!$E$14,MAX(Cadastro_Cargas!$F$14,Perfil_Area!$T$6*RANDBETWEEN(85,115)/100))))</f>
        <v>0.514</v>
      </c>
    </row>
    <row r="5629" ht="15.0" customHeight="1">
      <c r="A5629" s="45">
        <v>45674.7083333333</v>
      </c>
      <c r="B5629" s="35">
        <v>17.0</v>
      </c>
      <c r="C5629" s="35" t="s">
        <v>129</v>
      </c>
      <c r="D5629" s="41" t="s">
        <v>56</v>
      </c>
      <c r="E5629" s="35" t="s">
        <v>174</v>
      </c>
      <c r="F5629" s="46">
        <f>IF(Cadastro_Cargas!$E$15=0,0,IF(Perfil_Area!$T$8=0,0,MIN(Cadastro_Cargas!$E$15,MAX(Cadastro_Cargas!$F$15,Perfil_Area!$T$8*RANDBETWEEN(85,115)/100))))</f>
        <v>0</v>
      </c>
    </row>
    <row r="5630" ht="15.0" customHeight="1">
      <c r="A5630" s="45">
        <v>45674.75</v>
      </c>
      <c r="B5630" s="35">
        <v>18.0</v>
      </c>
      <c r="C5630" s="35" t="s">
        <v>128</v>
      </c>
      <c r="D5630" s="36" t="s">
        <v>104</v>
      </c>
      <c r="E5630" s="35" t="s">
        <v>173</v>
      </c>
      <c r="F5630" s="46">
        <f>IF(Cadastro_Cargas!$E$2=0,0,IF(Perfil_Area!$U$9=0,0,MIN(Cadastro_Cargas!$E$2,MAX(Cadastro_Cargas!$F$2,Perfil_Area!$U$9*RANDBETWEEN(85,115)/100))))</f>
        <v>0</v>
      </c>
    </row>
    <row r="5631" ht="15.0" customHeight="1">
      <c r="A5631" s="45">
        <v>45674.75</v>
      </c>
      <c r="B5631" s="35">
        <v>18.0</v>
      </c>
      <c r="C5631" s="35" t="s">
        <v>128</v>
      </c>
      <c r="D5631" s="36" t="s">
        <v>105</v>
      </c>
      <c r="E5631" s="35" t="s">
        <v>173</v>
      </c>
      <c r="F5631" s="46">
        <f>IF(Cadastro_Cargas!$E$3=0,0,IF(Perfil_Area!$U$11=0,0,MIN(Cadastro_Cargas!$E$3,MAX(Cadastro_Cargas!$F$3,Perfil_Area!$U$11*RANDBETWEEN(85,115)/100))))</f>
        <v>0</v>
      </c>
    </row>
    <row r="5632" ht="15.0" customHeight="1">
      <c r="A5632" s="45">
        <v>45674.75</v>
      </c>
      <c r="B5632" s="35">
        <v>18.0</v>
      </c>
      <c r="C5632" s="35" t="s">
        <v>128</v>
      </c>
      <c r="D5632" s="36" t="s">
        <v>106</v>
      </c>
      <c r="E5632" s="35" t="s">
        <v>173</v>
      </c>
      <c r="F5632" s="46">
        <f>IF(Cadastro_Cargas!$E$4=0,0,IF(Perfil_Area!$U$13=0,0,MIN(Cadastro_Cargas!$E$4,MAX(Cadastro_Cargas!$F$4,Perfil_Area!$U$13*RANDBETWEEN(85,115)/100))))</f>
        <v>0</v>
      </c>
    </row>
    <row r="5633" ht="15.0" customHeight="1">
      <c r="A5633" s="45">
        <v>45674.75</v>
      </c>
      <c r="B5633" s="35">
        <v>18.0</v>
      </c>
      <c r="C5633" s="35" t="s">
        <v>128</v>
      </c>
      <c r="D5633" s="36" t="s">
        <v>107</v>
      </c>
      <c r="E5633" s="35" t="s">
        <v>173</v>
      </c>
      <c r="F5633" s="46">
        <f>IF(Cadastro_Cargas!$E$5=0,0,IF(Perfil_Area!$U$15=0,0,MIN(Cadastro_Cargas!$E$5,MAX(Cadastro_Cargas!$F$5,Perfil_Area!$U$15*RANDBETWEEN(85,115)/100))))</f>
        <v>0.188</v>
      </c>
    </row>
    <row r="5634" ht="15.0" customHeight="1">
      <c r="A5634" s="45">
        <v>45674.75</v>
      </c>
      <c r="B5634" s="35">
        <v>18.0</v>
      </c>
      <c r="C5634" s="35" t="s">
        <v>128</v>
      </c>
      <c r="D5634" s="39" t="s">
        <v>31</v>
      </c>
      <c r="E5634" s="35" t="s">
        <v>174</v>
      </c>
      <c r="F5634" s="46">
        <f>IF(Cadastro_Cargas!$E$6=0,0,IF(Perfil_Area!$U$3=0,0,MIN(Cadastro_Cargas!$E$6,MAX(Cadastro_Cargas!$F$6,Perfil_Area!$U$3*RANDBETWEEN(85,115)/100))))</f>
        <v>0.606</v>
      </c>
    </row>
    <row r="5635" ht="15.0" customHeight="1">
      <c r="A5635" s="45">
        <v>45674.75</v>
      </c>
      <c r="B5635" s="35">
        <v>18.0</v>
      </c>
      <c r="C5635" s="35" t="s">
        <v>128</v>
      </c>
      <c r="D5635" s="40" t="s">
        <v>44</v>
      </c>
      <c r="E5635" s="35" t="s">
        <v>174</v>
      </c>
      <c r="F5635" s="46">
        <f>IF(Cadastro_Cargas!$E$7=0,0,IF(Perfil_Area!$U$5=0,0,MIN(Cadastro_Cargas!$E$7,MAX(Cadastro_Cargas!$F$7,Perfil_Area!$U$5*RANDBETWEEN(85,115)/100))))</f>
        <v>0.354</v>
      </c>
    </row>
    <row r="5636" ht="15.0" customHeight="1">
      <c r="A5636" s="45">
        <v>45674.75</v>
      </c>
      <c r="B5636" s="35">
        <v>18.0</v>
      </c>
      <c r="C5636" s="35" t="s">
        <v>128</v>
      </c>
      <c r="D5636" s="41" t="s">
        <v>56</v>
      </c>
      <c r="E5636" s="35" t="s">
        <v>174</v>
      </c>
      <c r="F5636" s="46">
        <f>IF(Cadastro_Cargas!$E$8=0,0,IF(Perfil_Area!$U$7=0,0,MIN(Cadastro_Cargas!$E$8,MAX(Cadastro_Cargas!$F$8,Perfil_Area!$U$7*RANDBETWEEN(85,115)/100))))</f>
        <v>0.176</v>
      </c>
    </row>
    <row r="5637" ht="15.0" customHeight="1">
      <c r="A5637" s="45">
        <v>45674.75</v>
      </c>
      <c r="B5637" s="35">
        <v>18.0</v>
      </c>
      <c r="C5637" s="35" t="s">
        <v>129</v>
      </c>
      <c r="D5637" s="36" t="s">
        <v>104</v>
      </c>
      <c r="E5637" s="35" t="s">
        <v>173</v>
      </c>
      <c r="F5637" s="46">
        <f>IF(Cadastro_Cargas!$E$9=0,0,IF(Perfil_Area!$U$10=0,0,MIN(Cadastro_Cargas!$E$9,MAX(Cadastro_Cargas!$F$9,Perfil_Area!$U$10*RANDBETWEEN(85,115)/100))))</f>
        <v>0</v>
      </c>
    </row>
    <row r="5638" ht="15.0" customHeight="1">
      <c r="A5638" s="45">
        <v>45674.75</v>
      </c>
      <c r="B5638" s="35">
        <v>18.0</v>
      </c>
      <c r="C5638" s="35" t="s">
        <v>129</v>
      </c>
      <c r="D5638" s="36" t="s">
        <v>105</v>
      </c>
      <c r="E5638" s="35" t="s">
        <v>173</v>
      </c>
      <c r="F5638" s="46">
        <f>IF(Cadastro_Cargas!$E$10=0,0,IF(Perfil_Area!$U$12=0,0,MIN(Cadastro_Cargas!$E$10,MAX(Cadastro_Cargas!$F$10,Perfil_Area!$U$12*RANDBETWEEN(85,115)/100))))</f>
        <v>0</v>
      </c>
    </row>
    <row r="5639" ht="15.0" customHeight="1">
      <c r="A5639" s="45">
        <v>45674.75</v>
      </c>
      <c r="B5639" s="35">
        <v>18.0</v>
      </c>
      <c r="C5639" s="35" t="s">
        <v>129</v>
      </c>
      <c r="D5639" s="36" t="s">
        <v>106</v>
      </c>
      <c r="E5639" s="35" t="s">
        <v>173</v>
      </c>
      <c r="F5639" s="46">
        <f>IF(Cadastro_Cargas!$E$11=0,0,IF(Perfil_Area!$U$14=0,0,MIN(Cadastro_Cargas!$E$11,MAX(Cadastro_Cargas!$F$11,Perfil_Area!$U$14*RANDBETWEEN(85,115)/100))))</f>
        <v>2.354817236</v>
      </c>
    </row>
    <row r="5640" ht="15.0" customHeight="1">
      <c r="A5640" s="45">
        <v>45674.75</v>
      </c>
      <c r="B5640" s="35">
        <v>18.0</v>
      </c>
      <c r="C5640" s="35" t="s">
        <v>129</v>
      </c>
      <c r="D5640" s="36" t="s">
        <v>107</v>
      </c>
      <c r="E5640" s="35" t="s">
        <v>173</v>
      </c>
      <c r="F5640" s="46">
        <f>IF(Cadastro_Cargas!$E$12=0,0,IF(Perfil_Area!$U$16=0,0,MIN(Cadastro_Cargas!$E$12,MAX(Cadastro_Cargas!$F$12,Perfil_Area!$U$16*RANDBETWEEN(85,115)/100))))</f>
        <v>0.2</v>
      </c>
    </row>
    <row r="5641" ht="15.0" customHeight="1">
      <c r="A5641" s="45">
        <v>45674.75</v>
      </c>
      <c r="B5641" s="35">
        <v>18.0</v>
      </c>
      <c r="C5641" s="35" t="s">
        <v>129</v>
      </c>
      <c r="D5641" s="39" t="s">
        <v>31</v>
      </c>
      <c r="E5641" s="35" t="s">
        <v>174</v>
      </c>
      <c r="F5641" s="46">
        <f>IF(Cadastro_Cargas!$E$13=0,0,IF(Perfil_Area!$U$4=0,0,MIN(Cadastro_Cargas!$E$13,MAX(Cadastro_Cargas!$F$13,Perfil_Area!$U$4*RANDBETWEEN(85,115)/100))))</f>
        <v>1.1175</v>
      </c>
    </row>
    <row r="5642" ht="15.0" customHeight="1">
      <c r="A5642" s="45">
        <v>45674.75</v>
      </c>
      <c r="B5642" s="35">
        <v>18.0</v>
      </c>
      <c r="C5642" s="35" t="s">
        <v>129</v>
      </c>
      <c r="D5642" s="40" t="s">
        <v>44</v>
      </c>
      <c r="E5642" s="35" t="s">
        <v>174</v>
      </c>
      <c r="F5642" s="46">
        <f>IF(Cadastro_Cargas!$E$14=0,0,IF(Perfil_Area!$U$6=0,0,MIN(Cadastro_Cargas!$E$14,MAX(Cadastro_Cargas!$F$14,Perfil_Area!$U$6*RANDBETWEEN(85,115)/100))))</f>
        <v>0.514</v>
      </c>
    </row>
    <row r="5643" ht="15.0" customHeight="1">
      <c r="A5643" s="45">
        <v>45674.75</v>
      </c>
      <c r="B5643" s="35">
        <v>18.0</v>
      </c>
      <c r="C5643" s="35" t="s">
        <v>129</v>
      </c>
      <c r="D5643" s="41" t="s">
        <v>56</v>
      </c>
      <c r="E5643" s="35" t="s">
        <v>174</v>
      </c>
      <c r="F5643" s="46">
        <f>IF(Cadastro_Cargas!$E$15=0,0,IF(Perfil_Area!$U$8=0,0,MIN(Cadastro_Cargas!$E$15,MAX(Cadastro_Cargas!$F$15,Perfil_Area!$U$8*RANDBETWEEN(85,115)/100))))</f>
        <v>0.336</v>
      </c>
    </row>
    <row r="5644" ht="15.0" customHeight="1">
      <c r="A5644" s="45">
        <v>45674.7916666667</v>
      </c>
      <c r="B5644" s="35">
        <v>19.0</v>
      </c>
      <c r="C5644" s="35" t="s">
        <v>128</v>
      </c>
      <c r="D5644" s="36" t="s">
        <v>104</v>
      </c>
      <c r="E5644" s="35" t="s">
        <v>173</v>
      </c>
      <c r="F5644" s="46">
        <f>IF(Cadastro_Cargas!$E$2=0,0,IF(Perfil_Area!$V$9=0,0,MIN(Cadastro_Cargas!$E$2,MAX(Cadastro_Cargas!$F$2,Perfil_Area!$V$9*RANDBETWEEN(85,115)/100))))</f>
        <v>0</v>
      </c>
    </row>
    <row r="5645" ht="15.0" customHeight="1">
      <c r="A5645" s="45">
        <v>45674.7916666667</v>
      </c>
      <c r="B5645" s="35">
        <v>19.0</v>
      </c>
      <c r="C5645" s="35" t="s">
        <v>128</v>
      </c>
      <c r="D5645" s="36" t="s">
        <v>105</v>
      </c>
      <c r="E5645" s="35" t="s">
        <v>173</v>
      </c>
      <c r="F5645" s="46">
        <f>IF(Cadastro_Cargas!$E$3=0,0,IF(Perfil_Area!$V$11=0,0,MIN(Cadastro_Cargas!$E$3,MAX(Cadastro_Cargas!$F$3,Perfil_Area!$V$11*RANDBETWEEN(85,115)/100))))</f>
        <v>0</v>
      </c>
    </row>
    <row r="5646" ht="15.0" customHeight="1">
      <c r="A5646" s="45">
        <v>45674.7916666667</v>
      </c>
      <c r="B5646" s="35">
        <v>19.0</v>
      </c>
      <c r="C5646" s="35" t="s">
        <v>128</v>
      </c>
      <c r="D5646" s="36" t="s">
        <v>106</v>
      </c>
      <c r="E5646" s="35" t="s">
        <v>173</v>
      </c>
      <c r="F5646" s="46">
        <f>IF(Cadastro_Cargas!$E$4=0,0,IF(Perfil_Area!$V$13=0,0,MIN(Cadastro_Cargas!$E$4,MAX(Cadastro_Cargas!$F$4,Perfil_Area!$V$13*RANDBETWEEN(85,115)/100))))</f>
        <v>0</v>
      </c>
    </row>
    <row r="5647" ht="15.0" customHeight="1">
      <c r="A5647" s="45">
        <v>45674.7916666667</v>
      </c>
      <c r="B5647" s="35">
        <v>19.0</v>
      </c>
      <c r="C5647" s="35" t="s">
        <v>128</v>
      </c>
      <c r="D5647" s="36" t="s">
        <v>107</v>
      </c>
      <c r="E5647" s="35" t="s">
        <v>173</v>
      </c>
      <c r="F5647" s="46">
        <f>IF(Cadastro_Cargas!$E$5=0,0,IF(Perfil_Area!$V$15=0,0,MIN(Cadastro_Cargas!$E$5,MAX(Cadastro_Cargas!$F$5,Perfil_Area!$V$15*RANDBETWEEN(85,115)/100))))</f>
        <v>0.2</v>
      </c>
    </row>
    <row r="5648" ht="15.0" customHeight="1">
      <c r="A5648" s="45">
        <v>45674.7916666667</v>
      </c>
      <c r="B5648" s="35">
        <v>19.0</v>
      </c>
      <c r="C5648" s="35" t="s">
        <v>128</v>
      </c>
      <c r="D5648" s="39" t="s">
        <v>31</v>
      </c>
      <c r="E5648" s="35" t="s">
        <v>174</v>
      </c>
      <c r="F5648" s="46">
        <f>IF(Cadastro_Cargas!$E$6=0,0,IF(Perfil_Area!$V$3=0,0,MIN(Cadastro_Cargas!$E$6,MAX(Cadastro_Cargas!$F$6,Perfil_Area!$V$3*RANDBETWEEN(85,115)/100))))</f>
        <v>0.606</v>
      </c>
    </row>
    <row r="5649" ht="15.0" customHeight="1">
      <c r="A5649" s="45">
        <v>45674.7916666667</v>
      </c>
      <c r="B5649" s="35">
        <v>19.0</v>
      </c>
      <c r="C5649" s="35" t="s">
        <v>128</v>
      </c>
      <c r="D5649" s="40" t="s">
        <v>44</v>
      </c>
      <c r="E5649" s="35" t="s">
        <v>174</v>
      </c>
      <c r="F5649" s="46">
        <f>IF(Cadastro_Cargas!$E$7=0,0,IF(Perfil_Area!$V$5=0,0,MIN(Cadastro_Cargas!$E$7,MAX(Cadastro_Cargas!$F$7,Perfil_Area!$V$5*RANDBETWEEN(85,115)/100))))</f>
        <v>0.354</v>
      </c>
    </row>
    <row r="5650" ht="15.0" customHeight="1">
      <c r="A5650" s="45">
        <v>45674.7916666667</v>
      </c>
      <c r="B5650" s="35">
        <v>19.0</v>
      </c>
      <c r="C5650" s="35" t="s">
        <v>128</v>
      </c>
      <c r="D5650" s="41" t="s">
        <v>56</v>
      </c>
      <c r="E5650" s="35" t="s">
        <v>174</v>
      </c>
      <c r="F5650" s="46">
        <f>IF(Cadastro_Cargas!$E$8=0,0,IF(Perfil_Area!$V$7=0,0,MIN(Cadastro_Cargas!$E$8,MAX(Cadastro_Cargas!$F$8,Perfil_Area!$V$7*RANDBETWEEN(85,115)/100))))</f>
        <v>0.176</v>
      </c>
    </row>
    <row r="5651" ht="15.0" customHeight="1">
      <c r="A5651" s="45">
        <v>45674.7916666667</v>
      </c>
      <c r="B5651" s="35">
        <v>19.0</v>
      </c>
      <c r="C5651" s="35" t="s">
        <v>129</v>
      </c>
      <c r="D5651" s="36" t="s">
        <v>104</v>
      </c>
      <c r="E5651" s="35" t="s">
        <v>173</v>
      </c>
      <c r="F5651" s="46">
        <f>IF(Cadastro_Cargas!$E$9=0,0,IF(Perfil_Area!$V$10=0,0,MIN(Cadastro_Cargas!$E$9,MAX(Cadastro_Cargas!$F$9,Perfil_Area!$V$10*RANDBETWEEN(85,115)/100))))</f>
        <v>0</v>
      </c>
    </row>
    <row r="5652" ht="15.0" customHeight="1">
      <c r="A5652" s="45">
        <v>45674.7916666667</v>
      </c>
      <c r="B5652" s="35">
        <v>19.0</v>
      </c>
      <c r="C5652" s="35" t="s">
        <v>129</v>
      </c>
      <c r="D5652" s="36" t="s">
        <v>105</v>
      </c>
      <c r="E5652" s="35" t="s">
        <v>173</v>
      </c>
      <c r="F5652" s="46">
        <f>IF(Cadastro_Cargas!$E$10=0,0,IF(Perfil_Area!$V$12=0,0,MIN(Cadastro_Cargas!$E$10,MAX(Cadastro_Cargas!$F$10,Perfil_Area!$V$12*RANDBETWEEN(85,115)/100))))</f>
        <v>0</v>
      </c>
    </row>
    <row r="5653" ht="15.0" customHeight="1">
      <c r="A5653" s="45">
        <v>45674.7916666667</v>
      </c>
      <c r="B5653" s="35">
        <v>19.0</v>
      </c>
      <c r="C5653" s="35" t="s">
        <v>129</v>
      </c>
      <c r="D5653" s="36" t="s">
        <v>106</v>
      </c>
      <c r="E5653" s="35" t="s">
        <v>173</v>
      </c>
      <c r="F5653" s="46">
        <f>IF(Cadastro_Cargas!$E$11=0,0,IF(Perfil_Area!$V$14=0,0,MIN(Cadastro_Cargas!$E$11,MAX(Cadastro_Cargas!$F$11,Perfil_Area!$V$14*RANDBETWEEN(85,115)/100))))</f>
        <v>2.367013373</v>
      </c>
    </row>
    <row r="5654" ht="15.0" customHeight="1">
      <c r="A5654" s="45">
        <v>45674.7916666667</v>
      </c>
      <c r="B5654" s="35">
        <v>19.0</v>
      </c>
      <c r="C5654" s="35" t="s">
        <v>129</v>
      </c>
      <c r="D5654" s="36" t="s">
        <v>107</v>
      </c>
      <c r="E5654" s="35" t="s">
        <v>173</v>
      </c>
      <c r="F5654" s="46">
        <f>IF(Cadastro_Cargas!$E$12=0,0,IF(Perfil_Area!$V$16=0,0,MIN(Cadastro_Cargas!$E$12,MAX(Cadastro_Cargas!$F$12,Perfil_Area!$V$16*RANDBETWEEN(85,115)/100))))</f>
        <v>0.2</v>
      </c>
    </row>
    <row r="5655" ht="15.0" customHeight="1">
      <c r="A5655" s="45">
        <v>45674.7916666667</v>
      </c>
      <c r="B5655" s="35">
        <v>19.0</v>
      </c>
      <c r="C5655" s="35" t="s">
        <v>129</v>
      </c>
      <c r="D5655" s="39" t="s">
        <v>31</v>
      </c>
      <c r="E5655" s="35" t="s">
        <v>174</v>
      </c>
      <c r="F5655" s="46">
        <f>IF(Cadastro_Cargas!$E$13=0,0,IF(Perfil_Area!$V$4=0,0,MIN(Cadastro_Cargas!$E$13,MAX(Cadastro_Cargas!$F$13,Perfil_Area!$V$4*RANDBETWEEN(85,115)/100))))</f>
        <v>1.1175</v>
      </c>
    </row>
    <row r="5656" ht="15.0" customHeight="1">
      <c r="A5656" s="45">
        <v>45674.7916666667</v>
      </c>
      <c r="B5656" s="35">
        <v>19.0</v>
      </c>
      <c r="C5656" s="35" t="s">
        <v>129</v>
      </c>
      <c r="D5656" s="40" t="s">
        <v>44</v>
      </c>
      <c r="E5656" s="35" t="s">
        <v>174</v>
      </c>
      <c r="F5656" s="46">
        <f>IF(Cadastro_Cargas!$E$14=0,0,IF(Perfil_Area!$V$6=0,0,MIN(Cadastro_Cargas!$E$14,MAX(Cadastro_Cargas!$F$14,Perfil_Area!$V$6*RANDBETWEEN(85,115)/100))))</f>
        <v>0.514</v>
      </c>
    </row>
    <row r="5657" ht="15.0" customHeight="1">
      <c r="A5657" s="45">
        <v>45674.7916666667</v>
      </c>
      <c r="B5657" s="35">
        <v>19.0</v>
      </c>
      <c r="C5657" s="35" t="s">
        <v>129</v>
      </c>
      <c r="D5657" s="41" t="s">
        <v>56</v>
      </c>
      <c r="E5657" s="35" t="s">
        <v>174</v>
      </c>
      <c r="F5657" s="46">
        <f>IF(Cadastro_Cargas!$E$15=0,0,IF(Perfil_Area!$V$8=0,0,MIN(Cadastro_Cargas!$E$15,MAX(Cadastro_Cargas!$F$15,Perfil_Area!$V$8*RANDBETWEEN(85,115)/100))))</f>
        <v>0.336</v>
      </c>
    </row>
    <row r="5658" ht="15.0" customHeight="1">
      <c r="A5658" s="45">
        <v>45674.8333333333</v>
      </c>
      <c r="B5658" s="35">
        <v>20.0</v>
      </c>
      <c r="C5658" s="35" t="s">
        <v>128</v>
      </c>
      <c r="D5658" s="36" t="s">
        <v>104</v>
      </c>
      <c r="E5658" s="35" t="s">
        <v>173</v>
      </c>
      <c r="F5658" s="46">
        <f>IF(Cadastro_Cargas!$E$2=0,0,IF(Perfil_Area!$W$9=0,0,MIN(Cadastro_Cargas!$E$2,MAX(Cadastro_Cargas!$F$2,Perfil_Area!$W$9*RANDBETWEEN(85,115)/100))))</f>
        <v>3.96</v>
      </c>
    </row>
    <row r="5659" ht="15.0" customHeight="1">
      <c r="A5659" s="45">
        <v>45674.8333333333</v>
      </c>
      <c r="B5659" s="35">
        <v>20.0</v>
      </c>
      <c r="C5659" s="35" t="s">
        <v>128</v>
      </c>
      <c r="D5659" s="36" t="s">
        <v>105</v>
      </c>
      <c r="E5659" s="35" t="s">
        <v>173</v>
      </c>
      <c r="F5659" s="46">
        <f>IF(Cadastro_Cargas!$E$3=0,0,IF(Perfil_Area!$W$11=0,0,MIN(Cadastro_Cargas!$E$3,MAX(Cadastro_Cargas!$F$3,Perfil_Area!$W$11*RANDBETWEEN(85,115)/100))))</f>
        <v>0</v>
      </c>
    </row>
    <row r="5660" ht="15.0" customHeight="1">
      <c r="A5660" s="45">
        <v>45674.8333333333</v>
      </c>
      <c r="B5660" s="35">
        <v>20.0</v>
      </c>
      <c r="C5660" s="35" t="s">
        <v>128</v>
      </c>
      <c r="D5660" s="36" t="s">
        <v>106</v>
      </c>
      <c r="E5660" s="35" t="s">
        <v>173</v>
      </c>
      <c r="F5660" s="46">
        <f>IF(Cadastro_Cargas!$E$4=0,0,IF(Perfil_Area!$W$13=0,0,MIN(Cadastro_Cargas!$E$4,MAX(Cadastro_Cargas!$F$4,Perfil_Area!$W$13*RANDBETWEEN(85,115)/100))))</f>
        <v>0</v>
      </c>
    </row>
    <row r="5661" ht="15.0" customHeight="1">
      <c r="A5661" s="45">
        <v>45674.8333333333</v>
      </c>
      <c r="B5661" s="35">
        <v>20.0</v>
      </c>
      <c r="C5661" s="35" t="s">
        <v>128</v>
      </c>
      <c r="D5661" s="36" t="s">
        <v>107</v>
      </c>
      <c r="E5661" s="35" t="s">
        <v>173</v>
      </c>
      <c r="F5661" s="46">
        <f>IF(Cadastro_Cargas!$E$5=0,0,IF(Perfil_Area!$W$15=0,0,MIN(Cadastro_Cargas!$E$5,MAX(Cadastro_Cargas!$F$5,Perfil_Area!$W$15*RANDBETWEEN(85,115)/100))))</f>
        <v>0.198</v>
      </c>
    </row>
    <row r="5662" ht="15.0" customHeight="1">
      <c r="A5662" s="45">
        <v>45674.8333333333</v>
      </c>
      <c r="B5662" s="35">
        <v>20.0</v>
      </c>
      <c r="C5662" s="35" t="s">
        <v>128</v>
      </c>
      <c r="D5662" s="39" t="s">
        <v>31</v>
      </c>
      <c r="E5662" s="35" t="s">
        <v>174</v>
      </c>
      <c r="F5662" s="46">
        <f>IF(Cadastro_Cargas!$E$6=0,0,IF(Perfil_Area!$W$3=0,0,MIN(Cadastro_Cargas!$E$6,MAX(Cadastro_Cargas!$F$6,Perfil_Area!$W$3*RANDBETWEEN(85,115)/100))))</f>
        <v>0.606</v>
      </c>
    </row>
    <row r="5663" ht="15.0" customHeight="1">
      <c r="A5663" s="45">
        <v>45674.8333333333</v>
      </c>
      <c r="B5663" s="35">
        <v>20.0</v>
      </c>
      <c r="C5663" s="35" t="s">
        <v>128</v>
      </c>
      <c r="D5663" s="40" t="s">
        <v>44</v>
      </c>
      <c r="E5663" s="35" t="s">
        <v>174</v>
      </c>
      <c r="F5663" s="46">
        <f>IF(Cadastro_Cargas!$E$7=0,0,IF(Perfil_Area!$W$5=0,0,MIN(Cadastro_Cargas!$E$7,MAX(Cadastro_Cargas!$F$7,Perfil_Area!$W$5*RANDBETWEEN(85,115)/100))))</f>
        <v>0.30144</v>
      </c>
    </row>
    <row r="5664" ht="15.0" customHeight="1">
      <c r="A5664" s="45">
        <v>45674.8333333333</v>
      </c>
      <c r="B5664" s="35">
        <v>20.0</v>
      </c>
      <c r="C5664" s="35" t="s">
        <v>128</v>
      </c>
      <c r="D5664" s="41" t="s">
        <v>56</v>
      </c>
      <c r="E5664" s="35" t="s">
        <v>174</v>
      </c>
      <c r="F5664" s="46">
        <f>IF(Cadastro_Cargas!$E$8=0,0,IF(Perfil_Area!$W$7=0,0,MIN(Cadastro_Cargas!$E$8,MAX(Cadastro_Cargas!$F$8,Perfil_Area!$W$7*RANDBETWEEN(85,115)/100))))</f>
        <v>0.176</v>
      </c>
    </row>
    <row r="5665" ht="15.0" customHeight="1">
      <c r="A5665" s="45">
        <v>45674.8333333333</v>
      </c>
      <c r="B5665" s="35">
        <v>20.0</v>
      </c>
      <c r="C5665" s="35" t="s">
        <v>129</v>
      </c>
      <c r="D5665" s="36" t="s">
        <v>104</v>
      </c>
      <c r="E5665" s="35" t="s">
        <v>173</v>
      </c>
      <c r="F5665" s="46">
        <f>IF(Cadastro_Cargas!$E$9=0,0,IF(Perfil_Area!$W$10=0,0,MIN(Cadastro_Cargas!$E$9,MAX(Cadastro_Cargas!$F$9,Perfil_Area!$W$10*RANDBETWEEN(85,115)/100))))</f>
        <v>8</v>
      </c>
    </row>
    <row r="5666" ht="15.0" customHeight="1">
      <c r="A5666" s="45">
        <v>45674.8333333333</v>
      </c>
      <c r="B5666" s="35">
        <v>20.0</v>
      </c>
      <c r="C5666" s="35" t="s">
        <v>129</v>
      </c>
      <c r="D5666" s="36" t="s">
        <v>105</v>
      </c>
      <c r="E5666" s="35" t="s">
        <v>173</v>
      </c>
      <c r="F5666" s="46">
        <f>IF(Cadastro_Cargas!$E$10=0,0,IF(Perfil_Area!$W$12=0,0,MIN(Cadastro_Cargas!$E$10,MAX(Cadastro_Cargas!$F$10,Perfil_Area!$W$12*RANDBETWEEN(85,115)/100))))</f>
        <v>17.6</v>
      </c>
    </row>
    <row r="5667" ht="15.0" customHeight="1">
      <c r="A5667" s="45">
        <v>45674.8333333333</v>
      </c>
      <c r="B5667" s="35">
        <v>20.0</v>
      </c>
      <c r="C5667" s="35" t="s">
        <v>129</v>
      </c>
      <c r="D5667" s="36" t="s">
        <v>106</v>
      </c>
      <c r="E5667" s="35" t="s">
        <v>173</v>
      </c>
      <c r="F5667" s="46">
        <f>IF(Cadastro_Cargas!$E$11=0,0,IF(Perfil_Area!$W$14=0,0,MIN(Cadastro_Cargas!$E$11,MAX(Cadastro_Cargas!$F$11,Perfil_Area!$W$14*RANDBETWEEN(85,115)/100))))</f>
        <v>2.223548291</v>
      </c>
    </row>
    <row r="5668" ht="15.0" customHeight="1">
      <c r="A5668" s="45">
        <v>45674.8333333333</v>
      </c>
      <c r="B5668" s="35">
        <v>20.0</v>
      </c>
      <c r="C5668" s="35" t="s">
        <v>129</v>
      </c>
      <c r="D5668" s="36" t="s">
        <v>107</v>
      </c>
      <c r="E5668" s="35" t="s">
        <v>173</v>
      </c>
      <c r="F5668" s="46">
        <f>IF(Cadastro_Cargas!$E$12=0,0,IF(Perfil_Area!$W$16=0,0,MIN(Cadastro_Cargas!$E$12,MAX(Cadastro_Cargas!$F$12,Perfil_Area!$W$16*RANDBETWEEN(85,115)/100))))</f>
        <v>0.2</v>
      </c>
    </row>
    <row r="5669" ht="15.0" customHeight="1">
      <c r="A5669" s="45">
        <v>45674.8333333333</v>
      </c>
      <c r="B5669" s="35">
        <v>20.0</v>
      </c>
      <c r="C5669" s="35" t="s">
        <v>129</v>
      </c>
      <c r="D5669" s="39" t="s">
        <v>31</v>
      </c>
      <c r="E5669" s="35" t="s">
        <v>174</v>
      </c>
      <c r="F5669" s="46">
        <f>IF(Cadastro_Cargas!$E$13=0,0,IF(Perfil_Area!$W$4=0,0,MIN(Cadastro_Cargas!$E$13,MAX(Cadastro_Cargas!$F$13,Perfil_Area!$W$4*RANDBETWEEN(85,115)/100))))</f>
        <v>1.1175</v>
      </c>
    </row>
    <row r="5670" ht="15.0" customHeight="1">
      <c r="A5670" s="45">
        <v>45674.8333333333</v>
      </c>
      <c r="B5670" s="35">
        <v>20.0</v>
      </c>
      <c r="C5670" s="35" t="s">
        <v>129</v>
      </c>
      <c r="D5670" s="40" t="s">
        <v>44</v>
      </c>
      <c r="E5670" s="35" t="s">
        <v>174</v>
      </c>
      <c r="F5670" s="46">
        <f>IF(Cadastro_Cargas!$E$14=0,0,IF(Perfil_Area!$W$6=0,0,MIN(Cadastro_Cargas!$E$14,MAX(Cadastro_Cargas!$F$14,Perfil_Area!$W$6*RANDBETWEEN(85,115)/100))))</f>
        <v>0.50848</v>
      </c>
    </row>
    <row r="5671" ht="15.0" customHeight="1">
      <c r="A5671" s="45">
        <v>45674.8333333333</v>
      </c>
      <c r="B5671" s="35">
        <v>20.0</v>
      </c>
      <c r="C5671" s="35" t="s">
        <v>129</v>
      </c>
      <c r="D5671" s="41" t="s">
        <v>56</v>
      </c>
      <c r="E5671" s="35" t="s">
        <v>174</v>
      </c>
      <c r="F5671" s="46">
        <f>IF(Cadastro_Cargas!$E$15=0,0,IF(Perfil_Area!$W$8=0,0,MIN(Cadastro_Cargas!$E$15,MAX(Cadastro_Cargas!$F$15,Perfil_Area!$W$8*RANDBETWEEN(85,115)/100))))</f>
        <v>0.336</v>
      </c>
    </row>
    <row r="5672" ht="15.0" customHeight="1">
      <c r="A5672" s="45">
        <v>45674.875</v>
      </c>
      <c r="B5672" s="35">
        <v>21.0</v>
      </c>
      <c r="C5672" s="35" t="s">
        <v>128</v>
      </c>
      <c r="D5672" s="36" t="s">
        <v>104</v>
      </c>
      <c r="E5672" s="35" t="s">
        <v>173</v>
      </c>
      <c r="F5672" s="46">
        <f>IF(Cadastro_Cargas!$E$2=0,0,IF(Perfil_Area!$X$9=0,0,MIN(Cadastro_Cargas!$E$2,MAX(Cadastro_Cargas!$F$2,Perfil_Area!$X$9*RANDBETWEEN(85,115)/100))))</f>
        <v>4</v>
      </c>
    </row>
    <row r="5673" ht="15.0" customHeight="1">
      <c r="A5673" s="45">
        <v>45674.875</v>
      </c>
      <c r="B5673" s="35">
        <v>21.0</v>
      </c>
      <c r="C5673" s="35" t="s">
        <v>128</v>
      </c>
      <c r="D5673" s="36" t="s">
        <v>105</v>
      </c>
      <c r="E5673" s="35" t="s">
        <v>173</v>
      </c>
      <c r="F5673" s="46">
        <f>IF(Cadastro_Cargas!$E$3=0,0,IF(Perfil_Area!$X$11=0,0,MIN(Cadastro_Cargas!$E$3,MAX(Cadastro_Cargas!$F$3,Perfil_Area!$X$11*RANDBETWEEN(85,115)/100))))</f>
        <v>0</v>
      </c>
    </row>
    <row r="5674" ht="15.0" customHeight="1">
      <c r="A5674" s="45">
        <v>45674.875</v>
      </c>
      <c r="B5674" s="35">
        <v>21.0</v>
      </c>
      <c r="C5674" s="35" t="s">
        <v>128</v>
      </c>
      <c r="D5674" s="36" t="s">
        <v>106</v>
      </c>
      <c r="E5674" s="35" t="s">
        <v>173</v>
      </c>
      <c r="F5674" s="46">
        <f>IF(Cadastro_Cargas!$E$4=0,0,IF(Perfil_Area!$X$13=0,0,MIN(Cadastro_Cargas!$E$4,MAX(Cadastro_Cargas!$F$4,Perfil_Area!$X$13*RANDBETWEEN(85,115)/100))))</f>
        <v>0</v>
      </c>
    </row>
    <row r="5675" ht="15.0" customHeight="1">
      <c r="A5675" s="45">
        <v>45674.875</v>
      </c>
      <c r="B5675" s="35">
        <v>21.0</v>
      </c>
      <c r="C5675" s="35" t="s">
        <v>128</v>
      </c>
      <c r="D5675" s="36" t="s">
        <v>107</v>
      </c>
      <c r="E5675" s="35" t="s">
        <v>173</v>
      </c>
      <c r="F5675" s="46">
        <f>IF(Cadastro_Cargas!$E$5=0,0,IF(Perfil_Area!$X$15=0,0,MIN(Cadastro_Cargas!$E$5,MAX(Cadastro_Cargas!$F$5,Perfil_Area!$X$15*RANDBETWEEN(85,115)/100))))</f>
        <v>0.194</v>
      </c>
    </row>
    <row r="5676" ht="15.0" customHeight="1">
      <c r="A5676" s="45">
        <v>45674.875</v>
      </c>
      <c r="B5676" s="35">
        <v>21.0</v>
      </c>
      <c r="C5676" s="35" t="s">
        <v>128</v>
      </c>
      <c r="D5676" s="39" t="s">
        <v>31</v>
      </c>
      <c r="E5676" s="35" t="s">
        <v>174</v>
      </c>
      <c r="F5676" s="46">
        <f>IF(Cadastro_Cargas!$E$6=0,0,IF(Perfil_Area!$X$3=0,0,MIN(Cadastro_Cargas!$E$6,MAX(Cadastro_Cargas!$F$6,Perfil_Area!$X$3*RANDBETWEEN(85,115)/100))))</f>
        <v>0.606</v>
      </c>
    </row>
    <row r="5677" ht="15.0" customHeight="1">
      <c r="A5677" s="45">
        <v>45674.875</v>
      </c>
      <c r="B5677" s="35">
        <v>21.0</v>
      </c>
      <c r="C5677" s="35" t="s">
        <v>128</v>
      </c>
      <c r="D5677" s="40" t="s">
        <v>44</v>
      </c>
      <c r="E5677" s="35" t="s">
        <v>174</v>
      </c>
      <c r="F5677" s="46">
        <f>IF(Cadastro_Cargas!$E$7=0,0,IF(Perfil_Area!$X$5=0,0,MIN(Cadastro_Cargas!$E$7,MAX(Cadastro_Cargas!$F$7,Perfil_Area!$X$5*RANDBETWEEN(85,115)/100))))</f>
        <v>0.28496</v>
      </c>
    </row>
    <row r="5678" ht="15.0" customHeight="1">
      <c r="A5678" s="45">
        <v>45674.875</v>
      </c>
      <c r="B5678" s="35">
        <v>21.0</v>
      </c>
      <c r="C5678" s="35" t="s">
        <v>128</v>
      </c>
      <c r="D5678" s="41" t="s">
        <v>56</v>
      </c>
      <c r="E5678" s="35" t="s">
        <v>174</v>
      </c>
      <c r="F5678" s="46">
        <f>IF(Cadastro_Cargas!$E$8=0,0,IF(Perfil_Area!$X$7=0,0,MIN(Cadastro_Cargas!$E$8,MAX(Cadastro_Cargas!$F$8,Perfil_Area!$X$7*RANDBETWEEN(85,115)/100))))</f>
        <v>0.176</v>
      </c>
    </row>
    <row r="5679" ht="15.0" customHeight="1">
      <c r="A5679" s="45">
        <v>45674.875</v>
      </c>
      <c r="B5679" s="35">
        <v>21.0</v>
      </c>
      <c r="C5679" s="35" t="s">
        <v>129</v>
      </c>
      <c r="D5679" s="36" t="s">
        <v>104</v>
      </c>
      <c r="E5679" s="35" t="s">
        <v>173</v>
      </c>
      <c r="F5679" s="46">
        <f>IF(Cadastro_Cargas!$E$9=0,0,IF(Perfil_Area!$X$10=0,0,MIN(Cadastro_Cargas!$E$9,MAX(Cadastro_Cargas!$F$9,Perfil_Area!$X$10*RANDBETWEEN(85,115)/100))))</f>
        <v>8</v>
      </c>
    </row>
    <row r="5680" ht="15.0" customHeight="1">
      <c r="A5680" s="45">
        <v>45674.875</v>
      </c>
      <c r="B5680" s="35">
        <v>21.0</v>
      </c>
      <c r="C5680" s="35" t="s">
        <v>129</v>
      </c>
      <c r="D5680" s="36" t="s">
        <v>105</v>
      </c>
      <c r="E5680" s="35" t="s">
        <v>173</v>
      </c>
      <c r="F5680" s="46">
        <f>IF(Cadastro_Cargas!$E$10=0,0,IF(Perfil_Area!$X$12=0,0,MIN(Cadastro_Cargas!$E$10,MAX(Cadastro_Cargas!$F$10,Perfil_Area!$X$12*RANDBETWEEN(85,115)/100))))</f>
        <v>16.192</v>
      </c>
    </row>
    <row r="5681" ht="15.0" customHeight="1">
      <c r="A5681" s="45">
        <v>45674.875</v>
      </c>
      <c r="B5681" s="35">
        <v>21.0</v>
      </c>
      <c r="C5681" s="35" t="s">
        <v>129</v>
      </c>
      <c r="D5681" s="36" t="s">
        <v>106</v>
      </c>
      <c r="E5681" s="35" t="s">
        <v>173</v>
      </c>
      <c r="F5681" s="46">
        <f>IF(Cadastro_Cargas!$E$11=0,0,IF(Perfil_Area!$X$14=0,0,MIN(Cadastro_Cargas!$E$11,MAX(Cadastro_Cargas!$F$11,Perfil_Area!$X$14*RANDBETWEEN(85,115)/100))))</f>
        <v>2.010329866</v>
      </c>
    </row>
    <row r="5682" ht="15.0" customHeight="1">
      <c r="A5682" s="45">
        <v>45674.875</v>
      </c>
      <c r="B5682" s="35">
        <v>21.0</v>
      </c>
      <c r="C5682" s="35" t="s">
        <v>129</v>
      </c>
      <c r="D5682" s="36" t="s">
        <v>107</v>
      </c>
      <c r="E5682" s="35" t="s">
        <v>173</v>
      </c>
      <c r="F5682" s="46">
        <f>IF(Cadastro_Cargas!$E$12=0,0,IF(Perfil_Area!$X$16=0,0,MIN(Cadastro_Cargas!$E$12,MAX(Cadastro_Cargas!$F$12,Perfil_Area!$X$16*RANDBETWEEN(85,115)/100))))</f>
        <v>0.198</v>
      </c>
    </row>
    <row r="5683" ht="15.0" customHeight="1">
      <c r="A5683" s="45">
        <v>45674.875</v>
      </c>
      <c r="B5683" s="35">
        <v>21.0</v>
      </c>
      <c r="C5683" s="35" t="s">
        <v>129</v>
      </c>
      <c r="D5683" s="39" t="s">
        <v>31</v>
      </c>
      <c r="E5683" s="35" t="s">
        <v>174</v>
      </c>
      <c r="F5683" s="46">
        <f>IF(Cadastro_Cargas!$E$13=0,0,IF(Perfil_Area!$X$4=0,0,MIN(Cadastro_Cargas!$E$13,MAX(Cadastro_Cargas!$F$13,Perfil_Area!$X$4*RANDBETWEEN(85,115)/100))))</f>
        <v>1.1175</v>
      </c>
    </row>
    <row r="5684" ht="15.0" customHeight="1">
      <c r="A5684" s="45">
        <v>45674.875</v>
      </c>
      <c r="B5684" s="35">
        <v>21.0</v>
      </c>
      <c r="C5684" s="35" t="s">
        <v>129</v>
      </c>
      <c r="D5684" s="40" t="s">
        <v>44</v>
      </c>
      <c r="E5684" s="35" t="s">
        <v>174</v>
      </c>
      <c r="F5684" s="46">
        <f>IF(Cadastro_Cargas!$E$14=0,0,IF(Perfil_Area!$X$6=0,0,MIN(Cadastro_Cargas!$E$14,MAX(Cadastro_Cargas!$F$14,Perfil_Area!$X$6*RANDBETWEEN(85,115)/100))))</f>
        <v>0.38218</v>
      </c>
    </row>
    <row r="5685" ht="15.0" customHeight="1">
      <c r="A5685" s="45">
        <v>45674.875</v>
      </c>
      <c r="B5685" s="35">
        <v>21.0</v>
      </c>
      <c r="C5685" s="35" t="s">
        <v>129</v>
      </c>
      <c r="D5685" s="41" t="s">
        <v>56</v>
      </c>
      <c r="E5685" s="35" t="s">
        <v>174</v>
      </c>
      <c r="F5685" s="46">
        <f>IF(Cadastro_Cargas!$E$15=0,0,IF(Perfil_Area!$X$8=0,0,MIN(Cadastro_Cargas!$E$15,MAX(Cadastro_Cargas!$F$15,Perfil_Area!$X$8*RANDBETWEEN(85,115)/100))))</f>
        <v>0.336</v>
      </c>
    </row>
    <row r="5686" ht="15.0" customHeight="1">
      <c r="A5686" s="45">
        <v>45674.9166666667</v>
      </c>
      <c r="B5686" s="35">
        <v>22.0</v>
      </c>
      <c r="C5686" s="35" t="s">
        <v>128</v>
      </c>
      <c r="D5686" s="36" t="s">
        <v>104</v>
      </c>
      <c r="E5686" s="35" t="s">
        <v>173</v>
      </c>
      <c r="F5686" s="46">
        <f>IF(Cadastro_Cargas!$E$2=0,0,IF(Perfil_Area!$Y$9=0,0,MIN(Cadastro_Cargas!$E$2,MAX(Cadastro_Cargas!$F$2,Perfil_Area!$Y$9*RANDBETWEEN(85,115)/100))))</f>
        <v>4</v>
      </c>
    </row>
    <row r="5687" ht="15.0" customHeight="1">
      <c r="A5687" s="45">
        <v>45674.9166666667</v>
      </c>
      <c r="B5687" s="35">
        <v>22.0</v>
      </c>
      <c r="C5687" s="35" t="s">
        <v>128</v>
      </c>
      <c r="D5687" s="36" t="s">
        <v>105</v>
      </c>
      <c r="E5687" s="35" t="s">
        <v>173</v>
      </c>
      <c r="F5687" s="46">
        <f>IF(Cadastro_Cargas!$E$3=0,0,IF(Perfil_Area!$Y$11=0,0,MIN(Cadastro_Cargas!$E$3,MAX(Cadastro_Cargas!$F$3,Perfil_Area!$Y$11*RANDBETWEEN(85,115)/100))))</f>
        <v>0</v>
      </c>
    </row>
    <row r="5688" ht="15.0" customHeight="1">
      <c r="A5688" s="45">
        <v>45674.9166666667</v>
      </c>
      <c r="B5688" s="35">
        <v>22.0</v>
      </c>
      <c r="C5688" s="35" t="s">
        <v>128</v>
      </c>
      <c r="D5688" s="36" t="s">
        <v>106</v>
      </c>
      <c r="E5688" s="35" t="s">
        <v>173</v>
      </c>
      <c r="F5688" s="46">
        <f>IF(Cadastro_Cargas!$E$4=0,0,IF(Perfil_Area!$Y$13=0,0,MIN(Cadastro_Cargas!$E$4,MAX(Cadastro_Cargas!$F$4,Perfil_Area!$Y$13*RANDBETWEEN(85,115)/100))))</f>
        <v>0</v>
      </c>
    </row>
    <row r="5689" ht="15.0" customHeight="1">
      <c r="A5689" s="45">
        <v>45674.9166666667</v>
      </c>
      <c r="B5689" s="35">
        <v>22.0</v>
      </c>
      <c r="C5689" s="35" t="s">
        <v>128</v>
      </c>
      <c r="D5689" s="36" t="s">
        <v>107</v>
      </c>
      <c r="E5689" s="35" t="s">
        <v>173</v>
      </c>
      <c r="F5689" s="46">
        <f>IF(Cadastro_Cargas!$E$5=0,0,IF(Perfil_Area!$Y$15=0,0,MIN(Cadastro_Cargas!$E$5,MAX(Cadastro_Cargas!$F$5,Perfil_Area!$Y$15*RANDBETWEEN(85,115)/100))))</f>
        <v>0.2</v>
      </c>
    </row>
    <row r="5690" ht="15.0" customHeight="1">
      <c r="A5690" s="45">
        <v>45674.9166666667</v>
      </c>
      <c r="B5690" s="35">
        <v>22.0</v>
      </c>
      <c r="C5690" s="35" t="s">
        <v>128</v>
      </c>
      <c r="D5690" s="39" t="s">
        <v>31</v>
      </c>
      <c r="E5690" s="35" t="s">
        <v>174</v>
      </c>
      <c r="F5690" s="46">
        <f>IF(Cadastro_Cargas!$E$6=0,0,IF(Perfil_Area!$Y$3=0,0,MIN(Cadastro_Cargas!$E$6,MAX(Cadastro_Cargas!$F$6,Perfil_Area!$Y$3*RANDBETWEEN(85,115)/100))))</f>
        <v>0.606</v>
      </c>
    </row>
    <row r="5691" ht="15.0" customHeight="1">
      <c r="A5691" s="45">
        <v>45674.9166666667</v>
      </c>
      <c r="B5691" s="35">
        <v>22.0</v>
      </c>
      <c r="C5691" s="35" t="s">
        <v>128</v>
      </c>
      <c r="D5691" s="40" t="s">
        <v>44</v>
      </c>
      <c r="E5691" s="35" t="s">
        <v>174</v>
      </c>
      <c r="F5691" s="46">
        <f>IF(Cadastro_Cargas!$E$7=0,0,IF(Perfil_Area!$Y$5=0,0,MIN(Cadastro_Cargas!$E$7,MAX(Cadastro_Cargas!$F$7,Perfil_Area!$Y$5*RANDBETWEEN(85,115)/100))))</f>
        <v>0.29592</v>
      </c>
    </row>
    <row r="5692" ht="15.0" customHeight="1">
      <c r="A5692" s="45">
        <v>45674.9166666667</v>
      </c>
      <c r="B5692" s="35">
        <v>22.0</v>
      </c>
      <c r="C5692" s="35" t="s">
        <v>128</v>
      </c>
      <c r="D5692" s="41" t="s">
        <v>56</v>
      </c>
      <c r="E5692" s="35" t="s">
        <v>174</v>
      </c>
      <c r="F5692" s="46">
        <f>IF(Cadastro_Cargas!$E$8=0,0,IF(Perfil_Area!$Y$7=0,0,MIN(Cadastro_Cargas!$E$8,MAX(Cadastro_Cargas!$F$8,Perfil_Area!$Y$7*RANDBETWEEN(85,115)/100))))</f>
        <v>0.176</v>
      </c>
    </row>
    <row r="5693" ht="15.0" customHeight="1">
      <c r="A5693" s="45">
        <v>45674.9166666667</v>
      </c>
      <c r="B5693" s="35">
        <v>22.0</v>
      </c>
      <c r="C5693" s="35" t="s">
        <v>129</v>
      </c>
      <c r="D5693" s="36" t="s">
        <v>104</v>
      </c>
      <c r="E5693" s="35" t="s">
        <v>173</v>
      </c>
      <c r="F5693" s="46">
        <f>IF(Cadastro_Cargas!$E$9=0,0,IF(Perfil_Area!$Y$10=0,0,MIN(Cadastro_Cargas!$E$9,MAX(Cadastro_Cargas!$F$9,Perfil_Area!$Y$10*RANDBETWEEN(85,115)/100))))</f>
        <v>8</v>
      </c>
    </row>
    <row r="5694" ht="15.0" customHeight="1">
      <c r="A5694" s="45">
        <v>45674.9166666667</v>
      </c>
      <c r="B5694" s="35">
        <v>22.0</v>
      </c>
      <c r="C5694" s="35" t="s">
        <v>129</v>
      </c>
      <c r="D5694" s="36" t="s">
        <v>105</v>
      </c>
      <c r="E5694" s="35" t="s">
        <v>173</v>
      </c>
      <c r="F5694" s="46">
        <f>IF(Cadastro_Cargas!$E$10=0,0,IF(Perfil_Area!$Y$12=0,0,MIN(Cadastro_Cargas!$E$10,MAX(Cadastro_Cargas!$F$10,Perfil_Area!$Y$12*RANDBETWEEN(85,115)/100))))</f>
        <v>0</v>
      </c>
    </row>
    <row r="5695" ht="15.0" customHeight="1">
      <c r="A5695" s="45">
        <v>45674.9166666667</v>
      </c>
      <c r="B5695" s="35">
        <v>22.0</v>
      </c>
      <c r="C5695" s="35" t="s">
        <v>129</v>
      </c>
      <c r="D5695" s="36" t="s">
        <v>106</v>
      </c>
      <c r="E5695" s="35" t="s">
        <v>173</v>
      </c>
      <c r="F5695" s="46">
        <f>IF(Cadastro_Cargas!$E$11=0,0,IF(Perfil_Area!$Y$14=0,0,MIN(Cadastro_Cargas!$E$11,MAX(Cadastro_Cargas!$F$11,Perfil_Area!$Y$14*RANDBETWEEN(85,115)/100))))</f>
        <v>2.367013373</v>
      </c>
    </row>
    <row r="5696" ht="15.0" customHeight="1">
      <c r="A5696" s="45">
        <v>45674.9166666667</v>
      </c>
      <c r="B5696" s="35">
        <v>22.0</v>
      </c>
      <c r="C5696" s="35" t="s">
        <v>129</v>
      </c>
      <c r="D5696" s="36" t="s">
        <v>107</v>
      </c>
      <c r="E5696" s="35" t="s">
        <v>173</v>
      </c>
      <c r="F5696" s="46">
        <f>IF(Cadastro_Cargas!$E$12=0,0,IF(Perfil_Area!$Y$16=0,0,MIN(Cadastro_Cargas!$E$12,MAX(Cadastro_Cargas!$F$12,Perfil_Area!$Y$16*RANDBETWEEN(85,115)/100))))</f>
        <v>0.2</v>
      </c>
    </row>
    <row r="5697" ht="15.0" customHeight="1">
      <c r="A5697" s="45">
        <v>45674.9166666667</v>
      </c>
      <c r="B5697" s="35">
        <v>22.0</v>
      </c>
      <c r="C5697" s="35" t="s">
        <v>129</v>
      </c>
      <c r="D5697" s="39" t="s">
        <v>31</v>
      </c>
      <c r="E5697" s="35" t="s">
        <v>174</v>
      </c>
      <c r="F5697" s="46">
        <f>IF(Cadastro_Cargas!$E$13=0,0,IF(Perfil_Area!$Y$4=0,0,MIN(Cadastro_Cargas!$E$13,MAX(Cadastro_Cargas!$F$13,Perfil_Area!$Y$4*RANDBETWEEN(85,115)/100))))</f>
        <v>1.1175</v>
      </c>
    </row>
    <row r="5698" ht="15.0" customHeight="1">
      <c r="A5698" s="45">
        <v>45674.9166666667</v>
      </c>
      <c r="B5698" s="35">
        <v>22.0</v>
      </c>
      <c r="C5698" s="35" t="s">
        <v>129</v>
      </c>
      <c r="D5698" s="40" t="s">
        <v>44</v>
      </c>
      <c r="E5698" s="35" t="s">
        <v>174</v>
      </c>
      <c r="F5698" s="46">
        <f>IF(Cadastro_Cargas!$E$14=0,0,IF(Perfil_Area!$Y$6=0,0,MIN(Cadastro_Cargas!$E$14,MAX(Cadastro_Cargas!$F$14,Perfil_Area!$Y$6*RANDBETWEEN(85,115)/100))))</f>
        <v>0.33884</v>
      </c>
    </row>
    <row r="5699" ht="15.0" customHeight="1">
      <c r="A5699" s="45">
        <v>45674.9166666667</v>
      </c>
      <c r="B5699" s="35">
        <v>22.0</v>
      </c>
      <c r="C5699" s="35" t="s">
        <v>129</v>
      </c>
      <c r="D5699" s="41" t="s">
        <v>56</v>
      </c>
      <c r="E5699" s="35" t="s">
        <v>174</v>
      </c>
      <c r="F5699" s="46">
        <f>IF(Cadastro_Cargas!$E$15=0,0,IF(Perfil_Area!$Y$8=0,0,MIN(Cadastro_Cargas!$E$15,MAX(Cadastro_Cargas!$F$15,Perfil_Area!$Y$8*RANDBETWEEN(85,115)/100))))</f>
        <v>0.336</v>
      </c>
    </row>
    <row r="5700" ht="15.0" customHeight="1">
      <c r="A5700" s="45">
        <v>45674.9583333333</v>
      </c>
      <c r="B5700" s="35">
        <v>23.0</v>
      </c>
      <c r="C5700" s="35" t="s">
        <v>128</v>
      </c>
      <c r="D5700" s="36" t="s">
        <v>104</v>
      </c>
      <c r="E5700" s="35" t="s">
        <v>173</v>
      </c>
      <c r="F5700" s="46">
        <f>IF(Cadastro_Cargas!$E$2=0,0,IF(Perfil_Area!$Z$9=0,0,MIN(Cadastro_Cargas!$E$2,MAX(Cadastro_Cargas!$F$2,Perfil_Area!$Z$9*RANDBETWEEN(85,115)/100))))</f>
        <v>4</v>
      </c>
    </row>
    <row r="5701" ht="15.0" customHeight="1">
      <c r="A5701" s="45">
        <v>45674.9583333333</v>
      </c>
      <c r="B5701" s="35">
        <v>23.0</v>
      </c>
      <c r="C5701" s="35" t="s">
        <v>128</v>
      </c>
      <c r="D5701" s="36" t="s">
        <v>105</v>
      </c>
      <c r="E5701" s="35" t="s">
        <v>173</v>
      </c>
      <c r="F5701" s="46">
        <f>IF(Cadastro_Cargas!$E$3=0,0,IF(Perfil_Area!$Z$11=0,0,MIN(Cadastro_Cargas!$E$3,MAX(Cadastro_Cargas!$F$3,Perfil_Area!$Z$11*RANDBETWEEN(85,115)/100))))</f>
        <v>0</v>
      </c>
    </row>
    <row r="5702" ht="15.0" customHeight="1">
      <c r="A5702" s="45">
        <v>45674.9583333333</v>
      </c>
      <c r="B5702" s="35">
        <v>23.0</v>
      </c>
      <c r="C5702" s="35" t="s">
        <v>128</v>
      </c>
      <c r="D5702" s="36" t="s">
        <v>106</v>
      </c>
      <c r="E5702" s="35" t="s">
        <v>173</v>
      </c>
      <c r="F5702" s="46">
        <f>IF(Cadastro_Cargas!$E$4=0,0,IF(Perfil_Area!$Z$13=0,0,MIN(Cadastro_Cargas!$E$4,MAX(Cadastro_Cargas!$F$4,Perfil_Area!$Z$13*RANDBETWEEN(85,115)/100))))</f>
        <v>0</v>
      </c>
    </row>
    <row r="5703" ht="15.0" customHeight="1">
      <c r="A5703" s="45">
        <v>45674.9583333333</v>
      </c>
      <c r="B5703" s="35">
        <v>23.0</v>
      </c>
      <c r="C5703" s="35" t="s">
        <v>128</v>
      </c>
      <c r="D5703" s="36" t="s">
        <v>107</v>
      </c>
      <c r="E5703" s="35" t="s">
        <v>173</v>
      </c>
      <c r="F5703" s="46">
        <f>IF(Cadastro_Cargas!$E$5=0,0,IF(Perfil_Area!$Z$15=0,0,MIN(Cadastro_Cargas!$E$5,MAX(Cadastro_Cargas!$F$5,Perfil_Area!$Z$15*RANDBETWEEN(85,115)/100))))</f>
        <v>0.2</v>
      </c>
    </row>
    <row r="5704" ht="15.0" customHeight="1">
      <c r="A5704" s="45">
        <v>45674.9583333333</v>
      </c>
      <c r="B5704" s="35">
        <v>23.0</v>
      </c>
      <c r="C5704" s="35" t="s">
        <v>128</v>
      </c>
      <c r="D5704" s="39" t="s">
        <v>31</v>
      </c>
      <c r="E5704" s="35" t="s">
        <v>174</v>
      </c>
      <c r="F5704" s="46">
        <f>IF(Cadastro_Cargas!$E$6=0,0,IF(Perfil_Area!$Z$3=0,0,MIN(Cadastro_Cargas!$E$6,MAX(Cadastro_Cargas!$F$6,Perfil_Area!$Z$3*RANDBETWEEN(85,115)/100))))</f>
        <v>0.606</v>
      </c>
    </row>
    <row r="5705" ht="15.0" customHeight="1">
      <c r="A5705" s="45">
        <v>45674.9583333333</v>
      </c>
      <c r="B5705" s="35">
        <v>23.0</v>
      </c>
      <c r="C5705" s="35" t="s">
        <v>128</v>
      </c>
      <c r="D5705" s="40" t="s">
        <v>44</v>
      </c>
      <c r="E5705" s="35" t="s">
        <v>174</v>
      </c>
      <c r="F5705" s="46">
        <f>IF(Cadastro_Cargas!$E$7=0,0,IF(Perfil_Area!$Z$5=0,0,MIN(Cadastro_Cargas!$E$7,MAX(Cadastro_Cargas!$F$7,Perfil_Area!$Z$5*RANDBETWEEN(85,115)/100))))</f>
        <v>0.274</v>
      </c>
    </row>
    <row r="5706" ht="15.0" customHeight="1">
      <c r="A5706" s="45">
        <v>45674.9583333333</v>
      </c>
      <c r="B5706" s="35">
        <v>23.0</v>
      </c>
      <c r="C5706" s="35" t="s">
        <v>128</v>
      </c>
      <c r="D5706" s="41" t="s">
        <v>56</v>
      </c>
      <c r="E5706" s="35" t="s">
        <v>174</v>
      </c>
      <c r="F5706" s="46">
        <f>IF(Cadastro_Cargas!$E$8=0,0,IF(Perfil_Area!$Z$7=0,0,MIN(Cadastro_Cargas!$E$8,MAX(Cadastro_Cargas!$F$8,Perfil_Area!$Z$7*RANDBETWEEN(85,115)/100))))</f>
        <v>0.176</v>
      </c>
    </row>
    <row r="5707" ht="15.0" customHeight="1">
      <c r="A5707" s="45">
        <v>45674.9583333333</v>
      </c>
      <c r="B5707" s="35">
        <v>23.0</v>
      </c>
      <c r="C5707" s="35" t="s">
        <v>129</v>
      </c>
      <c r="D5707" s="36" t="s">
        <v>104</v>
      </c>
      <c r="E5707" s="35" t="s">
        <v>173</v>
      </c>
      <c r="F5707" s="46">
        <f>IF(Cadastro_Cargas!$E$9=0,0,IF(Perfil_Area!$Z$10=0,0,MIN(Cadastro_Cargas!$E$9,MAX(Cadastro_Cargas!$F$9,Perfil_Area!$Z$10*RANDBETWEEN(85,115)/100))))</f>
        <v>6.96</v>
      </c>
    </row>
    <row r="5708" ht="15.0" customHeight="1">
      <c r="A5708" s="45">
        <v>45674.9583333333</v>
      </c>
      <c r="B5708" s="35">
        <v>23.0</v>
      </c>
      <c r="C5708" s="35" t="s">
        <v>129</v>
      </c>
      <c r="D5708" s="36" t="s">
        <v>105</v>
      </c>
      <c r="E5708" s="35" t="s">
        <v>173</v>
      </c>
      <c r="F5708" s="46">
        <f>IF(Cadastro_Cargas!$E$10=0,0,IF(Perfil_Area!$Z$12=0,0,MIN(Cadastro_Cargas!$E$10,MAX(Cadastro_Cargas!$F$10,Perfil_Area!$Z$12*RANDBETWEEN(85,115)/100))))</f>
        <v>0</v>
      </c>
    </row>
    <row r="5709" ht="15.0" customHeight="1">
      <c r="A5709" s="45">
        <v>45674.9583333333</v>
      </c>
      <c r="B5709" s="35">
        <v>23.0</v>
      </c>
      <c r="C5709" s="35" t="s">
        <v>129</v>
      </c>
      <c r="D5709" s="36" t="s">
        <v>106</v>
      </c>
      <c r="E5709" s="35" t="s">
        <v>173</v>
      </c>
      <c r="F5709" s="46">
        <f>IF(Cadastro_Cargas!$E$11=0,0,IF(Perfil_Area!$Z$14=0,0,MIN(Cadastro_Cargas!$E$11,MAX(Cadastro_Cargas!$F$11,Perfil_Area!$Z$14*RANDBETWEEN(85,115)/100))))</f>
        <v>2.014930163</v>
      </c>
    </row>
    <row r="5710" ht="15.0" customHeight="1">
      <c r="A5710" s="45">
        <v>45674.9583333333</v>
      </c>
      <c r="B5710" s="35">
        <v>23.0</v>
      </c>
      <c r="C5710" s="35" t="s">
        <v>129</v>
      </c>
      <c r="D5710" s="36" t="s">
        <v>107</v>
      </c>
      <c r="E5710" s="35" t="s">
        <v>173</v>
      </c>
      <c r="F5710" s="46">
        <f>IF(Cadastro_Cargas!$E$12=0,0,IF(Perfil_Area!$Z$16=0,0,MIN(Cadastro_Cargas!$E$12,MAX(Cadastro_Cargas!$F$12,Perfil_Area!$Z$16*RANDBETWEEN(85,115)/100))))</f>
        <v>0.186</v>
      </c>
    </row>
    <row r="5711" ht="15.0" customHeight="1">
      <c r="A5711" s="45">
        <v>45674.9583333333</v>
      </c>
      <c r="B5711" s="35">
        <v>23.0</v>
      </c>
      <c r="C5711" s="35" t="s">
        <v>129</v>
      </c>
      <c r="D5711" s="39" t="s">
        <v>31</v>
      </c>
      <c r="E5711" s="35" t="s">
        <v>174</v>
      </c>
      <c r="F5711" s="46">
        <f>IF(Cadastro_Cargas!$E$13=0,0,IF(Perfil_Area!$Z$4=0,0,MIN(Cadastro_Cargas!$E$13,MAX(Cadastro_Cargas!$F$13,Perfil_Area!$Z$4*RANDBETWEEN(85,115)/100))))</f>
        <v>1.1175</v>
      </c>
    </row>
    <row r="5712" ht="15.0" customHeight="1">
      <c r="A5712" s="45">
        <v>45674.9583333333</v>
      </c>
      <c r="B5712" s="35">
        <v>23.0</v>
      </c>
      <c r="C5712" s="35" t="s">
        <v>129</v>
      </c>
      <c r="D5712" s="40" t="s">
        <v>44</v>
      </c>
      <c r="E5712" s="35" t="s">
        <v>174</v>
      </c>
      <c r="F5712" s="46">
        <f>IF(Cadastro_Cargas!$E$14=0,0,IF(Perfil_Area!$Z$6=0,0,MIN(Cadastro_Cargas!$E$14,MAX(Cadastro_Cargas!$F$14,Perfil_Area!$Z$6*RANDBETWEEN(85,115)/100))))</f>
        <v>0.43734</v>
      </c>
    </row>
    <row r="5713" ht="15.0" customHeight="1">
      <c r="A5713" s="45">
        <v>45674.9583333333</v>
      </c>
      <c r="B5713" s="35">
        <v>23.0</v>
      </c>
      <c r="C5713" s="35" t="s">
        <v>129</v>
      </c>
      <c r="D5713" s="41" t="s">
        <v>56</v>
      </c>
      <c r="E5713" s="35" t="s">
        <v>174</v>
      </c>
      <c r="F5713" s="46">
        <f>IF(Cadastro_Cargas!$E$15=0,0,IF(Perfil_Area!$Z$8=0,0,MIN(Cadastro_Cargas!$E$15,MAX(Cadastro_Cargas!$F$15,Perfil_Area!$Z$8*RANDBETWEEN(85,115)/100))))</f>
        <v>0.336</v>
      </c>
    </row>
    <row r="5714" ht="15.0" customHeight="1">
      <c r="A5714" s="45">
        <v>45675.0</v>
      </c>
      <c r="B5714" s="35">
        <v>0.0</v>
      </c>
      <c r="C5714" s="35" t="s">
        <v>128</v>
      </c>
      <c r="D5714" s="36" t="s">
        <v>104</v>
      </c>
      <c r="E5714" s="35" t="s">
        <v>173</v>
      </c>
      <c r="F5714" s="46">
        <f>IF(Cadastro_Cargas!$E$2=0,0,IF(Perfil_Area!$C$9=0,0,MIN(Cadastro_Cargas!$E$2,MAX(Cadastro_Cargas!$F$2,Perfil_Area!$C$9*RANDBETWEEN(85,115)/100))))</f>
        <v>4</v>
      </c>
    </row>
    <row r="5715" ht="15.0" customHeight="1">
      <c r="A5715" s="45">
        <v>45675.0</v>
      </c>
      <c r="B5715" s="35">
        <v>0.0</v>
      </c>
      <c r="C5715" s="35" t="s">
        <v>128</v>
      </c>
      <c r="D5715" s="36" t="s">
        <v>105</v>
      </c>
      <c r="E5715" s="35" t="s">
        <v>173</v>
      </c>
      <c r="F5715" s="46">
        <f>IF(Cadastro_Cargas!$E$3=0,0,IF(Perfil_Area!$C$11=0,0,MIN(Cadastro_Cargas!$E$3,MAX(Cadastro_Cargas!$F$3,Perfil_Area!$C$11*RANDBETWEEN(85,115)/100))))</f>
        <v>0</v>
      </c>
    </row>
    <row r="5716" ht="15.0" customHeight="1">
      <c r="A5716" s="45">
        <v>45675.0</v>
      </c>
      <c r="B5716" s="35">
        <v>0.0</v>
      </c>
      <c r="C5716" s="35" t="s">
        <v>128</v>
      </c>
      <c r="D5716" s="36" t="s">
        <v>106</v>
      </c>
      <c r="E5716" s="35" t="s">
        <v>173</v>
      </c>
      <c r="F5716" s="46">
        <f>IF(Cadastro_Cargas!$E$4=0,0,IF(Perfil_Area!$C$13=0,0,MIN(Cadastro_Cargas!$E$4,MAX(Cadastro_Cargas!$F$4,Perfil_Area!$C$13*RANDBETWEEN(85,115)/100))))</f>
        <v>0</v>
      </c>
    </row>
    <row r="5717" ht="15.0" customHeight="1">
      <c r="A5717" s="45">
        <v>45675.0</v>
      </c>
      <c r="B5717" s="35">
        <v>0.0</v>
      </c>
      <c r="C5717" s="35" t="s">
        <v>128</v>
      </c>
      <c r="D5717" s="36" t="s">
        <v>107</v>
      </c>
      <c r="E5717" s="35" t="s">
        <v>173</v>
      </c>
      <c r="F5717" s="46">
        <f>IF(Cadastro_Cargas!$E$5=0,0,IF(Perfil_Area!$C$15=0,0,MIN(Cadastro_Cargas!$E$5,MAX(Cadastro_Cargas!$F$5,Perfil_Area!$C$15*RANDBETWEEN(85,115)/100))))</f>
        <v>0.186</v>
      </c>
    </row>
    <row r="5718" ht="15.0" customHeight="1">
      <c r="A5718" s="45">
        <v>45675.0</v>
      </c>
      <c r="B5718" s="35">
        <v>0.0</v>
      </c>
      <c r="C5718" s="35" t="s">
        <v>128</v>
      </c>
      <c r="D5718" s="39" t="s">
        <v>31</v>
      </c>
      <c r="E5718" s="35" t="s">
        <v>174</v>
      </c>
      <c r="F5718" s="46">
        <f>IF(Cadastro_Cargas!$E$6=0,0,IF(Perfil_Area!$C$3=0,0,MIN(Cadastro_Cargas!$E$6,MAX(Cadastro_Cargas!$F$6,Perfil_Area!$C$3*RANDBETWEEN(85,115)/100))))</f>
        <v>0.606</v>
      </c>
    </row>
    <row r="5719" ht="15.0" customHeight="1">
      <c r="A5719" s="45">
        <v>45675.0</v>
      </c>
      <c r="B5719" s="35">
        <v>0.0</v>
      </c>
      <c r="C5719" s="35" t="s">
        <v>128</v>
      </c>
      <c r="D5719" s="40" t="s">
        <v>44</v>
      </c>
      <c r="E5719" s="35" t="s">
        <v>174</v>
      </c>
      <c r="F5719" s="46">
        <f>IF(Cadastro_Cargas!$E$7=0,0,IF(Perfil_Area!$C$5=0,0,MIN(Cadastro_Cargas!$E$7,MAX(Cadastro_Cargas!$F$7,Perfil_Area!$C$5*RANDBETWEEN(85,115)/100))))</f>
        <v>0.26304</v>
      </c>
    </row>
    <row r="5720" ht="15.0" customHeight="1">
      <c r="A5720" s="45">
        <v>45675.0</v>
      </c>
      <c r="B5720" s="35">
        <v>0.0</v>
      </c>
      <c r="C5720" s="35" t="s">
        <v>128</v>
      </c>
      <c r="D5720" s="41" t="s">
        <v>56</v>
      </c>
      <c r="E5720" s="35" t="s">
        <v>174</v>
      </c>
      <c r="F5720" s="46">
        <f>IF(Cadastro_Cargas!$E$8=0,0,IF(Perfil_Area!$C$7=0,0,MIN(Cadastro_Cargas!$E$8,MAX(Cadastro_Cargas!$F$8,Perfil_Area!$C$7*RANDBETWEEN(85,115)/100))))</f>
        <v>0.16016</v>
      </c>
    </row>
    <row r="5721" ht="15.0" customHeight="1">
      <c r="A5721" s="45">
        <v>45675.0</v>
      </c>
      <c r="B5721" s="35">
        <v>0.0</v>
      </c>
      <c r="C5721" s="35" t="s">
        <v>129</v>
      </c>
      <c r="D5721" s="36" t="s">
        <v>104</v>
      </c>
      <c r="E5721" s="35" t="s">
        <v>173</v>
      </c>
      <c r="F5721" s="46">
        <f>IF(Cadastro_Cargas!$E$9=0,0,IF(Perfil_Area!$C$10=0,0,MIN(Cadastro_Cargas!$E$9,MAX(Cadastro_Cargas!$F$9,Perfil_Area!$C$10*RANDBETWEEN(85,115)/100))))</f>
        <v>8</v>
      </c>
    </row>
    <row r="5722" ht="15.0" customHeight="1">
      <c r="A5722" s="45">
        <v>45675.0</v>
      </c>
      <c r="B5722" s="35">
        <v>0.0</v>
      </c>
      <c r="C5722" s="35" t="s">
        <v>129</v>
      </c>
      <c r="D5722" s="36" t="s">
        <v>105</v>
      </c>
      <c r="E5722" s="35" t="s">
        <v>173</v>
      </c>
      <c r="F5722" s="46">
        <f>IF(Cadastro_Cargas!$E$10=0,0,IF(Perfil_Area!$C$12=0,0,MIN(Cadastro_Cargas!$E$10,MAX(Cadastro_Cargas!$F$10,Perfil_Area!$C$12*RANDBETWEEN(85,115)/100))))</f>
        <v>17.424</v>
      </c>
    </row>
    <row r="5723" ht="15.0" customHeight="1">
      <c r="A5723" s="45">
        <v>45675.0</v>
      </c>
      <c r="B5723" s="35">
        <v>0.0</v>
      </c>
      <c r="C5723" s="35" t="s">
        <v>129</v>
      </c>
      <c r="D5723" s="36" t="s">
        <v>106</v>
      </c>
      <c r="E5723" s="35" t="s">
        <v>173</v>
      </c>
      <c r="F5723" s="46">
        <f>IF(Cadastro_Cargas!$E$11=0,0,IF(Perfil_Area!$C$14=0,0,MIN(Cadastro_Cargas!$E$11,MAX(Cadastro_Cargas!$F$11,Perfil_Area!$C$14*RANDBETWEEN(85,115)/100))))</f>
        <v>2.011961367</v>
      </c>
    </row>
    <row r="5724" ht="15.0" customHeight="1">
      <c r="A5724" s="45">
        <v>45675.0</v>
      </c>
      <c r="B5724" s="35">
        <v>0.0</v>
      </c>
      <c r="C5724" s="35" t="s">
        <v>129</v>
      </c>
      <c r="D5724" s="36" t="s">
        <v>107</v>
      </c>
      <c r="E5724" s="35" t="s">
        <v>173</v>
      </c>
      <c r="F5724" s="46">
        <f>IF(Cadastro_Cargas!$E$12=0,0,IF(Perfil_Area!$C$16=0,0,MIN(Cadastro_Cargas!$E$12,MAX(Cadastro_Cargas!$F$12,Perfil_Area!$C$16*RANDBETWEEN(85,115)/100))))</f>
        <v>0.182</v>
      </c>
    </row>
    <row r="5725" ht="15.0" customHeight="1">
      <c r="A5725" s="45">
        <v>45675.0</v>
      </c>
      <c r="B5725" s="35">
        <v>0.0</v>
      </c>
      <c r="C5725" s="35" t="s">
        <v>129</v>
      </c>
      <c r="D5725" s="39" t="s">
        <v>31</v>
      </c>
      <c r="E5725" s="35" t="s">
        <v>174</v>
      </c>
      <c r="F5725" s="46">
        <f>IF(Cadastro_Cargas!$E$13=0,0,IF(Perfil_Area!$C$4=0,0,MIN(Cadastro_Cargas!$E$13,MAX(Cadastro_Cargas!$F$13,Perfil_Area!$C$4*RANDBETWEEN(85,115)/100))))</f>
        <v>1.1175</v>
      </c>
    </row>
    <row r="5726" ht="15.0" customHeight="1">
      <c r="A5726" s="45">
        <v>45675.0</v>
      </c>
      <c r="B5726" s="35">
        <v>0.0</v>
      </c>
      <c r="C5726" s="35" t="s">
        <v>129</v>
      </c>
      <c r="D5726" s="40" t="s">
        <v>44</v>
      </c>
      <c r="E5726" s="35" t="s">
        <v>174</v>
      </c>
      <c r="F5726" s="46">
        <f>IF(Cadastro_Cargas!$E$14=0,0,IF(Perfil_Area!$C$6=0,0,MIN(Cadastro_Cargas!$E$14,MAX(Cadastro_Cargas!$F$14,Perfil_Area!$C$6*RANDBETWEEN(85,115)/100))))</f>
        <v>0.44128</v>
      </c>
    </row>
    <row r="5727" ht="15.0" customHeight="1">
      <c r="A5727" s="45">
        <v>45675.0</v>
      </c>
      <c r="B5727" s="35">
        <v>0.0</v>
      </c>
      <c r="C5727" s="35" t="s">
        <v>129</v>
      </c>
      <c r="D5727" s="41" t="s">
        <v>56</v>
      </c>
      <c r="E5727" s="35" t="s">
        <v>174</v>
      </c>
      <c r="F5727" s="46">
        <f>IF(Cadastro_Cargas!$E$15=0,0,IF(Perfil_Area!$C$8=0,0,MIN(Cadastro_Cargas!$E$15,MAX(Cadastro_Cargas!$F$15,Perfil_Area!$C$8*RANDBETWEEN(85,115)/100))))</f>
        <v>0.336</v>
      </c>
    </row>
    <row r="5728" ht="15.0" customHeight="1">
      <c r="A5728" s="45">
        <v>45675.0416666667</v>
      </c>
      <c r="B5728" s="35">
        <v>1.0</v>
      </c>
      <c r="C5728" s="35" t="s">
        <v>128</v>
      </c>
      <c r="D5728" s="36" t="s">
        <v>104</v>
      </c>
      <c r="E5728" s="35" t="s">
        <v>173</v>
      </c>
      <c r="F5728" s="46">
        <f>IF(Cadastro_Cargas!$E$2=0,0,IF(Perfil_Area!$D$9=0,0,MIN(Cadastro_Cargas!$E$2,MAX(Cadastro_Cargas!$F$2,Perfil_Area!$D$9*RANDBETWEEN(85,115)/100))))</f>
        <v>4</v>
      </c>
    </row>
    <row r="5729" ht="15.0" customHeight="1">
      <c r="A5729" s="45">
        <v>45675.0416666667</v>
      </c>
      <c r="B5729" s="35">
        <v>1.0</v>
      </c>
      <c r="C5729" s="35" t="s">
        <v>128</v>
      </c>
      <c r="D5729" s="36" t="s">
        <v>105</v>
      </c>
      <c r="E5729" s="35" t="s">
        <v>173</v>
      </c>
      <c r="F5729" s="46">
        <f>IF(Cadastro_Cargas!$E$3=0,0,IF(Perfil_Area!$D$11=0,0,MIN(Cadastro_Cargas!$E$3,MAX(Cadastro_Cargas!$F$3,Perfil_Area!$D$11*RANDBETWEEN(85,115)/100))))</f>
        <v>0</v>
      </c>
    </row>
    <row r="5730" ht="15.0" customHeight="1">
      <c r="A5730" s="45">
        <v>45675.0416666667</v>
      </c>
      <c r="B5730" s="35">
        <v>1.0</v>
      </c>
      <c r="C5730" s="35" t="s">
        <v>128</v>
      </c>
      <c r="D5730" s="36" t="s">
        <v>106</v>
      </c>
      <c r="E5730" s="35" t="s">
        <v>173</v>
      </c>
      <c r="F5730" s="46">
        <f>IF(Cadastro_Cargas!$E$4=0,0,IF(Perfil_Area!$D$13=0,0,MIN(Cadastro_Cargas!$E$4,MAX(Cadastro_Cargas!$F$4,Perfil_Area!$D$13*RANDBETWEEN(85,115)/100))))</f>
        <v>0</v>
      </c>
    </row>
    <row r="5731" ht="15.0" customHeight="1">
      <c r="A5731" s="45">
        <v>45675.0416666667</v>
      </c>
      <c r="B5731" s="35">
        <v>1.0</v>
      </c>
      <c r="C5731" s="35" t="s">
        <v>128</v>
      </c>
      <c r="D5731" s="36" t="s">
        <v>107</v>
      </c>
      <c r="E5731" s="35" t="s">
        <v>173</v>
      </c>
      <c r="F5731" s="46">
        <f>IF(Cadastro_Cargas!$E$5=0,0,IF(Perfil_Area!$D$15=0,0,MIN(Cadastro_Cargas!$E$5,MAX(Cadastro_Cargas!$F$5,Perfil_Area!$D$15*RANDBETWEEN(85,115)/100))))</f>
        <v>0.2</v>
      </c>
    </row>
    <row r="5732" ht="15.0" customHeight="1">
      <c r="A5732" s="45">
        <v>45675.0416666667</v>
      </c>
      <c r="B5732" s="35">
        <v>1.0</v>
      </c>
      <c r="C5732" s="35" t="s">
        <v>128</v>
      </c>
      <c r="D5732" s="39" t="s">
        <v>31</v>
      </c>
      <c r="E5732" s="35" t="s">
        <v>174</v>
      </c>
      <c r="F5732" s="46">
        <f>IF(Cadastro_Cargas!$E$6=0,0,IF(Perfil_Area!$D$3=0,0,MIN(Cadastro_Cargas!$E$6,MAX(Cadastro_Cargas!$F$6,Perfil_Area!$D$3*RANDBETWEEN(85,115)/100))))</f>
        <v>0.606</v>
      </c>
    </row>
    <row r="5733" ht="15.0" customHeight="1">
      <c r="A5733" s="45">
        <v>45675.0416666667</v>
      </c>
      <c r="B5733" s="35">
        <v>1.0</v>
      </c>
      <c r="C5733" s="35" t="s">
        <v>128</v>
      </c>
      <c r="D5733" s="40" t="s">
        <v>44</v>
      </c>
      <c r="E5733" s="35" t="s">
        <v>174</v>
      </c>
      <c r="F5733" s="46">
        <f>IF(Cadastro_Cargas!$E$7=0,0,IF(Perfil_Area!$D$5=0,0,MIN(Cadastro_Cargas!$E$7,MAX(Cadastro_Cargas!$F$7,Perfil_Area!$D$5*RANDBETWEEN(85,115)/100))))</f>
        <v>0.26304</v>
      </c>
    </row>
    <row r="5734" ht="15.0" customHeight="1">
      <c r="A5734" s="45">
        <v>45675.0416666667</v>
      </c>
      <c r="B5734" s="35">
        <v>1.0</v>
      </c>
      <c r="C5734" s="35" t="s">
        <v>128</v>
      </c>
      <c r="D5734" s="41" t="s">
        <v>56</v>
      </c>
      <c r="E5734" s="35" t="s">
        <v>174</v>
      </c>
      <c r="F5734" s="46">
        <f>IF(Cadastro_Cargas!$E$8=0,0,IF(Perfil_Area!$D$7=0,0,MIN(Cadastro_Cargas!$E$8,MAX(Cadastro_Cargas!$F$8,Perfil_Area!$D$7*RANDBETWEEN(85,115)/100))))</f>
        <v>0.176</v>
      </c>
    </row>
    <row r="5735" ht="15.0" customHeight="1">
      <c r="A5735" s="45">
        <v>45675.0416666667</v>
      </c>
      <c r="B5735" s="35">
        <v>1.0</v>
      </c>
      <c r="C5735" s="35" t="s">
        <v>129</v>
      </c>
      <c r="D5735" s="36" t="s">
        <v>104</v>
      </c>
      <c r="E5735" s="35" t="s">
        <v>173</v>
      </c>
      <c r="F5735" s="46">
        <f>IF(Cadastro_Cargas!$E$9=0,0,IF(Perfil_Area!$D$10=0,0,MIN(Cadastro_Cargas!$E$9,MAX(Cadastro_Cargas!$F$9,Perfil_Area!$D$10*RANDBETWEEN(85,115)/100))))</f>
        <v>8</v>
      </c>
    </row>
    <row r="5736" ht="15.0" customHeight="1">
      <c r="A5736" s="45">
        <v>45675.0416666667</v>
      </c>
      <c r="B5736" s="35">
        <v>1.0</v>
      </c>
      <c r="C5736" s="35" t="s">
        <v>129</v>
      </c>
      <c r="D5736" s="36" t="s">
        <v>105</v>
      </c>
      <c r="E5736" s="35" t="s">
        <v>173</v>
      </c>
      <c r="F5736" s="46">
        <f>IF(Cadastro_Cargas!$E$10=0,0,IF(Perfil_Area!$D$12=0,0,MIN(Cadastro_Cargas!$E$10,MAX(Cadastro_Cargas!$F$10,Perfil_Area!$D$12*RANDBETWEEN(85,115)/100))))</f>
        <v>17.248</v>
      </c>
    </row>
    <row r="5737" ht="15.0" customHeight="1">
      <c r="A5737" s="45">
        <v>45675.0416666667</v>
      </c>
      <c r="B5737" s="35">
        <v>1.0</v>
      </c>
      <c r="C5737" s="35" t="s">
        <v>129</v>
      </c>
      <c r="D5737" s="36" t="s">
        <v>106</v>
      </c>
      <c r="E5737" s="35" t="s">
        <v>173</v>
      </c>
      <c r="F5737" s="46">
        <f>IF(Cadastro_Cargas!$E$11=0,0,IF(Perfil_Area!$D$14=0,0,MIN(Cadastro_Cargas!$E$11,MAX(Cadastro_Cargas!$F$11,Perfil_Area!$D$14*RANDBETWEEN(85,115)/100))))</f>
        <v>2.367013373</v>
      </c>
    </row>
    <row r="5738" ht="15.0" customHeight="1">
      <c r="A5738" s="45">
        <v>45675.0416666667</v>
      </c>
      <c r="B5738" s="35">
        <v>1.0</v>
      </c>
      <c r="C5738" s="35" t="s">
        <v>129</v>
      </c>
      <c r="D5738" s="36" t="s">
        <v>107</v>
      </c>
      <c r="E5738" s="35" t="s">
        <v>173</v>
      </c>
      <c r="F5738" s="46">
        <f>IF(Cadastro_Cargas!$E$12=0,0,IF(Perfil_Area!$D$16=0,0,MIN(Cadastro_Cargas!$E$12,MAX(Cadastro_Cargas!$F$12,Perfil_Area!$D$16*RANDBETWEEN(85,115)/100))))</f>
        <v>0.19</v>
      </c>
    </row>
    <row r="5739" ht="15.0" customHeight="1">
      <c r="A5739" s="45">
        <v>45675.0416666667</v>
      </c>
      <c r="B5739" s="35">
        <v>1.0</v>
      </c>
      <c r="C5739" s="35" t="s">
        <v>129</v>
      </c>
      <c r="D5739" s="39" t="s">
        <v>31</v>
      </c>
      <c r="E5739" s="35" t="s">
        <v>174</v>
      </c>
      <c r="F5739" s="46">
        <f>IF(Cadastro_Cargas!$E$13=0,0,IF(Perfil_Area!$D$4=0,0,MIN(Cadastro_Cargas!$E$13,MAX(Cadastro_Cargas!$F$13,Perfil_Area!$D$4*RANDBETWEEN(85,115)/100))))</f>
        <v>1.1175</v>
      </c>
    </row>
    <row r="5740" ht="15.0" customHeight="1">
      <c r="A5740" s="45">
        <v>45675.0416666667</v>
      </c>
      <c r="B5740" s="35">
        <v>1.0</v>
      </c>
      <c r="C5740" s="35" t="s">
        <v>129</v>
      </c>
      <c r="D5740" s="40" t="s">
        <v>44</v>
      </c>
      <c r="E5740" s="35" t="s">
        <v>174</v>
      </c>
      <c r="F5740" s="46">
        <f>IF(Cadastro_Cargas!$E$14=0,0,IF(Perfil_Area!$D$6=0,0,MIN(Cadastro_Cargas!$E$14,MAX(Cadastro_Cargas!$F$14,Perfil_Area!$D$6*RANDBETWEEN(85,115)/100))))</f>
        <v>0.37824</v>
      </c>
    </row>
    <row r="5741" ht="15.0" customHeight="1">
      <c r="A5741" s="45">
        <v>45675.0416666667</v>
      </c>
      <c r="B5741" s="35">
        <v>1.0</v>
      </c>
      <c r="C5741" s="35" t="s">
        <v>129</v>
      </c>
      <c r="D5741" s="41" t="s">
        <v>56</v>
      </c>
      <c r="E5741" s="35" t="s">
        <v>174</v>
      </c>
      <c r="F5741" s="46">
        <f>IF(Cadastro_Cargas!$E$15=0,0,IF(Perfil_Area!$D$8=0,0,MIN(Cadastro_Cargas!$E$15,MAX(Cadastro_Cargas!$F$15,Perfil_Area!$D$8*RANDBETWEEN(85,115)/100))))</f>
        <v>0.30912</v>
      </c>
    </row>
    <row r="5742" ht="15.0" customHeight="1">
      <c r="A5742" s="45">
        <v>45675.0833333333</v>
      </c>
      <c r="B5742" s="35">
        <v>2.0</v>
      </c>
      <c r="C5742" s="35" t="s">
        <v>128</v>
      </c>
      <c r="D5742" s="36" t="s">
        <v>104</v>
      </c>
      <c r="E5742" s="35" t="s">
        <v>173</v>
      </c>
      <c r="F5742" s="46">
        <f>IF(Cadastro_Cargas!$E$2=0,0,IF(Perfil_Area!$E$9=0,0,MIN(Cadastro_Cargas!$E$2,MAX(Cadastro_Cargas!$F$2,Perfil_Area!$E$9*RANDBETWEEN(85,115)/100))))</f>
        <v>3.48</v>
      </c>
    </row>
    <row r="5743" ht="15.0" customHeight="1">
      <c r="A5743" s="45">
        <v>45675.0833333333</v>
      </c>
      <c r="B5743" s="35">
        <v>2.0</v>
      </c>
      <c r="C5743" s="35" t="s">
        <v>128</v>
      </c>
      <c r="D5743" s="36" t="s">
        <v>105</v>
      </c>
      <c r="E5743" s="35" t="s">
        <v>173</v>
      </c>
      <c r="F5743" s="46">
        <f>IF(Cadastro_Cargas!$E$3=0,0,IF(Perfil_Area!$E$11=0,0,MIN(Cadastro_Cargas!$E$3,MAX(Cadastro_Cargas!$F$3,Perfil_Area!$E$11*RANDBETWEEN(85,115)/100))))</f>
        <v>0</v>
      </c>
    </row>
    <row r="5744" ht="15.0" customHeight="1">
      <c r="A5744" s="45">
        <v>45675.0833333333</v>
      </c>
      <c r="B5744" s="35">
        <v>2.0</v>
      </c>
      <c r="C5744" s="35" t="s">
        <v>128</v>
      </c>
      <c r="D5744" s="36" t="s">
        <v>106</v>
      </c>
      <c r="E5744" s="35" t="s">
        <v>173</v>
      </c>
      <c r="F5744" s="46">
        <f>IF(Cadastro_Cargas!$E$4=0,0,IF(Perfil_Area!$E$13=0,0,MIN(Cadastro_Cargas!$E$4,MAX(Cadastro_Cargas!$F$4,Perfil_Area!$E$13*RANDBETWEEN(85,115)/100))))</f>
        <v>0</v>
      </c>
    </row>
    <row r="5745" ht="15.0" customHeight="1">
      <c r="A5745" s="45">
        <v>45675.0833333333</v>
      </c>
      <c r="B5745" s="35">
        <v>2.0</v>
      </c>
      <c r="C5745" s="35" t="s">
        <v>128</v>
      </c>
      <c r="D5745" s="36" t="s">
        <v>107</v>
      </c>
      <c r="E5745" s="35" t="s">
        <v>173</v>
      </c>
      <c r="F5745" s="46">
        <f>IF(Cadastro_Cargas!$E$5=0,0,IF(Perfil_Area!$E$15=0,0,MIN(Cadastro_Cargas!$E$5,MAX(Cadastro_Cargas!$F$5,Perfil_Area!$E$15*RANDBETWEEN(85,115)/100))))</f>
        <v>0.18</v>
      </c>
    </row>
    <row r="5746" ht="15.0" customHeight="1">
      <c r="A5746" s="45">
        <v>45675.0833333333</v>
      </c>
      <c r="B5746" s="35">
        <v>2.0</v>
      </c>
      <c r="C5746" s="35" t="s">
        <v>128</v>
      </c>
      <c r="D5746" s="39" t="s">
        <v>31</v>
      </c>
      <c r="E5746" s="35" t="s">
        <v>174</v>
      </c>
      <c r="F5746" s="46">
        <f>IF(Cadastro_Cargas!$E$6=0,0,IF(Perfil_Area!$E$3=0,0,MIN(Cadastro_Cargas!$E$6,MAX(Cadastro_Cargas!$F$6,Perfil_Area!$E$3*RANDBETWEEN(85,115)/100))))</f>
        <v>0.606</v>
      </c>
    </row>
    <row r="5747" ht="15.0" customHeight="1">
      <c r="A5747" s="45">
        <v>45675.0833333333</v>
      </c>
      <c r="B5747" s="35">
        <v>2.0</v>
      </c>
      <c r="C5747" s="35" t="s">
        <v>128</v>
      </c>
      <c r="D5747" s="40" t="s">
        <v>44</v>
      </c>
      <c r="E5747" s="35" t="s">
        <v>174</v>
      </c>
      <c r="F5747" s="46">
        <f>IF(Cadastro_Cargas!$E$7=0,0,IF(Perfil_Area!$E$5=0,0,MIN(Cadastro_Cargas!$E$7,MAX(Cadastro_Cargas!$F$7,Perfil_Area!$E$5*RANDBETWEEN(85,115)/100))))</f>
        <v>0.25208</v>
      </c>
    </row>
    <row r="5748" ht="15.0" customHeight="1">
      <c r="A5748" s="45">
        <v>45675.0833333333</v>
      </c>
      <c r="B5748" s="35">
        <v>2.0</v>
      </c>
      <c r="C5748" s="35" t="s">
        <v>128</v>
      </c>
      <c r="D5748" s="41" t="s">
        <v>56</v>
      </c>
      <c r="E5748" s="35" t="s">
        <v>174</v>
      </c>
      <c r="F5748" s="46">
        <f>IF(Cadastro_Cargas!$E$8=0,0,IF(Perfil_Area!$E$7=0,0,MIN(Cadastro_Cargas!$E$8,MAX(Cadastro_Cargas!$F$8,Perfil_Area!$E$7*RANDBETWEEN(85,115)/100))))</f>
        <v>0.1584</v>
      </c>
    </row>
    <row r="5749" ht="15.0" customHeight="1">
      <c r="A5749" s="45">
        <v>45675.0833333333</v>
      </c>
      <c r="B5749" s="35">
        <v>2.0</v>
      </c>
      <c r="C5749" s="35" t="s">
        <v>129</v>
      </c>
      <c r="D5749" s="36" t="s">
        <v>104</v>
      </c>
      <c r="E5749" s="35" t="s">
        <v>173</v>
      </c>
      <c r="F5749" s="46">
        <f>IF(Cadastro_Cargas!$E$9=0,0,IF(Perfil_Area!$E$10=0,0,MIN(Cadastro_Cargas!$E$9,MAX(Cadastro_Cargas!$F$9,Perfil_Area!$E$10*RANDBETWEEN(85,115)/100))))</f>
        <v>8</v>
      </c>
    </row>
    <row r="5750" ht="15.0" customHeight="1">
      <c r="A5750" s="45">
        <v>45675.0833333333</v>
      </c>
      <c r="B5750" s="35">
        <v>2.0</v>
      </c>
      <c r="C5750" s="35" t="s">
        <v>129</v>
      </c>
      <c r="D5750" s="36" t="s">
        <v>105</v>
      </c>
      <c r="E5750" s="35" t="s">
        <v>173</v>
      </c>
      <c r="F5750" s="46">
        <f>IF(Cadastro_Cargas!$E$10=0,0,IF(Perfil_Area!$E$12=0,0,MIN(Cadastro_Cargas!$E$10,MAX(Cadastro_Cargas!$F$10,Perfil_Area!$E$12*RANDBETWEEN(85,115)/100))))</f>
        <v>0</v>
      </c>
    </row>
    <row r="5751" ht="15.0" customHeight="1">
      <c r="A5751" s="45">
        <v>45675.0833333333</v>
      </c>
      <c r="B5751" s="35">
        <v>2.0</v>
      </c>
      <c r="C5751" s="35" t="s">
        <v>129</v>
      </c>
      <c r="D5751" s="36" t="s">
        <v>106</v>
      </c>
      <c r="E5751" s="35" t="s">
        <v>173</v>
      </c>
      <c r="F5751" s="46">
        <f>IF(Cadastro_Cargas!$E$11=0,0,IF(Perfil_Area!$E$14=0,0,MIN(Cadastro_Cargas!$E$11,MAX(Cadastro_Cargas!$F$11,Perfil_Area!$E$14*RANDBETWEEN(85,115)/100))))</f>
        <v>2.208142645</v>
      </c>
    </row>
    <row r="5752" ht="15.0" customHeight="1">
      <c r="A5752" s="45">
        <v>45675.0833333333</v>
      </c>
      <c r="B5752" s="35">
        <v>2.0</v>
      </c>
      <c r="C5752" s="35" t="s">
        <v>129</v>
      </c>
      <c r="D5752" s="36" t="s">
        <v>107</v>
      </c>
      <c r="E5752" s="35" t="s">
        <v>173</v>
      </c>
      <c r="F5752" s="46">
        <f>IF(Cadastro_Cargas!$E$12=0,0,IF(Perfil_Area!$E$16=0,0,MIN(Cadastro_Cargas!$E$12,MAX(Cadastro_Cargas!$F$12,Perfil_Area!$E$16*RANDBETWEEN(85,115)/100))))</f>
        <v>0.182</v>
      </c>
    </row>
    <row r="5753" ht="15.0" customHeight="1">
      <c r="A5753" s="45">
        <v>45675.0833333333</v>
      </c>
      <c r="B5753" s="35">
        <v>2.0</v>
      </c>
      <c r="C5753" s="35" t="s">
        <v>129</v>
      </c>
      <c r="D5753" s="39" t="s">
        <v>31</v>
      </c>
      <c r="E5753" s="35" t="s">
        <v>174</v>
      </c>
      <c r="F5753" s="46">
        <f>IF(Cadastro_Cargas!$E$13=0,0,IF(Perfil_Area!$E$4=0,0,MIN(Cadastro_Cargas!$E$13,MAX(Cadastro_Cargas!$F$13,Perfil_Area!$E$4*RANDBETWEEN(85,115)/100))))</f>
        <v>1.1175</v>
      </c>
    </row>
    <row r="5754" ht="15.0" customHeight="1">
      <c r="A5754" s="45">
        <v>45675.0833333333</v>
      </c>
      <c r="B5754" s="35">
        <v>2.0</v>
      </c>
      <c r="C5754" s="35" t="s">
        <v>129</v>
      </c>
      <c r="D5754" s="40" t="s">
        <v>44</v>
      </c>
      <c r="E5754" s="35" t="s">
        <v>174</v>
      </c>
      <c r="F5754" s="46">
        <f>IF(Cadastro_Cargas!$E$14=0,0,IF(Perfil_Area!$E$6=0,0,MIN(Cadastro_Cargas!$E$14,MAX(Cadastro_Cargas!$F$14,Perfil_Area!$E$6*RANDBETWEEN(85,115)/100))))</f>
        <v>0.36248</v>
      </c>
    </row>
    <row r="5755" ht="15.0" customHeight="1">
      <c r="A5755" s="45">
        <v>45675.0833333333</v>
      </c>
      <c r="B5755" s="35">
        <v>2.0</v>
      </c>
      <c r="C5755" s="35" t="s">
        <v>129</v>
      </c>
      <c r="D5755" s="41" t="s">
        <v>56</v>
      </c>
      <c r="E5755" s="35" t="s">
        <v>174</v>
      </c>
      <c r="F5755" s="46">
        <f>IF(Cadastro_Cargas!$E$15=0,0,IF(Perfil_Area!$E$8=0,0,MIN(Cadastro_Cargas!$E$15,MAX(Cadastro_Cargas!$F$15,Perfil_Area!$E$8*RANDBETWEEN(85,115)/100))))</f>
        <v>0.336</v>
      </c>
    </row>
    <row r="5756" ht="15.0" customHeight="1">
      <c r="A5756" s="45">
        <v>45675.125</v>
      </c>
      <c r="B5756" s="35">
        <v>3.0</v>
      </c>
      <c r="C5756" s="35" t="s">
        <v>128</v>
      </c>
      <c r="D5756" s="36" t="s">
        <v>104</v>
      </c>
      <c r="E5756" s="35" t="s">
        <v>173</v>
      </c>
      <c r="F5756" s="46">
        <f>IF(Cadastro_Cargas!$E$2=0,0,IF(Perfil_Area!$F$9=0,0,MIN(Cadastro_Cargas!$E$2,MAX(Cadastro_Cargas!$F$2,Perfil_Area!$F$9*RANDBETWEEN(85,115)/100))))</f>
        <v>3.48</v>
      </c>
    </row>
    <row r="5757" ht="15.0" customHeight="1">
      <c r="A5757" s="45">
        <v>45675.125</v>
      </c>
      <c r="B5757" s="35">
        <v>3.0</v>
      </c>
      <c r="C5757" s="35" t="s">
        <v>128</v>
      </c>
      <c r="D5757" s="36" t="s">
        <v>105</v>
      </c>
      <c r="E5757" s="35" t="s">
        <v>173</v>
      </c>
      <c r="F5757" s="46">
        <f>IF(Cadastro_Cargas!$E$3=0,0,IF(Perfil_Area!$F$11=0,0,MIN(Cadastro_Cargas!$E$3,MAX(Cadastro_Cargas!$F$3,Perfil_Area!$F$11*RANDBETWEEN(85,115)/100))))</f>
        <v>0</v>
      </c>
    </row>
    <row r="5758" ht="15.0" customHeight="1">
      <c r="A5758" s="45">
        <v>45675.125</v>
      </c>
      <c r="B5758" s="35">
        <v>3.0</v>
      </c>
      <c r="C5758" s="35" t="s">
        <v>128</v>
      </c>
      <c r="D5758" s="36" t="s">
        <v>106</v>
      </c>
      <c r="E5758" s="35" t="s">
        <v>173</v>
      </c>
      <c r="F5758" s="46">
        <f>IF(Cadastro_Cargas!$E$4=0,0,IF(Perfil_Area!$F$13=0,0,MIN(Cadastro_Cargas!$E$4,MAX(Cadastro_Cargas!$F$4,Perfil_Area!$F$13*RANDBETWEEN(85,115)/100))))</f>
        <v>0</v>
      </c>
    </row>
    <row r="5759" ht="15.0" customHeight="1">
      <c r="A5759" s="45">
        <v>45675.125</v>
      </c>
      <c r="B5759" s="35">
        <v>3.0</v>
      </c>
      <c r="C5759" s="35" t="s">
        <v>128</v>
      </c>
      <c r="D5759" s="36" t="s">
        <v>107</v>
      </c>
      <c r="E5759" s="35" t="s">
        <v>173</v>
      </c>
      <c r="F5759" s="46">
        <f>IF(Cadastro_Cargas!$E$5=0,0,IF(Perfil_Area!$F$15=0,0,MIN(Cadastro_Cargas!$E$5,MAX(Cadastro_Cargas!$F$5,Perfil_Area!$F$15*RANDBETWEEN(85,115)/100))))</f>
        <v>0.2</v>
      </c>
    </row>
    <row r="5760" ht="15.0" customHeight="1">
      <c r="A5760" s="45">
        <v>45675.125</v>
      </c>
      <c r="B5760" s="35">
        <v>3.0</v>
      </c>
      <c r="C5760" s="35" t="s">
        <v>128</v>
      </c>
      <c r="D5760" s="39" t="s">
        <v>31</v>
      </c>
      <c r="E5760" s="35" t="s">
        <v>174</v>
      </c>
      <c r="F5760" s="46">
        <f>IF(Cadastro_Cargas!$E$6=0,0,IF(Perfil_Area!$F$3=0,0,MIN(Cadastro_Cargas!$E$6,MAX(Cadastro_Cargas!$F$6,Perfil_Area!$F$3*RANDBETWEEN(85,115)/100))))</f>
        <v>0.606</v>
      </c>
    </row>
    <row r="5761" ht="15.0" customHeight="1">
      <c r="A5761" s="45">
        <v>45675.125</v>
      </c>
      <c r="B5761" s="35">
        <v>3.0</v>
      </c>
      <c r="C5761" s="35" t="s">
        <v>128</v>
      </c>
      <c r="D5761" s="40" t="s">
        <v>44</v>
      </c>
      <c r="E5761" s="35" t="s">
        <v>174</v>
      </c>
      <c r="F5761" s="46">
        <f>IF(Cadastro_Cargas!$E$7=0,0,IF(Perfil_Area!$F$5=0,0,MIN(Cadastro_Cargas!$E$7,MAX(Cadastro_Cargas!$F$7,Perfil_Area!$F$5*RANDBETWEEN(85,115)/100))))</f>
        <v>0.24112</v>
      </c>
    </row>
    <row r="5762" ht="15.0" customHeight="1">
      <c r="A5762" s="45">
        <v>45675.125</v>
      </c>
      <c r="B5762" s="35">
        <v>3.0</v>
      </c>
      <c r="C5762" s="35" t="s">
        <v>128</v>
      </c>
      <c r="D5762" s="41" t="s">
        <v>56</v>
      </c>
      <c r="E5762" s="35" t="s">
        <v>174</v>
      </c>
      <c r="F5762" s="46">
        <f>IF(Cadastro_Cargas!$E$8=0,0,IF(Perfil_Area!$F$7=0,0,MIN(Cadastro_Cargas!$E$8,MAX(Cadastro_Cargas!$F$8,Perfil_Area!$F$7*RANDBETWEEN(85,115)/100))))</f>
        <v>0.17248</v>
      </c>
    </row>
    <row r="5763" ht="15.0" customHeight="1">
      <c r="A5763" s="45">
        <v>45675.125</v>
      </c>
      <c r="B5763" s="35">
        <v>3.0</v>
      </c>
      <c r="C5763" s="35" t="s">
        <v>129</v>
      </c>
      <c r="D5763" s="36" t="s">
        <v>104</v>
      </c>
      <c r="E5763" s="35" t="s">
        <v>173</v>
      </c>
      <c r="F5763" s="46">
        <f>IF(Cadastro_Cargas!$E$9=0,0,IF(Perfil_Area!$F$10=0,0,MIN(Cadastro_Cargas!$E$9,MAX(Cadastro_Cargas!$F$9,Perfil_Area!$F$10*RANDBETWEEN(85,115)/100))))</f>
        <v>8</v>
      </c>
    </row>
    <row r="5764" ht="15.0" customHeight="1">
      <c r="A5764" s="45">
        <v>45675.125</v>
      </c>
      <c r="B5764" s="35">
        <v>3.0</v>
      </c>
      <c r="C5764" s="35" t="s">
        <v>129</v>
      </c>
      <c r="D5764" s="36" t="s">
        <v>105</v>
      </c>
      <c r="E5764" s="35" t="s">
        <v>173</v>
      </c>
      <c r="F5764" s="46">
        <f>IF(Cadastro_Cargas!$E$10=0,0,IF(Perfil_Area!$F$12=0,0,MIN(Cadastro_Cargas!$E$10,MAX(Cadastro_Cargas!$F$10,Perfil_Area!$F$12*RANDBETWEEN(85,115)/100))))</f>
        <v>0</v>
      </c>
    </row>
    <row r="5765" ht="15.0" customHeight="1">
      <c r="A5765" s="45">
        <v>45675.125</v>
      </c>
      <c r="B5765" s="35">
        <v>3.0</v>
      </c>
      <c r="C5765" s="35" t="s">
        <v>129</v>
      </c>
      <c r="D5765" s="36" t="s">
        <v>106</v>
      </c>
      <c r="E5765" s="35" t="s">
        <v>173</v>
      </c>
      <c r="F5765" s="46">
        <f>IF(Cadastro_Cargas!$E$11=0,0,IF(Perfil_Area!$F$14=0,0,MIN(Cadastro_Cargas!$E$11,MAX(Cadastro_Cargas!$F$11,Perfil_Area!$F$14*RANDBETWEEN(85,115)/100))))</f>
        <v>2.367013373</v>
      </c>
    </row>
    <row r="5766" ht="15.0" customHeight="1">
      <c r="A5766" s="45">
        <v>45675.125</v>
      </c>
      <c r="B5766" s="35">
        <v>3.0</v>
      </c>
      <c r="C5766" s="35" t="s">
        <v>129</v>
      </c>
      <c r="D5766" s="36" t="s">
        <v>107</v>
      </c>
      <c r="E5766" s="35" t="s">
        <v>173</v>
      </c>
      <c r="F5766" s="46">
        <f>IF(Cadastro_Cargas!$E$12=0,0,IF(Perfil_Area!$F$16=0,0,MIN(Cadastro_Cargas!$E$12,MAX(Cadastro_Cargas!$F$12,Perfil_Area!$F$16*RANDBETWEEN(85,115)/100))))</f>
        <v>0.194</v>
      </c>
    </row>
    <row r="5767" ht="15.0" customHeight="1">
      <c r="A5767" s="45">
        <v>45675.125</v>
      </c>
      <c r="B5767" s="35">
        <v>3.0</v>
      </c>
      <c r="C5767" s="35" t="s">
        <v>129</v>
      </c>
      <c r="D5767" s="39" t="s">
        <v>31</v>
      </c>
      <c r="E5767" s="35" t="s">
        <v>174</v>
      </c>
      <c r="F5767" s="46">
        <f>IF(Cadastro_Cargas!$E$13=0,0,IF(Perfil_Area!$F$4=0,0,MIN(Cadastro_Cargas!$E$13,MAX(Cadastro_Cargas!$F$13,Perfil_Area!$F$4*RANDBETWEEN(85,115)/100))))</f>
        <v>1.1175</v>
      </c>
    </row>
    <row r="5768" ht="15.0" customHeight="1">
      <c r="A5768" s="45">
        <v>45675.125</v>
      </c>
      <c r="B5768" s="35">
        <v>3.0</v>
      </c>
      <c r="C5768" s="35" t="s">
        <v>129</v>
      </c>
      <c r="D5768" s="40" t="s">
        <v>44</v>
      </c>
      <c r="E5768" s="35" t="s">
        <v>174</v>
      </c>
      <c r="F5768" s="46">
        <f>IF(Cadastro_Cargas!$E$14=0,0,IF(Perfil_Area!$F$6=0,0,MIN(Cadastro_Cargas!$E$14,MAX(Cadastro_Cargas!$F$14,Perfil_Area!$F$6*RANDBETWEEN(85,115)/100))))</f>
        <v>0.42158</v>
      </c>
    </row>
    <row r="5769" ht="15.0" customHeight="1">
      <c r="A5769" s="45">
        <v>45675.125</v>
      </c>
      <c r="B5769" s="35">
        <v>3.0</v>
      </c>
      <c r="C5769" s="35" t="s">
        <v>129</v>
      </c>
      <c r="D5769" s="41" t="s">
        <v>56</v>
      </c>
      <c r="E5769" s="35" t="s">
        <v>174</v>
      </c>
      <c r="F5769" s="46">
        <f>IF(Cadastro_Cargas!$E$15=0,0,IF(Perfil_Area!$F$8=0,0,MIN(Cadastro_Cargas!$E$15,MAX(Cadastro_Cargas!$F$15,Perfil_Area!$F$8*RANDBETWEEN(85,115)/100))))</f>
        <v>0.336</v>
      </c>
    </row>
    <row r="5770" ht="15.0" customHeight="1">
      <c r="A5770" s="45">
        <v>45675.1666666667</v>
      </c>
      <c r="B5770" s="35">
        <v>4.0</v>
      </c>
      <c r="C5770" s="35" t="s">
        <v>128</v>
      </c>
      <c r="D5770" s="36" t="s">
        <v>104</v>
      </c>
      <c r="E5770" s="35" t="s">
        <v>173</v>
      </c>
      <c r="F5770" s="46">
        <f>IF(Cadastro_Cargas!$E$2=0,0,IF(Perfil_Area!$G$9=0,0,MIN(Cadastro_Cargas!$E$2,MAX(Cadastro_Cargas!$F$2,Perfil_Area!$G$9*RANDBETWEEN(85,115)/100))))</f>
        <v>4</v>
      </c>
    </row>
    <row r="5771" ht="15.0" customHeight="1">
      <c r="A5771" s="45">
        <v>45675.1666666667</v>
      </c>
      <c r="B5771" s="35">
        <v>4.0</v>
      </c>
      <c r="C5771" s="35" t="s">
        <v>128</v>
      </c>
      <c r="D5771" s="36" t="s">
        <v>105</v>
      </c>
      <c r="E5771" s="35" t="s">
        <v>173</v>
      </c>
      <c r="F5771" s="46">
        <f>IF(Cadastro_Cargas!$E$3=0,0,IF(Perfil_Area!$G$11=0,0,MIN(Cadastro_Cargas!$E$3,MAX(Cadastro_Cargas!$F$3,Perfil_Area!$G$11*RANDBETWEEN(85,115)/100))))</f>
        <v>0</v>
      </c>
    </row>
    <row r="5772" ht="15.0" customHeight="1">
      <c r="A5772" s="45">
        <v>45675.1666666667</v>
      </c>
      <c r="B5772" s="35">
        <v>4.0</v>
      </c>
      <c r="C5772" s="35" t="s">
        <v>128</v>
      </c>
      <c r="D5772" s="36" t="s">
        <v>106</v>
      </c>
      <c r="E5772" s="35" t="s">
        <v>173</v>
      </c>
      <c r="F5772" s="46">
        <f>IF(Cadastro_Cargas!$E$4=0,0,IF(Perfil_Area!$G$13=0,0,MIN(Cadastro_Cargas!$E$4,MAX(Cadastro_Cargas!$F$4,Perfil_Area!$G$13*RANDBETWEEN(85,115)/100))))</f>
        <v>0</v>
      </c>
    </row>
    <row r="5773" ht="15.0" customHeight="1">
      <c r="A5773" s="45">
        <v>45675.1666666667</v>
      </c>
      <c r="B5773" s="35">
        <v>4.0</v>
      </c>
      <c r="C5773" s="35" t="s">
        <v>128</v>
      </c>
      <c r="D5773" s="36" t="s">
        <v>107</v>
      </c>
      <c r="E5773" s="35" t="s">
        <v>173</v>
      </c>
      <c r="F5773" s="46">
        <f>IF(Cadastro_Cargas!$E$5=0,0,IF(Perfil_Area!$G$15=0,0,MIN(Cadastro_Cargas!$E$5,MAX(Cadastro_Cargas!$F$5,Perfil_Area!$G$15*RANDBETWEEN(85,115)/100))))</f>
        <v>0.172</v>
      </c>
    </row>
    <row r="5774" ht="15.0" customHeight="1">
      <c r="A5774" s="45">
        <v>45675.1666666667</v>
      </c>
      <c r="B5774" s="35">
        <v>4.0</v>
      </c>
      <c r="C5774" s="35" t="s">
        <v>128</v>
      </c>
      <c r="D5774" s="39" t="s">
        <v>31</v>
      </c>
      <c r="E5774" s="35" t="s">
        <v>174</v>
      </c>
      <c r="F5774" s="46">
        <f>IF(Cadastro_Cargas!$E$6=0,0,IF(Perfil_Area!$G$3=0,0,MIN(Cadastro_Cargas!$E$6,MAX(Cadastro_Cargas!$F$6,Perfil_Area!$G$3*RANDBETWEEN(85,115)/100))))</f>
        <v>0.606</v>
      </c>
    </row>
    <row r="5775" ht="15.0" customHeight="1">
      <c r="A5775" s="45">
        <v>45675.1666666667</v>
      </c>
      <c r="B5775" s="35">
        <v>4.0</v>
      </c>
      <c r="C5775" s="35" t="s">
        <v>128</v>
      </c>
      <c r="D5775" s="40" t="s">
        <v>44</v>
      </c>
      <c r="E5775" s="35" t="s">
        <v>174</v>
      </c>
      <c r="F5775" s="46">
        <f>IF(Cadastro_Cargas!$E$7=0,0,IF(Perfil_Area!$G$5=0,0,MIN(Cadastro_Cargas!$E$7,MAX(Cadastro_Cargas!$F$7,Perfil_Area!$G$5*RANDBETWEEN(85,115)/100))))</f>
        <v>0.23838</v>
      </c>
    </row>
    <row r="5776" ht="15.0" customHeight="1">
      <c r="A5776" s="45">
        <v>45675.1666666667</v>
      </c>
      <c r="B5776" s="35">
        <v>4.0</v>
      </c>
      <c r="C5776" s="35" t="s">
        <v>128</v>
      </c>
      <c r="D5776" s="41" t="s">
        <v>56</v>
      </c>
      <c r="E5776" s="35" t="s">
        <v>174</v>
      </c>
      <c r="F5776" s="46">
        <f>IF(Cadastro_Cargas!$E$8=0,0,IF(Perfil_Area!$G$7=0,0,MIN(Cadastro_Cargas!$E$8,MAX(Cadastro_Cargas!$F$8,Perfil_Area!$G$7*RANDBETWEEN(85,115)/100))))</f>
        <v>0.1659</v>
      </c>
    </row>
    <row r="5777" ht="15.0" customHeight="1">
      <c r="A5777" s="45">
        <v>45675.1666666667</v>
      </c>
      <c r="B5777" s="35">
        <v>4.0</v>
      </c>
      <c r="C5777" s="35" t="s">
        <v>129</v>
      </c>
      <c r="D5777" s="36" t="s">
        <v>104</v>
      </c>
      <c r="E5777" s="35" t="s">
        <v>173</v>
      </c>
      <c r="F5777" s="46">
        <f>IF(Cadastro_Cargas!$E$9=0,0,IF(Perfil_Area!$G$10=0,0,MIN(Cadastro_Cargas!$E$9,MAX(Cadastro_Cargas!$F$9,Perfil_Area!$G$10*RANDBETWEEN(85,115)/100))))</f>
        <v>8</v>
      </c>
    </row>
    <row r="5778" ht="15.0" customHeight="1">
      <c r="A5778" s="45">
        <v>45675.1666666667</v>
      </c>
      <c r="B5778" s="35">
        <v>4.0</v>
      </c>
      <c r="C5778" s="35" t="s">
        <v>129</v>
      </c>
      <c r="D5778" s="36" t="s">
        <v>105</v>
      </c>
      <c r="E5778" s="35" t="s">
        <v>173</v>
      </c>
      <c r="F5778" s="46">
        <f>IF(Cadastro_Cargas!$E$10=0,0,IF(Perfil_Area!$G$12=0,0,MIN(Cadastro_Cargas!$E$10,MAX(Cadastro_Cargas!$F$10,Perfil_Area!$G$12*RANDBETWEEN(85,115)/100))))</f>
        <v>0</v>
      </c>
    </row>
    <row r="5779" ht="15.0" customHeight="1">
      <c r="A5779" s="45">
        <v>45675.1666666667</v>
      </c>
      <c r="B5779" s="35">
        <v>4.0</v>
      </c>
      <c r="C5779" s="35" t="s">
        <v>129</v>
      </c>
      <c r="D5779" s="36" t="s">
        <v>106</v>
      </c>
      <c r="E5779" s="35" t="s">
        <v>173</v>
      </c>
      <c r="F5779" s="46">
        <f>IF(Cadastro_Cargas!$E$11=0,0,IF(Perfil_Area!$G$14=0,0,MIN(Cadastro_Cargas!$E$11,MAX(Cadastro_Cargas!$F$11,Perfil_Area!$G$14*RANDBETWEEN(85,115)/100))))</f>
        <v>2.013147102</v>
      </c>
    </row>
    <row r="5780" ht="15.0" customHeight="1">
      <c r="A5780" s="45">
        <v>45675.1666666667</v>
      </c>
      <c r="B5780" s="35">
        <v>4.0</v>
      </c>
      <c r="C5780" s="35" t="s">
        <v>129</v>
      </c>
      <c r="D5780" s="36" t="s">
        <v>107</v>
      </c>
      <c r="E5780" s="35" t="s">
        <v>173</v>
      </c>
      <c r="F5780" s="46">
        <f>IF(Cadastro_Cargas!$E$12=0,0,IF(Perfil_Area!$G$16=0,0,MIN(Cadastro_Cargas!$E$12,MAX(Cadastro_Cargas!$F$12,Perfil_Area!$G$16*RANDBETWEEN(85,115)/100))))</f>
        <v>0.2</v>
      </c>
    </row>
    <row r="5781" ht="15.0" customHeight="1">
      <c r="A5781" s="45">
        <v>45675.1666666667</v>
      </c>
      <c r="B5781" s="35">
        <v>4.0</v>
      </c>
      <c r="C5781" s="35" t="s">
        <v>129</v>
      </c>
      <c r="D5781" s="39" t="s">
        <v>31</v>
      </c>
      <c r="E5781" s="35" t="s">
        <v>174</v>
      </c>
      <c r="F5781" s="46">
        <f>IF(Cadastro_Cargas!$E$13=0,0,IF(Perfil_Area!$G$4=0,0,MIN(Cadastro_Cargas!$E$13,MAX(Cadastro_Cargas!$F$13,Perfil_Area!$G$4*RANDBETWEEN(85,115)/100))))</f>
        <v>1.1175</v>
      </c>
    </row>
    <row r="5782" ht="15.0" customHeight="1">
      <c r="A5782" s="45">
        <v>45675.1666666667</v>
      </c>
      <c r="B5782" s="35">
        <v>4.0</v>
      </c>
      <c r="C5782" s="35" t="s">
        <v>129</v>
      </c>
      <c r="D5782" s="40" t="s">
        <v>44</v>
      </c>
      <c r="E5782" s="35" t="s">
        <v>174</v>
      </c>
      <c r="F5782" s="46">
        <f>IF(Cadastro_Cargas!$E$14=0,0,IF(Perfil_Area!$G$6=0,0,MIN(Cadastro_Cargas!$E$14,MAX(Cadastro_Cargas!$F$14,Perfil_Area!$G$6*RANDBETWEEN(85,115)/100))))</f>
        <v>0.40188</v>
      </c>
    </row>
    <row r="5783" ht="15.0" customHeight="1">
      <c r="A5783" s="45">
        <v>45675.1666666667</v>
      </c>
      <c r="B5783" s="35">
        <v>4.0</v>
      </c>
      <c r="C5783" s="35" t="s">
        <v>129</v>
      </c>
      <c r="D5783" s="41" t="s">
        <v>56</v>
      </c>
      <c r="E5783" s="35" t="s">
        <v>174</v>
      </c>
      <c r="F5783" s="46">
        <f>IF(Cadastro_Cargas!$E$15=0,0,IF(Perfil_Area!$G$8=0,0,MIN(Cadastro_Cargas!$E$15,MAX(Cadastro_Cargas!$F$15,Perfil_Area!$G$8*RANDBETWEEN(85,115)/100))))</f>
        <v>0.32436</v>
      </c>
    </row>
    <row r="5784" ht="15.0" customHeight="1">
      <c r="A5784" s="45">
        <v>45675.2083333333</v>
      </c>
      <c r="B5784" s="35">
        <v>5.0</v>
      </c>
      <c r="C5784" s="35" t="s">
        <v>128</v>
      </c>
      <c r="D5784" s="36" t="s">
        <v>104</v>
      </c>
      <c r="E5784" s="35" t="s">
        <v>173</v>
      </c>
      <c r="F5784" s="46">
        <f>IF(Cadastro_Cargas!$E$2=0,0,IF(Perfil_Area!$H$9=0,0,MIN(Cadastro_Cargas!$E$2,MAX(Cadastro_Cargas!$F$2,Perfil_Area!$H$9*RANDBETWEEN(85,115)/100))))</f>
        <v>0</v>
      </c>
    </row>
    <row r="5785" ht="15.0" customHeight="1">
      <c r="A5785" s="45">
        <v>45675.2083333333</v>
      </c>
      <c r="B5785" s="35">
        <v>5.0</v>
      </c>
      <c r="C5785" s="35" t="s">
        <v>128</v>
      </c>
      <c r="D5785" s="36" t="s">
        <v>105</v>
      </c>
      <c r="E5785" s="35" t="s">
        <v>173</v>
      </c>
      <c r="F5785" s="46">
        <f>IF(Cadastro_Cargas!$E$3=0,0,IF(Perfil_Area!$H$11=0,0,MIN(Cadastro_Cargas!$E$3,MAX(Cadastro_Cargas!$F$3,Perfil_Area!$H$11*RANDBETWEEN(85,115)/100))))</f>
        <v>0</v>
      </c>
    </row>
    <row r="5786" ht="15.0" customHeight="1">
      <c r="A5786" s="45">
        <v>45675.2083333333</v>
      </c>
      <c r="B5786" s="35">
        <v>5.0</v>
      </c>
      <c r="C5786" s="35" t="s">
        <v>128</v>
      </c>
      <c r="D5786" s="36" t="s">
        <v>106</v>
      </c>
      <c r="E5786" s="35" t="s">
        <v>173</v>
      </c>
      <c r="F5786" s="46">
        <f>IF(Cadastro_Cargas!$E$4=0,0,IF(Perfil_Area!$H$13=0,0,MIN(Cadastro_Cargas!$E$4,MAX(Cadastro_Cargas!$F$4,Perfil_Area!$H$13*RANDBETWEEN(85,115)/100))))</f>
        <v>0</v>
      </c>
    </row>
    <row r="5787" ht="15.0" customHeight="1">
      <c r="A5787" s="45">
        <v>45675.2083333333</v>
      </c>
      <c r="B5787" s="35">
        <v>5.0</v>
      </c>
      <c r="C5787" s="35" t="s">
        <v>128</v>
      </c>
      <c r="D5787" s="36" t="s">
        <v>107</v>
      </c>
      <c r="E5787" s="35" t="s">
        <v>173</v>
      </c>
      <c r="F5787" s="46">
        <f>IF(Cadastro_Cargas!$E$5=0,0,IF(Perfil_Area!$H$15=0,0,MIN(Cadastro_Cargas!$E$5,MAX(Cadastro_Cargas!$F$5,Perfil_Area!$H$15*RANDBETWEEN(85,115)/100))))</f>
        <v>0.194</v>
      </c>
    </row>
    <row r="5788" ht="15.0" customHeight="1">
      <c r="A5788" s="45">
        <v>45675.2083333333</v>
      </c>
      <c r="B5788" s="35">
        <v>5.0</v>
      </c>
      <c r="C5788" s="35" t="s">
        <v>128</v>
      </c>
      <c r="D5788" s="39" t="s">
        <v>31</v>
      </c>
      <c r="E5788" s="35" t="s">
        <v>174</v>
      </c>
      <c r="F5788" s="46">
        <f>IF(Cadastro_Cargas!$E$6=0,0,IF(Perfil_Area!$H$3=0,0,MIN(Cadastro_Cargas!$E$6,MAX(Cadastro_Cargas!$F$6,Perfil_Area!$H$3*RANDBETWEEN(85,115)/100))))</f>
        <v>0.606</v>
      </c>
    </row>
    <row r="5789" ht="15.0" customHeight="1">
      <c r="A5789" s="45">
        <v>45675.2083333333</v>
      </c>
      <c r="B5789" s="35">
        <v>5.0</v>
      </c>
      <c r="C5789" s="35" t="s">
        <v>128</v>
      </c>
      <c r="D5789" s="40" t="s">
        <v>44</v>
      </c>
      <c r="E5789" s="35" t="s">
        <v>174</v>
      </c>
      <c r="F5789" s="46">
        <f>IF(Cadastro_Cargas!$E$7=0,0,IF(Perfil_Area!$H$5=0,0,MIN(Cadastro_Cargas!$E$7,MAX(Cadastro_Cargas!$F$7,Perfil_Area!$H$5*RANDBETWEEN(85,115)/100))))</f>
        <v>0.354</v>
      </c>
    </row>
    <row r="5790" ht="15.0" customHeight="1">
      <c r="A5790" s="45">
        <v>45675.2083333333</v>
      </c>
      <c r="B5790" s="35">
        <v>5.0</v>
      </c>
      <c r="C5790" s="35" t="s">
        <v>128</v>
      </c>
      <c r="D5790" s="41" t="s">
        <v>56</v>
      </c>
      <c r="E5790" s="35" t="s">
        <v>174</v>
      </c>
      <c r="F5790" s="46">
        <f>IF(Cadastro_Cargas!$E$8=0,0,IF(Perfil_Area!$H$7=0,0,MIN(Cadastro_Cargas!$E$8,MAX(Cadastro_Cargas!$F$8,Perfil_Area!$H$7*RANDBETWEEN(85,115)/100))))</f>
        <v>0.11514</v>
      </c>
    </row>
    <row r="5791" ht="15.0" customHeight="1">
      <c r="A5791" s="45">
        <v>45675.2083333333</v>
      </c>
      <c r="B5791" s="35">
        <v>5.0</v>
      </c>
      <c r="C5791" s="35" t="s">
        <v>129</v>
      </c>
      <c r="D5791" s="36" t="s">
        <v>104</v>
      </c>
      <c r="E5791" s="35" t="s">
        <v>173</v>
      </c>
      <c r="F5791" s="46">
        <f>IF(Cadastro_Cargas!$E$9=0,0,IF(Perfil_Area!$H$10=0,0,MIN(Cadastro_Cargas!$E$9,MAX(Cadastro_Cargas!$F$9,Perfil_Area!$H$10*RANDBETWEEN(85,115)/100))))</f>
        <v>0</v>
      </c>
    </row>
    <row r="5792" ht="15.0" customHeight="1">
      <c r="A5792" s="45">
        <v>45675.2083333333</v>
      </c>
      <c r="B5792" s="35">
        <v>5.0</v>
      </c>
      <c r="C5792" s="35" t="s">
        <v>129</v>
      </c>
      <c r="D5792" s="36" t="s">
        <v>105</v>
      </c>
      <c r="E5792" s="35" t="s">
        <v>173</v>
      </c>
      <c r="F5792" s="46">
        <f>IF(Cadastro_Cargas!$E$10=0,0,IF(Perfil_Area!$H$12=0,0,MIN(Cadastro_Cargas!$E$10,MAX(Cadastro_Cargas!$F$10,Perfil_Area!$H$12*RANDBETWEEN(85,115)/100))))</f>
        <v>0</v>
      </c>
    </row>
    <row r="5793" ht="15.0" customHeight="1">
      <c r="A5793" s="45">
        <v>45675.2083333333</v>
      </c>
      <c r="B5793" s="35">
        <v>5.0</v>
      </c>
      <c r="C5793" s="35" t="s">
        <v>129</v>
      </c>
      <c r="D5793" s="36" t="s">
        <v>106</v>
      </c>
      <c r="E5793" s="35" t="s">
        <v>173</v>
      </c>
      <c r="F5793" s="46">
        <f>IF(Cadastro_Cargas!$E$11=0,0,IF(Perfil_Area!$H$14=0,0,MIN(Cadastro_Cargas!$E$11,MAX(Cadastro_Cargas!$F$11,Perfil_Area!$H$14*RANDBETWEEN(85,115)/100))))</f>
        <v>2.189135215</v>
      </c>
    </row>
    <row r="5794" ht="15.0" customHeight="1">
      <c r="A5794" s="45">
        <v>45675.2083333333</v>
      </c>
      <c r="B5794" s="35">
        <v>5.0</v>
      </c>
      <c r="C5794" s="35" t="s">
        <v>129</v>
      </c>
      <c r="D5794" s="36" t="s">
        <v>107</v>
      </c>
      <c r="E5794" s="35" t="s">
        <v>173</v>
      </c>
      <c r="F5794" s="46">
        <f>IF(Cadastro_Cargas!$E$12=0,0,IF(Perfil_Area!$H$16=0,0,MIN(Cadastro_Cargas!$E$12,MAX(Cadastro_Cargas!$F$12,Perfil_Area!$H$16*RANDBETWEEN(85,115)/100))))</f>
        <v>0.178</v>
      </c>
    </row>
    <row r="5795" ht="15.0" customHeight="1">
      <c r="A5795" s="45">
        <v>45675.2083333333</v>
      </c>
      <c r="B5795" s="35">
        <v>5.0</v>
      </c>
      <c r="C5795" s="35" t="s">
        <v>129</v>
      </c>
      <c r="D5795" s="39" t="s">
        <v>31</v>
      </c>
      <c r="E5795" s="35" t="s">
        <v>174</v>
      </c>
      <c r="F5795" s="46">
        <f>IF(Cadastro_Cargas!$E$13=0,0,IF(Perfil_Area!$H$4=0,0,MIN(Cadastro_Cargas!$E$13,MAX(Cadastro_Cargas!$F$13,Perfil_Area!$H$4*RANDBETWEEN(85,115)/100))))</f>
        <v>1.1175</v>
      </c>
    </row>
    <row r="5796" ht="15.0" customHeight="1">
      <c r="A5796" s="45">
        <v>45675.2083333333</v>
      </c>
      <c r="B5796" s="35">
        <v>5.0</v>
      </c>
      <c r="C5796" s="35" t="s">
        <v>129</v>
      </c>
      <c r="D5796" s="40" t="s">
        <v>44</v>
      </c>
      <c r="E5796" s="35" t="s">
        <v>174</v>
      </c>
      <c r="F5796" s="46">
        <f>IF(Cadastro_Cargas!$E$14=0,0,IF(Perfil_Area!$H$6=0,0,MIN(Cadastro_Cargas!$E$14,MAX(Cadastro_Cargas!$F$14,Perfil_Area!$H$6*RANDBETWEEN(85,115)/100))))</f>
        <v>0.514</v>
      </c>
    </row>
    <row r="5797" ht="15.0" customHeight="1">
      <c r="A5797" s="45">
        <v>45675.2083333333</v>
      </c>
      <c r="B5797" s="35">
        <v>5.0</v>
      </c>
      <c r="C5797" s="35" t="s">
        <v>129</v>
      </c>
      <c r="D5797" s="41" t="s">
        <v>56</v>
      </c>
      <c r="E5797" s="35" t="s">
        <v>174</v>
      </c>
      <c r="F5797" s="46">
        <f>IF(Cadastro_Cargas!$E$15=0,0,IF(Perfil_Area!$H$8=0,0,MIN(Cadastro_Cargas!$E$15,MAX(Cadastro_Cargas!$F$15,Perfil_Area!$H$8*RANDBETWEEN(85,115)/100))))</f>
        <v>0.23754</v>
      </c>
    </row>
    <row r="5798" ht="15.0" customHeight="1">
      <c r="A5798" s="45">
        <v>45675.25</v>
      </c>
      <c r="B5798" s="35">
        <v>6.0</v>
      </c>
      <c r="C5798" s="35" t="s">
        <v>128</v>
      </c>
      <c r="D5798" s="36" t="s">
        <v>104</v>
      </c>
      <c r="E5798" s="35" t="s">
        <v>173</v>
      </c>
      <c r="F5798" s="46">
        <f>IF(Cadastro_Cargas!$E$2=0,0,IF(Perfil_Area!$I$9=0,0,MIN(Cadastro_Cargas!$E$2,MAX(Cadastro_Cargas!$F$2,Perfil_Area!$I$9*RANDBETWEEN(85,115)/100))))</f>
        <v>0</v>
      </c>
    </row>
    <row r="5799" ht="15.0" customHeight="1">
      <c r="A5799" s="45">
        <v>45675.25</v>
      </c>
      <c r="B5799" s="35">
        <v>6.0</v>
      </c>
      <c r="C5799" s="35" t="s">
        <v>128</v>
      </c>
      <c r="D5799" s="36" t="s">
        <v>105</v>
      </c>
      <c r="E5799" s="35" t="s">
        <v>173</v>
      </c>
      <c r="F5799" s="46">
        <f>IF(Cadastro_Cargas!$E$3=0,0,IF(Perfil_Area!$I$11=0,0,MIN(Cadastro_Cargas!$E$3,MAX(Cadastro_Cargas!$F$3,Perfil_Area!$I$11*RANDBETWEEN(85,115)/100))))</f>
        <v>0</v>
      </c>
    </row>
    <row r="5800" ht="15.0" customHeight="1">
      <c r="A5800" s="45">
        <v>45675.25</v>
      </c>
      <c r="B5800" s="35">
        <v>6.0</v>
      </c>
      <c r="C5800" s="35" t="s">
        <v>128</v>
      </c>
      <c r="D5800" s="36" t="s">
        <v>106</v>
      </c>
      <c r="E5800" s="35" t="s">
        <v>173</v>
      </c>
      <c r="F5800" s="46">
        <f>IF(Cadastro_Cargas!$E$4=0,0,IF(Perfil_Area!$I$13=0,0,MIN(Cadastro_Cargas!$E$4,MAX(Cadastro_Cargas!$F$4,Perfil_Area!$I$13*RANDBETWEEN(85,115)/100))))</f>
        <v>0</v>
      </c>
    </row>
    <row r="5801" ht="15.0" customHeight="1">
      <c r="A5801" s="45">
        <v>45675.25</v>
      </c>
      <c r="B5801" s="35">
        <v>6.0</v>
      </c>
      <c r="C5801" s="35" t="s">
        <v>128</v>
      </c>
      <c r="D5801" s="36" t="s">
        <v>107</v>
      </c>
      <c r="E5801" s="35" t="s">
        <v>173</v>
      </c>
      <c r="F5801" s="46">
        <f>IF(Cadastro_Cargas!$E$5=0,0,IF(Perfil_Area!$I$15=0,0,MIN(Cadastro_Cargas!$E$5,MAX(Cadastro_Cargas!$F$5,Perfil_Area!$I$15*RANDBETWEEN(85,115)/100))))</f>
        <v>0.192</v>
      </c>
    </row>
    <row r="5802" ht="15.0" customHeight="1">
      <c r="A5802" s="45">
        <v>45675.25</v>
      </c>
      <c r="B5802" s="35">
        <v>6.0</v>
      </c>
      <c r="C5802" s="35" t="s">
        <v>128</v>
      </c>
      <c r="D5802" s="39" t="s">
        <v>31</v>
      </c>
      <c r="E5802" s="35" t="s">
        <v>174</v>
      </c>
      <c r="F5802" s="46">
        <f>IF(Cadastro_Cargas!$E$6=0,0,IF(Perfil_Area!$I$3=0,0,MIN(Cadastro_Cargas!$E$6,MAX(Cadastro_Cargas!$F$6,Perfil_Area!$I$3*RANDBETWEEN(85,115)/100))))</f>
        <v>0.606</v>
      </c>
    </row>
    <row r="5803" ht="15.0" customHeight="1">
      <c r="A5803" s="45">
        <v>45675.25</v>
      </c>
      <c r="B5803" s="35">
        <v>6.0</v>
      </c>
      <c r="C5803" s="35" t="s">
        <v>128</v>
      </c>
      <c r="D5803" s="40" t="s">
        <v>44</v>
      </c>
      <c r="E5803" s="35" t="s">
        <v>174</v>
      </c>
      <c r="F5803" s="46">
        <f>IF(Cadastro_Cargas!$E$7=0,0,IF(Perfil_Area!$I$5=0,0,MIN(Cadastro_Cargas!$E$7,MAX(Cadastro_Cargas!$F$7,Perfil_Area!$I$5*RANDBETWEEN(85,115)/100))))</f>
        <v>0.354</v>
      </c>
    </row>
    <row r="5804" ht="15.0" customHeight="1">
      <c r="A5804" s="45">
        <v>45675.25</v>
      </c>
      <c r="B5804" s="35">
        <v>6.0</v>
      </c>
      <c r="C5804" s="35" t="s">
        <v>128</v>
      </c>
      <c r="D5804" s="41" t="s">
        <v>56</v>
      </c>
      <c r="E5804" s="35" t="s">
        <v>174</v>
      </c>
      <c r="F5804" s="46">
        <f>IF(Cadastro_Cargas!$E$8=0,0,IF(Perfil_Area!$I$7=0,0,MIN(Cadastro_Cargas!$E$8,MAX(Cadastro_Cargas!$F$8,Perfil_Area!$I$7*RANDBETWEEN(85,115)/100))))</f>
        <v>0.0528</v>
      </c>
    </row>
    <row r="5805" ht="15.0" customHeight="1">
      <c r="A5805" s="45">
        <v>45675.25</v>
      </c>
      <c r="B5805" s="35">
        <v>6.0</v>
      </c>
      <c r="C5805" s="35" t="s">
        <v>129</v>
      </c>
      <c r="D5805" s="36" t="s">
        <v>104</v>
      </c>
      <c r="E5805" s="35" t="s">
        <v>173</v>
      </c>
      <c r="F5805" s="46">
        <f>IF(Cadastro_Cargas!$E$9=0,0,IF(Perfil_Area!$I$10=0,0,MIN(Cadastro_Cargas!$E$9,MAX(Cadastro_Cargas!$F$9,Perfil_Area!$I$10*RANDBETWEEN(85,115)/100))))</f>
        <v>0</v>
      </c>
    </row>
    <row r="5806" ht="15.0" customHeight="1">
      <c r="A5806" s="45">
        <v>45675.25</v>
      </c>
      <c r="B5806" s="35">
        <v>6.0</v>
      </c>
      <c r="C5806" s="35" t="s">
        <v>129</v>
      </c>
      <c r="D5806" s="36" t="s">
        <v>105</v>
      </c>
      <c r="E5806" s="35" t="s">
        <v>173</v>
      </c>
      <c r="F5806" s="46">
        <f>IF(Cadastro_Cargas!$E$10=0,0,IF(Perfil_Area!$I$12=0,0,MIN(Cadastro_Cargas!$E$10,MAX(Cadastro_Cargas!$F$10,Perfil_Area!$I$12*RANDBETWEEN(85,115)/100))))</f>
        <v>0</v>
      </c>
    </row>
    <row r="5807" ht="15.0" customHeight="1">
      <c r="A5807" s="45">
        <v>45675.25</v>
      </c>
      <c r="B5807" s="35">
        <v>6.0</v>
      </c>
      <c r="C5807" s="35" t="s">
        <v>129</v>
      </c>
      <c r="D5807" s="36" t="s">
        <v>106</v>
      </c>
      <c r="E5807" s="35" t="s">
        <v>173</v>
      </c>
      <c r="F5807" s="46">
        <f>IF(Cadastro_Cargas!$E$11=0,0,IF(Perfil_Area!$I$14=0,0,MIN(Cadastro_Cargas!$E$11,MAX(Cadastro_Cargas!$F$11,Perfil_Area!$I$14*RANDBETWEEN(85,115)/100))))</f>
        <v>2.1393789</v>
      </c>
    </row>
    <row r="5808" ht="15.0" customHeight="1">
      <c r="A5808" s="45">
        <v>45675.25</v>
      </c>
      <c r="B5808" s="35">
        <v>6.0</v>
      </c>
      <c r="C5808" s="35" t="s">
        <v>129</v>
      </c>
      <c r="D5808" s="36" t="s">
        <v>107</v>
      </c>
      <c r="E5808" s="35" t="s">
        <v>173</v>
      </c>
      <c r="F5808" s="46">
        <f>IF(Cadastro_Cargas!$E$12=0,0,IF(Perfil_Area!$I$16=0,0,MIN(Cadastro_Cargas!$E$12,MAX(Cadastro_Cargas!$F$12,Perfil_Area!$I$16*RANDBETWEEN(85,115)/100))))</f>
        <v>0.194</v>
      </c>
    </row>
    <row r="5809" ht="15.0" customHeight="1">
      <c r="A5809" s="45">
        <v>45675.25</v>
      </c>
      <c r="B5809" s="35">
        <v>6.0</v>
      </c>
      <c r="C5809" s="35" t="s">
        <v>129</v>
      </c>
      <c r="D5809" s="39" t="s">
        <v>31</v>
      </c>
      <c r="E5809" s="35" t="s">
        <v>174</v>
      </c>
      <c r="F5809" s="46">
        <f>IF(Cadastro_Cargas!$E$13=0,0,IF(Perfil_Area!$I$4=0,0,MIN(Cadastro_Cargas!$E$13,MAX(Cadastro_Cargas!$F$13,Perfil_Area!$I$4*RANDBETWEEN(85,115)/100))))</f>
        <v>1.1175</v>
      </c>
    </row>
    <row r="5810" ht="15.0" customHeight="1">
      <c r="A5810" s="45">
        <v>45675.25</v>
      </c>
      <c r="B5810" s="35">
        <v>6.0</v>
      </c>
      <c r="C5810" s="35" t="s">
        <v>129</v>
      </c>
      <c r="D5810" s="40" t="s">
        <v>44</v>
      </c>
      <c r="E5810" s="35" t="s">
        <v>174</v>
      </c>
      <c r="F5810" s="46">
        <f>IF(Cadastro_Cargas!$E$14=0,0,IF(Perfil_Area!$I$6=0,0,MIN(Cadastro_Cargas!$E$14,MAX(Cadastro_Cargas!$F$14,Perfil_Area!$I$6*RANDBETWEEN(85,115)/100))))</f>
        <v>0.514</v>
      </c>
    </row>
    <row r="5811" ht="15.0" customHeight="1">
      <c r="A5811" s="45">
        <v>45675.25</v>
      </c>
      <c r="B5811" s="35">
        <v>6.0</v>
      </c>
      <c r="C5811" s="35" t="s">
        <v>129</v>
      </c>
      <c r="D5811" s="41" t="s">
        <v>56</v>
      </c>
      <c r="E5811" s="35" t="s">
        <v>174</v>
      </c>
      <c r="F5811" s="46">
        <f>IF(Cadastro_Cargas!$E$15=0,0,IF(Perfil_Area!$I$8=0,0,MIN(Cadastro_Cargas!$E$15,MAX(Cadastro_Cargas!$F$15,Perfil_Area!$I$8*RANDBETWEEN(85,115)/100))))</f>
        <v>0.1008</v>
      </c>
    </row>
    <row r="5812" ht="15.0" customHeight="1">
      <c r="A5812" s="45">
        <v>45675.2916666667</v>
      </c>
      <c r="B5812" s="35">
        <v>7.0</v>
      </c>
      <c r="C5812" s="35" t="s">
        <v>128</v>
      </c>
      <c r="D5812" s="36" t="s">
        <v>104</v>
      </c>
      <c r="E5812" s="35" t="s">
        <v>173</v>
      </c>
      <c r="F5812" s="46">
        <f>IF(Cadastro_Cargas!$E$2=0,0,IF(Perfil_Area!$J$9=0,0,MIN(Cadastro_Cargas!$E$2,MAX(Cadastro_Cargas!$F$2,Perfil_Area!$J$9*RANDBETWEEN(85,115)/100))))</f>
        <v>0</v>
      </c>
    </row>
    <row r="5813" ht="15.0" customHeight="1">
      <c r="A5813" s="45">
        <v>45675.2916666667</v>
      </c>
      <c r="B5813" s="35">
        <v>7.0</v>
      </c>
      <c r="C5813" s="35" t="s">
        <v>128</v>
      </c>
      <c r="D5813" s="36" t="s">
        <v>105</v>
      </c>
      <c r="E5813" s="35" t="s">
        <v>173</v>
      </c>
      <c r="F5813" s="46">
        <f>IF(Cadastro_Cargas!$E$3=0,0,IF(Perfil_Area!$J$11=0,0,MIN(Cadastro_Cargas!$E$3,MAX(Cadastro_Cargas!$F$3,Perfil_Area!$J$11*RANDBETWEEN(85,115)/100))))</f>
        <v>0</v>
      </c>
    </row>
    <row r="5814" ht="15.0" customHeight="1">
      <c r="A5814" s="45">
        <v>45675.2916666667</v>
      </c>
      <c r="B5814" s="35">
        <v>7.0</v>
      </c>
      <c r="C5814" s="35" t="s">
        <v>128</v>
      </c>
      <c r="D5814" s="36" t="s">
        <v>106</v>
      </c>
      <c r="E5814" s="35" t="s">
        <v>173</v>
      </c>
      <c r="F5814" s="46">
        <f>IF(Cadastro_Cargas!$E$4=0,0,IF(Perfil_Area!$J$13=0,0,MIN(Cadastro_Cargas!$E$4,MAX(Cadastro_Cargas!$F$4,Perfil_Area!$J$13*RANDBETWEEN(85,115)/100))))</f>
        <v>0</v>
      </c>
    </row>
    <row r="5815" ht="15.0" customHeight="1">
      <c r="A5815" s="45">
        <v>45675.2916666667</v>
      </c>
      <c r="B5815" s="35">
        <v>7.0</v>
      </c>
      <c r="C5815" s="35" t="s">
        <v>128</v>
      </c>
      <c r="D5815" s="36" t="s">
        <v>107</v>
      </c>
      <c r="E5815" s="35" t="s">
        <v>173</v>
      </c>
      <c r="F5815" s="46">
        <f>IF(Cadastro_Cargas!$E$5=0,0,IF(Perfil_Area!$J$15=0,0,MIN(Cadastro_Cargas!$E$5,MAX(Cadastro_Cargas!$F$5,Perfil_Area!$J$15*RANDBETWEEN(85,115)/100))))</f>
        <v>0.194</v>
      </c>
    </row>
    <row r="5816" ht="15.0" customHeight="1">
      <c r="A5816" s="45">
        <v>45675.2916666667</v>
      </c>
      <c r="B5816" s="35">
        <v>7.0</v>
      </c>
      <c r="C5816" s="35" t="s">
        <v>128</v>
      </c>
      <c r="D5816" s="39" t="s">
        <v>31</v>
      </c>
      <c r="E5816" s="35" t="s">
        <v>174</v>
      </c>
      <c r="F5816" s="46">
        <f>IF(Cadastro_Cargas!$E$6=0,0,IF(Perfil_Area!$J$3=0,0,MIN(Cadastro_Cargas!$E$6,MAX(Cadastro_Cargas!$F$6,Perfil_Area!$J$3*RANDBETWEEN(85,115)/100))))</f>
        <v>0.6324</v>
      </c>
    </row>
    <row r="5817" ht="15.0" customHeight="1">
      <c r="A5817" s="45">
        <v>45675.2916666667</v>
      </c>
      <c r="B5817" s="35">
        <v>7.0</v>
      </c>
      <c r="C5817" s="35" t="s">
        <v>128</v>
      </c>
      <c r="D5817" s="40" t="s">
        <v>44</v>
      </c>
      <c r="E5817" s="35" t="s">
        <v>174</v>
      </c>
      <c r="F5817" s="46">
        <f>IF(Cadastro_Cargas!$E$7=0,0,IF(Perfil_Area!$J$5=0,0,MIN(Cadastro_Cargas!$E$7,MAX(Cadastro_Cargas!$F$7,Perfil_Area!$J$5*RANDBETWEEN(85,115)/100))))</f>
        <v>0.354</v>
      </c>
    </row>
    <row r="5818" ht="15.0" customHeight="1">
      <c r="A5818" s="45">
        <v>45675.2916666667</v>
      </c>
      <c r="B5818" s="35">
        <v>7.0</v>
      </c>
      <c r="C5818" s="35" t="s">
        <v>128</v>
      </c>
      <c r="D5818" s="41" t="s">
        <v>56</v>
      </c>
      <c r="E5818" s="35" t="s">
        <v>174</v>
      </c>
      <c r="F5818" s="46">
        <f>IF(Cadastro_Cargas!$E$8=0,0,IF(Perfil_Area!$J$7=0,0,MIN(Cadastro_Cargas!$E$8,MAX(Cadastro_Cargas!$F$8,Perfil_Area!$J$7*RANDBETWEEN(85,115)/100))))</f>
        <v>0</v>
      </c>
    </row>
    <row r="5819" ht="15.0" customHeight="1">
      <c r="A5819" s="45">
        <v>45675.2916666667</v>
      </c>
      <c r="B5819" s="35">
        <v>7.0</v>
      </c>
      <c r="C5819" s="35" t="s">
        <v>129</v>
      </c>
      <c r="D5819" s="36" t="s">
        <v>104</v>
      </c>
      <c r="E5819" s="35" t="s">
        <v>173</v>
      </c>
      <c r="F5819" s="46">
        <f>IF(Cadastro_Cargas!$E$9=0,0,IF(Perfil_Area!$J$10=0,0,MIN(Cadastro_Cargas!$E$9,MAX(Cadastro_Cargas!$F$9,Perfil_Area!$J$10*RANDBETWEEN(85,115)/100))))</f>
        <v>0</v>
      </c>
    </row>
    <row r="5820" ht="15.0" customHeight="1">
      <c r="A5820" s="45">
        <v>45675.2916666667</v>
      </c>
      <c r="B5820" s="35">
        <v>7.0</v>
      </c>
      <c r="C5820" s="35" t="s">
        <v>129</v>
      </c>
      <c r="D5820" s="36" t="s">
        <v>105</v>
      </c>
      <c r="E5820" s="35" t="s">
        <v>173</v>
      </c>
      <c r="F5820" s="46">
        <f>IF(Cadastro_Cargas!$E$10=0,0,IF(Perfil_Area!$J$12=0,0,MIN(Cadastro_Cargas!$E$10,MAX(Cadastro_Cargas!$F$10,Perfil_Area!$J$12*RANDBETWEEN(85,115)/100))))</f>
        <v>17.6</v>
      </c>
    </row>
    <row r="5821" ht="15.0" customHeight="1">
      <c r="A5821" s="45">
        <v>45675.2916666667</v>
      </c>
      <c r="B5821" s="35">
        <v>7.0</v>
      </c>
      <c r="C5821" s="35" t="s">
        <v>129</v>
      </c>
      <c r="D5821" s="36" t="s">
        <v>106</v>
      </c>
      <c r="E5821" s="35" t="s">
        <v>173</v>
      </c>
      <c r="F5821" s="46">
        <f>IF(Cadastro_Cargas!$E$11=0,0,IF(Perfil_Area!$J$14=0,0,MIN(Cadastro_Cargas!$E$11,MAX(Cadastro_Cargas!$F$11,Perfil_Area!$J$14*RANDBETWEEN(85,115)/100))))</f>
        <v>2.367013373</v>
      </c>
    </row>
    <row r="5822" ht="15.0" customHeight="1">
      <c r="A5822" s="45">
        <v>45675.2916666667</v>
      </c>
      <c r="B5822" s="35">
        <v>7.0</v>
      </c>
      <c r="C5822" s="35" t="s">
        <v>129</v>
      </c>
      <c r="D5822" s="36" t="s">
        <v>107</v>
      </c>
      <c r="E5822" s="35" t="s">
        <v>173</v>
      </c>
      <c r="F5822" s="46">
        <f>IF(Cadastro_Cargas!$E$12=0,0,IF(Perfil_Area!$J$16=0,0,MIN(Cadastro_Cargas!$E$12,MAX(Cadastro_Cargas!$F$12,Perfil_Area!$J$16*RANDBETWEEN(85,115)/100))))</f>
        <v>0.2</v>
      </c>
    </row>
    <row r="5823" ht="15.0" customHeight="1">
      <c r="A5823" s="45">
        <v>45675.2916666667</v>
      </c>
      <c r="B5823" s="35">
        <v>7.0</v>
      </c>
      <c r="C5823" s="35" t="s">
        <v>129</v>
      </c>
      <c r="D5823" s="39" t="s">
        <v>31</v>
      </c>
      <c r="E5823" s="35" t="s">
        <v>174</v>
      </c>
      <c r="F5823" s="46">
        <f>IF(Cadastro_Cargas!$E$13=0,0,IF(Perfil_Area!$J$4=0,0,MIN(Cadastro_Cargas!$E$13,MAX(Cadastro_Cargas!$F$13,Perfil_Area!$J$4*RANDBETWEEN(85,115)/100))))</f>
        <v>1.1648</v>
      </c>
    </row>
    <row r="5824" ht="15.0" customHeight="1">
      <c r="A5824" s="45">
        <v>45675.2916666667</v>
      </c>
      <c r="B5824" s="35">
        <v>7.0</v>
      </c>
      <c r="C5824" s="35" t="s">
        <v>129</v>
      </c>
      <c r="D5824" s="40" t="s">
        <v>44</v>
      </c>
      <c r="E5824" s="35" t="s">
        <v>174</v>
      </c>
      <c r="F5824" s="46">
        <f>IF(Cadastro_Cargas!$E$14=0,0,IF(Perfil_Area!$J$6=0,0,MIN(Cadastro_Cargas!$E$14,MAX(Cadastro_Cargas!$F$14,Perfil_Area!$J$6*RANDBETWEEN(85,115)/100))))</f>
        <v>0.514</v>
      </c>
    </row>
    <row r="5825" ht="15.0" customHeight="1">
      <c r="A5825" s="45">
        <v>45675.2916666667</v>
      </c>
      <c r="B5825" s="35">
        <v>7.0</v>
      </c>
      <c r="C5825" s="35" t="s">
        <v>129</v>
      </c>
      <c r="D5825" s="41" t="s">
        <v>56</v>
      </c>
      <c r="E5825" s="35" t="s">
        <v>174</v>
      </c>
      <c r="F5825" s="46">
        <f>IF(Cadastro_Cargas!$E$15=0,0,IF(Perfil_Area!$J$8=0,0,MIN(Cadastro_Cargas!$E$15,MAX(Cadastro_Cargas!$F$15,Perfil_Area!$J$8*RANDBETWEEN(85,115)/100))))</f>
        <v>0</v>
      </c>
    </row>
    <row r="5826" ht="15.0" customHeight="1">
      <c r="A5826" s="45">
        <v>45675.3333333333</v>
      </c>
      <c r="B5826" s="35">
        <v>8.0</v>
      </c>
      <c r="C5826" s="35" t="s">
        <v>128</v>
      </c>
      <c r="D5826" s="36" t="s">
        <v>104</v>
      </c>
      <c r="E5826" s="35" t="s">
        <v>173</v>
      </c>
      <c r="F5826" s="46">
        <f>IF(Cadastro_Cargas!$E$2=0,0,IF(Perfil_Area!$K$9=0,0,MIN(Cadastro_Cargas!$E$2,MAX(Cadastro_Cargas!$F$2,Perfil_Area!$K$9*RANDBETWEEN(85,115)/100))))</f>
        <v>0</v>
      </c>
    </row>
    <row r="5827" ht="15.0" customHeight="1">
      <c r="A5827" s="45">
        <v>45675.3333333333</v>
      </c>
      <c r="B5827" s="35">
        <v>8.0</v>
      </c>
      <c r="C5827" s="35" t="s">
        <v>128</v>
      </c>
      <c r="D5827" s="36" t="s">
        <v>105</v>
      </c>
      <c r="E5827" s="35" t="s">
        <v>173</v>
      </c>
      <c r="F5827" s="46">
        <f>IF(Cadastro_Cargas!$E$3=0,0,IF(Perfil_Area!$K$11=0,0,MIN(Cadastro_Cargas!$E$3,MAX(Cadastro_Cargas!$F$3,Perfil_Area!$K$11*RANDBETWEEN(85,115)/100))))</f>
        <v>0</v>
      </c>
    </row>
    <row r="5828" ht="15.0" customHeight="1">
      <c r="A5828" s="45">
        <v>45675.3333333333</v>
      </c>
      <c r="B5828" s="35">
        <v>8.0</v>
      </c>
      <c r="C5828" s="35" t="s">
        <v>128</v>
      </c>
      <c r="D5828" s="36" t="s">
        <v>106</v>
      </c>
      <c r="E5828" s="35" t="s">
        <v>173</v>
      </c>
      <c r="F5828" s="46">
        <f>IF(Cadastro_Cargas!$E$4=0,0,IF(Perfil_Area!$K$13=0,0,MIN(Cadastro_Cargas!$E$4,MAX(Cadastro_Cargas!$F$4,Perfil_Area!$K$13*RANDBETWEEN(85,115)/100))))</f>
        <v>0</v>
      </c>
    </row>
    <row r="5829" ht="15.0" customHeight="1">
      <c r="A5829" s="45">
        <v>45675.3333333333</v>
      </c>
      <c r="B5829" s="35">
        <v>8.0</v>
      </c>
      <c r="C5829" s="35" t="s">
        <v>128</v>
      </c>
      <c r="D5829" s="36" t="s">
        <v>107</v>
      </c>
      <c r="E5829" s="35" t="s">
        <v>173</v>
      </c>
      <c r="F5829" s="46">
        <f>IF(Cadastro_Cargas!$E$5=0,0,IF(Perfil_Area!$K$15=0,0,MIN(Cadastro_Cargas!$E$5,MAX(Cadastro_Cargas!$F$5,Perfil_Area!$K$15*RANDBETWEEN(85,115)/100))))</f>
        <v>0.18</v>
      </c>
    </row>
    <row r="5830" ht="15.0" customHeight="1">
      <c r="A5830" s="45">
        <v>45675.3333333333</v>
      </c>
      <c r="B5830" s="35">
        <v>8.0</v>
      </c>
      <c r="C5830" s="35" t="s">
        <v>128</v>
      </c>
      <c r="D5830" s="39" t="s">
        <v>31</v>
      </c>
      <c r="E5830" s="35" t="s">
        <v>174</v>
      </c>
      <c r="F5830" s="46">
        <f>IF(Cadastro_Cargas!$E$6=0,0,IF(Perfil_Area!$K$3=0,0,MIN(Cadastro_Cargas!$E$6,MAX(Cadastro_Cargas!$F$6,Perfil_Area!$K$3*RANDBETWEEN(85,115)/100))))</f>
        <v>1.0282</v>
      </c>
    </row>
    <row r="5831" ht="15.0" customHeight="1">
      <c r="A5831" s="45">
        <v>45675.3333333333</v>
      </c>
      <c r="B5831" s="35">
        <v>8.0</v>
      </c>
      <c r="C5831" s="35" t="s">
        <v>128</v>
      </c>
      <c r="D5831" s="40" t="s">
        <v>44</v>
      </c>
      <c r="E5831" s="35" t="s">
        <v>174</v>
      </c>
      <c r="F5831" s="46">
        <f>IF(Cadastro_Cargas!$E$7=0,0,IF(Perfil_Area!$K$5=0,0,MIN(Cadastro_Cargas!$E$7,MAX(Cadastro_Cargas!$F$7,Perfil_Area!$K$5*RANDBETWEEN(85,115)/100))))</f>
        <v>0.354</v>
      </c>
    </row>
    <row r="5832" ht="15.0" customHeight="1">
      <c r="A5832" s="45">
        <v>45675.3333333333</v>
      </c>
      <c r="B5832" s="35">
        <v>8.0</v>
      </c>
      <c r="C5832" s="35" t="s">
        <v>128</v>
      </c>
      <c r="D5832" s="41" t="s">
        <v>56</v>
      </c>
      <c r="E5832" s="35" t="s">
        <v>174</v>
      </c>
      <c r="F5832" s="46">
        <f>IF(Cadastro_Cargas!$E$8=0,0,IF(Perfil_Area!$K$7=0,0,MIN(Cadastro_Cargas!$E$8,MAX(Cadastro_Cargas!$F$8,Perfil_Area!$K$7*RANDBETWEEN(85,115)/100))))</f>
        <v>0</v>
      </c>
    </row>
    <row r="5833" ht="15.0" customHeight="1">
      <c r="A5833" s="45">
        <v>45675.3333333333</v>
      </c>
      <c r="B5833" s="35">
        <v>8.0</v>
      </c>
      <c r="C5833" s="35" t="s">
        <v>129</v>
      </c>
      <c r="D5833" s="36" t="s">
        <v>104</v>
      </c>
      <c r="E5833" s="35" t="s">
        <v>173</v>
      </c>
      <c r="F5833" s="46">
        <f>IF(Cadastro_Cargas!$E$9=0,0,IF(Perfil_Area!$K$10=0,0,MIN(Cadastro_Cargas!$E$9,MAX(Cadastro_Cargas!$F$9,Perfil_Area!$K$10*RANDBETWEEN(85,115)/100))))</f>
        <v>0</v>
      </c>
    </row>
    <row r="5834" ht="15.0" customHeight="1">
      <c r="A5834" s="45">
        <v>45675.3333333333</v>
      </c>
      <c r="B5834" s="35">
        <v>8.0</v>
      </c>
      <c r="C5834" s="35" t="s">
        <v>129</v>
      </c>
      <c r="D5834" s="36" t="s">
        <v>105</v>
      </c>
      <c r="E5834" s="35" t="s">
        <v>173</v>
      </c>
      <c r="F5834" s="46">
        <f>IF(Cadastro_Cargas!$E$10=0,0,IF(Perfil_Area!$K$12=0,0,MIN(Cadastro_Cargas!$E$10,MAX(Cadastro_Cargas!$F$10,Perfil_Area!$K$12*RANDBETWEEN(85,115)/100))))</f>
        <v>16.544</v>
      </c>
    </row>
    <row r="5835" ht="15.0" customHeight="1">
      <c r="A5835" s="45">
        <v>45675.3333333333</v>
      </c>
      <c r="B5835" s="35">
        <v>8.0</v>
      </c>
      <c r="C5835" s="35" t="s">
        <v>129</v>
      </c>
      <c r="D5835" s="36" t="s">
        <v>106</v>
      </c>
      <c r="E5835" s="35" t="s">
        <v>173</v>
      </c>
      <c r="F5835" s="46">
        <f>IF(Cadastro_Cargas!$E$11=0,0,IF(Perfil_Area!$K$14=0,0,MIN(Cadastro_Cargas!$E$11,MAX(Cadastro_Cargas!$F$11,Perfil_Area!$K$14*RANDBETWEEN(85,115)/100))))</f>
        <v>2.228344725</v>
      </c>
    </row>
    <row r="5836" ht="15.0" customHeight="1">
      <c r="A5836" s="45">
        <v>45675.3333333333</v>
      </c>
      <c r="B5836" s="35">
        <v>8.0</v>
      </c>
      <c r="C5836" s="35" t="s">
        <v>129</v>
      </c>
      <c r="D5836" s="36" t="s">
        <v>107</v>
      </c>
      <c r="E5836" s="35" t="s">
        <v>173</v>
      </c>
      <c r="F5836" s="46">
        <f>IF(Cadastro_Cargas!$E$12=0,0,IF(Perfil_Area!$K$16=0,0,MIN(Cadastro_Cargas!$E$12,MAX(Cadastro_Cargas!$F$12,Perfil_Area!$K$16*RANDBETWEEN(85,115)/100))))</f>
        <v>0.2</v>
      </c>
    </row>
    <row r="5837" ht="15.0" customHeight="1">
      <c r="A5837" s="45">
        <v>45675.3333333333</v>
      </c>
      <c r="B5837" s="35">
        <v>8.0</v>
      </c>
      <c r="C5837" s="35" t="s">
        <v>129</v>
      </c>
      <c r="D5837" s="39" t="s">
        <v>31</v>
      </c>
      <c r="E5837" s="35" t="s">
        <v>174</v>
      </c>
      <c r="F5837" s="46">
        <f>IF(Cadastro_Cargas!$E$13=0,0,IF(Perfil_Area!$K$4=0,0,MIN(Cadastro_Cargas!$E$13,MAX(Cadastro_Cargas!$F$13,Perfil_Area!$K$4*RANDBETWEEN(85,115)/100))))</f>
        <v>1.60645</v>
      </c>
    </row>
    <row r="5838" ht="15.0" customHeight="1">
      <c r="A5838" s="45">
        <v>45675.3333333333</v>
      </c>
      <c r="B5838" s="35">
        <v>8.0</v>
      </c>
      <c r="C5838" s="35" t="s">
        <v>129</v>
      </c>
      <c r="D5838" s="40" t="s">
        <v>44</v>
      </c>
      <c r="E5838" s="35" t="s">
        <v>174</v>
      </c>
      <c r="F5838" s="46">
        <f>IF(Cadastro_Cargas!$E$14=0,0,IF(Perfil_Area!$K$6=0,0,MIN(Cadastro_Cargas!$E$14,MAX(Cadastro_Cargas!$F$14,Perfil_Area!$K$6*RANDBETWEEN(85,115)/100))))</f>
        <v>0.514</v>
      </c>
    </row>
    <row r="5839" ht="15.0" customHeight="1">
      <c r="A5839" s="45">
        <v>45675.3333333333</v>
      </c>
      <c r="B5839" s="35">
        <v>8.0</v>
      </c>
      <c r="C5839" s="35" t="s">
        <v>129</v>
      </c>
      <c r="D5839" s="41" t="s">
        <v>56</v>
      </c>
      <c r="E5839" s="35" t="s">
        <v>174</v>
      </c>
      <c r="F5839" s="46">
        <f>IF(Cadastro_Cargas!$E$15=0,0,IF(Perfil_Area!$K$8=0,0,MIN(Cadastro_Cargas!$E$15,MAX(Cadastro_Cargas!$F$15,Perfil_Area!$K$8*RANDBETWEEN(85,115)/100))))</f>
        <v>0</v>
      </c>
    </row>
    <row r="5840" ht="15.0" customHeight="1">
      <c r="A5840" s="45">
        <v>45675.375</v>
      </c>
      <c r="B5840" s="35">
        <v>9.0</v>
      </c>
      <c r="C5840" s="35" t="s">
        <v>128</v>
      </c>
      <c r="D5840" s="36" t="s">
        <v>104</v>
      </c>
      <c r="E5840" s="35" t="s">
        <v>173</v>
      </c>
      <c r="F5840" s="46">
        <f>IF(Cadastro_Cargas!$E$2=0,0,IF(Perfil_Area!$L$9=0,0,MIN(Cadastro_Cargas!$E$2,MAX(Cadastro_Cargas!$F$2,Perfil_Area!$L$9*RANDBETWEEN(85,115)/100))))</f>
        <v>0</v>
      </c>
    </row>
    <row r="5841" ht="15.0" customHeight="1">
      <c r="A5841" s="45">
        <v>45675.375</v>
      </c>
      <c r="B5841" s="35">
        <v>9.0</v>
      </c>
      <c r="C5841" s="35" t="s">
        <v>128</v>
      </c>
      <c r="D5841" s="36" t="s">
        <v>105</v>
      </c>
      <c r="E5841" s="35" t="s">
        <v>173</v>
      </c>
      <c r="F5841" s="46">
        <f>IF(Cadastro_Cargas!$E$3=0,0,IF(Perfil_Area!$L$11=0,0,MIN(Cadastro_Cargas!$E$3,MAX(Cadastro_Cargas!$F$3,Perfil_Area!$L$11*RANDBETWEEN(85,115)/100))))</f>
        <v>0</v>
      </c>
    </row>
    <row r="5842" ht="15.0" customHeight="1">
      <c r="A5842" s="45">
        <v>45675.375</v>
      </c>
      <c r="B5842" s="35">
        <v>9.0</v>
      </c>
      <c r="C5842" s="35" t="s">
        <v>128</v>
      </c>
      <c r="D5842" s="36" t="s">
        <v>106</v>
      </c>
      <c r="E5842" s="35" t="s">
        <v>173</v>
      </c>
      <c r="F5842" s="46">
        <f>IF(Cadastro_Cargas!$E$4=0,0,IF(Perfil_Area!$L$13=0,0,MIN(Cadastro_Cargas!$E$4,MAX(Cadastro_Cargas!$F$4,Perfil_Area!$L$13*RANDBETWEEN(85,115)/100))))</f>
        <v>0</v>
      </c>
    </row>
    <row r="5843" ht="15.0" customHeight="1">
      <c r="A5843" s="45">
        <v>45675.375</v>
      </c>
      <c r="B5843" s="35">
        <v>9.0</v>
      </c>
      <c r="C5843" s="35" t="s">
        <v>128</v>
      </c>
      <c r="D5843" s="36" t="s">
        <v>107</v>
      </c>
      <c r="E5843" s="35" t="s">
        <v>173</v>
      </c>
      <c r="F5843" s="46">
        <f>IF(Cadastro_Cargas!$E$5=0,0,IF(Perfil_Area!$L$15=0,0,MIN(Cadastro_Cargas!$E$5,MAX(Cadastro_Cargas!$F$5,Perfil_Area!$L$15*RANDBETWEEN(85,115)/100))))</f>
        <v>0.186</v>
      </c>
    </row>
    <row r="5844" ht="15.0" customHeight="1">
      <c r="A5844" s="45">
        <v>45675.375</v>
      </c>
      <c r="B5844" s="35">
        <v>9.0</v>
      </c>
      <c r="C5844" s="35" t="s">
        <v>128</v>
      </c>
      <c r="D5844" s="39" t="s">
        <v>31</v>
      </c>
      <c r="E5844" s="35" t="s">
        <v>174</v>
      </c>
      <c r="F5844" s="46">
        <f>IF(Cadastro_Cargas!$E$6=0,0,IF(Perfil_Area!$L$3=0,0,MIN(Cadastro_Cargas!$E$6,MAX(Cadastro_Cargas!$F$6,Perfil_Area!$L$3*RANDBETWEEN(85,115)/100))))</f>
        <v>2.02</v>
      </c>
    </row>
    <row r="5845" ht="15.0" customHeight="1">
      <c r="A5845" s="45">
        <v>45675.375</v>
      </c>
      <c r="B5845" s="35">
        <v>9.0</v>
      </c>
      <c r="C5845" s="35" t="s">
        <v>128</v>
      </c>
      <c r="D5845" s="40" t="s">
        <v>44</v>
      </c>
      <c r="E5845" s="35" t="s">
        <v>174</v>
      </c>
      <c r="F5845" s="46">
        <f>IF(Cadastro_Cargas!$E$7=0,0,IF(Perfil_Area!$L$5=0,0,MIN(Cadastro_Cargas!$E$7,MAX(Cadastro_Cargas!$F$7,Perfil_Area!$L$5*RANDBETWEEN(85,115)/100))))</f>
        <v>0.25756</v>
      </c>
    </row>
    <row r="5846" ht="15.0" customHeight="1">
      <c r="A5846" s="45">
        <v>45675.375</v>
      </c>
      <c r="B5846" s="35">
        <v>9.0</v>
      </c>
      <c r="C5846" s="35" t="s">
        <v>128</v>
      </c>
      <c r="D5846" s="41" t="s">
        <v>56</v>
      </c>
      <c r="E5846" s="35" t="s">
        <v>174</v>
      </c>
      <c r="F5846" s="46">
        <f>IF(Cadastro_Cargas!$E$8=0,0,IF(Perfil_Area!$L$7=0,0,MIN(Cadastro_Cargas!$E$8,MAX(Cadastro_Cargas!$F$8,Perfil_Area!$L$7*RANDBETWEEN(85,115)/100))))</f>
        <v>0</v>
      </c>
    </row>
    <row r="5847" ht="15.0" customHeight="1">
      <c r="A5847" s="45">
        <v>45675.375</v>
      </c>
      <c r="B5847" s="35">
        <v>9.0</v>
      </c>
      <c r="C5847" s="35" t="s">
        <v>129</v>
      </c>
      <c r="D5847" s="36" t="s">
        <v>104</v>
      </c>
      <c r="E5847" s="35" t="s">
        <v>173</v>
      </c>
      <c r="F5847" s="46">
        <f>IF(Cadastro_Cargas!$E$9=0,0,IF(Perfil_Area!$L$10=0,0,MIN(Cadastro_Cargas!$E$9,MAX(Cadastro_Cargas!$F$9,Perfil_Area!$L$10*RANDBETWEEN(85,115)/100))))</f>
        <v>0</v>
      </c>
    </row>
    <row r="5848" ht="15.0" customHeight="1">
      <c r="A5848" s="45">
        <v>45675.375</v>
      </c>
      <c r="B5848" s="35">
        <v>9.0</v>
      </c>
      <c r="C5848" s="35" t="s">
        <v>129</v>
      </c>
      <c r="D5848" s="36" t="s">
        <v>105</v>
      </c>
      <c r="E5848" s="35" t="s">
        <v>173</v>
      </c>
      <c r="F5848" s="46">
        <f>IF(Cadastro_Cargas!$E$10=0,0,IF(Perfil_Area!$L$12=0,0,MIN(Cadastro_Cargas!$E$10,MAX(Cadastro_Cargas!$F$10,Perfil_Area!$L$12*RANDBETWEEN(85,115)/100))))</f>
        <v>0</v>
      </c>
    </row>
    <row r="5849" ht="15.0" customHeight="1">
      <c r="A5849" s="45">
        <v>45675.375</v>
      </c>
      <c r="B5849" s="35">
        <v>9.0</v>
      </c>
      <c r="C5849" s="35" t="s">
        <v>129</v>
      </c>
      <c r="D5849" s="36" t="s">
        <v>106</v>
      </c>
      <c r="E5849" s="35" t="s">
        <v>173</v>
      </c>
      <c r="F5849" s="46">
        <f>IF(Cadastro_Cargas!$E$11=0,0,IF(Perfil_Area!$L$14=0,0,MIN(Cadastro_Cargas!$E$11,MAX(Cadastro_Cargas!$F$11,Perfil_Area!$L$14*RANDBETWEEN(85,115)/100))))</f>
        <v>2.367013373</v>
      </c>
    </row>
    <row r="5850" ht="15.0" customHeight="1">
      <c r="A5850" s="45">
        <v>45675.375</v>
      </c>
      <c r="B5850" s="35">
        <v>9.0</v>
      </c>
      <c r="C5850" s="35" t="s">
        <v>129</v>
      </c>
      <c r="D5850" s="36" t="s">
        <v>107</v>
      </c>
      <c r="E5850" s="35" t="s">
        <v>173</v>
      </c>
      <c r="F5850" s="46">
        <f>IF(Cadastro_Cargas!$E$12=0,0,IF(Perfil_Area!$L$16=0,0,MIN(Cadastro_Cargas!$E$12,MAX(Cadastro_Cargas!$F$12,Perfil_Area!$L$16*RANDBETWEEN(85,115)/100))))</f>
        <v>0.2</v>
      </c>
    </row>
    <row r="5851" ht="15.0" customHeight="1">
      <c r="A5851" s="45">
        <v>45675.375</v>
      </c>
      <c r="B5851" s="35">
        <v>9.0</v>
      </c>
      <c r="C5851" s="35" t="s">
        <v>129</v>
      </c>
      <c r="D5851" s="39" t="s">
        <v>31</v>
      </c>
      <c r="E5851" s="35" t="s">
        <v>174</v>
      </c>
      <c r="F5851" s="46">
        <f>IF(Cadastro_Cargas!$E$13=0,0,IF(Perfil_Area!$L$4=0,0,MIN(Cadastro_Cargas!$E$13,MAX(Cadastro_Cargas!$F$13,Perfil_Area!$L$4*RANDBETWEEN(85,115)/100))))</f>
        <v>3.46425</v>
      </c>
    </row>
    <row r="5852" ht="15.0" customHeight="1">
      <c r="A5852" s="45">
        <v>45675.375</v>
      </c>
      <c r="B5852" s="35">
        <v>9.0</v>
      </c>
      <c r="C5852" s="35" t="s">
        <v>129</v>
      </c>
      <c r="D5852" s="40" t="s">
        <v>44</v>
      </c>
      <c r="E5852" s="35" t="s">
        <v>174</v>
      </c>
      <c r="F5852" s="46">
        <f>IF(Cadastro_Cargas!$E$14=0,0,IF(Perfil_Area!$L$6=0,0,MIN(Cadastro_Cargas!$E$14,MAX(Cadastro_Cargas!$F$14,Perfil_Area!$L$6*RANDBETWEEN(85,115)/100))))</f>
        <v>0.44522</v>
      </c>
    </row>
    <row r="5853" ht="15.0" customHeight="1">
      <c r="A5853" s="45">
        <v>45675.375</v>
      </c>
      <c r="B5853" s="35">
        <v>9.0</v>
      </c>
      <c r="C5853" s="35" t="s">
        <v>129</v>
      </c>
      <c r="D5853" s="41" t="s">
        <v>56</v>
      </c>
      <c r="E5853" s="35" t="s">
        <v>174</v>
      </c>
      <c r="F5853" s="46">
        <f>IF(Cadastro_Cargas!$E$15=0,0,IF(Perfil_Area!$L$8=0,0,MIN(Cadastro_Cargas!$E$15,MAX(Cadastro_Cargas!$F$15,Perfil_Area!$L$8*RANDBETWEEN(85,115)/100))))</f>
        <v>0</v>
      </c>
    </row>
    <row r="5854" ht="15.0" customHeight="1">
      <c r="A5854" s="45">
        <v>45675.4166666667</v>
      </c>
      <c r="B5854" s="35">
        <v>10.0</v>
      </c>
      <c r="C5854" s="35" t="s">
        <v>128</v>
      </c>
      <c r="D5854" s="36" t="s">
        <v>104</v>
      </c>
      <c r="E5854" s="35" t="s">
        <v>173</v>
      </c>
      <c r="F5854" s="46">
        <f>IF(Cadastro_Cargas!$E$2=0,0,IF(Perfil_Area!$M$9=0,0,MIN(Cadastro_Cargas!$E$2,MAX(Cadastro_Cargas!$F$2,Perfil_Area!$M$9*RANDBETWEEN(85,115)/100))))</f>
        <v>0</v>
      </c>
    </row>
    <row r="5855" ht="15.0" customHeight="1">
      <c r="A5855" s="45">
        <v>45675.4166666667</v>
      </c>
      <c r="B5855" s="35">
        <v>10.0</v>
      </c>
      <c r="C5855" s="35" t="s">
        <v>128</v>
      </c>
      <c r="D5855" s="36" t="s">
        <v>105</v>
      </c>
      <c r="E5855" s="35" t="s">
        <v>173</v>
      </c>
      <c r="F5855" s="46">
        <f>IF(Cadastro_Cargas!$E$3=0,0,IF(Perfil_Area!$M$11=0,0,MIN(Cadastro_Cargas!$E$3,MAX(Cadastro_Cargas!$F$3,Perfil_Area!$M$11*RANDBETWEEN(85,115)/100))))</f>
        <v>0</v>
      </c>
    </row>
    <row r="5856" ht="15.0" customHeight="1">
      <c r="A5856" s="45">
        <v>45675.4166666667</v>
      </c>
      <c r="B5856" s="35">
        <v>10.0</v>
      </c>
      <c r="C5856" s="35" t="s">
        <v>128</v>
      </c>
      <c r="D5856" s="36" t="s">
        <v>106</v>
      </c>
      <c r="E5856" s="35" t="s">
        <v>173</v>
      </c>
      <c r="F5856" s="46">
        <f>IF(Cadastro_Cargas!$E$4=0,0,IF(Perfil_Area!$M$13=0,0,MIN(Cadastro_Cargas!$E$4,MAX(Cadastro_Cargas!$F$4,Perfil_Area!$M$13*RANDBETWEEN(85,115)/100))))</f>
        <v>0</v>
      </c>
    </row>
    <row r="5857" ht="15.0" customHeight="1">
      <c r="A5857" s="45">
        <v>45675.4166666667</v>
      </c>
      <c r="B5857" s="35">
        <v>10.0</v>
      </c>
      <c r="C5857" s="35" t="s">
        <v>128</v>
      </c>
      <c r="D5857" s="36" t="s">
        <v>107</v>
      </c>
      <c r="E5857" s="35" t="s">
        <v>173</v>
      </c>
      <c r="F5857" s="46">
        <f>IF(Cadastro_Cargas!$E$5=0,0,IF(Perfil_Area!$M$15=0,0,MIN(Cadastro_Cargas!$E$5,MAX(Cadastro_Cargas!$F$5,Perfil_Area!$M$15*RANDBETWEEN(85,115)/100))))</f>
        <v>0.192</v>
      </c>
    </row>
    <row r="5858" ht="15.0" customHeight="1">
      <c r="A5858" s="45">
        <v>45675.4166666667</v>
      </c>
      <c r="B5858" s="35">
        <v>10.0</v>
      </c>
      <c r="C5858" s="35" t="s">
        <v>128</v>
      </c>
      <c r="D5858" s="39" t="s">
        <v>31</v>
      </c>
      <c r="E5858" s="35" t="s">
        <v>174</v>
      </c>
      <c r="F5858" s="46">
        <f>IF(Cadastro_Cargas!$E$6=0,0,IF(Perfil_Area!$M$3=0,0,MIN(Cadastro_Cargas!$E$6,MAX(Cadastro_Cargas!$F$6,Perfil_Area!$M$3*RANDBETWEEN(85,115)/100))))</f>
        <v>1.8382</v>
      </c>
    </row>
    <row r="5859" ht="15.0" customHeight="1">
      <c r="A5859" s="45">
        <v>45675.4166666667</v>
      </c>
      <c r="B5859" s="35">
        <v>10.0</v>
      </c>
      <c r="C5859" s="35" t="s">
        <v>128</v>
      </c>
      <c r="D5859" s="40" t="s">
        <v>44</v>
      </c>
      <c r="E5859" s="35" t="s">
        <v>174</v>
      </c>
      <c r="F5859" s="46">
        <f>IF(Cadastro_Cargas!$E$7=0,0,IF(Perfil_Area!$M$5=0,0,MIN(Cadastro_Cargas!$E$7,MAX(Cadastro_Cargas!$F$7,Perfil_Area!$M$5*RANDBETWEEN(85,115)/100))))</f>
        <v>0.26852</v>
      </c>
    </row>
    <row r="5860" ht="15.0" customHeight="1">
      <c r="A5860" s="45">
        <v>45675.4166666667</v>
      </c>
      <c r="B5860" s="35">
        <v>10.0</v>
      </c>
      <c r="C5860" s="35" t="s">
        <v>128</v>
      </c>
      <c r="D5860" s="41" t="s">
        <v>56</v>
      </c>
      <c r="E5860" s="35" t="s">
        <v>174</v>
      </c>
      <c r="F5860" s="46">
        <f>IF(Cadastro_Cargas!$E$8=0,0,IF(Perfil_Area!$M$7=0,0,MIN(Cadastro_Cargas!$E$8,MAX(Cadastro_Cargas!$F$8,Perfil_Area!$M$7*RANDBETWEEN(85,115)/100))))</f>
        <v>0</v>
      </c>
    </row>
    <row r="5861" ht="15.0" customHeight="1">
      <c r="A5861" s="45">
        <v>45675.4166666667</v>
      </c>
      <c r="B5861" s="35">
        <v>10.0</v>
      </c>
      <c r="C5861" s="35" t="s">
        <v>129</v>
      </c>
      <c r="D5861" s="36" t="s">
        <v>104</v>
      </c>
      <c r="E5861" s="35" t="s">
        <v>173</v>
      </c>
      <c r="F5861" s="46">
        <f>IF(Cadastro_Cargas!$E$9=0,0,IF(Perfil_Area!$M$10=0,0,MIN(Cadastro_Cargas!$E$9,MAX(Cadastro_Cargas!$F$9,Perfil_Area!$M$10*RANDBETWEEN(85,115)/100))))</f>
        <v>0</v>
      </c>
    </row>
    <row r="5862" ht="15.0" customHeight="1">
      <c r="A5862" s="45">
        <v>45675.4166666667</v>
      </c>
      <c r="B5862" s="35">
        <v>10.0</v>
      </c>
      <c r="C5862" s="35" t="s">
        <v>129</v>
      </c>
      <c r="D5862" s="36" t="s">
        <v>105</v>
      </c>
      <c r="E5862" s="35" t="s">
        <v>173</v>
      </c>
      <c r="F5862" s="46">
        <f>IF(Cadastro_Cargas!$E$10=0,0,IF(Perfil_Area!$M$12=0,0,MIN(Cadastro_Cargas!$E$10,MAX(Cadastro_Cargas!$F$10,Perfil_Area!$M$12*RANDBETWEEN(85,115)/100))))</f>
        <v>0</v>
      </c>
    </row>
    <row r="5863" ht="15.0" customHeight="1">
      <c r="A5863" s="45">
        <v>45675.4166666667</v>
      </c>
      <c r="B5863" s="35">
        <v>10.0</v>
      </c>
      <c r="C5863" s="35" t="s">
        <v>129</v>
      </c>
      <c r="D5863" s="36" t="s">
        <v>106</v>
      </c>
      <c r="E5863" s="35" t="s">
        <v>173</v>
      </c>
      <c r="F5863" s="46">
        <f>IF(Cadastro_Cargas!$E$11=0,0,IF(Perfil_Area!$M$14=0,0,MIN(Cadastro_Cargas!$E$11,MAX(Cadastro_Cargas!$F$11,Perfil_Area!$M$14*RANDBETWEEN(85,115)/100))))</f>
        <v>2.367013373</v>
      </c>
    </row>
    <row r="5864" ht="15.0" customHeight="1">
      <c r="A5864" s="45">
        <v>45675.4166666667</v>
      </c>
      <c r="B5864" s="35">
        <v>10.0</v>
      </c>
      <c r="C5864" s="35" t="s">
        <v>129</v>
      </c>
      <c r="D5864" s="36" t="s">
        <v>107</v>
      </c>
      <c r="E5864" s="35" t="s">
        <v>173</v>
      </c>
      <c r="F5864" s="46">
        <f>IF(Cadastro_Cargas!$E$12=0,0,IF(Perfil_Area!$M$16=0,0,MIN(Cadastro_Cargas!$E$12,MAX(Cadastro_Cargas!$F$12,Perfil_Area!$M$16*RANDBETWEEN(85,115)/100))))</f>
        <v>0.2</v>
      </c>
    </row>
    <row r="5865" ht="15.0" customHeight="1">
      <c r="A5865" s="45">
        <v>45675.4166666667</v>
      </c>
      <c r="B5865" s="35">
        <v>10.0</v>
      </c>
      <c r="C5865" s="35" t="s">
        <v>129</v>
      </c>
      <c r="D5865" s="39" t="s">
        <v>31</v>
      </c>
      <c r="E5865" s="35" t="s">
        <v>174</v>
      </c>
      <c r="F5865" s="46">
        <f>IF(Cadastro_Cargas!$E$13=0,0,IF(Perfil_Area!$M$4=0,0,MIN(Cadastro_Cargas!$E$13,MAX(Cadastro_Cargas!$F$13,Perfil_Area!$M$4*RANDBETWEEN(85,115)/100))))</f>
        <v>3.725</v>
      </c>
    </row>
    <row r="5866" ht="15.0" customHeight="1">
      <c r="A5866" s="45">
        <v>45675.4166666667</v>
      </c>
      <c r="B5866" s="35">
        <v>10.0</v>
      </c>
      <c r="C5866" s="35" t="s">
        <v>129</v>
      </c>
      <c r="D5866" s="40" t="s">
        <v>44</v>
      </c>
      <c r="E5866" s="35" t="s">
        <v>174</v>
      </c>
      <c r="F5866" s="46">
        <f>IF(Cadastro_Cargas!$E$14=0,0,IF(Perfil_Area!$M$6=0,0,MIN(Cadastro_Cargas!$E$14,MAX(Cadastro_Cargas!$F$14,Perfil_Area!$M$6*RANDBETWEEN(85,115)/100))))</f>
        <v>0.36248</v>
      </c>
    </row>
    <row r="5867" ht="15.0" customHeight="1">
      <c r="A5867" s="45">
        <v>45675.4166666667</v>
      </c>
      <c r="B5867" s="35">
        <v>10.0</v>
      </c>
      <c r="C5867" s="35" t="s">
        <v>129</v>
      </c>
      <c r="D5867" s="41" t="s">
        <v>56</v>
      </c>
      <c r="E5867" s="35" t="s">
        <v>174</v>
      </c>
      <c r="F5867" s="46">
        <f>IF(Cadastro_Cargas!$E$15=0,0,IF(Perfil_Area!$M$8=0,0,MIN(Cadastro_Cargas!$E$15,MAX(Cadastro_Cargas!$F$15,Perfil_Area!$M$8*RANDBETWEEN(85,115)/100))))</f>
        <v>0</v>
      </c>
    </row>
    <row r="5868" ht="15.0" customHeight="1">
      <c r="A5868" s="45">
        <v>45675.4583333333</v>
      </c>
      <c r="B5868" s="35">
        <v>11.0</v>
      </c>
      <c r="C5868" s="35" t="s">
        <v>128</v>
      </c>
      <c r="D5868" s="36" t="s">
        <v>104</v>
      </c>
      <c r="E5868" s="35" t="s">
        <v>173</v>
      </c>
      <c r="F5868" s="46">
        <f>IF(Cadastro_Cargas!$E$2=0,0,IF(Perfil_Area!$N$9=0,0,MIN(Cadastro_Cargas!$E$2,MAX(Cadastro_Cargas!$F$2,Perfil_Area!$N$9*RANDBETWEEN(85,115)/100))))</f>
        <v>0</v>
      </c>
    </row>
    <row r="5869" ht="15.0" customHeight="1">
      <c r="A5869" s="45">
        <v>45675.4583333333</v>
      </c>
      <c r="B5869" s="35">
        <v>11.0</v>
      </c>
      <c r="C5869" s="35" t="s">
        <v>128</v>
      </c>
      <c r="D5869" s="36" t="s">
        <v>105</v>
      </c>
      <c r="E5869" s="35" t="s">
        <v>173</v>
      </c>
      <c r="F5869" s="46">
        <f>IF(Cadastro_Cargas!$E$3=0,0,IF(Perfil_Area!$N$11=0,0,MIN(Cadastro_Cargas!$E$3,MAX(Cadastro_Cargas!$F$3,Perfil_Area!$N$11*RANDBETWEEN(85,115)/100))))</f>
        <v>0</v>
      </c>
    </row>
    <row r="5870" ht="15.0" customHeight="1">
      <c r="A5870" s="45">
        <v>45675.4583333333</v>
      </c>
      <c r="B5870" s="35">
        <v>11.0</v>
      </c>
      <c r="C5870" s="35" t="s">
        <v>128</v>
      </c>
      <c r="D5870" s="36" t="s">
        <v>106</v>
      </c>
      <c r="E5870" s="35" t="s">
        <v>173</v>
      </c>
      <c r="F5870" s="46">
        <f>IF(Cadastro_Cargas!$E$4=0,0,IF(Perfil_Area!$N$13=0,0,MIN(Cadastro_Cargas!$E$4,MAX(Cadastro_Cargas!$F$4,Perfil_Area!$N$13*RANDBETWEEN(85,115)/100))))</f>
        <v>0</v>
      </c>
    </row>
    <row r="5871" ht="15.0" customHeight="1">
      <c r="A5871" s="45">
        <v>45675.4583333333</v>
      </c>
      <c r="B5871" s="35">
        <v>11.0</v>
      </c>
      <c r="C5871" s="35" t="s">
        <v>128</v>
      </c>
      <c r="D5871" s="36" t="s">
        <v>107</v>
      </c>
      <c r="E5871" s="35" t="s">
        <v>173</v>
      </c>
      <c r="F5871" s="46">
        <f>IF(Cadastro_Cargas!$E$5=0,0,IF(Perfil_Area!$N$15=0,0,MIN(Cadastro_Cargas!$E$5,MAX(Cadastro_Cargas!$F$5,Perfil_Area!$N$15*RANDBETWEEN(85,115)/100))))</f>
        <v>0.194</v>
      </c>
    </row>
    <row r="5872" ht="15.0" customHeight="1">
      <c r="A5872" s="45">
        <v>45675.4583333333</v>
      </c>
      <c r="B5872" s="35">
        <v>11.0</v>
      </c>
      <c r="C5872" s="35" t="s">
        <v>128</v>
      </c>
      <c r="D5872" s="39" t="s">
        <v>31</v>
      </c>
      <c r="E5872" s="35" t="s">
        <v>174</v>
      </c>
      <c r="F5872" s="46">
        <f>IF(Cadastro_Cargas!$E$6=0,0,IF(Perfil_Area!$N$3=0,0,MIN(Cadastro_Cargas!$E$6,MAX(Cadastro_Cargas!$F$6,Perfil_Area!$N$3*RANDBETWEEN(85,115)/100))))</f>
        <v>2.02</v>
      </c>
    </row>
    <row r="5873" ht="15.0" customHeight="1">
      <c r="A5873" s="45">
        <v>45675.4583333333</v>
      </c>
      <c r="B5873" s="35">
        <v>11.0</v>
      </c>
      <c r="C5873" s="35" t="s">
        <v>128</v>
      </c>
      <c r="D5873" s="40" t="s">
        <v>44</v>
      </c>
      <c r="E5873" s="35" t="s">
        <v>174</v>
      </c>
      <c r="F5873" s="46">
        <f>IF(Cadastro_Cargas!$E$7=0,0,IF(Perfil_Area!$N$5=0,0,MIN(Cadastro_Cargas!$E$7,MAX(Cadastro_Cargas!$F$7,Perfil_Area!$N$5*RANDBETWEEN(85,115)/100))))</f>
        <v>0.354</v>
      </c>
    </row>
    <row r="5874" ht="15.0" customHeight="1">
      <c r="A5874" s="45">
        <v>45675.4583333333</v>
      </c>
      <c r="B5874" s="35">
        <v>11.0</v>
      </c>
      <c r="C5874" s="35" t="s">
        <v>128</v>
      </c>
      <c r="D5874" s="41" t="s">
        <v>56</v>
      </c>
      <c r="E5874" s="35" t="s">
        <v>174</v>
      </c>
      <c r="F5874" s="46">
        <f>IF(Cadastro_Cargas!$E$8=0,0,IF(Perfil_Area!$N$7=0,0,MIN(Cadastro_Cargas!$E$8,MAX(Cadastro_Cargas!$F$8,Perfil_Area!$N$7*RANDBETWEEN(85,115)/100))))</f>
        <v>0</v>
      </c>
    </row>
    <row r="5875" ht="15.0" customHeight="1">
      <c r="A5875" s="45">
        <v>45675.4583333333</v>
      </c>
      <c r="B5875" s="35">
        <v>11.0</v>
      </c>
      <c r="C5875" s="35" t="s">
        <v>129</v>
      </c>
      <c r="D5875" s="36" t="s">
        <v>104</v>
      </c>
      <c r="E5875" s="35" t="s">
        <v>173</v>
      </c>
      <c r="F5875" s="46">
        <f>IF(Cadastro_Cargas!$E$9=0,0,IF(Perfil_Area!$N$10=0,0,MIN(Cadastro_Cargas!$E$9,MAX(Cadastro_Cargas!$F$9,Perfil_Area!$N$10*RANDBETWEEN(85,115)/100))))</f>
        <v>0</v>
      </c>
    </row>
    <row r="5876" ht="15.0" customHeight="1">
      <c r="A5876" s="45">
        <v>45675.4583333333</v>
      </c>
      <c r="B5876" s="35">
        <v>11.0</v>
      </c>
      <c r="C5876" s="35" t="s">
        <v>129</v>
      </c>
      <c r="D5876" s="36" t="s">
        <v>105</v>
      </c>
      <c r="E5876" s="35" t="s">
        <v>173</v>
      </c>
      <c r="F5876" s="46">
        <f>IF(Cadastro_Cargas!$E$10=0,0,IF(Perfil_Area!$N$12=0,0,MIN(Cadastro_Cargas!$E$10,MAX(Cadastro_Cargas!$F$10,Perfil_Area!$N$12*RANDBETWEEN(85,115)/100))))</f>
        <v>0</v>
      </c>
    </row>
    <row r="5877" ht="15.0" customHeight="1">
      <c r="A5877" s="45">
        <v>45675.4583333333</v>
      </c>
      <c r="B5877" s="35">
        <v>11.0</v>
      </c>
      <c r="C5877" s="35" t="s">
        <v>129</v>
      </c>
      <c r="D5877" s="36" t="s">
        <v>106</v>
      </c>
      <c r="E5877" s="35" t="s">
        <v>173</v>
      </c>
      <c r="F5877" s="46">
        <f>IF(Cadastro_Cargas!$E$11=0,0,IF(Perfil_Area!$N$14=0,0,MIN(Cadastro_Cargas!$E$11,MAX(Cadastro_Cargas!$F$11,Perfil_Area!$N$14*RANDBETWEEN(85,115)/100))))</f>
        <v>2.367013373</v>
      </c>
    </row>
    <row r="5878" ht="15.0" customHeight="1">
      <c r="A5878" s="45">
        <v>45675.4583333333</v>
      </c>
      <c r="B5878" s="35">
        <v>11.0</v>
      </c>
      <c r="C5878" s="35" t="s">
        <v>129</v>
      </c>
      <c r="D5878" s="36" t="s">
        <v>107</v>
      </c>
      <c r="E5878" s="35" t="s">
        <v>173</v>
      </c>
      <c r="F5878" s="46">
        <f>IF(Cadastro_Cargas!$E$12=0,0,IF(Perfil_Area!$N$16=0,0,MIN(Cadastro_Cargas!$E$12,MAX(Cadastro_Cargas!$F$12,Perfil_Area!$N$16*RANDBETWEEN(85,115)/100))))</f>
        <v>0.198</v>
      </c>
    </row>
    <row r="5879" ht="15.0" customHeight="1">
      <c r="A5879" s="45">
        <v>45675.4583333333</v>
      </c>
      <c r="B5879" s="35">
        <v>11.0</v>
      </c>
      <c r="C5879" s="35" t="s">
        <v>129</v>
      </c>
      <c r="D5879" s="39" t="s">
        <v>31</v>
      </c>
      <c r="E5879" s="35" t="s">
        <v>174</v>
      </c>
      <c r="F5879" s="46">
        <f>IF(Cadastro_Cargas!$E$13=0,0,IF(Perfil_Area!$N$4=0,0,MIN(Cadastro_Cargas!$E$13,MAX(Cadastro_Cargas!$F$13,Perfil_Area!$N$4*RANDBETWEEN(85,115)/100))))</f>
        <v>3.427</v>
      </c>
    </row>
    <row r="5880" ht="15.0" customHeight="1">
      <c r="A5880" s="45">
        <v>45675.4583333333</v>
      </c>
      <c r="B5880" s="35">
        <v>11.0</v>
      </c>
      <c r="C5880" s="35" t="s">
        <v>129</v>
      </c>
      <c r="D5880" s="40" t="s">
        <v>44</v>
      </c>
      <c r="E5880" s="35" t="s">
        <v>174</v>
      </c>
      <c r="F5880" s="46">
        <f>IF(Cadastro_Cargas!$E$14=0,0,IF(Perfil_Area!$N$6=0,0,MIN(Cadastro_Cargas!$E$14,MAX(Cadastro_Cargas!$F$14,Perfil_Area!$N$6*RANDBETWEEN(85,115)/100))))</f>
        <v>0.514</v>
      </c>
    </row>
    <row r="5881" ht="15.0" customHeight="1">
      <c r="A5881" s="45">
        <v>45675.4583333333</v>
      </c>
      <c r="B5881" s="35">
        <v>11.0</v>
      </c>
      <c r="C5881" s="35" t="s">
        <v>129</v>
      </c>
      <c r="D5881" s="41" t="s">
        <v>56</v>
      </c>
      <c r="E5881" s="35" t="s">
        <v>174</v>
      </c>
      <c r="F5881" s="46">
        <f>IF(Cadastro_Cargas!$E$15=0,0,IF(Perfil_Area!$N$8=0,0,MIN(Cadastro_Cargas!$E$15,MAX(Cadastro_Cargas!$F$15,Perfil_Area!$N$8*RANDBETWEEN(85,115)/100))))</f>
        <v>0</v>
      </c>
    </row>
    <row r="5882" ht="15.0" customHeight="1">
      <c r="A5882" s="45">
        <v>45675.5</v>
      </c>
      <c r="B5882" s="35">
        <v>12.0</v>
      </c>
      <c r="C5882" s="35" t="s">
        <v>128</v>
      </c>
      <c r="D5882" s="36" t="s">
        <v>104</v>
      </c>
      <c r="E5882" s="35" t="s">
        <v>173</v>
      </c>
      <c r="F5882" s="46">
        <f>IF(Cadastro_Cargas!$E$2=0,0,IF(Perfil_Area!$O$9=0,0,MIN(Cadastro_Cargas!$E$2,MAX(Cadastro_Cargas!$F$2,Perfil_Area!$O$9*RANDBETWEEN(85,115)/100))))</f>
        <v>0</v>
      </c>
    </row>
    <row r="5883" ht="15.0" customHeight="1">
      <c r="A5883" s="45">
        <v>45675.5</v>
      </c>
      <c r="B5883" s="35">
        <v>12.0</v>
      </c>
      <c r="C5883" s="35" t="s">
        <v>128</v>
      </c>
      <c r="D5883" s="36" t="s">
        <v>105</v>
      </c>
      <c r="E5883" s="35" t="s">
        <v>173</v>
      </c>
      <c r="F5883" s="46">
        <f>IF(Cadastro_Cargas!$E$3=0,0,IF(Perfil_Area!$O$11=0,0,MIN(Cadastro_Cargas!$E$3,MAX(Cadastro_Cargas!$F$3,Perfil_Area!$O$11*RANDBETWEEN(85,115)/100))))</f>
        <v>0</v>
      </c>
    </row>
    <row r="5884" ht="15.0" customHeight="1">
      <c r="A5884" s="45">
        <v>45675.5</v>
      </c>
      <c r="B5884" s="35">
        <v>12.0</v>
      </c>
      <c r="C5884" s="35" t="s">
        <v>128</v>
      </c>
      <c r="D5884" s="36" t="s">
        <v>106</v>
      </c>
      <c r="E5884" s="35" t="s">
        <v>173</v>
      </c>
      <c r="F5884" s="46">
        <f>IF(Cadastro_Cargas!$E$4=0,0,IF(Perfil_Area!$O$13=0,0,MIN(Cadastro_Cargas!$E$4,MAX(Cadastro_Cargas!$F$4,Perfil_Area!$O$13*RANDBETWEEN(85,115)/100))))</f>
        <v>0</v>
      </c>
    </row>
    <row r="5885" ht="15.0" customHeight="1">
      <c r="A5885" s="45">
        <v>45675.5</v>
      </c>
      <c r="B5885" s="35">
        <v>12.0</v>
      </c>
      <c r="C5885" s="35" t="s">
        <v>128</v>
      </c>
      <c r="D5885" s="36" t="s">
        <v>107</v>
      </c>
      <c r="E5885" s="35" t="s">
        <v>173</v>
      </c>
      <c r="F5885" s="46">
        <f>IF(Cadastro_Cargas!$E$5=0,0,IF(Perfil_Area!$O$15=0,0,MIN(Cadastro_Cargas!$E$5,MAX(Cadastro_Cargas!$F$5,Perfil_Area!$O$15*RANDBETWEEN(85,115)/100))))</f>
        <v>0.2</v>
      </c>
    </row>
    <row r="5886" ht="15.0" customHeight="1">
      <c r="A5886" s="45">
        <v>45675.5</v>
      </c>
      <c r="B5886" s="35">
        <v>12.0</v>
      </c>
      <c r="C5886" s="35" t="s">
        <v>128</v>
      </c>
      <c r="D5886" s="39" t="s">
        <v>31</v>
      </c>
      <c r="E5886" s="35" t="s">
        <v>174</v>
      </c>
      <c r="F5886" s="46">
        <f>IF(Cadastro_Cargas!$E$6=0,0,IF(Perfil_Area!$O$3=0,0,MIN(Cadastro_Cargas!$E$6,MAX(Cadastro_Cargas!$F$6,Perfil_Area!$O$3*RANDBETWEEN(85,115)/100))))</f>
        <v>1.9998</v>
      </c>
    </row>
    <row r="5887" ht="15.0" customHeight="1">
      <c r="A5887" s="45">
        <v>45675.5</v>
      </c>
      <c r="B5887" s="35">
        <v>12.0</v>
      </c>
      <c r="C5887" s="35" t="s">
        <v>128</v>
      </c>
      <c r="D5887" s="40" t="s">
        <v>44</v>
      </c>
      <c r="E5887" s="35" t="s">
        <v>174</v>
      </c>
      <c r="F5887" s="46">
        <f>IF(Cadastro_Cargas!$E$7=0,0,IF(Perfil_Area!$O$5=0,0,MIN(Cadastro_Cargas!$E$7,MAX(Cadastro_Cargas!$F$7,Perfil_Area!$O$5*RANDBETWEEN(85,115)/100))))</f>
        <v>0.354</v>
      </c>
    </row>
    <row r="5888" ht="15.0" customHeight="1">
      <c r="A5888" s="45">
        <v>45675.5</v>
      </c>
      <c r="B5888" s="35">
        <v>12.0</v>
      </c>
      <c r="C5888" s="35" t="s">
        <v>128</v>
      </c>
      <c r="D5888" s="41" t="s">
        <v>56</v>
      </c>
      <c r="E5888" s="35" t="s">
        <v>174</v>
      </c>
      <c r="F5888" s="46">
        <f>IF(Cadastro_Cargas!$E$8=0,0,IF(Perfil_Area!$O$7=0,0,MIN(Cadastro_Cargas!$E$8,MAX(Cadastro_Cargas!$F$8,Perfil_Area!$O$7*RANDBETWEEN(85,115)/100))))</f>
        <v>0</v>
      </c>
    </row>
    <row r="5889" ht="15.0" customHeight="1">
      <c r="A5889" s="45">
        <v>45675.5</v>
      </c>
      <c r="B5889" s="35">
        <v>12.0</v>
      </c>
      <c r="C5889" s="35" t="s">
        <v>129</v>
      </c>
      <c r="D5889" s="36" t="s">
        <v>104</v>
      </c>
      <c r="E5889" s="35" t="s">
        <v>173</v>
      </c>
      <c r="F5889" s="46">
        <f>IF(Cadastro_Cargas!$E$9=0,0,IF(Perfil_Area!$O$10=0,0,MIN(Cadastro_Cargas!$E$9,MAX(Cadastro_Cargas!$F$9,Perfil_Area!$O$10*RANDBETWEEN(85,115)/100))))</f>
        <v>0</v>
      </c>
    </row>
    <row r="5890" ht="15.0" customHeight="1">
      <c r="A5890" s="45">
        <v>45675.5</v>
      </c>
      <c r="B5890" s="35">
        <v>12.0</v>
      </c>
      <c r="C5890" s="35" t="s">
        <v>129</v>
      </c>
      <c r="D5890" s="36" t="s">
        <v>105</v>
      </c>
      <c r="E5890" s="35" t="s">
        <v>173</v>
      </c>
      <c r="F5890" s="46">
        <f>IF(Cadastro_Cargas!$E$10=0,0,IF(Perfil_Area!$O$12=0,0,MIN(Cadastro_Cargas!$E$10,MAX(Cadastro_Cargas!$F$10,Perfil_Area!$O$12*RANDBETWEEN(85,115)/100))))</f>
        <v>0</v>
      </c>
    </row>
    <row r="5891" ht="15.0" customHeight="1">
      <c r="A5891" s="45">
        <v>45675.5</v>
      </c>
      <c r="B5891" s="35">
        <v>12.0</v>
      </c>
      <c r="C5891" s="35" t="s">
        <v>129</v>
      </c>
      <c r="D5891" s="36" t="s">
        <v>106</v>
      </c>
      <c r="E5891" s="35" t="s">
        <v>173</v>
      </c>
      <c r="F5891" s="46">
        <f>IF(Cadastro_Cargas!$E$11=0,0,IF(Perfil_Area!$O$14=0,0,MIN(Cadastro_Cargas!$E$11,MAX(Cadastro_Cargas!$F$11,Perfil_Area!$O$14*RANDBETWEEN(85,115)/100))))</f>
        <v>2.239791976</v>
      </c>
    </row>
    <row r="5892" ht="15.0" customHeight="1">
      <c r="A5892" s="45">
        <v>45675.5</v>
      </c>
      <c r="B5892" s="35">
        <v>12.0</v>
      </c>
      <c r="C5892" s="35" t="s">
        <v>129</v>
      </c>
      <c r="D5892" s="36" t="s">
        <v>107</v>
      </c>
      <c r="E5892" s="35" t="s">
        <v>173</v>
      </c>
      <c r="F5892" s="46">
        <f>IF(Cadastro_Cargas!$E$12=0,0,IF(Perfil_Area!$O$16=0,0,MIN(Cadastro_Cargas!$E$12,MAX(Cadastro_Cargas!$F$12,Perfil_Area!$O$16*RANDBETWEEN(85,115)/100))))</f>
        <v>0.19</v>
      </c>
    </row>
    <row r="5893" ht="15.0" customHeight="1">
      <c r="A5893" s="45">
        <v>45675.5</v>
      </c>
      <c r="B5893" s="35">
        <v>12.0</v>
      </c>
      <c r="C5893" s="35" t="s">
        <v>129</v>
      </c>
      <c r="D5893" s="39" t="s">
        <v>31</v>
      </c>
      <c r="E5893" s="35" t="s">
        <v>174</v>
      </c>
      <c r="F5893" s="46">
        <f>IF(Cadastro_Cargas!$E$13=0,0,IF(Perfil_Area!$O$4=0,0,MIN(Cadastro_Cargas!$E$13,MAX(Cadastro_Cargas!$F$13,Perfil_Area!$O$4*RANDBETWEEN(85,115)/100))))</f>
        <v>3.61325</v>
      </c>
    </row>
    <row r="5894" ht="15.0" customHeight="1">
      <c r="A5894" s="45">
        <v>45675.5</v>
      </c>
      <c r="B5894" s="35">
        <v>12.0</v>
      </c>
      <c r="C5894" s="35" t="s">
        <v>129</v>
      </c>
      <c r="D5894" s="40" t="s">
        <v>44</v>
      </c>
      <c r="E5894" s="35" t="s">
        <v>174</v>
      </c>
      <c r="F5894" s="46">
        <f>IF(Cadastro_Cargas!$E$14=0,0,IF(Perfil_Area!$O$6=0,0,MIN(Cadastro_Cargas!$E$14,MAX(Cadastro_Cargas!$F$14,Perfil_Area!$O$6*RANDBETWEEN(85,115)/100))))</f>
        <v>0.514</v>
      </c>
    </row>
    <row r="5895" ht="15.0" customHeight="1">
      <c r="A5895" s="45">
        <v>45675.5</v>
      </c>
      <c r="B5895" s="35">
        <v>12.0</v>
      </c>
      <c r="C5895" s="35" t="s">
        <v>129</v>
      </c>
      <c r="D5895" s="41" t="s">
        <v>56</v>
      </c>
      <c r="E5895" s="35" t="s">
        <v>174</v>
      </c>
      <c r="F5895" s="46">
        <f>IF(Cadastro_Cargas!$E$15=0,0,IF(Perfil_Area!$O$8=0,0,MIN(Cadastro_Cargas!$E$15,MAX(Cadastro_Cargas!$F$15,Perfil_Area!$O$8*RANDBETWEEN(85,115)/100))))</f>
        <v>0</v>
      </c>
    </row>
    <row r="5896" ht="15.0" customHeight="1">
      <c r="A5896" s="45">
        <v>45675.5416666667</v>
      </c>
      <c r="B5896" s="35">
        <v>13.0</v>
      </c>
      <c r="C5896" s="35" t="s">
        <v>128</v>
      </c>
      <c r="D5896" s="36" t="s">
        <v>104</v>
      </c>
      <c r="E5896" s="35" t="s">
        <v>173</v>
      </c>
      <c r="F5896" s="46">
        <f>IF(Cadastro_Cargas!$E$2=0,0,IF(Perfil_Area!$P$9=0,0,MIN(Cadastro_Cargas!$E$2,MAX(Cadastro_Cargas!$F$2,Perfil_Area!$P$9*RANDBETWEEN(85,115)/100))))</f>
        <v>0</v>
      </c>
    </row>
    <row r="5897" ht="15.0" customHeight="1">
      <c r="A5897" s="45">
        <v>45675.5416666667</v>
      </c>
      <c r="B5897" s="35">
        <v>13.0</v>
      </c>
      <c r="C5897" s="35" t="s">
        <v>128</v>
      </c>
      <c r="D5897" s="36" t="s">
        <v>105</v>
      </c>
      <c r="E5897" s="35" t="s">
        <v>173</v>
      </c>
      <c r="F5897" s="46">
        <f>IF(Cadastro_Cargas!$E$3=0,0,IF(Perfil_Area!$P$11=0,0,MIN(Cadastro_Cargas!$E$3,MAX(Cadastro_Cargas!$F$3,Perfil_Area!$P$11*RANDBETWEEN(85,115)/100))))</f>
        <v>0</v>
      </c>
    </row>
    <row r="5898" ht="15.0" customHeight="1">
      <c r="A5898" s="45">
        <v>45675.5416666667</v>
      </c>
      <c r="B5898" s="35">
        <v>13.0</v>
      </c>
      <c r="C5898" s="35" t="s">
        <v>128</v>
      </c>
      <c r="D5898" s="36" t="s">
        <v>106</v>
      </c>
      <c r="E5898" s="35" t="s">
        <v>173</v>
      </c>
      <c r="F5898" s="46">
        <f>IF(Cadastro_Cargas!$E$4=0,0,IF(Perfil_Area!$P$13=0,0,MIN(Cadastro_Cargas!$E$4,MAX(Cadastro_Cargas!$F$4,Perfil_Area!$P$13*RANDBETWEEN(85,115)/100))))</f>
        <v>0</v>
      </c>
    </row>
    <row r="5899" ht="15.0" customHeight="1">
      <c r="A5899" s="45">
        <v>45675.5416666667</v>
      </c>
      <c r="B5899" s="35">
        <v>13.0</v>
      </c>
      <c r="C5899" s="35" t="s">
        <v>128</v>
      </c>
      <c r="D5899" s="36" t="s">
        <v>107</v>
      </c>
      <c r="E5899" s="35" t="s">
        <v>173</v>
      </c>
      <c r="F5899" s="46">
        <f>IF(Cadastro_Cargas!$E$5=0,0,IF(Perfil_Area!$P$15=0,0,MIN(Cadastro_Cargas!$E$5,MAX(Cadastro_Cargas!$F$5,Perfil_Area!$P$15*RANDBETWEEN(85,115)/100))))</f>
        <v>0.2</v>
      </c>
    </row>
    <row r="5900" ht="15.0" customHeight="1">
      <c r="A5900" s="45">
        <v>45675.5416666667</v>
      </c>
      <c r="B5900" s="35">
        <v>13.0</v>
      </c>
      <c r="C5900" s="35" t="s">
        <v>128</v>
      </c>
      <c r="D5900" s="39" t="s">
        <v>31</v>
      </c>
      <c r="E5900" s="35" t="s">
        <v>174</v>
      </c>
      <c r="F5900" s="46">
        <f>IF(Cadastro_Cargas!$E$6=0,0,IF(Perfil_Area!$P$3=0,0,MIN(Cadastro_Cargas!$E$6,MAX(Cadastro_Cargas!$F$6,Perfil_Area!$P$3*RANDBETWEEN(85,115)/100))))</f>
        <v>1.8786</v>
      </c>
    </row>
    <row r="5901" ht="15.0" customHeight="1">
      <c r="A5901" s="45">
        <v>45675.5416666667</v>
      </c>
      <c r="B5901" s="35">
        <v>13.0</v>
      </c>
      <c r="C5901" s="35" t="s">
        <v>128</v>
      </c>
      <c r="D5901" s="40" t="s">
        <v>44</v>
      </c>
      <c r="E5901" s="35" t="s">
        <v>174</v>
      </c>
      <c r="F5901" s="46">
        <f>IF(Cadastro_Cargas!$E$7=0,0,IF(Perfil_Area!$P$5=0,0,MIN(Cadastro_Cargas!$E$7,MAX(Cadastro_Cargas!$F$7,Perfil_Area!$P$5*RANDBETWEEN(85,115)/100))))</f>
        <v>0.354</v>
      </c>
    </row>
    <row r="5902" ht="15.0" customHeight="1">
      <c r="A5902" s="45">
        <v>45675.5416666667</v>
      </c>
      <c r="B5902" s="35">
        <v>13.0</v>
      </c>
      <c r="C5902" s="35" t="s">
        <v>128</v>
      </c>
      <c r="D5902" s="41" t="s">
        <v>56</v>
      </c>
      <c r="E5902" s="35" t="s">
        <v>174</v>
      </c>
      <c r="F5902" s="46">
        <f>IF(Cadastro_Cargas!$E$8=0,0,IF(Perfil_Area!$P$7=0,0,MIN(Cadastro_Cargas!$E$8,MAX(Cadastro_Cargas!$F$8,Perfil_Area!$P$7*RANDBETWEEN(85,115)/100))))</f>
        <v>0</v>
      </c>
    </row>
    <row r="5903" ht="15.0" customHeight="1">
      <c r="A5903" s="45">
        <v>45675.5416666667</v>
      </c>
      <c r="B5903" s="35">
        <v>13.0</v>
      </c>
      <c r="C5903" s="35" t="s">
        <v>129</v>
      </c>
      <c r="D5903" s="36" t="s">
        <v>104</v>
      </c>
      <c r="E5903" s="35" t="s">
        <v>173</v>
      </c>
      <c r="F5903" s="46">
        <f>IF(Cadastro_Cargas!$E$9=0,0,IF(Perfil_Area!$P$10=0,0,MIN(Cadastro_Cargas!$E$9,MAX(Cadastro_Cargas!$F$9,Perfil_Area!$P$10*RANDBETWEEN(85,115)/100))))</f>
        <v>0</v>
      </c>
    </row>
    <row r="5904" ht="15.0" customHeight="1">
      <c r="A5904" s="45">
        <v>45675.5416666667</v>
      </c>
      <c r="B5904" s="35">
        <v>13.0</v>
      </c>
      <c r="C5904" s="35" t="s">
        <v>129</v>
      </c>
      <c r="D5904" s="36" t="s">
        <v>105</v>
      </c>
      <c r="E5904" s="35" t="s">
        <v>173</v>
      </c>
      <c r="F5904" s="46">
        <f>IF(Cadastro_Cargas!$E$10=0,0,IF(Perfil_Area!$P$12=0,0,MIN(Cadastro_Cargas!$E$10,MAX(Cadastro_Cargas!$F$10,Perfil_Area!$P$12*RANDBETWEEN(85,115)/100))))</f>
        <v>0</v>
      </c>
    </row>
    <row r="5905" ht="15.0" customHeight="1">
      <c r="A5905" s="45">
        <v>45675.5416666667</v>
      </c>
      <c r="B5905" s="35">
        <v>13.0</v>
      </c>
      <c r="C5905" s="35" t="s">
        <v>129</v>
      </c>
      <c r="D5905" s="36" t="s">
        <v>106</v>
      </c>
      <c r="E5905" s="35" t="s">
        <v>173</v>
      </c>
      <c r="F5905" s="46">
        <f>IF(Cadastro_Cargas!$E$11=0,0,IF(Perfil_Area!$P$14=0,0,MIN(Cadastro_Cargas!$E$11,MAX(Cadastro_Cargas!$F$11,Perfil_Area!$P$14*RANDBETWEEN(85,115)/100))))</f>
        <v>2.367013373</v>
      </c>
    </row>
    <row r="5906" ht="15.0" customHeight="1">
      <c r="A5906" s="45">
        <v>45675.5416666667</v>
      </c>
      <c r="B5906" s="35">
        <v>13.0</v>
      </c>
      <c r="C5906" s="35" t="s">
        <v>129</v>
      </c>
      <c r="D5906" s="36" t="s">
        <v>107</v>
      </c>
      <c r="E5906" s="35" t="s">
        <v>173</v>
      </c>
      <c r="F5906" s="46">
        <f>IF(Cadastro_Cargas!$E$12=0,0,IF(Perfil_Area!$P$16=0,0,MIN(Cadastro_Cargas!$E$12,MAX(Cadastro_Cargas!$F$12,Perfil_Area!$P$16*RANDBETWEEN(85,115)/100))))</f>
        <v>0.182</v>
      </c>
    </row>
    <row r="5907" ht="15.0" customHeight="1">
      <c r="A5907" s="45">
        <v>45675.5416666667</v>
      </c>
      <c r="B5907" s="35">
        <v>13.0</v>
      </c>
      <c r="C5907" s="35" t="s">
        <v>129</v>
      </c>
      <c r="D5907" s="39" t="s">
        <v>31</v>
      </c>
      <c r="E5907" s="35" t="s">
        <v>174</v>
      </c>
      <c r="F5907" s="46">
        <f>IF(Cadastro_Cargas!$E$13=0,0,IF(Perfil_Area!$P$4=0,0,MIN(Cadastro_Cargas!$E$13,MAX(Cadastro_Cargas!$F$13,Perfil_Area!$P$4*RANDBETWEEN(85,115)/100))))</f>
        <v>3.725</v>
      </c>
    </row>
    <row r="5908" ht="15.0" customHeight="1">
      <c r="A5908" s="45">
        <v>45675.5416666667</v>
      </c>
      <c r="B5908" s="35">
        <v>13.0</v>
      </c>
      <c r="C5908" s="35" t="s">
        <v>129</v>
      </c>
      <c r="D5908" s="40" t="s">
        <v>44</v>
      </c>
      <c r="E5908" s="35" t="s">
        <v>174</v>
      </c>
      <c r="F5908" s="46">
        <f>IF(Cadastro_Cargas!$E$14=0,0,IF(Perfil_Area!$P$6=0,0,MIN(Cadastro_Cargas!$E$14,MAX(Cadastro_Cargas!$F$14,Perfil_Area!$P$6*RANDBETWEEN(85,115)/100))))</f>
        <v>0.514</v>
      </c>
    </row>
    <row r="5909" ht="15.0" customHeight="1">
      <c r="A5909" s="45">
        <v>45675.5416666667</v>
      </c>
      <c r="B5909" s="35">
        <v>13.0</v>
      </c>
      <c r="C5909" s="35" t="s">
        <v>129</v>
      </c>
      <c r="D5909" s="41" t="s">
        <v>56</v>
      </c>
      <c r="E5909" s="35" t="s">
        <v>174</v>
      </c>
      <c r="F5909" s="46">
        <f>IF(Cadastro_Cargas!$E$15=0,0,IF(Perfil_Area!$P$8=0,0,MIN(Cadastro_Cargas!$E$15,MAX(Cadastro_Cargas!$F$15,Perfil_Area!$P$8*RANDBETWEEN(85,115)/100))))</f>
        <v>0</v>
      </c>
    </row>
    <row r="5910" ht="15.0" customHeight="1">
      <c r="A5910" s="45">
        <v>45675.5833333333</v>
      </c>
      <c r="B5910" s="35">
        <v>14.0</v>
      </c>
      <c r="C5910" s="35" t="s">
        <v>128</v>
      </c>
      <c r="D5910" s="36" t="s">
        <v>104</v>
      </c>
      <c r="E5910" s="35" t="s">
        <v>173</v>
      </c>
      <c r="F5910" s="46">
        <f>IF(Cadastro_Cargas!$E$2=0,0,IF(Perfil_Area!$Q$9=0,0,MIN(Cadastro_Cargas!$E$2,MAX(Cadastro_Cargas!$F$2,Perfil_Area!$Q$9*RANDBETWEEN(85,115)/100))))</f>
        <v>0</v>
      </c>
    </row>
    <row r="5911" ht="15.0" customHeight="1">
      <c r="A5911" s="45">
        <v>45675.5833333333</v>
      </c>
      <c r="B5911" s="35">
        <v>14.0</v>
      </c>
      <c r="C5911" s="35" t="s">
        <v>128</v>
      </c>
      <c r="D5911" s="36" t="s">
        <v>105</v>
      </c>
      <c r="E5911" s="35" t="s">
        <v>173</v>
      </c>
      <c r="F5911" s="46">
        <f>IF(Cadastro_Cargas!$E$3=0,0,IF(Perfil_Area!$Q$11=0,0,MIN(Cadastro_Cargas!$E$3,MAX(Cadastro_Cargas!$F$3,Perfil_Area!$Q$11*RANDBETWEEN(85,115)/100))))</f>
        <v>0</v>
      </c>
    </row>
    <row r="5912" ht="15.0" customHeight="1">
      <c r="A5912" s="45">
        <v>45675.5833333333</v>
      </c>
      <c r="B5912" s="35">
        <v>14.0</v>
      </c>
      <c r="C5912" s="35" t="s">
        <v>128</v>
      </c>
      <c r="D5912" s="36" t="s">
        <v>106</v>
      </c>
      <c r="E5912" s="35" t="s">
        <v>173</v>
      </c>
      <c r="F5912" s="46">
        <f>IF(Cadastro_Cargas!$E$4=0,0,IF(Perfil_Area!$Q$13=0,0,MIN(Cadastro_Cargas!$E$4,MAX(Cadastro_Cargas!$F$4,Perfil_Area!$Q$13*RANDBETWEEN(85,115)/100))))</f>
        <v>0</v>
      </c>
    </row>
    <row r="5913" ht="15.0" customHeight="1">
      <c r="A5913" s="45">
        <v>45675.5833333333</v>
      </c>
      <c r="B5913" s="35">
        <v>14.0</v>
      </c>
      <c r="C5913" s="35" t="s">
        <v>128</v>
      </c>
      <c r="D5913" s="36" t="s">
        <v>107</v>
      </c>
      <c r="E5913" s="35" t="s">
        <v>173</v>
      </c>
      <c r="F5913" s="46">
        <f>IF(Cadastro_Cargas!$E$5=0,0,IF(Perfil_Area!$Q$15=0,0,MIN(Cadastro_Cargas!$E$5,MAX(Cadastro_Cargas!$F$5,Perfil_Area!$Q$15*RANDBETWEEN(85,115)/100))))</f>
        <v>0.182</v>
      </c>
    </row>
    <row r="5914" ht="15.0" customHeight="1">
      <c r="A5914" s="45">
        <v>45675.5833333333</v>
      </c>
      <c r="B5914" s="35">
        <v>14.0</v>
      </c>
      <c r="C5914" s="35" t="s">
        <v>128</v>
      </c>
      <c r="D5914" s="39" t="s">
        <v>31</v>
      </c>
      <c r="E5914" s="35" t="s">
        <v>174</v>
      </c>
      <c r="F5914" s="46">
        <f>IF(Cadastro_Cargas!$E$6=0,0,IF(Perfil_Area!$Q$3=0,0,MIN(Cadastro_Cargas!$E$6,MAX(Cadastro_Cargas!$F$6,Perfil_Area!$Q$3*RANDBETWEEN(85,115)/100))))</f>
        <v>1.8988</v>
      </c>
    </row>
    <row r="5915" ht="15.0" customHeight="1">
      <c r="A5915" s="45">
        <v>45675.5833333333</v>
      </c>
      <c r="B5915" s="35">
        <v>14.0</v>
      </c>
      <c r="C5915" s="35" t="s">
        <v>128</v>
      </c>
      <c r="D5915" s="40" t="s">
        <v>44</v>
      </c>
      <c r="E5915" s="35" t="s">
        <v>174</v>
      </c>
      <c r="F5915" s="46">
        <f>IF(Cadastro_Cargas!$E$7=0,0,IF(Perfil_Area!$Q$5=0,0,MIN(Cadastro_Cargas!$E$7,MAX(Cadastro_Cargas!$F$7,Perfil_Area!$Q$5*RANDBETWEEN(85,115)/100))))</f>
        <v>0.354</v>
      </c>
    </row>
    <row r="5916" ht="15.0" customHeight="1">
      <c r="A5916" s="45">
        <v>45675.5833333333</v>
      </c>
      <c r="B5916" s="35">
        <v>14.0</v>
      </c>
      <c r="C5916" s="35" t="s">
        <v>128</v>
      </c>
      <c r="D5916" s="41" t="s">
        <v>56</v>
      </c>
      <c r="E5916" s="35" t="s">
        <v>174</v>
      </c>
      <c r="F5916" s="46">
        <f>IF(Cadastro_Cargas!$E$8=0,0,IF(Perfil_Area!$Q$7=0,0,MIN(Cadastro_Cargas!$E$8,MAX(Cadastro_Cargas!$F$8,Perfil_Area!$Q$7*RANDBETWEEN(85,115)/100))))</f>
        <v>0</v>
      </c>
    </row>
    <row r="5917" ht="15.0" customHeight="1">
      <c r="A5917" s="45">
        <v>45675.5833333333</v>
      </c>
      <c r="B5917" s="35">
        <v>14.0</v>
      </c>
      <c r="C5917" s="35" t="s">
        <v>129</v>
      </c>
      <c r="D5917" s="36" t="s">
        <v>104</v>
      </c>
      <c r="E5917" s="35" t="s">
        <v>173</v>
      </c>
      <c r="F5917" s="46">
        <f>IF(Cadastro_Cargas!$E$9=0,0,IF(Perfil_Area!$Q$10=0,0,MIN(Cadastro_Cargas!$E$9,MAX(Cadastro_Cargas!$F$9,Perfil_Area!$Q$10*RANDBETWEEN(85,115)/100))))</f>
        <v>0</v>
      </c>
    </row>
    <row r="5918" ht="15.0" customHeight="1">
      <c r="A5918" s="45">
        <v>45675.5833333333</v>
      </c>
      <c r="B5918" s="35">
        <v>14.0</v>
      </c>
      <c r="C5918" s="35" t="s">
        <v>129</v>
      </c>
      <c r="D5918" s="36" t="s">
        <v>105</v>
      </c>
      <c r="E5918" s="35" t="s">
        <v>173</v>
      </c>
      <c r="F5918" s="46">
        <f>IF(Cadastro_Cargas!$E$10=0,0,IF(Perfil_Area!$Q$12=0,0,MIN(Cadastro_Cargas!$E$10,MAX(Cadastro_Cargas!$F$10,Perfil_Area!$Q$12*RANDBETWEEN(85,115)/100))))</f>
        <v>15.136</v>
      </c>
    </row>
    <row r="5919" ht="15.0" customHeight="1">
      <c r="A5919" s="45">
        <v>45675.5833333333</v>
      </c>
      <c r="B5919" s="35">
        <v>14.0</v>
      </c>
      <c r="C5919" s="35" t="s">
        <v>129</v>
      </c>
      <c r="D5919" s="36" t="s">
        <v>106</v>
      </c>
      <c r="E5919" s="35" t="s">
        <v>173</v>
      </c>
      <c r="F5919" s="46">
        <f>IF(Cadastro_Cargas!$E$11=0,0,IF(Perfil_Area!$Q$14=0,0,MIN(Cadastro_Cargas!$E$11,MAX(Cadastro_Cargas!$F$11,Perfil_Area!$Q$14*RANDBETWEEN(85,115)/100))))</f>
        <v>2.367013373</v>
      </c>
    </row>
    <row r="5920" ht="15.0" customHeight="1">
      <c r="A5920" s="45">
        <v>45675.5833333333</v>
      </c>
      <c r="B5920" s="35">
        <v>14.0</v>
      </c>
      <c r="C5920" s="35" t="s">
        <v>129</v>
      </c>
      <c r="D5920" s="36" t="s">
        <v>107</v>
      </c>
      <c r="E5920" s="35" t="s">
        <v>173</v>
      </c>
      <c r="F5920" s="46">
        <f>IF(Cadastro_Cargas!$E$12=0,0,IF(Perfil_Area!$Q$16=0,0,MIN(Cadastro_Cargas!$E$12,MAX(Cadastro_Cargas!$F$12,Perfil_Area!$Q$16*RANDBETWEEN(85,115)/100))))</f>
        <v>0.2</v>
      </c>
    </row>
    <row r="5921" ht="15.0" customHeight="1">
      <c r="A5921" s="45">
        <v>45675.5833333333</v>
      </c>
      <c r="B5921" s="35">
        <v>14.0</v>
      </c>
      <c r="C5921" s="35" t="s">
        <v>129</v>
      </c>
      <c r="D5921" s="39" t="s">
        <v>31</v>
      </c>
      <c r="E5921" s="35" t="s">
        <v>174</v>
      </c>
      <c r="F5921" s="46">
        <f>IF(Cadastro_Cargas!$E$13=0,0,IF(Perfil_Area!$Q$4=0,0,MIN(Cadastro_Cargas!$E$13,MAX(Cadastro_Cargas!$F$13,Perfil_Area!$Q$4*RANDBETWEEN(85,115)/100))))</f>
        <v>3.53875</v>
      </c>
    </row>
    <row r="5922" ht="15.0" customHeight="1">
      <c r="A5922" s="45">
        <v>45675.5833333333</v>
      </c>
      <c r="B5922" s="35">
        <v>14.0</v>
      </c>
      <c r="C5922" s="35" t="s">
        <v>129</v>
      </c>
      <c r="D5922" s="40" t="s">
        <v>44</v>
      </c>
      <c r="E5922" s="35" t="s">
        <v>174</v>
      </c>
      <c r="F5922" s="46">
        <f>IF(Cadastro_Cargas!$E$14=0,0,IF(Perfil_Area!$Q$6=0,0,MIN(Cadastro_Cargas!$E$14,MAX(Cadastro_Cargas!$F$14,Perfil_Area!$Q$6*RANDBETWEEN(85,115)/100))))</f>
        <v>0.514</v>
      </c>
    </row>
    <row r="5923" ht="15.0" customHeight="1">
      <c r="A5923" s="45">
        <v>45675.5833333333</v>
      </c>
      <c r="B5923" s="35">
        <v>14.0</v>
      </c>
      <c r="C5923" s="35" t="s">
        <v>129</v>
      </c>
      <c r="D5923" s="41" t="s">
        <v>56</v>
      </c>
      <c r="E5923" s="35" t="s">
        <v>174</v>
      </c>
      <c r="F5923" s="46">
        <f>IF(Cadastro_Cargas!$E$15=0,0,IF(Perfil_Area!$Q$8=0,0,MIN(Cadastro_Cargas!$E$15,MAX(Cadastro_Cargas!$F$15,Perfil_Area!$Q$8*RANDBETWEEN(85,115)/100))))</f>
        <v>0</v>
      </c>
    </row>
    <row r="5924" ht="15.0" customHeight="1">
      <c r="A5924" s="45">
        <v>45675.625</v>
      </c>
      <c r="B5924" s="35">
        <v>15.0</v>
      </c>
      <c r="C5924" s="35" t="s">
        <v>128</v>
      </c>
      <c r="D5924" s="36" t="s">
        <v>104</v>
      </c>
      <c r="E5924" s="35" t="s">
        <v>173</v>
      </c>
      <c r="F5924" s="46">
        <f>IF(Cadastro_Cargas!$E$2=0,0,IF(Perfil_Area!$R$9=0,0,MIN(Cadastro_Cargas!$E$2,MAX(Cadastro_Cargas!$F$2,Perfil_Area!$R$9*RANDBETWEEN(85,115)/100))))</f>
        <v>0</v>
      </c>
    </row>
    <row r="5925" ht="15.0" customHeight="1">
      <c r="A5925" s="45">
        <v>45675.625</v>
      </c>
      <c r="B5925" s="35">
        <v>15.0</v>
      </c>
      <c r="C5925" s="35" t="s">
        <v>128</v>
      </c>
      <c r="D5925" s="36" t="s">
        <v>105</v>
      </c>
      <c r="E5925" s="35" t="s">
        <v>173</v>
      </c>
      <c r="F5925" s="46">
        <f>IF(Cadastro_Cargas!$E$3=0,0,IF(Perfil_Area!$R$11=0,0,MIN(Cadastro_Cargas!$E$3,MAX(Cadastro_Cargas!$F$3,Perfil_Area!$R$11*RANDBETWEEN(85,115)/100))))</f>
        <v>0</v>
      </c>
    </row>
    <row r="5926" ht="15.0" customHeight="1">
      <c r="A5926" s="45">
        <v>45675.625</v>
      </c>
      <c r="B5926" s="35">
        <v>15.0</v>
      </c>
      <c r="C5926" s="35" t="s">
        <v>128</v>
      </c>
      <c r="D5926" s="36" t="s">
        <v>106</v>
      </c>
      <c r="E5926" s="35" t="s">
        <v>173</v>
      </c>
      <c r="F5926" s="46">
        <f>IF(Cadastro_Cargas!$E$4=0,0,IF(Perfil_Area!$R$13=0,0,MIN(Cadastro_Cargas!$E$4,MAX(Cadastro_Cargas!$F$4,Perfil_Area!$R$13*RANDBETWEEN(85,115)/100))))</f>
        <v>0</v>
      </c>
    </row>
    <row r="5927" ht="15.0" customHeight="1">
      <c r="A5927" s="45">
        <v>45675.625</v>
      </c>
      <c r="B5927" s="35">
        <v>15.0</v>
      </c>
      <c r="C5927" s="35" t="s">
        <v>128</v>
      </c>
      <c r="D5927" s="36" t="s">
        <v>107</v>
      </c>
      <c r="E5927" s="35" t="s">
        <v>173</v>
      </c>
      <c r="F5927" s="46">
        <f>IF(Cadastro_Cargas!$E$5=0,0,IF(Perfil_Area!$R$15=0,0,MIN(Cadastro_Cargas!$E$5,MAX(Cadastro_Cargas!$F$5,Perfil_Area!$R$15*RANDBETWEEN(85,115)/100))))</f>
        <v>0.194</v>
      </c>
    </row>
    <row r="5928" ht="15.0" customHeight="1">
      <c r="A5928" s="45">
        <v>45675.625</v>
      </c>
      <c r="B5928" s="35">
        <v>15.0</v>
      </c>
      <c r="C5928" s="35" t="s">
        <v>128</v>
      </c>
      <c r="D5928" s="39" t="s">
        <v>31</v>
      </c>
      <c r="E5928" s="35" t="s">
        <v>174</v>
      </c>
      <c r="F5928" s="46">
        <f>IF(Cadastro_Cargas!$E$6=0,0,IF(Perfil_Area!$R$3=0,0,MIN(Cadastro_Cargas!$E$6,MAX(Cadastro_Cargas!$F$6,Perfil_Area!$R$3*RANDBETWEEN(85,115)/100))))</f>
        <v>2.02</v>
      </c>
    </row>
    <row r="5929" ht="15.0" customHeight="1">
      <c r="A5929" s="45">
        <v>45675.625</v>
      </c>
      <c r="B5929" s="35">
        <v>15.0</v>
      </c>
      <c r="C5929" s="35" t="s">
        <v>128</v>
      </c>
      <c r="D5929" s="40" t="s">
        <v>44</v>
      </c>
      <c r="E5929" s="35" t="s">
        <v>174</v>
      </c>
      <c r="F5929" s="46">
        <f>IF(Cadastro_Cargas!$E$7=0,0,IF(Perfil_Area!$R$5=0,0,MIN(Cadastro_Cargas!$E$7,MAX(Cadastro_Cargas!$F$7,Perfil_Area!$R$5*RANDBETWEEN(85,115)/100))))</f>
        <v>0.354</v>
      </c>
    </row>
    <row r="5930" ht="15.0" customHeight="1">
      <c r="A5930" s="45">
        <v>45675.625</v>
      </c>
      <c r="B5930" s="35">
        <v>15.0</v>
      </c>
      <c r="C5930" s="35" t="s">
        <v>128</v>
      </c>
      <c r="D5930" s="41" t="s">
        <v>56</v>
      </c>
      <c r="E5930" s="35" t="s">
        <v>174</v>
      </c>
      <c r="F5930" s="46">
        <f>IF(Cadastro_Cargas!$E$8=0,0,IF(Perfil_Area!$R$7=0,0,MIN(Cadastro_Cargas!$E$8,MAX(Cadastro_Cargas!$F$8,Perfil_Area!$R$7*RANDBETWEEN(85,115)/100))))</f>
        <v>0</v>
      </c>
    </row>
    <row r="5931" ht="15.0" customHeight="1">
      <c r="A5931" s="45">
        <v>45675.625</v>
      </c>
      <c r="B5931" s="35">
        <v>15.0</v>
      </c>
      <c r="C5931" s="35" t="s">
        <v>129</v>
      </c>
      <c r="D5931" s="36" t="s">
        <v>104</v>
      </c>
      <c r="E5931" s="35" t="s">
        <v>173</v>
      </c>
      <c r="F5931" s="46">
        <f>IF(Cadastro_Cargas!$E$9=0,0,IF(Perfil_Area!$R$10=0,0,MIN(Cadastro_Cargas!$E$9,MAX(Cadastro_Cargas!$F$9,Perfil_Area!$R$10*RANDBETWEEN(85,115)/100))))</f>
        <v>0</v>
      </c>
    </row>
    <row r="5932" ht="15.0" customHeight="1">
      <c r="A5932" s="45">
        <v>45675.625</v>
      </c>
      <c r="B5932" s="35">
        <v>15.0</v>
      </c>
      <c r="C5932" s="35" t="s">
        <v>129</v>
      </c>
      <c r="D5932" s="36" t="s">
        <v>105</v>
      </c>
      <c r="E5932" s="35" t="s">
        <v>173</v>
      </c>
      <c r="F5932" s="46">
        <f>IF(Cadastro_Cargas!$E$10=0,0,IF(Perfil_Area!$R$12=0,0,MIN(Cadastro_Cargas!$E$10,MAX(Cadastro_Cargas!$F$10,Perfil_Area!$R$12*RANDBETWEEN(85,115)/100))))</f>
        <v>17.6</v>
      </c>
    </row>
    <row r="5933" ht="15.0" customHeight="1">
      <c r="A5933" s="45">
        <v>45675.625</v>
      </c>
      <c r="B5933" s="35">
        <v>15.0</v>
      </c>
      <c r="C5933" s="35" t="s">
        <v>129</v>
      </c>
      <c r="D5933" s="36" t="s">
        <v>106</v>
      </c>
      <c r="E5933" s="35" t="s">
        <v>173</v>
      </c>
      <c r="F5933" s="46">
        <f>IF(Cadastro_Cargas!$E$11=0,0,IF(Perfil_Area!$R$14=0,0,MIN(Cadastro_Cargas!$E$11,MAX(Cadastro_Cargas!$F$11,Perfil_Area!$R$14*RANDBETWEEN(85,115)/100))))</f>
        <v>2.367013373</v>
      </c>
    </row>
    <row r="5934" ht="15.0" customHeight="1">
      <c r="A5934" s="45">
        <v>45675.625</v>
      </c>
      <c r="B5934" s="35">
        <v>15.0</v>
      </c>
      <c r="C5934" s="35" t="s">
        <v>129</v>
      </c>
      <c r="D5934" s="36" t="s">
        <v>107</v>
      </c>
      <c r="E5934" s="35" t="s">
        <v>173</v>
      </c>
      <c r="F5934" s="46">
        <f>IF(Cadastro_Cargas!$E$12=0,0,IF(Perfil_Area!$R$16=0,0,MIN(Cadastro_Cargas!$E$12,MAX(Cadastro_Cargas!$F$12,Perfil_Area!$R$16*RANDBETWEEN(85,115)/100))))</f>
        <v>0.18</v>
      </c>
    </row>
    <row r="5935" ht="15.0" customHeight="1">
      <c r="A5935" s="45">
        <v>45675.625</v>
      </c>
      <c r="B5935" s="35">
        <v>15.0</v>
      </c>
      <c r="C5935" s="35" t="s">
        <v>129</v>
      </c>
      <c r="D5935" s="39" t="s">
        <v>31</v>
      </c>
      <c r="E5935" s="35" t="s">
        <v>174</v>
      </c>
      <c r="F5935" s="46">
        <f>IF(Cadastro_Cargas!$E$13=0,0,IF(Perfil_Area!$R$4=0,0,MIN(Cadastro_Cargas!$E$13,MAX(Cadastro_Cargas!$F$13,Perfil_Area!$R$4*RANDBETWEEN(85,115)/100))))</f>
        <v>3.46425</v>
      </c>
    </row>
    <row r="5936" ht="15.0" customHeight="1">
      <c r="A5936" s="45">
        <v>45675.625</v>
      </c>
      <c r="B5936" s="35">
        <v>15.0</v>
      </c>
      <c r="C5936" s="35" t="s">
        <v>129</v>
      </c>
      <c r="D5936" s="40" t="s">
        <v>44</v>
      </c>
      <c r="E5936" s="35" t="s">
        <v>174</v>
      </c>
      <c r="F5936" s="46">
        <f>IF(Cadastro_Cargas!$E$14=0,0,IF(Perfil_Area!$R$6=0,0,MIN(Cadastro_Cargas!$E$14,MAX(Cadastro_Cargas!$F$14,Perfil_Area!$R$6*RANDBETWEEN(85,115)/100))))</f>
        <v>0.514</v>
      </c>
    </row>
    <row r="5937" ht="15.0" customHeight="1">
      <c r="A5937" s="45">
        <v>45675.625</v>
      </c>
      <c r="B5937" s="35">
        <v>15.0</v>
      </c>
      <c r="C5937" s="35" t="s">
        <v>129</v>
      </c>
      <c r="D5937" s="41" t="s">
        <v>56</v>
      </c>
      <c r="E5937" s="35" t="s">
        <v>174</v>
      </c>
      <c r="F5937" s="46">
        <f>IF(Cadastro_Cargas!$E$15=0,0,IF(Perfil_Area!$R$8=0,0,MIN(Cadastro_Cargas!$E$15,MAX(Cadastro_Cargas!$F$15,Perfil_Area!$R$8*RANDBETWEEN(85,115)/100))))</f>
        <v>0</v>
      </c>
    </row>
    <row r="5938" ht="15.0" customHeight="1">
      <c r="A5938" s="45">
        <v>45675.6666666667</v>
      </c>
      <c r="B5938" s="35">
        <v>16.0</v>
      </c>
      <c r="C5938" s="35" t="s">
        <v>128</v>
      </c>
      <c r="D5938" s="36" t="s">
        <v>104</v>
      </c>
      <c r="E5938" s="35" t="s">
        <v>173</v>
      </c>
      <c r="F5938" s="46">
        <f>IF(Cadastro_Cargas!$E$2=0,0,IF(Perfil_Area!$S$9=0,0,MIN(Cadastro_Cargas!$E$2,MAX(Cadastro_Cargas!$F$2,Perfil_Area!$S$9*RANDBETWEEN(85,115)/100))))</f>
        <v>0</v>
      </c>
    </row>
    <row r="5939" ht="15.0" customHeight="1">
      <c r="A5939" s="45">
        <v>45675.6666666667</v>
      </c>
      <c r="B5939" s="35">
        <v>16.0</v>
      </c>
      <c r="C5939" s="35" t="s">
        <v>128</v>
      </c>
      <c r="D5939" s="36" t="s">
        <v>105</v>
      </c>
      <c r="E5939" s="35" t="s">
        <v>173</v>
      </c>
      <c r="F5939" s="46">
        <f>IF(Cadastro_Cargas!$E$3=0,0,IF(Perfil_Area!$S$11=0,0,MIN(Cadastro_Cargas!$E$3,MAX(Cadastro_Cargas!$F$3,Perfil_Area!$S$11*RANDBETWEEN(85,115)/100))))</f>
        <v>0</v>
      </c>
    </row>
    <row r="5940" ht="15.0" customHeight="1">
      <c r="A5940" s="45">
        <v>45675.6666666667</v>
      </c>
      <c r="B5940" s="35">
        <v>16.0</v>
      </c>
      <c r="C5940" s="35" t="s">
        <v>128</v>
      </c>
      <c r="D5940" s="36" t="s">
        <v>106</v>
      </c>
      <c r="E5940" s="35" t="s">
        <v>173</v>
      </c>
      <c r="F5940" s="46">
        <f>IF(Cadastro_Cargas!$E$4=0,0,IF(Perfil_Area!$S$13=0,0,MIN(Cadastro_Cargas!$E$4,MAX(Cadastro_Cargas!$F$4,Perfil_Area!$S$13*RANDBETWEEN(85,115)/100))))</f>
        <v>0</v>
      </c>
    </row>
    <row r="5941" ht="15.0" customHeight="1">
      <c r="A5941" s="45">
        <v>45675.6666666667</v>
      </c>
      <c r="B5941" s="35">
        <v>16.0</v>
      </c>
      <c r="C5941" s="35" t="s">
        <v>128</v>
      </c>
      <c r="D5941" s="36" t="s">
        <v>107</v>
      </c>
      <c r="E5941" s="35" t="s">
        <v>173</v>
      </c>
      <c r="F5941" s="46">
        <f>IF(Cadastro_Cargas!$E$5=0,0,IF(Perfil_Area!$S$15=0,0,MIN(Cadastro_Cargas!$E$5,MAX(Cadastro_Cargas!$F$5,Perfil_Area!$S$15*RANDBETWEEN(85,115)/100))))</f>
        <v>0.17</v>
      </c>
    </row>
    <row r="5942" ht="15.0" customHeight="1">
      <c r="A5942" s="45">
        <v>45675.6666666667</v>
      </c>
      <c r="B5942" s="35">
        <v>16.0</v>
      </c>
      <c r="C5942" s="35" t="s">
        <v>128</v>
      </c>
      <c r="D5942" s="39" t="s">
        <v>31</v>
      </c>
      <c r="E5942" s="35" t="s">
        <v>174</v>
      </c>
      <c r="F5942" s="46">
        <f>IF(Cadastro_Cargas!$E$6=0,0,IF(Perfil_Area!$S$3=0,0,MIN(Cadastro_Cargas!$E$6,MAX(Cadastro_Cargas!$F$6,Perfil_Area!$S$3*RANDBETWEEN(85,115)/100))))</f>
        <v>1.7574</v>
      </c>
    </row>
    <row r="5943" ht="15.0" customHeight="1">
      <c r="A5943" s="45">
        <v>45675.6666666667</v>
      </c>
      <c r="B5943" s="35">
        <v>16.0</v>
      </c>
      <c r="C5943" s="35" t="s">
        <v>128</v>
      </c>
      <c r="D5943" s="40" t="s">
        <v>44</v>
      </c>
      <c r="E5943" s="35" t="s">
        <v>174</v>
      </c>
      <c r="F5943" s="46">
        <f>IF(Cadastro_Cargas!$E$7=0,0,IF(Perfil_Area!$S$5=0,0,MIN(Cadastro_Cargas!$E$7,MAX(Cadastro_Cargas!$F$7,Perfil_Area!$S$5*RANDBETWEEN(85,115)/100))))</f>
        <v>0.29592</v>
      </c>
    </row>
    <row r="5944" ht="15.0" customHeight="1">
      <c r="A5944" s="45">
        <v>45675.6666666667</v>
      </c>
      <c r="B5944" s="35">
        <v>16.0</v>
      </c>
      <c r="C5944" s="35" t="s">
        <v>128</v>
      </c>
      <c r="D5944" s="41" t="s">
        <v>56</v>
      </c>
      <c r="E5944" s="35" t="s">
        <v>174</v>
      </c>
      <c r="F5944" s="46">
        <f>IF(Cadastro_Cargas!$E$8=0,0,IF(Perfil_Area!$S$7=0,0,MIN(Cadastro_Cargas!$E$8,MAX(Cadastro_Cargas!$F$8,Perfil_Area!$S$7*RANDBETWEEN(85,115)/100))))</f>
        <v>0</v>
      </c>
    </row>
    <row r="5945" ht="15.0" customHeight="1">
      <c r="A5945" s="45">
        <v>45675.6666666667</v>
      </c>
      <c r="B5945" s="35">
        <v>16.0</v>
      </c>
      <c r="C5945" s="35" t="s">
        <v>129</v>
      </c>
      <c r="D5945" s="36" t="s">
        <v>104</v>
      </c>
      <c r="E5945" s="35" t="s">
        <v>173</v>
      </c>
      <c r="F5945" s="46">
        <f>IF(Cadastro_Cargas!$E$9=0,0,IF(Perfil_Area!$S$10=0,0,MIN(Cadastro_Cargas!$E$9,MAX(Cadastro_Cargas!$F$9,Perfil_Area!$S$10*RANDBETWEEN(85,115)/100))))</f>
        <v>0</v>
      </c>
    </row>
    <row r="5946" ht="15.0" customHeight="1">
      <c r="A5946" s="45">
        <v>45675.6666666667</v>
      </c>
      <c r="B5946" s="35">
        <v>16.0</v>
      </c>
      <c r="C5946" s="35" t="s">
        <v>129</v>
      </c>
      <c r="D5946" s="36" t="s">
        <v>105</v>
      </c>
      <c r="E5946" s="35" t="s">
        <v>173</v>
      </c>
      <c r="F5946" s="46">
        <f>IF(Cadastro_Cargas!$E$10=0,0,IF(Perfil_Area!$S$12=0,0,MIN(Cadastro_Cargas!$E$10,MAX(Cadastro_Cargas!$F$10,Perfil_Area!$S$12*RANDBETWEEN(85,115)/100))))</f>
        <v>0</v>
      </c>
    </row>
    <row r="5947" ht="15.0" customHeight="1">
      <c r="A5947" s="45">
        <v>45675.6666666667</v>
      </c>
      <c r="B5947" s="35">
        <v>16.0</v>
      </c>
      <c r="C5947" s="35" t="s">
        <v>129</v>
      </c>
      <c r="D5947" s="36" t="s">
        <v>106</v>
      </c>
      <c r="E5947" s="35" t="s">
        <v>173</v>
      </c>
      <c r="F5947" s="46">
        <f>IF(Cadastro_Cargas!$E$11=0,0,IF(Perfil_Area!$S$14=0,0,MIN(Cadastro_Cargas!$E$11,MAX(Cadastro_Cargas!$F$11,Perfil_Area!$S$14*RANDBETWEEN(85,115)/100))))</f>
        <v>2.265485884</v>
      </c>
    </row>
    <row r="5948" ht="15.0" customHeight="1">
      <c r="A5948" s="45">
        <v>45675.6666666667</v>
      </c>
      <c r="B5948" s="35">
        <v>16.0</v>
      </c>
      <c r="C5948" s="35" t="s">
        <v>129</v>
      </c>
      <c r="D5948" s="36" t="s">
        <v>107</v>
      </c>
      <c r="E5948" s="35" t="s">
        <v>173</v>
      </c>
      <c r="F5948" s="46">
        <f>IF(Cadastro_Cargas!$E$12=0,0,IF(Perfil_Area!$S$16=0,0,MIN(Cadastro_Cargas!$E$12,MAX(Cadastro_Cargas!$F$12,Perfil_Area!$S$16*RANDBETWEEN(85,115)/100))))</f>
        <v>0.198</v>
      </c>
    </row>
    <row r="5949" ht="15.0" customHeight="1">
      <c r="A5949" s="45">
        <v>45675.6666666667</v>
      </c>
      <c r="B5949" s="35">
        <v>16.0</v>
      </c>
      <c r="C5949" s="35" t="s">
        <v>129</v>
      </c>
      <c r="D5949" s="39" t="s">
        <v>31</v>
      </c>
      <c r="E5949" s="35" t="s">
        <v>174</v>
      </c>
      <c r="F5949" s="46">
        <f>IF(Cadastro_Cargas!$E$13=0,0,IF(Perfil_Area!$S$4=0,0,MIN(Cadastro_Cargas!$E$13,MAX(Cadastro_Cargas!$F$13,Perfil_Area!$S$4*RANDBETWEEN(85,115)/100))))</f>
        <v>3.2035</v>
      </c>
    </row>
    <row r="5950" ht="15.0" customHeight="1">
      <c r="A5950" s="45">
        <v>45675.6666666667</v>
      </c>
      <c r="B5950" s="35">
        <v>16.0</v>
      </c>
      <c r="C5950" s="35" t="s">
        <v>129</v>
      </c>
      <c r="D5950" s="40" t="s">
        <v>44</v>
      </c>
      <c r="E5950" s="35" t="s">
        <v>174</v>
      </c>
      <c r="F5950" s="46">
        <f>IF(Cadastro_Cargas!$E$14=0,0,IF(Perfil_Area!$S$6=0,0,MIN(Cadastro_Cargas!$E$14,MAX(Cadastro_Cargas!$F$14,Perfil_Area!$S$6*RANDBETWEEN(85,115)/100))))</f>
        <v>0.39006</v>
      </c>
    </row>
    <row r="5951" ht="15.0" customHeight="1">
      <c r="A5951" s="45">
        <v>45675.6666666667</v>
      </c>
      <c r="B5951" s="35">
        <v>16.0</v>
      </c>
      <c r="C5951" s="35" t="s">
        <v>129</v>
      </c>
      <c r="D5951" s="41" t="s">
        <v>56</v>
      </c>
      <c r="E5951" s="35" t="s">
        <v>174</v>
      </c>
      <c r="F5951" s="46">
        <f>IF(Cadastro_Cargas!$E$15=0,0,IF(Perfil_Area!$S$8=0,0,MIN(Cadastro_Cargas!$E$15,MAX(Cadastro_Cargas!$F$15,Perfil_Area!$S$8*RANDBETWEEN(85,115)/100))))</f>
        <v>0</v>
      </c>
    </row>
    <row r="5952" ht="15.0" customHeight="1">
      <c r="A5952" s="45">
        <v>45675.7083333333</v>
      </c>
      <c r="B5952" s="35">
        <v>17.0</v>
      </c>
      <c r="C5952" s="35" t="s">
        <v>128</v>
      </c>
      <c r="D5952" s="36" t="s">
        <v>104</v>
      </c>
      <c r="E5952" s="35" t="s">
        <v>173</v>
      </c>
      <c r="F5952" s="46">
        <f>IF(Cadastro_Cargas!$E$2=0,0,IF(Perfil_Area!$T$9=0,0,MIN(Cadastro_Cargas!$E$2,MAX(Cadastro_Cargas!$F$2,Perfil_Area!$T$9*RANDBETWEEN(85,115)/100))))</f>
        <v>0</v>
      </c>
    </row>
    <row r="5953" ht="15.0" customHeight="1">
      <c r="A5953" s="45">
        <v>45675.7083333333</v>
      </c>
      <c r="B5953" s="35">
        <v>17.0</v>
      </c>
      <c r="C5953" s="35" t="s">
        <v>128</v>
      </c>
      <c r="D5953" s="36" t="s">
        <v>105</v>
      </c>
      <c r="E5953" s="35" t="s">
        <v>173</v>
      </c>
      <c r="F5953" s="46">
        <f>IF(Cadastro_Cargas!$E$3=0,0,IF(Perfil_Area!$T$11=0,0,MIN(Cadastro_Cargas!$E$3,MAX(Cadastro_Cargas!$F$3,Perfil_Area!$T$11*RANDBETWEEN(85,115)/100))))</f>
        <v>0</v>
      </c>
    </row>
    <row r="5954" ht="15.0" customHeight="1">
      <c r="A5954" s="45">
        <v>45675.7083333333</v>
      </c>
      <c r="B5954" s="35">
        <v>17.0</v>
      </c>
      <c r="C5954" s="35" t="s">
        <v>128</v>
      </c>
      <c r="D5954" s="36" t="s">
        <v>106</v>
      </c>
      <c r="E5954" s="35" t="s">
        <v>173</v>
      </c>
      <c r="F5954" s="46">
        <f>IF(Cadastro_Cargas!$E$4=0,0,IF(Perfil_Area!$T$13=0,0,MIN(Cadastro_Cargas!$E$4,MAX(Cadastro_Cargas!$F$4,Perfil_Area!$T$13*RANDBETWEEN(85,115)/100))))</f>
        <v>0</v>
      </c>
    </row>
    <row r="5955" ht="15.0" customHeight="1">
      <c r="A5955" s="45">
        <v>45675.7083333333</v>
      </c>
      <c r="B5955" s="35">
        <v>17.0</v>
      </c>
      <c r="C5955" s="35" t="s">
        <v>128</v>
      </c>
      <c r="D5955" s="36" t="s">
        <v>107</v>
      </c>
      <c r="E5955" s="35" t="s">
        <v>173</v>
      </c>
      <c r="F5955" s="46">
        <f>IF(Cadastro_Cargas!$E$5=0,0,IF(Perfil_Area!$T$15=0,0,MIN(Cadastro_Cargas!$E$5,MAX(Cadastro_Cargas!$F$5,Perfil_Area!$T$15*RANDBETWEEN(85,115)/100))))</f>
        <v>0.2</v>
      </c>
    </row>
    <row r="5956" ht="15.0" customHeight="1">
      <c r="A5956" s="45">
        <v>45675.7083333333</v>
      </c>
      <c r="B5956" s="35">
        <v>17.0</v>
      </c>
      <c r="C5956" s="35" t="s">
        <v>128</v>
      </c>
      <c r="D5956" s="39" t="s">
        <v>31</v>
      </c>
      <c r="E5956" s="35" t="s">
        <v>174</v>
      </c>
      <c r="F5956" s="46">
        <f>IF(Cadastro_Cargas!$E$6=0,0,IF(Perfil_Area!$T$3=0,0,MIN(Cadastro_Cargas!$E$6,MAX(Cadastro_Cargas!$F$6,Perfil_Area!$T$3*RANDBETWEEN(85,115)/100))))</f>
        <v>0.606</v>
      </c>
    </row>
    <row r="5957" ht="15.0" customHeight="1">
      <c r="A5957" s="45">
        <v>45675.7083333333</v>
      </c>
      <c r="B5957" s="35">
        <v>17.0</v>
      </c>
      <c r="C5957" s="35" t="s">
        <v>128</v>
      </c>
      <c r="D5957" s="40" t="s">
        <v>44</v>
      </c>
      <c r="E5957" s="35" t="s">
        <v>174</v>
      </c>
      <c r="F5957" s="46">
        <f>IF(Cadastro_Cargas!$E$7=0,0,IF(Perfil_Area!$T$5=0,0,MIN(Cadastro_Cargas!$E$7,MAX(Cadastro_Cargas!$F$7,Perfil_Area!$T$5*RANDBETWEEN(85,115)/100))))</f>
        <v>0.354</v>
      </c>
    </row>
    <row r="5958" ht="15.0" customHeight="1">
      <c r="A5958" s="45">
        <v>45675.7083333333</v>
      </c>
      <c r="B5958" s="35">
        <v>17.0</v>
      </c>
      <c r="C5958" s="35" t="s">
        <v>128</v>
      </c>
      <c r="D5958" s="41" t="s">
        <v>56</v>
      </c>
      <c r="E5958" s="35" t="s">
        <v>174</v>
      </c>
      <c r="F5958" s="46">
        <f>IF(Cadastro_Cargas!$E$8=0,0,IF(Perfil_Area!$T$7=0,0,MIN(Cadastro_Cargas!$E$8,MAX(Cadastro_Cargas!$F$8,Perfil_Area!$T$7*RANDBETWEEN(85,115)/100))))</f>
        <v>0</v>
      </c>
    </row>
    <row r="5959" ht="15.0" customHeight="1">
      <c r="A5959" s="45">
        <v>45675.7083333333</v>
      </c>
      <c r="B5959" s="35">
        <v>17.0</v>
      </c>
      <c r="C5959" s="35" t="s">
        <v>129</v>
      </c>
      <c r="D5959" s="36" t="s">
        <v>104</v>
      </c>
      <c r="E5959" s="35" t="s">
        <v>173</v>
      </c>
      <c r="F5959" s="46">
        <f>IF(Cadastro_Cargas!$E$9=0,0,IF(Perfil_Area!$T$10=0,0,MIN(Cadastro_Cargas!$E$9,MAX(Cadastro_Cargas!$F$9,Perfil_Area!$T$10*RANDBETWEEN(85,115)/100))))</f>
        <v>0</v>
      </c>
    </row>
    <row r="5960" ht="15.0" customHeight="1">
      <c r="A5960" s="45">
        <v>45675.7083333333</v>
      </c>
      <c r="B5960" s="35">
        <v>17.0</v>
      </c>
      <c r="C5960" s="35" t="s">
        <v>129</v>
      </c>
      <c r="D5960" s="36" t="s">
        <v>105</v>
      </c>
      <c r="E5960" s="35" t="s">
        <v>173</v>
      </c>
      <c r="F5960" s="46">
        <f>IF(Cadastro_Cargas!$E$10=0,0,IF(Perfil_Area!$T$12=0,0,MIN(Cadastro_Cargas!$E$10,MAX(Cadastro_Cargas!$F$10,Perfil_Area!$T$12*RANDBETWEEN(85,115)/100))))</f>
        <v>0</v>
      </c>
    </row>
    <row r="5961" ht="15.0" customHeight="1">
      <c r="A5961" s="45">
        <v>45675.7083333333</v>
      </c>
      <c r="B5961" s="35">
        <v>17.0</v>
      </c>
      <c r="C5961" s="35" t="s">
        <v>129</v>
      </c>
      <c r="D5961" s="36" t="s">
        <v>106</v>
      </c>
      <c r="E5961" s="35" t="s">
        <v>173</v>
      </c>
      <c r="F5961" s="46">
        <f>IF(Cadastro_Cargas!$E$11=0,0,IF(Perfil_Area!$T$14=0,0,MIN(Cadastro_Cargas!$E$11,MAX(Cadastro_Cargas!$F$11,Perfil_Area!$T$14*RANDBETWEEN(85,115)/100))))</f>
        <v>2.323043091</v>
      </c>
    </row>
    <row r="5962" ht="15.0" customHeight="1">
      <c r="A5962" s="45">
        <v>45675.7083333333</v>
      </c>
      <c r="B5962" s="35">
        <v>17.0</v>
      </c>
      <c r="C5962" s="35" t="s">
        <v>129</v>
      </c>
      <c r="D5962" s="36" t="s">
        <v>107</v>
      </c>
      <c r="E5962" s="35" t="s">
        <v>173</v>
      </c>
      <c r="F5962" s="46">
        <f>IF(Cadastro_Cargas!$E$12=0,0,IF(Perfil_Area!$T$16=0,0,MIN(Cadastro_Cargas!$E$12,MAX(Cadastro_Cargas!$F$12,Perfil_Area!$T$16*RANDBETWEEN(85,115)/100))))</f>
        <v>0.2</v>
      </c>
    </row>
    <row r="5963" ht="15.0" customHeight="1">
      <c r="A5963" s="45">
        <v>45675.7083333333</v>
      </c>
      <c r="B5963" s="35">
        <v>17.0</v>
      </c>
      <c r="C5963" s="35" t="s">
        <v>129</v>
      </c>
      <c r="D5963" s="39" t="s">
        <v>31</v>
      </c>
      <c r="E5963" s="35" t="s">
        <v>174</v>
      </c>
      <c r="F5963" s="46">
        <f>IF(Cadastro_Cargas!$E$13=0,0,IF(Perfil_Area!$T$4=0,0,MIN(Cadastro_Cargas!$E$13,MAX(Cadastro_Cargas!$F$13,Perfil_Area!$T$4*RANDBETWEEN(85,115)/100))))</f>
        <v>1.1175</v>
      </c>
    </row>
    <row r="5964" ht="15.0" customHeight="1">
      <c r="A5964" s="45">
        <v>45675.7083333333</v>
      </c>
      <c r="B5964" s="35">
        <v>17.0</v>
      </c>
      <c r="C5964" s="35" t="s">
        <v>129</v>
      </c>
      <c r="D5964" s="40" t="s">
        <v>44</v>
      </c>
      <c r="E5964" s="35" t="s">
        <v>174</v>
      </c>
      <c r="F5964" s="46">
        <f>IF(Cadastro_Cargas!$E$14=0,0,IF(Perfil_Area!$T$6=0,0,MIN(Cadastro_Cargas!$E$14,MAX(Cadastro_Cargas!$F$14,Perfil_Area!$T$6*RANDBETWEEN(85,115)/100))))</f>
        <v>0.514</v>
      </c>
    </row>
    <row r="5965" ht="15.0" customHeight="1">
      <c r="A5965" s="45">
        <v>45675.7083333333</v>
      </c>
      <c r="B5965" s="35">
        <v>17.0</v>
      </c>
      <c r="C5965" s="35" t="s">
        <v>129</v>
      </c>
      <c r="D5965" s="41" t="s">
        <v>56</v>
      </c>
      <c r="E5965" s="35" t="s">
        <v>174</v>
      </c>
      <c r="F5965" s="46">
        <f>IF(Cadastro_Cargas!$E$15=0,0,IF(Perfil_Area!$T$8=0,0,MIN(Cadastro_Cargas!$E$15,MAX(Cadastro_Cargas!$F$15,Perfil_Area!$T$8*RANDBETWEEN(85,115)/100))))</f>
        <v>0</v>
      </c>
    </row>
    <row r="5966" ht="15.0" customHeight="1">
      <c r="A5966" s="45">
        <v>45675.75</v>
      </c>
      <c r="B5966" s="35">
        <v>18.0</v>
      </c>
      <c r="C5966" s="35" t="s">
        <v>128</v>
      </c>
      <c r="D5966" s="36" t="s">
        <v>104</v>
      </c>
      <c r="E5966" s="35" t="s">
        <v>173</v>
      </c>
      <c r="F5966" s="46">
        <f>IF(Cadastro_Cargas!$E$2=0,0,IF(Perfil_Area!$U$9=0,0,MIN(Cadastro_Cargas!$E$2,MAX(Cadastro_Cargas!$F$2,Perfil_Area!$U$9*RANDBETWEEN(85,115)/100))))</f>
        <v>0</v>
      </c>
    </row>
    <row r="5967" ht="15.0" customHeight="1">
      <c r="A5967" s="45">
        <v>45675.75</v>
      </c>
      <c r="B5967" s="35">
        <v>18.0</v>
      </c>
      <c r="C5967" s="35" t="s">
        <v>128</v>
      </c>
      <c r="D5967" s="36" t="s">
        <v>105</v>
      </c>
      <c r="E5967" s="35" t="s">
        <v>173</v>
      </c>
      <c r="F5967" s="46">
        <f>IF(Cadastro_Cargas!$E$3=0,0,IF(Perfil_Area!$U$11=0,0,MIN(Cadastro_Cargas!$E$3,MAX(Cadastro_Cargas!$F$3,Perfil_Area!$U$11*RANDBETWEEN(85,115)/100))))</f>
        <v>0</v>
      </c>
    </row>
    <row r="5968" ht="15.0" customHeight="1">
      <c r="A5968" s="45">
        <v>45675.75</v>
      </c>
      <c r="B5968" s="35">
        <v>18.0</v>
      </c>
      <c r="C5968" s="35" t="s">
        <v>128</v>
      </c>
      <c r="D5968" s="36" t="s">
        <v>106</v>
      </c>
      <c r="E5968" s="35" t="s">
        <v>173</v>
      </c>
      <c r="F5968" s="46">
        <f>IF(Cadastro_Cargas!$E$4=0,0,IF(Perfil_Area!$U$13=0,0,MIN(Cadastro_Cargas!$E$4,MAX(Cadastro_Cargas!$F$4,Perfil_Area!$U$13*RANDBETWEEN(85,115)/100))))</f>
        <v>0</v>
      </c>
    </row>
    <row r="5969" ht="15.0" customHeight="1">
      <c r="A5969" s="45">
        <v>45675.75</v>
      </c>
      <c r="B5969" s="35">
        <v>18.0</v>
      </c>
      <c r="C5969" s="35" t="s">
        <v>128</v>
      </c>
      <c r="D5969" s="36" t="s">
        <v>107</v>
      </c>
      <c r="E5969" s="35" t="s">
        <v>173</v>
      </c>
      <c r="F5969" s="46">
        <f>IF(Cadastro_Cargas!$E$5=0,0,IF(Perfil_Area!$U$15=0,0,MIN(Cadastro_Cargas!$E$5,MAX(Cadastro_Cargas!$F$5,Perfil_Area!$U$15*RANDBETWEEN(85,115)/100))))</f>
        <v>0.196</v>
      </c>
    </row>
    <row r="5970" ht="15.0" customHeight="1">
      <c r="A5970" s="45">
        <v>45675.75</v>
      </c>
      <c r="B5970" s="35">
        <v>18.0</v>
      </c>
      <c r="C5970" s="35" t="s">
        <v>128</v>
      </c>
      <c r="D5970" s="39" t="s">
        <v>31</v>
      </c>
      <c r="E5970" s="35" t="s">
        <v>174</v>
      </c>
      <c r="F5970" s="46">
        <f>IF(Cadastro_Cargas!$E$6=0,0,IF(Perfil_Area!$U$3=0,0,MIN(Cadastro_Cargas!$E$6,MAX(Cadastro_Cargas!$F$6,Perfil_Area!$U$3*RANDBETWEEN(85,115)/100))))</f>
        <v>0.606</v>
      </c>
    </row>
    <row r="5971" ht="15.0" customHeight="1">
      <c r="A5971" s="45">
        <v>45675.75</v>
      </c>
      <c r="B5971" s="35">
        <v>18.0</v>
      </c>
      <c r="C5971" s="35" t="s">
        <v>128</v>
      </c>
      <c r="D5971" s="40" t="s">
        <v>44</v>
      </c>
      <c r="E5971" s="35" t="s">
        <v>174</v>
      </c>
      <c r="F5971" s="46">
        <f>IF(Cadastro_Cargas!$E$7=0,0,IF(Perfil_Area!$U$5=0,0,MIN(Cadastro_Cargas!$E$7,MAX(Cadastro_Cargas!$F$7,Perfil_Area!$U$5*RANDBETWEEN(85,115)/100))))</f>
        <v>0.354</v>
      </c>
    </row>
    <row r="5972" ht="15.0" customHeight="1">
      <c r="A5972" s="45">
        <v>45675.75</v>
      </c>
      <c r="B5972" s="35">
        <v>18.0</v>
      </c>
      <c r="C5972" s="35" t="s">
        <v>128</v>
      </c>
      <c r="D5972" s="41" t="s">
        <v>56</v>
      </c>
      <c r="E5972" s="35" t="s">
        <v>174</v>
      </c>
      <c r="F5972" s="46">
        <f>IF(Cadastro_Cargas!$E$8=0,0,IF(Perfil_Area!$U$7=0,0,MIN(Cadastro_Cargas!$E$8,MAX(Cadastro_Cargas!$F$8,Perfil_Area!$U$7*RANDBETWEEN(85,115)/100))))</f>
        <v>0.176</v>
      </c>
    </row>
    <row r="5973" ht="15.0" customHeight="1">
      <c r="A5973" s="45">
        <v>45675.75</v>
      </c>
      <c r="B5973" s="35">
        <v>18.0</v>
      </c>
      <c r="C5973" s="35" t="s">
        <v>129</v>
      </c>
      <c r="D5973" s="36" t="s">
        <v>104</v>
      </c>
      <c r="E5973" s="35" t="s">
        <v>173</v>
      </c>
      <c r="F5973" s="46">
        <f>IF(Cadastro_Cargas!$E$9=0,0,IF(Perfil_Area!$U$10=0,0,MIN(Cadastro_Cargas!$E$9,MAX(Cadastro_Cargas!$F$9,Perfil_Area!$U$10*RANDBETWEEN(85,115)/100))))</f>
        <v>0</v>
      </c>
    </row>
    <row r="5974" ht="15.0" customHeight="1">
      <c r="A5974" s="45">
        <v>45675.75</v>
      </c>
      <c r="B5974" s="35">
        <v>18.0</v>
      </c>
      <c r="C5974" s="35" t="s">
        <v>129</v>
      </c>
      <c r="D5974" s="36" t="s">
        <v>105</v>
      </c>
      <c r="E5974" s="35" t="s">
        <v>173</v>
      </c>
      <c r="F5974" s="46">
        <f>IF(Cadastro_Cargas!$E$10=0,0,IF(Perfil_Area!$U$12=0,0,MIN(Cadastro_Cargas!$E$10,MAX(Cadastro_Cargas!$F$10,Perfil_Area!$U$12*RANDBETWEEN(85,115)/100))))</f>
        <v>0</v>
      </c>
    </row>
    <row r="5975" ht="15.0" customHeight="1">
      <c r="A5975" s="45">
        <v>45675.75</v>
      </c>
      <c r="B5975" s="35">
        <v>18.0</v>
      </c>
      <c r="C5975" s="35" t="s">
        <v>129</v>
      </c>
      <c r="D5975" s="36" t="s">
        <v>106</v>
      </c>
      <c r="E5975" s="35" t="s">
        <v>173</v>
      </c>
      <c r="F5975" s="46">
        <f>IF(Cadastro_Cargas!$E$11=0,0,IF(Perfil_Area!$U$14=0,0,MIN(Cadastro_Cargas!$E$11,MAX(Cadastro_Cargas!$F$11,Perfil_Area!$U$14*RANDBETWEEN(85,115)/100))))</f>
        <v>2.367013373</v>
      </c>
    </row>
    <row r="5976" ht="15.0" customHeight="1">
      <c r="A5976" s="45">
        <v>45675.75</v>
      </c>
      <c r="B5976" s="35">
        <v>18.0</v>
      </c>
      <c r="C5976" s="35" t="s">
        <v>129</v>
      </c>
      <c r="D5976" s="36" t="s">
        <v>107</v>
      </c>
      <c r="E5976" s="35" t="s">
        <v>173</v>
      </c>
      <c r="F5976" s="46">
        <f>IF(Cadastro_Cargas!$E$12=0,0,IF(Perfil_Area!$U$16=0,0,MIN(Cadastro_Cargas!$E$12,MAX(Cadastro_Cargas!$F$12,Perfil_Area!$U$16*RANDBETWEEN(85,115)/100))))</f>
        <v>0.17</v>
      </c>
    </row>
    <row r="5977" ht="15.0" customHeight="1">
      <c r="A5977" s="45">
        <v>45675.75</v>
      </c>
      <c r="B5977" s="35">
        <v>18.0</v>
      </c>
      <c r="C5977" s="35" t="s">
        <v>129</v>
      </c>
      <c r="D5977" s="39" t="s">
        <v>31</v>
      </c>
      <c r="E5977" s="35" t="s">
        <v>174</v>
      </c>
      <c r="F5977" s="46">
        <f>IF(Cadastro_Cargas!$E$13=0,0,IF(Perfil_Area!$U$4=0,0,MIN(Cadastro_Cargas!$E$13,MAX(Cadastro_Cargas!$F$13,Perfil_Area!$U$4*RANDBETWEEN(85,115)/100))))</f>
        <v>1.1175</v>
      </c>
    </row>
    <row r="5978" ht="15.0" customHeight="1">
      <c r="A5978" s="45">
        <v>45675.75</v>
      </c>
      <c r="B5978" s="35">
        <v>18.0</v>
      </c>
      <c r="C5978" s="35" t="s">
        <v>129</v>
      </c>
      <c r="D5978" s="40" t="s">
        <v>44</v>
      </c>
      <c r="E5978" s="35" t="s">
        <v>174</v>
      </c>
      <c r="F5978" s="46">
        <f>IF(Cadastro_Cargas!$E$14=0,0,IF(Perfil_Area!$U$6=0,0,MIN(Cadastro_Cargas!$E$14,MAX(Cadastro_Cargas!$F$14,Perfil_Area!$U$6*RANDBETWEEN(85,115)/100))))</f>
        <v>0.514</v>
      </c>
    </row>
    <row r="5979" ht="15.0" customHeight="1">
      <c r="A5979" s="45">
        <v>45675.75</v>
      </c>
      <c r="B5979" s="35">
        <v>18.0</v>
      </c>
      <c r="C5979" s="35" t="s">
        <v>129</v>
      </c>
      <c r="D5979" s="41" t="s">
        <v>56</v>
      </c>
      <c r="E5979" s="35" t="s">
        <v>174</v>
      </c>
      <c r="F5979" s="46">
        <f>IF(Cadastro_Cargas!$E$15=0,0,IF(Perfil_Area!$U$8=0,0,MIN(Cadastro_Cargas!$E$15,MAX(Cadastro_Cargas!$F$15,Perfil_Area!$U$8*RANDBETWEEN(85,115)/100))))</f>
        <v>0.336</v>
      </c>
    </row>
    <row r="5980" ht="15.0" customHeight="1">
      <c r="A5980" s="45">
        <v>45675.7916666667</v>
      </c>
      <c r="B5980" s="35">
        <v>19.0</v>
      </c>
      <c r="C5980" s="35" t="s">
        <v>128</v>
      </c>
      <c r="D5980" s="36" t="s">
        <v>104</v>
      </c>
      <c r="E5980" s="35" t="s">
        <v>173</v>
      </c>
      <c r="F5980" s="46">
        <f>IF(Cadastro_Cargas!$E$2=0,0,IF(Perfil_Area!$V$9=0,0,MIN(Cadastro_Cargas!$E$2,MAX(Cadastro_Cargas!$F$2,Perfil_Area!$V$9*RANDBETWEEN(85,115)/100))))</f>
        <v>0</v>
      </c>
    </row>
    <row r="5981" ht="15.0" customHeight="1">
      <c r="A5981" s="45">
        <v>45675.7916666667</v>
      </c>
      <c r="B5981" s="35">
        <v>19.0</v>
      </c>
      <c r="C5981" s="35" t="s">
        <v>128</v>
      </c>
      <c r="D5981" s="36" t="s">
        <v>105</v>
      </c>
      <c r="E5981" s="35" t="s">
        <v>173</v>
      </c>
      <c r="F5981" s="46">
        <f>IF(Cadastro_Cargas!$E$3=0,0,IF(Perfil_Area!$V$11=0,0,MIN(Cadastro_Cargas!$E$3,MAX(Cadastro_Cargas!$F$3,Perfil_Area!$V$11*RANDBETWEEN(85,115)/100))))</f>
        <v>0</v>
      </c>
    </row>
    <row r="5982" ht="15.0" customHeight="1">
      <c r="A5982" s="45">
        <v>45675.7916666667</v>
      </c>
      <c r="B5982" s="35">
        <v>19.0</v>
      </c>
      <c r="C5982" s="35" t="s">
        <v>128</v>
      </c>
      <c r="D5982" s="36" t="s">
        <v>106</v>
      </c>
      <c r="E5982" s="35" t="s">
        <v>173</v>
      </c>
      <c r="F5982" s="46">
        <f>IF(Cadastro_Cargas!$E$4=0,0,IF(Perfil_Area!$V$13=0,0,MIN(Cadastro_Cargas!$E$4,MAX(Cadastro_Cargas!$F$4,Perfil_Area!$V$13*RANDBETWEEN(85,115)/100))))</f>
        <v>0</v>
      </c>
    </row>
    <row r="5983" ht="15.0" customHeight="1">
      <c r="A5983" s="45">
        <v>45675.7916666667</v>
      </c>
      <c r="B5983" s="35">
        <v>19.0</v>
      </c>
      <c r="C5983" s="35" t="s">
        <v>128</v>
      </c>
      <c r="D5983" s="36" t="s">
        <v>107</v>
      </c>
      <c r="E5983" s="35" t="s">
        <v>173</v>
      </c>
      <c r="F5983" s="46">
        <f>IF(Cadastro_Cargas!$E$5=0,0,IF(Perfil_Area!$V$15=0,0,MIN(Cadastro_Cargas!$E$5,MAX(Cadastro_Cargas!$F$5,Perfil_Area!$V$15*RANDBETWEEN(85,115)/100))))</f>
        <v>0.18</v>
      </c>
    </row>
    <row r="5984" ht="15.0" customHeight="1">
      <c r="A5984" s="45">
        <v>45675.7916666667</v>
      </c>
      <c r="B5984" s="35">
        <v>19.0</v>
      </c>
      <c r="C5984" s="35" t="s">
        <v>128</v>
      </c>
      <c r="D5984" s="39" t="s">
        <v>31</v>
      </c>
      <c r="E5984" s="35" t="s">
        <v>174</v>
      </c>
      <c r="F5984" s="46">
        <f>IF(Cadastro_Cargas!$E$6=0,0,IF(Perfil_Area!$V$3=0,0,MIN(Cadastro_Cargas!$E$6,MAX(Cadastro_Cargas!$F$6,Perfil_Area!$V$3*RANDBETWEEN(85,115)/100))))</f>
        <v>0.606</v>
      </c>
    </row>
    <row r="5985" ht="15.0" customHeight="1">
      <c r="A5985" s="45">
        <v>45675.7916666667</v>
      </c>
      <c r="B5985" s="35">
        <v>19.0</v>
      </c>
      <c r="C5985" s="35" t="s">
        <v>128</v>
      </c>
      <c r="D5985" s="40" t="s">
        <v>44</v>
      </c>
      <c r="E5985" s="35" t="s">
        <v>174</v>
      </c>
      <c r="F5985" s="46">
        <f>IF(Cadastro_Cargas!$E$7=0,0,IF(Perfil_Area!$V$5=0,0,MIN(Cadastro_Cargas!$E$7,MAX(Cadastro_Cargas!$F$7,Perfil_Area!$V$5*RANDBETWEEN(85,115)/100))))</f>
        <v>0.354</v>
      </c>
    </row>
    <row r="5986" ht="15.0" customHeight="1">
      <c r="A5986" s="45">
        <v>45675.7916666667</v>
      </c>
      <c r="B5986" s="35">
        <v>19.0</v>
      </c>
      <c r="C5986" s="35" t="s">
        <v>128</v>
      </c>
      <c r="D5986" s="41" t="s">
        <v>56</v>
      </c>
      <c r="E5986" s="35" t="s">
        <v>174</v>
      </c>
      <c r="F5986" s="46">
        <f>IF(Cadastro_Cargas!$E$8=0,0,IF(Perfil_Area!$V$7=0,0,MIN(Cadastro_Cargas!$E$8,MAX(Cadastro_Cargas!$F$8,Perfil_Area!$V$7*RANDBETWEEN(85,115)/100))))</f>
        <v>0.176</v>
      </c>
    </row>
    <row r="5987" ht="15.0" customHeight="1">
      <c r="A5987" s="45">
        <v>45675.7916666667</v>
      </c>
      <c r="B5987" s="35">
        <v>19.0</v>
      </c>
      <c r="C5987" s="35" t="s">
        <v>129</v>
      </c>
      <c r="D5987" s="36" t="s">
        <v>104</v>
      </c>
      <c r="E5987" s="35" t="s">
        <v>173</v>
      </c>
      <c r="F5987" s="46">
        <f>IF(Cadastro_Cargas!$E$9=0,0,IF(Perfil_Area!$V$10=0,0,MIN(Cadastro_Cargas!$E$9,MAX(Cadastro_Cargas!$F$9,Perfil_Area!$V$10*RANDBETWEEN(85,115)/100))))</f>
        <v>0</v>
      </c>
    </row>
    <row r="5988" ht="15.0" customHeight="1">
      <c r="A5988" s="45">
        <v>45675.7916666667</v>
      </c>
      <c r="B5988" s="35">
        <v>19.0</v>
      </c>
      <c r="C5988" s="35" t="s">
        <v>129</v>
      </c>
      <c r="D5988" s="36" t="s">
        <v>105</v>
      </c>
      <c r="E5988" s="35" t="s">
        <v>173</v>
      </c>
      <c r="F5988" s="46">
        <f>IF(Cadastro_Cargas!$E$10=0,0,IF(Perfil_Area!$V$12=0,0,MIN(Cadastro_Cargas!$E$10,MAX(Cadastro_Cargas!$F$10,Perfil_Area!$V$12*RANDBETWEEN(85,115)/100))))</f>
        <v>0</v>
      </c>
    </row>
    <row r="5989" ht="15.0" customHeight="1">
      <c r="A5989" s="45">
        <v>45675.7916666667</v>
      </c>
      <c r="B5989" s="35">
        <v>19.0</v>
      </c>
      <c r="C5989" s="35" t="s">
        <v>129</v>
      </c>
      <c r="D5989" s="36" t="s">
        <v>106</v>
      </c>
      <c r="E5989" s="35" t="s">
        <v>173</v>
      </c>
      <c r="F5989" s="46">
        <f>IF(Cadastro_Cargas!$E$11=0,0,IF(Perfil_Area!$V$14=0,0,MIN(Cadastro_Cargas!$E$11,MAX(Cadastro_Cargas!$F$11,Perfil_Area!$V$14*RANDBETWEEN(85,115)/100))))</f>
        <v>2.367013373</v>
      </c>
    </row>
    <row r="5990" ht="15.0" customHeight="1">
      <c r="A5990" s="45">
        <v>45675.7916666667</v>
      </c>
      <c r="B5990" s="35">
        <v>19.0</v>
      </c>
      <c r="C5990" s="35" t="s">
        <v>129</v>
      </c>
      <c r="D5990" s="36" t="s">
        <v>107</v>
      </c>
      <c r="E5990" s="35" t="s">
        <v>173</v>
      </c>
      <c r="F5990" s="46">
        <f>IF(Cadastro_Cargas!$E$12=0,0,IF(Perfil_Area!$V$16=0,0,MIN(Cadastro_Cargas!$E$12,MAX(Cadastro_Cargas!$F$12,Perfil_Area!$V$16*RANDBETWEEN(85,115)/100))))</f>
        <v>0.2</v>
      </c>
    </row>
    <row r="5991" ht="15.0" customHeight="1">
      <c r="A5991" s="45">
        <v>45675.7916666667</v>
      </c>
      <c r="B5991" s="35">
        <v>19.0</v>
      </c>
      <c r="C5991" s="35" t="s">
        <v>129</v>
      </c>
      <c r="D5991" s="39" t="s">
        <v>31</v>
      </c>
      <c r="E5991" s="35" t="s">
        <v>174</v>
      </c>
      <c r="F5991" s="46">
        <f>IF(Cadastro_Cargas!$E$13=0,0,IF(Perfil_Area!$V$4=0,0,MIN(Cadastro_Cargas!$E$13,MAX(Cadastro_Cargas!$F$13,Perfil_Area!$V$4*RANDBETWEEN(85,115)/100))))</f>
        <v>1.1175</v>
      </c>
    </row>
    <row r="5992" ht="15.0" customHeight="1">
      <c r="A5992" s="45">
        <v>45675.7916666667</v>
      </c>
      <c r="B5992" s="35">
        <v>19.0</v>
      </c>
      <c r="C5992" s="35" t="s">
        <v>129</v>
      </c>
      <c r="D5992" s="40" t="s">
        <v>44</v>
      </c>
      <c r="E5992" s="35" t="s">
        <v>174</v>
      </c>
      <c r="F5992" s="46">
        <f>IF(Cadastro_Cargas!$E$14=0,0,IF(Perfil_Area!$V$6=0,0,MIN(Cadastro_Cargas!$E$14,MAX(Cadastro_Cargas!$F$14,Perfil_Area!$V$6*RANDBETWEEN(85,115)/100))))</f>
        <v>0.514</v>
      </c>
    </row>
    <row r="5993" ht="15.0" customHeight="1">
      <c r="A5993" s="45">
        <v>45675.7916666667</v>
      </c>
      <c r="B5993" s="35">
        <v>19.0</v>
      </c>
      <c r="C5993" s="35" t="s">
        <v>129</v>
      </c>
      <c r="D5993" s="41" t="s">
        <v>56</v>
      </c>
      <c r="E5993" s="35" t="s">
        <v>174</v>
      </c>
      <c r="F5993" s="46">
        <f>IF(Cadastro_Cargas!$E$15=0,0,IF(Perfil_Area!$V$8=0,0,MIN(Cadastro_Cargas!$E$15,MAX(Cadastro_Cargas!$F$15,Perfil_Area!$V$8*RANDBETWEEN(85,115)/100))))</f>
        <v>0.336</v>
      </c>
    </row>
    <row r="5994" ht="15.0" customHeight="1">
      <c r="A5994" s="45">
        <v>45675.8333333333</v>
      </c>
      <c r="B5994" s="35">
        <v>20.0</v>
      </c>
      <c r="C5994" s="35" t="s">
        <v>128</v>
      </c>
      <c r="D5994" s="36" t="s">
        <v>104</v>
      </c>
      <c r="E5994" s="35" t="s">
        <v>173</v>
      </c>
      <c r="F5994" s="46">
        <f>IF(Cadastro_Cargas!$E$2=0,0,IF(Perfil_Area!$W$9=0,0,MIN(Cadastro_Cargas!$E$2,MAX(Cadastro_Cargas!$F$2,Perfil_Area!$W$9*RANDBETWEEN(85,115)/100))))</f>
        <v>3.68</v>
      </c>
    </row>
    <row r="5995" ht="15.0" customHeight="1">
      <c r="A5995" s="45">
        <v>45675.8333333333</v>
      </c>
      <c r="B5995" s="35">
        <v>20.0</v>
      </c>
      <c r="C5995" s="35" t="s">
        <v>128</v>
      </c>
      <c r="D5995" s="36" t="s">
        <v>105</v>
      </c>
      <c r="E5995" s="35" t="s">
        <v>173</v>
      </c>
      <c r="F5995" s="46">
        <f>IF(Cadastro_Cargas!$E$3=0,0,IF(Perfil_Area!$W$11=0,0,MIN(Cadastro_Cargas!$E$3,MAX(Cadastro_Cargas!$F$3,Perfil_Area!$W$11*RANDBETWEEN(85,115)/100))))</f>
        <v>0</v>
      </c>
    </row>
    <row r="5996" ht="15.0" customHeight="1">
      <c r="A5996" s="45">
        <v>45675.8333333333</v>
      </c>
      <c r="B5996" s="35">
        <v>20.0</v>
      </c>
      <c r="C5996" s="35" t="s">
        <v>128</v>
      </c>
      <c r="D5996" s="36" t="s">
        <v>106</v>
      </c>
      <c r="E5996" s="35" t="s">
        <v>173</v>
      </c>
      <c r="F5996" s="46">
        <f>IF(Cadastro_Cargas!$E$4=0,0,IF(Perfil_Area!$W$13=0,0,MIN(Cadastro_Cargas!$E$4,MAX(Cadastro_Cargas!$F$4,Perfil_Area!$W$13*RANDBETWEEN(85,115)/100))))</f>
        <v>0</v>
      </c>
    </row>
    <row r="5997" ht="15.0" customHeight="1">
      <c r="A5997" s="45">
        <v>45675.8333333333</v>
      </c>
      <c r="B5997" s="35">
        <v>20.0</v>
      </c>
      <c r="C5997" s="35" t="s">
        <v>128</v>
      </c>
      <c r="D5997" s="36" t="s">
        <v>107</v>
      </c>
      <c r="E5997" s="35" t="s">
        <v>173</v>
      </c>
      <c r="F5997" s="46">
        <f>IF(Cadastro_Cargas!$E$5=0,0,IF(Perfil_Area!$W$15=0,0,MIN(Cadastro_Cargas!$E$5,MAX(Cadastro_Cargas!$F$5,Perfil_Area!$W$15*RANDBETWEEN(85,115)/100))))</f>
        <v>0.2</v>
      </c>
    </row>
    <row r="5998" ht="15.0" customHeight="1">
      <c r="A5998" s="45">
        <v>45675.8333333333</v>
      </c>
      <c r="B5998" s="35">
        <v>20.0</v>
      </c>
      <c r="C5998" s="35" t="s">
        <v>128</v>
      </c>
      <c r="D5998" s="39" t="s">
        <v>31</v>
      </c>
      <c r="E5998" s="35" t="s">
        <v>174</v>
      </c>
      <c r="F5998" s="46">
        <f>IF(Cadastro_Cargas!$E$6=0,0,IF(Perfil_Area!$W$3=0,0,MIN(Cadastro_Cargas!$E$6,MAX(Cadastro_Cargas!$F$6,Perfil_Area!$W$3*RANDBETWEEN(85,115)/100))))</f>
        <v>0.606</v>
      </c>
    </row>
    <row r="5999" ht="15.0" customHeight="1">
      <c r="A5999" s="45">
        <v>45675.8333333333</v>
      </c>
      <c r="B5999" s="35">
        <v>20.0</v>
      </c>
      <c r="C5999" s="35" t="s">
        <v>128</v>
      </c>
      <c r="D5999" s="40" t="s">
        <v>44</v>
      </c>
      <c r="E5999" s="35" t="s">
        <v>174</v>
      </c>
      <c r="F5999" s="46">
        <f>IF(Cadastro_Cargas!$E$7=0,0,IF(Perfil_Area!$W$5=0,0,MIN(Cadastro_Cargas!$E$7,MAX(Cadastro_Cargas!$F$7,Perfil_Area!$W$5*RANDBETWEEN(85,115)/100))))</f>
        <v>0.33598</v>
      </c>
    </row>
    <row r="6000" ht="15.0" customHeight="1">
      <c r="A6000" s="45">
        <v>45675.8333333333</v>
      </c>
      <c r="B6000" s="35">
        <v>20.0</v>
      </c>
      <c r="C6000" s="35" t="s">
        <v>128</v>
      </c>
      <c r="D6000" s="41" t="s">
        <v>56</v>
      </c>
      <c r="E6000" s="35" t="s">
        <v>174</v>
      </c>
      <c r="F6000" s="46">
        <f>IF(Cadastro_Cargas!$E$8=0,0,IF(Perfil_Area!$W$7=0,0,MIN(Cadastro_Cargas!$E$8,MAX(Cadastro_Cargas!$F$8,Perfil_Area!$W$7*RANDBETWEEN(85,115)/100))))</f>
        <v>0.176</v>
      </c>
    </row>
    <row r="6001" ht="15.0" customHeight="1">
      <c r="A6001" s="45">
        <v>45675.8333333333</v>
      </c>
      <c r="B6001" s="35">
        <v>20.0</v>
      </c>
      <c r="C6001" s="35" t="s">
        <v>129</v>
      </c>
      <c r="D6001" s="36" t="s">
        <v>104</v>
      </c>
      <c r="E6001" s="35" t="s">
        <v>173</v>
      </c>
      <c r="F6001" s="46">
        <f>IF(Cadastro_Cargas!$E$9=0,0,IF(Perfil_Area!$W$10=0,0,MIN(Cadastro_Cargas!$E$9,MAX(Cadastro_Cargas!$F$9,Perfil_Area!$W$10*RANDBETWEEN(85,115)/100))))</f>
        <v>8</v>
      </c>
    </row>
    <row r="6002" ht="15.0" customHeight="1">
      <c r="A6002" s="45">
        <v>45675.8333333333</v>
      </c>
      <c r="B6002" s="35">
        <v>20.0</v>
      </c>
      <c r="C6002" s="35" t="s">
        <v>129</v>
      </c>
      <c r="D6002" s="36" t="s">
        <v>105</v>
      </c>
      <c r="E6002" s="35" t="s">
        <v>173</v>
      </c>
      <c r="F6002" s="46">
        <f>IF(Cadastro_Cargas!$E$10=0,0,IF(Perfil_Area!$W$12=0,0,MIN(Cadastro_Cargas!$E$10,MAX(Cadastro_Cargas!$F$10,Perfil_Area!$W$12*RANDBETWEEN(85,115)/100))))</f>
        <v>17.6</v>
      </c>
    </row>
    <row r="6003" ht="15.0" customHeight="1">
      <c r="A6003" s="45">
        <v>45675.8333333333</v>
      </c>
      <c r="B6003" s="35">
        <v>20.0</v>
      </c>
      <c r="C6003" s="35" t="s">
        <v>129</v>
      </c>
      <c r="D6003" s="36" t="s">
        <v>106</v>
      </c>
      <c r="E6003" s="35" t="s">
        <v>173</v>
      </c>
      <c r="F6003" s="46">
        <f>IF(Cadastro_Cargas!$E$11=0,0,IF(Perfil_Area!$W$14=0,0,MIN(Cadastro_Cargas!$E$11,MAX(Cadastro_Cargas!$F$11,Perfil_Area!$W$14*RANDBETWEEN(85,115)/100))))</f>
        <v>2.367013373</v>
      </c>
    </row>
    <row r="6004" ht="15.0" customHeight="1">
      <c r="A6004" s="45">
        <v>45675.8333333333</v>
      </c>
      <c r="B6004" s="35">
        <v>20.0</v>
      </c>
      <c r="C6004" s="35" t="s">
        <v>129</v>
      </c>
      <c r="D6004" s="36" t="s">
        <v>107</v>
      </c>
      <c r="E6004" s="35" t="s">
        <v>173</v>
      </c>
      <c r="F6004" s="46">
        <f>IF(Cadastro_Cargas!$E$12=0,0,IF(Perfil_Area!$W$16=0,0,MIN(Cadastro_Cargas!$E$12,MAX(Cadastro_Cargas!$F$12,Perfil_Area!$W$16*RANDBETWEEN(85,115)/100))))</f>
        <v>0.174</v>
      </c>
    </row>
    <row r="6005" ht="15.0" customHeight="1">
      <c r="A6005" s="45">
        <v>45675.8333333333</v>
      </c>
      <c r="B6005" s="35">
        <v>20.0</v>
      </c>
      <c r="C6005" s="35" t="s">
        <v>129</v>
      </c>
      <c r="D6005" s="39" t="s">
        <v>31</v>
      </c>
      <c r="E6005" s="35" t="s">
        <v>174</v>
      </c>
      <c r="F6005" s="46">
        <f>IF(Cadastro_Cargas!$E$13=0,0,IF(Perfil_Area!$W$4=0,0,MIN(Cadastro_Cargas!$E$13,MAX(Cadastro_Cargas!$F$13,Perfil_Area!$W$4*RANDBETWEEN(85,115)/100))))</f>
        <v>1.1175</v>
      </c>
    </row>
    <row r="6006" ht="15.0" customHeight="1">
      <c r="A6006" s="45">
        <v>45675.8333333333</v>
      </c>
      <c r="B6006" s="35">
        <v>20.0</v>
      </c>
      <c r="C6006" s="35" t="s">
        <v>129</v>
      </c>
      <c r="D6006" s="40" t="s">
        <v>44</v>
      </c>
      <c r="E6006" s="35" t="s">
        <v>174</v>
      </c>
      <c r="F6006" s="46">
        <f>IF(Cadastro_Cargas!$E$14=0,0,IF(Perfil_Area!$W$6=0,0,MIN(Cadastro_Cargas!$E$14,MAX(Cadastro_Cargas!$F$14,Perfil_Area!$W$6*RANDBETWEEN(85,115)/100))))</f>
        <v>0.49486</v>
      </c>
    </row>
    <row r="6007" ht="15.0" customHeight="1">
      <c r="A6007" s="45">
        <v>45675.8333333333</v>
      </c>
      <c r="B6007" s="35">
        <v>20.0</v>
      </c>
      <c r="C6007" s="35" t="s">
        <v>129</v>
      </c>
      <c r="D6007" s="41" t="s">
        <v>56</v>
      </c>
      <c r="E6007" s="35" t="s">
        <v>174</v>
      </c>
      <c r="F6007" s="46">
        <f>IF(Cadastro_Cargas!$E$15=0,0,IF(Perfil_Area!$W$8=0,0,MIN(Cadastro_Cargas!$E$15,MAX(Cadastro_Cargas!$F$15,Perfil_Area!$W$8*RANDBETWEEN(85,115)/100))))</f>
        <v>0.336</v>
      </c>
    </row>
    <row r="6008" ht="15.0" customHeight="1">
      <c r="A6008" s="45">
        <v>45675.875</v>
      </c>
      <c r="B6008" s="35">
        <v>21.0</v>
      </c>
      <c r="C6008" s="35" t="s">
        <v>128</v>
      </c>
      <c r="D6008" s="36" t="s">
        <v>104</v>
      </c>
      <c r="E6008" s="35" t="s">
        <v>173</v>
      </c>
      <c r="F6008" s="46">
        <f>IF(Cadastro_Cargas!$E$2=0,0,IF(Perfil_Area!$X$9=0,0,MIN(Cadastro_Cargas!$E$2,MAX(Cadastro_Cargas!$F$2,Perfil_Area!$X$9*RANDBETWEEN(85,115)/100))))</f>
        <v>4</v>
      </c>
    </row>
    <row r="6009" ht="15.0" customHeight="1">
      <c r="A6009" s="45">
        <v>45675.875</v>
      </c>
      <c r="B6009" s="35">
        <v>21.0</v>
      </c>
      <c r="C6009" s="35" t="s">
        <v>128</v>
      </c>
      <c r="D6009" s="36" t="s">
        <v>105</v>
      </c>
      <c r="E6009" s="35" t="s">
        <v>173</v>
      </c>
      <c r="F6009" s="46">
        <f>IF(Cadastro_Cargas!$E$3=0,0,IF(Perfil_Area!$X$11=0,0,MIN(Cadastro_Cargas!$E$3,MAX(Cadastro_Cargas!$F$3,Perfil_Area!$X$11*RANDBETWEEN(85,115)/100))))</f>
        <v>0</v>
      </c>
    </row>
    <row r="6010" ht="15.0" customHeight="1">
      <c r="A6010" s="45">
        <v>45675.875</v>
      </c>
      <c r="B6010" s="35">
        <v>21.0</v>
      </c>
      <c r="C6010" s="35" t="s">
        <v>128</v>
      </c>
      <c r="D6010" s="36" t="s">
        <v>106</v>
      </c>
      <c r="E6010" s="35" t="s">
        <v>173</v>
      </c>
      <c r="F6010" s="46">
        <f>IF(Cadastro_Cargas!$E$4=0,0,IF(Perfil_Area!$X$13=0,0,MIN(Cadastro_Cargas!$E$4,MAX(Cadastro_Cargas!$F$4,Perfil_Area!$X$13*RANDBETWEEN(85,115)/100))))</f>
        <v>0</v>
      </c>
    </row>
    <row r="6011" ht="15.0" customHeight="1">
      <c r="A6011" s="45">
        <v>45675.875</v>
      </c>
      <c r="B6011" s="35">
        <v>21.0</v>
      </c>
      <c r="C6011" s="35" t="s">
        <v>128</v>
      </c>
      <c r="D6011" s="36" t="s">
        <v>107</v>
      </c>
      <c r="E6011" s="35" t="s">
        <v>173</v>
      </c>
      <c r="F6011" s="46">
        <f>IF(Cadastro_Cargas!$E$5=0,0,IF(Perfil_Area!$X$15=0,0,MIN(Cadastro_Cargas!$E$5,MAX(Cadastro_Cargas!$F$5,Perfil_Area!$X$15*RANDBETWEEN(85,115)/100))))</f>
        <v>0.2</v>
      </c>
    </row>
    <row r="6012" ht="15.0" customHeight="1">
      <c r="A6012" s="45">
        <v>45675.875</v>
      </c>
      <c r="B6012" s="35">
        <v>21.0</v>
      </c>
      <c r="C6012" s="35" t="s">
        <v>128</v>
      </c>
      <c r="D6012" s="39" t="s">
        <v>31</v>
      </c>
      <c r="E6012" s="35" t="s">
        <v>174</v>
      </c>
      <c r="F6012" s="46">
        <f>IF(Cadastro_Cargas!$E$6=0,0,IF(Perfil_Area!$X$3=0,0,MIN(Cadastro_Cargas!$E$6,MAX(Cadastro_Cargas!$F$6,Perfil_Area!$X$3*RANDBETWEEN(85,115)/100))))</f>
        <v>0.606</v>
      </c>
    </row>
    <row r="6013" ht="15.0" customHeight="1">
      <c r="A6013" s="45">
        <v>45675.875</v>
      </c>
      <c r="B6013" s="35">
        <v>21.0</v>
      </c>
      <c r="C6013" s="35" t="s">
        <v>128</v>
      </c>
      <c r="D6013" s="40" t="s">
        <v>44</v>
      </c>
      <c r="E6013" s="35" t="s">
        <v>174</v>
      </c>
      <c r="F6013" s="46">
        <f>IF(Cadastro_Cargas!$E$7=0,0,IF(Perfil_Area!$X$5=0,0,MIN(Cadastro_Cargas!$E$7,MAX(Cadastro_Cargas!$F$7,Perfil_Area!$X$5*RANDBETWEEN(85,115)/100))))</f>
        <v>0.27948</v>
      </c>
    </row>
    <row r="6014" ht="15.0" customHeight="1">
      <c r="A6014" s="45">
        <v>45675.875</v>
      </c>
      <c r="B6014" s="35">
        <v>21.0</v>
      </c>
      <c r="C6014" s="35" t="s">
        <v>128</v>
      </c>
      <c r="D6014" s="41" t="s">
        <v>56</v>
      </c>
      <c r="E6014" s="35" t="s">
        <v>174</v>
      </c>
      <c r="F6014" s="46">
        <f>IF(Cadastro_Cargas!$E$8=0,0,IF(Perfil_Area!$X$7=0,0,MIN(Cadastro_Cargas!$E$8,MAX(Cadastro_Cargas!$F$8,Perfil_Area!$X$7*RANDBETWEEN(85,115)/100))))</f>
        <v>0.176</v>
      </c>
    </row>
    <row r="6015" ht="15.0" customHeight="1">
      <c r="A6015" s="45">
        <v>45675.875</v>
      </c>
      <c r="B6015" s="35">
        <v>21.0</v>
      </c>
      <c r="C6015" s="35" t="s">
        <v>129</v>
      </c>
      <c r="D6015" s="36" t="s">
        <v>104</v>
      </c>
      <c r="E6015" s="35" t="s">
        <v>173</v>
      </c>
      <c r="F6015" s="46">
        <f>IF(Cadastro_Cargas!$E$9=0,0,IF(Perfil_Area!$X$10=0,0,MIN(Cadastro_Cargas!$E$9,MAX(Cadastro_Cargas!$F$9,Perfil_Area!$X$10*RANDBETWEEN(85,115)/100))))</f>
        <v>7.52</v>
      </c>
    </row>
    <row r="6016" ht="15.0" customHeight="1">
      <c r="A6016" s="45">
        <v>45675.875</v>
      </c>
      <c r="B6016" s="35">
        <v>21.0</v>
      </c>
      <c r="C6016" s="35" t="s">
        <v>129</v>
      </c>
      <c r="D6016" s="36" t="s">
        <v>105</v>
      </c>
      <c r="E6016" s="35" t="s">
        <v>173</v>
      </c>
      <c r="F6016" s="46">
        <f>IF(Cadastro_Cargas!$E$10=0,0,IF(Perfil_Area!$X$12=0,0,MIN(Cadastro_Cargas!$E$10,MAX(Cadastro_Cargas!$F$10,Perfil_Area!$X$12*RANDBETWEEN(85,115)/100))))</f>
        <v>17.6</v>
      </c>
    </row>
    <row r="6017" ht="15.0" customHeight="1">
      <c r="A6017" s="45">
        <v>45675.875</v>
      </c>
      <c r="B6017" s="35">
        <v>21.0</v>
      </c>
      <c r="C6017" s="35" t="s">
        <v>129</v>
      </c>
      <c r="D6017" s="36" t="s">
        <v>106</v>
      </c>
      <c r="E6017" s="35" t="s">
        <v>173</v>
      </c>
      <c r="F6017" s="46">
        <f>IF(Cadastro_Cargas!$E$11=0,0,IF(Perfil_Area!$X$14=0,0,MIN(Cadastro_Cargas!$E$11,MAX(Cadastro_Cargas!$F$11,Perfil_Area!$X$14*RANDBETWEEN(85,115)/100))))</f>
        <v>2.367013373</v>
      </c>
    </row>
    <row r="6018" ht="15.0" customHeight="1">
      <c r="A6018" s="45">
        <v>45675.875</v>
      </c>
      <c r="B6018" s="35">
        <v>21.0</v>
      </c>
      <c r="C6018" s="35" t="s">
        <v>129</v>
      </c>
      <c r="D6018" s="36" t="s">
        <v>107</v>
      </c>
      <c r="E6018" s="35" t="s">
        <v>173</v>
      </c>
      <c r="F6018" s="46">
        <f>IF(Cadastro_Cargas!$E$12=0,0,IF(Perfil_Area!$X$16=0,0,MIN(Cadastro_Cargas!$E$12,MAX(Cadastro_Cargas!$F$12,Perfil_Area!$X$16*RANDBETWEEN(85,115)/100))))</f>
        <v>0.192</v>
      </c>
    </row>
    <row r="6019" ht="15.0" customHeight="1">
      <c r="A6019" s="45">
        <v>45675.875</v>
      </c>
      <c r="B6019" s="35">
        <v>21.0</v>
      </c>
      <c r="C6019" s="35" t="s">
        <v>129</v>
      </c>
      <c r="D6019" s="39" t="s">
        <v>31</v>
      </c>
      <c r="E6019" s="35" t="s">
        <v>174</v>
      </c>
      <c r="F6019" s="46">
        <f>IF(Cadastro_Cargas!$E$13=0,0,IF(Perfil_Area!$X$4=0,0,MIN(Cadastro_Cargas!$E$13,MAX(Cadastro_Cargas!$F$13,Perfil_Area!$X$4*RANDBETWEEN(85,115)/100))))</f>
        <v>1.1175</v>
      </c>
    </row>
    <row r="6020" ht="15.0" customHeight="1">
      <c r="A6020" s="45">
        <v>45675.875</v>
      </c>
      <c r="B6020" s="35">
        <v>21.0</v>
      </c>
      <c r="C6020" s="35" t="s">
        <v>129</v>
      </c>
      <c r="D6020" s="40" t="s">
        <v>44</v>
      </c>
      <c r="E6020" s="35" t="s">
        <v>174</v>
      </c>
      <c r="F6020" s="46">
        <f>IF(Cadastro_Cargas!$E$14=0,0,IF(Perfil_Area!$X$6=0,0,MIN(Cadastro_Cargas!$E$14,MAX(Cadastro_Cargas!$F$14,Perfil_Area!$X$6*RANDBETWEEN(85,115)/100))))</f>
        <v>0.42552</v>
      </c>
    </row>
    <row r="6021" ht="15.0" customHeight="1">
      <c r="A6021" s="45">
        <v>45675.875</v>
      </c>
      <c r="B6021" s="35">
        <v>21.0</v>
      </c>
      <c r="C6021" s="35" t="s">
        <v>129</v>
      </c>
      <c r="D6021" s="41" t="s">
        <v>56</v>
      </c>
      <c r="E6021" s="35" t="s">
        <v>174</v>
      </c>
      <c r="F6021" s="46">
        <f>IF(Cadastro_Cargas!$E$15=0,0,IF(Perfil_Area!$X$8=0,0,MIN(Cadastro_Cargas!$E$15,MAX(Cadastro_Cargas!$F$15,Perfil_Area!$X$8*RANDBETWEEN(85,115)/100))))</f>
        <v>0.336</v>
      </c>
    </row>
    <row r="6022" ht="15.0" customHeight="1">
      <c r="A6022" s="45">
        <v>45675.9166666667</v>
      </c>
      <c r="B6022" s="35">
        <v>22.0</v>
      </c>
      <c r="C6022" s="35" t="s">
        <v>128</v>
      </c>
      <c r="D6022" s="36" t="s">
        <v>104</v>
      </c>
      <c r="E6022" s="35" t="s">
        <v>173</v>
      </c>
      <c r="F6022" s="46">
        <f>IF(Cadastro_Cargas!$E$2=0,0,IF(Perfil_Area!$Y$9=0,0,MIN(Cadastro_Cargas!$E$2,MAX(Cadastro_Cargas!$F$2,Perfil_Area!$Y$9*RANDBETWEEN(85,115)/100))))</f>
        <v>3.96</v>
      </c>
    </row>
    <row r="6023" ht="15.0" customHeight="1">
      <c r="A6023" s="45">
        <v>45675.9166666667</v>
      </c>
      <c r="B6023" s="35">
        <v>22.0</v>
      </c>
      <c r="C6023" s="35" t="s">
        <v>128</v>
      </c>
      <c r="D6023" s="36" t="s">
        <v>105</v>
      </c>
      <c r="E6023" s="35" t="s">
        <v>173</v>
      </c>
      <c r="F6023" s="46">
        <f>IF(Cadastro_Cargas!$E$3=0,0,IF(Perfil_Area!$Y$11=0,0,MIN(Cadastro_Cargas!$E$3,MAX(Cadastro_Cargas!$F$3,Perfil_Area!$Y$11*RANDBETWEEN(85,115)/100))))</f>
        <v>0</v>
      </c>
    </row>
    <row r="6024" ht="15.0" customHeight="1">
      <c r="A6024" s="45">
        <v>45675.9166666667</v>
      </c>
      <c r="B6024" s="35">
        <v>22.0</v>
      </c>
      <c r="C6024" s="35" t="s">
        <v>128</v>
      </c>
      <c r="D6024" s="36" t="s">
        <v>106</v>
      </c>
      <c r="E6024" s="35" t="s">
        <v>173</v>
      </c>
      <c r="F6024" s="46">
        <f>IF(Cadastro_Cargas!$E$4=0,0,IF(Perfil_Area!$Y$13=0,0,MIN(Cadastro_Cargas!$E$4,MAX(Cadastro_Cargas!$F$4,Perfil_Area!$Y$13*RANDBETWEEN(85,115)/100))))</f>
        <v>0</v>
      </c>
    </row>
    <row r="6025" ht="15.0" customHeight="1">
      <c r="A6025" s="45">
        <v>45675.9166666667</v>
      </c>
      <c r="B6025" s="35">
        <v>22.0</v>
      </c>
      <c r="C6025" s="35" t="s">
        <v>128</v>
      </c>
      <c r="D6025" s="36" t="s">
        <v>107</v>
      </c>
      <c r="E6025" s="35" t="s">
        <v>173</v>
      </c>
      <c r="F6025" s="46">
        <f>IF(Cadastro_Cargas!$E$5=0,0,IF(Perfil_Area!$Y$15=0,0,MIN(Cadastro_Cargas!$E$5,MAX(Cadastro_Cargas!$F$5,Perfil_Area!$Y$15*RANDBETWEEN(85,115)/100))))</f>
        <v>0.172</v>
      </c>
    </row>
    <row r="6026" ht="15.0" customHeight="1">
      <c r="A6026" s="45">
        <v>45675.9166666667</v>
      </c>
      <c r="B6026" s="35">
        <v>22.0</v>
      </c>
      <c r="C6026" s="35" t="s">
        <v>128</v>
      </c>
      <c r="D6026" s="39" t="s">
        <v>31</v>
      </c>
      <c r="E6026" s="35" t="s">
        <v>174</v>
      </c>
      <c r="F6026" s="46">
        <f>IF(Cadastro_Cargas!$E$6=0,0,IF(Perfil_Area!$Y$3=0,0,MIN(Cadastro_Cargas!$E$6,MAX(Cadastro_Cargas!$F$6,Perfil_Area!$Y$3*RANDBETWEEN(85,115)/100))))</f>
        <v>0.606</v>
      </c>
    </row>
    <row r="6027" ht="15.0" customHeight="1">
      <c r="A6027" s="45">
        <v>45675.9166666667</v>
      </c>
      <c r="B6027" s="35">
        <v>22.0</v>
      </c>
      <c r="C6027" s="35" t="s">
        <v>128</v>
      </c>
      <c r="D6027" s="40" t="s">
        <v>44</v>
      </c>
      <c r="E6027" s="35" t="s">
        <v>174</v>
      </c>
      <c r="F6027" s="46">
        <f>IF(Cadastro_Cargas!$E$7=0,0,IF(Perfil_Area!$Y$5=0,0,MIN(Cadastro_Cargas!$E$7,MAX(Cadastro_Cargas!$F$7,Perfil_Area!$Y$5*RANDBETWEEN(85,115)/100))))</f>
        <v>0.274</v>
      </c>
    </row>
    <row r="6028" ht="15.0" customHeight="1">
      <c r="A6028" s="45">
        <v>45675.9166666667</v>
      </c>
      <c r="B6028" s="35">
        <v>22.0</v>
      </c>
      <c r="C6028" s="35" t="s">
        <v>128</v>
      </c>
      <c r="D6028" s="41" t="s">
        <v>56</v>
      </c>
      <c r="E6028" s="35" t="s">
        <v>174</v>
      </c>
      <c r="F6028" s="46">
        <f>IF(Cadastro_Cargas!$E$8=0,0,IF(Perfil_Area!$Y$7=0,0,MIN(Cadastro_Cargas!$E$8,MAX(Cadastro_Cargas!$F$8,Perfil_Area!$Y$7*RANDBETWEEN(85,115)/100))))</f>
        <v>0.176</v>
      </c>
    </row>
    <row r="6029" ht="15.0" customHeight="1">
      <c r="A6029" s="45">
        <v>45675.9166666667</v>
      </c>
      <c r="B6029" s="35">
        <v>22.0</v>
      </c>
      <c r="C6029" s="35" t="s">
        <v>129</v>
      </c>
      <c r="D6029" s="36" t="s">
        <v>104</v>
      </c>
      <c r="E6029" s="35" t="s">
        <v>173</v>
      </c>
      <c r="F6029" s="46">
        <f>IF(Cadastro_Cargas!$E$9=0,0,IF(Perfil_Area!$Y$10=0,0,MIN(Cadastro_Cargas!$E$9,MAX(Cadastro_Cargas!$F$9,Perfil_Area!$Y$10*RANDBETWEEN(85,115)/100))))</f>
        <v>7.44</v>
      </c>
    </row>
    <row r="6030" ht="15.0" customHeight="1">
      <c r="A6030" s="45">
        <v>45675.9166666667</v>
      </c>
      <c r="B6030" s="35">
        <v>22.0</v>
      </c>
      <c r="C6030" s="35" t="s">
        <v>129</v>
      </c>
      <c r="D6030" s="36" t="s">
        <v>105</v>
      </c>
      <c r="E6030" s="35" t="s">
        <v>173</v>
      </c>
      <c r="F6030" s="46">
        <f>IF(Cadastro_Cargas!$E$10=0,0,IF(Perfil_Area!$Y$12=0,0,MIN(Cadastro_Cargas!$E$10,MAX(Cadastro_Cargas!$F$10,Perfil_Area!$Y$12*RANDBETWEEN(85,115)/100))))</f>
        <v>0</v>
      </c>
    </row>
    <row r="6031" ht="15.0" customHeight="1">
      <c r="A6031" s="45">
        <v>45675.9166666667</v>
      </c>
      <c r="B6031" s="35">
        <v>22.0</v>
      </c>
      <c r="C6031" s="35" t="s">
        <v>129</v>
      </c>
      <c r="D6031" s="36" t="s">
        <v>106</v>
      </c>
      <c r="E6031" s="35" t="s">
        <v>173</v>
      </c>
      <c r="F6031" s="46">
        <f>IF(Cadastro_Cargas!$E$11=0,0,IF(Perfil_Area!$Y$14=0,0,MIN(Cadastro_Cargas!$E$11,MAX(Cadastro_Cargas!$F$11,Perfil_Area!$Y$14*RANDBETWEEN(85,115)/100))))</f>
        <v>2.335399703</v>
      </c>
    </row>
    <row r="6032" ht="15.0" customHeight="1">
      <c r="A6032" s="45">
        <v>45675.9166666667</v>
      </c>
      <c r="B6032" s="35">
        <v>22.0</v>
      </c>
      <c r="C6032" s="35" t="s">
        <v>129</v>
      </c>
      <c r="D6032" s="36" t="s">
        <v>107</v>
      </c>
      <c r="E6032" s="35" t="s">
        <v>173</v>
      </c>
      <c r="F6032" s="46">
        <f>IF(Cadastro_Cargas!$E$12=0,0,IF(Perfil_Area!$Y$16=0,0,MIN(Cadastro_Cargas!$E$12,MAX(Cadastro_Cargas!$F$12,Perfil_Area!$Y$16*RANDBETWEEN(85,115)/100))))</f>
        <v>0.176</v>
      </c>
    </row>
    <row r="6033" ht="15.0" customHeight="1">
      <c r="A6033" s="45">
        <v>45675.9166666667</v>
      </c>
      <c r="B6033" s="35">
        <v>22.0</v>
      </c>
      <c r="C6033" s="35" t="s">
        <v>129</v>
      </c>
      <c r="D6033" s="39" t="s">
        <v>31</v>
      </c>
      <c r="E6033" s="35" t="s">
        <v>174</v>
      </c>
      <c r="F6033" s="46">
        <f>IF(Cadastro_Cargas!$E$13=0,0,IF(Perfil_Area!$Y$4=0,0,MIN(Cadastro_Cargas!$E$13,MAX(Cadastro_Cargas!$F$13,Perfil_Area!$Y$4*RANDBETWEEN(85,115)/100))))</f>
        <v>1.1175</v>
      </c>
    </row>
    <row r="6034" ht="15.0" customHeight="1">
      <c r="A6034" s="45">
        <v>45675.9166666667</v>
      </c>
      <c r="B6034" s="35">
        <v>22.0</v>
      </c>
      <c r="C6034" s="35" t="s">
        <v>129</v>
      </c>
      <c r="D6034" s="40" t="s">
        <v>44</v>
      </c>
      <c r="E6034" s="35" t="s">
        <v>174</v>
      </c>
      <c r="F6034" s="46">
        <f>IF(Cadastro_Cargas!$E$14=0,0,IF(Perfil_Area!$Y$6=0,0,MIN(Cadastro_Cargas!$E$14,MAX(Cadastro_Cargas!$F$14,Perfil_Area!$Y$6*RANDBETWEEN(85,115)/100))))</f>
        <v>0.35854</v>
      </c>
    </row>
    <row r="6035" ht="15.0" customHeight="1">
      <c r="A6035" s="45">
        <v>45675.9166666667</v>
      </c>
      <c r="B6035" s="35">
        <v>22.0</v>
      </c>
      <c r="C6035" s="35" t="s">
        <v>129</v>
      </c>
      <c r="D6035" s="41" t="s">
        <v>56</v>
      </c>
      <c r="E6035" s="35" t="s">
        <v>174</v>
      </c>
      <c r="F6035" s="46">
        <f>IF(Cadastro_Cargas!$E$15=0,0,IF(Perfil_Area!$Y$8=0,0,MIN(Cadastro_Cargas!$E$15,MAX(Cadastro_Cargas!$F$15,Perfil_Area!$Y$8*RANDBETWEEN(85,115)/100))))</f>
        <v>0.336</v>
      </c>
    </row>
    <row r="6036" ht="15.0" customHeight="1">
      <c r="A6036" s="45">
        <v>45675.9583333333</v>
      </c>
      <c r="B6036" s="35">
        <v>23.0</v>
      </c>
      <c r="C6036" s="35" t="s">
        <v>128</v>
      </c>
      <c r="D6036" s="36" t="s">
        <v>104</v>
      </c>
      <c r="E6036" s="35" t="s">
        <v>173</v>
      </c>
      <c r="F6036" s="46">
        <f>IF(Cadastro_Cargas!$E$2=0,0,IF(Perfil_Area!$Z$9=0,0,MIN(Cadastro_Cargas!$E$2,MAX(Cadastro_Cargas!$F$2,Perfil_Area!$Z$9*RANDBETWEEN(85,115)/100))))</f>
        <v>3.6</v>
      </c>
    </row>
    <row r="6037" ht="15.0" customHeight="1">
      <c r="A6037" s="45">
        <v>45675.9583333333</v>
      </c>
      <c r="B6037" s="35">
        <v>23.0</v>
      </c>
      <c r="C6037" s="35" t="s">
        <v>128</v>
      </c>
      <c r="D6037" s="36" t="s">
        <v>105</v>
      </c>
      <c r="E6037" s="35" t="s">
        <v>173</v>
      </c>
      <c r="F6037" s="46">
        <f>IF(Cadastro_Cargas!$E$3=0,0,IF(Perfil_Area!$Z$11=0,0,MIN(Cadastro_Cargas!$E$3,MAX(Cadastro_Cargas!$F$3,Perfil_Area!$Z$11*RANDBETWEEN(85,115)/100))))</f>
        <v>0</v>
      </c>
    </row>
    <row r="6038" ht="15.0" customHeight="1">
      <c r="A6038" s="45">
        <v>45675.9583333333</v>
      </c>
      <c r="B6038" s="35">
        <v>23.0</v>
      </c>
      <c r="C6038" s="35" t="s">
        <v>128</v>
      </c>
      <c r="D6038" s="36" t="s">
        <v>106</v>
      </c>
      <c r="E6038" s="35" t="s">
        <v>173</v>
      </c>
      <c r="F6038" s="46">
        <f>IF(Cadastro_Cargas!$E$4=0,0,IF(Perfil_Area!$Z$13=0,0,MIN(Cadastro_Cargas!$E$4,MAX(Cadastro_Cargas!$F$4,Perfil_Area!$Z$13*RANDBETWEEN(85,115)/100))))</f>
        <v>0</v>
      </c>
    </row>
    <row r="6039" ht="15.0" customHeight="1">
      <c r="A6039" s="45">
        <v>45675.9583333333</v>
      </c>
      <c r="B6039" s="35">
        <v>23.0</v>
      </c>
      <c r="C6039" s="35" t="s">
        <v>128</v>
      </c>
      <c r="D6039" s="36" t="s">
        <v>107</v>
      </c>
      <c r="E6039" s="35" t="s">
        <v>173</v>
      </c>
      <c r="F6039" s="46">
        <f>IF(Cadastro_Cargas!$E$5=0,0,IF(Perfil_Area!$Z$15=0,0,MIN(Cadastro_Cargas!$E$5,MAX(Cadastro_Cargas!$F$5,Perfil_Area!$Z$15*RANDBETWEEN(85,115)/100))))</f>
        <v>0.184</v>
      </c>
    </row>
    <row r="6040" ht="15.0" customHeight="1">
      <c r="A6040" s="45">
        <v>45675.9583333333</v>
      </c>
      <c r="B6040" s="35">
        <v>23.0</v>
      </c>
      <c r="C6040" s="35" t="s">
        <v>128</v>
      </c>
      <c r="D6040" s="39" t="s">
        <v>31</v>
      </c>
      <c r="E6040" s="35" t="s">
        <v>174</v>
      </c>
      <c r="F6040" s="46">
        <f>IF(Cadastro_Cargas!$E$6=0,0,IF(Perfil_Area!$Z$3=0,0,MIN(Cadastro_Cargas!$E$6,MAX(Cadastro_Cargas!$F$6,Perfil_Area!$Z$3*RANDBETWEEN(85,115)/100))))</f>
        <v>0.606</v>
      </c>
    </row>
    <row r="6041" ht="15.0" customHeight="1">
      <c r="A6041" s="45">
        <v>45675.9583333333</v>
      </c>
      <c r="B6041" s="35">
        <v>23.0</v>
      </c>
      <c r="C6041" s="35" t="s">
        <v>128</v>
      </c>
      <c r="D6041" s="40" t="s">
        <v>44</v>
      </c>
      <c r="E6041" s="35" t="s">
        <v>174</v>
      </c>
      <c r="F6041" s="46">
        <f>IF(Cadastro_Cargas!$E$7=0,0,IF(Perfil_Area!$Z$5=0,0,MIN(Cadastro_Cargas!$E$7,MAX(Cadastro_Cargas!$F$7,Perfil_Area!$Z$5*RANDBETWEEN(85,115)/100))))</f>
        <v>0.2466</v>
      </c>
    </row>
    <row r="6042" ht="15.0" customHeight="1">
      <c r="A6042" s="45">
        <v>45675.9583333333</v>
      </c>
      <c r="B6042" s="35">
        <v>23.0</v>
      </c>
      <c r="C6042" s="35" t="s">
        <v>128</v>
      </c>
      <c r="D6042" s="41" t="s">
        <v>56</v>
      </c>
      <c r="E6042" s="35" t="s">
        <v>174</v>
      </c>
      <c r="F6042" s="46">
        <f>IF(Cadastro_Cargas!$E$8=0,0,IF(Perfil_Area!$Z$7=0,0,MIN(Cadastro_Cargas!$E$8,MAX(Cadastro_Cargas!$F$8,Perfil_Area!$Z$7*RANDBETWEEN(85,115)/100))))</f>
        <v>0.176</v>
      </c>
    </row>
    <row r="6043" ht="15.0" customHeight="1">
      <c r="A6043" s="45">
        <v>45675.9583333333</v>
      </c>
      <c r="B6043" s="35">
        <v>23.0</v>
      </c>
      <c r="C6043" s="35" t="s">
        <v>129</v>
      </c>
      <c r="D6043" s="36" t="s">
        <v>104</v>
      </c>
      <c r="E6043" s="35" t="s">
        <v>173</v>
      </c>
      <c r="F6043" s="46">
        <f>IF(Cadastro_Cargas!$E$9=0,0,IF(Perfil_Area!$Z$10=0,0,MIN(Cadastro_Cargas!$E$9,MAX(Cadastro_Cargas!$F$9,Perfil_Area!$Z$10*RANDBETWEEN(85,115)/100))))</f>
        <v>8</v>
      </c>
    </row>
    <row r="6044" ht="15.0" customHeight="1">
      <c r="A6044" s="45">
        <v>45675.9583333333</v>
      </c>
      <c r="B6044" s="35">
        <v>23.0</v>
      </c>
      <c r="C6044" s="35" t="s">
        <v>129</v>
      </c>
      <c r="D6044" s="36" t="s">
        <v>105</v>
      </c>
      <c r="E6044" s="35" t="s">
        <v>173</v>
      </c>
      <c r="F6044" s="46">
        <f>IF(Cadastro_Cargas!$E$10=0,0,IF(Perfil_Area!$Z$12=0,0,MIN(Cadastro_Cargas!$E$10,MAX(Cadastro_Cargas!$F$10,Perfil_Area!$Z$12*RANDBETWEEN(85,115)/100))))</f>
        <v>0</v>
      </c>
    </row>
    <row r="6045" ht="15.0" customHeight="1">
      <c r="A6045" s="45">
        <v>45675.9583333333</v>
      </c>
      <c r="B6045" s="35">
        <v>23.0</v>
      </c>
      <c r="C6045" s="35" t="s">
        <v>129</v>
      </c>
      <c r="D6045" s="36" t="s">
        <v>106</v>
      </c>
      <c r="E6045" s="35" t="s">
        <v>173</v>
      </c>
      <c r="F6045" s="46">
        <f>IF(Cadastro_Cargas!$E$11=0,0,IF(Perfil_Area!$Z$14=0,0,MIN(Cadastro_Cargas!$E$11,MAX(Cadastro_Cargas!$F$11,Perfil_Area!$Z$14*RANDBETWEEN(85,115)/100))))</f>
        <v>2.202365528</v>
      </c>
    </row>
    <row r="6046" ht="15.0" customHeight="1">
      <c r="A6046" s="45">
        <v>45675.9583333333</v>
      </c>
      <c r="B6046" s="35">
        <v>23.0</v>
      </c>
      <c r="C6046" s="35" t="s">
        <v>129</v>
      </c>
      <c r="D6046" s="36" t="s">
        <v>107</v>
      </c>
      <c r="E6046" s="35" t="s">
        <v>173</v>
      </c>
      <c r="F6046" s="46">
        <f>IF(Cadastro_Cargas!$E$12=0,0,IF(Perfil_Area!$Z$16=0,0,MIN(Cadastro_Cargas!$E$12,MAX(Cadastro_Cargas!$F$12,Perfil_Area!$Z$16*RANDBETWEEN(85,115)/100))))</f>
        <v>0.18</v>
      </c>
    </row>
    <row r="6047" ht="15.0" customHeight="1">
      <c r="A6047" s="45">
        <v>45675.9583333333</v>
      </c>
      <c r="B6047" s="35">
        <v>23.0</v>
      </c>
      <c r="C6047" s="35" t="s">
        <v>129</v>
      </c>
      <c r="D6047" s="39" t="s">
        <v>31</v>
      </c>
      <c r="E6047" s="35" t="s">
        <v>174</v>
      </c>
      <c r="F6047" s="46">
        <f>IF(Cadastro_Cargas!$E$13=0,0,IF(Perfil_Area!$Z$4=0,0,MIN(Cadastro_Cargas!$E$13,MAX(Cadastro_Cargas!$F$13,Perfil_Area!$Z$4*RANDBETWEEN(85,115)/100))))</f>
        <v>1.1175</v>
      </c>
    </row>
    <row r="6048" ht="15.0" customHeight="1">
      <c r="A6048" s="45">
        <v>45675.9583333333</v>
      </c>
      <c r="B6048" s="35">
        <v>23.0</v>
      </c>
      <c r="C6048" s="35" t="s">
        <v>129</v>
      </c>
      <c r="D6048" s="40" t="s">
        <v>44</v>
      </c>
      <c r="E6048" s="35" t="s">
        <v>174</v>
      </c>
      <c r="F6048" s="46">
        <f>IF(Cadastro_Cargas!$E$14=0,0,IF(Perfil_Area!$Z$6=0,0,MIN(Cadastro_Cargas!$E$14,MAX(Cadastro_Cargas!$F$14,Perfil_Area!$Z$6*RANDBETWEEN(85,115)/100))))</f>
        <v>0.3546</v>
      </c>
    </row>
    <row r="6049" ht="15.0" customHeight="1">
      <c r="A6049" s="45">
        <v>45675.9583333333</v>
      </c>
      <c r="B6049" s="35">
        <v>23.0</v>
      </c>
      <c r="C6049" s="35" t="s">
        <v>129</v>
      </c>
      <c r="D6049" s="41" t="s">
        <v>56</v>
      </c>
      <c r="E6049" s="35" t="s">
        <v>174</v>
      </c>
      <c r="F6049" s="46">
        <f>IF(Cadastro_Cargas!$E$15=0,0,IF(Perfil_Area!$Z$8=0,0,MIN(Cadastro_Cargas!$E$15,MAX(Cadastro_Cargas!$F$15,Perfil_Area!$Z$8*RANDBETWEEN(85,115)/100))))</f>
        <v>0.336</v>
      </c>
    </row>
    <row r="6050" ht="15.0" customHeight="1">
      <c r="A6050" s="45">
        <v>45676.0</v>
      </c>
      <c r="B6050" s="35">
        <v>0.0</v>
      </c>
      <c r="C6050" s="35" t="s">
        <v>128</v>
      </c>
      <c r="D6050" s="36" t="s">
        <v>104</v>
      </c>
      <c r="E6050" s="35" t="s">
        <v>173</v>
      </c>
      <c r="F6050" s="46">
        <f>IF(Cadastro_Cargas!$E$2=0,0,IF(Perfil_Area!$C$9=0,0,MIN(Cadastro_Cargas!$E$2,MAX(Cadastro_Cargas!$F$2,Perfil_Area!$C$9*RANDBETWEEN(85,115)/100))))</f>
        <v>4</v>
      </c>
    </row>
    <row r="6051" ht="15.0" customHeight="1">
      <c r="A6051" s="45">
        <v>45676.0</v>
      </c>
      <c r="B6051" s="35">
        <v>0.0</v>
      </c>
      <c r="C6051" s="35" t="s">
        <v>128</v>
      </c>
      <c r="D6051" s="36" t="s">
        <v>105</v>
      </c>
      <c r="E6051" s="35" t="s">
        <v>173</v>
      </c>
      <c r="F6051" s="46">
        <f>IF(Cadastro_Cargas!$E$3=0,0,IF(Perfil_Area!$C$11=0,0,MIN(Cadastro_Cargas!$E$3,MAX(Cadastro_Cargas!$F$3,Perfil_Area!$C$11*RANDBETWEEN(85,115)/100))))</f>
        <v>0</v>
      </c>
    </row>
    <row r="6052" ht="15.0" customHeight="1">
      <c r="A6052" s="45">
        <v>45676.0</v>
      </c>
      <c r="B6052" s="35">
        <v>0.0</v>
      </c>
      <c r="C6052" s="35" t="s">
        <v>128</v>
      </c>
      <c r="D6052" s="36" t="s">
        <v>106</v>
      </c>
      <c r="E6052" s="35" t="s">
        <v>173</v>
      </c>
      <c r="F6052" s="46">
        <f>IF(Cadastro_Cargas!$E$4=0,0,IF(Perfil_Area!$C$13=0,0,MIN(Cadastro_Cargas!$E$4,MAX(Cadastro_Cargas!$F$4,Perfil_Area!$C$13*RANDBETWEEN(85,115)/100))))</f>
        <v>0</v>
      </c>
    </row>
    <row r="6053" ht="15.0" customHeight="1">
      <c r="A6053" s="45">
        <v>45676.0</v>
      </c>
      <c r="B6053" s="35">
        <v>0.0</v>
      </c>
      <c r="C6053" s="35" t="s">
        <v>128</v>
      </c>
      <c r="D6053" s="36" t="s">
        <v>107</v>
      </c>
      <c r="E6053" s="35" t="s">
        <v>173</v>
      </c>
      <c r="F6053" s="46">
        <f>IF(Cadastro_Cargas!$E$5=0,0,IF(Perfil_Area!$C$15=0,0,MIN(Cadastro_Cargas!$E$5,MAX(Cadastro_Cargas!$F$5,Perfil_Area!$C$15*RANDBETWEEN(85,115)/100))))</f>
        <v>0.172</v>
      </c>
    </row>
    <row r="6054" ht="15.0" customHeight="1">
      <c r="A6054" s="45">
        <v>45676.0</v>
      </c>
      <c r="B6054" s="35">
        <v>0.0</v>
      </c>
      <c r="C6054" s="35" t="s">
        <v>128</v>
      </c>
      <c r="D6054" s="39" t="s">
        <v>31</v>
      </c>
      <c r="E6054" s="35" t="s">
        <v>174</v>
      </c>
      <c r="F6054" s="46">
        <f>IF(Cadastro_Cargas!$E$6=0,0,IF(Perfil_Area!$C$3=0,0,MIN(Cadastro_Cargas!$E$6,MAX(Cadastro_Cargas!$F$6,Perfil_Area!$C$3*RANDBETWEEN(85,115)/100))))</f>
        <v>0.606</v>
      </c>
    </row>
    <row r="6055" ht="15.0" customHeight="1">
      <c r="A6055" s="45">
        <v>45676.0</v>
      </c>
      <c r="B6055" s="35">
        <v>0.0</v>
      </c>
      <c r="C6055" s="35" t="s">
        <v>128</v>
      </c>
      <c r="D6055" s="40" t="s">
        <v>44</v>
      </c>
      <c r="E6055" s="35" t="s">
        <v>174</v>
      </c>
      <c r="F6055" s="46">
        <f>IF(Cadastro_Cargas!$E$7=0,0,IF(Perfil_Area!$C$5=0,0,MIN(Cadastro_Cargas!$E$7,MAX(Cadastro_Cargas!$F$7,Perfil_Area!$C$5*RANDBETWEEN(85,115)/100))))</f>
        <v>0.30962</v>
      </c>
    </row>
    <row r="6056" ht="15.0" customHeight="1">
      <c r="A6056" s="45">
        <v>45676.0</v>
      </c>
      <c r="B6056" s="35">
        <v>0.0</v>
      </c>
      <c r="C6056" s="35" t="s">
        <v>128</v>
      </c>
      <c r="D6056" s="41" t="s">
        <v>56</v>
      </c>
      <c r="E6056" s="35" t="s">
        <v>174</v>
      </c>
      <c r="F6056" s="46">
        <f>IF(Cadastro_Cargas!$E$8=0,0,IF(Perfil_Area!$C$7=0,0,MIN(Cadastro_Cargas!$E$8,MAX(Cadastro_Cargas!$F$8,Perfil_Area!$C$7*RANDBETWEEN(85,115)/100))))</f>
        <v>0.176</v>
      </c>
    </row>
    <row r="6057" ht="15.0" customHeight="1">
      <c r="A6057" s="45">
        <v>45676.0</v>
      </c>
      <c r="B6057" s="35">
        <v>0.0</v>
      </c>
      <c r="C6057" s="35" t="s">
        <v>129</v>
      </c>
      <c r="D6057" s="36" t="s">
        <v>104</v>
      </c>
      <c r="E6057" s="35" t="s">
        <v>173</v>
      </c>
      <c r="F6057" s="46">
        <f>IF(Cadastro_Cargas!$E$9=0,0,IF(Perfil_Area!$C$10=0,0,MIN(Cadastro_Cargas!$E$9,MAX(Cadastro_Cargas!$F$9,Perfil_Area!$C$10*RANDBETWEEN(85,115)/100))))</f>
        <v>7.6</v>
      </c>
    </row>
    <row r="6058" ht="15.0" customHeight="1">
      <c r="A6058" s="45">
        <v>45676.0</v>
      </c>
      <c r="B6058" s="35">
        <v>0.0</v>
      </c>
      <c r="C6058" s="35" t="s">
        <v>129</v>
      </c>
      <c r="D6058" s="36" t="s">
        <v>105</v>
      </c>
      <c r="E6058" s="35" t="s">
        <v>173</v>
      </c>
      <c r="F6058" s="46">
        <f>IF(Cadastro_Cargas!$E$10=0,0,IF(Perfil_Area!$C$12=0,0,MIN(Cadastro_Cargas!$E$10,MAX(Cadastro_Cargas!$F$10,Perfil_Area!$C$12*RANDBETWEEN(85,115)/100))))</f>
        <v>16.016</v>
      </c>
    </row>
    <row r="6059" ht="15.0" customHeight="1">
      <c r="A6059" s="45">
        <v>45676.0</v>
      </c>
      <c r="B6059" s="35">
        <v>0.0</v>
      </c>
      <c r="C6059" s="35" t="s">
        <v>129</v>
      </c>
      <c r="D6059" s="36" t="s">
        <v>106</v>
      </c>
      <c r="E6059" s="35" t="s">
        <v>173</v>
      </c>
      <c r="F6059" s="46">
        <f>IF(Cadastro_Cargas!$E$11=0,0,IF(Perfil_Area!$C$14=0,0,MIN(Cadastro_Cargas!$E$11,MAX(Cadastro_Cargas!$F$11,Perfil_Area!$C$14*RANDBETWEEN(85,115)/100))))</f>
        <v>2.082971768</v>
      </c>
    </row>
    <row r="6060" ht="15.0" customHeight="1">
      <c r="A6060" s="45">
        <v>45676.0</v>
      </c>
      <c r="B6060" s="35">
        <v>0.0</v>
      </c>
      <c r="C6060" s="35" t="s">
        <v>129</v>
      </c>
      <c r="D6060" s="36" t="s">
        <v>107</v>
      </c>
      <c r="E6060" s="35" t="s">
        <v>173</v>
      </c>
      <c r="F6060" s="46">
        <f>IF(Cadastro_Cargas!$E$12=0,0,IF(Perfil_Area!$C$16=0,0,MIN(Cadastro_Cargas!$E$12,MAX(Cadastro_Cargas!$F$12,Perfil_Area!$C$16*RANDBETWEEN(85,115)/100))))</f>
        <v>0.2</v>
      </c>
    </row>
    <row r="6061" ht="15.0" customHeight="1">
      <c r="A6061" s="45">
        <v>45676.0</v>
      </c>
      <c r="B6061" s="35">
        <v>0.0</v>
      </c>
      <c r="C6061" s="35" t="s">
        <v>129</v>
      </c>
      <c r="D6061" s="39" t="s">
        <v>31</v>
      </c>
      <c r="E6061" s="35" t="s">
        <v>174</v>
      </c>
      <c r="F6061" s="46">
        <f>IF(Cadastro_Cargas!$E$13=0,0,IF(Perfil_Area!$C$4=0,0,MIN(Cadastro_Cargas!$E$13,MAX(Cadastro_Cargas!$F$13,Perfil_Area!$C$4*RANDBETWEEN(85,115)/100))))</f>
        <v>1.1175</v>
      </c>
    </row>
    <row r="6062" ht="15.0" customHeight="1">
      <c r="A6062" s="45">
        <v>45676.0</v>
      </c>
      <c r="B6062" s="35">
        <v>0.0</v>
      </c>
      <c r="C6062" s="35" t="s">
        <v>129</v>
      </c>
      <c r="D6062" s="40" t="s">
        <v>44</v>
      </c>
      <c r="E6062" s="35" t="s">
        <v>174</v>
      </c>
      <c r="F6062" s="46">
        <f>IF(Cadastro_Cargas!$E$14=0,0,IF(Perfil_Area!$C$6=0,0,MIN(Cadastro_Cargas!$E$14,MAX(Cadastro_Cargas!$F$14,Perfil_Area!$C$6*RANDBETWEEN(85,115)/100))))</f>
        <v>0.4137</v>
      </c>
    </row>
    <row r="6063" ht="15.0" customHeight="1">
      <c r="A6063" s="45">
        <v>45676.0</v>
      </c>
      <c r="B6063" s="35">
        <v>0.0</v>
      </c>
      <c r="C6063" s="35" t="s">
        <v>129</v>
      </c>
      <c r="D6063" s="41" t="s">
        <v>56</v>
      </c>
      <c r="E6063" s="35" t="s">
        <v>174</v>
      </c>
      <c r="F6063" s="46">
        <f>IF(Cadastro_Cargas!$E$15=0,0,IF(Perfil_Area!$C$8=0,0,MIN(Cadastro_Cargas!$E$15,MAX(Cadastro_Cargas!$F$15,Perfil_Area!$C$8*RANDBETWEEN(85,115)/100))))</f>
        <v>0.28896</v>
      </c>
    </row>
    <row r="6064" ht="15.0" customHeight="1">
      <c r="A6064" s="45">
        <v>45676.0416666667</v>
      </c>
      <c r="B6064" s="35">
        <v>1.0</v>
      </c>
      <c r="C6064" s="35" t="s">
        <v>128</v>
      </c>
      <c r="D6064" s="36" t="s">
        <v>104</v>
      </c>
      <c r="E6064" s="35" t="s">
        <v>173</v>
      </c>
      <c r="F6064" s="46">
        <f>IF(Cadastro_Cargas!$E$2=0,0,IF(Perfil_Area!$D$9=0,0,MIN(Cadastro_Cargas!$E$2,MAX(Cadastro_Cargas!$F$2,Perfil_Area!$D$9*RANDBETWEEN(85,115)/100))))</f>
        <v>3.88</v>
      </c>
    </row>
    <row r="6065" ht="15.0" customHeight="1">
      <c r="A6065" s="45">
        <v>45676.0416666667</v>
      </c>
      <c r="B6065" s="35">
        <v>1.0</v>
      </c>
      <c r="C6065" s="35" t="s">
        <v>128</v>
      </c>
      <c r="D6065" s="36" t="s">
        <v>105</v>
      </c>
      <c r="E6065" s="35" t="s">
        <v>173</v>
      </c>
      <c r="F6065" s="46">
        <f>IF(Cadastro_Cargas!$E$3=0,0,IF(Perfil_Area!$D$11=0,0,MIN(Cadastro_Cargas!$E$3,MAX(Cadastro_Cargas!$F$3,Perfil_Area!$D$11*RANDBETWEEN(85,115)/100))))</f>
        <v>0</v>
      </c>
    </row>
    <row r="6066" ht="15.0" customHeight="1">
      <c r="A6066" s="45">
        <v>45676.0416666667</v>
      </c>
      <c r="B6066" s="35">
        <v>1.0</v>
      </c>
      <c r="C6066" s="35" t="s">
        <v>128</v>
      </c>
      <c r="D6066" s="36" t="s">
        <v>106</v>
      </c>
      <c r="E6066" s="35" t="s">
        <v>173</v>
      </c>
      <c r="F6066" s="46">
        <f>IF(Cadastro_Cargas!$E$4=0,0,IF(Perfil_Area!$D$13=0,0,MIN(Cadastro_Cargas!$E$4,MAX(Cadastro_Cargas!$F$4,Perfil_Area!$D$13*RANDBETWEEN(85,115)/100))))</f>
        <v>0</v>
      </c>
    </row>
    <row r="6067" ht="15.0" customHeight="1">
      <c r="A6067" s="45">
        <v>45676.0416666667</v>
      </c>
      <c r="B6067" s="35">
        <v>1.0</v>
      </c>
      <c r="C6067" s="35" t="s">
        <v>128</v>
      </c>
      <c r="D6067" s="36" t="s">
        <v>107</v>
      </c>
      <c r="E6067" s="35" t="s">
        <v>173</v>
      </c>
      <c r="F6067" s="46">
        <f>IF(Cadastro_Cargas!$E$5=0,0,IF(Perfil_Area!$D$15=0,0,MIN(Cadastro_Cargas!$E$5,MAX(Cadastro_Cargas!$F$5,Perfil_Area!$D$15*RANDBETWEEN(85,115)/100))))</f>
        <v>0.2</v>
      </c>
    </row>
    <row r="6068" ht="15.0" customHeight="1">
      <c r="A6068" s="45">
        <v>45676.0416666667</v>
      </c>
      <c r="B6068" s="35">
        <v>1.0</v>
      </c>
      <c r="C6068" s="35" t="s">
        <v>128</v>
      </c>
      <c r="D6068" s="39" t="s">
        <v>31</v>
      </c>
      <c r="E6068" s="35" t="s">
        <v>174</v>
      </c>
      <c r="F6068" s="46">
        <f>IF(Cadastro_Cargas!$E$6=0,0,IF(Perfil_Area!$D$3=0,0,MIN(Cadastro_Cargas!$E$6,MAX(Cadastro_Cargas!$F$6,Perfil_Area!$D$3*RANDBETWEEN(85,115)/100))))</f>
        <v>0.606</v>
      </c>
    </row>
    <row r="6069" ht="15.0" customHeight="1">
      <c r="A6069" s="45">
        <v>45676.0416666667</v>
      </c>
      <c r="B6069" s="35">
        <v>1.0</v>
      </c>
      <c r="C6069" s="35" t="s">
        <v>128</v>
      </c>
      <c r="D6069" s="40" t="s">
        <v>44</v>
      </c>
      <c r="E6069" s="35" t="s">
        <v>174</v>
      </c>
      <c r="F6069" s="46">
        <f>IF(Cadastro_Cargas!$E$7=0,0,IF(Perfil_Area!$D$5=0,0,MIN(Cadastro_Cargas!$E$7,MAX(Cadastro_Cargas!$F$7,Perfil_Area!$D$5*RANDBETWEEN(85,115)/100))))</f>
        <v>0.29044</v>
      </c>
    </row>
    <row r="6070" ht="15.0" customHeight="1">
      <c r="A6070" s="45">
        <v>45676.0416666667</v>
      </c>
      <c r="B6070" s="35">
        <v>1.0</v>
      </c>
      <c r="C6070" s="35" t="s">
        <v>128</v>
      </c>
      <c r="D6070" s="41" t="s">
        <v>56</v>
      </c>
      <c r="E6070" s="35" t="s">
        <v>174</v>
      </c>
      <c r="F6070" s="46">
        <f>IF(Cadastro_Cargas!$E$8=0,0,IF(Perfil_Area!$D$7=0,0,MIN(Cadastro_Cargas!$E$8,MAX(Cadastro_Cargas!$F$8,Perfil_Area!$D$7*RANDBETWEEN(85,115)/100))))</f>
        <v>0.17072</v>
      </c>
    </row>
    <row r="6071" ht="15.0" customHeight="1">
      <c r="A6071" s="45">
        <v>45676.0416666667</v>
      </c>
      <c r="B6071" s="35">
        <v>1.0</v>
      </c>
      <c r="C6071" s="35" t="s">
        <v>129</v>
      </c>
      <c r="D6071" s="36" t="s">
        <v>104</v>
      </c>
      <c r="E6071" s="35" t="s">
        <v>173</v>
      </c>
      <c r="F6071" s="46">
        <f>IF(Cadastro_Cargas!$E$9=0,0,IF(Perfil_Area!$D$10=0,0,MIN(Cadastro_Cargas!$E$9,MAX(Cadastro_Cargas!$F$9,Perfil_Area!$D$10*RANDBETWEEN(85,115)/100))))</f>
        <v>7.44</v>
      </c>
    </row>
    <row r="6072" ht="15.0" customHeight="1">
      <c r="A6072" s="45">
        <v>45676.0416666667</v>
      </c>
      <c r="B6072" s="35">
        <v>1.0</v>
      </c>
      <c r="C6072" s="35" t="s">
        <v>129</v>
      </c>
      <c r="D6072" s="36" t="s">
        <v>105</v>
      </c>
      <c r="E6072" s="35" t="s">
        <v>173</v>
      </c>
      <c r="F6072" s="46">
        <f>IF(Cadastro_Cargas!$E$10=0,0,IF(Perfil_Area!$D$12=0,0,MIN(Cadastro_Cargas!$E$10,MAX(Cadastro_Cargas!$F$10,Perfil_Area!$D$12*RANDBETWEEN(85,115)/100))))</f>
        <v>15.312</v>
      </c>
    </row>
    <row r="6073" ht="15.0" customHeight="1">
      <c r="A6073" s="45">
        <v>45676.0416666667</v>
      </c>
      <c r="B6073" s="35">
        <v>1.0</v>
      </c>
      <c r="C6073" s="35" t="s">
        <v>129</v>
      </c>
      <c r="D6073" s="36" t="s">
        <v>106</v>
      </c>
      <c r="E6073" s="35" t="s">
        <v>173</v>
      </c>
      <c r="F6073" s="46">
        <f>IF(Cadastro_Cargas!$E$11=0,0,IF(Perfil_Area!$D$14=0,0,MIN(Cadastro_Cargas!$E$11,MAX(Cadastro_Cargas!$F$11,Perfil_Area!$D$14*RANDBETWEEN(85,115)/100))))</f>
        <v>2.098707281</v>
      </c>
    </row>
    <row r="6074" ht="15.0" customHeight="1">
      <c r="A6074" s="45">
        <v>45676.0416666667</v>
      </c>
      <c r="B6074" s="35">
        <v>1.0</v>
      </c>
      <c r="C6074" s="35" t="s">
        <v>129</v>
      </c>
      <c r="D6074" s="36" t="s">
        <v>107</v>
      </c>
      <c r="E6074" s="35" t="s">
        <v>173</v>
      </c>
      <c r="F6074" s="46">
        <f>IF(Cadastro_Cargas!$E$12=0,0,IF(Perfil_Area!$D$16=0,0,MIN(Cadastro_Cargas!$E$12,MAX(Cadastro_Cargas!$F$12,Perfil_Area!$D$16*RANDBETWEEN(85,115)/100))))</f>
        <v>0.188</v>
      </c>
    </row>
    <row r="6075" ht="15.0" customHeight="1">
      <c r="A6075" s="45">
        <v>45676.0416666667</v>
      </c>
      <c r="B6075" s="35">
        <v>1.0</v>
      </c>
      <c r="C6075" s="35" t="s">
        <v>129</v>
      </c>
      <c r="D6075" s="39" t="s">
        <v>31</v>
      </c>
      <c r="E6075" s="35" t="s">
        <v>174</v>
      </c>
      <c r="F6075" s="46">
        <f>IF(Cadastro_Cargas!$E$13=0,0,IF(Perfil_Area!$D$4=0,0,MIN(Cadastro_Cargas!$E$13,MAX(Cadastro_Cargas!$F$13,Perfil_Area!$D$4*RANDBETWEEN(85,115)/100))))</f>
        <v>1.1175</v>
      </c>
    </row>
    <row r="6076" ht="15.0" customHeight="1">
      <c r="A6076" s="45">
        <v>45676.0416666667</v>
      </c>
      <c r="B6076" s="35">
        <v>1.0</v>
      </c>
      <c r="C6076" s="35" t="s">
        <v>129</v>
      </c>
      <c r="D6076" s="40" t="s">
        <v>44</v>
      </c>
      <c r="E6076" s="35" t="s">
        <v>174</v>
      </c>
      <c r="F6076" s="46">
        <f>IF(Cadastro_Cargas!$E$14=0,0,IF(Perfil_Area!$D$6=0,0,MIN(Cadastro_Cargas!$E$14,MAX(Cadastro_Cargas!$F$14,Perfil_Area!$D$6*RANDBETWEEN(85,115)/100))))</f>
        <v>0.41764</v>
      </c>
    </row>
    <row r="6077" ht="15.0" customHeight="1">
      <c r="A6077" s="45">
        <v>45676.0416666667</v>
      </c>
      <c r="B6077" s="35">
        <v>1.0</v>
      </c>
      <c r="C6077" s="35" t="s">
        <v>129</v>
      </c>
      <c r="D6077" s="41" t="s">
        <v>56</v>
      </c>
      <c r="E6077" s="35" t="s">
        <v>174</v>
      </c>
      <c r="F6077" s="46">
        <f>IF(Cadastro_Cargas!$E$15=0,0,IF(Perfil_Area!$D$8=0,0,MIN(Cadastro_Cargas!$E$15,MAX(Cadastro_Cargas!$F$15,Perfil_Area!$D$8*RANDBETWEEN(85,115)/100))))</f>
        <v>0.3192</v>
      </c>
    </row>
    <row r="6078" ht="15.0" customHeight="1">
      <c r="A6078" s="45">
        <v>45676.0833333333</v>
      </c>
      <c r="B6078" s="35">
        <v>2.0</v>
      </c>
      <c r="C6078" s="35" t="s">
        <v>128</v>
      </c>
      <c r="D6078" s="36" t="s">
        <v>104</v>
      </c>
      <c r="E6078" s="35" t="s">
        <v>173</v>
      </c>
      <c r="F6078" s="46">
        <f>IF(Cadastro_Cargas!$E$2=0,0,IF(Perfil_Area!$E$9=0,0,MIN(Cadastro_Cargas!$E$2,MAX(Cadastro_Cargas!$F$2,Perfil_Area!$E$9*RANDBETWEEN(85,115)/100))))</f>
        <v>3.92</v>
      </c>
    </row>
    <row r="6079" ht="15.0" customHeight="1">
      <c r="A6079" s="45">
        <v>45676.0833333333</v>
      </c>
      <c r="B6079" s="35">
        <v>2.0</v>
      </c>
      <c r="C6079" s="35" t="s">
        <v>128</v>
      </c>
      <c r="D6079" s="36" t="s">
        <v>105</v>
      </c>
      <c r="E6079" s="35" t="s">
        <v>173</v>
      </c>
      <c r="F6079" s="46">
        <f>IF(Cadastro_Cargas!$E$3=0,0,IF(Perfil_Area!$E$11=0,0,MIN(Cadastro_Cargas!$E$3,MAX(Cadastro_Cargas!$F$3,Perfil_Area!$E$11*RANDBETWEEN(85,115)/100))))</f>
        <v>0</v>
      </c>
    </row>
    <row r="6080" ht="15.0" customHeight="1">
      <c r="A6080" s="45">
        <v>45676.0833333333</v>
      </c>
      <c r="B6080" s="35">
        <v>2.0</v>
      </c>
      <c r="C6080" s="35" t="s">
        <v>128</v>
      </c>
      <c r="D6080" s="36" t="s">
        <v>106</v>
      </c>
      <c r="E6080" s="35" t="s">
        <v>173</v>
      </c>
      <c r="F6080" s="46">
        <f>IF(Cadastro_Cargas!$E$4=0,0,IF(Perfil_Area!$E$13=0,0,MIN(Cadastro_Cargas!$E$4,MAX(Cadastro_Cargas!$F$4,Perfil_Area!$E$13*RANDBETWEEN(85,115)/100))))</f>
        <v>0</v>
      </c>
    </row>
    <row r="6081" ht="15.0" customHeight="1">
      <c r="A6081" s="45">
        <v>45676.0833333333</v>
      </c>
      <c r="B6081" s="35">
        <v>2.0</v>
      </c>
      <c r="C6081" s="35" t="s">
        <v>128</v>
      </c>
      <c r="D6081" s="36" t="s">
        <v>107</v>
      </c>
      <c r="E6081" s="35" t="s">
        <v>173</v>
      </c>
      <c r="F6081" s="46">
        <f>IF(Cadastro_Cargas!$E$5=0,0,IF(Perfil_Area!$E$15=0,0,MIN(Cadastro_Cargas!$E$5,MAX(Cadastro_Cargas!$F$5,Perfil_Area!$E$15*RANDBETWEEN(85,115)/100))))</f>
        <v>0.2</v>
      </c>
    </row>
    <row r="6082" ht="15.0" customHeight="1">
      <c r="A6082" s="45">
        <v>45676.0833333333</v>
      </c>
      <c r="B6082" s="35">
        <v>2.0</v>
      </c>
      <c r="C6082" s="35" t="s">
        <v>128</v>
      </c>
      <c r="D6082" s="39" t="s">
        <v>31</v>
      </c>
      <c r="E6082" s="35" t="s">
        <v>174</v>
      </c>
      <c r="F6082" s="46">
        <f>IF(Cadastro_Cargas!$E$6=0,0,IF(Perfil_Area!$E$3=0,0,MIN(Cadastro_Cargas!$E$6,MAX(Cadastro_Cargas!$F$6,Perfil_Area!$E$3*RANDBETWEEN(85,115)/100))))</f>
        <v>0.606</v>
      </c>
    </row>
    <row r="6083" ht="15.0" customHeight="1">
      <c r="A6083" s="45">
        <v>45676.0833333333</v>
      </c>
      <c r="B6083" s="35">
        <v>2.0</v>
      </c>
      <c r="C6083" s="35" t="s">
        <v>128</v>
      </c>
      <c r="D6083" s="40" t="s">
        <v>44</v>
      </c>
      <c r="E6083" s="35" t="s">
        <v>174</v>
      </c>
      <c r="F6083" s="46">
        <f>IF(Cadastro_Cargas!$E$7=0,0,IF(Perfil_Area!$E$5=0,0,MIN(Cadastro_Cargas!$E$7,MAX(Cadastro_Cargas!$F$7,Perfil_Area!$E$5*RANDBETWEEN(85,115)/100))))</f>
        <v>0.24386</v>
      </c>
    </row>
    <row r="6084" ht="15.0" customHeight="1">
      <c r="A6084" s="45">
        <v>45676.0833333333</v>
      </c>
      <c r="B6084" s="35">
        <v>2.0</v>
      </c>
      <c r="C6084" s="35" t="s">
        <v>128</v>
      </c>
      <c r="D6084" s="41" t="s">
        <v>56</v>
      </c>
      <c r="E6084" s="35" t="s">
        <v>174</v>
      </c>
      <c r="F6084" s="46">
        <f>IF(Cadastro_Cargas!$E$8=0,0,IF(Perfil_Area!$E$7=0,0,MIN(Cadastro_Cargas!$E$8,MAX(Cadastro_Cargas!$F$8,Perfil_Area!$E$7*RANDBETWEEN(85,115)/100))))</f>
        <v>0.176</v>
      </c>
    </row>
    <row r="6085" ht="15.0" customHeight="1">
      <c r="A6085" s="45">
        <v>45676.0833333333</v>
      </c>
      <c r="B6085" s="35">
        <v>2.0</v>
      </c>
      <c r="C6085" s="35" t="s">
        <v>129</v>
      </c>
      <c r="D6085" s="36" t="s">
        <v>104</v>
      </c>
      <c r="E6085" s="35" t="s">
        <v>173</v>
      </c>
      <c r="F6085" s="46">
        <f>IF(Cadastro_Cargas!$E$9=0,0,IF(Perfil_Area!$E$10=0,0,MIN(Cadastro_Cargas!$E$9,MAX(Cadastro_Cargas!$F$9,Perfil_Area!$E$10*RANDBETWEEN(85,115)/100))))</f>
        <v>8</v>
      </c>
    </row>
    <row r="6086" ht="15.0" customHeight="1">
      <c r="A6086" s="45">
        <v>45676.0833333333</v>
      </c>
      <c r="B6086" s="35">
        <v>2.0</v>
      </c>
      <c r="C6086" s="35" t="s">
        <v>129</v>
      </c>
      <c r="D6086" s="36" t="s">
        <v>105</v>
      </c>
      <c r="E6086" s="35" t="s">
        <v>173</v>
      </c>
      <c r="F6086" s="46">
        <f>IF(Cadastro_Cargas!$E$10=0,0,IF(Perfil_Area!$E$12=0,0,MIN(Cadastro_Cargas!$E$10,MAX(Cadastro_Cargas!$F$10,Perfil_Area!$E$12*RANDBETWEEN(85,115)/100))))</f>
        <v>0</v>
      </c>
    </row>
    <row r="6087" ht="15.0" customHeight="1">
      <c r="A6087" s="45">
        <v>45676.0833333333</v>
      </c>
      <c r="B6087" s="35">
        <v>2.0</v>
      </c>
      <c r="C6087" s="35" t="s">
        <v>129</v>
      </c>
      <c r="D6087" s="36" t="s">
        <v>106</v>
      </c>
      <c r="E6087" s="35" t="s">
        <v>173</v>
      </c>
      <c r="F6087" s="46">
        <f>IF(Cadastro_Cargas!$E$11=0,0,IF(Perfil_Area!$E$14=0,0,MIN(Cadastro_Cargas!$E$11,MAX(Cadastro_Cargas!$F$11,Perfil_Area!$E$14*RANDBETWEEN(85,115)/100))))</f>
        <v>2.367013373</v>
      </c>
    </row>
    <row r="6088" ht="15.0" customHeight="1">
      <c r="A6088" s="45">
        <v>45676.0833333333</v>
      </c>
      <c r="B6088" s="35">
        <v>2.0</v>
      </c>
      <c r="C6088" s="35" t="s">
        <v>129</v>
      </c>
      <c r="D6088" s="36" t="s">
        <v>107</v>
      </c>
      <c r="E6088" s="35" t="s">
        <v>173</v>
      </c>
      <c r="F6088" s="46">
        <f>IF(Cadastro_Cargas!$E$12=0,0,IF(Perfil_Area!$E$16=0,0,MIN(Cadastro_Cargas!$E$12,MAX(Cadastro_Cargas!$F$12,Perfil_Area!$E$16*RANDBETWEEN(85,115)/100))))</f>
        <v>0.172</v>
      </c>
    </row>
    <row r="6089" ht="15.0" customHeight="1">
      <c r="A6089" s="45">
        <v>45676.0833333333</v>
      </c>
      <c r="B6089" s="35">
        <v>2.0</v>
      </c>
      <c r="C6089" s="35" t="s">
        <v>129</v>
      </c>
      <c r="D6089" s="39" t="s">
        <v>31</v>
      </c>
      <c r="E6089" s="35" t="s">
        <v>174</v>
      </c>
      <c r="F6089" s="46">
        <f>IF(Cadastro_Cargas!$E$13=0,0,IF(Perfil_Area!$E$4=0,0,MIN(Cadastro_Cargas!$E$13,MAX(Cadastro_Cargas!$F$13,Perfil_Area!$E$4*RANDBETWEEN(85,115)/100))))</f>
        <v>1.1175</v>
      </c>
    </row>
    <row r="6090" ht="15.0" customHeight="1">
      <c r="A6090" s="45">
        <v>45676.0833333333</v>
      </c>
      <c r="B6090" s="35">
        <v>2.0</v>
      </c>
      <c r="C6090" s="35" t="s">
        <v>129</v>
      </c>
      <c r="D6090" s="40" t="s">
        <v>44</v>
      </c>
      <c r="E6090" s="35" t="s">
        <v>174</v>
      </c>
      <c r="F6090" s="46">
        <f>IF(Cadastro_Cargas!$E$14=0,0,IF(Perfil_Area!$E$6=0,0,MIN(Cadastro_Cargas!$E$14,MAX(Cadastro_Cargas!$F$14,Perfil_Area!$E$6*RANDBETWEEN(85,115)/100))))</f>
        <v>0.4531</v>
      </c>
    </row>
    <row r="6091" ht="15.0" customHeight="1">
      <c r="A6091" s="45">
        <v>45676.0833333333</v>
      </c>
      <c r="B6091" s="35">
        <v>2.0</v>
      </c>
      <c r="C6091" s="35" t="s">
        <v>129</v>
      </c>
      <c r="D6091" s="41" t="s">
        <v>56</v>
      </c>
      <c r="E6091" s="35" t="s">
        <v>174</v>
      </c>
      <c r="F6091" s="46">
        <f>IF(Cadastro_Cargas!$E$15=0,0,IF(Perfil_Area!$E$8=0,0,MIN(Cadastro_Cargas!$E$15,MAX(Cadastro_Cargas!$F$15,Perfil_Area!$E$8*RANDBETWEEN(85,115)/100))))</f>
        <v>0.29904</v>
      </c>
    </row>
    <row r="6092" ht="15.0" customHeight="1">
      <c r="A6092" s="45">
        <v>45676.125</v>
      </c>
      <c r="B6092" s="35">
        <v>3.0</v>
      </c>
      <c r="C6092" s="35" t="s">
        <v>128</v>
      </c>
      <c r="D6092" s="36" t="s">
        <v>104</v>
      </c>
      <c r="E6092" s="35" t="s">
        <v>173</v>
      </c>
      <c r="F6092" s="46">
        <f>IF(Cadastro_Cargas!$E$2=0,0,IF(Perfil_Area!$F$9=0,0,MIN(Cadastro_Cargas!$E$2,MAX(Cadastro_Cargas!$F$2,Perfil_Area!$F$9*RANDBETWEEN(85,115)/100))))</f>
        <v>4</v>
      </c>
    </row>
    <row r="6093" ht="15.0" customHeight="1">
      <c r="A6093" s="45">
        <v>45676.125</v>
      </c>
      <c r="B6093" s="35">
        <v>3.0</v>
      </c>
      <c r="C6093" s="35" t="s">
        <v>128</v>
      </c>
      <c r="D6093" s="36" t="s">
        <v>105</v>
      </c>
      <c r="E6093" s="35" t="s">
        <v>173</v>
      </c>
      <c r="F6093" s="46">
        <f>IF(Cadastro_Cargas!$E$3=0,0,IF(Perfil_Area!$F$11=0,0,MIN(Cadastro_Cargas!$E$3,MAX(Cadastro_Cargas!$F$3,Perfil_Area!$F$11*RANDBETWEEN(85,115)/100))))</f>
        <v>0</v>
      </c>
    </row>
    <row r="6094" ht="15.0" customHeight="1">
      <c r="A6094" s="45">
        <v>45676.125</v>
      </c>
      <c r="B6094" s="35">
        <v>3.0</v>
      </c>
      <c r="C6094" s="35" t="s">
        <v>128</v>
      </c>
      <c r="D6094" s="36" t="s">
        <v>106</v>
      </c>
      <c r="E6094" s="35" t="s">
        <v>173</v>
      </c>
      <c r="F6094" s="46">
        <f>IF(Cadastro_Cargas!$E$4=0,0,IF(Perfil_Area!$F$13=0,0,MIN(Cadastro_Cargas!$E$4,MAX(Cadastro_Cargas!$F$4,Perfil_Area!$F$13*RANDBETWEEN(85,115)/100))))</f>
        <v>0</v>
      </c>
    </row>
    <row r="6095" ht="15.0" customHeight="1">
      <c r="A6095" s="45">
        <v>45676.125</v>
      </c>
      <c r="B6095" s="35">
        <v>3.0</v>
      </c>
      <c r="C6095" s="35" t="s">
        <v>128</v>
      </c>
      <c r="D6095" s="36" t="s">
        <v>107</v>
      </c>
      <c r="E6095" s="35" t="s">
        <v>173</v>
      </c>
      <c r="F6095" s="46">
        <f>IF(Cadastro_Cargas!$E$5=0,0,IF(Perfil_Area!$F$15=0,0,MIN(Cadastro_Cargas!$E$5,MAX(Cadastro_Cargas!$F$5,Perfil_Area!$F$15*RANDBETWEEN(85,115)/100))))</f>
        <v>0.192</v>
      </c>
    </row>
    <row r="6096" ht="15.0" customHeight="1">
      <c r="A6096" s="45">
        <v>45676.125</v>
      </c>
      <c r="B6096" s="35">
        <v>3.0</v>
      </c>
      <c r="C6096" s="35" t="s">
        <v>128</v>
      </c>
      <c r="D6096" s="39" t="s">
        <v>31</v>
      </c>
      <c r="E6096" s="35" t="s">
        <v>174</v>
      </c>
      <c r="F6096" s="46">
        <f>IF(Cadastro_Cargas!$E$6=0,0,IF(Perfil_Area!$F$3=0,0,MIN(Cadastro_Cargas!$E$6,MAX(Cadastro_Cargas!$F$6,Perfil_Area!$F$3*RANDBETWEEN(85,115)/100))))</f>
        <v>0.606</v>
      </c>
    </row>
    <row r="6097" ht="15.0" customHeight="1">
      <c r="A6097" s="45">
        <v>45676.125</v>
      </c>
      <c r="B6097" s="35">
        <v>3.0</v>
      </c>
      <c r="C6097" s="35" t="s">
        <v>128</v>
      </c>
      <c r="D6097" s="40" t="s">
        <v>44</v>
      </c>
      <c r="E6097" s="35" t="s">
        <v>174</v>
      </c>
      <c r="F6097" s="46">
        <f>IF(Cadastro_Cargas!$E$7=0,0,IF(Perfil_Area!$F$5=0,0,MIN(Cadastro_Cargas!$E$7,MAX(Cadastro_Cargas!$F$7,Perfil_Area!$F$5*RANDBETWEEN(85,115)/100))))</f>
        <v>0.2466</v>
      </c>
    </row>
    <row r="6098" ht="15.0" customHeight="1">
      <c r="A6098" s="45">
        <v>45676.125</v>
      </c>
      <c r="B6098" s="35">
        <v>3.0</v>
      </c>
      <c r="C6098" s="35" t="s">
        <v>128</v>
      </c>
      <c r="D6098" s="41" t="s">
        <v>56</v>
      </c>
      <c r="E6098" s="35" t="s">
        <v>174</v>
      </c>
      <c r="F6098" s="46">
        <f>IF(Cadastro_Cargas!$E$8=0,0,IF(Perfil_Area!$F$7=0,0,MIN(Cadastro_Cargas!$E$8,MAX(Cadastro_Cargas!$F$8,Perfil_Area!$F$7*RANDBETWEEN(85,115)/100))))</f>
        <v>0.176</v>
      </c>
    </row>
    <row r="6099" ht="15.0" customHeight="1">
      <c r="A6099" s="45">
        <v>45676.125</v>
      </c>
      <c r="B6099" s="35">
        <v>3.0</v>
      </c>
      <c r="C6099" s="35" t="s">
        <v>129</v>
      </c>
      <c r="D6099" s="36" t="s">
        <v>104</v>
      </c>
      <c r="E6099" s="35" t="s">
        <v>173</v>
      </c>
      <c r="F6099" s="46">
        <f>IF(Cadastro_Cargas!$E$9=0,0,IF(Perfil_Area!$F$10=0,0,MIN(Cadastro_Cargas!$E$9,MAX(Cadastro_Cargas!$F$9,Perfil_Area!$F$10*RANDBETWEEN(85,115)/100))))</f>
        <v>8</v>
      </c>
    </row>
    <row r="6100" ht="15.0" customHeight="1">
      <c r="A6100" s="45">
        <v>45676.125</v>
      </c>
      <c r="B6100" s="35">
        <v>3.0</v>
      </c>
      <c r="C6100" s="35" t="s">
        <v>129</v>
      </c>
      <c r="D6100" s="36" t="s">
        <v>105</v>
      </c>
      <c r="E6100" s="35" t="s">
        <v>173</v>
      </c>
      <c r="F6100" s="46">
        <f>IF(Cadastro_Cargas!$E$10=0,0,IF(Perfil_Area!$F$12=0,0,MIN(Cadastro_Cargas!$E$10,MAX(Cadastro_Cargas!$F$10,Perfil_Area!$F$12*RANDBETWEEN(85,115)/100))))</f>
        <v>0</v>
      </c>
    </row>
    <row r="6101" ht="15.0" customHeight="1">
      <c r="A6101" s="45">
        <v>45676.125</v>
      </c>
      <c r="B6101" s="35">
        <v>3.0</v>
      </c>
      <c r="C6101" s="35" t="s">
        <v>129</v>
      </c>
      <c r="D6101" s="36" t="s">
        <v>106</v>
      </c>
      <c r="E6101" s="35" t="s">
        <v>173</v>
      </c>
      <c r="F6101" s="46">
        <f>IF(Cadastro_Cargas!$E$11=0,0,IF(Perfil_Area!$F$14=0,0,MIN(Cadastro_Cargas!$E$11,MAX(Cadastro_Cargas!$F$11,Perfil_Area!$F$14*RANDBETWEEN(85,115)/100))))</f>
        <v>2.19966419</v>
      </c>
    </row>
    <row r="6102" ht="15.0" customHeight="1">
      <c r="A6102" s="45">
        <v>45676.125</v>
      </c>
      <c r="B6102" s="35">
        <v>3.0</v>
      </c>
      <c r="C6102" s="35" t="s">
        <v>129</v>
      </c>
      <c r="D6102" s="36" t="s">
        <v>107</v>
      </c>
      <c r="E6102" s="35" t="s">
        <v>173</v>
      </c>
      <c r="F6102" s="46">
        <f>IF(Cadastro_Cargas!$E$12=0,0,IF(Perfil_Area!$F$16=0,0,MIN(Cadastro_Cargas!$E$12,MAX(Cadastro_Cargas!$F$12,Perfil_Area!$F$16*RANDBETWEEN(85,115)/100))))</f>
        <v>0.172</v>
      </c>
    </row>
    <row r="6103" ht="15.0" customHeight="1">
      <c r="A6103" s="45">
        <v>45676.125</v>
      </c>
      <c r="B6103" s="35">
        <v>3.0</v>
      </c>
      <c r="C6103" s="35" t="s">
        <v>129</v>
      </c>
      <c r="D6103" s="39" t="s">
        <v>31</v>
      </c>
      <c r="E6103" s="35" t="s">
        <v>174</v>
      </c>
      <c r="F6103" s="46">
        <f>IF(Cadastro_Cargas!$E$13=0,0,IF(Perfil_Area!$F$4=0,0,MIN(Cadastro_Cargas!$E$13,MAX(Cadastro_Cargas!$F$13,Perfil_Area!$F$4*RANDBETWEEN(85,115)/100))))</f>
        <v>1.1175</v>
      </c>
    </row>
    <row r="6104" ht="15.0" customHeight="1">
      <c r="A6104" s="45">
        <v>45676.125</v>
      </c>
      <c r="B6104" s="35">
        <v>3.0</v>
      </c>
      <c r="C6104" s="35" t="s">
        <v>129</v>
      </c>
      <c r="D6104" s="40" t="s">
        <v>44</v>
      </c>
      <c r="E6104" s="35" t="s">
        <v>174</v>
      </c>
      <c r="F6104" s="46">
        <f>IF(Cadastro_Cargas!$E$14=0,0,IF(Perfil_Area!$F$6=0,0,MIN(Cadastro_Cargas!$E$14,MAX(Cadastro_Cargas!$F$14,Perfil_Area!$F$6*RANDBETWEEN(85,115)/100))))</f>
        <v>0.44916</v>
      </c>
    </row>
    <row r="6105" ht="15.0" customHeight="1">
      <c r="A6105" s="45">
        <v>45676.125</v>
      </c>
      <c r="B6105" s="35">
        <v>3.0</v>
      </c>
      <c r="C6105" s="35" t="s">
        <v>129</v>
      </c>
      <c r="D6105" s="41" t="s">
        <v>56</v>
      </c>
      <c r="E6105" s="35" t="s">
        <v>174</v>
      </c>
      <c r="F6105" s="46">
        <f>IF(Cadastro_Cargas!$E$15=0,0,IF(Perfil_Area!$F$8=0,0,MIN(Cadastro_Cargas!$E$15,MAX(Cadastro_Cargas!$F$15,Perfil_Area!$F$8*RANDBETWEEN(85,115)/100))))</f>
        <v>0.32592</v>
      </c>
    </row>
    <row r="6106" ht="15.0" customHeight="1">
      <c r="A6106" s="45">
        <v>45676.1666666667</v>
      </c>
      <c r="B6106" s="35">
        <v>4.0</v>
      </c>
      <c r="C6106" s="35" t="s">
        <v>128</v>
      </c>
      <c r="D6106" s="36" t="s">
        <v>104</v>
      </c>
      <c r="E6106" s="35" t="s">
        <v>173</v>
      </c>
      <c r="F6106" s="46">
        <f>IF(Cadastro_Cargas!$E$2=0,0,IF(Perfil_Area!$G$9=0,0,MIN(Cadastro_Cargas!$E$2,MAX(Cadastro_Cargas!$F$2,Perfil_Area!$G$9*RANDBETWEEN(85,115)/100))))</f>
        <v>4</v>
      </c>
    </row>
    <row r="6107" ht="15.0" customHeight="1">
      <c r="A6107" s="45">
        <v>45676.1666666667</v>
      </c>
      <c r="B6107" s="35">
        <v>4.0</v>
      </c>
      <c r="C6107" s="35" t="s">
        <v>128</v>
      </c>
      <c r="D6107" s="36" t="s">
        <v>105</v>
      </c>
      <c r="E6107" s="35" t="s">
        <v>173</v>
      </c>
      <c r="F6107" s="46">
        <f>IF(Cadastro_Cargas!$E$3=0,0,IF(Perfil_Area!$G$11=0,0,MIN(Cadastro_Cargas!$E$3,MAX(Cadastro_Cargas!$F$3,Perfil_Area!$G$11*RANDBETWEEN(85,115)/100))))</f>
        <v>0</v>
      </c>
    </row>
    <row r="6108" ht="15.0" customHeight="1">
      <c r="A6108" s="45">
        <v>45676.1666666667</v>
      </c>
      <c r="B6108" s="35">
        <v>4.0</v>
      </c>
      <c r="C6108" s="35" t="s">
        <v>128</v>
      </c>
      <c r="D6108" s="36" t="s">
        <v>106</v>
      </c>
      <c r="E6108" s="35" t="s">
        <v>173</v>
      </c>
      <c r="F6108" s="46">
        <f>IF(Cadastro_Cargas!$E$4=0,0,IF(Perfil_Area!$G$13=0,0,MIN(Cadastro_Cargas!$E$4,MAX(Cadastro_Cargas!$F$4,Perfil_Area!$G$13*RANDBETWEEN(85,115)/100))))</f>
        <v>0</v>
      </c>
    </row>
    <row r="6109" ht="15.0" customHeight="1">
      <c r="A6109" s="45">
        <v>45676.1666666667</v>
      </c>
      <c r="B6109" s="35">
        <v>4.0</v>
      </c>
      <c r="C6109" s="35" t="s">
        <v>128</v>
      </c>
      <c r="D6109" s="36" t="s">
        <v>107</v>
      </c>
      <c r="E6109" s="35" t="s">
        <v>173</v>
      </c>
      <c r="F6109" s="46">
        <f>IF(Cadastro_Cargas!$E$5=0,0,IF(Perfil_Area!$G$15=0,0,MIN(Cadastro_Cargas!$E$5,MAX(Cadastro_Cargas!$F$5,Perfil_Area!$G$15*RANDBETWEEN(85,115)/100))))</f>
        <v>0.192</v>
      </c>
    </row>
    <row r="6110" ht="15.0" customHeight="1">
      <c r="A6110" s="45">
        <v>45676.1666666667</v>
      </c>
      <c r="B6110" s="35">
        <v>4.0</v>
      </c>
      <c r="C6110" s="35" t="s">
        <v>128</v>
      </c>
      <c r="D6110" s="39" t="s">
        <v>31</v>
      </c>
      <c r="E6110" s="35" t="s">
        <v>174</v>
      </c>
      <c r="F6110" s="46">
        <f>IF(Cadastro_Cargas!$E$6=0,0,IF(Perfil_Area!$G$3=0,0,MIN(Cadastro_Cargas!$E$6,MAX(Cadastro_Cargas!$F$6,Perfil_Area!$G$3*RANDBETWEEN(85,115)/100))))</f>
        <v>0.606</v>
      </c>
    </row>
    <row r="6111" ht="15.0" customHeight="1">
      <c r="A6111" s="45">
        <v>45676.1666666667</v>
      </c>
      <c r="B6111" s="35">
        <v>4.0</v>
      </c>
      <c r="C6111" s="35" t="s">
        <v>128</v>
      </c>
      <c r="D6111" s="40" t="s">
        <v>44</v>
      </c>
      <c r="E6111" s="35" t="s">
        <v>174</v>
      </c>
      <c r="F6111" s="46">
        <f>IF(Cadastro_Cargas!$E$7=0,0,IF(Perfil_Area!$G$5=0,0,MIN(Cadastro_Cargas!$E$7,MAX(Cadastro_Cargas!$F$7,Perfil_Area!$G$5*RANDBETWEEN(85,115)/100))))</f>
        <v>0.2877</v>
      </c>
    </row>
    <row r="6112" ht="15.0" customHeight="1">
      <c r="A6112" s="45">
        <v>45676.1666666667</v>
      </c>
      <c r="B6112" s="35">
        <v>4.0</v>
      </c>
      <c r="C6112" s="35" t="s">
        <v>128</v>
      </c>
      <c r="D6112" s="41" t="s">
        <v>56</v>
      </c>
      <c r="E6112" s="35" t="s">
        <v>174</v>
      </c>
      <c r="F6112" s="46">
        <f>IF(Cadastro_Cargas!$E$8=0,0,IF(Perfil_Area!$G$7=0,0,MIN(Cadastro_Cargas!$E$8,MAX(Cadastro_Cargas!$F$8,Perfil_Area!$G$7*RANDBETWEEN(85,115)/100))))</f>
        <v>0.14536</v>
      </c>
    </row>
    <row r="6113" ht="15.0" customHeight="1">
      <c r="A6113" s="45">
        <v>45676.1666666667</v>
      </c>
      <c r="B6113" s="35">
        <v>4.0</v>
      </c>
      <c r="C6113" s="35" t="s">
        <v>129</v>
      </c>
      <c r="D6113" s="36" t="s">
        <v>104</v>
      </c>
      <c r="E6113" s="35" t="s">
        <v>173</v>
      </c>
      <c r="F6113" s="46">
        <f>IF(Cadastro_Cargas!$E$9=0,0,IF(Perfil_Area!$G$10=0,0,MIN(Cadastro_Cargas!$E$9,MAX(Cadastro_Cargas!$F$9,Perfil_Area!$G$10*RANDBETWEEN(85,115)/100))))</f>
        <v>6.96</v>
      </c>
    </row>
    <row r="6114" ht="15.0" customHeight="1">
      <c r="A6114" s="45">
        <v>45676.1666666667</v>
      </c>
      <c r="B6114" s="35">
        <v>4.0</v>
      </c>
      <c r="C6114" s="35" t="s">
        <v>129</v>
      </c>
      <c r="D6114" s="36" t="s">
        <v>105</v>
      </c>
      <c r="E6114" s="35" t="s">
        <v>173</v>
      </c>
      <c r="F6114" s="46">
        <f>IF(Cadastro_Cargas!$E$10=0,0,IF(Perfil_Area!$G$12=0,0,MIN(Cadastro_Cargas!$E$10,MAX(Cadastro_Cargas!$F$10,Perfil_Area!$G$12*RANDBETWEEN(85,115)/100))))</f>
        <v>0</v>
      </c>
    </row>
    <row r="6115" ht="15.0" customHeight="1">
      <c r="A6115" s="45">
        <v>45676.1666666667</v>
      </c>
      <c r="B6115" s="35">
        <v>4.0</v>
      </c>
      <c r="C6115" s="35" t="s">
        <v>129</v>
      </c>
      <c r="D6115" s="36" t="s">
        <v>106</v>
      </c>
      <c r="E6115" s="35" t="s">
        <v>173</v>
      </c>
      <c r="F6115" s="46">
        <f>IF(Cadastro_Cargas!$E$11=0,0,IF(Perfil_Area!$G$14=0,0,MIN(Cadastro_Cargas!$E$11,MAX(Cadastro_Cargas!$F$11,Perfil_Area!$G$14*RANDBETWEEN(85,115)/100))))</f>
        <v>1.967393759</v>
      </c>
    </row>
    <row r="6116" ht="15.0" customHeight="1">
      <c r="A6116" s="45">
        <v>45676.1666666667</v>
      </c>
      <c r="B6116" s="35">
        <v>4.0</v>
      </c>
      <c r="C6116" s="35" t="s">
        <v>129</v>
      </c>
      <c r="D6116" s="36" t="s">
        <v>107</v>
      </c>
      <c r="E6116" s="35" t="s">
        <v>173</v>
      </c>
      <c r="F6116" s="46">
        <f>IF(Cadastro_Cargas!$E$12=0,0,IF(Perfil_Area!$G$16=0,0,MIN(Cadastro_Cargas!$E$12,MAX(Cadastro_Cargas!$F$12,Perfil_Area!$G$16*RANDBETWEEN(85,115)/100))))</f>
        <v>0.19</v>
      </c>
    </row>
    <row r="6117" ht="15.0" customHeight="1">
      <c r="A6117" s="45">
        <v>45676.1666666667</v>
      </c>
      <c r="B6117" s="35">
        <v>4.0</v>
      </c>
      <c r="C6117" s="35" t="s">
        <v>129</v>
      </c>
      <c r="D6117" s="39" t="s">
        <v>31</v>
      </c>
      <c r="E6117" s="35" t="s">
        <v>174</v>
      </c>
      <c r="F6117" s="46">
        <f>IF(Cadastro_Cargas!$E$13=0,0,IF(Perfil_Area!$G$4=0,0,MIN(Cadastro_Cargas!$E$13,MAX(Cadastro_Cargas!$F$13,Perfil_Area!$G$4*RANDBETWEEN(85,115)/100))))</f>
        <v>1.1175</v>
      </c>
    </row>
    <row r="6118" ht="15.0" customHeight="1">
      <c r="A6118" s="45">
        <v>45676.1666666667</v>
      </c>
      <c r="B6118" s="35">
        <v>4.0</v>
      </c>
      <c r="C6118" s="35" t="s">
        <v>129</v>
      </c>
      <c r="D6118" s="40" t="s">
        <v>44</v>
      </c>
      <c r="E6118" s="35" t="s">
        <v>174</v>
      </c>
      <c r="F6118" s="46">
        <f>IF(Cadastro_Cargas!$E$14=0,0,IF(Perfil_Area!$G$6=0,0,MIN(Cadastro_Cargas!$E$14,MAX(Cadastro_Cargas!$F$14,Perfil_Area!$G$6*RANDBETWEEN(85,115)/100))))</f>
        <v>0.38218</v>
      </c>
    </row>
    <row r="6119" ht="15.0" customHeight="1">
      <c r="A6119" s="45">
        <v>45676.1666666667</v>
      </c>
      <c r="B6119" s="35">
        <v>4.0</v>
      </c>
      <c r="C6119" s="35" t="s">
        <v>129</v>
      </c>
      <c r="D6119" s="41" t="s">
        <v>56</v>
      </c>
      <c r="E6119" s="35" t="s">
        <v>174</v>
      </c>
      <c r="F6119" s="46">
        <f>IF(Cadastro_Cargas!$E$15=0,0,IF(Perfil_Area!$G$8=0,0,MIN(Cadastro_Cargas!$E$15,MAX(Cadastro_Cargas!$F$15,Perfil_Area!$G$8*RANDBETWEEN(85,115)/100))))</f>
        <v>0.29988</v>
      </c>
    </row>
    <row r="6120" ht="15.0" customHeight="1">
      <c r="A6120" s="45">
        <v>45676.2083333333</v>
      </c>
      <c r="B6120" s="35">
        <v>5.0</v>
      </c>
      <c r="C6120" s="35" t="s">
        <v>128</v>
      </c>
      <c r="D6120" s="36" t="s">
        <v>104</v>
      </c>
      <c r="E6120" s="35" t="s">
        <v>173</v>
      </c>
      <c r="F6120" s="46">
        <f>IF(Cadastro_Cargas!$E$2=0,0,IF(Perfil_Area!$H$9=0,0,MIN(Cadastro_Cargas!$E$2,MAX(Cadastro_Cargas!$F$2,Perfil_Area!$H$9*RANDBETWEEN(85,115)/100))))</f>
        <v>0</v>
      </c>
    </row>
    <row r="6121" ht="15.0" customHeight="1">
      <c r="A6121" s="45">
        <v>45676.2083333333</v>
      </c>
      <c r="B6121" s="35">
        <v>5.0</v>
      </c>
      <c r="C6121" s="35" t="s">
        <v>128</v>
      </c>
      <c r="D6121" s="36" t="s">
        <v>105</v>
      </c>
      <c r="E6121" s="35" t="s">
        <v>173</v>
      </c>
      <c r="F6121" s="46">
        <f>IF(Cadastro_Cargas!$E$3=0,0,IF(Perfil_Area!$H$11=0,0,MIN(Cadastro_Cargas!$E$3,MAX(Cadastro_Cargas!$F$3,Perfil_Area!$H$11*RANDBETWEEN(85,115)/100))))</f>
        <v>0</v>
      </c>
    </row>
    <row r="6122" ht="15.0" customHeight="1">
      <c r="A6122" s="45">
        <v>45676.2083333333</v>
      </c>
      <c r="B6122" s="35">
        <v>5.0</v>
      </c>
      <c r="C6122" s="35" t="s">
        <v>128</v>
      </c>
      <c r="D6122" s="36" t="s">
        <v>106</v>
      </c>
      <c r="E6122" s="35" t="s">
        <v>173</v>
      </c>
      <c r="F6122" s="46">
        <f>IF(Cadastro_Cargas!$E$4=0,0,IF(Perfil_Area!$H$13=0,0,MIN(Cadastro_Cargas!$E$4,MAX(Cadastro_Cargas!$F$4,Perfil_Area!$H$13*RANDBETWEEN(85,115)/100))))</f>
        <v>0</v>
      </c>
    </row>
    <row r="6123" ht="15.0" customHeight="1">
      <c r="A6123" s="45">
        <v>45676.2083333333</v>
      </c>
      <c r="B6123" s="35">
        <v>5.0</v>
      </c>
      <c r="C6123" s="35" t="s">
        <v>128</v>
      </c>
      <c r="D6123" s="36" t="s">
        <v>107</v>
      </c>
      <c r="E6123" s="35" t="s">
        <v>173</v>
      </c>
      <c r="F6123" s="46">
        <f>IF(Cadastro_Cargas!$E$5=0,0,IF(Perfil_Area!$H$15=0,0,MIN(Cadastro_Cargas!$E$5,MAX(Cadastro_Cargas!$F$5,Perfil_Area!$H$15*RANDBETWEEN(85,115)/100))))</f>
        <v>0.194</v>
      </c>
    </row>
    <row r="6124" ht="15.0" customHeight="1">
      <c r="A6124" s="45">
        <v>45676.2083333333</v>
      </c>
      <c r="B6124" s="35">
        <v>5.0</v>
      </c>
      <c r="C6124" s="35" t="s">
        <v>128</v>
      </c>
      <c r="D6124" s="39" t="s">
        <v>31</v>
      </c>
      <c r="E6124" s="35" t="s">
        <v>174</v>
      </c>
      <c r="F6124" s="46">
        <f>IF(Cadastro_Cargas!$E$6=0,0,IF(Perfil_Area!$H$3=0,0,MIN(Cadastro_Cargas!$E$6,MAX(Cadastro_Cargas!$F$6,Perfil_Area!$H$3*RANDBETWEEN(85,115)/100))))</f>
        <v>0.606</v>
      </c>
    </row>
    <row r="6125" ht="15.0" customHeight="1">
      <c r="A6125" s="45">
        <v>45676.2083333333</v>
      </c>
      <c r="B6125" s="35">
        <v>5.0</v>
      </c>
      <c r="C6125" s="35" t="s">
        <v>128</v>
      </c>
      <c r="D6125" s="40" t="s">
        <v>44</v>
      </c>
      <c r="E6125" s="35" t="s">
        <v>174</v>
      </c>
      <c r="F6125" s="46">
        <f>IF(Cadastro_Cargas!$E$7=0,0,IF(Perfil_Area!$H$5=0,0,MIN(Cadastro_Cargas!$E$7,MAX(Cadastro_Cargas!$F$7,Perfil_Area!$H$5*RANDBETWEEN(85,115)/100))))</f>
        <v>0.354</v>
      </c>
    </row>
    <row r="6126" ht="15.0" customHeight="1">
      <c r="A6126" s="45">
        <v>45676.2083333333</v>
      </c>
      <c r="B6126" s="35">
        <v>5.0</v>
      </c>
      <c r="C6126" s="35" t="s">
        <v>128</v>
      </c>
      <c r="D6126" s="41" t="s">
        <v>56</v>
      </c>
      <c r="E6126" s="35" t="s">
        <v>174</v>
      </c>
      <c r="F6126" s="46">
        <f>IF(Cadastro_Cargas!$E$8=0,0,IF(Perfil_Area!$H$7=0,0,MIN(Cadastro_Cargas!$E$8,MAX(Cadastro_Cargas!$F$8,Perfil_Area!$H$7*RANDBETWEEN(85,115)/100))))</f>
        <v>0.10944</v>
      </c>
    </row>
    <row r="6127" ht="15.0" customHeight="1">
      <c r="A6127" s="45">
        <v>45676.2083333333</v>
      </c>
      <c r="B6127" s="35">
        <v>5.0</v>
      </c>
      <c r="C6127" s="35" t="s">
        <v>129</v>
      </c>
      <c r="D6127" s="36" t="s">
        <v>104</v>
      </c>
      <c r="E6127" s="35" t="s">
        <v>173</v>
      </c>
      <c r="F6127" s="46">
        <f>IF(Cadastro_Cargas!$E$9=0,0,IF(Perfil_Area!$H$10=0,0,MIN(Cadastro_Cargas!$E$9,MAX(Cadastro_Cargas!$F$9,Perfil_Area!$H$10*RANDBETWEEN(85,115)/100))))</f>
        <v>0</v>
      </c>
    </row>
    <row r="6128" ht="15.0" customHeight="1">
      <c r="A6128" s="45">
        <v>45676.2083333333</v>
      </c>
      <c r="B6128" s="35">
        <v>5.0</v>
      </c>
      <c r="C6128" s="35" t="s">
        <v>129</v>
      </c>
      <c r="D6128" s="36" t="s">
        <v>105</v>
      </c>
      <c r="E6128" s="35" t="s">
        <v>173</v>
      </c>
      <c r="F6128" s="46">
        <f>IF(Cadastro_Cargas!$E$10=0,0,IF(Perfil_Area!$H$12=0,0,MIN(Cadastro_Cargas!$E$10,MAX(Cadastro_Cargas!$F$10,Perfil_Area!$H$12*RANDBETWEEN(85,115)/100))))</f>
        <v>0</v>
      </c>
    </row>
    <row r="6129" ht="15.0" customHeight="1">
      <c r="A6129" s="45">
        <v>45676.2083333333</v>
      </c>
      <c r="B6129" s="35">
        <v>5.0</v>
      </c>
      <c r="C6129" s="35" t="s">
        <v>129</v>
      </c>
      <c r="D6129" s="36" t="s">
        <v>106</v>
      </c>
      <c r="E6129" s="35" t="s">
        <v>173</v>
      </c>
      <c r="F6129" s="46">
        <f>IF(Cadastro_Cargas!$E$11=0,0,IF(Perfil_Area!$H$14=0,0,MIN(Cadastro_Cargas!$E$11,MAX(Cadastro_Cargas!$F$11,Perfil_Area!$H$14*RANDBETWEEN(85,115)/100))))</f>
        <v>2.367013373</v>
      </c>
    </row>
    <row r="6130" ht="15.0" customHeight="1">
      <c r="A6130" s="45">
        <v>45676.2083333333</v>
      </c>
      <c r="B6130" s="35">
        <v>5.0</v>
      </c>
      <c r="C6130" s="35" t="s">
        <v>129</v>
      </c>
      <c r="D6130" s="36" t="s">
        <v>107</v>
      </c>
      <c r="E6130" s="35" t="s">
        <v>173</v>
      </c>
      <c r="F6130" s="46">
        <f>IF(Cadastro_Cargas!$E$12=0,0,IF(Perfil_Area!$H$16=0,0,MIN(Cadastro_Cargas!$E$12,MAX(Cadastro_Cargas!$F$12,Perfil_Area!$H$16*RANDBETWEEN(85,115)/100))))</f>
        <v>0.2</v>
      </c>
    </row>
    <row r="6131" ht="15.0" customHeight="1">
      <c r="A6131" s="45">
        <v>45676.2083333333</v>
      </c>
      <c r="B6131" s="35">
        <v>5.0</v>
      </c>
      <c r="C6131" s="35" t="s">
        <v>129</v>
      </c>
      <c r="D6131" s="39" t="s">
        <v>31</v>
      </c>
      <c r="E6131" s="35" t="s">
        <v>174</v>
      </c>
      <c r="F6131" s="46">
        <f>IF(Cadastro_Cargas!$E$13=0,0,IF(Perfil_Area!$H$4=0,0,MIN(Cadastro_Cargas!$E$13,MAX(Cadastro_Cargas!$F$13,Perfil_Area!$H$4*RANDBETWEEN(85,115)/100))))</f>
        <v>1.1175</v>
      </c>
    </row>
    <row r="6132" ht="15.0" customHeight="1">
      <c r="A6132" s="45">
        <v>45676.2083333333</v>
      </c>
      <c r="B6132" s="35">
        <v>5.0</v>
      </c>
      <c r="C6132" s="35" t="s">
        <v>129</v>
      </c>
      <c r="D6132" s="40" t="s">
        <v>44</v>
      </c>
      <c r="E6132" s="35" t="s">
        <v>174</v>
      </c>
      <c r="F6132" s="46">
        <f>IF(Cadastro_Cargas!$E$14=0,0,IF(Perfil_Area!$H$6=0,0,MIN(Cadastro_Cargas!$E$14,MAX(Cadastro_Cargas!$F$14,Perfil_Area!$H$6*RANDBETWEEN(85,115)/100))))</f>
        <v>0.514</v>
      </c>
    </row>
    <row r="6133" ht="15.0" customHeight="1">
      <c r="A6133" s="45">
        <v>45676.2083333333</v>
      </c>
      <c r="B6133" s="35">
        <v>5.0</v>
      </c>
      <c r="C6133" s="35" t="s">
        <v>129</v>
      </c>
      <c r="D6133" s="41" t="s">
        <v>56</v>
      </c>
      <c r="E6133" s="35" t="s">
        <v>174</v>
      </c>
      <c r="F6133" s="46">
        <f>IF(Cadastro_Cargas!$E$15=0,0,IF(Perfil_Area!$H$8=0,0,MIN(Cadastro_Cargas!$E$15,MAX(Cadastro_Cargas!$F$15,Perfil_Area!$H$8*RANDBETWEEN(85,115)/100))))</f>
        <v>0.19314</v>
      </c>
    </row>
    <row r="6134" ht="15.0" customHeight="1">
      <c r="A6134" s="45">
        <v>45676.25</v>
      </c>
      <c r="B6134" s="35">
        <v>6.0</v>
      </c>
      <c r="C6134" s="35" t="s">
        <v>128</v>
      </c>
      <c r="D6134" s="36" t="s">
        <v>104</v>
      </c>
      <c r="E6134" s="35" t="s">
        <v>173</v>
      </c>
      <c r="F6134" s="46">
        <f>IF(Cadastro_Cargas!$E$2=0,0,IF(Perfil_Area!$I$9=0,0,MIN(Cadastro_Cargas!$E$2,MAX(Cadastro_Cargas!$F$2,Perfil_Area!$I$9*RANDBETWEEN(85,115)/100))))</f>
        <v>0</v>
      </c>
    </row>
    <row r="6135" ht="15.0" customHeight="1">
      <c r="A6135" s="45">
        <v>45676.25</v>
      </c>
      <c r="B6135" s="35">
        <v>6.0</v>
      </c>
      <c r="C6135" s="35" t="s">
        <v>128</v>
      </c>
      <c r="D6135" s="36" t="s">
        <v>105</v>
      </c>
      <c r="E6135" s="35" t="s">
        <v>173</v>
      </c>
      <c r="F6135" s="46">
        <f>IF(Cadastro_Cargas!$E$3=0,0,IF(Perfil_Area!$I$11=0,0,MIN(Cadastro_Cargas!$E$3,MAX(Cadastro_Cargas!$F$3,Perfil_Area!$I$11*RANDBETWEEN(85,115)/100))))</f>
        <v>0</v>
      </c>
    </row>
    <row r="6136" ht="15.0" customHeight="1">
      <c r="A6136" s="45">
        <v>45676.25</v>
      </c>
      <c r="B6136" s="35">
        <v>6.0</v>
      </c>
      <c r="C6136" s="35" t="s">
        <v>128</v>
      </c>
      <c r="D6136" s="36" t="s">
        <v>106</v>
      </c>
      <c r="E6136" s="35" t="s">
        <v>173</v>
      </c>
      <c r="F6136" s="46">
        <f>IF(Cadastro_Cargas!$E$4=0,0,IF(Perfil_Area!$I$13=0,0,MIN(Cadastro_Cargas!$E$4,MAX(Cadastro_Cargas!$F$4,Perfil_Area!$I$13*RANDBETWEEN(85,115)/100))))</f>
        <v>0</v>
      </c>
    </row>
    <row r="6137" ht="15.0" customHeight="1">
      <c r="A6137" s="45">
        <v>45676.25</v>
      </c>
      <c r="B6137" s="35">
        <v>6.0</v>
      </c>
      <c r="C6137" s="35" t="s">
        <v>128</v>
      </c>
      <c r="D6137" s="36" t="s">
        <v>107</v>
      </c>
      <c r="E6137" s="35" t="s">
        <v>173</v>
      </c>
      <c r="F6137" s="46">
        <f>IF(Cadastro_Cargas!$E$5=0,0,IF(Perfil_Area!$I$15=0,0,MIN(Cadastro_Cargas!$E$5,MAX(Cadastro_Cargas!$F$5,Perfil_Area!$I$15*RANDBETWEEN(85,115)/100))))</f>
        <v>0.194</v>
      </c>
    </row>
    <row r="6138" ht="15.0" customHeight="1">
      <c r="A6138" s="45">
        <v>45676.25</v>
      </c>
      <c r="B6138" s="35">
        <v>6.0</v>
      </c>
      <c r="C6138" s="35" t="s">
        <v>128</v>
      </c>
      <c r="D6138" s="39" t="s">
        <v>31</v>
      </c>
      <c r="E6138" s="35" t="s">
        <v>174</v>
      </c>
      <c r="F6138" s="46">
        <f>IF(Cadastro_Cargas!$E$6=0,0,IF(Perfil_Area!$I$3=0,0,MIN(Cadastro_Cargas!$E$6,MAX(Cadastro_Cargas!$F$6,Perfil_Area!$I$3*RANDBETWEEN(85,115)/100))))</f>
        <v>0.606</v>
      </c>
    </row>
    <row r="6139" ht="15.0" customHeight="1">
      <c r="A6139" s="45">
        <v>45676.25</v>
      </c>
      <c r="B6139" s="35">
        <v>6.0</v>
      </c>
      <c r="C6139" s="35" t="s">
        <v>128</v>
      </c>
      <c r="D6139" s="40" t="s">
        <v>44</v>
      </c>
      <c r="E6139" s="35" t="s">
        <v>174</v>
      </c>
      <c r="F6139" s="46">
        <f>IF(Cadastro_Cargas!$E$7=0,0,IF(Perfil_Area!$I$5=0,0,MIN(Cadastro_Cargas!$E$7,MAX(Cadastro_Cargas!$F$7,Perfil_Area!$I$5*RANDBETWEEN(85,115)/100))))</f>
        <v>0.354</v>
      </c>
    </row>
    <row r="6140" ht="15.0" customHeight="1">
      <c r="A6140" s="45">
        <v>45676.25</v>
      </c>
      <c r="B6140" s="35">
        <v>6.0</v>
      </c>
      <c r="C6140" s="35" t="s">
        <v>128</v>
      </c>
      <c r="D6140" s="41" t="s">
        <v>56</v>
      </c>
      <c r="E6140" s="35" t="s">
        <v>174</v>
      </c>
      <c r="F6140" s="46">
        <f>IF(Cadastro_Cargas!$E$8=0,0,IF(Perfil_Area!$I$7=0,0,MIN(Cadastro_Cargas!$E$8,MAX(Cadastro_Cargas!$F$8,Perfil_Area!$I$7*RANDBETWEEN(85,115)/100))))</f>
        <v>0.0528</v>
      </c>
    </row>
    <row r="6141" ht="15.0" customHeight="1">
      <c r="A6141" s="45">
        <v>45676.25</v>
      </c>
      <c r="B6141" s="35">
        <v>6.0</v>
      </c>
      <c r="C6141" s="35" t="s">
        <v>129</v>
      </c>
      <c r="D6141" s="36" t="s">
        <v>104</v>
      </c>
      <c r="E6141" s="35" t="s">
        <v>173</v>
      </c>
      <c r="F6141" s="46">
        <f>IF(Cadastro_Cargas!$E$9=0,0,IF(Perfil_Area!$I$10=0,0,MIN(Cadastro_Cargas!$E$9,MAX(Cadastro_Cargas!$F$9,Perfil_Area!$I$10*RANDBETWEEN(85,115)/100))))</f>
        <v>0</v>
      </c>
    </row>
    <row r="6142" ht="15.0" customHeight="1">
      <c r="A6142" s="45">
        <v>45676.25</v>
      </c>
      <c r="B6142" s="35">
        <v>6.0</v>
      </c>
      <c r="C6142" s="35" t="s">
        <v>129</v>
      </c>
      <c r="D6142" s="36" t="s">
        <v>105</v>
      </c>
      <c r="E6142" s="35" t="s">
        <v>173</v>
      </c>
      <c r="F6142" s="46">
        <f>IF(Cadastro_Cargas!$E$10=0,0,IF(Perfil_Area!$I$12=0,0,MIN(Cadastro_Cargas!$E$10,MAX(Cadastro_Cargas!$F$10,Perfil_Area!$I$12*RANDBETWEEN(85,115)/100))))</f>
        <v>0</v>
      </c>
    </row>
    <row r="6143" ht="15.0" customHeight="1">
      <c r="A6143" s="45">
        <v>45676.25</v>
      </c>
      <c r="B6143" s="35">
        <v>6.0</v>
      </c>
      <c r="C6143" s="35" t="s">
        <v>129</v>
      </c>
      <c r="D6143" s="36" t="s">
        <v>106</v>
      </c>
      <c r="E6143" s="35" t="s">
        <v>173</v>
      </c>
      <c r="F6143" s="46">
        <f>IF(Cadastro_Cargas!$E$11=0,0,IF(Perfil_Area!$I$14=0,0,MIN(Cadastro_Cargas!$E$11,MAX(Cadastro_Cargas!$F$11,Perfil_Area!$I$14*RANDBETWEEN(85,115)/100))))</f>
        <v>2.367013373</v>
      </c>
    </row>
    <row r="6144" ht="15.0" customHeight="1">
      <c r="A6144" s="45">
        <v>45676.25</v>
      </c>
      <c r="B6144" s="35">
        <v>6.0</v>
      </c>
      <c r="C6144" s="35" t="s">
        <v>129</v>
      </c>
      <c r="D6144" s="36" t="s">
        <v>107</v>
      </c>
      <c r="E6144" s="35" t="s">
        <v>173</v>
      </c>
      <c r="F6144" s="46">
        <f>IF(Cadastro_Cargas!$E$12=0,0,IF(Perfil_Area!$I$16=0,0,MIN(Cadastro_Cargas!$E$12,MAX(Cadastro_Cargas!$F$12,Perfil_Area!$I$16*RANDBETWEEN(85,115)/100))))</f>
        <v>0.2</v>
      </c>
    </row>
    <row r="6145" ht="15.0" customHeight="1">
      <c r="A6145" s="45">
        <v>45676.25</v>
      </c>
      <c r="B6145" s="35">
        <v>6.0</v>
      </c>
      <c r="C6145" s="35" t="s">
        <v>129</v>
      </c>
      <c r="D6145" s="39" t="s">
        <v>31</v>
      </c>
      <c r="E6145" s="35" t="s">
        <v>174</v>
      </c>
      <c r="F6145" s="46">
        <f>IF(Cadastro_Cargas!$E$13=0,0,IF(Perfil_Area!$I$4=0,0,MIN(Cadastro_Cargas!$E$13,MAX(Cadastro_Cargas!$F$13,Perfil_Area!$I$4*RANDBETWEEN(85,115)/100))))</f>
        <v>1.1175</v>
      </c>
    </row>
    <row r="6146" ht="15.0" customHeight="1">
      <c r="A6146" s="45">
        <v>45676.25</v>
      </c>
      <c r="B6146" s="35">
        <v>6.0</v>
      </c>
      <c r="C6146" s="35" t="s">
        <v>129</v>
      </c>
      <c r="D6146" s="40" t="s">
        <v>44</v>
      </c>
      <c r="E6146" s="35" t="s">
        <v>174</v>
      </c>
      <c r="F6146" s="46">
        <f>IF(Cadastro_Cargas!$E$14=0,0,IF(Perfil_Area!$I$6=0,0,MIN(Cadastro_Cargas!$E$14,MAX(Cadastro_Cargas!$F$14,Perfil_Area!$I$6*RANDBETWEEN(85,115)/100))))</f>
        <v>0.514</v>
      </c>
    </row>
    <row r="6147" ht="15.0" customHeight="1">
      <c r="A6147" s="45">
        <v>45676.25</v>
      </c>
      <c r="B6147" s="35">
        <v>6.0</v>
      </c>
      <c r="C6147" s="35" t="s">
        <v>129</v>
      </c>
      <c r="D6147" s="41" t="s">
        <v>56</v>
      </c>
      <c r="E6147" s="35" t="s">
        <v>174</v>
      </c>
      <c r="F6147" s="46">
        <f>IF(Cadastro_Cargas!$E$15=0,0,IF(Perfil_Area!$I$8=0,0,MIN(Cadastro_Cargas!$E$15,MAX(Cadastro_Cargas!$F$15,Perfil_Area!$I$8*RANDBETWEEN(85,115)/100))))</f>
        <v>0.10464</v>
      </c>
    </row>
    <row r="6148" ht="15.0" customHeight="1">
      <c r="A6148" s="45">
        <v>45676.2916666667</v>
      </c>
      <c r="B6148" s="35">
        <v>7.0</v>
      </c>
      <c r="C6148" s="35" t="s">
        <v>128</v>
      </c>
      <c r="D6148" s="36" t="s">
        <v>104</v>
      </c>
      <c r="E6148" s="35" t="s">
        <v>173</v>
      </c>
      <c r="F6148" s="46">
        <f>IF(Cadastro_Cargas!$E$2=0,0,IF(Perfil_Area!$J$9=0,0,MIN(Cadastro_Cargas!$E$2,MAX(Cadastro_Cargas!$F$2,Perfil_Area!$J$9*RANDBETWEEN(85,115)/100))))</f>
        <v>0</v>
      </c>
    </row>
    <row r="6149" ht="15.0" customHeight="1">
      <c r="A6149" s="45">
        <v>45676.2916666667</v>
      </c>
      <c r="B6149" s="35">
        <v>7.0</v>
      </c>
      <c r="C6149" s="35" t="s">
        <v>128</v>
      </c>
      <c r="D6149" s="36" t="s">
        <v>105</v>
      </c>
      <c r="E6149" s="35" t="s">
        <v>173</v>
      </c>
      <c r="F6149" s="46">
        <f>IF(Cadastro_Cargas!$E$3=0,0,IF(Perfil_Area!$J$11=0,0,MIN(Cadastro_Cargas!$E$3,MAX(Cadastro_Cargas!$F$3,Perfil_Area!$J$11*RANDBETWEEN(85,115)/100))))</f>
        <v>0</v>
      </c>
    </row>
    <row r="6150" ht="15.0" customHeight="1">
      <c r="A6150" s="45">
        <v>45676.2916666667</v>
      </c>
      <c r="B6150" s="35">
        <v>7.0</v>
      </c>
      <c r="C6150" s="35" t="s">
        <v>128</v>
      </c>
      <c r="D6150" s="36" t="s">
        <v>106</v>
      </c>
      <c r="E6150" s="35" t="s">
        <v>173</v>
      </c>
      <c r="F6150" s="46">
        <f>IF(Cadastro_Cargas!$E$4=0,0,IF(Perfil_Area!$J$13=0,0,MIN(Cadastro_Cargas!$E$4,MAX(Cadastro_Cargas!$F$4,Perfil_Area!$J$13*RANDBETWEEN(85,115)/100))))</f>
        <v>0</v>
      </c>
    </row>
    <row r="6151" ht="15.0" customHeight="1">
      <c r="A6151" s="45">
        <v>45676.2916666667</v>
      </c>
      <c r="B6151" s="35">
        <v>7.0</v>
      </c>
      <c r="C6151" s="35" t="s">
        <v>128</v>
      </c>
      <c r="D6151" s="36" t="s">
        <v>107</v>
      </c>
      <c r="E6151" s="35" t="s">
        <v>173</v>
      </c>
      <c r="F6151" s="46">
        <f>IF(Cadastro_Cargas!$E$5=0,0,IF(Perfil_Area!$J$15=0,0,MIN(Cadastro_Cargas!$E$5,MAX(Cadastro_Cargas!$F$5,Perfil_Area!$J$15*RANDBETWEEN(85,115)/100))))</f>
        <v>0.182</v>
      </c>
    </row>
    <row r="6152" ht="15.0" customHeight="1">
      <c r="A6152" s="45">
        <v>45676.2916666667</v>
      </c>
      <c r="B6152" s="35">
        <v>7.0</v>
      </c>
      <c r="C6152" s="35" t="s">
        <v>128</v>
      </c>
      <c r="D6152" s="39" t="s">
        <v>31</v>
      </c>
      <c r="E6152" s="35" t="s">
        <v>174</v>
      </c>
      <c r="F6152" s="46">
        <f>IF(Cadastro_Cargas!$E$6=0,0,IF(Perfil_Area!$J$3=0,0,MIN(Cadastro_Cargas!$E$6,MAX(Cadastro_Cargas!$F$6,Perfil_Area!$J$3*RANDBETWEEN(85,115)/100))))</f>
        <v>0.7006</v>
      </c>
    </row>
    <row r="6153" ht="15.0" customHeight="1">
      <c r="A6153" s="45">
        <v>45676.2916666667</v>
      </c>
      <c r="B6153" s="35">
        <v>7.0</v>
      </c>
      <c r="C6153" s="35" t="s">
        <v>128</v>
      </c>
      <c r="D6153" s="40" t="s">
        <v>44</v>
      </c>
      <c r="E6153" s="35" t="s">
        <v>174</v>
      </c>
      <c r="F6153" s="46">
        <f>IF(Cadastro_Cargas!$E$7=0,0,IF(Perfil_Area!$J$5=0,0,MIN(Cadastro_Cargas!$E$7,MAX(Cadastro_Cargas!$F$7,Perfil_Area!$J$5*RANDBETWEEN(85,115)/100))))</f>
        <v>0.354</v>
      </c>
    </row>
    <row r="6154" ht="15.0" customHeight="1">
      <c r="A6154" s="45">
        <v>45676.2916666667</v>
      </c>
      <c r="B6154" s="35">
        <v>7.0</v>
      </c>
      <c r="C6154" s="35" t="s">
        <v>128</v>
      </c>
      <c r="D6154" s="41" t="s">
        <v>56</v>
      </c>
      <c r="E6154" s="35" t="s">
        <v>174</v>
      </c>
      <c r="F6154" s="46">
        <f>IF(Cadastro_Cargas!$E$8=0,0,IF(Perfil_Area!$J$7=0,0,MIN(Cadastro_Cargas!$E$8,MAX(Cadastro_Cargas!$F$8,Perfil_Area!$J$7*RANDBETWEEN(85,115)/100))))</f>
        <v>0</v>
      </c>
    </row>
    <row r="6155" ht="15.0" customHeight="1">
      <c r="A6155" s="45">
        <v>45676.2916666667</v>
      </c>
      <c r="B6155" s="35">
        <v>7.0</v>
      </c>
      <c r="C6155" s="35" t="s">
        <v>129</v>
      </c>
      <c r="D6155" s="36" t="s">
        <v>104</v>
      </c>
      <c r="E6155" s="35" t="s">
        <v>173</v>
      </c>
      <c r="F6155" s="46">
        <f>IF(Cadastro_Cargas!$E$9=0,0,IF(Perfil_Area!$J$10=0,0,MIN(Cadastro_Cargas!$E$9,MAX(Cadastro_Cargas!$F$9,Perfil_Area!$J$10*RANDBETWEEN(85,115)/100))))</f>
        <v>0</v>
      </c>
    </row>
    <row r="6156" ht="15.0" customHeight="1">
      <c r="A6156" s="45">
        <v>45676.2916666667</v>
      </c>
      <c r="B6156" s="35">
        <v>7.0</v>
      </c>
      <c r="C6156" s="35" t="s">
        <v>129</v>
      </c>
      <c r="D6156" s="36" t="s">
        <v>105</v>
      </c>
      <c r="E6156" s="35" t="s">
        <v>173</v>
      </c>
      <c r="F6156" s="46">
        <f>IF(Cadastro_Cargas!$E$10=0,0,IF(Perfil_Area!$J$12=0,0,MIN(Cadastro_Cargas!$E$10,MAX(Cadastro_Cargas!$F$10,Perfil_Area!$J$12*RANDBETWEEN(85,115)/100))))</f>
        <v>16.72</v>
      </c>
    </row>
    <row r="6157" ht="15.0" customHeight="1">
      <c r="A6157" s="45">
        <v>45676.2916666667</v>
      </c>
      <c r="B6157" s="35">
        <v>7.0</v>
      </c>
      <c r="C6157" s="35" t="s">
        <v>129</v>
      </c>
      <c r="D6157" s="36" t="s">
        <v>106</v>
      </c>
      <c r="E6157" s="35" t="s">
        <v>173</v>
      </c>
      <c r="F6157" s="46">
        <f>IF(Cadastro_Cargas!$E$11=0,0,IF(Perfil_Area!$J$14=0,0,MIN(Cadastro_Cargas!$E$11,MAX(Cadastro_Cargas!$F$11,Perfil_Area!$J$14*RANDBETWEEN(85,115)/100))))</f>
        <v>2.367013373</v>
      </c>
    </row>
    <row r="6158" ht="15.0" customHeight="1">
      <c r="A6158" s="45">
        <v>45676.2916666667</v>
      </c>
      <c r="B6158" s="35">
        <v>7.0</v>
      </c>
      <c r="C6158" s="35" t="s">
        <v>129</v>
      </c>
      <c r="D6158" s="36" t="s">
        <v>107</v>
      </c>
      <c r="E6158" s="35" t="s">
        <v>173</v>
      </c>
      <c r="F6158" s="46">
        <f>IF(Cadastro_Cargas!$E$12=0,0,IF(Perfil_Area!$J$16=0,0,MIN(Cadastro_Cargas!$E$12,MAX(Cadastro_Cargas!$F$12,Perfil_Area!$J$16*RANDBETWEEN(85,115)/100))))</f>
        <v>0.178</v>
      </c>
    </row>
    <row r="6159" ht="15.0" customHeight="1">
      <c r="A6159" s="45">
        <v>45676.2916666667</v>
      </c>
      <c r="B6159" s="35">
        <v>7.0</v>
      </c>
      <c r="C6159" s="35" t="s">
        <v>129</v>
      </c>
      <c r="D6159" s="39" t="s">
        <v>31</v>
      </c>
      <c r="E6159" s="35" t="s">
        <v>174</v>
      </c>
      <c r="F6159" s="46">
        <f>IF(Cadastro_Cargas!$E$13=0,0,IF(Perfil_Area!$J$4=0,0,MIN(Cadastro_Cargas!$E$13,MAX(Cadastro_Cargas!$F$13,Perfil_Area!$J$4*RANDBETWEEN(85,115)/100))))</f>
        <v>1.1544</v>
      </c>
    </row>
    <row r="6160" ht="15.0" customHeight="1">
      <c r="A6160" s="45">
        <v>45676.2916666667</v>
      </c>
      <c r="B6160" s="35">
        <v>7.0</v>
      </c>
      <c r="C6160" s="35" t="s">
        <v>129</v>
      </c>
      <c r="D6160" s="40" t="s">
        <v>44</v>
      </c>
      <c r="E6160" s="35" t="s">
        <v>174</v>
      </c>
      <c r="F6160" s="46">
        <f>IF(Cadastro_Cargas!$E$14=0,0,IF(Perfil_Area!$J$6=0,0,MIN(Cadastro_Cargas!$E$14,MAX(Cadastro_Cargas!$F$14,Perfil_Area!$J$6*RANDBETWEEN(85,115)/100))))</f>
        <v>0.514</v>
      </c>
    </row>
    <row r="6161" ht="15.0" customHeight="1">
      <c r="A6161" s="45">
        <v>45676.2916666667</v>
      </c>
      <c r="B6161" s="35">
        <v>7.0</v>
      </c>
      <c r="C6161" s="35" t="s">
        <v>129</v>
      </c>
      <c r="D6161" s="41" t="s">
        <v>56</v>
      </c>
      <c r="E6161" s="35" t="s">
        <v>174</v>
      </c>
      <c r="F6161" s="46">
        <f>IF(Cadastro_Cargas!$E$15=0,0,IF(Perfil_Area!$J$8=0,0,MIN(Cadastro_Cargas!$E$15,MAX(Cadastro_Cargas!$F$15,Perfil_Area!$J$8*RANDBETWEEN(85,115)/100))))</f>
        <v>0</v>
      </c>
    </row>
    <row r="6162" ht="15.0" customHeight="1">
      <c r="A6162" s="45">
        <v>45676.3333333333</v>
      </c>
      <c r="B6162" s="35">
        <v>8.0</v>
      </c>
      <c r="C6162" s="35" t="s">
        <v>128</v>
      </c>
      <c r="D6162" s="36" t="s">
        <v>104</v>
      </c>
      <c r="E6162" s="35" t="s">
        <v>173</v>
      </c>
      <c r="F6162" s="46">
        <f>IF(Cadastro_Cargas!$E$2=0,0,IF(Perfil_Area!$K$9=0,0,MIN(Cadastro_Cargas!$E$2,MAX(Cadastro_Cargas!$F$2,Perfil_Area!$K$9*RANDBETWEEN(85,115)/100))))</f>
        <v>0</v>
      </c>
    </row>
    <row r="6163" ht="15.0" customHeight="1">
      <c r="A6163" s="45">
        <v>45676.3333333333</v>
      </c>
      <c r="B6163" s="35">
        <v>8.0</v>
      </c>
      <c r="C6163" s="35" t="s">
        <v>128</v>
      </c>
      <c r="D6163" s="36" t="s">
        <v>105</v>
      </c>
      <c r="E6163" s="35" t="s">
        <v>173</v>
      </c>
      <c r="F6163" s="46">
        <f>IF(Cadastro_Cargas!$E$3=0,0,IF(Perfil_Area!$K$11=0,0,MIN(Cadastro_Cargas!$E$3,MAX(Cadastro_Cargas!$F$3,Perfil_Area!$K$11*RANDBETWEEN(85,115)/100))))</f>
        <v>0</v>
      </c>
    </row>
    <row r="6164" ht="15.0" customHeight="1">
      <c r="A6164" s="45">
        <v>45676.3333333333</v>
      </c>
      <c r="B6164" s="35">
        <v>8.0</v>
      </c>
      <c r="C6164" s="35" t="s">
        <v>128</v>
      </c>
      <c r="D6164" s="36" t="s">
        <v>106</v>
      </c>
      <c r="E6164" s="35" t="s">
        <v>173</v>
      </c>
      <c r="F6164" s="46">
        <f>IF(Cadastro_Cargas!$E$4=0,0,IF(Perfil_Area!$K$13=0,0,MIN(Cadastro_Cargas!$E$4,MAX(Cadastro_Cargas!$F$4,Perfil_Area!$K$13*RANDBETWEEN(85,115)/100))))</f>
        <v>0</v>
      </c>
    </row>
    <row r="6165" ht="15.0" customHeight="1">
      <c r="A6165" s="45">
        <v>45676.3333333333</v>
      </c>
      <c r="B6165" s="35">
        <v>8.0</v>
      </c>
      <c r="C6165" s="35" t="s">
        <v>128</v>
      </c>
      <c r="D6165" s="36" t="s">
        <v>107</v>
      </c>
      <c r="E6165" s="35" t="s">
        <v>173</v>
      </c>
      <c r="F6165" s="46">
        <f>IF(Cadastro_Cargas!$E$5=0,0,IF(Perfil_Area!$K$15=0,0,MIN(Cadastro_Cargas!$E$5,MAX(Cadastro_Cargas!$F$5,Perfil_Area!$K$15*RANDBETWEEN(85,115)/100))))</f>
        <v>0.176</v>
      </c>
    </row>
    <row r="6166" ht="15.0" customHeight="1">
      <c r="A6166" s="45">
        <v>45676.3333333333</v>
      </c>
      <c r="B6166" s="35">
        <v>8.0</v>
      </c>
      <c r="C6166" s="35" t="s">
        <v>128</v>
      </c>
      <c r="D6166" s="39" t="s">
        <v>31</v>
      </c>
      <c r="E6166" s="35" t="s">
        <v>174</v>
      </c>
      <c r="F6166" s="46">
        <f>IF(Cadastro_Cargas!$E$6=0,0,IF(Perfil_Area!$K$3=0,0,MIN(Cadastro_Cargas!$E$6,MAX(Cadastro_Cargas!$F$6,Perfil_Area!$K$3*RANDBETWEEN(85,115)/100))))</f>
        <v>0.9222</v>
      </c>
    </row>
    <row r="6167" ht="15.0" customHeight="1">
      <c r="A6167" s="45">
        <v>45676.3333333333</v>
      </c>
      <c r="B6167" s="35">
        <v>8.0</v>
      </c>
      <c r="C6167" s="35" t="s">
        <v>128</v>
      </c>
      <c r="D6167" s="40" t="s">
        <v>44</v>
      </c>
      <c r="E6167" s="35" t="s">
        <v>174</v>
      </c>
      <c r="F6167" s="46">
        <f>IF(Cadastro_Cargas!$E$7=0,0,IF(Perfil_Area!$K$5=0,0,MIN(Cadastro_Cargas!$E$7,MAX(Cadastro_Cargas!$F$7,Perfil_Area!$K$5*RANDBETWEEN(85,115)/100))))</f>
        <v>0.354</v>
      </c>
    </row>
    <row r="6168" ht="15.0" customHeight="1">
      <c r="A6168" s="45">
        <v>45676.3333333333</v>
      </c>
      <c r="B6168" s="35">
        <v>8.0</v>
      </c>
      <c r="C6168" s="35" t="s">
        <v>128</v>
      </c>
      <c r="D6168" s="41" t="s">
        <v>56</v>
      </c>
      <c r="E6168" s="35" t="s">
        <v>174</v>
      </c>
      <c r="F6168" s="46">
        <f>IF(Cadastro_Cargas!$E$8=0,0,IF(Perfil_Area!$K$7=0,0,MIN(Cadastro_Cargas!$E$8,MAX(Cadastro_Cargas!$F$8,Perfil_Area!$K$7*RANDBETWEEN(85,115)/100))))</f>
        <v>0</v>
      </c>
    </row>
    <row r="6169" ht="15.0" customHeight="1">
      <c r="A6169" s="45">
        <v>45676.3333333333</v>
      </c>
      <c r="B6169" s="35">
        <v>8.0</v>
      </c>
      <c r="C6169" s="35" t="s">
        <v>129</v>
      </c>
      <c r="D6169" s="36" t="s">
        <v>104</v>
      </c>
      <c r="E6169" s="35" t="s">
        <v>173</v>
      </c>
      <c r="F6169" s="46">
        <f>IF(Cadastro_Cargas!$E$9=0,0,IF(Perfil_Area!$K$10=0,0,MIN(Cadastro_Cargas!$E$9,MAX(Cadastro_Cargas!$F$9,Perfil_Area!$K$10*RANDBETWEEN(85,115)/100))))</f>
        <v>0</v>
      </c>
    </row>
    <row r="6170" ht="15.0" customHeight="1">
      <c r="A6170" s="45">
        <v>45676.3333333333</v>
      </c>
      <c r="B6170" s="35">
        <v>8.0</v>
      </c>
      <c r="C6170" s="35" t="s">
        <v>129</v>
      </c>
      <c r="D6170" s="36" t="s">
        <v>105</v>
      </c>
      <c r="E6170" s="35" t="s">
        <v>173</v>
      </c>
      <c r="F6170" s="46">
        <f>IF(Cadastro_Cargas!$E$10=0,0,IF(Perfil_Area!$K$12=0,0,MIN(Cadastro_Cargas!$E$10,MAX(Cadastro_Cargas!$F$10,Perfil_Area!$K$12*RANDBETWEEN(85,115)/100))))</f>
        <v>16.72</v>
      </c>
    </row>
    <row r="6171" ht="15.0" customHeight="1">
      <c r="A6171" s="45">
        <v>45676.3333333333</v>
      </c>
      <c r="B6171" s="35">
        <v>8.0</v>
      </c>
      <c r="C6171" s="35" t="s">
        <v>129</v>
      </c>
      <c r="D6171" s="36" t="s">
        <v>106</v>
      </c>
      <c r="E6171" s="35" t="s">
        <v>173</v>
      </c>
      <c r="F6171" s="46">
        <f>IF(Cadastro_Cargas!$E$11=0,0,IF(Perfil_Area!$K$14=0,0,MIN(Cadastro_Cargas!$E$11,MAX(Cadastro_Cargas!$F$11,Perfil_Area!$K$14*RANDBETWEEN(85,115)/100))))</f>
        <v>2.180933135</v>
      </c>
    </row>
    <row r="6172" ht="15.0" customHeight="1">
      <c r="A6172" s="45">
        <v>45676.3333333333</v>
      </c>
      <c r="B6172" s="35">
        <v>8.0</v>
      </c>
      <c r="C6172" s="35" t="s">
        <v>129</v>
      </c>
      <c r="D6172" s="36" t="s">
        <v>107</v>
      </c>
      <c r="E6172" s="35" t="s">
        <v>173</v>
      </c>
      <c r="F6172" s="46">
        <f>IF(Cadastro_Cargas!$E$12=0,0,IF(Perfil_Area!$K$16=0,0,MIN(Cadastro_Cargas!$E$12,MAX(Cadastro_Cargas!$F$12,Perfil_Area!$K$16*RANDBETWEEN(85,115)/100))))</f>
        <v>0.2</v>
      </c>
    </row>
    <row r="6173" ht="15.0" customHeight="1">
      <c r="A6173" s="45">
        <v>45676.3333333333</v>
      </c>
      <c r="B6173" s="35">
        <v>8.0</v>
      </c>
      <c r="C6173" s="35" t="s">
        <v>129</v>
      </c>
      <c r="D6173" s="39" t="s">
        <v>31</v>
      </c>
      <c r="E6173" s="35" t="s">
        <v>174</v>
      </c>
      <c r="F6173" s="46">
        <f>IF(Cadastro_Cargas!$E$13=0,0,IF(Perfil_Area!$K$4=0,0,MIN(Cadastro_Cargas!$E$13,MAX(Cadastro_Cargas!$F$13,Perfil_Area!$K$4*RANDBETWEEN(85,115)/100))))</f>
        <v>2.00355</v>
      </c>
    </row>
    <row r="6174" ht="15.0" customHeight="1">
      <c r="A6174" s="45">
        <v>45676.3333333333</v>
      </c>
      <c r="B6174" s="35">
        <v>8.0</v>
      </c>
      <c r="C6174" s="35" t="s">
        <v>129</v>
      </c>
      <c r="D6174" s="40" t="s">
        <v>44</v>
      </c>
      <c r="E6174" s="35" t="s">
        <v>174</v>
      </c>
      <c r="F6174" s="46">
        <f>IF(Cadastro_Cargas!$E$14=0,0,IF(Perfil_Area!$K$6=0,0,MIN(Cadastro_Cargas!$E$14,MAX(Cadastro_Cargas!$F$14,Perfil_Area!$K$6*RANDBETWEEN(85,115)/100))))</f>
        <v>0.514</v>
      </c>
    </row>
    <row r="6175" ht="15.0" customHeight="1">
      <c r="A6175" s="45">
        <v>45676.3333333333</v>
      </c>
      <c r="B6175" s="35">
        <v>8.0</v>
      </c>
      <c r="C6175" s="35" t="s">
        <v>129</v>
      </c>
      <c r="D6175" s="41" t="s">
        <v>56</v>
      </c>
      <c r="E6175" s="35" t="s">
        <v>174</v>
      </c>
      <c r="F6175" s="46">
        <f>IF(Cadastro_Cargas!$E$15=0,0,IF(Perfil_Area!$K$8=0,0,MIN(Cadastro_Cargas!$E$15,MAX(Cadastro_Cargas!$F$15,Perfil_Area!$K$8*RANDBETWEEN(85,115)/100))))</f>
        <v>0</v>
      </c>
    </row>
    <row r="6176" ht="15.0" customHeight="1">
      <c r="A6176" s="45">
        <v>45676.375</v>
      </c>
      <c r="B6176" s="35">
        <v>9.0</v>
      </c>
      <c r="C6176" s="35" t="s">
        <v>128</v>
      </c>
      <c r="D6176" s="36" t="s">
        <v>104</v>
      </c>
      <c r="E6176" s="35" t="s">
        <v>173</v>
      </c>
      <c r="F6176" s="46">
        <f>IF(Cadastro_Cargas!$E$2=0,0,IF(Perfil_Area!$L$9=0,0,MIN(Cadastro_Cargas!$E$2,MAX(Cadastro_Cargas!$F$2,Perfil_Area!$L$9*RANDBETWEEN(85,115)/100))))</f>
        <v>0</v>
      </c>
    </row>
    <row r="6177" ht="15.0" customHeight="1">
      <c r="A6177" s="45">
        <v>45676.375</v>
      </c>
      <c r="B6177" s="35">
        <v>9.0</v>
      </c>
      <c r="C6177" s="35" t="s">
        <v>128</v>
      </c>
      <c r="D6177" s="36" t="s">
        <v>105</v>
      </c>
      <c r="E6177" s="35" t="s">
        <v>173</v>
      </c>
      <c r="F6177" s="46">
        <f>IF(Cadastro_Cargas!$E$3=0,0,IF(Perfil_Area!$L$11=0,0,MIN(Cadastro_Cargas!$E$3,MAX(Cadastro_Cargas!$F$3,Perfil_Area!$L$11*RANDBETWEEN(85,115)/100))))</f>
        <v>0</v>
      </c>
    </row>
    <row r="6178" ht="15.0" customHeight="1">
      <c r="A6178" s="45">
        <v>45676.375</v>
      </c>
      <c r="B6178" s="35">
        <v>9.0</v>
      </c>
      <c r="C6178" s="35" t="s">
        <v>128</v>
      </c>
      <c r="D6178" s="36" t="s">
        <v>106</v>
      </c>
      <c r="E6178" s="35" t="s">
        <v>173</v>
      </c>
      <c r="F6178" s="46">
        <f>IF(Cadastro_Cargas!$E$4=0,0,IF(Perfil_Area!$L$13=0,0,MIN(Cadastro_Cargas!$E$4,MAX(Cadastro_Cargas!$F$4,Perfil_Area!$L$13*RANDBETWEEN(85,115)/100))))</f>
        <v>0</v>
      </c>
    </row>
    <row r="6179" ht="15.0" customHeight="1">
      <c r="A6179" s="45">
        <v>45676.375</v>
      </c>
      <c r="B6179" s="35">
        <v>9.0</v>
      </c>
      <c r="C6179" s="35" t="s">
        <v>128</v>
      </c>
      <c r="D6179" s="36" t="s">
        <v>107</v>
      </c>
      <c r="E6179" s="35" t="s">
        <v>173</v>
      </c>
      <c r="F6179" s="46">
        <f>IF(Cadastro_Cargas!$E$5=0,0,IF(Perfil_Area!$L$15=0,0,MIN(Cadastro_Cargas!$E$5,MAX(Cadastro_Cargas!$F$5,Perfil_Area!$L$15*RANDBETWEEN(85,115)/100))))</f>
        <v>0.2</v>
      </c>
    </row>
    <row r="6180" ht="15.0" customHeight="1">
      <c r="A6180" s="45">
        <v>45676.375</v>
      </c>
      <c r="B6180" s="35">
        <v>9.0</v>
      </c>
      <c r="C6180" s="35" t="s">
        <v>128</v>
      </c>
      <c r="D6180" s="39" t="s">
        <v>31</v>
      </c>
      <c r="E6180" s="35" t="s">
        <v>174</v>
      </c>
      <c r="F6180" s="46">
        <f>IF(Cadastro_Cargas!$E$6=0,0,IF(Perfil_Area!$L$3=0,0,MIN(Cadastro_Cargas!$E$6,MAX(Cadastro_Cargas!$F$6,Perfil_Area!$L$3*RANDBETWEEN(85,115)/100))))</f>
        <v>2.02</v>
      </c>
    </row>
    <row r="6181" ht="15.0" customHeight="1">
      <c r="A6181" s="45">
        <v>45676.375</v>
      </c>
      <c r="B6181" s="35">
        <v>9.0</v>
      </c>
      <c r="C6181" s="35" t="s">
        <v>128</v>
      </c>
      <c r="D6181" s="40" t="s">
        <v>44</v>
      </c>
      <c r="E6181" s="35" t="s">
        <v>174</v>
      </c>
      <c r="F6181" s="46">
        <f>IF(Cadastro_Cargas!$E$7=0,0,IF(Perfil_Area!$L$5=0,0,MIN(Cadastro_Cargas!$E$7,MAX(Cadastro_Cargas!$F$7,Perfil_Area!$L$5*RANDBETWEEN(85,115)/100))))</f>
        <v>0.23564</v>
      </c>
    </row>
    <row r="6182" ht="15.0" customHeight="1">
      <c r="A6182" s="45">
        <v>45676.375</v>
      </c>
      <c r="B6182" s="35">
        <v>9.0</v>
      </c>
      <c r="C6182" s="35" t="s">
        <v>128</v>
      </c>
      <c r="D6182" s="41" t="s">
        <v>56</v>
      </c>
      <c r="E6182" s="35" t="s">
        <v>174</v>
      </c>
      <c r="F6182" s="46">
        <f>IF(Cadastro_Cargas!$E$8=0,0,IF(Perfil_Area!$L$7=0,0,MIN(Cadastro_Cargas!$E$8,MAX(Cadastro_Cargas!$F$8,Perfil_Area!$L$7*RANDBETWEEN(85,115)/100))))</f>
        <v>0</v>
      </c>
    </row>
    <row r="6183" ht="15.0" customHeight="1">
      <c r="A6183" s="45">
        <v>45676.375</v>
      </c>
      <c r="B6183" s="35">
        <v>9.0</v>
      </c>
      <c r="C6183" s="35" t="s">
        <v>129</v>
      </c>
      <c r="D6183" s="36" t="s">
        <v>104</v>
      </c>
      <c r="E6183" s="35" t="s">
        <v>173</v>
      </c>
      <c r="F6183" s="46">
        <f>IF(Cadastro_Cargas!$E$9=0,0,IF(Perfil_Area!$L$10=0,0,MIN(Cadastro_Cargas!$E$9,MAX(Cadastro_Cargas!$F$9,Perfil_Area!$L$10*RANDBETWEEN(85,115)/100))))</f>
        <v>0</v>
      </c>
    </row>
    <row r="6184" ht="15.0" customHeight="1">
      <c r="A6184" s="45">
        <v>45676.375</v>
      </c>
      <c r="B6184" s="35">
        <v>9.0</v>
      </c>
      <c r="C6184" s="35" t="s">
        <v>129</v>
      </c>
      <c r="D6184" s="36" t="s">
        <v>105</v>
      </c>
      <c r="E6184" s="35" t="s">
        <v>173</v>
      </c>
      <c r="F6184" s="46">
        <f>IF(Cadastro_Cargas!$E$10=0,0,IF(Perfil_Area!$L$12=0,0,MIN(Cadastro_Cargas!$E$10,MAX(Cadastro_Cargas!$F$10,Perfil_Area!$L$12*RANDBETWEEN(85,115)/100))))</f>
        <v>0</v>
      </c>
    </row>
    <row r="6185" ht="15.0" customHeight="1">
      <c r="A6185" s="45">
        <v>45676.375</v>
      </c>
      <c r="B6185" s="35">
        <v>9.0</v>
      </c>
      <c r="C6185" s="35" t="s">
        <v>129</v>
      </c>
      <c r="D6185" s="36" t="s">
        <v>106</v>
      </c>
      <c r="E6185" s="35" t="s">
        <v>173</v>
      </c>
      <c r="F6185" s="46">
        <f>IF(Cadastro_Cargas!$E$11=0,0,IF(Perfil_Area!$L$14=0,0,MIN(Cadastro_Cargas!$E$11,MAX(Cadastro_Cargas!$F$11,Perfil_Area!$L$14*RANDBETWEEN(85,115)/100))))</f>
        <v>2.130312036</v>
      </c>
    </row>
    <row r="6186" ht="15.0" customHeight="1">
      <c r="A6186" s="45">
        <v>45676.375</v>
      </c>
      <c r="B6186" s="35">
        <v>9.0</v>
      </c>
      <c r="C6186" s="35" t="s">
        <v>129</v>
      </c>
      <c r="D6186" s="36" t="s">
        <v>107</v>
      </c>
      <c r="E6186" s="35" t="s">
        <v>173</v>
      </c>
      <c r="F6186" s="46">
        <f>IF(Cadastro_Cargas!$E$12=0,0,IF(Perfil_Area!$L$16=0,0,MIN(Cadastro_Cargas!$E$12,MAX(Cadastro_Cargas!$F$12,Perfil_Area!$L$16*RANDBETWEEN(85,115)/100))))</f>
        <v>0.2</v>
      </c>
    </row>
    <row r="6187" ht="15.0" customHeight="1">
      <c r="A6187" s="45">
        <v>45676.375</v>
      </c>
      <c r="B6187" s="35">
        <v>9.0</v>
      </c>
      <c r="C6187" s="35" t="s">
        <v>129</v>
      </c>
      <c r="D6187" s="39" t="s">
        <v>31</v>
      </c>
      <c r="E6187" s="35" t="s">
        <v>174</v>
      </c>
      <c r="F6187" s="46">
        <f>IF(Cadastro_Cargas!$E$13=0,0,IF(Perfil_Area!$L$4=0,0,MIN(Cadastro_Cargas!$E$13,MAX(Cadastro_Cargas!$F$13,Perfil_Area!$L$4*RANDBETWEEN(85,115)/100))))</f>
        <v>3.725</v>
      </c>
    </row>
    <row r="6188" ht="15.0" customHeight="1">
      <c r="A6188" s="45">
        <v>45676.375</v>
      </c>
      <c r="B6188" s="35">
        <v>9.0</v>
      </c>
      <c r="C6188" s="35" t="s">
        <v>129</v>
      </c>
      <c r="D6188" s="40" t="s">
        <v>44</v>
      </c>
      <c r="E6188" s="35" t="s">
        <v>174</v>
      </c>
      <c r="F6188" s="46">
        <f>IF(Cadastro_Cargas!$E$14=0,0,IF(Perfil_Area!$L$6=0,0,MIN(Cadastro_Cargas!$E$14,MAX(Cadastro_Cargas!$F$14,Perfil_Area!$L$6*RANDBETWEEN(85,115)/100))))</f>
        <v>0.37036</v>
      </c>
    </row>
    <row r="6189" ht="15.0" customHeight="1">
      <c r="A6189" s="45">
        <v>45676.375</v>
      </c>
      <c r="B6189" s="35">
        <v>9.0</v>
      </c>
      <c r="C6189" s="35" t="s">
        <v>129</v>
      </c>
      <c r="D6189" s="41" t="s">
        <v>56</v>
      </c>
      <c r="E6189" s="35" t="s">
        <v>174</v>
      </c>
      <c r="F6189" s="46">
        <f>IF(Cadastro_Cargas!$E$15=0,0,IF(Perfil_Area!$L$8=0,0,MIN(Cadastro_Cargas!$E$15,MAX(Cadastro_Cargas!$F$15,Perfil_Area!$L$8*RANDBETWEEN(85,115)/100))))</f>
        <v>0</v>
      </c>
    </row>
    <row r="6190" ht="15.0" customHeight="1">
      <c r="A6190" s="45">
        <v>45676.4166666667</v>
      </c>
      <c r="B6190" s="35">
        <v>10.0</v>
      </c>
      <c r="C6190" s="35" t="s">
        <v>128</v>
      </c>
      <c r="D6190" s="36" t="s">
        <v>104</v>
      </c>
      <c r="E6190" s="35" t="s">
        <v>173</v>
      </c>
      <c r="F6190" s="46">
        <f>IF(Cadastro_Cargas!$E$2=0,0,IF(Perfil_Area!$M$9=0,0,MIN(Cadastro_Cargas!$E$2,MAX(Cadastro_Cargas!$F$2,Perfil_Area!$M$9*RANDBETWEEN(85,115)/100))))</f>
        <v>0</v>
      </c>
    </row>
    <row r="6191" ht="15.0" customHeight="1">
      <c r="A6191" s="45">
        <v>45676.4166666667</v>
      </c>
      <c r="B6191" s="35">
        <v>10.0</v>
      </c>
      <c r="C6191" s="35" t="s">
        <v>128</v>
      </c>
      <c r="D6191" s="36" t="s">
        <v>105</v>
      </c>
      <c r="E6191" s="35" t="s">
        <v>173</v>
      </c>
      <c r="F6191" s="46">
        <f>IF(Cadastro_Cargas!$E$3=0,0,IF(Perfil_Area!$M$11=0,0,MIN(Cadastro_Cargas!$E$3,MAX(Cadastro_Cargas!$F$3,Perfil_Area!$M$11*RANDBETWEEN(85,115)/100))))</f>
        <v>0</v>
      </c>
    </row>
    <row r="6192" ht="15.0" customHeight="1">
      <c r="A6192" s="45">
        <v>45676.4166666667</v>
      </c>
      <c r="B6192" s="35">
        <v>10.0</v>
      </c>
      <c r="C6192" s="35" t="s">
        <v>128</v>
      </c>
      <c r="D6192" s="36" t="s">
        <v>106</v>
      </c>
      <c r="E6192" s="35" t="s">
        <v>173</v>
      </c>
      <c r="F6192" s="46">
        <f>IF(Cadastro_Cargas!$E$4=0,0,IF(Perfil_Area!$M$13=0,0,MIN(Cadastro_Cargas!$E$4,MAX(Cadastro_Cargas!$F$4,Perfil_Area!$M$13*RANDBETWEEN(85,115)/100))))</f>
        <v>0</v>
      </c>
    </row>
    <row r="6193" ht="15.0" customHeight="1">
      <c r="A6193" s="45">
        <v>45676.4166666667</v>
      </c>
      <c r="B6193" s="35">
        <v>10.0</v>
      </c>
      <c r="C6193" s="35" t="s">
        <v>128</v>
      </c>
      <c r="D6193" s="36" t="s">
        <v>107</v>
      </c>
      <c r="E6193" s="35" t="s">
        <v>173</v>
      </c>
      <c r="F6193" s="46">
        <f>IF(Cadastro_Cargas!$E$5=0,0,IF(Perfil_Area!$M$15=0,0,MIN(Cadastro_Cargas!$E$5,MAX(Cadastro_Cargas!$F$5,Perfil_Area!$M$15*RANDBETWEEN(85,115)/100))))</f>
        <v>0.2</v>
      </c>
    </row>
    <row r="6194" ht="15.0" customHeight="1">
      <c r="A6194" s="45">
        <v>45676.4166666667</v>
      </c>
      <c r="B6194" s="35">
        <v>10.0</v>
      </c>
      <c r="C6194" s="35" t="s">
        <v>128</v>
      </c>
      <c r="D6194" s="39" t="s">
        <v>31</v>
      </c>
      <c r="E6194" s="35" t="s">
        <v>174</v>
      </c>
      <c r="F6194" s="46">
        <f>IF(Cadastro_Cargas!$E$6=0,0,IF(Perfil_Area!$M$3=0,0,MIN(Cadastro_Cargas!$E$6,MAX(Cadastro_Cargas!$F$6,Perfil_Area!$M$3*RANDBETWEEN(85,115)/100))))</f>
        <v>1.7776</v>
      </c>
    </row>
    <row r="6195" ht="15.0" customHeight="1">
      <c r="A6195" s="45">
        <v>45676.4166666667</v>
      </c>
      <c r="B6195" s="35">
        <v>10.0</v>
      </c>
      <c r="C6195" s="35" t="s">
        <v>128</v>
      </c>
      <c r="D6195" s="40" t="s">
        <v>44</v>
      </c>
      <c r="E6195" s="35" t="s">
        <v>174</v>
      </c>
      <c r="F6195" s="46">
        <f>IF(Cadastro_Cargas!$E$7=0,0,IF(Perfil_Area!$M$5=0,0,MIN(Cadastro_Cargas!$E$7,MAX(Cadastro_Cargas!$F$7,Perfil_Area!$M$5*RANDBETWEEN(85,115)/100))))</f>
        <v>0.29318</v>
      </c>
    </row>
    <row r="6196" ht="15.0" customHeight="1">
      <c r="A6196" s="45">
        <v>45676.4166666667</v>
      </c>
      <c r="B6196" s="35">
        <v>10.0</v>
      </c>
      <c r="C6196" s="35" t="s">
        <v>128</v>
      </c>
      <c r="D6196" s="41" t="s">
        <v>56</v>
      </c>
      <c r="E6196" s="35" t="s">
        <v>174</v>
      </c>
      <c r="F6196" s="46">
        <f>IF(Cadastro_Cargas!$E$8=0,0,IF(Perfil_Area!$M$7=0,0,MIN(Cadastro_Cargas!$E$8,MAX(Cadastro_Cargas!$F$8,Perfil_Area!$M$7*RANDBETWEEN(85,115)/100))))</f>
        <v>0</v>
      </c>
    </row>
    <row r="6197" ht="15.0" customHeight="1">
      <c r="A6197" s="45">
        <v>45676.4166666667</v>
      </c>
      <c r="B6197" s="35">
        <v>10.0</v>
      </c>
      <c r="C6197" s="35" t="s">
        <v>129</v>
      </c>
      <c r="D6197" s="36" t="s">
        <v>104</v>
      </c>
      <c r="E6197" s="35" t="s">
        <v>173</v>
      </c>
      <c r="F6197" s="46">
        <f>IF(Cadastro_Cargas!$E$9=0,0,IF(Perfil_Area!$M$10=0,0,MIN(Cadastro_Cargas!$E$9,MAX(Cadastro_Cargas!$F$9,Perfil_Area!$M$10*RANDBETWEEN(85,115)/100))))</f>
        <v>0</v>
      </c>
    </row>
    <row r="6198" ht="15.0" customHeight="1">
      <c r="A6198" s="45">
        <v>45676.4166666667</v>
      </c>
      <c r="B6198" s="35">
        <v>10.0</v>
      </c>
      <c r="C6198" s="35" t="s">
        <v>129</v>
      </c>
      <c r="D6198" s="36" t="s">
        <v>105</v>
      </c>
      <c r="E6198" s="35" t="s">
        <v>173</v>
      </c>
      <c r="F6198" s="46">
        <f>IF(Cadastro_Cargas!$E$10=0,0,IF(Perfil_Area!$M$12=0,0,MIN(Cadastro_Cargas!$E$10,MAX(Cadastro_Cargas!$F$10,Perfil_Area!$M$12*RANDBETWEEN(85,115)/100))))</f>
        <v>0</v>
      </c>
    </row>
    <row r="6199" ht="15.0" customHeight="1">
      <c r="A6199" s="45">
        <v>45676.4166666667</v>
      </c>
      <c r="B6199" s="35">
        <v>10.0</v>
      </c>
      <c r="C6199" s="35" t="s">
        <v>129</v>
      </c>
      <c r="D6199" s="36" t="s">
        <v>106</v>
      </c>
      <c r="E6199" s="35" t="s">
        <v>173</v>
      </c>
      <c r="F6199" s="46">
        <f>IF(Cadastro_Cargas!$E$11=0,0,IF(Perfil_Area!$M$14=0,0,MIN(Cadastro_Cargas!$E$11,MAX(Cadastro_Cargas!$F$11,Perfil_Area!$M$14*RANDBETWEEN(85,115)/100))))</f>
        <v>1.996047548</v>
      </c>
    </row>
    <row r="6200" ht="15.0" customHeight="1">
      <c r="A6200" s="45">
        <v>45676.4166666667</v>
      </c>
      <c r="B6200" s="35">
        <v>10.0</v>
      </c>
      <c r="C6200" s="35" t="s">
        <v>129</v>
      </c>
      <c r="D6200" s="36" t="s">
        <v>107</v>
      </c>
      <c r="E6200" s="35" t="s">
        <v>173</v>
      </c>
      <c r="F6200" s="46">
        <f>IF(Cadastro_Cargas!$E$12=0,0,IF(Perfil_Area!$M$16=0,0,MIN(Cadastro_Cargas!$E$12,MAX(Cadastro_Cargas!$F$12,Perfil_Area!$M$16*RANDBETWEEN(85,115)/100))))</f>
        <v>0.176</v>
      </c>
    </row>
    <row r="6201" ht="15.0" customHeight="1">
      <c r="A6201" s="45">
        <v>45676.4166666667</v>
      </c>
      <c r="B6201" s="35">
        <v>10.0</v>
      </c>
      <c r="C6201" s="35" t="s">
        <v>129</v>
      </c>
      <c r="D6201" s="39" t="s">
        <v>31</v>
      </c>
      <c r="E6201" s="35" t="s">
        <v>174</v>
      </c>
      <c r="F6201" s="46">
        <f>IF(Cadastro_Cargas!$E$13=0,0,IF(Perfil_Area!$M$4=0,0,MIN(Cadastro_Cargas!$E$13,MAX(Cadastro_Cargas!$F$13,Perfil_Area!$M$4*RANDBETWEEN(85,115)/100))))</f>
        <v>3.725</v>
      </c>
    </row>
    <row r="6202" ht="15.0" customHeight="1">
      <c r="A6202" s="45">
        <v>45676.4166666667</v>
      </c>
      <c r="B6202" s="35">
        <v>10.0</v>
      </c>
      <c r="C6202" s="35" t="s">
        <v>129</v>
      </c>
      <c r="D6202" s="40" t="s">
        <v>44</v>
      </c>
      <c r="E6202" s="35" t="s">
        <v>174</v>
      </c>
      <c r="F6202" s="46">
        <f>IF(Cadastro_Cargas!$E$14=0,0,IF(Perfil_Area!$M$6=0,0,MIN(Cadastro_Cargas!$E$14,MAX(Cadastro_Cargas!$F$14,Perfil_Area!$M$6*RANDBETWEEN(85,115)/100))))</f>
        <v>0.4531</v>
      </c>
    </row>
    <row r="6203" ht="15.0" customHeight="1">
      <c r="A6203" s="45">
        <v>45676.4166666667</v>
      </c>
      <c r="B6203" s="35">
        <v>10.0</v>
      </c>
      <c r="C6203" s="35" t="s">
        <v>129</v>
      </c>
      <c r="D6203" s="41" t="s">
        <v>56</v>
      </c>
      <c r="E6203" s="35" t="s">
        <v>174</v>
      </c>
      <c r="F6203" s="46">
        <f>IF(Cadastro_Cargas!$E$15=0,0,IF(Perfil_Area!$M$8=0,0,MIN(Cadastro_Cargas!$E$15,MAX(Cadastro_Cargas!$F$15,Perfil_Area!$M$8*RANDBETWEEN(85,115)/100))))</f>
        <v>0</v>
      </c>
    </row>
    <row r="6204" ht="15.0" customHeight="1">
      <c r="A6204" s="45">
        <v>45676.4583333333</v>
      </c>
      <c r="B6204" s="35">
        <v>11.0</v>
      </c>
      <c r="C6204" s="35" t="s">
        <v>128</v>
      </c>
      <c r="D6204" s="36" t="s">
        <v>104</v>
      </c>
      <c r="E6204" s="35" t="s">
        <v>173</v>
      </c>
      <c r="F6204" s="46">
        <f>IF(Cadastro_Cargas!$E$2=0,0,IF(Perfil_Area!$N$9=0,0,MIN(Cadastro_Cargas!$E$2,MAX(Cadastro_Cargas!$F$2,Perfil_Area!$N$9*RANDBETWEEN(85,115)/100))))</f>
        <v>0</v>
      </c>
    </row>
    <row r="6205" ht="15.0" customHeight="1">
      <c r="A6205" s="45">
        <v>45676.4583333333</v>
      </c>
      <c r="B6205" s="35">
        <v>11.0</v>
      </c>
      <c r="C6205" s="35" t="s">
        <v>128</v>
      </c>
      <c r="D6205" s="36" t="s">
        <v>105</v>
      </c>
      <c r="E6205" s="35" t="s">
        <v>173</v>
      </c>
      <c r="F6205" s="46">
        <f>IF(Cadastro_Cargas!$E$3=0,0,IF(Perfil_Area!$N$11=0,0,MIN(Cadastro_Cargas!$E$3,MAX(Cadastro_Cargas!$F$3,Perfil_Area!$N$11*RANDBETWEEN(85,115)/100))))</f>
        <v>0</v>
      </c>
    </row>
    <row r="6206" ht="15.0" customHeight="1">
      <c r="A6206" s="45">
        <v>45676.4583333333</v>
      </c>
      <c r="B6206" s="35">
        <v>11.0</v>
      </c>
      <c r="C6206" s="35" t="s">
        <v>128</v>
      </c>
      <c r="D6206" s="36" t="s">
        <v>106</v>
      </c>
      <c r="E6206" s="35" t="s">
        <v>173</v>
      </c>
      <c r="F6206" s="46">
        <f>IF(Cadastro_Cargas!$E$4=0,0,IF(Perfil_Area!$N$13=0,0,MIN(Cadastro_Cargas!$E$4,MAX(Cadastro_Cargas!$F$4,Perfil_Area!$N$13*RANDBETWEEN(85,115)/100))))</f>
        <v>0</v>
      </c>
    </row>
    <row r="6207" ht="15.0" customHeight="1">
      <c r="A6207" s="45">
        <v>45676.4583333333</v>
      </c>
      <c r="B6207" s="35">
        <v>11.0</v>
      </c>
      <c r="C6207" s="35" t="s">
        <v>128</v>
      </c>
      <c r="D6207" s="36" t="s">
        <v>107</v>
      </c>
      <c r="E6207" s="35" t="s">
        <v>173</v>
      </c>
      <c r="F6207" s="46">
        <f>IF(Cadastro_Cargas!$E$5=0,0,IF(Perfil_Area!$N$15=0,0,MIN(Cadastro_Cargas!$E$5,MAX(Cadastro_Cargas!$F$5,Perfil_Area!$N$15*RANDBETWEEN(85,115)/100))))</f>
        <v>0.2</v>
      </c>
    </row>
    <row r="6208" ht="15.0" customHeight="1">
      <c r="A6208" s="45">
        <v>45676.4583333333</v>
      </c>
      <c r="B6208" s="35">
        <v>11.0</v>
      </c>
      <c r="C6208" s="35" t="s">
        <v>128</v>
      </c>
      <c r="D6208" s="39" t="s">
        <v>31</v>
      </c>
      <c r="E6208" s="35" t="s">
        <v>174</v>
      </c>
      <c r="F6208" s="46">
        <f>IF(Cadastro_Cargas!$E$6=0,0,IF(Perfil_Area!$N$3=0,0,MIN(Cadastro_Cargas!$E$6,MAX(Cadastro_Cargas!$F$6,Perfil_Area!$N$3*RANDBETWEEN(85,115)/100))))</f>
        <v>2.02</v>
      </c>
    </row>
    <row r="6209" ht="15.0" customHeight="1">
      <c r="A6209" s="45">
        <v>45676.4583333333</v>
      </c>
      <c r="B6209" s="35">
        <v>11.0</v>
      </c>
      <c r="C6209" s="35" t="s">
        <v>128</v>
      </c>
      <c r="D6209" s="40" t="s">
        <v>44</v>
      </c>
      <c r="E6209" s="35" t="s">
        <v>174</v>
      </c>
      <c r="F6209" s="46">
        <f>IF(Cadastro_Cargas!$E$7=0,0,IF(Perfil_Area!$N$5=0,0,MIN(Cadastro_Cargas!$E$7,MAX(Cadastro_Cargas!$F$7,Perfil_Area!$N$5*RANDBETWEEN(85,115)/100))))</f>
        <v>0.354</v>
      </c>
    </row>
    <row r="6210" ht="15.0" customHeight="1">
      <c r="A6210" s="45">
        <v>45676.4583333333</v>
      </c>
      <c r="B6210" s="35">
        <v>11.0</v>
      </c>
      <c r="C6210" s="35" t="s">
        <v>128</v>
      </c>
      <c r="D6210" s="41" t="s">
        <v>56</v>
      </c>
      <c r="E6210" s="35" t="s">
        <v>174</v>
      </c>
      <c r="F6210" s="46">
        <f>IF(Cadastro_Cargas!$E$8=0,0,IF(Perfil_Area!$N$7=0,0,MIN(Cadastro_Cargas!$E$8,MAX(Cadastro_Cargas!$F$8,Perfil_Area!$N$7*RANDBETWEEN(85,115)/100))))</f>
        <v>0</v>
      </c>
    </row>
    <row r="6211" ht="15.0" customHeight="1">
      <c r="A6211" s="45">
        <v>45676.4583333333</v>
      </c>
      <c r="B6211" s="35">
        <v>11.0</v>
      </c>
      <c r="C6211" s="35" t="s">
        <v>129</v>
      </c>
      <c r="D6211" s="36" t="s">
        <v>104</v>
      </c>
      <c r="E6211" s="35" t="s">
        <v>173</v>
      </c>
      <c r="F6211" s="46">
        <f>IF(Cadastro_Cargas!$E$9=0,0,IF(Perfil_Area!$N$10=0,0,MIN(Cadastro_Cargas!$E$9,MAX(Cadastro_Cargas!$F$9,Perfil_Area!$N$10*RANDBETWEEN(85,115)/100))))</f>
        <v>0</v>
      </c>
    </row>
    <row r="6212" ht="15.0" customHeight="1">
      <c r="A6212" s="45">
        <v>45676.4583333333</v>
      </c>
      <c r="B6212" s="35">
        <v>11.0</v>
      </c>
      <c r="C6212" s="35" t="s">
        <v>129</v>
      </c>
      <c r="D6212" s="36" t="s">
        <v>105</v>
      </c>
      <c r="E6212" s="35" t="s">
        <v>173</v>
      </c>
      <c r="F6212" s="46">
        <f>IF(Cadastro_Cargas!$E$10=0,0,IF(Perfil_Area!$N$12=0,0,MIN(Cadastro_Cargas!$E$10,MAX(Cadastro_Cargas!$F$10,Perfil_Area!$N$12*RANDBETWEEN(85,115)/100))))</f>
        <v>0</v>
      </c>
    </row>
    <row r="6213" ht="15.0" customHeight="1">
      <c r="A6213" s="45">
        <v>45676.4583333333</v>
      </c>
      <c r="B6213" s="35">
        <v>11.0</v>
      </c>
      <c r="C6213" s="35" t="s">
        <v>129</v>
      </c>
      <c r="D6213" s="36" t="s">
        <v>106</v>
      </c>
      <c r="E6213" s="35" t="s">
        <v>173</v>
      </c>
      <c r="F6213" s="46">
        <f>IF(Cadastro_Cargas!$E$11=0,0,IF(Perfil_Area!$N$14=0,0,MIN(Cadastro_Cargas!$E$11,MAX(Cadastro_Cargas!$F$11,Perfil_Area!$N$14*RANDBETWEEN(85,115)/100))))</f>
        <v>2.367013373</v>
      </c>
    </row>
    <row r="6214" ht="15.0" customHeight="1">
      <c r="A6214" s="45">
        <v>45676.4583333333</v>
      </c>
      <c r="B6214" s="35">
        <v>11.0</v>
      </c>
      <c r="C6214" s="35" t="s">
        <v>129</v>
      </c>
      <c r="D6214" s="36" t="s">
        <v>107</v>
      </c>
      <c r="E6214" s="35" t="s">
        <v>173</v>
      </c>
      <c r="F6214" s="46">
        <f>IF(Cadastro_Cargas!$E$12=0,0,IF(Perfil_Area!$N$16=0,0,MIN(Cadastro_Cargas!$E$12,MAX(Cadastro_Cargas!$F$12,Perfil_Area!$N$16*RANDBETWEEN(85,115)/100))))</f>
        <v>0.172</v>
      </c>
    </row>
    <row r="6215" ht="15.0" customHeight="1">
      <c r="A6215" s="45">
        <v>45676.4583333333</v>
      </c>
      <c r="B6215" s="35">
        <v>11.0</v>
      </c>
      <c r="C6215" s="35" t="s">
        <v>129</v>
      </c>
      <c r="D6215" s="39" t="s">
        <v>31</v>
      </c>
      <c r="E6215" s="35" t="s">
        <v>174</v>
      </c>
      <c r="F6215" s="46">
        <f>IF(Cadastro_Cargas!$E$13=0,0,IF(Perfil_Area!$N$4=0,0,MIN(Cadastro_Cargas!$E$13,MAX(Cadastro_Cargas!$F$13,Perfil_Area!$N$4*RANDBETWEEN(85,115)/100))))</f>
        <v>3.38975</v>
      </c>
    </row>
    <row r="6216" ht="15.0" customHeight="1">
      <c r="A6216" s="45">
        <v>45676.4583333333</v>
      </c>
      <c r="B6216" s="35">
        <v>11.0</v>
      </c>
      <c r="C6216" s="35" t="s">
        <v>129</v>
      </c>
      <c r="D6216" s="40" t="s">
        <v>44</v>
      </c>
      <c r="E6216" s="35" t="s">
        <v>174</v>
      </c>
      <c r="F6216" s="46">
        <f>IF(Cadastro_Cargas!$E$14=0,0,IF(Perfil_Area!$N$6=0,0,MIN(Cadastro_Cargas!$E$14,MAX(Cadastro_Cargas!$F$14,Perfil_Area!$N$6*RANDBETWEEN(85,115)/100))))</f>
        <v>0.514</v>
      </c>
    </row>
    <row r="6217" ht="15.0" customHeight="1">
      <c r="A6217" s="45">
        <v>45676.4583333333</v>
      </c>
      <c r="B6217" s="35">
        <v>11.0</v>
      </c>
      <c r="C6217" s="35" t="s">
        <v>129</v>
      </c>
      <c r="D6217" s="41" t="s">
        <v>56</v>
      </c>
      <c r="E6217" s="35" t="s">
        <v>174</v>
      </c>
      <c r="F6217" s="46">
        <f>IF(Cadastro_Cargas!$E$15=0,0,IF(Perfil_Area!$N$8=0,0,MIN(Cadastro_Cargas!$E$15,MAX(Cadastro_Cargas!$F$15,Perfil_Area!$N$8*RANDBETWEEN(85,115)/100))))</f>
        <v>0</v>
      </c>
    </row>
    <row r="6218" ht="15.0" customHeight="1">
      <c r="A6218" s="45">
        <v>45676.5</v>
      </c>
      <c r="B6218" s="35">
        <v>12.0</v>
      </c>
      <c r="C6218" s="35" t="s">
        <v>128</v>
      </c>
      <c r="D6218" s="36" t="s">
        <v>104</v>
      </c>
      <c r="E6218" s="35" t="s">
        <v>173</v>
      </c>
      <c r="F6218" s="46">
        <f>IF(Cadastro_Cargas!$E$2=0,0,IF(Perfil_Area!$O$9=0,0,MIN(Cadastro_Cargas!$E$2,MAX(Cadastro_Cargas!$F$2,Perfil_Area!$O$9*RANDBETWEEN(85,115)/100))))</f>
        <v>0</v>
      </c>
    </row>
    <row r="6219" ht="15.0" customHeight="1">
      <c r="A6219" s="45">
        <v>45676.5</v>
      </c>
      <c r="B6219" s="35">
        <v>12.0</v>
      </c>
      <c r="C6219" s="35" t="s">
        <v>128</v>
      </c>
      <c r="D6219" s="36" t="s">
        <v>105</v>
      </c>
      <c r="E6219" s="35" t="s">
        <v>173</v>
      </c>
      <c r="F6219" s="46">
        <f>IF(Cadastro_Cargas!$E$3=0,0,IF(Perfil_Area!$O$11=0,0,MIN(Cadastro_Cargas!$E$3,MAX(Cadastro_Cargas!$F$3,Perfil_Area!$O$11*RANDBETWEEN(85,115)/100))))</f>
        <v>0</v>
      </c>
    </row>
    <row r="6220" ht="15.0" customHeight="1">
      <c r="A6220" s="45">
        <v>45676.5</v>
      </c>
      <c r="B6220" s="35">
        <v>12.0</v>
      </c>
      <c r="C6220" s="35" t="s">
        <v>128</v>
      </c>
      <c r="D6220" s="36" t="s">
        <v>106</v>
      </c>
      <c r="E6220" s="35" t="s">
        <v>173</v>
      </c>
      <c r="F6220" s="46">
        <f>IF(Cadastro_Cargas!$E$4=0,0,IF(Perfil_Area!$O$13=0,0,MIN(Cadastro_Cargas!$E$4,MAX(Cadastro_Cargas!$F$4,Perfil_Area!$O$13*RANDBETWEEN(85,115)/100))))</f>
        <v>0</v>
      </c>
    </row>
    <row r="6221" ht="15.0" customHeight="1">
      <c r="A6221" s="45">
        <v>45676.5</v>
      </c>
      <c r="B6221" s="35">
        <v>12.0</v>
      </c>
      <c r="C6221" s="35" t="s">
        <v>128</v>
      </c>
      <c r="D6221" s="36" t="s">
        <v>107</v>
      </c>
      <c r="E6221" s="35" t="s">
        <v>173</v>
      </c>
      <c r="F6221" s="46">
        <f>IF(Cadastro_Cargas!$E$5=0,0,IF(Perfil_Area!$O$15=0,0,MIN(Cadastro_Cargas!$E$5,MAX(Cadastro_Cargas!$F$5,Perfil_Area!$O$15*RANDBETWEEN(85,115)/100))))</f>
        <v>0.198</v>
      </c>
    </row>
    <row r="6222" ht="15.0" customHeight="1">
      <c r="A6222" s="45">
        <v>45676.5</v>
      </c>
      <c r="B6222" s="35">
        <v>12.0</v>
      </c>
      <c r="C6222" s="35" t="s">
        <v>128</v>
      </c>
      <c r="D6222" s="39" t="s">
        <v>31</v>
      </c>
      <c r="E6222" s="35" t="s">
        <v>174</v>
      </c>
      <c r="F6222" s="46">
        <f>IF(Cadastro_Cargas!$E$6=0,0,IF(Perfil_Area!$O$3=0,0,MIN(Cadastro_Cargas!$E$6,MAX(Cadastro_Cargas!$F$6,Perfil_Area!$O$3*RANDBETWEEN(85,115)/100))))</f>
        <v>2.02</v>
      </c>
    </row>
    <row r="6223" ht="15.0" customHeight="1">
      <c r="A6223" s="45">
        <v>45676.5</v>
      </c>
      <c r="B6223" s="35">
        <v>12.0</v>
      </c>
      <c r="C6223" s="35" t="s">
        <v>128</v>
      </c>
      <c r="D6223" s="40" t="s">
        <v>44</v>
      </c>
      <c r="E6223" s="35" t="s">
        <v>174</v>
      </c>
      <c r="F6223" s="46">
        <f>IF(Cadastro_Cargas!$E$7=0,0,IF(Perfil_Area!$O$5=0,0,MIN(Cadastro_Cargas!$E$7,MAX(Cadastro_Cargas!$F$7,Perfil_Area!$O$5*RANDBETWEEN(85,115)/100))))</f>
        <v>0.354</v>
      </c>
    </row>
    <row r="6224" ht="15.0" customHeight="1">
      <c r="A6224" s="45">
        <v>45676.5</v>
      </c>
      <c r="B6224" s="35">
        <v>12.0</v>
      </c>
      <c r="C6224" s="35" t="s">
        <v>128</v>
      </c>
      <c r="D6224" s="41" t="s">
        <v>56</v>
      </c>
      <c r="E6224" s="35" t="s">
        <v>174</v>
      </c>
      <c r="F6224" s="46">
        <f>IF(Cadastro_Cargas!$E$8=0,0,IF(Perfil_Area!$O$7=0,0,MIN(Cadastro_Cargas!$E$8,MAX(Cadastro_Cargas!$F$8,Perfil_Area!$O$7*RANDBETWEEN(85,115)/100))))</f>
        <v>0</v>
      </c>
    </row>
    <row r="6225" ht="15.0" customHeight="1">
      <c r="A6225" s="45">
        <v>45676.5</v>
      </c>
      <c r="B6225" s="35">
        <v>12.0</v>
      </c>
      <c r="C6225" s="35" t="s">
        <v>129</v>
      </c>
      <c r="D6225" s="36" t="s">
        <v>104</v>
      </c>
      <c r="E6225" s="35" t="s">
        <v>173</v>
      </c>
      <c r="F6225" s="46">
        <f>IF(Cadastro_Cargas!$E$9=0,0,IF(Perfil_Area!$O$10=0,0,MIN(Cadastro_Cargas!$E$9,MAX(Cadastro_Cargas!$F$9,Perfil_Area!$O$10*RANDBETWEEN(85,115)/100))))</f>
        <v>0</v>
      </c>
    </row>
    <row r="6226" ht="15.0" customHeight="1">
      <c r="A6226" s="45">
        <v>45676.5</v>
      </c>
      <c r="B6226" s="35">
        <v>12.0</v>
      </c>
      <c r="C6226" s="35" t="s">
        <v>129</v>
      </c>
      <c r="D6226" s="36" t="s">
        <v>105</v>
      </c>
      <c r="E6226" s="35" t="s">
        <v>173</v>
      </c>
      <c r="F6226" s="46">
        <f>IF(Cadastro_Cargas!$E$10=0,0,IF(Perfil_Area!$O$12=0,0,MIN(Cadastro_Cargas!$E$10,MAX(Cadastro_Cargas!$F$10,Perfil_Area!$O$12*RANDBETWEEN(85,115)/100))))</f>
        <v>0</v>
      </c>
    </row>
    <row r="6227" ht="15.0" customHeight="1">
      <c r="A6227" s="45">
        <v>45676.5</v>
      </c>
      <c r="B6227" s="35">
        <v>12.0</v>
      </c>
      <c r="C6227" s="35" t="s">
        <v>129</v>
      </c>
      <c r="D6227" s="36" t="s">
        <v>106</v>
      </c>
      <c r="E6227" s="35" t="s">
        <v>173</v>
      </c>
      <c r="F6227" s="46">
        <f>IF(Cadastro_Cargas!$E$11=0,0,IF(Perfil_Area!$O$14=0,0,MIN(Cadastro_Cargas!$E$11,MAX(Cadastro_Cargas!$F$11,Perfil_Area!$O$14*RANDBETWEEN(85,115)/100))))</f>
        <v>1.985794948</v>
      </c>
    </row>
    <row r="6228" ht="15.0" customHeight="1">
      <c r="A6228" s="45">
        <v>45676.5</v>
      </c>
      <c r="B6228" s="35">
        <v>12.0</v>
      </c>
      <c r="C6228" s="35" t="s">
        <v>129</v>
      </c>
      <c r="D6228" s="36" t="s">
        <v>107</v>
      </c>
      <c r="E6228" s="35" t="s">
        <v>173</v>
      </c>
      <c r="F6228" s="46">
        <f>IF(Cadastro_Cargas!$E$12=0,0,IF(Perfil_Area!$O$16=0,0,MIN(Cadastro_Cargas!$E$12,MAX(Cadastro_Cargas!$F$12,Perfil_Area!$O$16*RANDBETWEEN(85,115)/100))))</f>
        <v>0.2</v>
      </c>
    </row>
    <row r="6229" ht="15.0" customHeight="1">
      <c r="A6229" s="45">
        <v>45676.5</v>
      </c>
      <c r="B6229" s="35">
        <v>12.0</v>
      </c>
      <c r="C6229" s="35" t="s">
        <v>129</v>
      </c>
      <c r="D6229" s="39" t="s">
        <v>31</v>
      </c>
      <c r="E6229" s="35" t="s">
        <v>174</v>
      </c>
      <c r="F6229" s="46">
        <f>IF(Cadastro_Cargas!$E$13=0,0,IF(Perfil_Area!$O$4=0,0,MIN(Cadastro_Cargas!$E$13,MAX(Cadastro_Cargas!$F$13,Perfil_Area!$O$4*RANDBETWEEN(85,115)/100))))</f>
        <v>3.46425</v>
      </c>
    </row>
    <row r="6230" ht="15.0" customHeight="1">
      <c r="A6230" s="45">
        <v>45676.5</v>
      </c>
      <c r="B6230" s="35">
        <v>12.0</v>
      </c>
      <c r="C6230" s="35" t="s">
        <v>129</v>
      </c>
      <c r="D6230" s="40" t="s">
        <v>44</v>
      </c>
      <c r="E6230" s="35" t="s">
        <v>174</v>
      </c>
      <c r="F6230" s="46">
        <f>IF(Cadastro_Cargas!$E$14=0,0,IF(Perfil_Area!$O$6=0,0,MIN(Cadastro_Cargas!$E$14,MAX(Cadastro_Cargas!$F$14,Perfil_Area!$O$6*RANDBETWEEN(85,115)/100))))</f>
        <v>0.514</v>
      </c>
    </row>
    <row r="6231" ht="15.0" customHeight="1">
      <c r="A6231" s="45">
        <v>45676.5</v>
      </c>
      <c r="B6231" s="35">
        <v>12.0</v>
      </c>
      <c r="C6231" s="35" t="s">
        <v>129</v>
      </c>
      <c r="D6231" s="41" t="s">
        <v>56</v>
      </c>
      <c r="E6231" s="35" t="s">
        <v>174</v>
      </c>
      <c r="F6231" s="46">
        <f>IF(Cadastro_Cargas!$E$15=0,0,IF(Perfil_Area!$O$8=0,0,MIN(Cadastro_Cargas!$E$15,MAX(Cadastro_Cargas!$F$15,Perfil_Area!$O$8*RANDBETWEEN(85,115)/100))))</f>
        <v>0</v>
      </c>
    </row>
    <row r="6232" ht="15.0" customHeight="1">
      <c r="A6232" s="45">
        <v>45676.5416666667</v>
      </c>
      <c r="B6232" s="35">
        <v>13.0</v>
      </c>
      <c r="C6232" s="35" t="s">
        <v>128</v>
      </c>
      <c r="D6232" s="36" t="s">
        <v>104</v>
      </c>
      <c r="E6232" s="35" t="s">
        <v>173</v>
      </c>
      <c r="F6232" s="46">
        <f>IF(Cadastro_Cargas!$E$2=0,0,IF(Perfil_Area!$P$9=0,0,MIN(Cadastro_Cargas!$E$2,MAX(Cadastro_Cargas!$F$2,Perfil_Area!$P$9*RANDBETWEEN(85,115)/100))))</f>
        <v>0</v>
      </c>
    </row>
    <row r="6233" ht="15.0" customHeight="1">
      <c r="A6233" s="45">
        <v>45676.5416666667</v>
      </c>
      <c r="B6233" s="35">
        <v>13.0</v>
      </c>
      <c r="C6233" s="35" t="s">
        <v>128</v>
      </c>
      <c r="D6233" s="36" t="s">
        <v>105</v>
      </c>
      <c r="E6233" s="35" t="s">
        <v>173</v>
      </c>
      <c r="F6233" s="46">
        <f>IF(Cadastro_Cargas!$E$3=0,0,IF(Perfil_Area!$P$11=0,0,MIN(Cadastro_Cargas!$E$3,MAX(Cadastro_Cargas!$F$3,Perfil_Area!$P$11*RANDBETWEEN(85,115)/100))))</f>
        <v>0</v>
      </c>
    </row>
    <row r="6234" ht="15.0" customHeight="1">
      <c r="A6234" s="45">
        <v>45676.5416666667</v>
      </c>
      <c r="B6234" s="35">
        <v>13.0</v>
      </c>
      <c r="C6234" s="35" t="s">
        <v>128</v>
      </c>
      <c r="D6234" s="36" t="s">
        <v>106</v>
      </c>
      <c r="E6234" s="35" t="s">
        <v>173</v>
      </c>
      <c r="F6234" s="46">
        <f>IF(Cadastro_Cargas!$E$4=0,0,IF(Perfil_Area!$P$13=0,0,MIN(Cadastro_Cargas!$E$4,MAX(Cadastro_Cargas!$F$4,Perfil_Area!$P$13*RANDBETWEEN(85,115)/100))))</f>
        <v>0</v>
      </c>
    </row>
    <row r="6235" ht="15.0" customHeight="1">
      <c r="A6235" s="45">
        <v>45676.5416666667</v>
      </c>
      <c r="B6235" s="35">
        <v>13.0</v>
      </c>
      <c r="C6235" s="35" t="s">
        <v>128</v>
      </c>
      <c r="D6235" s="36" t="s">
        <v>107</v>
      </c>
      <c r="E6235" s="35" t="s">
        <v>173</v>
      </c>
      <c r="F6235" s="46">
        <f>IF(Cadastro_Cargas!$E$5=0,0,IF(Perfil_Area!$P$15=0,0,MIN(Cadastro_Cargas!$E$5,MAX(Cadastro_Cargas!$F$5,Perfil_Area!$P$15*RANDBETWEEN(85,115)/100))))</f>
        <v>0.172</v>
      </c>
    </row>
    <row r="6236" ht="15.0" customHeight="1">
      <c r="A6236" s="45">
        <v>45676.5416666667</v>
      </c>
      <c r="B6236" s="35">
        <v>13.0</v>
      </c>
      <c r="C6236" s="35" t="s">
        <v>128</v>
      </c>
      <c r="D6236" s="39" t="s">
        <v>31</v>
      </c>
      <c r="E6236" s="35" t="s">
        <v>174</v>
      </c>
      <c r="F6236" s="46">
        <f>IF(Cadastro_Cargas!$E$6=0,0,IF(Perfil_Area!$P$3=0,0,MIN(Cadastro_Cargas!$E$6,MAX(Cadastro_Cargas!$F$6,Perfil_Area!$P$3*RANDBETWEEN(85,115)/100))))</f>
        <v>2.02</v>
      </c>
    </row>
    <row r="6237" ht="15.0" customHeight="1">
      <c r="A6237" s="45">
        <v>45676.5416666667</v>
      </c>
      <c r="B6237" s="35">
        <v>13.0</v>
      </c>
      <c r="C6237" s="35" t="s">
        <v>128</v>
      </c>
      <c r="D6237" s="40" t="s">
        <v>44</v>
      </c>
      <c r="E6237" s="35" t="s">
        <v>174</v>
      </c>
      <c r="F6237" s="46">
        <f>IF(Cadastro_Cargas!$E$7=0,0,IF(Perfil_Area!$P$5=0,0,MIN(Cadastro_Cargas!$E$7,MAX(Cadastro_Cargas!$F$7,Perfil_Area!$P$5*RANDBETWEEN(85,115)/100))))</f>
        <v>0.354</v>
      </c>
    </row>
    <row r="6238" ht="15.0" customHeight="1">
      <c r="A6238" s="45">
        <v>45676.5416666667</v>
      </c>
      <c r="B6238" s="35">
        <v>13.0</v>
      </c>
      <c r="C6238" s="35" t="s">
        <v>128</v>
      </c>
      <c r="D6238" s="41" t="s">
        <v>56</v>
      </c>
      <c r="E6238" s="35" t="s">
        <v>174</v>
      </c>
      <c r="F6238" s="46">
        <f>IF(Cadastro_Cargas!$E$8=0,0,IF(Perfil_Area!$P$7=0,0,MIN(Cadastro_Cargas!$E$8,MAX(Cadastro_Cargas!$F$8,Perfil_Area!$P$7*RANDBETWEEN(85,115)/100))))</f>
        <v>0</v>
      </c>
    </row>
    <row r="6239" ht="15.0" customHeight="1">
      <c r="A6239" s="45">
        <v>45676.5416666667</v>
      </c>
      <c r="B6239" s="35">
        <v>13.0</v>
      </c>
      <c r="C6239" s="35" t="s">
        <v>129</v>
      </c>
      <c r="D6239" s="36" t="s">
        <v>104</v>
      </c>
      <c r="E6239" s="35" t="s">
        <v>173</v>
      </c>
      <c r="F6239" s="46">
        <f>IF(Cadastro_Cargas!$E$9=0,0,IF(Perfil_Area!$P$10=0,0,MIN(Cadastro_Cargas!$E$9,MAX(Cadastro_Cargas!$F$9,Perfil_Area!$P$10*RANDBETWEEN(85,115)/100))))</f>
        <v>0</v>
      </c>
    </row>
    <row r="6240" ht="15.0" customHeight="1">
      <c r="A6240" s="45">
        <v>45676.5416666667</v>
      </c>
      <c r="B6240" s="35">
        <v>13.0</v>
      </c>
      <c r="C6240" s="35" t="s">
        <v>129</v>
      </c>
      <c r="D6240" s="36" t="s">
        <v>105</v>
      </c>
      <c r="E6240" s="35" t="s">
        <v>173</v>
      </c>
      <c r="F6240" s="46">
        <f>IF(Cadastro_Cargas!$E$10=0,0,IF(Perfil_Area!$P$12=0,0,MIN(Cadastro_Cargas!$E$10,MAX(Cadastro_Cargas!$F$10,Perfil_Area!$P$12*RANDBETWEEN(85,115)/100))))</f>
        <v>0</v>
      </c>
    </row>
    <row r="6241" ht="15.0" customHeight="1">
      <c r="A6241" s="45">
        <v>45676.5416666667</v>
      </c>
      <c r="B6241" s="35">
        <v>13.0</v>
      </c>
      <c r="C6241" s="35" t="s">
        <v>129</v>
      </c>
      <c r="D6241" s="36" t="s">
        <v>106</v>
      </c>
      <c r="E6241" s="35" t="s">
        <v>173</v>
      </c>
      <c r="F6241" s="46">
        <f>IF(Cadastro_Cargas!$E$11=0,0,IF(Perfil_Area!$P$14=0,0,MIN(Cadastro_Cargas!$E$11,MAX(Cadastro_Cargas!$F$11,Perfil_Area!$P$14*RANDBETWEEN(85,115)/100))))</f>
        <v>2.367013373</v>
      </c>
    </row>
    <row r="6242" ht="15.0" customHeight="1">
      <c r="A6242" s="45">
        <v>45676.5416666667</v>
      </c>
      <c r="B6242" s="35">
        <v>13.0</v>
      </c>
      <c r="C6242" s="35" t="s">
        <v>129</v>
      </c>
      <c r="D6242" s="36" t="s">
        <v>107</v>
      </c>
      <c r="E6242" s="35" t="s">
        <v>173</v>
      </c>
      <c r="F6242" s="46">
        <f>IF(Cadastro_Cargas!$E$12=0,0,IF(Perfil_Area!$P$16=0,0,MIN(Cadastro_Cargas!$E$12,MAX(Cadastro_Cargas!$F$12,Perfil_Area!$P$16*RANDBETWEEN(85,115)/100))))</f>
        <v>0.198</v>
      </c>
    </row>
    <row r="6243" ht="15.0" customHeight="1">
      <c r="A6243" s="45">
        <v>45676.5416666667</v>
      </c>
      <c r="B6243" s="35">
        <v>13.0</v>
      </c>
      <c r="C6243" s="35" t="s">
        <v>129</v>
      </c>
      <c r="D6243" s="39" t="s">
        <v>31</v>
      </c>
      <c r="E6243" s="35" t="s">
        <v>174</v>
      </c>
      <c r="F6243" s="46">
        <f>IF(Cadastro_Cargas!$E$13=0,0,IF(Perfil_Area!$P$4=0,0,MIN(Cadastro_Cargas!$E$13,MAX(Cadastro_Cargas!$F$13,Perfil_Area!$P$4*RANDBETWEEN(85,115)/100))))</f>
        <v>3.5015</v>
      </c>
    </row>
    <row r="6244" ht="15.0" customHeight="1">
      <c r="A6244" s="45">
        <v>45676.5416666667</v>
      </c>
      <c r="B6244" s="35">
        <v>13.0</v>
      </c>
      <c r="C6244" s="35" t="s">
        <v>129</v>
      </c>
      <c r="D6244" s="40" t="s">
        <v>44</v>
      </c>
      <c r="E6244" s="35" t="s">
        <v>174</v>
      </c>
      <c r="F6244" s="46">
        <f>IF(Cadastro_Cargas!$E$14=0,0,IF(Perfil_Area!$P$6=0,0,MIN(Cadastro_Cargas!$E$14,MAX(Cadastro_Cargas!$F$14,Perfil_Area!$P$6*RANDBETWEEN(85,115)/100))))</f>
        <v>0.514</v>
      </c>
    </row>
    <row r="6245" ht="15.0" customHeight="1">
      <c r="A6245" s="45">
        <v>45676.5416666667</v>
      </c>
      <c r="B6245" s="35">
        <v>13.0</v>
      </c>
      <c r="C6245" s="35" t="s">
        <v>129</v>
      </c>
      <c r="D6245" s="41" t="s">
        <v>56</v>
      </c>
      <c r="E6245" s="35" t="s">
        <v>174</v>
      </c>
      <c r="F6245" s="46">
        <f>IF(Cadastro_Cargas!$E$15=0,0,IF(Perfil_Area!$P$8=0,0,MIN(Cadastro_Cargas!$E$15,MAX(Cadastro_Cargas!$F$15,Perfil_Area!$P$8*RANDBETWEEN(85,115)/100))))</f>
        <v>0</v>
      </c>
    </row>
    <row r="6246" ht="15.0" customHeight="1">
      <c r="A6246" s="45">
        <v>45676.5833333333</v>
      </c>
      <c r="B6246" s="35">
        <v>14.0</v>
      </c>
      <c r="C6246" s="35" t="s">
        <v>128</v>
      </c>
      <c r="D6246" s="36" t="s">
        <v>104</v>
      </c>
      <c r="E6246" s="35" t="s">
        <v>173</v>
      </c>
      <c r="F6246" s="46">
        <f>IF(Cadastro_Cargas!$E$2=0,0,IF(Perfil_Area!$Q$9=0,0,MIN(Cadastro_Cargas!$E$2,MAX(Cadastro_Cargas!$F$2,Perfil_Area!$Q$9*RANDBETWEEN(85,115)/100))))</f>
        <v>0</v>
      </c>
    </row>
    <row r="6247" ht="15.0" customHeight="1">
      <c r="A6247" s="45">
        <v>45676.5833333333</v>
      </c>
      <c r="B6247" s="35">
        <v>14.0</v>
      </c>
      <c r="C6247" s="35" t="s">
        <v>128</v>
      </c>
      <c r="D6247" s="36" t="s">
        <v>105</v>
      </c>
      <c r="E6247" s="35" t="s">
        <v>173</v>
      </c>
      <c r="F6247" s="46">
        <f>IF(Cadastro_Cargas!$E$3=0,0,IF(Perfil_Area!$Q$11=0,0,MIN(Cadastro_Cargas!$E$3,MAX(Cadastro_Cargas!$F$3,Perfil_Area!$Q$11*RANDBETWEEN(85,115)/100))))</f>
        <v>0</v>
      </c>
    </row>
    <row r="6248" ht="15.0" customHeight="1">
      <c r="A6248" s="45">
        <v>45676.5833333333</v>
      </c>
      <c r="B6248" s="35">
        <v>14.0</v>
      </c>
      <c r="C6248" s="35" t="s">
        <v>128</v>
      </c>
      <c r="D6248" s="36" t="s">
        <v>106</v>
      </c>
      <c r="E6248" s="35" t="s">
        <v>173</v>
      </c>
      <c r="F6248" s="46">
        <f>IF(Cadastro_Cargas!$E$4=0,0,IF(Perfil_Area!$Q$13=0,0,MIN(Cadastro_Cargas!$E$4,MAX(Cadastro_Cargas!$F$4,Perfil_Area!$Q$13*RANDBETWEEN(85,115)/100))))</f>
        <v>0</v>
      </c>
    </row>
    <row r="6249" ht="15.0" customHeight="1">
      <c r="A6249" s="45">
        <v>45676.5833333333</v>
      </c>
      <c r="B6249" s="35">
        <v>14.0</v>
      </c>
      <c r="C6249" s="35" t="s">
        <v>128</v>
      </c>
      <c r="D6249" s="36" t="s">
        <v>107</v>
      </c>
      <c r="E6249" s="35" t="s">
        <v>173</v>
      </c>
      <c r="F6249" s="46">
        <f>IF(Cadastro_Cargas!$E$5=0,0,IF(Perfil_Area!$Q$15=0,0,MIN(Cadastro_Cargas!$E$5,MAX(Cadastro_Cargas!$F$5,Perfil_Area!$Q$15*RANDBETWEEN(85,115)/100))))</f>
        <v>0.188</v>
      </c>
    </row>
    <row r="6250" ht="15.0" customHeight="1">
      <c r="A6250" s="45">
        <v>45676.5833333333</v>
      </c>
      <c r="B6250" s="35">
        <v>14.0</v>
      </c>
      <c r="C6250" s="35" t="s">
        <v>128</v>
      </c>
      <c r="D6250" s="39" t="s">
        <v>31</v>
      </c>
      <c r="E6250" s="35" t="s">
        <v>174</v>
      </c>
      <c r="F6250" s="46">
        <f>IF(Cadastro_Cargas!$E$6=0,0,IF(Perfil_Area!$Q$3=0,0,MIN(Cadastro_Cargas!$E$6,MAX(Cadastro_Cargas!$F$6,Perfil_Area!$Q$3*RANDBETWEEN(85,115)/100))))</f>
        <v>2.02</v>
      </c>
    </row>
    <row r="6251" ht="15.0" customHeight="1">
      <c r="A6251" s="45">
        <v>45676.5833333333</v>
      </c>
      <c r="B6251" s="35">
        <v>14.0</v>
      </c>
      <c r="C6251" s="35" t="s">
        <v>128</v>
      </c>
      <c r="D6251" s="40" t="s">
        <v>44</v>
      </c>
      <c r="E6251" s="35" t="s">
        <v>174</v>
      </c>
      <c r="F6251" s="46">
        <f>IF(Cadastro_Cargas!$E$7=0,0,IF(Perfil_Area!$Q$5=0,0,MIN(Cadastro_Cargas!$E$7,MAX(Cadastro_Cargas!$F$7,Perfil_Area!$Q$5*RANDBETWEEN(85,115)/100))))</f>
        <v>0.354</v>
      </c>
    </row>
    <row r="6252" ht="15.0" customHeight="1">
      <c r="A6252" s="45">
        <v>45676.5833333333</v>
      </c>
      <c r="B6252" s="35">
        <v>14.0</v>
      </c>
      <c r="C6252" s="35" t="s">
        <v>128</v>
      </c>
      <c r="D6252" s="41" t="s">
        <v>56</v>
      </c>
      <c r="E6252" s="35" t="s">
        <v>174</v>
      </c>
      <c r="F6252" s="46">
        <f>IF(Cadastro_Cargas!$E$8=0,0,IF(Perfil_Area!$Q$7=0,0,MIN(Cadastro_Cargas!$E$8,MAX(Cadastro_Cargas!$F$8,Perfil_Area!$Q$7*RANDBETWEEN(85,115)/100))))</f>
        <v>0</v>
      </c>
    </row>
    <row r="6253" ht="15.0" customHeight="1">
      <c r="A6253" s="45">
        <v>45676.5833333333</v>
      </c>
      <c r="B6253" s="35">
        <v>14.0</v>
      </c>
      <c r="C6253" s="35" t="s">
        <v>129</v>
      </c>
      <c r="D6253" s="36" t="s">
        <v>104</v>
      </c>
      <c r="E6253" s="35" t="s">
        <v>173</v>
      </c>
      <c r="F6253" s="46">
        <f>IF(Cadastro_Cargas!$E$9=0,0,IF(Perfil_Area!$Q$10=0,0,MIN(Cadastro_Cargas!$E$9,MAX(Cadastro_Cargas!$F$9,Perfil_Area!$Q$10*RANDBETWEEN(85,115)/100))))</f>
        <v>0</v>
      </c>
    </row>
    <row r="6254" ht="15.0" customHeight="1">
      <c r="A6254" s="45">
        <v>45676.5833333333</v>
      </c>
      <c r="B6254" s="35">
        <v>14.0</v>
      </c>
      <c r="C6254" s="35" t="s">
        <v>129</v>
      </c>
      <c r="D6254" s="36" t="s">
        <v>105</v>
      </c>
      <c r="E6254" s="35" t="s">
        <v>173</v>
      </c>
      <c r="F6254" s="46">
        <f>IF(Cadastro_Cargas!$E$10=0,0,IF(Perfil_Area!$Q$12=0,0,MIN(Cadastro_Cargas!$E$10,MAX(Cadastro_Cargas!$F$10,Perfil_Area!$Q$12*RANDBETWEEN(85,115)/100))))</f>
        <v>17.6</v>
      </c>
    </row>
    <row r="6255" ht="15.0" customHeight="1">
      <c r="A6255" s="45">
        <v>45676.5833333333</v>
      </c>
      <c r="B6255" s="35">
        <v>14.0</v>
      </c>
      <c r="C6255" s="35" t="s">
        <v>129</v>
      </c>
      <c r="D6255" s="36" t="s">
        <v>106</v>
      </c>
      <c r="E6255" s="35" t="s">
        <v>173</v>
      </c>
      <c r="F6255" s="46">
        <f>IF(Cadastro_Cargas!$E$11=0,0,IF(Perfil_Area!$Q$14=0,0,MIN(Cadastro_Cargas!$E$11,MAX(Cadastro_Cargas!$F$11,Perfil_Area!$Q$14*RANDBETWEEN(85,115)/100))))</f>
        <v>2.328</v>
      </c>
    </row>
    <row r="6256" ht="15.0" customHeight="1">
      <c r="A6256" s="45">
        <v>45676.5833333333</v>
      </c>
      <c r="B6256" s="35">
        <v>14.0</v>
      </c>
      <c r="C6256" s="35" t="s">
        <v>129</v>
      </c>
      <c r="D6256" s="36" t="s">
        <v>107</v>
      </c>
      <c r="E6256" s="35" t="s">
        <v>173</v>
      </c>
      <c r="F6256" s="46">
        <f>IF(Cadastro_Cargas!$E$12=0,0,IF(Perfil_Area!$Q$16=0,0,MIN(Cadastro_Cargas!$E$12,MAX(Cadastro_Cargas!$F$12,Perfil_Area!$Q$16*RANDBETWEEN(85,115)/100))))</f>
        <v>0.2</v>
      </c>
    </row>
    <row r="6257" ht="15.0" customHeight="1">
      <c r="A6257" s="45">
        <v>45676.5833333333</v>
      </c>
      <c r="B6257" s="35">
        <v>14.0</v>
      </c>
      <c r="C6257" s="35" t="s">
        <v>129</v>
      </c>
      <c r="D6257" s="39" t="s">
        <v>31</v>
      </c>
      <c r="E6257" s="35" t="s">
        <v>174</v>
      </c>
      <c r="F6257" s="46">
        <f>IF(Cadastro_Cargas!$E$13=0,0,IF(Perfil_Area!$Q$4=0,0,MIN(Cadastro_Cargas!$E$13,MAX(Cadastro_Cargas!$F$13,Perfil_Area!$Q$4*RANDBETWEEN(85,115)/100))))</f>
        <v>3.46425</v>
      </c>
    </row>
    <row r="6258" ht="15.0" customHeight="1">
      <c r="A6258" s="45">
        <v>45676.5833333333</v>
      </c>
      <c r="B6258" s="35">
        <v>14.0</v>
      </c>
      <c r="C6258" s="35" t="s">
        <v>129</v>
      </c>
      <c r="D6258" s="40" t="s">
        <v>44</v>
      </c>
      <c r="E6258" s="35" t="s">
        <v>174</v>
      </c>
      <c r="F6258" s="46">
        <f>IF(Cadastro_Cargas!$E$14=0,0,IF(Perfil_Area!$Q$6=0,0,MIN(Cadastro_Cargas!$E$14,MAX(Cadastro_Cargas!$F$14,Perfil_Area!$Q$6*RANDBETWEEN(85,115)/100))))</f>
        <v>0.514</v>
      </c>
    </row>
    <row r="6259" ht="15.0" customHeight="1">
      <c r="A6259" s="45">
        <v>45676.5833333333</v>
      </c>
      <c r="B6259" s="35">
        <v>14.0</v>
      </c>
      <c r="C6259" s="35" t="s">
        <v>129</v>
      </c>
      <c r="D6259" s="41" t="s">
        <v>56</v>
      </c>
      <c r="E6259" s="35" t="s">
        <v>174</v>
      </c>
      <c r="F6259" s="46">
        <f>IF(Cadastro_Cargas!$E$15=0,0,IF(Perfil_Area!$Q$8=0,0,MIN(Cadastro_Cargas!$E$15,MAX(Cadastro_Cargas!$F$15,Perfil_Area!$Q$8*RANDBETWEEN(85,115)/100))))</f>
        <v>0</v>
      </c>
    </row>
    <row r="6260" ht="15.0" customHeight="1">
      <c r="A6260" s="45">
        <v>45676.625</v>
      </c>
      <c r="B6260" s="35">
        <v>15.0</v>
      </c>
      <c r="C6260" s="35" t="s">
        <v>128</v>
      </c>
      <c r="D6260" s="36" t="s">
        <v>104</v>
      </c>
      <c r="E6260" s="35" t="s">
        <v>173</v>
      </c>
      <c r="F6260" s="46">
        <f>IF(Cadastro_Cargas!$E$2=0,0,IF(Perfil_Area!$R$9=0,0,MIN(Cadastro_Cargas!$E$2,MAX(Cadastro_Cargas!$F$2,Perfil_Area!$R$9*RANDBETWEEN(85,115)/100))))</f>
        <v>0</v>
      </c>
    </row>
    <row r="6261" ht="15.0" customHeight="1">
      <c r="A6261" s="45">
        <v>45676.625</v>
      </c>
      <c r="B6261" s="35">
        <v>15.0</v>
      </c>
      <c r="C6261" s="35" t="s">
        <v>128</v>
      </c>
      <c r="D6261" s="36" t="s">
        <v>105</v>
      </c>
      <c r="E6261" s="35" t="s">
        <v>173</v>
      </c>
      <c r="F6261" s="46">
        <f>IF(Cadastro_Cargas!$E$3=0,0,IF(Perfil_Area!$R$11=0,0,MIN(Cadastro_Cargas!$E$3,MAX(Cadastro_Cargas!$F$3,Perfil_Area!$R$11*RANDBETWEEN(85,115)/100))))</f>
        <v>0</v>
      </c>
    </row>
    <row r="6262" ht="15.0" customHeight="1">
      <c r="A6262" s="45">
        <v>45676.625</v>
      </c>
      <c r="B6262" s="35">
        <v>15.0</v>
      </c>
      <c r="C6262" s="35" t="s">
        <v>128</v>
      </c>
      <c r="D6262" s="36" t="s">
        <v>106</v>
      </c>
      <c r="E6262" s="35" t="s">
        <v>173</v>
      </c>
      <c r="F6262" s="46">
        <f>IF(Cadastro_Cargas!$E$4=0,0,IF(Perfil_Area!$R$13=0,0,MIN(Cadastro_Cargas!$E$4,MAX(Cadastro_Cargas!$F$4,Perfil_Area!$R$13*RANDBETWEEN(85,115)/100))))</f>
        <v>0</v>
      </c>
    </row>
    <row r="6263" ht="15.0" customHeight="1">
      <c r="A6263" s="45">
        <v>45676.625</v>
      </c>
      <c r="B6263" s="35">
        <v>15.0</v>
      </c>
      <c r="C6263" s="35" t="s">
        <v>128</v>
      </c>
      <c r="D6263" s="36" t="s">
        <v>107</v>
      </c>
      <c r="E6263" s="35" t="s">
        <v>173</v>
      </c>
      <c r="F6263" s="46">
        <f>IF(Cadastro_Cargas!$E$5=0,0,IF(Perfil_Area!$R$15=0,0,MIN(Cadastro_Cargas!$E$5,MAX(Cadastro_Cargas!$F$5,Perfil_Area!$R$15*RANDBETWEEN(85,115)/100))))</f>
        <v>0.2</v>
      </c>
    </row>
    <row r="6264" ht="15.0" customHeight="1">
      <c r="A6264" s="45">
        <v>45676.625</v>
      </c>
      <c r="B6264" s="35">
        <v>15.0</v>
      </c>
      <c r="C6264" s="35" t="s">
        <v>128</v>
      </c>
      <c r="D6264" s="39" t="s">
        <v>31</v>
      </c>
      <c r="E6264" s="35" t="s">
        <v>174</v>
      </c>
      <c r="F6264" s="46">
        <f>IF(Cadastro_Cargas!$E$6=0,0,IF(Perfil_Area!$R$3=0,0,MIN(Cadastro_Cargas!$E$6,MAX(Cadastro_Cargas!$F$6,Perfil_Area!$R$3*RANDBETWEEN(85,115)/100))))</f>
        <v>2.02</v>
      </c>
    </row>
    <row r="6265" ht="15.0" customHeight="1">
      <c r="A6265" s="45">
        <v>45676.625</v>
      </c>
      <c r="B6265" s="35">
        <v>15.0</v>
      </c>
      <c r="C6265" s="35" t="s">
        <v>128</v>
      </c>
      <c r="D6265" s="40" t="s">
        <v>44</v>
      </c>
      <c r="E6265" s="35" t="s">
        <v>174</v>
      </c>
      <c r="F6265" s="46">
        <f>IF(Cadastro_Cargas!$E$7=0,0,IF(Perfil_Area!$R$5=0,0,MIN(Cadastro_Cargas!$E$7,MAX(Cadastro_Cargas!$F$7,Perfil_Area!$R$5*RANDBETWEEN(85,115)/100))))</f>
        <v>0.354</v>
      </c>
    </row>
    <row r="6266" ht="15.0" customHeight="1">
      <c r="A6266" s="45">
        <v>45676.625</v>
      </c>
      <c r="B6266" s="35">
        <v>15.0</v>
      </c>
      <c r="C6266" s="35" t="s">
        <v>128</v>
      </c>
      <c r="D6266" s="41" t="s">
        <v>56</v>
      </c>
      <c r="E6266" s="35" t="s">
        <v>174</v>
      </c>
      <c r="F6266" s="46">
        <f>IF(Cadastro_Cargas!$E$8=0,0,IF(Perfil_Area!$R$7=0,0,MIN(Cadastro_Cargas!$E$8,MAX(Cadastro_Cargas!$F$8,Perfil_Area!$R$7*RANDBETWEEN(85,115)/100))))</f>
        <v>0</v>
      </c>
    </row>
    <row r="6267" ht="15.0" customHeight="1">
      <c r="A6267" s="45">
        <v>45676.625</v>
      </c>
      <c r="B6267" s="35">
        <v>15.0</v>
      </c>
      <c r="C6267" s="35" t="s">
        <v>129</v>
      </c>
      <c r="D6267" s="36" t="s">
        <v>104</v>
      </c>
      <c r="E6267" s="35" t="s">
        <v>173</v>
      </c>
      <c r="F6267" s="46">
        <f>IF(Cadastro_Cargas!$E$9=0,0,IF(Perfil_Area!$R$10=0,0,MIN(Cadastro_Cargas!$E$9,MAX(Cadastro_Cargas!$F$9,Perfil_Area!$R$10*RANDBETWEEN(85,115)/100))))</f>
        <v>0</v>
      </c>
    </row>
    <row r="6268" ht="15.0" customHeight="1">
      <c r="A6268" s="45">
        <v>45676.625</v>
      </c>
      <c r="B6268" s="35">
        <v>15.0</v>
      </c>
      <c r="C6268" s="35" t="s">
        <v>129</v>
      </c>
      <c r="D6268" s="36" t="s">
        <v>105</v>
      </c>
      <c r="E6268" s="35" t="s">
        <v>173</v>
      </c>
      <c r="F6268" s="46">
        <f>IF(Cadastro_Cargas!$E$10=0,0,IF(Perfil_Area!$R$12=0,0,MIN(Cadastro_Cargas!$E$10,MAX(Cadastro_Cargas!$F$10,Perfil_Area!$R$12*RANDBETWEEN(85,115)/100))))</f>
        <v>17.248</v>
      </c>
    </row>
    <row r="6269" ht="15.0" customHeight="1">
      <c r="A6269" s="45">
        <v>45676.625</v>
      </c>
      <c r="B6269" s="35">
        <v>15.0</v>
      </c>
      <c r="C6269" s="35" t="s">
        <v>129</v>
      </c>
      <c r="D6269" s="36" t="s">
        <v>106</v>
      </c>
      <c r="E6269" s="35" t="s">
        <v>173</v>
      </c>
      <c r="F6269" s="46">
        <f>IF(Cadastro_Cargas!$E$11=0,0,IF(Perfil_Area!$R$14=0,0,MIN(Cadastro_Cargas!$E$11,MAX(Cadastro_Cargas!$F$11,Perfil_Area!$R$14*RANDBETWEEN(85,115)/100))))</f>
        <v>2.338047548</v>
      </c>
    </row>
    <row r="6270" ht="15.0" customHeight="1">
      <c r="A6270" s="45">
        <v>45676.625</v>
      </c>
      <c r="B6270" s="35">
        <v>15.0</v>
      </c>
      <c r="C6270" s="35" t="s">
        <v>129</v>
      </c>
      <c r="D6270" s="36" t="s">
        <v>107</v>
      </c>
      <c r="E6270" s="35" t="s">
        <v>173</v>
      </c>
      <c r="F6270" s="46">
        <f>IF(Cadastro_Cargas!$E$12=0,0,IF(Perfil_Area!$R$16=0,0,MIN(Cadastro_Cargas!$E$12,MAX(Cadastro_Cargas!$F$12,Perfil_Area!$R$16*RANDBETWEEN(85,115)/100))))</f>
        <v>0.194</v>
      </c>
    </row>
    <row r="6271" ht="15.0" customHeight="1">
      <c r="A6271" s="45">
        <v>45676.625</v>
      </c>
      <c r="B6271" s="35">
        <v>15.0</v>
      </c>
      <c r="C6271" s="35" t="s">
        <v>129</v>
      </c>
      <c r="D6271" s="39" t="s">
        <v>31</v>
      </c>
      <c r="E6271" s="35" t="s">
        <v>174</v>
      </c>
      <c r="F6271" s="46">
        <f>IF(Cadastro_Cargas!$E$13=0,0,IF(Perfil_Area!$R$4=0,0,MIN(Cadastro_Cargas!$E$13,MAX(Cadastro_Cargas!$F$13,Perfil_Area!$R$4*RANDBETWEEN(85,115)/100))))</f>
        <v>3.278</v>
      </c>
    </row>
    <row r="6272" ht="15.0" customHeight="1">
      <c r="A6272" s="45">
        <v>45676.625</v>
      </c>
      <c r="B6272" s="35">
        <v>15.0</v>
      </c>
      <c r="C6272" s="35" t="s">
        <v>129</v>
      </c>
      <c r="D6272" s="40" t="s">
        <v>44</v>
      </c>
      <c r="E6272" s="35" t="s">
        <v>174</v>
      </c>
      <c r="F6272" s="46">
        <f>IF(Cadastro_Cargas!$E$14=0,0,IF(Perfil_Area!$R$6=0,0,MIN(Cadastro_Cargas!$E$14,MAX(Cadastro_Cargas!$F$14,Perfil_Area!$R$6*RANDBETWEEN(85,115)/100))))</f>
        <v>0.514</v>
      </c>
    </row>
    <row r="6273" ht="15.0" customHeight="1">
      <c r="A6273" s="45">
        <v>45676.625</v>
      </c>
      <c r="B6273" s="35">
        <v>15.0</v>
      </c>
      <c r="C6273" s="35" t="s">
        <v>129</v>
      </c>
      <c r="D6273" s="41" t="s">
        <v>56</v>
      </c>
      <c r="E6273" s="35" t="s">
        <v>174</v>
      </c>
      <c r="F6273" s="46">
        <f>IF(Cadastro_Cargas!$E$15=0,0,IF(Perfil_Area!$R$8=0,0,MIN(Cadastro_Cargas!$E$15,MAX(Cadastro_Cargas!$F$15,Perfil_Area!$R$8*RANDBETWEEN(85,115)/100))))</f>
        <v>0</v>
      </c>
    </row>
    <row r="6274" ht="15.0" customHeight="1">
      <c r="A6274" s="45">
        <v>45676.6666666667</v>
      </c>
      <c r="B6274" s="35">
        <v>16.0</v>
      </c>
      <c r="C6274" s="35" t="s">
        <v>128</v>
      </c>
      <c r="D6274" s="36" t="s">
        <v>104</v>
      </c>
      <c r="E6274" s="35" t="s">
        <v>173</v>
      </c>
      <c r="F6274" s="46">
        <f>IF(Cadastro_Cargas!$E$2=0,0,IF(Perfil_Area!$S$9=0,0,MIN(Cadastro_Cargas!$E$2,MAX(Cadastro_Cargas!$F$2,Perfil_Area!$S$9*RANDBETWEEN(85,115)/100))))</f>
        <v>0</v>
      </c>
    </row>
    <row r="6275" ht="15.0" customHeight="1">
      <c r="A6275" s="45">
        <v>45676.6666666667</v>
      </c>
      <c r="B6275" s="35">
        <v>16.0</v>
      </c>
      <c r="C6275" s="35" t="s">
        <v>128</v>
      </c>
      <c r="D6275" s="36" t="s">
        <v>105</v>
      </c>
      <c r="E6275" s="35" t="s">
        <v>173</v>
      </c>
      <c r="F6275" s="46">
        <f>IF(Cadastro_Cargas!$E$3=0,0,IF(Perfil_Area!$S$11=0,0,MIN(Cadastro_Cargas!$E$3,MAX(Cadastro_Cargas!$F$3,Perfil_Area!$S$11*RANDBETWEEN(85,115)/100))))</f>
        <v>0</v>
      </c>
    </row>
    <row r="6276" ht="15.0" customHeight="1">
      <c r="A6276" s="45">
        <v>45676.6666666667</v>
      </c>
      <c r="B6276" s="35">
        <v>16.0</v>
      </c>
      <c r="C6276" s="35" t="s">
        <v>128</v>
      </c>
      <c r="D6276" s="36" t="s">
        <v>106</v>
      </c>
      <c r="E6276" s="35" t="s">
        <v>173</v>
      </c>
      <c r="F6276" s="46">
        <f>IF(Cadastro_Cargas!$E$4=0,0,IF(Perfil_Area!$S$13=0,0,MIN(Cadastro_Cargas!$E$4,MAX(Cadastro_Cargas!$F$4,Perfil_Area!$S$13*RANDBETWEEN(85,115)/100))))</f>
        <v>0</v>
      </c>
    </row>
    <row r="6277" ht="15.0" customHeight="1">
      <c r="A6277" s="45">
        <v>45676.6666666667</v>
      </c>
      <c r="B6277" s="35">
        <v>16.0</v>
      </c>
      <c r="C6277" s="35" t="s">
        <v>128</v>
      </c>
      <c r="D6277" s="36" t="s">
        <v>107</v>
      </c>
      <c r="E6277" s="35" t="s">
        <v>173</v>
      </c>
      <c r="F6277" s="46">
        <f>IF(Cadastro_Cargas!$E$5=0,0,IF(Perfil_Area!$S$15=0,0,MIN(Cadastro_Cargas!$E$5,MAX(Cadastro_Cargas!$F$5,Perfil_Area!$S$15*RANDBETWEEN(85,115)/100))))</f>
        <v>0.2</v>
      </c>
    </row>
    <row r="6278" ht="15.0" customHeight="1">
      <c r="A6278" s="45">
        <v>45676.6666666667</v>
      </c>
      <c r="B6278" s="35">
        <v>16.0</v>
      </c>
      <c r="C6278" s="35" t="s">
        <v>128</v>
      </c>
      <c r="D6278" s="39" t="s">
        <v>31</v>
      </c>
      <c r="E6278" s="35" t="s">
        <v>174</v>
      </c>
      <c r="F6278" s="46">
        <f>IF(Cadastro_Cargas!$E$6=0,0,IF(Perfil_Area!$S$3=0,0,MIN(Cadastro_Cargas!$E$6,MAX(Cadastro_Cargas!$F$6,Perfil_Area!$S$3*RANDBETWEEN(85,115)/100))))</f>
        <v>1.919</v>
      </c>
    </row>
    <row r="6279" ht="15.0" customHeight="1">
      <c r="A6279" s="45">
        <v>45676.6666666667</v>
      </c>
      <c r="B6279" s="35">
        <v>16.0</v>
      </c>
      <c r="C6279" s="35" t="s">
        <v>128</v>
      </c>
      <c r="D6279" s="40" t="s">
        <v>44</v>
      </c>
      <c r="E6279" s="35" t="s">
        <v>174</v>
      </c>
      <c r="F6279" s="46">
        <f>IF(Cadastro_Cargas!$E$7=0,0,IF(Perfil_Area!$S$5=0,0,MIN(Cadastro_Cargas!$E$7,MAX(Cadastro_Cargas!$F$7,Perfil_Area!$S$5*RANDBETWEEN(85,115)/100))))</f>
        <v>0.31236</v>
      </c>
    </row>
    <row r="6280" ht="15.0" customHeight="1">
      <c r="A6280" s="45">
        <v>45676.6666666667</v>
      </c>
      <c r="B6280" s="35">
        <v>16.0</v>
      </c>
      <c r="C6280" s="35" t="s">
        <v>128</v>
      </c>
      <c r="D6280" s="41" t="s">
        <v>56</v>
      </c>
      <c r="E6280" s="35" t="s">
        <v>174</v>
      </c>
      <c r="F6280" s="46">
        <f>IF(Cadastro_Cargas!$E$8=0,0,IF(Perfil_Area!$S$7=0,0,MIN(Cadastro_Cargas!$E$8,MAX(Cadastro_Cargas!$F$8,Perfil_Area!$S$7*RANDBETWEEN(85,115)/100))))</f>
        <v>0</v>
      </c>
    </row>
    <row r="6281" ht="15.0" customHeight="1">
      <c r="A6281" s="45">
        <v>45676.6666666667</v>
      </c>
      <c r="B6281" s="35">
        <v>16.0</v>
      </c>
      <c r="C6281" s="35" t="s">
        <v>129</v>
      </c>
      <c r="D6281" s="36" t="s">
        <v>104</v>
      </c>
      <c r="E6281" s="35" t="s">
        <v>173</v>
      </c>
      <c r="F6281" s="46">
        <f>IF(Cadastro_Cargas!$E$9=0,0,IF(Perfil_Area!$S$10=0,0,MIN(Cadastro_Cargas!$E$9,MAX(Cadastro_Cargas!$F$9,Perfil_Area!$S$10*RANDBETWEEN(85,115)/100))))</f>
        <v>0</v>
      </c>
    </row>
    <row r="6282" ht="15.0" customHeight="1">
      <c r="A6282" s="45">
        <v>45676.6666666667</v>
      </c>
      <c r="B6282" s="35">
        <v>16.0</v>
      </c>
      <c r="C6282" s="35" t="s">
        <v>129</v>
      </c>
      <c r="D6282" s="36" t="s">
        <v>105</v>
      </c>
      <c r="E6282" s="35" t="s">
        <v>173</v>
      </c>
      <c r="F6282" s="46">
        <f>IF(Cadastro_Cargas!$E$10=0,0,IF(Perfil_Area!$S$12=0,0,MIN(Cadastro_Cargas!$E$10,MAX(Cadastro_Cargas!$F$10,Perfil_Area!$S$12*RANDBETWEEN(85,115)/100))))</f>
        <v>0</v>
      </c>
    </row>
    <row r="6283" ht="15.0" customHeight="1">
      <c r="A6283" s="45">
        <v>45676.6666666667</v>
      </c>
      <c r="B6283" s="35">
        <v>16.0</v>
      </c>
      <c r="C6283" s="35" t="s">
        <v>129</v>
      </c>
      <c r="D6283" s="36" t="s">
        <v>106</v>
      </c>
      <c r="E6283" s="35" t="s">
        <v>173</v>
      </c>
      <c r="F6283" s="46">
        <f>IF(Cadastro_Cargas!$E$11=0,0,IF(Perfil_Area!$S$14=0,0,MIN(Cadastro_Cargas!$E$11,MAX(Cadastro_Cargas!$F$11,Perfil_Area!$S$14*RANDBETWEEN(85,115)/100))))</f>
        <v>2.241887073</v>
      </c>
    </row>
    <row r="6284" ht="15.0" customHeight="1">
      <c r="A6284" s="45">
        <v>45676.6666666667</v>
      </c>
      <c r="B6284" s="35">
        <v>16.0</v>
      </c>
      <c r="C6284" s="35" t="s">
        <v>129</v>
      </c>
      <c r="D6284" s="36" t="s">
        <v>107</v>
      </c>
      <c r="E6284" s="35" t="s">
        <v>173</v>
      </c>
      <c r="F6284" s="46">
        <f>IF(Cadastro_Cargas!$E$12=0,0,IF(Perfil_Area!$S$16=0,0,MIN(Cadastro_Cargas!$E$12,MAX(Cadastro_Cargas!$F$12,Perfil_Area!$S$16*RANDBETWEEN(85,115)/100))))</f>
        <v>0.2</v>
      </c>
    </row>
    <row r="6285" ht="15.0" customHeight="1">
      <c r="A6285" s="45">
        <v>45676.6666666667</v>
      </c>
      <c r="B6285" s="35">
        <v>16.0</v>
      </c>
      <c r="C6285" s="35" t="s">
        <v>129</v>
      </c>
      <c r="D6285" s="39" t="s">
        <v>31</v>
      </c>
      <c r="E6285" s="35" t="s">
        <v>174</v>
      </c>
      <c r="F6285" s="46">
        <f>IF(Cadastro_Cargas!$E$13=0,0,IF(Perfil_Area!$S$4=0,0,MIN(Cadastro_Cargas!$E$13,MAX(Cadastro_Cargas!$F$13,Perfil_Area!$S$4*RANDBETWEEN(85,115)/100))))</f>
        <v>3.725</v>
      </c>
    </row>
    <row r="6286" ht="15.0" customHeight="1">
      <c r="A6286" s="45">
        <v>45676.6666666667</v>
      </c>
      <c r="B6286" s="35">
        <v>16.0</v>
      </c>
      <c r="C6286" s="35" t="s">
        <v>129</v>
      </c>
      <c r="D6286" s="40" t="s">
        <v>44</v>
      </c>
      <c r="E6286" s="35" t="s">
        <v>174</v>
      </c>
      <c r="F6286" s="46">
        <f>IF(Cadastro_Cargas!$E$14=0,0,IF(Perfil_Area!$S$6=0,0,MIN(Cadastro_Cargas!$E$14,MAX(Cadastro_Cargas!$F$14,Perfil_Area!$S$6*RANDBETWEEN(85,115)/100))))</f>
        <v>0.4334</v>
      </c>
    </row>
    <row r="6287" ht="15.0" customHeight="1">
      <c r="A6287" s="45">
        <v>45676.6666666667</v>
      </c>
      <c r="B6287" s="35">
        <v>16.0</v>
      </c>
      <c r="C6287" s="35" t="s">
        <v>129</v>
      </c>
      <c r="D6287" s="41" t="s">
        <v>56</v>
      </c>
      <c r="E6287" s="35" t="s">
        <v>174</v>
      </c>
      <c r="F6287" s="46">
        <f>IF(Cadastro_Cargas!$E$15=0,0,IF(Perfil_Area!$S$8=0,0,MIN(Cadastro_Cargas!$E$15,MAX(Cadastro_Cargas!$F$15,Perfil_Area!$S$8*RANDBETWEEN(85,115)/100))))</f>
        <v>0</v>
      </c>
    </row>
    <row r="6288" ht="15.0" customHeight="1">
      <c r="A6288" s="45">
        <v>45676.7083333333</v>
      </c>
      <c r="B6288" s="35">
        <v>17.0</v>
      </c>
      <c r="C6288" s="35" t="s">
        <v>128</v>
      </c>
      <c r="D6288" s="36" t="s">
        <v>104</v>
      </c>
      <c r="E6288" s="35" t="s">
        <v>173</v>
      </c>
      <c r="F6288" s="46">
        <f>IF(Cadastro_Cargas!$E$2=0,0,IF(Perfil_Area!$T$9=0,0,MIN(Cadastro_Cargas!$E$2,MAX(Cadastro_Cargas!$F$2,Perfil_Area!$T$9*RANDBETWEEN(85,115)/100))))</f>
        <v>0</v>
      </c>
    </row>
    <row r="6289" ht="15.0" customHeight="1">
      <c r="A6289" s="45">
        <v>45676.7083333333</v>
      </c>
      <c r="B6289" s="35">
        <v>17.0</v>
      </c>
      <c r="C6289" s="35" t="s">
        <v>128</v>
      </c>
      <c r="D6289" s="36" t="s">
        <v>105</v>
      </c>
      <c r="E6289" s="35" t="s">
        <v>173</v>
      </c>
      <c r="F6289" s="46">
        <f>IF(Cadastro_Cargas!$E$3=0,0,IF(Perfil_Area!$T$11=0,0,MIN(Cadastro_Cargas!$E$3,MAX(Cadastro_Cargas!$F$3,Perfil_Area!$T$11*RANDBETWEEN(85,115)/100))))</f>
        <v>0</v>
      </c>
    </row>
    <row r="6290" ht="15.0" customHeight="1">
      <c r="A6290" s="45">
        <v>45676.7083333333</v>
      </c>
      <c r="B6290" s="35">
        <v>17.0</v>
      </c>
      <c r="C6290" s="35" t="s">
        <v>128</v>
      </c>
      <c r="D6290" s="36" t="s">
        <v>106</v>
      </c>
      <c r="E6290" s="35" t="s">
        <v>173</v>
      </c>
      <c r="F6290" s="46">
        <f>IF(Cadastro_Cargas!$E$4=0,0,IF(Perfil_Area!$T$13=0,0,MIN(Cadastro_Cargas!$E$4,MAX(Cadastro_Cargas!$F$4,Perfil_Area!$T$13*RANDBETWEEN(85,115)/100))))</f>
        <v>0</v>
      </c>
    </row>
    <row r="6291" ht="15.0" customHeight="1">
      <c r="A6291" s="45">
        <v>45676.7083333333</v>
      </c>
      <c r="B6291" s="35">
        <v>17.0</v>
      </c>
      <c r="C6291" s="35" t="s">
        <v>128</v>
      </c>
      <c r="D6291" s="36" t="s">
        <v>107</v>
      </c>
      <c r="E6291" s="35" t="s">
        <v>173</v>
      </c>
      <c r="F6291" s="46">
        <f>IF(Cadastro_Cargas!$E$5=0,0,IF(Perfil_Area!$T$15=0,0,MIN(Cadastro_Cargas!$E$5,MAX(Cadastro_Cargas!$F$5,Perfil_Area!$T$15*RANDBETWEEN(85,115)/100))))</f>
        <v>0.176</v>
      </c>
    </row>
    <row r="6292" ht="15.0" customHeight="1">
      <c r="A6292" s="45">
        <v>45676.7083333333</v>
      </c>
      <c r="B6292" s="35">
        <v>17.0</v>
      </c>
      <c r="C6292" s="35" t="s">
        <v>128</v>
      </c>
      <c r="D6292" s="39" t="s">
        <v>31</v>
      </c>
      <c r="E6292" s="35" t="s">
        <v>174</v>
      </c>
      <c r="F6292" s="46">
        <f>IF(Cadastro_Cargas!$E$6=0,0,IF(Perfil_Area!$T$3=0,0,MIN(Cadastro_Cargas!$E$6,MAX(Cadastro_Cargas!$F$6,Perfil_Area!$T$3*RANDBETWEEN(85,115)/100))))</f>
        <v>0.6696</v>
      </c>
    </row>
    <row r="6293" ht="15.0" customHeight="1">
      <c r="A6293" s="45">
        <v>45676.7083333333</v>
      </c>
      <c r="B6293" s="35">
        <v>17.0</v>
      </c>
      <c r="C6293" s="35" t="s">
        <v>128</v>
      </c>
      <c r="D6293" s="40" t="s">
        <v>44</v>
      </c>
      <c r="E6293" s="35" t="s">
        <v>174</v>
      </c>
      <c r="F6293" s="46">
        <f>IF(Cadastro_Cargas!$E$7=0,0,IF(Perfil_Area!$T$5=0,0,MIN(Cadastro_Cargas!$E$7,MAX(Cadastro_Cargas!$F$7,Perfil_Area!$T$5*RANDBETWEEN(85,115)/100))))</f>
        <v>0.354</v>
      </c>
    </row>
    <row r="6294" ht="15.0" customHeight="1">
      <c r="A6294" s="45">
        <v>45676.7083333333</v>
      </c>
      <c r="B6294" s="35">
        <v>17.0</v>
      </c>
      <c r="C6294" s="35" t="s">
        <v>128</v>
      </c>
      <c r="D6294" s="41" t="s">
        <v>56</v>
      </c>
      <c r="E6294" s="35" t="s">
        <v>174</v>
      </c>
      <c r="F6294" s="46">
        <f>IF(Cadastro_Cargas!$E$8=0,0,IF(Perfil_Area!$T$7=0,0,MIN(Cadastro_Cargas!$E$8,MAX(Cadastro_Cargas!$F$8,Perfil_Area!$T$7*RANDBETWEEN(85,115)/100))))</f>
        <v>0</v>
      </c>
    </row>
    <row r="6295" ht="15.0" customHeight="1">
      <c r="A6295" s="45">
        <v>45676.7083333333</v>
      </c>
      <c r="B6295" s="35">
        <v>17.0</v>
      </c>
      <c r="C6295" s="35" t="s">
        <v>129</v>
      </c>
      <c r="D6295" s="36" t="s">
        <v>104</v>
      </c>
      <c r="E6295" s="35" t="s">
        <v>173</v>
      </c>
      <c r="F6295" s="46">
        <f>IF(Cadastro_Cargas!$E$9=0,0,IF(Perfil_Area!$T$10=0,0,MIN(Cadastro_Cargas!$E$9,MAX(Cadastro_Cargas!$F$9,Perfil_Area!$T$10*RANDBETWEEN(85,115)/100))))</f>
        <v>0</v>
      </c>
    </row>
    <row r="6296" ht="15.0" customHeight="1">
      <c r="A6296" s="45">
        <v>45676.7083333333</v>
      </c>
      <c r="B6296" s="35">
        <v>17.0</v>
      </c>
      <c r="C6296" s="35" t="s">
        <v>129</v>
      </c>
      <c r="D6296" s="36" t="s">
        <v>105</v>
      </c>
      <c r="E6296" s="35" t="s">
        <v>173</v>
      </c>
      <c r="F6296" s="46">
        <f>IF(Cadastro_Cargas!$E$10=0,0,IF(Perfil_Area!$T$12=0,0,MIN(Cadastro_Cargas!$E$10,MAX(Cadastro_Cargas!$F$10,Perfil_Area!$T$12*RANDBETWEEN(85,115)/100))))</f>
        <v>0</v>
      </c>
    </row>
    <row r="6297" ht="15.0" customHeight="1">
      <c r="A6297" s="45">
        <v>45676.7083333333</v>
      </c>
      <c r="B6297" s="35">
        <v>17.0</v>
      </c>
      <c r="C6297" s="35" t="s">
        <v>129</v>
      </c>
      <c r="D6297" s="36" t="s">
        <v>106</v>
      </c>
      <c r="E6297" s="35" t="s">
        <v>173</v>
      </c>
      <c r="F6297" s="46">
        <f>IF(Cadastro_Cargas!$E$11=0,0,IF(Perfil_Area!$T$14=0,0,MIN(Cadastro_Cargas!$E$11,MAX(Cadastro_Cargas!$F$11,Perfil_Area!$T$14*RANDBETWEEN(85,115)/100))))</f>
        <v>2.1822526</v>
      </c>
    </row>
    <row r="6298" ht="15.0" customHeight="1">
      <c r="A6298" s="45">
        <v>45676.7083333333</v>
      </c>
      <c r="B6298" s="35">
        <v>17.0</v>
      </c>
      <c r="C6298" s="35" t="s">
        <v>129</v>
      </c>
      <c r="D6298" s="36" t="s">
        <v>107</v>
      </c>
      <c r="E6298" s="35" t="s">
        <v>173</v>
      </c>
      <c r="F6298" s="46">
        <f>IF(Cadastro_Cargas!$E$12=0,0,IF(Perfil_Area!$T$16=0,0,MIN(Cadastro_Cargas!$E$12,MAX(Cadastro_Cargas!$F$12,Perfil_Area!$T$16*RANDBETWEEN(85,115)/100))))</f>
        <v>0.2</v>
      </c>
    </row>
    <row r="6299" ht="15.0" customHeight="1">
      <c r="A6299" s="45">
        <v>45676.7083333333</v>
      </c>
      <c r="B6299" s="35">
        <v>17.0</v>
      </c>
      <c r="C6299" s="35" t="s">
        <v>129</v>
      </c>
      <c r="D6299" s="39" t="s">
        <v>31</v>
      </c>
      <c r="E6299" s="35" t="s">
        <v>174</v>
      </c>
      <c r="F6299" s="46">
        <f>IF(Cadastro_Cargas!$E$13=0,0,IF(Perfil_Area!$T$4=0,0,MIN(Cadastro_Cargas!$E$13,MAX(Cadastro_Cargas!$F$13,Perfil_Area!$T$4*RANDBETWEEN(85,115)/100))))</f>
        <v>1.1175</v>
      </c>
    </row>
    <row r="6300" ht="15.0" customHeight="1">
      <c r="A6300" s="45">
        <v>45676.7083333333</v>
      </c>
      <c r="B6300" s="35">
        <v>17.0</v>
      </c>
      <c r="C6300" s="35" t="s">
        <v>129</v>
      </c>
      <c r="D6300" s="40" t="s">
        <v>44</v>
      </c>
      <c r="E6300" s="35" t="s">
        <v>174</v>
      </c>
      <c r="F6300" s="46">
        <f>IF(Cadastro_Cargas!$E$14=0,0,IF(Perfil_Area!$T$6=0,0,MIN(Cadastro_Cargas!$E$14,MAX(Cadastro_Cargas!$F$14,Perfil_Area!$T$6*RANDBETWEEN(85,115)/100))))</f>
        <v>0.514</v>
      </c>
    </row>
    <row r="6301" ht="15.0" customHeight="1">
      <c r="A6301" s="45">
        <v>45676.7083333333</v>
      </c>
      <c r="B6301" s="35">
        <v>17.0</v>
      </c>
      <c r="C6301" s="35" t="s">
        <v>129</v>
      </c>
      <c r="D6301" s="41" t="s">
        <v>56</v>
      </c>
      <c r="E6301" s="35" t="s">
        <v>174</v>
      </c>
      <c r="F6301" s="46">
        <f>IF(Cadastro_Cargas!$E$15=0,0,IF(Perfil_Area!$T$8=0,0,MIN(Cadastro_Cargas!$E$15,MAX(Cadastro_Cargas!$F$15,Perfil_Area!$T$8*RANDBETWEEN(85,115)/100))))</f>
        <v>0</v>
      </c>
    </row>
    <row r="6302" ht="15.0" customHeight="1">
      <c r="A6302" s="45">
        <v>45676.75</v>
      </c>
      <c r="B6302" s="35">
        <v>18.0</v>
      </c>
      <c r="C6302" s="35" t="s">
        <v>128</v>
      </c>
      <c r="D6302" s="36" t="s">
        <v>104</v>
      </c>
      <c r="E6302" s="35" t="s">
        <v>173</v>
      </c>
      <c r="F6302" s="46">
        <f>IF(Cadastro_Cargas!$E$2=0,0,IF(Perfil_Area!$U$9=0,0,MIN(Cadastro_Cargas!$E$2,MAX(Cadastro_Cargas!$F$2,Perfil_Area!$U$9*RANDBETWEEN(85,115)/100))))</f>
        <v>0</v>
      </c>
    </row>
    <row r="6303" ht="15.0" customHeight="1">
      <c r="A6303" s="45">
        <v>45676.75</v>
      </c>
      <c r="B6303" s="35">
        <v>18.0</v>
      </c>
      <c r="C6303" s="35" t="s">
        <v>128</v>
      </c>
      <c r="D6303" s="36" t="s">
        <v>105</v>
      </c>
      <c r="E6303" s="35" t="s">
        <v>173</v>
      </c>
      <c r="F6303" s="46">
        <f>IF(Cadastro_Cargas!$E$3=0,0,IF(Perfil_Area!$U$11=0,0,MIN(Cadastro_Cargas!$E$3,MAX(Cadastro_Cargas!$F$3,Perfil_Area!$U$11*RANDBETWEEN(85,115)/100))))</f>
        <v>0</v>
      </c>
    </row>
    <row r="6304" ht="15.0" customHeight="1">
      <c r="A6304" s="45">
        <v>45676.75</v>
      </c>
      <c r="B6304" s="35">
        <v>18.0</v>
      </c>
      <c r="C6304" s="35" t="s">
        <v>128</v>
      </c>
      <c r="D6304" s="36" t="s">
        <v>106</v>
      </c>
      <c r="E6304" s="35" t="s">
        <v>173</v>
      </c>
      <c r="F6304" s="46">
        <f>IF(Cadastro_Cargas!$E$4=0,0,IF(Perfil_Area!$U$13=0,0,MIN(Cadastro_Cargas!$E$4,MAX(Cadastro_Cargas!$F$4,Perfil_Area!$U$13*RANDBETWEEN(85,115)/100))))</f>
        <v>0</v>
      </c>
    </row>
    <row r="6305" ht="15.0" customHeight="1">
      <c r="A6305" s="45">
        <v>45676.75</v>
      </c>
      <c r="B6305" s="35">
        <v>18.0</v>
      </c>
      <c r="C6305" s="35" t="s">
        <v>128</v>
      </c>
      <c r="D6305" s="36" t="s">
        <v>107</v>
      </c>
      <c r="E6305" s="35" t="s">
        <v>173</v>
      </c>
      <c r="F6305" s="46">
        <f>IF(Cadastro_Cargas!$E$5=0,0,IF(Perfil_Area!$U$15=0,0,MIN(Cadastro_Cargas!$E$5,MAX(Cadastro_Cargas!$F$5,Perfil_Area!$U$15*RANDBETWEEN(85,115)/100))))</f>
        <v>0.2</v>
      </c>
    </row>
    <row r="6306" ht="15.0" customHeight="1">
      <c r="A6306" s="45">
        <v>45676.75</v>
      </c>
      <c r="B6306" s="35">
        <v>18.0</v>
      </c>
      <c r="C6306" s="35" t="s">
        <v>128</v>
      </c>
      <c r="D6306" s="39" t="s">
        <v>31</v>
      </c>
      <c r="E6306" s="35" t="s">
        <v>174</v>
      </c>
      <c r="F6306" s="46">
        <f>IF(Cadastro_Cargas!$E$6=0,0,IF(Perfil_Area!$U$3=0,0,MIN(Cadastro_Cargas!$E$6,MAX(Cadastro_Cargas!$F$6,Perfil_Area!$U$3*RANDBETWEEN(85,115)/100))))</f>
        <v>0.606</v>
      </c>
    </row>
    <row r="6307" ht="15.0" customHeight="1">
      <c r="A6307" s="45">
        <v>45676.75</v>
      </c>
      <c r="B6307" s="35">
        <v>18.0</v>
      </c>
      <c r="C6307" s="35" t="s">
        <v>128</v>
      </c>
      <c r="D6307" s="40" t="s">
        <v>44</v>
      </c>
      <c r="E6307" s="35" t="s">
        <v>174</v>
      </c>
      <c r="F6307" s="46">
        <f>IF(Cadastro_Cargas!$E$7=0,0,IF(Perfil_Area!$U$5=0,0,MIN(Cadastro_Cargas!$E$7,MAX(Cadastro_Cargas!$F$7,Perfil_Area!$U$5*RANDBETWEEN(85,115)/100))))</f>
        <v>0.354</v>
      </c>
    </row>
    <row r="6308" ht="15.0" customHeight="1">
      <c r="A6308" s="45">
        <v>45676.75</v>
      </c>
      <c r="B6308" s="35">
        <v>18.0</v>
      </c>
      <c r="C6308" s="35" t="s">
        <v>128</v>
      </c>
      <c r="D6308" s="41" t="s">
        <v>56</v>
      </c>
      <c r="E6308" s="35" t="s">
        <v>174</v>
      </c>
      <c r="F6308" s="46">
        <f>IF(Cadastro_Cargas!$E$8=0,0,IF(Perfil_Area!$U$7=0,0,MIN(Cadastro_Cargas!$E$8,MAX(Cadastro_Cargas!$F$8,Perfil_Area!$U$7*RANDBETWEEN(85,115)/100))))</f>
        <v>0.176</v>
      </c>
    </row>
    <row r="6309" ht="15.0" customHeight="1">
      <c r="A6309" s="45">
        <v>45676.75</v>
      </c>
      <c r="B6309" s="35">
        <v>18.0</v>
      </c>
      <c r="C6309" s="35" t="s">
        <v>129</v>
      </c>
      <c r="D6309" s="36" t="s">
        <v>104</v>
      </c>
      <c r="E6309" s="35" t="s">
        <v>173</v>
      </c>
      <c r="F6309" s="46">
        <f>IF(Cadastro_Cargas!$E$9=0,0,IF(Perfil_Area!$U$10=0,0,MIN(Cadastro_Cargas!$E$9,MAX(Cadastro_Cargas!$F$9,Perfil_Area!$U$10*RANDBETWEEN(85,115)/100))))</f>
        <v>0</v>
      </c>
    </row>
    <row r="6310" ht="15.0" customHeight="1">
      <c r="A6310" s="45">
        <v>45676.75</v>
      </c>
      <c r="B6310" s="35">
        <v>18.0</v>
      </c>
      <c r="C6310" s="35" t="s">
        <v>129</v>
      </c>
      <c r="D6310" s="36" t="s">
        <v>105</v>
      </c>
      <c r="E6310" s="35" t="s">
        <v>173</v>
      </c>
      <c r="F6310" s="46">
        <f>IF(Cadastro_Cargas!$E$10=0,0,IF(Perfil_Area!$U$12=0,0,MIN(Cadastro_Cargas!$E$10,MAX(Cadastro_Cargas!$F$10,Perfil_Area!$U$12*RANDBETWEEN(85,115)/100))))</f>
        <v>0</v>
      </c>
    </row>
    <row r="6311" ht="15.0" customHeight="1">
      <c r="A6311" s="45">
        <v>45676.75</v>
      </c>
      <c r="B6311" s="35">
        <v>18.0</v>
      </c>
      <c r="C6311" s="35" t="s">
        <v>129</v>
      </c>
      <c r="D6311" s="36" t="s">
        <v>106</v>
      </c>
      <c r="E6311" s="35" t="s">
        <v>173</v>
      </c>
      <c r="F6311" s="46">
        <f>IF(Cadastro_Cargas!$E$11=0,0,IF(Perfil_Area!$U$14=0,0,MIN(Cadastro_Cargas!$E$11,MAX(Cadastro_Cargas!$F$11,Perfil_Area!$U$14*RANDBETWEEN(85,115)/100))))</f>
        <v>2.367013373</v>
      </c>
    </row>
    <row r="6312" ht="15.0" customHeight="1">
      <c r="A6312" s="45">
        <v>45676.75</v>
      </c>
      <c r="B6312" s="35">
        <v>18.0</v>
      </c>
      <c r="C6312" s="35" t="s">
        <v>129</v>
      </c>
      <c r="D6312" s="36" t="s">
        <v>107</v>
      </c>
      <c r="E6312" s="35" t="s">
        <v>173</v>
      </c>
      <c r="F6312" s="46">
        <f>IF(Cadastro_Cargas!$E$12=0,0,IF(Perfil_Area!$U$16=0,0,MIN(Cadastro_Cargas!$E$12,MAX(Cadastro_Cargas!$F$12,Perfil_Area!$U$16*RANDBETWEEN(85,115)/100))))</f>
        <v>0.178</v>
      </c>
    </row>
    <row r="6313" ht="15.0" customHeight="1">
      <c r="A6313" s="45">
        <v>45676.75</v>
      </c>
      <c r="B6313" s="35">
        <v>18.0</v>
      </c>
      <c r="C6313" s="35" t="s">
        <v>129</v>
      </c>
      <c r="D6313" s="39" t="s">
        <v>31</v>
      </c>
      <c r="E6313" s="35" t="s">
        <v>174</v>
      </c>
      <c r="F6313" s="46">
        <f>IF(Cadastro_Cargas!$E$13=0,0,IF(Perfil_Area!$U$4=0,0,MIN(Cadastro_Cargas!$E$13,MAX(Cadastro_Cargas!$F$13,Perfil_Area!$U$4*RANDBETWEEN(85,115)/100))))</f>
        <v>1.1175</v>
      </c>
    </row>
    <row r="6314" ht="15.0" customHeight="1">
      <c r="A6314" s="45">
        <v>45676.75</v>
      </c>
      <c r="B6314" s="35">
        <v>18.0</v>
      </c>
      <c r="C6314" s="35" t="s">
        <v>129</v>
      </c>
      <c r="D6314" s="40" t="s">
        <v>44</v>
      </c>
      <c r="E6314" s="35" t="s">
        <v>174</v>
      </c>
      <c r="F6314" s="46">
        <f>IF(Cadastro_Cargas!$E$14=0,0,IF(Perfil_Area!$U$6=0,0,MIN(Cadastro_Cargas!$E$14,MAX(Cadastro_Cargas!$F$14,Perfil_Area!$U$6*RANDBETWEEN(85,115)/100))))</f>
        <v>0.514</v>
      </c>
    </row>
    <row r="6315" ht="15.0" customHeight="1">
      <c r="A6315" s="45">
        <v>45676.75</v>
      </c>
      <c r="B6315" s="35">
        <v>18.0</v>
      </c>
      <c r="C6315" s="35" t="s">
        <v>129</v>
      </c>
      <c r="D6315" s="41" t="s">
        <v>56</v>
      </c>
      <c r="E6315" s="35" t="s">
        <v>174</v>
      </c>
      <c r="F6315" s="46">
        <f>IF(Cadastro_Cargas!$E$15=0,0,IF(Perfil_Area!$U$8=0,0,MIN(Cadastro_Cargas!$E$15,MAX(Cadastro_Cargas!$F$15,Perfil_Area!$U$8*RANDBETWEEN(85,115)/100))))</f>
        <v>0.336</v>
      </c>
    </row>
    <row r="6316" ht="15.0" customHeight="1">
      <c r="A6316" s="45">
        <v>45676.7916666667</v>
      </c>
      <c r="B6316" s="35">
        <v>19.0</v>
      </c>
      <c r="C6316" s="35" t="s">
        <v>128</v>
      </c>
      <c r="D6316" s="36" t="s">
        <v>104</v>
      </c>
      <c r="E6316" s="35" t="s">
        <v>173</v>
      </c>
      <c r="F6316" s="46">
        <f>IF(Cadastro_Cargas!$E$2=0,0,IF(Perfil_Area!$V$9=0,0,MIN(Cadastro_Cargas!$E$2,MAX(Cadastro_Cargas!$F$2,Perfil_Area!$V$9*RANDBETWEEN(85,115)/100))))</f>
        <v>0</v>
      </c>
    </row>
    <row r="6317" ht="15.0" customHeight="1">
      <c r="A6317" s="45">
        <v>45676.7916666667</v>
      </c>
      <c r="B6317" s="35">
        <v>19.0</v>
      </c>
      <c r="C6317" s="35" t="s">
        <v>128</v>
      </c>
      <c r="D6317" s="36" t="s">
        <v>105</v>
      </c>
      <c r="E6317" s="35" t="s">
        <v>173</v>
      </c>
      <c r="F6317" s="46">
        <f>IF(Cadastro_Cargas!$E$3=0,0,IF(Perfil_Area!$V$11=0,0,MIN(Cadastro_Cargas!$E$3,MAX(Cadastro_Cargas!$F$3,Perfil_Area!$V$11*RANDBETWEEN(85,115)/100))))</f>
        <v>0</v>
      </c>
    </row>
    <row r="6318" ht="15.0" customHeight="1">
      <c r="A6318" s="45">
        <v>45676.7916666667</v>
      </c>
      <c r="B6318" s="35">
        <v>19.0</v>
      </c>
      <c r="C6318" s="35" t="s">
        <v>128</v>
      </c>
      <c r="D6318" s="36" t="s">
        <v>106</v>
      </c>
      <c r="E6318" s="35" t="s">
        <v>173</v>
      </c>
      <c r="F6318" s="46">
        <f>IF(Cadastro_Cargas!$E$4=0,0,IF(Perfil_Area!$V$13=0,0,MIN(Cadastro_Cargas!$E$4,MAX(Cadastro_Cargas!$F$4,Perfil_Area!$V$13*RANDBETWEEN(85,115)/100))))</f>
        <v>0</v>
      </c>
    </row>
    <row r="6319" ht="15.0" customHeight="1">
      <c r="A6319" s="45">
        <v>45676.7916666667</v>
      </c>
      <c r="B6319" s="35">
        <v>19.0</v>
      </c>
      <c r="C6319" s="35" t="s">
        <v>128</v>
      </c>
      <c r="D6319" s="36" t="s">
        <v>107</v>
      </c>
      <c r="E6319" s="35" t="s">
        <v>173</v>
      </c>
      <c r="F6319" s="46">
        <f>IF(Cadastro_Cargas!$E$5=0,0,IF(Perfil_Area!$V$15=0,0,MIN(Cadastro_Cargas!$E$5,MAX(Cadastro_Cargas!$F$5,Perfil_Area!$V$15*RANDBETWEEN(85,115)/100))))</f>
        <v>0.2</v>
      </c>
    </row>
    <row r="6320" ht="15.0" customHeight="1">
      <c r="A6320" s="45">
        <v>45676.7916666667</v>
      </c>
      <c r="B6320" s="35">
        <v>19.0</v>
      </c>
      <c r="C6320" s="35" t="s">
        <v>128</v>
      </c>
      <c r="D6320" s="39" t="s">
        <v>31</v>
      </c>
      <c r="E6320" s="35" t="s">
        <v>174</v>
      </c>
      <c r="F6320" s="46">
        <f>IF(Cadastro_Cargas!$E$6=0,0,IF(Perfil_Area!$V$3=0,0,MIN(Cadastro_Cargas!$E$6,MAX(Cadastro_Cargas!$F$6,Perfil_Area!$V$3*RANDBETWEEN(85,115)/100))))</f>
        <v>0.606</v>
      </c>
    </row>
    <row r="6321" ht="15.0" customHeight="1">
      <c r="A6321" s="45">
        <v>45676.7916666667</v>
      </c>
      <c r="B6321" s="35">
        <v>19.0</v>
      </c>
      <c r="C6321" s="35" t="s">
        <v>128</v>
      </c>
      <c r="D6321" s="40" t="s">
        <v>44</v>
      </c>
      <c r="E6321" s="35" t="s">
        <v>174</v>
      </c>
      <c r="F6321" s="46">
        <f>IF(Cadastro_Cargas!$E$7=0,0,IF(Perfil_Area!$V$5=0,0,MIN(Cadastro_Cargas!$E$7,MAX(Cadastro_Cargas!$F$7,Perfil_Area!$V$5*RANDBETWEEN(85,115)/100))))</f>
        <v>0.354</v>
      </c>
    </row>
    <row r="6322" ht="15.0" customHeight="1">
      <c r="A6322" s="45">
        <v>45676.7916666667</v>
      </c>
      <c r="B6322" s="35">
        <v>19.0</v>
      </c>
      <c r="C6322" s="35" t="s">
        <v>128</v>
      </c>
      <c r="D6322" s="41" t="s">
        <v>56</v>
      </c>
      <c r="E6322" s="35" t="s">
        <v>174</v>
      </c>
      <c r="F6322" s="46">
        <f>IF(Cadastro_Cargas!$E$8=0,0,IF(Perfil_Area!$V$7=0,0,MIN(Cadastro_Cargas!$E$8,MAX(Cadastro_Cargas!$F$8,Perfil_Area!$V$7*RANDBETWEEN(85,115)/100))))</f>
        <v>0.176</v>
      </c>
    </row>
    <row r="6323" ht="15.0" customHeight="1">
      <c r="A6323" s="45">
        <v>45676.7916666667</v>
      </c>
      <c r="B6323" s="35">
        <v>19.0</v>
      </c>
      <c r="C6323" s="35" t="s">
        <v>129</v>
      </c>
      <c r="D6323" s="36" t="s">
        <v>104</v>
      </c>
      <c r="E6323" s="35" t="s">
        <v>173</v>
      </c>
      <c r="F6323" s="46">
        <f>IF(Cadastro_Cargas!$E$9=0,0,IF(Perfil_Area!$V$10=0,0,MIN(Cadastro_Cargas!$E$9,MAX(Cadastro_Cargas!$F$9,Perfil_Area!$V$10*RANDBETWEEN(85,115)/100))))</f>
        <v>0</v>
      </c>
    </row>
    <row r="6324" ht="15.0" customHeight="1">
      <c r="A6324" s="45">
        <v>45676.7916666667</v>
      </c>
      <c r="B6324" s="35">
        <v>19.0</v>
      </c>
      <c r="C6324" s="35" t="s">
        <v>129</v>
      </c>
      <c r="D6324" s="36" t="s">
        <v>105</v>
      </c>
      <c r="E6324" s="35" t="s">
        <v>173</v>
      </c>
      <c r="F6324" s="46">
        <f>IF(Cadastro_Cargas!$E$10=0,0,IF(Perfil_Area!$V$12=0,0,MIN(Cadastro_Cargas!$E$10,MAX(Cadastro_Cargas!$F$10,Perfil_Area!$V$12*RANDBETWEEN(85,115)/100))))</f>
        <v>0</v>
      </c>
    </row>
    <row r="6325" ht="15.0" customHeight="1">
      <c r="A6325" s="45">
        <v>45676.7916666667</v>
      </c>
      <c r="B6325" s="35">
        <v>19.0</v>
      </c>
      <c r="C6325" s="35" t="s">
        <v>129</v>
      </c>
      <c r="D6325" s="36" t="s">
        <v>106</v>
      </c>
      <c r="E6325" s="35" t="s">
        <v>173</v>
      </c>
      <c r="F6325" s="46">
        <f>IF(Cadastro_Cargas!$E$11=0,0,IF(Perfil_Area!$V$14=0,0,MIN(Cadastro_Cargas!$E$11,MAX(Cadastro_Cargas!$F$11,Perfil_Area!$V$14*RANDBETWEEN(85,115)/100))))</f>
        <v>2.367013373</v>
      </c>
    </row>
    <row r="6326" ht="15.0" customHeight="1">
      <c r="A6326" s="45">
        <v>45676.7916666667</v>
      </c>
      <c r="B6326" s="35">
        <v>19.0</v>
      </c>
      <c r="C6326" s="35" t="s">
        <v>129</v>
      </c>
      <c r="D6326" s="36" t="s">
        <v>107</v>
      </c>
      <c r="E6326" s="35" t="s">
        <v>173</v>
      </c>
      <c r="F6326" s="46">
        <f>IF(Cadastro_Cargas!$E$12=0,0,IF(Perfil_Area!$V$16=0,0,MIN(Cadastro_Cargas!$E$12,MAX(Cadastro_Cargas!$F$12,Perfil_Area!$V$16*RANDBETWEEN(85,115)/100))))</f>
        <v>0.2</v>
      </c>
    </row>
    <row r="6327" ht="15.0" customHeight="1">
      <c r="A6327" s="45">
        <v>45676.7916666667</v>
      </c>
      <c r="B6327" s="35">
        <v>19.0</v>
      </c>
      <c r="C6327" s="35" t="s">
        <v>129</v>
      </c>
      <c r="D6327" s="39" t="s">
        <v>31</v>
      </c>
      <c r="E6327" s="35" t="s">
        <v>174</v>
      </c>
      <c r="F6327" s="46">
        <f>IF(Cadastro_Cargas!$E$13=0,0,IF(Perfil_Area!$V$4=0,0,MIN(Cadastro_Cargas!$E$13,MAX(Cadastro_Cargas!$F$13,Perfil_Area!$V$4*RANDBETWEEN(85,115)/100))))</f>
        <v>1.1175</v>
      </c>
    </row>
    <row r="6328" ht="15.0" customHeight="1">
      <c r="A6328" s="45">
        <v>45676.7916666667</v>
      </c>
      <c r="B6328" s="35">
        <v>19.0</v>
      </c>
      <c r="C6328" s="35" t="s">
        <v>129</v>
      </c>
      <c r="D6328" s="40" t="s">
        <v>44</v>
      </c>
      <c r="E6328" s="35" t="s">
        <v>174</v>
      </c>
      <c r="F6328" s="46">
        <f>IF(Cadastro_Cargas!$E$14=0,0,IF(Perfil_Area!$V$6=0,0,MIN(Cadastro_Cargas!$E$14,MAX(Cadastro_Cargas!$F$14,Perfil_Area!$V$6*RANDBETWEEN(85,115)/100))))</f>
        <v>0.514</v>
      </c>
    </row>
    <row r="6329" ht="15.0" customHeight="1">
      <c r="A6329" s="45">
        <v>45676.7916666667</v>
      </c>
      <c r="B6329" s="35">
        <v>19.0</v>
      </c>
      <c r="C6329" s="35" t="s">
        <v>129</v>
      </c>
      <c r="D6329" s="41" t="s">
        <v>56</v>
      </c>
      <c r="E6329" s="35" t="s">
        <v>174</v>
      </c>
      <c r="F6329" s="46">
        <f>IF(Cadastro_Cargas!$E$15=0,0,IF(Perfil_Area!$V$8=0,0,MIN(Cadastro_Cargas!$E$15,MAX(Cadastro_Cargas!$F$15,Perfil_Area!$V$8*RANDBETWEEN(85,115)/100))))</f>
        <v>0.336</v>
      </c>
    </row>
    <row r="6330" ht="15.0" customHeight="1">
      <c r="A6330" s="45">
        <v>45676.8333333333</v>
      </c>
      <c r="B6330" s="35">
        <v>20.0</v>
      </c>
      <c r="C6330" s="35" t="s">
        <v>128</v>
      </c>
      <c r="D6330" s="36" t="s">
        <v>104</v>
      </c>
      <c r="E6330" s="35" t="s">
        <v>173</v>
      </c>
      <c r="F6330" s="46">
        <f>IF(Cadastro_Cargas!$E$2=0,0,IF(Perfil_Area!$W$9=0,0,MIN(Cadastro_Cargas!$E$2,MAX(Cadastro_Cargas!$F$2,Perfil_Area!$W$9*RANDBETWEEN(85,115)/100))))</f>
        <v>4</v>
      </c>
    </row>
    <row r="6331" ht="15.0" customHeight="1">
      <c r="A6331" s="45">
        <v>45676.8333333333</v>
      </c>
      <c r="B6331" s="35">
        <v>20.0</v>
      </c>
      <c r="C6331" s="35" t="s">
        <v>128</v>
      </c>
      <c r="D6331" s="36" t="s">
        <v>105</v>
      </c>
      <c r="E6331" s="35" t="s">
        <v>173</v>
      </c>
      <c r="F6331" s="46">
        <f>IF(Cadastro_Cargas!$E$3=0,0,IF(Perfil_Area!$W$11=0,0,MIN(Cadastro_Cargas!$E$3,MAX(Cadastro_Cargas!$F$3,Perfil_Area!$W$11*RANDBETWEEN(85,115)/100))))</f>
        <v>0</v>
      </c>
    </row>
    <row r="6332" ht="15.0" customHeight="1">
      <c r="A6332" s="45">
        <v>45676.8333333333</v>
      </c>
      <c r="B6332" s="35">
        <v>20.0</v>
      </c>
      <c r="C6332" s="35" t="s">
        <v>128</v>
      </c>
      <c r="D6332" s="36" t="s">
        <v>106</v>
      </c>
      <c r="E6332" s="35" t="s">
        <v>173</v>
      </c>
      <c r="F6332" s="46">
        <f>IF(Cadastro_Cargas!$E$4=0,0,IF(Perfil_Area!$W$13=0,0,MIN(Cadastro_Cargas!$E$4,MAX(Cadastro_Cargas!$F$4,Perfil_Area!$W$13*RANDBETWEEN(85,115)/100))))</f>
        <v>0</v>
      </c>
    </row>
    <row r="6333" ht="15.0" customHeight="1">
      <c r="A6333" s="45">
        <v>45676.8333333333</v>
      </c>
      <c r="B6333" s="35">
        <v>20.0</v>
      </c>
      <c r="C6333" s="35" t="s">
        <v>128</v>
      </c>
      <c r="D6333" s="36" t="s">
        <v>107</v>
      </c>
      <c r="E6333" s="35" t="s">
        <v>173</v>
      </c>
      <c r="F6333" s="46">
        <f>IF(Cadastro_Cargas!$E$5=0,0,IF(Perfil_Area!$W$15=0,0,MIN(Cadastro_Cargas!$E$5,MAX(Cadastro_Cargas!$F$5,Perfil_Area!$W$15*RANDBETWEEN(85,115)/100))))</f>
        <v>0.188</v>
      </c>
    </row>
    <row r="6334" ht="15.0" customHeight="1">
      <c r="A6334" s="45">
        <v>45676.8333333333</v>
      </c>
      <c r="B6334" s="35">
        <v>20.0</v>
      </c>
      <c r="C6334" s="35" t="s">
        <v>128</v>
      </c>
      <c r="D6334" s="39" t="s">
        <v>31</v>
      </c>
      <c r="E6334" s="35" t="s">
        <v>174</v>
      </c>
      <c r="F6334" s="46">
        <f>IF(Cadastro_Cargas!$E$6=0,0,IF(Perfil_Area!$W$3=0,0,MIN(Cadastro_Cargas!$E$6,MAX(Cadastro_Cargas!$F$6,Perfil_Area!$W$3*RANDBETWEEN(85,115)/100))))</f>
        <v>0.606</v>
      </c>
    </row>
    <row r="6335" ht="15.0" customHeight="1">
      <c r="A6335" s="45">
        <v>45676.8333333333</v>
      </c>
      <c r="B6335" s="35">
        <v>20.0</v>
      </c>
      <c r="C6335" s="35" t="s">
        <v>128</v>
      </c>
      <c r="D6335" s="40" t="s">
        <v>44</v>
      </c>
      <c r="E6335" s="35" t="s">
        <v>174</v>
      </c>
      <c r="F6335" s="46">
        <f>IF(Cadastro_Cargas!$E$7=0,0,IF(Perfil_Area!$W$5=0,0,MIN(Cadastro_Cargas!$E$7,MAX(Cadastro_Cargas!$F$7,Perfil_Area!$W$5*RANDBETWEEN(85,115)/100))))</f>
        <v>0.354</v>
      </c>
    </row>
    <row r="6336" ht="15.0" customHeight="1">
      <c r="A6336" s="45">
        <v>45676.8333333333</v>
      </c>
      <c r="B6336" s="35">
        <v>20.0</v>
      </c>
      <c r="C6336" s="35" t="s">
        <v>128</v>
      </c>
      <c r="D6336" s="41" t="s">
        <v>56</v>
      </c>
      <c r="E6336" s="35" t="s">
        <v>174</v>
      </c>
      <c r="F6336" s="46">
        <f>IF(Cadastro_Cargas!$E$8=0,0,IF(Perfil_Area!$W$7=0,0,MIN(Cadastro_Cargas!$E$8,MAX(Cadastro_Cargas!$F$8,Perfil_Area!$W$7*RANDBETWEEN(85,115)/100))))</f>
        <v>0.176</v>
      </c>
    </row>
    <row r="6337" ht="15.0" customHeight="1">
      <c r="A6337" s="45">
        <v>45676.8333333333</v>
      </c>
      <c r="B6337" s="35">
        <v>20.0</v>
      </c>
      <c r="C6337" s="35" t="s">
        <v>129</v>
      </c>
      <c r="D6337" s="36" t="s">
        <v>104</v>
      </c>
      <c r="E6337" s="35" t="s">
        <v>173</v>
      </c>
      <c r="F6337" s="46">
        <f>IF(Cadastro_Cargas!$E$9=0,0,IF(Perfil_Area!$W$10=0,0,MIN(Cadastro_Cargas!$E$9,MAX(Cadastro_Cargas!$F$9,Perfil_Area!$W$10*RANDBETWEEN(85,115)/100))))</f>
        <v>6.8</v>
      </c>
    </row>
    <row r="6338" ht="15.0" customHeight="1">
      <c r="A6338" s="45">
        <v>45676.8333333333</v>
      </c>
      <c r="B6338" s="35">
        <v>20.0</v>
      </c>
      <c r="C6338" s="35" t="s">
        <v>129</v>
      </c>
      <c r="D6338" s="36" t="s">
        <v>105</v>
      </c>
      <c r="E6338" s="35" t="s">
        <v>173</v>
      </c>
      <c r="F6338" s="46">
        <f>IF(Cadastro_Cargas!$E$10=0,0,IF(Perfil_Area!$W$12=0,0,MIN(Cadastro_Cargas!$E$10,MAX(Cadastro_Cargas!$F$10,Perfil_Area!$W$12*RANDBETWEEN(85,115)/100))))</f>
        <v>17.6</v>
      </c>
    </row>
    <row r="6339" ht="15.0" customHeight="1">
      <c r="A6339" s="45">
        <v>45676.8333333333</v>
      </c>
      <c r="B6339" s="35">
        <v>20.0</v>
      </c>
      <c r="C6339" s="35" t="s">
        <v>129</v>
      </c>
      <c r="D6339" s="36" t="s">
        <v>106</v>
      </c>
      <c r="E6339" s="35" t="s">
        <v>173</v>
      </c>
      <c r="F6339" s="46">
        <f>IF(Cadastro_Cargas!$E$11=0,0,IF(Perfil_Area!$W$14=0,0,MIN(Cadastro_Cargas!$E$11,MAX(Cadastro_Cargas!$F$11,Perfil_Area!$W$14*RANDBETWEEN(85,115)/100))))</f>
        <v>2.20038633</v>
      </c>
    </row>
    <row r="6340" ht="15.0" customHeight="1">
      <c r="A6340" s="45">
        <v>45676.8333333333</v>
      </c>
      <c r="B6340" s="35">
        <v>20.0</v>
      </c>
      <c r="C6340" s="35" t="s">
        <v>129</v>
      </c>
      <c r="D6340" s="36" t="s">
        <v>107</v>
      </c>
      <c r="E6340" s="35" t="s">
        <v>173</v>
      </c>
      <c r="F6340" s="46">
        <f>IF(Cadastro_Cargas!$E$12=0,0,IF(Perfil_Area!$W$16=0,0,MIN(Cadastro_Cargas!$E$12,MAX(Cadastro_Cargas!$F$12,Perfil_Area!$W$16*RANDBETWEEN(85,115)/100))))</f>
        <v>0.196</v>
      </c>
    </row>
    <row r="6341" ht="15.0" customHeight="1">
      <c r="A6341" s="45">
        <v>45676.8333333333</v>
      </c>
      <c r="B6341" s="35">
        <v>20.0</v>
      </c>
      <c r="C6341" s="35" t="s">
        <v>129</v>
      </c>
      <c r="D6341" s="39" t="s">
        <v>31</v>
      </c>
      <c r="E6341" s="35" t="s">
        <v>174</v>
      </c>
      <c r="F6341" s="46">
        <f>IF(Cadastro_Cargas!$E$13=0,0,IF(Perfil_Area!$W$4=0,0,MIN(Cadastro_Cargas!$E$13,MAX(Cadastro_Cargas!$F$13,Perfil_Area!$W$4*RANDBETWEEN(85,115)/100))))</f>
        <v>1.1175</v>
      </c>
    </row>
    <row r="6342" ht="15.0" customHeight="1">
      <c r="A6342" s="45">
        <v>45676.8333333333</v>
      </c>
      <c r="B6342" s="35">
        <v>20.0</v>
      </c>
      <c r="C6342" s="35" t="s">
        <v>129</v>
      </c>
      <c r="D6342" s="40" t="s">
        <v>44</v>
      </c>
      <c r="E6342" s="35" t="s">
        <v>174</v>
      </c>
      <c r="F6342" s="46">
        <f>IF(Cadastro_Cargas!$E$14=0,0,IF(Perfil_Area!$W$6=0,0,MIN(Cadastro_Cargas!$E$14,MAX(Cadastro_Cargas!$F$14,Perfil_Area!$W$6*RANDBETWEEN(85,115)/100))))</f>
        <v>0.49032</v>
      </c>
    </row>
    <row r="6343" ht="15.0" customHeight="1">
      <c r="A6343" s="45">
        <v>45676.8333333333</v>
      </c>
      <c r="B6343" s="35">
        <v>20.0</v>
      </c>
      <c r="C6343" s="35" t="s">
        <v>129</v>
      </c>
      <c r="D6343" s="41" t="s">
        <v>56</v>
      </c>
      <c r="E6343" s="35" t="s">
        <v>174</v>
      </c>
      <c r="F6343" s="46">
        <f>IF(Cadastro_Cargas!$E$15=0,0,IF(Perfil_Area!$W$8=0,0,MIN(Cadastro_Cargas!$E$15,MAX(Cadastro_Cargas!$F$15,Perfil_Area!$W$8*RANDBETWEEN(85,115)/100))))</f>
        <v>0.336</v>
      </c>
    </row>
    <row r="6344" ht="15.0" customHeight="1">
      <c r="A6344" s="45">
        <v>45676.875</v>
      </c>
      <c r="B6344" s="35">
        <v>21.0</v>
      </c>
      <c r="C6344" s="35" t="s">
        <v>128</v>
      </c>
      <c r="D6344" s="36" t="s">
        <v>104</v>
      </c>
      <c r="E6344" s="35" t="s">
        <v>173</v>
      </c>
      <c r="F6344" s="46">
        <f>IF(Cadastro_Cargas!$E$2=0,0,IF(Perfil_Area!$X$9=0,0,MIN(Cadastro_Cargas!$E$2,MAX(Cadastro_Cargas!$F$2,Perfil_Area!$X$9*RANDBETWEEN(85,115)/100))))</f>
        <v>4</v>
      </c>
    </row>
    <row r="6345" ht="15.0" customHeight="1">
      <c r="A6345" s="45">
        <v>45676.875</v>
      </c>
      <c r="B6345" s="35">
        <v>21.0</v>
      </c>
      <c r="C6345" s="35" t="s">
        <v>128</v>
      </c>
      <c r="D6345" s="36" t="s">
        <v>105</v>
      </c>
      <c r="E6345" s="35" t="s">
        <v>173</v>
      </c>
      <c r="F6345" s="46">
        <f>IF(Cadastro_Cargas!$E$3=0,0,IF(Perfil_Area!$X$11=0,0,MIN(Cadastro_Cargas!$E$3,MAX(Cadastro_Cargas!$F$3,Perfil_Area!$X$11*RANDBETWEEN(85,115)/100))))</f>
        <v>0</v>
      </c>
    </row>
    <row r="6346" ht="15.0" customHeight="1">
      <c r="A6346" s="45">
        <v>45676.875</v>
      </c>
      <c r="B6346" s="35">
        <v>21.0</v>
      </c>
      <c r="C6346" s="35" t="s">
        <v>128</v>
      </c>
      <c r="D6346" s="36" t="s">
        <v>106</v>
      </c>
      <c r="E6346" s="35" t="s">
        <v>173</v>
      </c>
      <c r="F6346" s="46">
        <f>IF(Cadastro_Cargas!$E$4=0,0,IF(Perfil_Area!$X$13=0,0,MIN(Cadastro_Cargas!$E$4,MAX(Cadastro_Cargas!$F$4,Perfil_Area!$X$13*RANDBETWEEN(85,115)/100))))</f>
        <v>0</v>
      </c>
    </row>
    <row r="6347" ht="15.0" customHeight="1">
      <c r="A6347" s="45">
        <v>45676.875</v>
      </c>
      <c r="B6347" s="35">
        <v>21.0</v>
      </c>
      <c r="C6347" s="35" t="s">
        <v>128</v>
      </c>
      <c r="D6347" s="36" t="s">
        <v>107</v>
      </c>
      <c r="E6347" s="35" t="s">
        <v>173</v>
      </c>
      <c r="F6347" s="46">
        <f>IF(Cadastro_Cargas!$E$5=0,0,IF(Perfil_Area!$X$15=0,0,MIN(Cadastro_Cargas!$E$5,MAX(Cadastro_Cargas!$F$5,Perfil_Area!$X$15*RANDBETWEEN(85,115)/100))))</f>
        <v>0.172</v>
      </c>
    </row>
    <row r="6348" ht="15.0" customHeight="1">
      <c r="A6348" s="45">
        <v>45676.875</v>
      </c>
      <c r="B6348" s="35">
        <v>21.0</v>
      </c>
      <c r="C6348" s="35" t="s">
        <v>128</v>
      </c>
      <c r="D6348" s="39" t="s">
        <v>31</v>
      </c>
      <c r="E6348" s="35" t="s">
        <v>174</v>
      </c>
      <c r="F6348" s="46">
        <f>IF(Cadastro_Cargas!$E$6=0,0,IF(Perfil_Area!$X$3=0,0,MIN(Cadastro_Cargas!$E$6,MAX(Cadastro_Cargas!$F$6,Perfil_Area!$X$3*RANDBETWEEN(85,115)/100))))</f>
        <v>0.606</v>
      </c>
    </row>
    <row r="6349" ht="15.0" customHeight="1">
      <c r="A6349" s="45">
        <v>45676.875</v>
      </c>
      <c r="B6349" s="35">
        <v>21.0</v>
      </c>
      <c r="C6349" s="35" t="s">
        <v>128</v>
      </c>
      <c r="D6349" s="40" t="s">
        <v>44</v>
      </c>
      <c r="E6349" s="35" t="s">
        <v>174</v>
      </c>
      <c r="F6349" s="46">
        <f>IF(Cadastro_Cargas!$E$7=0,0,IF(Perfil_Area!$X$5=0,0,MIN(Cadastro_Cargas!$E$7,MAX(Cadastro_Cargas!$F$7,Perfil_Area!$X$5*RANDBETWEEN(85,115)/100))))</f>
        <v>0.2329</v>
      </c>
    </row>
    <row r="6350" ht="15.0" customHeight="1">
      <c r="A6350" s="45">
        <v>45676.875</v>
      </c>
      <c r="B6350" s="35">
        <v>21.0</v>
      </c>
      <c r="C6350" s="35" t="s">
        <v>128</v>
      </c>
      <c r="D6350" s="41" t="s">
        <v>56</v>
      </c>
      <c r="E6350" s="35" t="s">
        <v>174</v>
      </c>
      <c r="F6350" s="46">
        <f>IF(Cadastro_Cargas!$E$8=0,0,IF(Perfil_Area!$X$7=0,0,MIN(Cadastro_Cargas!$E$8,MAX(Cadastro_Cargas!$F$8,Perfil_Area!$X$7*RANDBETWEEN(85,115)/100))))</f>
        <v>0.176</v>
      </c>
    </row>
    <row r="6351" ht="15.0" customHeight="1">
      <c r="A6351" s="45">
        <v>45676.875</v>
      </c>
      <c r="B6351" s="35">
        <v>21.0</v>
      </c>
      <c r="C6351" s="35" t="s">
        <v>129</v>
      </c>
      <c r="D6351" s="36" t="s">
        <v>104</v>
      </c>
      <c r="E6351" s="35" t="s">
        <v>173</v>
      </c>
      <c r="F6351" s="46">
        <f>IF(Cadastro_Cargas!$E$9=0,0,IF(Perfil_Area!$X$10=0,0,MIN(Cadastro_Cargas!$E$9,MAX(Cadastro_Cargas!$F$9,Perfil_Area!$X$10*RANDBETWEEN(85,115)/100))))</f>
        <v>7.52</v>
      </c>
    </row>
    <row r="6352" ht="15.0" customHeight="1">
      <c r="A6352" s="45">
        <v>45676.875</v>
      </c>
      <c r="B6352" s="35">
        <v>21.0</v>
      </c>
      <c r="C6352" s="35" t="s">
        <v>129</v>
      </c>
      <c r="D6352" s="36" t="s">
        <v>105</v>
      </c>
      <c r="E6352" s="35" t="s">
        <v>173</v>
      </c>
      <c r="F6352" s="46">
        <f>IF(Cadastro_Cargas!$E$10=0,0,IF(Perfil_Area!$X$12=0,0,MIN(Cadastro_Cargas!$E$10,MAX(Cadastro_Cargas!$F$10,Perfil_Area!$X$12*RANDBETWEEN(85,115)/100))))</f>
        <v>15.488</v>
      </c>
    </row>
    <row r="6353" ht="15.0" customHeight="1">
      <c r="A6353" s="45">
        <v>45676.875</v>
      </c>
      <c r="B6353" s="35">
        <v>21.0</v>
      </c>
      <c r="C6353" s="35" t="s">
        <v>129</v>
      </c>
      <c r="D6353" s="36" t="s">
        <v>106</v>
      </c>
      <c r="E6353" s="35" t="s">
        <v>173</v>
      </c>
      <c r="F6353" s="46">
        <f>IF(Cadastro_Cargas!$E$11=0,0,IF(Perfil_Area!$X$14=0,0,MIN(Cadastro_Cargas!$E$11,MAX(Cadastro_Cargas!$F$11,Perfil_Area!$X$14*RANDBETWEEN(85,115)/100))))</f>
        <v>2.367013373</v>
      </c>
    </row>
    <row r="6354" ht="15.0" customHeight="1">
      <c r="A6354" s="45">
        <v>45676.875</v>
      </c>
      <c r="B6354" s="35">
        <v>21.0</v>
      </c>
      <c r="C6354" s="35" t="s">
        <v>129</v>
      </c>
      <c r="D6354" s="36" t="s">
        <v>107</v>
      </c>
      <c r="E6354" s="35" t="s">
        <v>173</v>
      </c>
      <c r="F6354" s="46">
        <f>IF(Cadastro_Cargas!$E$12=0,0,IF(Perfil_Area!$X$16=0,0,MIN(Cadastro_Cargas!$E$12,MAX(Cadastro_Cargas!$F$12,Perfil_Area!$X$16*RANDBETWEEN(85,115)/100))))</f>
        <v>0.19</v>
      </c>
    </row>
    <row r="6355" ht="15.0" customHeight="1">
      <c r="A6355" s="45">
        <v>45676.875</v>
      </c>
      <c r="B6355" s="35">
        <v>21.0</v>
      </c>
      <c r="C6355" s="35" t="s">
        <v>129</v>
      </c>
      <c r="D6355" s="39" t="s">
        <v>31</v>
      </c>
      <c r="E6355" s="35" t="s">
        <v>174</v>
      </c>
      <c r="F6355" s="46">
        <f>IF(Cadastro_Cargas!$E$13=0,0,IF(Perfil_Area!$X$4=0,0,MIN(Cadastro_Cargas!$E$13,MAX(Cadastro_Cargas!$F$13,Perfil_Area!$X$4*RANDBETWEEN(85,115)/100))))</f>
        <v>1.1175</v>
      </c>
    </row>
    <row r="6356" ht="15.0" customHeight="1">
      <c r="A6356" s="45">
        <v>45676.875</v>
      </c>
      <c r="B6356" s="35">
        <v>21.0</v>
      </c>
      <c r="C6356" s="35" t="s">
        <v>129</v>
      </c>
      <c r="D6356" s="40" t="s">
        <v>44</v>
      </c>
      <c r="E6356" s="35" t="s">
        <v>174</v>
      </c>
      <c r="F6356" s="46">
        <f>IF(Cadastro_Cargas!$E$14=0,0,IF(Perfil_Area!$X$6=0,0,MIN(Cadastro_Cargas!$E$14,MAX(Cadastro_Cargas!$F$14,Perfil_Area!$X$6*RANDBETWEEN(85,115)/100))))</f>
        <v>0.4334</v>
      </c>
    </row>
    <row r="6357" ht="15.0" customHeight="1">
      <c r="A6357" s="45">
        <v>45676.875</v>
      </c>
      <c r="B6357" s="35">
        <v>21.0</v>
      </c>
      <c r="C6357" s="35" t="s">
        <v>129</v>
      </c>
      <c r="D6357" s="41" t="s">
        <v>56</v>
      </c>
      <c r="E6357" s="35" t="s">
        <v>174</v>
      </c>
      <c r="F6357" s="46">
        <f>IF(Cadastro_Cargas!$E$15=0,0,IF(Perfil_Area!$X$8=0,0,MIN(Cadastro_Cargas!$E$15,MAX(Cadastro_Cargas!$F$15,Perfil_Area!$X$8*RANDBETWEEN(85,115)/100))))</f>
        <v>0.336</v>
      </c>
    </row>
    <row r="6358" ht="15.0" customHeight="1">
      <c r="A6358" s="45">
        <v>45676.9166666667</v>
      </c>
      <c r="B6358" s="35">
        <v>22.0</v>
      </c>
      <c r="C6358" s="35" t="s">
        <v>128</v>
      </c>
      <c r="D6358" s="36" t="s">
        <v>104</v>
      </c>
      <c r="E6358" s="35" t="s">
        <v>173</v>
      </c>
      <c r="F6358" s="46">
        <f>IF(Cadastro_Cargas!$E$2=0,0,IF(Perfil_Area!$Y$9=0,0,MIN(Cadastro_Cargas!$E$2,MAX(Cadastro_Cargas!$F$2,Perfil_Area!$Y$9*RANDBETWEEN(85,115)/100))))</f>
        <v>3.68</v>
      </c>
    </row>
    <row r="6359" ht="15.0" customHeight="1">
      <c r="A6359" s="45">
        <v>45676.9166666667</v>
      </c>
      <c r="B6359" s="35">
        <v>22.0</v>
      </c>
      <c r="C6359" s="35" t="s">
        <v>128</v>
      </c>
      <c r="D6359" s="36" t="s">
        <v>105</v>
      </c>
      <c r="E6359" s="35" t="s">
        <v>173</v>
      </c>
      <c r="F6359" s="46">
        <f>IF(Cadastro_Cargas!$E$3=0,0,IF(Perfil_Area!$Y$11=0,0,MIN(Cadastro_Cargas!$E$3,MAX(Cadastro_Cargas!$F$3,Perfil_Area!$Y$11*RANDBETWEEN(85,115)/100))))</f>
        <v>0</v>
      </c>
    </row>
    <row r="6360" ht="15.0" customHeight="1">
      <c r="A6360" s="45">
        <v>45676.9166666667</v>
      </c>
      <c r="B6360" s="35">
        <v>22.0</v>
      </c>
      <c r="C6360" s="35" t="s">
        <v>128</v>
      </c>
      <c r="D6360" s="36" t="s">
        <v>106</v>
      </c>
      <c r="E6360" s="35" t="s">
        <v>173</v>
      </c>
      <c r="F6360" s="46">
        <f>IF(Cadastro_Cargas!$E$4=0,0,IF(Perfil_Area!$Y$13=0,0,MIN(Cadastro_Cargas!$E$4,MAX(Cadastro_Cargas!$F$4,Perfil_Area!$Y$13*RANDBETWEEN(85,115)/100))))</f>
        <v>0</v>
      </c>
    </row>
    <row r="6361" ht="15.0" customHeight="1">
      <c r="A6361" s="45">
        <v>45676.9166666667</v>
      </c>
      <c r="B6361" s="35">
        <v>22.0</v>
      </c>
      <c r="C6361" s="35" t="s">
        <v>128</v>
      </c>
      <c r="D6361" s="36" t="s">
        <v>107</v>
      </c>
      <c r="E6361" s="35" t="s">
        <v>173</v>
      </c>
      <c r="F6361" s="46">
        <f>IF(Cadastro_Cargas!$E$5=0,0,IF(Perfil_Area!$Y$15=0,0,MIN(Cadastro_Cargas!$E$5,MAX(Cadastro_Cargas!$F$5,Perfil_Area!$Y$15*RANDBETWEEN(85,115)/100))))</f>
        <v>0.196</v>
      </c>
    </row>
    <row r="6362" ht="15.0" customHeight="1">
      <c r="A6362" s="45">
        <v>45676.9166666667</v>
      </c>
      <c r="B6362" s="35">
        <v>22.0</v>
      </c>
      <c r="C6362" s="35" t="s">
        <v>128</v>
      </c>
      <c r="D6362" s="39" t="s">
        <v>31</v>
      </c>
      <c r="E6362" s="35" t="s">
        <v>174</v>
      </c>
      <c r="F6362" s="46">
        <f>IF(Cadastro_Cargas!$E$6=0,0,IF(Perfil_Area!$Y$3=0,0,MIN(Cadastro_Cargas!$E$6,MAX(Cadastro_Cargas!$F$6,Perfil_Area!$Y$3*RANDBETWEEN(85,115)/100))))</f>
        <v>0.606</v>
      </c>
    </row>
    <row r="6363" ht="15.0" customHeight="1">
      <c r="A6363" s="45">
        <v>45676.9166666667</v>
      </c>
      <c r="B6363" s="35">
        <v>22.0</v>
      </c>
      <c r="C6363" s="35" t="s">
        <v>128</v>
      </c>
      <c r="D6363" s="40" t="s">
        <v>44</v>
      </c>
      <c r="E6363" s="35" t="s">
        <v>174</v>
      </c>
      <c r="F6363" s="46">
        <f>IF(Cadastro_Cargas!$E$7=0,0,IF(Perfil_Area!$Y$5=0,0,MIN(Cadastro_Cargas!$E$7,MAX(Cadastro_Cargas!$F$7,Perfil_Area!$Y$5*RANDBETWEEN(85,115)/100))))</f>
        <v>0.24112</v>
      </c>
    </row>
    <row r="6364" ht="15.0" customHeight="1">
      <c r="A6364" s="45">
        <v>45676.9166666667</v>
      </c>
      <c r="B6364" s="35">
        <v>22.0</v>
      </c>
      <c r="C6364" s="35" t="s">
        <v>128</v>
      </c>
      <c r="D6364" s="41" t="s">
        <v>56</v>
      </c>
      <c r="E6364" s="35" t="s">
        <v>174</v>
      </c>
      <c r="F6364" s="46">
        <f>IF(Cadastro_Cargas!$E$8=0,0,IF(Perfil_Area!$Y$7=0,0,MIN(Cadastro_Cargas!$E$8,MAX(Cadastro_Cargas!$F$8,Perfil_Area!$Y$7*RANDBETWEEN(85,115)/100))))</f>
        <v>0.176</v>
      </c>
    </row>
    <row r="6365" ht="15.0" customHeight="1">
      <c r="A6365" s="45">
        <v>45676.9166666667</v>
      </c>
      <c r="B6365" s="35">
        <v>22.0</v>
      </c>
      <c r="C6365" s="35" t="s">
        <v>129</v>
      </c>
      <c r="D6365" s="36" t="s">
        <v>104</v>
      </c>
      <c r="E6365" s="35" t="s">
        <v>173</v>
      </c>
      <c r="F6365" s="46">
        <f>IF(Cadastro_Cargas!$E$9=0,0,IF(Perfil_Area!$Y$10=0,0,MIN(Cadastro_Cargas!$E$9,MAX(Cadastro_Cargas!$F$9,Perfil_Area!$Y$10*RANDBETWEEN(85,115)/100))))</f>
        <v>8</v>
      </c>
    </row>
    <row r="6366" ht="15.0" customHeight="1">
      <c r="A6366" s="45">
        <v>45676.9166666667</v>
      </c>
      <c r="B6366" s="35">
        <v>22.0</v>
      </c>
      <c r="C6366" s="35" t="s">
        <v>129</v>
      </c>
      <c r="D6366" s="36" t="s">
        <v>105</v>
      </c>
      <c r="E6366" s="35" t="s">
        <v>173</v>
      </c>
      <c r="F6366" s="46">
        <f>IF(Cadastro_Cargas!$E$10=0,0,IF(Perfil_Area!$Y$12=0,0,MIN(Cadastro_Cargas!$E$10,MAX(Cadastro_Cargas!$F$10,Perfil_Area!$Y$12*RANDBETWEEN(85,115)/100))))</f>
        <v>0</v>
      </c>
    </row>
    <row r="6367" ht="15.0" customHeight="1">
      <c r="A6367" s="45">
        <v>45676.9166666667</v>
      </c>
      <c r="B6367" s="35">
        <v>22.0</v>
      </c>
      <c r="C6367" s="35" t="s">
        <v>129</v>
      </c>
      <c r="D6367" s="36" t="s">
        <v>106</v>
      </c>
      <c r="E6367" s="35" t="s">
        <v>173</v>
      </c>
      <c r="F6367" s="46">
        <f>IF(Cadastro_Cargas!$E$11=0,0,IF(Perfil_Area!$Y$14=0,0,MIN(Cadastro_Cargas!$E$11,MAX(Cadastro_Cargas!$F$11,Perfil_Area!$Y$14*RANDBETWEEN(85,115)/100))))</f>
        <v>2.367013373</v>
      </c>
    </row>
    <row r="6368" ht="15.0" customHeight="1">
      <c r="A6368" s="45">
        <v>45676.9166666667</v>
      </c>
      <c r="B6368" s="35">
        <v>22.0</v>
      </c>
      <c r="C6368" s="35" t="s">
        <v>129</v>
      </c>
      <c r="D6368" s="36" t="s">
        <v>107</v>
      </c>
      <c r="E6368" s="35" t="s">
        <v>173</v>
      </c>
      <c r="F6368" s="46">
        <f>IF(Cadastro_Cargas!$E$12=0,0,IF(Perfil_Area!$Y$16=0,0,MIN(Cadastro_Cargas!$E$12,MAX(Cadastro_Cargas!$F$12,Perfil_Area!$Y$16*RANDBETWEEN(85,115)/100))))</f>
        <v>0.17</v>
      </c>
    </row>
    <row r="6369" ht="15.0" customHeight="1">
      <c r="A6369" s="45">
        <v>45676.9166666667</v>
      </c>
      <c r="B6369" s="35">
        <v>22.0</v>
      </c>
      <c r="C6369" s="35" t="s">
        <v>129</v>
      </c>
      <c r="D6369" s="39" t="s">
        <v>31</v>
      </c>
      <c r="E6369" s="35" t="s">
        <v>174</v>
      </c>
      <c r="F6369" s="46">
        <f>IF(Cadastro_Cargas!$E$13=0,0,IF(Perfil_Area!$Y$4=0,0,MIN(Cadastro_Cargas!$E$13,MAX(Cadastro_Cargas!$F$13,Perfil_Area!$Y$4*RANDBETWEEN(85,115)/100))))</f>
        <v>1.1175</v>
      </c>
    </row>
    <row r="6370" ht="15.0" customHeight="1">
      <c r="A6370" s="45">
        <v>45676.9166666667</v>
      </c>
      <c r="B6370" s="35">
        <v>22.0</v>
      </c>
      <c r="C6370" s="35" t="s">
        <v>129</v>
      </c>
      <c r="D6370" s="40" t="s">
        <v>44</v>
      </c>
      <c r="E6370" s="35" t="s">
        <v>174</v>
      </c>
      <c r="F6370" s="46">
        <f>IF(Cadastro_Cargas!$E$14=0,0,IF(Perfil_Area!$Y$6=0,0,MIN(Cadastro_Cargas!$E$14,MAX(Cadastro_Cargas!$F$14,Perfil_Area!$Y$6*RANDBETWEEN(85,115)/100))))</f>
        <v>0.36642</v>
      </c>
    </row>
    <row r="6371" ht="15.0" customHeight="1">
      <c r="A6371" s="45">
        <v>45676.9166666667</v>
      </c>
      <c r="B6371" s="35">
        <v>22.0</v>
      </c>
      <c r="C6371" s="35" t="s">
        <v>129</v>
      </c>
      <c r="D6371" s="41" t="s">
        <v>56</v>
      </c>
      <c r="E6371" s="35" t="s">
        <v>174</v>
      </c>
      <c r="F6371" s="46">
        <f>IF(Cadastro_Cargas!$E$15=0,0,IF(Perfil_Area!$Y$8=0,0,MIN(Cadastro_Cargas!$E$15,MAX(Cadastro_Cargas!$F$15,Perfil_Area!$Y$8*RANDBETWEEN(85,115)/100))))</f>
        <v>0.336</v>
      </c>
    </row>
    <row r="6372" ht="15.0" customHeight="1">
      <c r="A6372" s="45">
        <v>45676.9583333333</v>
      </c>
      <c r="B6372" s="35">
        <v>23.0</v>
      </c>
      <c r="C6372" s="35" t="s">
        <v>128</v>
      </c>
      <c r="D6372" s="36" t="s">
        <v>104</v>
      </c>
      <c r="E6372" s="35" t="s">
        <v>173</v>
      </c>
      <c r="F6372" s="46">
        <f>IF(Cadastro_Cargas!$E$2=0,0,IF(Perfil_Area!$Z$9=0,0,MIN(Cadastro_Cargas!$E$2,MAX(Cadastro_Cargas!$F$2,Perfil_Area!$Z$9*RANDBETWEEN(85,115)/100))))</f>
        <v>3.88</v>
      </c>
    </row>
    <row r="6373" ht="15.0" customHeight="1">
      <c r="A6373" s="45">
        <v>45676.9583333333</v>
      </c>
      <c r="B6373" s="35">
        <v>23.0</v>
      </c>
      <c r="C6373" s="35" t="s">
        <v>128</v>
      </c>
      <c r="D6373" s="36" t="s">
        <v>105</v>
      </c>
      <c r="E6373" s="35" t="s">
        <v>173</v>
      </c>
      <c r="F6373" s="46">
        <f>IF(Cadastro_Cargas!$E$3=0,0,IF(Perfil_Area!$Z$11=0,0,MIN(Cadastro_Cargas!$E$3,MAX(Cadastro_Cargas!$F$3,Perfil_Area!$Z$11*RANDBETWEEN(85,115)/100))))</f>
        <v>0</v>
      </c>
    </row>
    <row r="6374" ht="15.0" customHeight="1">
      <c r="A6374" s="45">
        <v>45676.9583333333</v>
      </c>
      <c r="B6374" s="35">
        <v>23.0</v>
      </c>
      <c r="C6374" s="35" t="s">
        <v>128</v>
      </c>
      <c r="D6374" s="36" t="s">
        <v>106</v>
      </c>
      <c r="E6374" s="35" t="s">
        <v>173</v>
      </c>
      <c r="F6374" s="46">
        <f>IF(Cadastro_Cargas!$E$4=0,0,IF(Perfil_Area!$Z$13=0,0,MIN(Cadastro_Cargas!$E$4,MAX(Cadastro_Cargas!$F$4,Perfil_Area!$Z$13*RANDBETWEEN(85,115)/100))))</f>
        <v>0</v>
      </c>
    </row>
    <row r="6375" ht="15.0" customHeight="1">
      <c r="A6375" s="45">
        <v>45676.9583333333</v>
      </c>
      <c r="B6375" s="35">
        <v>23.0</v>
      </c>
      <c r="C6375" s="35" t="s">
        <v>128</v>
      </c>
      <c r="D6375" s="36" t="s">
        <v>107</v>
      </c>
      <c r="E6375" s="35" t="s">
        <v>173</v>
      </c>
      <c r="F6375" s="46">
        <f>IF(Cadastro_Cargas!$E$5=0,0,IF(Perfil_Area!$Z$15=0,0,MIN(Cadastro_Cargas!$E$5,MAX(Cadastro_Cargas!$F$5,Perfil_Area!$Z$15*RANDBETWEEN(85,115)/100))))</f>
        <v>0.186</v>
      </c>
    </row>
    <row r="6376" ht="15.0" customHeight="1">
      <c r="A6376" s="45">
        <v>45676.9583333333</v>
      </c>
      <c r="B6376" s="35">
        <v>23.0</v>
      </c>
      <c r="C6376" s="35" t="s">
        <v>128</v>
      </c>
      <c r="D6376" s="39" t="s">
        <v>31</v>
      </c>
      <c r="E6376" s="35" t="s">
        <v>174</v>
      </c>
      <c r="F6376" s="46">
        <f>IF(Cadastro_Cargas!$E$6=0,0,IF(Perfil_Area!$Z$3=0,0,MIN(Cadastro_Cargas!$E$6,MAX(Cadastro_Cargas!$F$6,Perfil_Area!$Z$3*RANDBETWEEN(85,115)/100))))</f>
        <v>0.606</v>
      </c>
    </row>
    <row r="6377" ht="15.0" customHeight="1">
      <c r="A6377" s="45">
        <v>45676.9583333333</v>
      </c>
      <c r="B6377" s="35">
        <v>23.0</v>
      </c>
      <c r="C6377" s="35" t="s">
        <v>128</v>
      </c>
      <c r="D6377" s="40" t="s">
        <v>44</v>
      </c>
      <c r="E6377" s="35" t="s">
        <v>174</v>
      </c>
      <c r="F6377" s="46">
        <f>IF(Cadastro_Cargas!$E$7=0,0,IF(Perfil_Area!$Z$5=0,0,MIN(Cadastro_Cargas!$E$7,MAX(Cadastro_Cargas!$F$7,Perfil_Area!$Z$5*RANDBETWEEN(85,115)/100))))</f>
        <v>0.25482</v>
      </c>
    </row>
    <row r="6378" ht="15.0" customHeight="1">
      <c r="A6378" s="45">
        <v>45676.9583333333</v>
      </c>
      <c r="B6378" s="35">
        <v>23.0</v>
      </c>
      <c r="C6378" s="35" t="s">
        <v>128</v>
      </c>
      <c r="D6378" s="41" t="s">
        <v>56</v>
      </c>
      <c r="E6378" s="35" t="s">
        <v>174</v>
      </c>
      <c r="F6378" s="46">
        <f>IF(Cadastro_Cargas!$E$8=0,0,IF(Perfil_Area!$Z$7=0,0,MIN(Cadastro_Cargas!$E$8,MAX(Cadastro_Cargas!$F$8,Perfil_Area!$Z$7*RANDBETWEEN(85,115)/100))))</f>
        <v>0.176</v>
      </c>
    </row>
    <row r="6379" ht="15.0" customHeight="1">
      <c r="A6379" s="45">
        <v>45676.9583333333</v>
      </c>
      <c r="B6379" s="35">
        <v>23.0</v>
      </c>
      <c r="C6379" s="35" t="s">
        <v>129</v>
      </c>
      <c r="D6379" s="36" t="s">
        <v>104</v>
      </c>
      <c r="E6379" s="35" t="s">
        <v>173</v>
      </c>
      <c r="F6379" s="46">
        <f>IF(Cadastro_Cargas!$E$9=0,0,IF(Perfil_Area!$Z$10=0,0,MIN(Cadastro_Cargas!$E$9,MAX(Cadastro_Cargas!$F$9,Perfil_Area!$Z$10*RANDBETWEEN(85,115)/100))))</f>
        <v>7.52</v>
      </c>
    </row>
    <row r="6380" ht="15.0" customHeight="1">
      <c r="A6380" s="45">
        <v>45676.9583333333</v>
      </c>
      <c r="B6380" s="35">
        <v>23.0</v>
      </c>
      <c r="C6380" s="35" t="s">
        <v>129</v>
      </c>
      <c r="D6380" s="36" t="s">
        <v>105</v>
      </c>
      <c r="E6380" s="35" t="s">
        <v>173</v>
      </c>
      <c r="F6380" s="46">
        <f>IF(Cadastro_Cargas!$E$10=0,0,IF(Perfil_Area!$Z$12=0,0,MIN(Cadastro_Cargas!$E$10,MAX(Cadastro_Cargas!$F$10,Perfil_Area!$Z$12*RANDBETWEEN(85,115)/100))))</f>
        <v>0</v>
      </c>
    </row>
    <row r="6381" ht="15.0" customHeight="1">
      <c r="A6381" s="45">
        <v>45676.9583333333</v>
      </c>
      <c r="B6381" s="35">
        <v>23.0</v>
      </c>
      <c r="C6381" s="35" t="s">
        <v>129</v>
      </c>
      <c r="D6381" s="36" t="s">
        <v>106</v>
      </c>
      <c r="E6381" s="35" t="s">
        <v>173</v>
      </c>
      <c r="F6381" s="46">
        <f>IF(Cadastro_Cargas!$E$11=0,0,IF(Perfil_Area!$Z$14=0,0,MIN(Cadastro_Cargas!$E$11,MAX(Cadastro_Cargas!$F$11,Perfil_Area!$Z$14*RANDBETWEEN(85,115)/100))))</f>
        <v>2.014930163</v>
      </c>
    </row>
    <row r="6382" ht="15.0" customHeight="1">
      <c r="A6382" s="45">
        <v>45676.9583333333</v>
      </c>
      <c r="B6382" s="35">
        <v>23.0</v>
      </c>
      <c r="C6382" s="35" t="s">
        <v>129</v>
      </c>
      <c r="D6382" s="36" t="s">
        <v>107</v>
      </c>
      <c r="E6382" s="35" t="s">
        <v>173</v>
      </c>
      <c r="F6382" s="46">
        <f>IF(Cadastro_Cargas!$E$12=0,0,IF(Perfil_Area!$Z$16=0,0,MIN(Cadastro_Cargas!$E$12,MAX(Cadastro_Cargas!$F$12,Perfil_Area!$Z$16*RANDBETWEEN(85,115)/100))))</f>
        <v>0.2</v>
      </c>
    </row>
    <row r="6383" ht="15.0" customHeight="1">
      <c r="A6383" s="45">
        <v>45676.9583333333</v>
      </c>
      <c r="B6383" s="35">
        <v>23.0</v>
      </c>
      <c r="C6383" s="35" t="s">
        <v>129</v>
      </c>
      <c r="D6383" s="39" t="s">
        <v>31</v>
      </c>
      <c r="E6383" s="35" t="s">
        <v>174</v>
      </c>
      <c r="F6383" s="46">
        <f>IF(Cadastro_Cargas!$E$13=0,0,IF(Perfil_Area!$Z$4=0,0,MIN(Cadastro_Cargas!$E$13,MAX(Cadastro_Cargas!$F$13,Perfil_Area!$Z$4*RANDBETWEEN(85,115)/100))))</f>
        <v>1.1175</v>
      </c>
    </row>
    <row r="6384" ht="15.0" customHeight="1">
      <c r="A6384" s="45">
        <v>45676.9583333333</v>
      </c>
      <c r="B6384" s="35">
        <v>23.0</v>
      </c>
      <c r="C6384" s="35" t="s">
        <v>129</v>
      </c>
      <c r="D6384" s="40" t="s">
        <v>44</v>
      </c>
      <c r="E6384" s="35" t="s">
        <v>174</v>
      </c>
      <c r="F6384" s="46">
        <f>IF(Cadastro_Cargas!$E$14=0,0,IF(Perfil_Area!$Z$6=0,0,MIN(Cadastro_Cargas!$E$14,MAX(Cadastro_Cargas!$F$14,Perfil_Area!$Z$6*RANDBETWEEN(85,115)/100))))</f>
        <v>0.34278</v>
      </c>
    </row>
    <row r="6385" ht="15.0" customHeight="1">
      <c r="A6385" s="45">
        <v>45676.9583333333</v>
      </c>
      <c r="B6385" s="35">
        <v>23.0</v>
      </c>
      <c r="C6385" s="35" t="s">
        <v>129</v>
      </c>
      <c r="D6385" s="41" t="s">
        <v>56</v>
      </c>
      <c r="E6385" s="35" t="s">
        <v>174</v>
      </c>
      <c r="F6385" s="46">
        <f>IF(Cadastro_Cargas!$E$15=0,0,IF(Perfil_Area!$Z$8=0,0,MIN(Cadastro_Cargas!$E$15,MAX(Cadastro_Cargas!$F$15,Perfil_Area!$Z$8*RANDBETWEEN(85,115)/100))))</f>
        <v>0.336</v>
      </c>
    </row>
    <row r="6386" ht="15.0" customHeight="1">
      <c r="A6386" s="45">
        <v>45677.0</v>
      </c>
      <c r="B6386" s="35">
        <v>0.0</v>
      </c>
      <c r="C6386" s="35" t="s">
        <v>128</v>
      </c>
      <c r="D6386" s="36" t="s">
        <v>104</v>
      </c>
      <c r="E6386" s="35" t="s">
        <v>173</v>
      </c>
      <c r="F6386" s="46">
        <f>IF(Cadastro_Cargas!$E$2=0,0,IF(Perfil_Area!$C$9=0,0,MIN(Cadastro_Cargas!$E$2,MAX(Cadastro_Cargas!$F$2,Perfil_Area!$C$9*RANDBETWEEN(85,115)/100))))</f>
        <v>4</v>
      </c>
    </row>
    <row r="6387" ht="15.0" customHeight="1">
      <c r="A6387" s="45">
        <v>45677.0</v>
      </c>
      <c r="B6387" s="35">
        <v>0.0</v>
      </c>
      <c r="C6387" s="35" t="s">
        <v>128</v>
      </c>
      <c r="D6387" s="36" t="s">
        <v>105</v>
      </c>
      <c r="E6387" s="35" t="s">
        <v>173</v>
      </c>
      <c r="F6387" s="46">
        <f>IF(Cadastro_Cargas!$E$3=0,0,IF(Perfil_Area!$C$11=0,0,MIN(Cadastro_Cargas!$E$3,MAX(Cadastro_Cargas!$F$3,Perfil_Area!$C$11*RANDBETWEEN(85,115)/100))))</f>
        <v>0</v>
      </c>
    </row>
    <row r="6388" ht="15.0" customHeight="1">
      <c r="A6388" s="45">
        <v>45677.0</v>
      </c>
      <c r="B6388" s="35">
        <v>0.0</v>
      </c>
      <c r="C6388" s="35" t="s">
        <v>128</v>
      </c>
      <c r="D6388" s="36" t="s">
        <v>106</v>
      </c>
      <c r="E6388" s="35" t="s">
        <v>173</v>
      </c>
      <c r="F6388" s="46">
        <f>IF(Cadastro_Cargas!$E$4=0,0,IF(Perfil_Area!$C$13=0,0,MIN(Cadastro_Cargas!$E$4,MAX(Cadastro_Cargas!$F$4,Perfil_Area!$C$13*RANDBETWEEN(85,115)/100))))</f>
        <v>0</v>
      </c>
    </row>
    <row r="6389" ht="15.0" customHeight="1">
      <c r="A6389" s="45">
        <v>45677.0</v>
      </c>
      <c r="B6389" s="35">
        <v>0.0</v>
      </c>
      <c r="C6389" s="35" t="s">
        <v>128</v>
      </c>
      <c r="D6389" s="36" t="s">
        <v>107</v>
      </c>
      <c r="E6389" s="35" t="s">
        <v>173</v>
      </c>
      <c r="F6389" s="46">
        <f>IF(Cadastro_Cargas!$E$5=0,0,IF(Perfil_Area!$C$15=0,0,MIN(Cadastro_Cargas!$E$5,MAX(Cadastro_Cargas!$F$5,Perfil_Area!$C$15*RANDBETWEEN(85,115)/100))))</f>
        <v>0.174</v>
      </c>
    </row>
    <row r="6390" ht="15.0" customHeight="1">
      <c r="A6390" s="45">
        <v>45677.0</v>
      </c>
      <c r="B6390" s="35">
        <v>0.0</v>
      </c>
      <c r="C6390" s="35" t="s">
        <v>128</v>
      </c>
      <c r="D6390" s="39" t="s">
        <v>31</v>
      </c>
      <c r="E6390" s="35" t="s">
        <v>174</v>
      </c>
      <c r="F6390" s="46">
        <f>IF(Cadastro_Cargas!$E$6=0,0,IF(Perfil_Area!$C$3=0,0,MIN(Cadastro_Cargas!$E$6,MAX(Cadastro_Cargas!$F$6,Perfil_Area!$C$3*RANDBETWEEN(85,115)/100))))</f>
        <v>0.606</v>
      </c>
    </row>
    <row r="6391" ht="15.0" customHeight="1">
      <c r="A6391" s="45">
        <v>45677.0</v>
      </c>
      <c r="B6391" s="35">
        <v>0.0</v>
      </c>
      <c r="C6391" s="35" t="s">
        <v>128</v>
      </c>
      <c r="D6391" s="40" t="s">
        <v>44</v>
      </c>
      <c r="E6391" s="35" t="s">
        <v>174</v>
      </c>
      <c r="F6391" s="46">
        <f>IF(Cadastro_Cargas!$E$7=0,0,IF(Perfil_Area!$C$5=0,0,MIN(Cadastro_Cargas!$E$7,MAX(Cadastro_Cargas!$F$7,Perfil_Area!$C$5*RANDBETWEEN(85,115)/100))))</f>
        <v>0.3014</v>
      </c>
    </row>
    <row r="6392" ht="15.0" customHeight="1">
      <c r="A6392" s="45">
        <v>45677.0</v>
      </c>
      <c r="B6392" s="35">
        <v>0.0</v>
      </c>
      <c r="C6392" s="35" t="s">
        <v>128</v>
      </c>
      <c r="D6392" s="41" t="s">
        <v>56</v>
      </c>
      <c r="E6392" s="35" t="s">
        <v>174</v>
      </c>
      <c r="F6392" s="46">
        <f>IF(Cadastro_Cargas!$E$8=0,0,IF(Perfil_Area!$C$7=0,0,MIN(Cadastro_Cargas!$E$8,MAX(Cadastro_Cargas!$F$8,Perfil_Area!$C$7*RANDBETWEEN(85,115)/100))))</f>
        <v>0.15136</v>
      </c>
    </row>
    <row r="6393" ht="15.0" customHeight="1">
      <c r="A6393" s="45">
        <v>45677.0</v>
      </c>
      <c r="B6393" s="35">
        <v>0.0</v>
      </c>
      <c r="C6393" s="35" t="s">
        <v>129</v>
      </c>
      <c r="D6393" s="36" t="s">
        <v>104</v>
      </c>
      <c r="E6393" s="35" t="s">
        <v>173</v>
      </c>
      <c r="F6393" s="46">
        <f>IF(Cadastro_Cargas!$E$9=0,0,IF(Perfil_Area!$C$10=0,0,MIN(Cadastro_Cargas!$E$9,MAX(Cadastro_Cargas!$F$9,Perfil_Area!$C$10*RANDBETWEEN(85,115)/100))))</f>
        <v>8</v>
      </c>
    </row>
    <row r="6394" ht="15.0" customHeight="1">
      <c r="A6394" s="45">
        <v>45677.0</v>
      </c>
      <c r="B6394" s="35">
        <v>0.0</v>
      </c>
      <c r="C6394" s="35" t="s">
        <v>129</v>
      </c>
      <c r="D6394" s="36" t="s">
        <v>105</v>
      </c>
      <c r="E6394" s="35" t="s">
        <v>173</v>
      </c>
      <c r="F6394" s="46">
        <f>IF(Cadastro_Cargas!$E$10=0,0,IF(Perfil_Area!$C$12=0,0,MIN(Cadastro_Cargas!$E$10,MAX(Cadastro_Cargas!$F$10,Perfil_Area!$C$12*RANDBETWEEN(85,115)/100))))</f>
        <v>15.312</v>
      </c>
    </row>
    <row r="6395" ht="15.0" customHeight="1">
      <c r="A6395" s="45">
        <v>45677.0</v>
      </c>
      <c r="B6395" s="35">
        <v>0.0</v>
      </c>
      <c r="C6395" s="35" t="s">
        <v>129</v>
      </c>
      <c r="D6395" s="36" t="s">
        <v>106</v>
      </c>
      <c r="E6395" s="35" t="s">
        <v>173</v>
      </c>
      <c r="F6395" s="46">
        <f>IF(Cadastro_Cargas!$E$11=0,0,IF(Perfil_Area!$C$14=0,0,MIN(Cadastro_Cargas!$E$11,MAX(Cadastro_Cargas!$F$11,Perfil_Area!$C$14*RANDBETWEEN(85,115)/100))))</f>
        <v>2.367013373</v>
      </c>
    </row>
    <row r="6396" ht="15.0" customHeight="1">
      <c r="A6396" s="45">
        <v>45677.0</v>
      </c>
      <c r="B6396" s="35">
        <v>0.0</v>
      </c>
      <c r="C6396" s="35" t="s">
        <v>129</v>
      </c>
      <c r="D6396" s="36" t="s">
        <v>107</v>
      </c>
      <c r="E6396" s="35" t="s">
        <v>173</v>
      </c>
      <c r="F6396" s="46">
        <f>IF(Cadastro_Cargas!$E$12=0,0,IF(Perfil_Area!$C$16=0,0,MIN(Cadastro_Cargas!$E$12,MAX(Cadastro_Cargas!$F$12,Perfil_Area!$C$16*RANDBETWEEN(85,115)/100))))</f>
        <v>0.2</v>
      </c>
    </row>
    <row r="6397" ht="15.0" customHeight="1">
      <c r="A6397" s="45">
        <v>45677.0</v>
      </c>
      <c r="B6397" s="35">
        <v>0.0</v>
      </c>
      <c r="C6397" s="35" t="s">
        <v>129</v>
      </c>
      <c r="D6397" s="39" t="s">
        <v>31</v>
      </c>
      <c r="E6397" s="35" t="s">
        <v>174</v>
      </c>
      <c r="F6397" s="46">
        <f>IF(Cadastro_Cargas!$E$13=0,0,IF(Perfil_Area!$C$4=0,0,MIN(Cadastro_Cargas!$E$13,MAX(Cadastro_Cargas!$F$13,Perfil_Area!$C$4*RANDBETWEEN(85,115)/100))))</f>
        <v>1.1175</v>
      </c>
    </row>
    <row r="6398" ht="15.0" customHeight="1">
      <c r="A6398" s="45">
        <v>45677.0</v>
      </c>
      <c r="B6398" s="35">
        <v>0.0</v>
      </c>
      <c r="C6398" s="35" t="s">
        <v>129</v>
      </c>
      <c r="D6398" s="40" t="s">
        <v>44</v>
      </c>
      <c r="E6398" s="35" t="s">
        <v>174</v>
      </c>
      <c r="F6398" s="46">
        <f>IF(Cadastro_Cargas!$E$14=0,0,IF(Perfil_Area!$C$6=0,0,MIN(Cadastro_Cargas!$E$14,MAX(Cadastro_Cargas!$F$14,Perfil_Area!$C$6*RANDBETWEEN(85,115)/100))))</f>
        <v>0.3349</v>
      </c>
    </row>
    <row r="6399" ht="15.0" customHeight="1">
      <c r="A6399" s="45">
        <v>45677.0</v>
      </c>
      <c r="B6399" s="35">
        <v>0.0</v>
      </c>
      <c r="C6399" s="35" t="s">
        <v>129</v>
      </c>
      <c r="D6399" s="41" t="s">
        <v>56</v>
      </c>
      <c r="E6399" s="35" t="s">
        <v>174</v>
      </c>
      <c r="F6399" s="46">
        <f>IF(Cadastro_Cargas!$E$15=0,0,IF(Perfil_Area!$C$8=0,0,MIN(Cadastro_Cargas!$E$15,MAX(Cadastro_Cargas!$F$15,Perfil_Area!$C$8*RANDBETWEEN(85,115)/100))))</f>
        <v>0.32256</v>
      </c>
    </row>
    <row r="6400" ht="15.0" customHeight="1">
      <c r="A6400" s="45">
        <v>45677.0416666667</v>
      </c>
      <c r="B6400" s="35">
        <v>1.0</v>
      </c>
      <c r="C6400" s="35" t="s">
        <v>128</v>
      </c>
      <c r="D6400" s="36" t="s">
        <v>104</v>
      </c>
      <c r="E6400" s="35" t="s">
        <v>173</v>
      </c>
      <c r="F6400" s="46">
        <f>IF(Cadastro_Cargas!$E$2=0,0,IF(Perfil_Area!$D$9=0,0,MIN(Cadastro_Cargas!$E$2,MAX(Cadastro_Cargas!$F$2,Perfil_Area!$D$9*RANDBETWEEN(85,115)/100))))</f>
        <v>4</v>
      </c>
    </row>
    <row r="6401" ht="15.0" customHeight="1">
      <c r="A6401" s="45">
        <v>45677.0416666667</v>
      </c>
      <c r="B6401" s="35">
        <v>1.0</v>
      </c>
      <c r="C6401" s="35" t="s">
        <v>128</v>
      </c>
      <c r="D6401" s="36" t="s">
        <v>105</v>
      </c>
      <c r="E6401" s="35" t="s">
        <v>173</v>
      </c>
      <c r="F6401" s="46">
        <f>IF(Cadastro_Cargas!$E$3=0,0,IF(Perfil_Area!$D$11=0,0,MIN(Cadastro_Cargas!$E$3,MAX(Cadastro_Cargas!$F$3,Perfil_Area!$D$11*RANDBETWEEN(85,115)/100))))</f>
        <v>0</v>
      </c>
    </row>
    <row r="6402" ht="15.0" customHeight="1">
      <c r="A6402" s="45">
        <v>45677.0416666667</v>
      </c>
      <c r="B6402" s="35">
        <v>1.0</v>
      </c>
      <c r="C6402" s="35" t="s">
        <v>128</v>
      </c>
      <c r="D6402" s="36" t="s">
        <v>106</v>
      </c>
      <c r="E6402" s="35" t="s">
        <v>173</v>
      </c>
      <c r="F6402" s="46">
        <f>IF(Cadastro_Cargas!$E$4=0,0,IF(Perfil_Area!$D$13=0,0,MIN(Cadastro_Cargas!$E$4,MAX(Cadastro_Cargas!$F$4,Perfil_Area!$D$13*RANDBETWEEN(85,115)/100))))</f>
        <v>0</v>
      </c>
    </row>
    <row r="6403" ht="15.0" customHeight="1">
      <c r="A6403" s="45">
        <v>45677.0416666667</v>
      </c>
      <c r="B6403" s="35">
        <v>1.0</v>
      </c>
      <c r="C6403" s="35" t="s">
        <v>128</v>
      </c>
      <c r="D6403" s="36" t="s">
        <v>107</v>
      </c>
      <c r="E6403" s="35" t="s">
        <v>173</v>
      </c>
      <c r="F6403" s="46">
        <f>IF(Cadastro_Cargas!$E$5=0,0,IF(Perfil_Area!$D$15=0,0,MIN(Cadastro_Cargas!$E$5,MAX(Cadastro_Cargas!$F$5,Perfil_Area!$D$15*RANDBETWEEN(85,115)/100))))</f>
        <v>0.2</v>
      </c>
    </row>
    <row r="6404" ht="15.0" customHeight="1">
      <c r="A6404" s="45">
        <v>45677.0416666667</v>
      </c>
      <c r="B6404" s="35">
        <v>1.0</v>
      </c>
      <c r="C6404" s="35" t="s">
        <v>128</v>
      </c>
      <c r="D6404" s="39" t="s">
        <v>31</v>
      </c>
      <c r="E6404" s="35" t="s">
        <v>174</v>
      </c>
      <c r="F6404" s="46">
        <f>IF(Cadastro_Cargas!$E$6=0,0,IF(Perfil_Area!$D$3=0,0,MIN(Cadastro_Cargas!$E$6,MAX(Cadastro_Cargas!$F$6,Perfil_Area!$D$3*RANDBETWEEN(85,115)/100))))</f>
        <v>0.606</v>
      </c>
    </row>
    <row r="6405" ht="15.0" customHeight="1">
      <c r="A6405" s="45">
        <v>45677.0416666667</v>
      </c>
      <c r="B6405" s="35">
        <v>1.0</v>
      </c>
      <c r="C6405" s="35" t="s">
        <v>128</v>
      </c>
      <c r="D6405" s="40" t="s">
        <v>44</v>
      </c>
      <c r="E6405" s="35" t="s">
        <v>174</v>
      </c>
      <c r="F6405" s="46">
        <f>IF(Cadastro_Cargas!$E$7=0,0,IF(Perfil_Area!$D$5=0,0,MIN(Cadastro_Cargas!$E$7,MAX(Cadastro_Cargas!$F$7,Perfil_Area!$D$5*RANDBETWEEN(85,115)/100))))</f>
        <v>0.27126</v>
      </c>
    </row>
    <row r="6406" ht="15.0" customHeight="1">
      <c r="A6406" s="45">
        <v>45677.0416666667</v>
      </c>
      <c r="B6406" s="35">
        <v>1.0</v>
      </c>
      <c r="C6406" s="35" t="s">
        <v>128</v>
      </c>
      <c r="D6406" s="41" t="s">
        <v>56</v>
      </c>
      <c r="E6406" s="35" t="s">
        <v>174</v>
      </c>
      <c r="F6406" s="46">
        <f>IF(Cadastro_Cargas!$E$8=0,0,IF(Perfil_Area!$D$7=0,0,MIN(Cadastro_Cargas!$E$8,MAX(Cadastro_Cargas!$F$8,Perfil_Area!$D$7*RANDBETWEEN(85,115)/100))))</f>
        <v>0.16016</v>
      </c>
    </row>
    <row r="6407" ht="15.0" customHeight="1">
      <c r="A6407" s="45">
        <v>45677.0416666667</v>
      </c>
      <c r="B6407" s="35">
        <v>1.0</v>
      </c>
      <c r="C6407" s="35" t="s">
        <v>129</v>
      </c>
      <c r="D6407" s="36" t="s">
        <v>104</v>
      </c>
      <c r="E6407" s="35" t="s">
        <v>173</v>
      </c>
      <c r="F6407" s="46">
        <f>IF(Cadastro_Cargas!$E$9=0,0,IF(Perfil_Area!$D$10=0,0,MIN(Cadastro_Cargas!$E$9,MAX(Cadastro_Cargas!$F$9,Perfil_Area!$D$10*RANDBETWEEN(85,115)/100))))</f>
        <v>8</v>
      </c>
    </row>
    <row r="6408" ht="15.0" customHeight="1">
      <c r="A6408" s="45">
        <v>45677.0416666667</v>
      </c>
      <c r="B6408" s="35">
        <v>1.0</v>
      </c>
      <c r="C6408" s="35" t="s">
        <v>129</v>
      </c>
      <c r="D6408" s="36" t="s">
        <v>105</v>
      </c>
      <c r="E6408" s="35" t="s">
        <v>173</v>
      </c>
      <c r="F6408" s="46">
        <f>IF(Cadastro_Cargas!$E$10=0,0,IF(Perfil_Area!$D$12=0,0,MIN(Cadastro_Cargas!$E$10,MAX(Cadastro_Cargas!$F$10,Perfil_Area!$D$12*RANDBETWEEN(85,115)/100))))</f>
        <v>16.016</v>
      </c>
    </row>
    <row r="6409" ht="15.0" customHeight="1">
      <c r="A6409" s="45">
        <v>45677.0416666667</v>
      </c>
      <c r="B6409" s="35">
        <v>1.0</v>
      </c>
      <c r="C6409" s="35" t="s">
        <v>129</v>
      </c>
      <c r="D6409" s="36" t="s">
        <v>106</v>
      </c>
      <c r="E6409" s="35" t="s">
        <v>173</v>
      </c>
      <c r="F6409" s="46">
        <f>IF(Cadastro_Cargas!$E$11=0,0,IF(Perfil_Area!$D$14=0,0,MIN(Cadastro_Cargas!$E$11,MAX(Cadastro_Cargas!$F$11,Perfil_Area!$D$14*RANDBETWEEN(85,115)/100))))</f>
        <v>2.367013373</v>
      </c>
    </row>
    <row r="6410" ht="15.0" customHeight="1">
      <c r="A6410" s="45">
        <v>45677.0416666667</v>
      </c>
      <c r="B6410" s="35">
        <v>1.0</v>
      </c>
      <c r="C6410" s="35" t="s">
        <v>129</v>
      </c>
      <c r="D6410" s="36" t="s">
        <v>107</v>
      </c>
      <c r="E6410" s="35" t="s">
        <v>173</v>
      </c>
      <c r="F6410" s="46">
        <f>IF(Cadastro_Cargas!$E$12=0,0,IF(Perfil_Area!$D$16=0,0,MIN(Cadastro_Cargas!$E$12,MAX(Cadastro_Cargas!$F$12,Perfil_Area!$D$16*RANDBETWEEN(85,115)/100))))</f>
        <v>0.196</v>
      </c>
    </row>
    <row r="6411" ht="15.0" customHeight="1">
      <c r="A6411" s="45">
        <v>45677.0416666667</v>
      </c>
      <c r="B6411" s="35">
        <v>1.0</v>
      </c>
      <c r="C6411" s="35" t="s">
        <v>129</v>
      </c>
      <c r="D6411" s="39" t="s">
        <v>31</v>
      </c>
      <c r="E6411" s="35" t="s">
        <v>174</v>
      </c>
      <c r="F6411" s="46">
        <f>IF(Cadastro_Cargas!$E$13=0,0,IF(Perfil_Area!$D$4=0,0,MIN(Cadastro_Cargas!$E$13,MAX(Cadastro_Cargas!$F$13,Perfil_Area!$D$4*RANDBETWEEN(85,115)/100))))</f>
        <v>1.1175</v>
      </c>
    </row>
    <row r="6412" ht="15.0" customHeight="1">
      <c r="A6412" s="45">
        <v>45677.0416666667</v>
      </c>
      <c r="B6412" s="35">
        <v>1.0</v>
      </c>
      <c r="C6412" s="35" t="s">
        <v>129</v>
      </c>
      <c r="D6412" s="40" t="s">
        <v>44</v>
      </c>
      <c r="E6412" s="35" t="s">
        <v>174</v>
      </c>
      <c r="F6412" s="46">
        <f>IF(Cadastro_Cargas!$E$14=0,0,IF(Perfil_Area!$D$6=0,0,MIN(Cadastro_Cargas!$E$14,MAX(Cadastro_Cargas!$F$14,Perfil_Area!$D$6*RANDBETWEEN(85,115)/100))))</f>
        <v>0.35066</v>
      </c>
    </row>
    <row r="6413" ht="15.0" customHeight="1">
      <c r="A6413" s="45">
        <v>45677.0416666667</v>
      </c>
      <c r="B6413" s="35">
        <v>1.0</v>
      </c>
      <c r="C6413" s="35" t="s">
        <v>129</v>
      </c>
      <c r="D6413" s="41" t="s">
        <v>56</v>
      </c>
      <c r="E6413" s="35" t="s">
        <v>174</v>
      </c>
      <c r="F6413" s="46">
        <f>IF(Cadastro_Cargas!$E$15=0,0,IF(Perfil_Area!$D$8=0,0,MIN(Cadastro_Cargas!$E$15,MAX(Cadastro_Cargas!$F$15,Perfil_Area!$D$8*RANDBETWEEN(85,115)/100))))</f>
        <v>0.336</v>
      </c>
    </row>
    <row r="6414" ht="15.0" customHeight="1">
      <c r="A6414" s="45">
        <v>45677.0833333333</v>
      </c>
      <c r="B6414" s="35">
        <v>2.0</v>
      </c>
      <c r="C6414" s="35" t="s">
        <v>128</v>
      </c>
      <c r="D6414" s="36" t="s">
        <v>104</v>
      </c>
      <c r="E6414" s="35" t="s">
        <v>173</v>
      </c>
      <c r="F6414" s="46">
        <f>IF(Cadastro_Cargas!$E$2=0,0,IF(Perfil_Area!$E$9=0,0,MIN(Cadastro_Cargas!$E$2,MAX(Cadastro_Cargas!$F$2,Perfil_Area!$E$9*RANDBETWEEN(85,115)/100))))</f>
        <v>4</v>
      </c>
    </row>
    <row r="6415" ht="15.0" customHeight="1">
      <c r="A6415" s="45">
        <v>45677.0833333333</v>
      </c>
      <c r="B6415" s="35">
        <v>2.0</v>
      </c>
      <c r="C6415" s="35" t="s">
        <v>128</v>
      </c>
      <c r="D6415" s="36" t="s">
        <v>105</v>
      </c>
      <c r="E6415" s="35" t="s">
        <v>173</v>
      </c>
      <c r="F6415" s="46">
        <f>IF(Cadastro_Cargas!$E$3=0,0,IF(Perfil_Area!$E$11=0,0,MIN(Cadastro_Cargas!$E$3,MAX(Cadastro_Cargas!$F$3,Perfil_Area!$E$11*RANDBETWEEN(85,115)/100))))</f>
        <v>0</v>
      </c>
    </row>
    <row r="6416" ht="15.0" customHeight="1">
      <c r="A6416" s="45">
        <v>45677.0833333333</v>
      </c>
      <c r="B6416" s="35">
        <v>2.0</v>
      </c>
      <c r="C6416" s="35" t="s">
        <v>128</v>
      </c>
      <c r="D6416" s="36" t="s">
        <v>106</v>
      </c>
      <c r="E6416" s="35" t="s">
        <v>173</v>
      </c>
      <c r="F6416" s="46">
        <f>IF(Cadastro_Cargas!$E$4=0,0,IF(Perfil_Area!$E$13=0,0,MIN(Cadastro_Cargas!$E$4,MAX(Cadastro_Cargas!$F$4,Perfil_Area!$E$13*RANDBETWEEN(85,115)/100))))</f>
        <v>0</v>
      </c>
    </row>
    <row r="6417" ht="15.0" customHeight="1">
      <c r="A6417" s="45">
        <v>45677.0833333333</v>
      </c>
      <c r="B6417" s="35">
        <v>2.0</v>
      </c>
      <c r="C6417" s="35" t="s">
        <v>128</v>
      </c>
      <c r="D6417" s="36" t="s">
        <v>107</v>
      </c>
      <c r="E6417" s="35" t="s">
        <v>173</v>
      </c>
      <c r="F6417" s="46">
        <f>IF(Cadastro_Cargas!$E$5=0,0,IF(Perfil_Area!$E$15=0,0,MIN(Cadastro_Cargas!$E$5,MAX(Cadastro_Cargas!$F$5,Perfil_Area!$E$15*RANDBETWEEN(85,115)/100))))</f>
        <v>0.198</v>
      </c>
    </row>
    <row r="6418" ht="15.0" customHeight="1">
      <c r="A6418" s="45">
        <v>45677.0833333333</v>
      </c>
      <c r="B6418" s="35">
        <v>2.0</v>
      </c>
      <c r="C6418" s="35" t="s">
        <v>128</v>
      </c>
      <c r="D6418" s="39" t="s">
        <v>31</v>
      </c>
      <c r="E6418" s="35" t="s">
        <v>174</v>
      </c>
      <c r="F6418" s="46">
        <f>IF(Cadastro_Cargas!$E$6=0,0,IF(Perfil_Area!$E$3=0,0,MIN(Cadastro_Cargas!$E$6,MAX(Cadastro_Cargas!$F$6,Perfil_Area!$E$3*RANDBETWEEN(85,115)/100))))</f>
        <v>0.606</v>
      </c>
    </row>
    <row r="6419" ht="15.0" customHeight="1">
      <c r="A6419" s="45">
        <v>45677.0833333333</v>
      </c>
      <c r="B6419" s="35">
        <v>2.0</v>
      </c>
      <c r="C6419" s="35" t="s">
        <v>128</v>
      </c>
      <c r="D6419" s="40" t="s">
        <v>44</v>
      </c>
      <c r="E6419" s="35" t="s">
        <v>174</v>
      </c>
      <c r="F6419" s="46">
        <f>IF(Cadastro_Cargas!$E$7=0,0,IF(Perfil_Area!$E$5=0,0,MIN(Cadastro_Cargas!$E$7,MAX(Cadastro_Cargas!$F$7,Perfil_Area!$E$5*RANDBETWEEN(85,115)/100))))</f>
        <v>0.30688</v>
      </c>
    </row>
    <row r="6420" ht="15.0" customHeight="1">
      <c r="A6420" s="45">
        <v>45677.0833333333</v>
      </c>
      <c r="B6420" s="35">
        <v>2.0</v>
      </c>
      <c r="C6420" s="35" t="s">
        <v>128</v>
      </c>
      <c r="D6420" s="41" t="s">
        <v>56</v>
      </c>
      <c r="E6420" s="35" t="s">
        <v>174</v>
      </c>
      <c r="F6420" s="46">
        <f>IF(Cadastro_Cargas!$E$8=0,0,IF(Perfil_Area!$E$7=0,0,MIN(Cadastro_Cargas!$E$8,MAX(Cadastro_Cargas!$F$8,Perfil_Area!$E$7*RANDBETWEEN(85,115)/100))))</f>
        <v>0.176</v>
      </c>
    </row>
    <row r="6421" ht="15.0" customHeight="1">
      <c r="A6421" s="45">
        <v>45677.0833333333</v>
      </c>
      <c r="B6421" s="35">
        <v>2.0</v>
      </c>
      <c r="C6421" s="35" t="s">
        <v>129</v>
      </c>
      <c r="D6421" s="36" t="s">
        <v>104</v>
      </c>
      <c r="E6421" s="35" t="s">
        <v>173</v>
      </c>
      <c r="F6421" s="46">
        <f>IF(Cadastro_Cargas!$E$9=0,0,IF(Perfil_Area!$E$10=0,0,MIN(Cadastro_Cargas!$E$9,MAX(Cadastro_Cargas!$F$9,Perfil_Area!$E$10*RANDBETWEEN(85,115)/100))))</f>
        <v>8</v>
      </c>
    </row>
    <row r="6422" ht="15.0" customHeight="1">
      <c r="A6422" s="45">
        <v>45677.0833333333</v>
      </c>
      <c r="B6422" s="35">
        <v>2.0</v>
      </c>
      <c r="C6422" s="35" t="s">
        <v>129</v>
      </c>
      <c r="D6422" s="36" t="s">
        <v>105</v>
      </c>
      <c r="E6422" s="35" t="s">
        <v>173</v>
      </c>
      <c r="F6422" s="46">
        <f>IF(Cadastro_Cargas!$E$10=0,0,IF(Perfil_Area!$E$12=0,0,MIN(Cadastro_Cargas!$E$10,MAX(Cadastro_Cargas!$F$10,Perfil_Area!$E$12*RANDBETWEEN(85,115)/100))))</f>
        <v>0</v>
      </c>
    </row>
    <row r="6423" ht="15.0" customHeight="1">
      <c r="A6423" s="45">
        <v>45677.0833333333</v>
      </c>
      <c r="B6423" s="35">
        <v>2.0</v>
      </c>
      <c r="C6423" s="35" t="s">
        <v>129</v>
      </c>
      <c r="D6423" s="36" t="s">
        <v>106</v>
      </c>
      <c r="E6423" s="35" t="s">
        <v>173</v>
      </c>
      <c r="F6423" s="46">
        <f>IF(Cadastro_Cargas!$E$11=0,0,IF(Perfil_Area!$E$14=0,0,MIN(Cadastro_Cargas!$E$11,MAX(Cadastro_Cargas!$F$11,Perfil_Area!$E$14*RANDBETWEEN(85,115)/100))))</f>
        <v>2.367013373</v>
      </c>
    </row>
    <row r="6424" ht="15.0" customHeight="1">
      <c r="A6424" s="45">
        <v>45677.0833333333</v>
      </c>
      <c r="B6424" s="35">
        <v>2.0</v>
      </c>
      <c r="C6424" s="35" t="s">
        <v>129</v>
      </c>
      <c r="D6424" s="36" t="s">
        <v>107</v>
      </c>
      <c r="E6424" s="35" t="s">
        <v>173</v>
      </c>
      <c r="F6424" s="46">
        <f>IF(Cadastro_Cargas!$E$12=0,0,IF(Perfil_Area!$E$16=0,0,MIN(Cadastro_Cargas!$E$12,MAX(Cadastro_Cargas!$F$12,Perfil_Area!$E$16*RANDBETWEEN(85,115)/100))))</f>
        <v>0.184</v>
      </c>
    </row>
    <row r="6425" ht="15.0" customHeight="1">
      <c r="A6425" s="45">
        <v>45677.0833333333</v>
      </c>
      <c r="B6425" s="35">
        <v>2.0</v>
      </c>
      <c r="C6425" s="35" t="s">
        <v>129</v>
      </c>
      <c r="D6425" s="39" t="s">
        <v>31</v>
      </c>
      <c r="E6425" s="35" t="s">
        <v>174</v>
      </c>
      <c r="F6425" s="46">
        <f>IF(Cadastro_Cargas!$E$13=0,0,IF(Perfil_Area!$E$4=0,0,MIN(Cadastro_Cargas!$E$13,MAX(Cadastro_Cargas!$F$13,Perfil_Area!$E$4*RANDBETWEEN(85,115)/100))))</f>
        <v>1.1175</v>
      </c>
    </row>
    <row r="6426" ht="15.0" customHeight="1">
      <c r="A6426" s="45">
        <v>45677.0833333333</v>
      </c>
      <c r="B6426" s="35">
        <v>2.0</v>
      </c>
      <c r="C6426" s="35" t="s">
        <v>129</v>
      </c>
      <c r="D6426" s="40" t="s">
        <v>44</v>
      </c>
      <c r="E6426" s="35" t="s">
        <v>174</v>
      </c>
      <c r="F6426" s="46">
        <f>IF(Cadastro_Cargas!$E$14=0,0,IF(Perfil_Area!$E$6=0,0,MIN(Cadastro_Cargas!$E$14,MAX(Cadastro_Cargas!$F$14,Perfil_Area!$E$6*RANDBETWEEN(85,115)/100))))</f>
        <v>0.42552</v>
      </c>
    </row>
    <row r="6427" ht="15.0" customHeight="1">
      <c r="A6427" s="45">
        <v>45677.0833333333</v>
      </c>
      <c r="B6427" s="35">
        <v>2.0</v>
      </c>
      <c r="C6427" s="35" t="s">
        <v>129</v>
      </c>
      <c r="D6427" s="41" t="s">
        <v>56</v>
      </c>
      <c r="E6427" s="35" t="s">
        <v>174</v>
      </c>
      <c r="F6427" s="46">
        <f>IF(Cadastro_Cargas!$E$15=0,0,IF(Perfil_Area!$E$8=0,0,MIN(Cadastro_Cargas!$E$15,MAX(Cadastro_Cargas!$F$15,Perfil_Area!$E$8*RANDBETWEEN(85,115)/100))))</f>
        <v>0.336</v>
      </c>
    </row>
    <row r="6428" ht="15.0" customHeight="1">
      <c r="A6428" s="45">
        <v>45677.125</v>
      </c>
      <c r="B6428" s="35">
        <v>3.0</v>
      </c>
      <c r="C6428" s="35" t="s">
        <v>128</v>
      </c>
      <c r="D6428" s="36" t="s">
        <v>104</v>
      </c>
      <c r="E6428" s="35" t="s">
        <v>173</v>
      </c>
      <c r="F6428" s="46">
        <f>IF(Cadastro_Cargas!$E$2=0,0,IF(Perfil_Area!$F$9=0,0,MIN(Cadastro_Cargas!$E$2,MAX(Cadastro_Cargas!$F$2,Perfil_Area!$F$9*RANDBETWEEN(85,115)/100))))</f>
        <v>3.68</v>
      </c>
    </row>
    <row r="6429" ht="15.0" customHeight="1">
      <c r="A6429" s="45">
        <v>45677.125</v>
      </c>
      <c r="B6429" s="35">
        <v>3.0</v>
      </c>
      <c r="C6429" s="35" t="s">
        <v>128</v>
      </c>
      <c r="D6429" s="36" t="s">
        <v>105</v>
      </c>
      <c r="E6429" s="35" t="s">
        <v>173</v>
      </c>
      <c r="F6429" s="46">
        <f>IF(Cadastro_Cargas!$E$3=0,0,IF(Perfil_Area!$F$11=0,0,MIN(Cadastro_Cargas!$E$3,MAX(Cadastro_Cargas!$F$3,Perfil_Area!$F$11*RANDBETWEEN(85,115)/100))))</f>
        <v>0</v>
      </c>
    </row>
    <row r="6430" ht="15.0" customHeight="1">
      <c r="A6430" s="45">
        <v>45677.125</v>
      </c>
      <c r="B6430" s="35">
        <v>3.0</v>
      </c>
      <c r="C6430" s="35" t="s">
        <v>128</v>
      </c>
      <c r="D6430" s="36" t="s">
        <v>106</v>
      </c>
      <c r="E6430" s="35" t="s">
        <v>173</v>
      </c>
      <c r="F6430" s="46">
        <f>IF(Cadastro_Cargas!$E$4=0,0,IF(Perfil_Area!$F$13=0,0,MIN(Cadastro_Cargas!$E$4,MAX(Cadastro_Cargas!$F$4,Perfil_Area!$F$13*RANDBETWEEN(85,115)/100))))</f>
        <v>0</v>
      </c>
    </row>
    <row r="6431" ht="15.0" customHeight="1">
      <c r="A6431" s="45">
        <v>45677.125</v>
      </c>
      <c r="B6431" s="35">
        <v>3.0</v>
      </c>
      <c r="C6431" s="35" t="s">
        <v>128</v>
      </c>
      <c r="D6431" s="36" t="s">
        <v>107</v>
      </c>
      <c r="E6431" s="35" t="s">
        <v>173</v>
      </c>
      <c r="F6431" s="46">
        <f>IF(Cadastro_Cargas!$E$5=0,0,IF(Perfil_Area!$F$15=0,0,MIN(Cadastro_Cargas!$E$5,MAX(Cadastro_Cargas!$F$5,Perfil_Area!$F$15*RANDBETWEEN(85,115)/100))))</f>
        <v>0.2</v>
      </c>
    </row>
    <row r="6432" ht="15.0" customHeight="1">
      <c r="A6432" s="45">
        <v>45677.125</v>
      </c>
      <c r="B6432" s="35">
        <v>3.0</v>
      </c>
      <c r="C6432" s="35" t="s">
        <v>128</v>
      </c>
      <c r="D6432" s="39" t="s">
        <v>31</v>
      </c>
      <c r="E6432" s="35" t="s">
        <v>174</v>
      </c>
      <c r="F6432" s="46">
        <f>IF(Cadastro_Cargas!$E$6=0,0,IF(Perfil_Area!$F$3=0,0,MIN(Cadastro_Cargas!$E$6,MAX(Cadastro_Cargas!$F$6,Perfil_Area!$F$3*RANDBETWEEN(85,115)/100))))</f>
        <v>0.606</v>
      </c>
    </row>
    <row r="6433" ht="15.0" customHeight="1">
      <c r="A6433" s="45">
        <v>45677.125</v>
      </c>
      <c r="B6433" s="35">
        <v>3.0</v>
      </c>
      <c r="C6433" s="35" t="s">
        <v>128</v>
      </c>
      <c r="D6433" s="40" t="s">
        <v>44</v>
      </c>
      <c r="E6433" s="35" t="s">
        <v>174</v>
      </c>
      <c r="F6433" s="46">
        <f>IF(Cadastro_Cargas!$E$7=0,0,IF(Perfil_Area!$F$5=0,0,MIN(Cadastro_Cargas!$E$7,MAX(Cadastro_Cargas!$F$7,Perfil_Area!$F$5*RANDBETWEEN(85,115)/100))))</f>
        <v>0.25756</v>
      </c>
    </row>
    <row r="6434" ht="15.0" customHeight="1">
      <c r="A6434" s="45">
        <v>45677.125</v>
      </c>
      <c r="B6434" s="35">
        <v>3.0</v>
      </c>
      <c r="C6434" s="35" t="s">
        <v>128</v>
      </c>
      <c r="D6434" s="41" t="s">
        <v>56</v>
      </c>
      <c r="E6434" s="35" t="s">
        <v>174</v>
      </c>
      <c r="F6434" s="46">
        <f>IF(Cadastro_Cargas!$E$8=0,0,IF(Perfil_Area!$F$7=0,0,MIN(Cadastro_Cargas!$E$8,MAX(Cadastro_Cargas!$F$8,Perfil_Area!$F$7*RANDBETWEEN(85,115)/100))))</f>
        <v>0.176</v>
      </c>
    </row>
    <row r="6435" ht="15.0" customHeight="1">
      <c r="A6435" s="45">
        <v>45677.125</v>
      </c>
      <c r="B6435" s="35">
        <v>3.0</v>
      </c>
      <c r="C6435" s="35" t="s">
        <v>129</v>
      </c>
      <c r="D6435" s="36" t="s">
        <v>104</v>
      </c>
      <c r="E6435" s="35" t="s">
        <v>173</v>
      </c>
      <c r="F6435" s="46">
        <f>IF(Cadastro_Cargas!$E$9=0,0,IF(Perfil_Area!$F$10=0,0,MIN(Cadastro_Cargas!$E$9,MAX(Cadastro_Cargas!$F$9,Perfil_Area!$F$10*RANDBETWEEN(85,115)/100))))</f>
        <v>7.44</v>
      </c>
    </row>
    <row r="6436" ht="15.0" customHeight="1">
      <c r="A6436" s="45">
        <v>45677.125</v>
      </c>
      <c r="B6436" s="35">
        <v>3.0</v>
      </c>
      <c r="C6436" s="35" t="s">
        <v>129</v>
      </c>
      <c r="D6436" s="36" t="s">
        <v>105</v>
      </c>
      <c r="E6436" s="35" t="s">
        <v>173</v>
      </c>
      <c r="F6436" s="46">
        <f>IF(Cadastro_Cargas!$E$10=0,0,IF(Perfil_Area!$F$12=0,0,MIN(Cadastro_Cargas!$E$10,MAX(Cadastro_Cargas!$F$10,Perfil_Area!$F$12*RANDBETWEEN(85,115)/100))))</f>
        <v>0</v>
      </c>
    </row>
    <row r="6437" ht="15.0" customHeight="1">
      <c r="A6437" s="45">
        <v>45677.125</v>
      </c>
      <c r="B6437" s="35">
        <v>3.0</v>
      </c>
      <c r="C6437" s="35" t="s">
        <v>129</v>
      </c>
      <c r="D6437" s="36" t="s">
        <v>106</v>
      </c>
      <c r="E6437" s="35" t="s">
        <v>173</v>
      </c>
      <c r="F6437" s="46">
        <f>IF(Cadastro_Cargas!$E$11=0,0,IF(Perfil_Area!$F$14=0,0,MIN(Cadastro_Cargas!$E$11,MAX(Cadastro_Cargas!$F$11,Perfil_Area!$F$14*RANDBETWEEN(85,115)/100))))</f>
        <v>2.057750371</v>
      </c>
    </row>
    <row r="6438" ht="15.0" customHeight="1">
      <c r="A6438" s="45">
        <v>45677.125</v>
      </c>
      <c r="B6438" s="35">
        <v>3.0</v>
      </c>
      <c r="C6438" s="35" t="s">
        <v>129</v>
      </c>
      <c r="D6438" s="36" t="s">
        <v>107</v>
      </c>
      <c r="E6438" s="35" t="s">
        <v>173</v>
      </c>
      <c r="F6438" s="46">
        <f>IF(Cadastro_Cargas!$E$12=0,0,IF(Perfil_Area!$F$16=0,0,MIN(Cadastro_Cargas!$E$12,MAX(Cadastro_Cargas!$F$12,Perfil_Area!$F$16*RANDBETWEEN(85,115)/100))))</f>
        <v>0.194</v>
      </c>
    </row>
    <row r="6439" ht="15.0" customHeight="1">
      <c r="A6439" s="45">
        <v>45677.125</v>
      </c>
      <c r="B6439" s="35">
        <v>3.0</v>
      </c>
      <c r="C6439" s="35" t="s">
        <v>129</v>
      </c>
      <c r="D6439" s="39" t="s">
        <v>31</v>
      </c>
      <c r="E6439" s="35" t="s">
        <v>174</v>
      </c>
      <c r="F6439" s="46">
        <f>IF(Cadastro_Cargas!$E$13=0,0,IF(Perfil_Area!$F$4=0,0,MIN(Cadastro_Cargas!$E$13,MAX(Cadastro_Cargas!$F$13,Perfil_Area!$F$4*RANDBETWEEN(85,115)/100))))</f>
        <v>1.1175</v>
      </c>
    </row>
    <row r="6440" ht="15.0" customHeight="1">
      <c r="A6440" s="45">
        <v>45677.125</v>
      </c>
      <c r="B6440" s="35">
        <v>3.0</v>
      </c>
      <c r="C6440" s="35" t="s">
        <v>129</v>
      </c>
      <c r="D6440" s="40" t="s">
        <v>44</v>
      </c>
      <c r="E6440" s="35" t="s">
        <v>174</v>
      </c>
      <c r="F6440" s="46">
        <f>IF(Cadastro_Cargas!$E$14=0,0,IF(Perfil_Area!$F$6=0,0,MIN(Cadastro_Cargas!$E$14,MAX(Cadastro_Cargas!$F$14,Perfil_Area!$F$6*RANDBETWEEN(85,115)/100))))</f>
        <v>0.42552</v>
      </c>
    </row>
    <row r="6441" ht="15.0" customHeight="1">
      <c r="A6441" s="45">
        <v>45677.125</v>
      </c>
      <c r="B6441" s="35">
        <v>3.0</v>
      </c>
      <c r="C6441" s="35" t="s">
        <v>129</v>
      </c>
      <c r="D6441" s="41" t="s">
        <v>56</v>
      </c>
      <c r="E6441" s="35" t="s">
        <v>174</v>
      </c>
      <c r="F6441" s="46">
        <f>IF(Cadastro_Cargas!$E$15=0,0,IF(Perfil_Area!$F$8=0,0,MIN(Cadastro_Cargas!$E$15,MAX(Cadastro_Cargas!$F$15,Perfil_Area!$F$8*RANDBETWEEN(85,115)/100))))</f>
        <v>0.31248</v>
      </c>
    </row>
    <row r="6442" ht="15.0" customHeight="1">
      <c r="A6442" s="45">
        <v>45677.1666666667</v>
      </c>
      <c r="B6442" s="35">
        <v>4.0</v>
      </c>
      <c r="C6442" s="35" t="s">
        <v>128</v>
      </c>
      <c r="D6442" s="36" t="s">
        <v>104</v>
      </c>
      <c r="E6442" s="35" t="s">
        <v>173</v>
      </c>
      <c r="F6442" s="46">
        <f>IF(Cadastro_Cargas!$E$2=0,0,IF(Perfil_Area!$G$9=0,0,MIN(Cadastro_Cargas!$E$2,MAX(Cadastro_Cargas!$F$2,Perfil_Area!$G$9*RANDBETWEEN(85,115)/100))))</f>
        <v>4</v>
      </c>
    </row>
    <row r="6443" ht="15.0" customHeight="1">
      <c r="A6443" s="45">
        <v>45677.1666666667</v>
      </c>
      <c r="B6443" s="35">
        <v>4.0</v>
      </c>
      <c r="C6443" s="35" t="s">
        <v>128</v>
      </c>
      <c r="D6443" s="36" t="s">
        <v>105</v>
      </c>
      <c r="E6443" s="35" t="s">
        <v>173</v>
      </c>
      <c r="F6443" s="46">
        <f>IF(Cadastro_Cargas!$E$3=0,0,IF(Perfil_Area!$G$11=0,0,MIN(Cadastro_Cargas!$E$3,MAX(Cadastro_Cargas!$F$3,Perfil_Area!$G$11*RANDBETWEEN(85,115)/100))))</f>
        <v>0</v>
      </c>
    </row>
    <row r="6444" ht="15.0" customHeight="1">
      <c r="A6444" s="45">
        <v>45677.1666666667</v>
      </c>
      <c r="B6444" s="35">
        <v>4.0</v>
      </c>
      <c r="C6444" s="35" t="s">
        <v>128</v>
      </c>
      <c r="D6444" s="36" t="s">
        <v>106</v>
      </c>
      <c r="E6444" s="35" t="s">
        <v>173</v>
      </c>
      <c r="F6444" s="46">
        <f>IF(Cadastro_Cargas!$E$4=0,0,IF(Perfil_Area!$G$13=0,0,MIN(Cadastro_Cargas!$E$4,MAX(Cadastro_Cargas!$F$4,Perfil_Area!$G$13*RANDBETWEEN(85,115)/100))))</f>
        <v>0</v>
      </c>
    </row>
    <row r="6445" ht="15.0" customHeight="1">
      <c r="A6445" s="45">
        <v>45677.1666666667</v>
      </c>
      <c r="B6445" s="35">
        <v>4.0</v>
      </c>
      <c r="C6445" s="35" t="s">
        <v>128</v>
      </c>
      <c r="D6445" s="36" t="s">
        <v>107</v>
      </c>
      <c r="E6445" s="35" t="s">
        <v>173</v>
      </c>
      <c r="F6445" s="46">
        <f>IF(Cadastro_Cargas!$E$5=0,0,IF(Perfil_Area!$G$15=0,0,MIN(Cadastro_Cargas!$E$5,MAX(Cadastro_Cargas!$F$5,Perfil_Area!$G$15*RANDBETWEEN(85,115)/100))))</f>
        <v>0.176</v>
      </c>
    </row>
    <row r="6446" ht="15.0" customHeight="1">
      <c r="A6446" s="45">
        <v>45677.1666666667</v>
      </c>
      <c r="B6446" s="35">
        <v>4.0</v>
      </c>
      <c r="C6446" s="35" t="s">
        <v>128</v>
      </c>
      <c r="D6446" s="39" t="s">
        <v>31</v>
      </c>
      <c r="E6446" s="35" t="s">
        <v>174</v>
      </c>
      <c r="F6446" s="46">
        <f>IF(Cadastro_Cargas!$E$6=0,0,IF(Perfil_Area!$G$3=0,0,MIN(Cadastro_Cargas!$E$6,MAX(Cadastro_Cargas!$F$6,Perfil_Area!$G$3*RANDBETWEEN(85,115)/100))))</f>
        <v>0.606</v>
      </c>
    </row>
    <row r="6447" ht="15.0" customHeight="1">
      <c r="A6447" s="45">
        <v>45677.1666666667</v>
      </c>
      <c r="B6447" s="35">
        <v>4.0</v>
      </c>
      <c r="C6447" s="35" t="s">
        <v>128</v>
      </c>
      <c r="D6447" s="40" t="s">
        <v>44</v>
      </c>
      <c r="E6447" s="35" t="s">
        <v>174</v>
      </c>
      <c r="F6447" s="46">
        <f>IF(Cadastro_Cargas!$E$7=0,0,IF(Perfil_Area!$G$5=0,0,MIN(Cadastro_Cargas!$E$7,MAX(Cadastro_Cargas!$F$7,Perfil_Area!$G$5*RANDBETWEEN(85,115)/100))))</f>
        <v>0.31236</v>
      </c>
    </row>
    <row r="6448" ht="15.0" customHeight="1">
      <c r="A6448" s="45">
        <v>45677.1666666667</v>
      </c>
      <c r="B6448" s="35">
        <v>4.0</v>
      </c>
      <c r="C6448" s="35" t="s">
        <v>128</v>
      </c>
      <c r="D6448" s="41" t="s">
        <v>56</v>
      </c>
      <c r="E6448" s="35" t="s">
        <v>174</v>
      </c>
      <c r="F6448" s="46">
        <f>IF(Cadastro_Cargas!$E$8=0,0,IF(Perfil_Area!$G$7=0,0,MIN(Cadastro_Cargas!$E$8,MAX(Cadastro_Cargas!$F$8,Perfil_Area!$G$7*RANDBETWEEN(85,115)/100))))</f>
        <v>0.14694</v>
      </c>
    </row>
    <row r="6449" ht="15.0" customHeight="1">
      <c r="A6449" s="45">
        <v>45677.1666666667</v>
      </c>
      <c r="B6449" s="35">
        <v>4.0</v>
      </c>
      <c r="C6449" s="35" t="s">
        <v>129</v>
      </c>
      <c r="D6449" s="36" t="s">
        <v>104</v>
      </c>
      <c r="E6449" s="35" t="s">
        <v>173</v>
      </c>
      <c r="F6449" s="46">
        <f>IF(Cadastro_Cargas!$E$9=0,0,IF(Perfil_Area!$G$10=0,0,MIN(Cadastro_Cargas!$E$9,MAX(Cadastro_Cargas!$F$9,Perfil_Area!$G$10*RANDBETWEEN(85,115)/100))))</f>
        <v>7.52</v>
      </c>
    </row>
    <row r="6450" ht="15.0" customHeight="1">
      <c r="A6450" s="45">
        <v>45677.1666666667</v>
      </c>
      <c r="B6450" s="35">
        <v>4.0</v>
      </c>
      <c r="C6450" s="35" t="s">
        <v>129</v>
      </c>
      <c r="D6450" s="36" t="s">
        <v>105</v>
      </c>
      <c r="E6450" s="35" t="s">
        <v>173</v>
      </c>
      <c r="F6450" s="46">
        <f>IF(Cadastro_Cargas!$E$10=0,0,IF(Perfil_Area!$G$12=0,0,MIN(Cadastro_Cargas!$E$10,MAX(Cadastro_Cargas!$F$10,Perfil_Area!$G$12*RANDBETWEEN(85,115)/100))))</f>
        <v>0</v>
      </c>
    </row>
    <row r="6451" ht="15.0" customHeight="1">
      <c r="A6451" s="45">
        <v>45677.1666666667</v>
      </c>
      <c r="B6451" s="35">
        <v>4.0</v>
      </c>
      <c r="C6451" s="35" t="s">
        <v>129</v>
      </c>
      <c r="D6451" s="36" t="s">
        <v>106</v>
      </c>
      <c r="E6451" s="35" t="s">
        <v>173</v>
      </c>
      <c r="F6451" s="46">
        <f>IF(Cadastro_Cargas!$E$11=0,0,IF(Perfil_Area!$G$14=0,0,MIN(Cadastro_Cargas!$E$11,MAX(Cadastro_Cargas!$F$11,Perfil_Area!$G$14*RANDBETWEEN(85,115)/100))))</f>
        <v>2.104653789</v>
      </c>
    </row>
    <row r="6452" ht="15.0" customHeight="1">
      <c r="A6452" s="45">
        <v>45677.1666666667</v>
      </c>
      <c r="B6452" s="35">
        <v>4.0</v>
      </c>
      <c r="C6452" s="35" t="s">
        <v>129</v>
      </c>
      <c r="D6452" s="36" t="s">
        <v>107</v>
      </c>
      <c r="E6452" s="35" t="s">
        <v>173</v>
      </c>
      <c r="F6452" s="46">
        <f>IF(Cadastro_Cargas!$E$12=0,0,IF(Perfil_Area!$G$16=0,0,MIN(Cadastro_Cargas!$E$12,MAX(Cadastro_Cargas!$F$12,Perfil_Area!$G$16*RANDBETWEEN(85,115)/100))))</f>
        <v>0.2</v>
      </c>
    </row>
    <row r="6453" ht="15.0" customHeight="1">
      <c r="A6453" s="45">
        <v>45677.1666666667</v>
      </c>
      <c r="B6453" s="35">
        <v>4.0</v>
      </c>
      <c r="C6453" s="35" t="s">
        <v>129</v>
      </c>
      <c r="D6453" s="39" t="s">
        <v>31</v>
      </c>
      <c r="E6453" s="35" t="s">
        <v>174</v>
      </c>
      <c r="F6453" s="46">
        <f>IF(Cadastro_Cargas!$E$13=0,0,IF(Perfil_Area!$G$4=0,0,MIN(Cadastro_Cargas!$E$13,MAX(Cadastro_Cargas!$F$13,Perfil_Area!$G$4*RANDBETWEEN(85,115)/100))))</f>
        <v>1.1175</v>
      </c>
    </row>
    <row r="6454" ht="15.0" customHeight="1">
      <c r="A6454" s="45">
        <v>45677.1666666667</v>
      </c>
      <c r="B6454" s="35">
        <v>4.0</v>
      </c>
      <c r="C6454" s="35" t="s">
        <v>129</v>
      </c>
      <c r="D6454" s="40" t="s">
        <v>44</v>
      </c>
      <c r="E6454" s="35" t="s">
        <v>174</v>
      </c>
      <c r="F6454" s="46">
        <f>IF(Cadastro_Cargas!$E$14=0,0,IF(Perfil_Area!$G$6=0,0,MIN(Cadastro_Cargas!$E$14,MAX(Cadastro_Cargas!$F$14,Perfil_Area!$G$6*RANDBETWEEN(85,115)/100))))</f>
        <v>0.39006</v>
      </c>
    </row>
    <row r="6455" ht="15.0" customHeight="1">
      <c r="A6455" s="45">
        <v>45677.1666666667</v>
      </c>
      <c r="B6455" s="35">
        <v>4.0</v>
      </c>
      <c r="C6455" s="35" t="s">
        <v>129</v>
      </c>
      <c r="D6455" s="41" t="s">
        <v>56</v>
      </c>
      <c r="E6455" s="35" t="s">
        <v>174</v>
      </c>
      <c r="F6455" s="46">
        <f>IF(Cadastro_Cargas!$E$15=0,0,IF(Perfil_Area!$G$8=0,0,MIN(Cadastro_Cargas!$E$15,MAX(Cadastro_Cargas!$F$15,Perfil_Area!$G$8*RANDBETWEEN(85,115)/100))))</f>
        <v>0.32742</v>
      </c>
    </row>
    <row r="6456" ht="15.0" customHeight="1">
      <c r="A6456" s="45">
        <v>45677.2083333333</v>
      </c>
      <c r="B6456" s="35">
        <v>5.0</v>
      </c>
      <c r="C6456" s="35" t="s">
        <v>128</v>
      </c>
      <c r="D6456" s="36" t="s">
        <v>104</v>
      </c>
      <c r="E6456" s="35" t="s">
        <v>173</v>
      </c>
      <c r="F6456" s="46">
        <f>IF(Cadastro_Cargas!$E$2=0,0,IF(Perfil_Area!$H$9=0,0,MIN(Cadastro_Cargas!$E$2,MAX(Cadastro_Cargas!$F$2,Perfil_Area!$H$9*RANDBETWEEN(85,115)/100))))</f>
        <v>0</v>
      </c>
    </row>
    <row r="6457" ht="15.0" customHeight="1">
      <c r="A6457" s="45">
        <v>45677.2083333333</v>
      </c>
      <c r="B6457" s="35">
        <v>5.0</v>
      </c>
      <c r="C6457" s="35" t="s">
        <v>128</v>
      </c>
      <c r="D6457" s="36" t="s">
        <v>105</v>
      </c>
      <c r="E6457" s="35" t="s">
        <v>173</v>
      </c>
      <c r="F6457" s="46">
        <f>IF(Cadastro_Cargas!$E$3=0,0,IF(Perfil_Area!$H$11=0,0,MIN(Cadastro_Cargas!$E$3,MAX(Cadastro_Cargas!$F$3,Perfil_Area!$H$11*RANDBETWEEN(85,115)/100))))</f>
        <v>0</v>
      </c>
    </row>
    <row r="6458" ht="15.0" customHeight="1">
      <c r="A6458" s="45">
        <v>45677.2083333333</v>
      </c>
      <c r="B6458" s="35">
        <v>5.0</v>
      </c>
      <c r="C6458" s="35" t="s">
        <v>128</v>
      </c>
      <c r="D6458" s="36" t="s">
        <v>106</v>
      </c>
      <c r="E6458" s="35" t="s">
        <v>173</v>
      </c>
      <c r="F6458" s="46">
        <f>IF(Cadastro_Cargas!$E$4=0,0,IF(Perfil_Area!$H$13=0,0,MIN(Cadastro_Cargas!$E$4,MAX(Cadastro_Cargas!$F$4,Perfil_Area!$H$13*RANDBETWEEN(85,115)/100))))</f>
        <v>0</v>
      </c>
    </row>
    <row r="6459" ht="15.0" customHeight="1">
      <c r="A6459" s="45">
        <v>45677.2083333333</v>
      </c>
      <c r="B6459" s="35">
        <v>5.0</v>
      </c>
      <c r="C6459" s="35" t="s">
        <v>128</v>
      </c>
      <c r="D6459" s="36" t="s">
        <v>107</v>
      </c>
      <c r="E6459" s="35" t="s">
        <v>173</v>
      </c>
      <c r="F6459" s="46">
        <f>IF(Cadastro_Cargas!$E$5=0,0,IF(Perfil_Area!$H$15=0,0,MIN(Cadastro_Cargas!$E$5,MAX(Cadastro_Cargas!$F$5,Perfil_Area!$H$15*RANDBETWEEN(85,115)/100))))</f>
        <v>0.2</v>
      </c>
    </row>
    <row r="6460" ht="15.0" customHeight="1">
      <c r="A6460" s="45">
        <v>45677.2083333333</v>
      </c>
      <c r="B6460" s="35">
        <v>5.0</v>
      </c>
      <c r="C6460" s="35" t="s">
        <v>128</v>
      </c>
      <c r="D6460" s="39" t="s">
        <v>31</v>
      </c>
      <c r="E6460" s="35" t="s">
        <v>174</v>
      </c>
      <c r="F6460" s="46">
        <f>IF(Cadastro_Cargas!$E$6=0,0,IF(Perfil_Area!$H$3=0,0,MIN(Cadastro_Cargas!$E$6,MAX(Cadastro_Cargas!$F$6,Perfil_Area!$H$3*RANDBETWEEN(85,115)/100))))</f>
        <v>0.606</v>
      </c>
    </row>
    <row r="6461" ht="15.0" customHeight="1">
      <c r="A6461" s="45">
        <v>45677.2083333333</v>
      </c>
      <c r="B6461" s="35">
        <v>5.0</v>
      </c>
      <c r="C6461" s="35" t="s">
        <v>128</v>
      </c>
      <c r="D6461" s="40" t="s">
        <v>44</v>
      </c>
      <c r="E6461" s="35" t="s">
        <v>174</v>
      </c>
      <c r="F6461" s="46">
        <f>IF(Cadastro_Cargas!$E$7=0,0,IF(Perfil_Area!$H$5=0,0,MIN(Cadastro_Cargas!$E$7,MAX(Cadastro_Cargas!$F$7,Perfil_Area!$H$5*RANDBETWEEN(85,115)/100))))</f>
        <v>0.354</v>
      </c>
    </row>
    <row r="6462" ht="15.0" customHeight="1">
      <c r="A6462" s="45">
        <v>45677.2083333333</v>
      </c>
      <c r="B6462" s="35">
        <v>5.0</v>
      </c>
      <c r="C6462" s="35" t="s">
        <v>128</v>
      </c>
      <c r="D6462" s="41" t="s">
        <v>56</v>
      </c>
      <c r="E6462" s="35" t="s">
        <v>174</v>
      </c>
      <c r="F6462" s="46">
        <f>IF(Cadastro_Cargas!$E$8=0,0,IF(Perfil_Area!$H$7=0,0,MIN(Cadastro_Cargas!$E$8,MAX(Cadastro_Cargas!$F$8,Perfil_Area!$H$7*RANDBETWEEN(85,115)/100))))</f>
        <v>0.09804</v>
      </c>
    </row>
    <row r="6463" ht="15.0" customHeight="1">
      <c r="A6463" s="45">
        <v>45677.2083333333</v>
      </c>
      <c r="B6463" s="35">
        <v>5.0</v>
      </c>
      <c r="C6463" s="35" t="s">
        <v>129</v>
      </c>
      <c r="D6463" s="36" t="s">
        <v>104</v>
      </c>
      <c r="E6463" s="35" t="s">
        <v>173</v>
      </c>
      <c r="F6463" s="46">
        <f>IF(Cadastro_Cargas!$E$9=0,0,IF(Perfil_Area!$H$10=0,0,MIN(Cadastro_Cargas!$E$9,MAX(Cadastro_Cargas!$F$9,Perfil_Area!$H$10*RANDBETWEEN(85,115)/100))))</f>
        <v>0</v>
      </c>
    </row>
    <row r="6464" ht="15.0" customHeight="1">
      <c r="A6464" s="45">
        <v>45677.2083333333</v>
      </c>
      <c r="B6464" s="35">
        <v>5.0</v>
      </c>
      <c r="C6464" s="35" t="s">
        <v>129</v>
      </c>
      <c r="D6464" s="36" t="s">
        <v>105</v>
      </c>
      <c r="E6464" s="35" t="s">
        <v>173</v>
      </c>
      <c r="F6464" s="46">
        <f>IF(Cadastro_Cargas!$E$10=0,0,IF(Perfil_Area!$H$12=0,0,MIN(Cadastro_Cargas!$E$10,MAX(Cadastro_Cargas!$F$10,Perfil_Area!$H$12*RANDBETWEEN(85,115)/100))))</f>
        <v>0</v>
      </c>
    </row>
    <row r="6465" ht="15.0" customHeight="1">
      <c r="A6465" s="45">
        <v>45677.2083333333</v>
      </c>
      <c r="B6465" s="35">
        <v>5.0</v>
      </c>
      <c r="C6465" s="35" t="s">
        <v>129</v>
      </c>
      <c r="D6465" s="36" t="s">
        <v>106</v>
      </c>
      <c r="E6465" s="35" t="s">
        <v>173</v>
      </c>
      <c r="F6465" s="46">
        <f>IF(Cadastro_Cargas!$E$11=0,0,IF(Perfil_Area!$H$14=0,0,MIN(Cadastro_Cargas!$E$11,MAX(Cadastro_Cargas!$F$11,Perfil_Area!$H$14*RANDBETWEEN(85,115)/100))))</f>
        <v>2.284315007</v>
      </c>
    </row>
    <row r="6466" ht="15.0" customHeight="1">
      <c r="A6466" s="45">
        <v>45677.2083333333</v>
      </c>
      <c r="B6466" s="35">
        <v>5.0</v>
      </c>
      <c r="C6466" s="35" t="s">
        <v>129</v>
      </c>
      <c r="D6466" s="36" t="s">
        <v>107</v>
      </c>
      <c r="E6466" s="35" t="s">
        <v>173</v>
      </c>
      <c r="F6466" s="46">
        <f>IF(Cadastro_Cargas!$E$12=0,0,IF(Perfil_Area!$H$16=0,0,MIN(Cadastro_Cargas!$E$12,MAX(Cadastro_Cargas!$F$12,Perfil_Area!$H$16*RANDBETWEEN(85,115)/100))))</f>
        <v>0.17</v>
      </c>
    </row>
    <row r="6467" ht="15.0" customHeight="1">
      <c r="A6467" s="45">
        <v>45677.2083333333</v>
      </c>
      <c r="B6467" s="35">
        <v>5.0</v>
      </c>
      <c r="C6467" s="35" t="s">
        <v>129</v>
      </c>
      <c r="D6467" s="39" t="s">
        <v>31</v>
      </c>
      <c r="E6467" s="35" t="s">
        <v>174</v>
      </c>
      <c r="F6467" s="46">
        <f>IF(Cadastro_Cargas!$E$13=0,0,IF(Perfil_Area!$H$4=0,0,MIN(Cadastro_Cargas!$E$13,MAX(Cadastro_Cargas!$F$13,Perfil_Area!$H$4*RANDBETWEEN(85,115)/100))))</f>
        <v>1.1175</v>
      </c>
    </row>
    <row r="6468" ht="15.0" customHeight="1">
      <c r="A6468" s="45">
        <v>45677.2083333333</v>
      </c>
      <c r="B6468" s="35">
        <v>5.0</v>
      </c>
      <c r="C6468" s="35" t="s">
        <v>129</v>
      </c>
      <c r="D6468" s="40" t="s">
        <v>44</v>
      </c>
      <c r="E6468" s="35" t="s">
        <v>174</v>
      </c>
      <c r="F6468" s="46">
        <f>IF(Cadastro_Cargas!$E$14=0,0,IF(Perfil_Area!$H$6=0,0,MIN(Cadastro_Cargas!$E$14,MAX(Cadastro_Cargas!$F$14,Perfil_Area!$H$6*RANDBETWEEN(85,115)/100))))</f>
        <v>0.514</v>
      </c>
    </row>
    <row r="6469" ht="15.0" customHeight="1">
      <c r="A6469" s="45">
        <v>45677.2083333333</v>
      </c>
      <c r="B6469" s="35">
        <v>5.0</v>
      </c>
      <c r="C6469" s="35" t="s">
        <v>129</v>
      </c>
      <c r="D6469" s="41" t="s">
        <v>56</v>
      </c>
      <c r="E6469" s="35" t="s">
        <v>174</v>
      </c>
      <c r="F6469" s="46">
        <f>IF(Cadastro_Cargas!$E$15=0,0,IF(Perfil_Area!$H$8=0,0,MIN(Cadastro_Cargas!$E$15,MAX(Cadastro_Cargas!$F$15,Perfil_Area!$H$8*RANDBETWEEN(85,115)/100))))</f>
        <v>0.25086</v>
      </c>
    </row>
    <row r="6470" ht="15.0" customHeight="1">
      <c r="A6470" s="45">
        <v>45677.25</v>
      </c>
      <c r="B6470" s="35">
        <v>6.0</v>
      </c>
      <c r="C6470" s="35" t="s">
        <v>128</v>
      </c>
      <c r="D6470" s="36" t="s">
        <v>104</v>
      </c>
      <c r="E6470" s="35" t="s">
        <v>173</v>
      </c>
      <c r="F6470" s="46">
        <f>IF(Cadastro_Cargas!$E$2=0,0,IF(Perfil_Area!$I$9=0,0,MIN(Cadastro_Cargas!$E$2,MAX(Cadastro_Cargas!$F$2,Perfil_Area!$I$9*RANDBETWEEN(85,115)/100))))</f>
        <v>0</v>
      </c>
    </row>
    <row r="6471" ht="15.0" customHeight="1">
      <c r="A6471" s="45">
        <v>45677.25</v>
      </c>
      <c r="B6471" s="35">
        <v>6.0</v>
      </c>
      <c r="C6471" s="35" t="s">
        <v>128</v>
      </c>
      <c r="D6471" s="36" t="s">
        <v>105</v>
      </c>
      <c r="E6471" s="35" t="s">
        <v>173</v>
      </c>
      <c r="F6471" s="46">
        <f>IF(Cadastro_Cargas!$E$3=0,0,IF(Perfil_Area!$I$11=0,0,MIN(Cadastro_Cargas!$E$3,MAX(Cadastro_Cargas!$F$3,Perfil_Area!$I$11*RANDBETWEEN(85,115)/100))))</f>
        <v>0</v>
      </c>
    </row>
    <row r="6472" ht="15.0" customHeight="1">
      <c r="A6472" s="45">
        <v>45677.25</v>
      </c>
      <c r="B6472" s="35">
        <v>6.0</v>
      </c>
      <c r="C6472" s="35" t="s">
        <v>128</v>
      </c>
      <c r="D6472" s="36" t="s">
        <v>106</v>
      </c>
      <c r="E6472" s="35" t="s">
        <v>173</v>
      </c>
      <c r="F6472" s="46">
        <f>IF(Cadastro_Cargas!$E$4=0,0,IF(Perfil_Area!$I$13=0,0,MIN(Cadastro_Cargas!$E$4,MAX(Cadastro_Cargas!$F$4,Perfil_Area!$I$13*RANDBETWEEN(85,115)/100))))</f>
        <v>0</v>
      </c>
    </row>
    <row r="6473" ht="15.0" customHeight="1">
      <c r="A6473" s="45">
        <v>45677.25</v>
      </c>
      <c r="B6473" s="35">
        <v>6.0</v>
      </c>
      <c r="C6473" s="35" t="s">
        <v>128</v>
      </c>
      <c r="D6473" s="36" t="s">
        <v>107</v>
      </c>
      <c r="E6473" s="35" t="s">
        <v>173</v>
      </c>
      <c r="F6473" s="46">
        <f>IF(Cadastro_Cargas!$E$5=0,0,IF(Perfil_Area!$I$15=0,0,MIN(Cadastro_Cargas!$E$5,MAX(Cadastro_Cargas!$F$5,Perfil_Area!$I$15*RANDBETWEEN(85,115)/100))))</f>
        <v>0.172</v>
      </c>
    </row>
    <row r="6474" ht="15.0" customHeight="1">
      <c r="A6474" s="45">
        <v>45677.25</v>
      </c>
      <c r="B6474" s="35">
        <v>6.0</v>
      </c>
      <c r="C6474" s="35" t="s">
        <v>128</v>
      </c>
      <c r="D6474" s="39" t="s">
        <v>31</v>
      </c>
      <c r="E6474" s="35" t="s">
        <v>174</v>
      </c>
      <c r="F6474" s="46">
        <f>IF(Cadastro_Cargas!$E$6=0,0,IF(Perfil_Area!$I$3=0,0,MIN(Cadastro_Cargas!$E$6,MAX(Cadastro_Cargas!$F$6,Perfil_Area!$I$3*RANDBETWEEN(85,115)/100))))</f>
        <v>0.606</v>
      </c>
    </row>
    <row r="6475" ht="15.0" customHeight="1">
      <c r="A6475" s="45">
        <v>45677.25</v>
      </c>
      <c r="B6475" s="35">
        <v>6.0</v>
      </c>
      <c r="C6475" s="35" t="s">
        <v>128</v>
      </c>
      <c r="D6475" s="40" t="s">
        <v>44</v>
      </c>
      <c r="E6475" s="35" t="s">
        <v>174</v>
      </c>
      <c r="F6475" s="46">
        <f>IF(Cadastro_Cargas!$E$7=0,0,IF(Perfil_Area!$I$5=0,0,MIN(Cadastro_Cargas!$E$7,MAX(Cadastro_Cargas!$F$7,Perfil_Area!$I$5*RANDBETWEEN(85,115)/100))))</f>
        <v>0.354</v>
      </c>
    </row>
    <row r="6476" ht="15.0" customHeight="1">
      <c r="A6476" s="45">
        <v>45677.25</v>
      </c>
      <c r="B6476" s="35">
        <v>6.0</v>
      </c>
      <c r="C6476" s="35" t="s">
        <v>128</v>
      </c>
      <c r="D6476" s="41" t="s">
        <v>56</v>
      </c>
      <c r="E6476" s="35" t="s">
        <v>174</v>
      </c>
      <c r="F6476" s="46">
        <f>IF(Cadastro_Cargas!$E$8=0,0,IF(Perfil_Area!$I$7=0,0,MIN(Cadastro_Cargas!$E$8,MAX(Cadastro_Cargas!$F$8,Perfil_Area!$I$7*RANDBETWEEN(85,115)/100))))</f>
        <v>0.0528</v>
      </c>
    </row>
    <row r="6477" ht="15.0" customHeight="1">
      <c r="A6477" s="45">
        <v>45677.25</v>
      </c>
      <c r="B6477" s="35">
        <v>6.0</v>
      </c>
      <c r="C6477" s="35" t="s">
        <v>129</v>
      </c>
      <c r="D6477" s="36" t="s">
        <v>104</v>
      </c>
      <c r="E6477" s="35" t="s">
        <v>173</v>
      </c>
      <c r="F6477" s="46">
        <f>IF(Cadastro_Cargas!$E$9=0,0,IF(Perfil_Area!$I$10=0,0,MIN(Cadastro_Cargas!$E$9,MAX(Cadastro_Cargas!$F$9,Perfil_Area!$I$10*RANDBETWEEN(85,115)/100))))</f>
        <v>0</v>
      </c>
    </row>
    <row r="6478" ht="15.0" customHeight="1">
      <c r="A6478" s="45">
        <v>45677.25</v>
      </c>
      <c r="B6478" s="35">
        <v>6.0</v>
      </c>
      <c r="C6478" s="35" t="s">
        <v>129</v>
      </c>
      <c r="D6478" s="36" t="s">
        <v>105</v>
      </c>
      <c r="E6478" s="35" t="s">
        <v>173</v>
      </c>
      <c r="F6478" s="46">
        <f>IF(Cadastro_Cargas!$E$10=0,0,IF(Perfil_Area!$I$12=0,0,MIN(Cadastro_Cargas!$E$10,MAX(Cadastro_Cargas!$F$10,Perfil_Area!$I$12*RANDBETWEEN(85,115)/100))))</f>
        <v>0</v>
      </c>
    </row>
    <row r="6479" ht="15.0" customHeight="1">
      <c r="A6479" s="45">
        <v>45677.25</v>
      </c>
      <c r="B6479" s="35">
        <v>6.0</v>
      </c>
      <c r="C6479" s="35" t="s">
        <v>129</v>
      </c>
      <c r="D6479" s="36" t="s">
        <v>106</v>
      </c>
      <c r="E6479" s="35" t="s">
        <v>173</v>
      </c>
      <c r="F6479" s="46">
        <f>IF(Cadastro_Cargas!$E$11=0,0,IF(Perfil_Area!$I$14=0,0,MIN(Cadastro_Cargas!$E$11,MAX(Cadastro_Cargas!$F$11,Perfil_Area!$I$14*RANDBETWEEN(85,115)/100))))</f>
        <v>2.367013373</v>
      </c>
    </row>
    <row r="6480" ht="15.0" customHeight="1">
      <c r="A6480" s="45">
        <v>45677.25</v>
      </c>
      <c r="B6480" s="35">
        <v>6.0</v>
      </c>
      <c r="C6480" s="35" t="s">
        <v>129</v>
      </c>
      <c r="D6480" s="36" t="s">
        <v>107</v>
      </c>
      <c r="E6480" s="35" t="s">
        <v>173</v>
      </c>
      <c r="F6480" s="46">
        <f>IF(Cadastro_Cargas!$E$12=0,0,IF(Perfil_Area!$I$16=0,0,MIN(Cadastro_Cargas!$E$12,MAX(Cadastro_Cargas!$F$12,Perfil_Area!$I$16*RANDBETWEEN(85,115)/100))))</f>
        <v>0.2</v>
      </c>
    </row>
    <row r="6481" ht="15.0" customHeight="1">
      <c r="A6481" s="45">
        <v>45677.25</v>
      </c>
      <c r="B6481" s="35">
        <v>6.0</v>
      </c>
      <c r="C6481" s="35" t="s">
        <v>129</v>
      </c>
      <c r="D6481" s="39" t="s">
        <v>31</v>
      </c>
      <c r="E6481" s="35" t="s">
        <v>174</v>
      </c>
      <c r="F6481" s="46">
        <f>IF(Cadastro_Cargas!$E$13=0,0,IF(Perfil_Area!$I$4=0,0,MIN(Cadastro_Cargas!$E$13,MAX(Cadastro_Cargas!$F$13,Perfil_Area!$I$4*RANDBETWEEN(85,115)/100))))</f>
        <v>1.1175</v>
      </c>
    </row>
    <row r="6482" ht="15.0" customHeight="1">
      <c r="A6482" s="45">
        <v>45677.25</v>
      </c>
      <c r="B6482" s="35">
        <v>6.0</v>
      </c>
      <c r="C6482" s="35" t="s">
        <v>129</v>
      </c>
      <c r="D6482" s="40" t="s">
        <v>44</v>
      </c>
      <c r="E6482" s="35" t="s">
        <v>174</v>
      </c>
      <c r="F6482" s="46">
        <f>IF(Cadastro_Cargas!$E$14=0,0,IF(Perfil_Area!$I$6=0,0,MIN(Cadastro_Cargas!$E$14,MAX(Cadastro_Cargas!$F$14,Perfil_Area!$I$6*RANDBETWEEN(85,115)/100))))</f>
        <v>0.514</v>
      </c>
    </row>
    <row r="6483" ht="15.0" customHeight="1">
      <c r="A6483" s="45">
        <v>45677.25</v>
      </c>
      <c r="B6483" s="35">
        <v>6.0</v>
      </c>
      <c r="C6483" s="35" t="s">
        <v>129</v>
      </c>
      <c r="D6483" s="41" t="s">
        <v>56</v>
      </c>
      <c r="E6483" s="35" t="s">
        <v>174</v>
      </c>
      <c r="F6483" s="46">
        <f>IF(Cadastro_Cargas!$E$15=0,0,IF(Perfil_Area!$I$8=0,0,MIN(Cadastro_Cargas!$E$15,MAX(Cadastro_Cargas!$F$15,Perfil_Area!$I$8*RANDBETWEEN(85,115)/100))))</f>
        <v>0.1008</v>
      </c>
    </row>
    <row r="6484" ht="15.0" customHeight="1">
      <c r="A6484" s="45">
        <v>45677.2916666667</v>
      </c>
      <c r="B6484" s="35">
        <v>7.0</v>
      </c>
      <c r="C6484" s="35" t="s">
        <v>128</v>
      </c>
      <c r="D6484" s="36" t="s">
        <v>104</v>
      </c>
      <c r="E6484" s="35" t="s">
        <v>173</v>
      </c>
      <c r="F6484" s="46">
        <f>IF(Cadastro_Cargas!$E$2=0,0,IF(Perfil_Area!$J$9=0,0,MIN(Cadastro_Cargas!$E$2,MAX(Cadastro_Cargas!$F$2,Perfil_Area!$J$9*RANDBETWEEN(85,115)/100))))</f>
        <v>0</v>
      </c>
    </row>
    <row r="6485" ht="15.0" customHeight="1">
      <c r="A6485" s="45">
        <v>45677.2916666667</v>
      </c>
      <c r="B6485" s="35">
        <v>7.0</v>
      </c>
      <c r="C6485" s="35" t="s">
        <v>128</v>
      </c>
      <c r="D6485" s="36" t="s">
        <v>105</v>
      </c>
      <c r="E6485" s="35" t="s">
        <v>173</v>
      </c>
      <c r="F6485" s="46">
        <f>IF(Cadastro_Cargas!$E$3=0,0,IF(Perfil_Area!$J$11=0,0,MIN(Cadastro_Cargas!$E$3,MAX(Cadastro_Cargas!$F$3,Perfil_Area!$J$11*RANDBETWEEN(85,115)/100))))</f>
        <v>0</v>
      </c>
    </row>
    <row r="6486" ht="15.0" customHeight="1">
      <c r="A6486" s="45">
        <v>45677.2916666667</v>
      </c>
      <c r="B6486" s="35">
        <v>7.0</v>
      </c>
      <c r="C6486" s="35" t="s">
        <v>128</v>
      </c>
      <c r="D6486" s="36" t="s">
        <v>106</v>
      </c>
      <c r="E6486" s="35" t="s">
        <v>173</v>
      </c>
      <c r="F6486" s="46">
        <f>IF(Cadastro_Cargas!$E$4=0,0,IF(Perfil_Area!$J$13=0,0,MIN(Cadastro_Cargas!$E$4,MAX(Cadastro_Cargas!$F$4,Perfil_Area!$J$13*RANDBETWEEN(85,115)/100))))</f>
        <v>0</v>
      </c>
    </row>
    <row r="6487" ht="15.0" customHeight="1">
      <c r="A6487" s="45">
        <v>45677.2916666667</v>
      </c>
      <c r="B6487" s="35">
        <v>7.0</v>
      </c>
      <c r="C6487" s="35" t="s">
        <v>128</v>
      </c>
      <c r="D6487" s="36" t="s">
        <v>107</v>
      </c>
      <c r="E6487" s="35" t="s">
        <v>173</v>
      </c>
      <c r="F6487" s="46">
        <f>IF(Cadastro_Cargas!$E$5=0,0,IF(Perfil_Area!$J$15=0,0,MIN(Cadastro_Cargas!$E$5,MAX(Cadastro_Cargas!$F$5,Perfil_Area!$J$15*RANDBETWEEN(85,115)/100))))</f>
        <v>0.2</v>
      </c>
    </row>
    <row r="6488" ht="15.0" customHeight="1">
      <c r="A6488" s="45">
        <v>45677.2916666667</v>
      </c>
      <c r="B6488" s="35">
        <v>7.0</v>
      </c>
      <c r="C6488" s="35" t="s">
        <v>128</v>
      </c>
      <c r="D6488" s="39" t="s">
        <v>31</v>
      </c>
      <c r="E6488" s="35" t="s">
        <v>174</v>
      </c>
      <c r="F6488" s="46">
        <f>IF(Cadastro_Cargas!$E$6=0,0,IF(Perfil_Area!$J$3=0,0,MIN(Cadastro_Cargas!$E$6,MAX(Cadastro_Cargas!$F$6,Perfil_Area!$J$3*RANDBETWEEN(85,115)/100))))</f>
        <v>0.62</v>
      </c>
    </row>
    <row r="6489" ht="15.0" customHeight="1">
      <c r="A6489" s="45">
        <v>45677.2916666667</v>
      </c>
      <c r="B6489" s="35">
        <v>7.0</v>
      </c>
      <c r="C6489" s="35" t="s">
        <v>128</v>
      </c>
      <c r="D6489" s="40" t="s">
        <v>44</v>
      </c>
      <c r="E6489" s="35" t="s">
        <v>174</v>
      </c>
      <c r="F6489" s="46">
        <f>IF(Cadastro_Cargas!$E$7=0,0,IF(Perfil_Area!$J$5=0,0,MIN(Cadastro_Cargas!$E$7,MAX(Cadastro_Cargas!$F$7,Perfil_Area!$J$5*RANDBETWEEN(85,115)/100))))</f>
        <v>0.354</v>
      </c>
    </row>
    <row r="6490" ht="15.0" customHeight="1">
      <c r="A6490" s="45">
        <v>45677.2916666667</v>
      </c>
      <c r="B6490" s="35">
        <v>7.0</v>
      </c>
      <c r="C6490" s="35" t="s">
        <v>128</v>
      </c>
      <c r="D6490" s="41" t="s">
        <v>56</v>
      </c>
      <c r="E6490" s="35" t="s">
        <v>174</v>
      </c>
      <c r="F6490" s="46">
        <f>IF(Cadastro_Cargas!$E$8=0,0,IF(Perfil_Area!$J$7=0,0,MIN(Cadastro_Cargas!$E$8,MAX(Cadastro_Cargas!$F$8,Perfil_Area!$J$7*RANDBETWEEN(85,115)/100))))</f>
        <v>0</v>
      </c>
    </row>
    <row r="6491" ht="15.0" customHeight="1">
      <c r="A6491" s="45">
        <v>45677.2916666667</v>
      </c>
      <c r="B6491" s="35">
        <v>7.0</v>
      </c>
      <c r="C6491" s="35" t="s">
        <v>129</v>
      </c>
      <c r="D6491" s="36" t="s">
        <v>104</v>
      </c>
      <c r="E6491" s="35" t="s">
        <v>173</v>
      </c>
      <c r="F6491" s="46">
        <f>IF(Cadastro_Cargas!$E$9=0,0,IF(Perfil_Area!$J$10=0,0,MIN(Cadastro_Cargas!$E$9,MAX(Cadastro_Cargas!$F$9,Perfil_Area!$J$10*RANDBETWEEN(85,115)/100))))</f>
        <v>0</v>
      </c>
    </row>
    <row r="6492" ht="15.0" customHeight="1">
      <c r="A6492" s="45">
        <v>45677.2916666667</v>
      </c>
      <c r="B6492" s="35">
        <v>7.0</v>
      </c>
      <c r="C6492" s="35" t="s">
        <v>129</v>
      </c>
      <c r="D6492" s="36" t="s">
        <v>105</v>
      </c>
      <c r="E6492" s="35" t="s">
        <v>173</v>
      </c>
      <c r="F6492" s="46">
        <f>IF(Cadastro_Cargas!$E$10=0,0,IF(Perfil_Area!$J$12=0,0,MIN(Cadastro_Cargas!$E$10,MAX(Cadastro_Cargas!$F$10,Perfil_Area!$J$12*RANDBETWEEN(85,115)/100))))</f>
        <v>17.6</v>
      </c>
    </row>
    <row r="6493" ht="15.0" customHeight="1">
      <c r="A6493" s="45">
        <v>45677.2916666667</v>
      </c>
      <c r="B6493" s="35">
        <v>7.0</v>
      </c>
      <c r="C6493" s="35" t="s">
        <v>129</v>
      </c>
      <c r="D6493" s="36" t="s">
        <v>106</v>
      </c>
      <c r="E6493" s="35" t="s">
        <v>173</v>
      </c>
      <c r="F6493" s="46">
        <f>IF(Cadastro_Cargas!$E$11=0,0,IF(Perfil_Area!$J$14=0,0,MIN(Cadastro_Cargas!$E$11,MAX(Cadastro_Cargas!$F$11,Perfil_Area!$J$14*RANDBETWEEN(85,115)/100))))</f>
        <v>2.367013373</v>
      </c>
    </row>
    <row r="6494" ht="15.0" customHeight="1">
      <c r="A6494" s="45">
        <v>45677.2916666667</v>
      </c>
      <c r="B6494" s="35">
        <v>7.0</v>
      </c>
      <c r="C6494" s="35" t="s">
        <v>129</v>
      </c>
      <c r="D6494" s="36" t="s">
        <v>107</v>
      </c>
      <c r="E6494" s="35" t="s">
        <v>173</v>
      </c>
      <c r="F6494" s="46">
        <f>IF(Cadastro_Cargas!$E$12=0,0,IF(Perfil_Area!$J$16=0,0,MIN(Cadastro_Cargas!$E$12,MAX(Cadastro_Cargas!$F$12,Perfil_Area!$J$16*RANDBETWEEN(85,115)/100))))</f>
        <v>0.19</v>
      </c>
    </row>
    <row r="6495" ht="15.0" customHeight="1">
      <c r="A6495" s="45">
        <v>45677.2916666667</v>
      </c>
      <c r="B6495" s="35">
        <v>7.0</v>
      </c>
      <c r="C6495" s="35" t="s">
        <v>129</v>
      </c>
      <c r="D6495" s="39" t="s">
        <v>31</v>
      </c>
      <c r="E6495" s="35" t="s">
        <v>174</v>
      </c>
      <c r="F6495" s="46">
        <f>IF(Cadastro_Cargas!$E$13=0,0,IF(Perfil_Area!$J$4=0,0,MIN(Cadastro_Cargas!$E$13,MAX(Cadastro_Cargas!$F$13,Perfil_Area!$J$4*RANDBETWEEN(85,115)/100))))</f>
        <v>1.1175</v>
      </c>
    </row>
    <row r="6496" ht="15.0" customHeight="1">
      <c r="A6496" s="45">
        <v>45677.2916666667</v>
      </c>
      <c r="B6496" s="35">
        <v>7.0</v>
      </c>
      <c r="C6496" s="35" t="s">
        <v>129</v>
      </c>
      <c r="D6496" s="40" t="s">
        <v>44</v>
      </c>
      <c r="E6496" s="35" t="s">
        <v>174</v>
      </c>
      <c r="F6496" s="46">
        <f>IF(Cadastro_Cargas!$E$14=0,0,IF(Perfil_Area!$J$6=0,0,MIN(Cadastro_Cargas!$E$14,MAX(Cadastro_Cargas!$F$14,Perfil_Area!$J$6*RANDBETWEEN(85,115)/100))))</f>
        <v>0.514</v>
      </c>
    </row>
    <row r="6497" ht="15.0" customHeight="1">
      <c r="A6497" s="45">
        <v>45677.2916666667</v>
      </c>
      <c r="B6497" s="35">
        <v>7.0</v>
      </c>
      <c r="C6497" s="35" t="s">
        <v>129</v>
      </c>
      <c r="D6497" s="41" t="s">
        <v>56</v>
      </c>
      <c r="E6497" s="35" t="s">
        <v>174</v>
      </c>
      <c r="F6497" s="46">
        <f>IF(Cadastro_Cargas!$E$15=0,0,IF(Perfil_Area!$J$8=0,0,MIN(Cadastro_Cargas!$E$15,MAX(Cadastro_Cargas!$F$15,Perfil_Area!$J$8*RANDBETWEEN(85,115)/100))))</f>
        <v>0</v>
      </c>
    </row>
    <row r="6498" ht="15.0" customHeight="1">
      <c r="A6498" s="45">
        <v>45677.3333333333</v>
      </c>
      <c r="B6498" s="35">
        <v>8.0</v>
      </c>
      <c r="C6498" s="35" t="s">
        <v>128</v>
      </c>
      <c r="D6498" s="36" t="s">
        <v>104</v>
      </c>
      <c r="E6498" s="35" t="s">
        <v>173</v>
      </c>
      <c r="F6498" s="46">
        <f>IF(Cadastro_Cargas!$E$2=0,0,IF(Perfil_Area!$K$9=0,0,MIN(Cadastro_Cargas!$E$2,MAX(Cadastro_Cargas!$F$2,Perfil_Area!$K$9*RANDBETWEEN(85,115)/100))))</f>
        <v>0</v>
      </c>
    </row>
    <row r="6499" ht="15.0" customHeight="1">
      <c r="A6499" s="45">
        <v>45677.3333333333</v>
      </c>
      <c r="B6499" s="35">
        <v>8.0</v>
      </c>
      <c r="C6499" s="35" t="s">
        <v>128</v>
      </c>
      <c r="D6499" s="36" t="s">
        <v>105</v>
      </c>
      <c r="E6499" s="35" t="s">
        <v>173</v>
      </c>
      <c r="F6499" s="46">
        <f>IF(Cadastro_Cargas!$E$3=0,0,IF(Perfil_Area!$K$11=0,0,MIN(Cadastro_Cargas!$E$3,MAX(Cadastro_Cargas!$F$3,Perfil_Area!$K$11*RANDBETWEEN(85,115)/100))))</f>
        <v>0</v>
      </c>
    </row>
    <row r="6500" ht="15.0" customHeight="1">
      <c r="A6500" s="45">
        <v>45677.3333333333</v>
      </c>
      <c r="B6500" s="35">
        <v>8.0</v>
      </c>
      <c r="C6500" s="35" t="s">
        <v>128</v>
      </c>
      <c r="D6500" s="36" t="s">
        <v>106</v>
      </c>
      <c r="E6500" s="35" t="s">
        <v>173</v>
      </c>
      <c r="F6500" s="46">
        <f>IF(Cadastro_Cargas!$E$4=0,0,IF(Perfil_Area!$K$13=0,0,MIN(Cadastro_Cargas!$E$4,MAX(Cadastro_Cargas!$F$4,Perfil_Area!$K$13*RANDBETWEEN(85,115)/100))))</f>
        <v>0</v>
      </c>
    </row>
    <row r="6501" ht="15.0" customHeight="1">
      <c r="A6501" s="45">
        <v>45677.3333333333</v>
      </c>
      <c r="B6501" s="35">
        <v>8.0</v>
      </c>
      <c r="C6501" s="35" t="s">
        <v>128</v>
      </c>
      <c r="D6501" s="36" t="s">
        <v>107</v>
      </c>
      <c r="E6501" s="35" t="s">
        <v>173</v>
      </c>
      <c r="F6501" s="46">
        <f>IF(Cadastro_Cargas!$E$5=0,0,IF(Perfil_Area!$K$15=0,0,MIN(Cadastro_Cargas!$E$5,MAX(Cadastro_Cargas!$F$5,Perfil_Area!$K$15*RANDBETWEEN(85,115)/100))))</f>
        <v>0.2</v>
      </c>
    </row>
    <row r="6502" ht="15.0" customHeight="1">
      <c r="A6502" s="45">
        <v>45677.3333333333</v>
      </c>
      <c r="B6502" s="35">
        <v>8.0</v>
      </c>
      <c r="C6502" s="35" t="s">
        <v>128</v>
      </c>
      <c r="D6502" s="39" t="s">
        <v>31</v>
      </c>
      <c r="E6502" s="35" t="s">
        <v>174</v>
      </c>
      <c r="F6502" s="46">
        <f>IF(Cadastro_Cargas!$E$6=0,0,IF(Perfil_Area!$K$3=0,0,MIN(Cadastro_Cargas!$E$6,MAX(Cadastro_Cargas!$F$6,Perfil_Area!$K$3*RANDBETWEEN(85,115)/100))))</f>
        <v>1.219</v>
      </c>
    </row>
    <row r="6503" ht="15.0" customHeight="1">
      <c r="A6503" s="45">
        <v>45677.3333333333</v>
      </c>
      <c r="B6503" s="35">
        <v>8.0</v>
      </c>
      <c r="C6503" s="35" t="s">
        <v>128</v>
      </c>
      <c r="D6503" s="40" t="s">
        <v>44</v>
      </c>
      <c r="E6503" s="35" t="s">
        <v>174</v>
      </c>
      <c r="F6503" s="46">
        <f>IF(Cadastro_Cargas!$E$7=0,0,IF(Perfil_Area!$K$5=0,0,MIN(Cadastro_Cargas!$E$7,MAX(Cadastro_Cargas!$F$7,Perfil_Area!$K$5*RANDBETWEEN(85,115)/100))))</f>
        <v>0.354</v>
      </c>
    </row>
    <row r="6504" ht="15.0" customHeight="1">
      <c r="A6504" s="45">
        <v>45677.3333333333</v>
      </c>
      <c r="B6504" s="35">
        <v>8.0</v>
      </c>
      <c r="C6504" s="35" t="s">
        <v>128</v>
      </c>
      <c r="D6504" s="41" t="s">
        <v>56</v>
      </c>
      <c r="E6504" s="35" t="s">
        <v>174</v>
      </c>
      <c r="F6504" s="46">
        <f>IF(Cadastro_Cargas!$E$8=0,0,IF(Perfil_Area!$K$7=0,0,MIN(Cadastro_Cargas!$E$8,MAX(Cadastro_Cargas!$F$8,Perfil_Area!$K$7*RANDBETWEEN(85,115)/100))))</f>
        <v>0</v>
      </c>
    </row>
    <row r="6505" ht="15.0" customHeight="1">
      <c r="A6505" s="45">
        <v>45677.3333333333</v>
      </c>
      <c r="B6505" s="35">
        <v>8.0</v>
      </c>
      <c r="C6505" s="35" t="s">
        <v>129</v>
      </c>
      <c r="D6505" s="36" t="s">
        <v>104</v>
      </c>
      <c r="E6505" s="35" t="s">
        <v>173</v>
      </c>
      <c r="F6505" s="46">
        <f>IF(Cadastro_Cargas!$E$9=0,0,IF(Perfil_Area!$K$10=0,0,MIN(Cadastro_Cargas!$E$9,MAX(Cadastro_Cargas!$F$9,Perfil_Area!$K$10*RANDBETWEEN(85,115)/100))))</f>
        <v>0</v>
      </c>
    </row>
    <row r="6506" ht="15.0" customHeight="1">
      <c r="A6506" s="45">
        <v>45677.3333333333</v>
      </c>
      <c r="B6506" s="35">
        <v>8.0</v>
      </c>
      <c r="C6506" s="35" t="s">
        <v>129</v>
      </c>
      <c r="D6506" s="36" t="s">
        <v>105</v>
      </c>
      <c r="E6506" s="35" t="s">
        <v>173</v>
      </c>
      <c r="F6506" s="46">
        <f>IF(Cadastro_Cargas!$E$10=0,0,IF(Perfil_Area!$K$12=0,0,MIN(Cadastro_Cargas!$E$10,MAX(Cadastro_Cargas!$F$10,Perfil_Area!$K$12*RANDBETWEEN(85,115)/100))))</f>
        <v>17.6</v>
      </c>
    </row>
    <row r="6507" ht="15.0" customHeight="1">
      <c r="A6507" s="45">
        <v>45677.3333333333</v>
      </c>
      <c r="B6507" s="35">
        <v>8.0</v>
      </c>
      <c r="C6507" s="35" t="s">
        <v>129</v>
      </c>
      <c r="D6507" s="36" t="s">
        <v>106</v>
      </c>
      <c r="E6507" s="35" t="s">
        <v>173</v>
      </c>
      <c r="F6507" s="46">
        <f>IF(Cadastro_Cargas!$E$11=0,0,IF(Perfil_Area!$K$14=0,0,MIN(Cadastro_Cargas!$E$11,MAX(Cadastro_Cargas!$F$11,Perfil_Area!$K$14*RANDBETWEEN(85,115)/100))))</f>
        <v>2.367013373</v>
      </c>
    </row>
    <row r="6508" ht="15.0" customHeight="1">
      <c r="A6508" s="45">
        <v>45677.3333333333</v>
      </c>
      <c r="B6508" s="35">
        <v>8.0</v>
      </c>
      <c r="C6508" s="35" t="s">
        <v>129</v>
      </c>
      <c r="D6508" s="36" t="s">
        <v>107</v>
      </c>
      <c r="E6508" s="35" t="s">
        <v>173</v>
      </c>
      <c r="F6508" s="46">
        <f>IF(Cadastro_Cargas!$E$12=0,0,IF(Perfil_Area!$K$16=0,0,MIN(Cadastro_Cargas!$E$12,MAX(Cadastro_Cargas!$F$12,Perfil_Area!$K$16*RANDBETWEEN(85,115)/100))))</f>
        <v>0.2</v>
      </c>
    </row>
    <row r="6509" ht="15.0" customHeight="1">
      <c r="A6509" s="45">
        <v>45677.3333333333</v>
      </c>
      <c r="B6509" s="35">
        <v>8.0</v>
      </c>
      <c r="C6509" s="35" t="s">
        <v>129</v>
      </c>
      <c r="D6509" s="39" t="s">
        <v>31</v>
      </c>
      <c r="E6509" s="35" t="s">
        <v>174</v>
      </c>
      <c r="F6509" s="46">
        <f>IF(Cadastro_Cargas!$E$13=0,0,IF(Perfil_Area!$K$4=0,0,MIN(Cadastro_Cargas!$E$13,MAX(Cadastro_Cargas!$F$13,Perfil_Area!$K$4*RANDBETWEEN(85,115)/100))))</f>
        <v>1.8411</v>
      </c>
    </row>
    <row r="6510" ht="15.0" customHeight="1">
      <c r="A6510" s="45">
        <v>45677.3333333333</v>
      </c>
      <c r="B6510" s="35">
        <v>8.0</v>
      </c>
      <c r="C6510" s="35" t="s">
        <v>129</v>
      </c>
      <c r="D6510" s="40" t="s">
        <v>44</v>
      </c>
      <c r="E6510" s="35" t="s">
        <v>174</v>
      </c>
      <c r="F6510" s="46">
        <f>IF(Cadastro_Cargas!$E$14=0,0,IF(Perfil_Area!$K$6=0,0,MIN(Cadastro_Cargas!$E$14,MAX(Cadastro_Cargas!$F$14,Perfil_Area!$K$6*RANDBETWEEN(85,115)/100))))</f>
        <v>0.514</v>
      </c>
    </row>
    <row r="6511" ht="15.0" customHeight="1">
      <c r="A6511" s="45">
        <v>45677.3333333333</v>
      </c>
      <c r="B6511" s="35">
        <v>8.0</v>
      </c>
      <c r="C6511" s="35" t="s">
        <v>129</v>
      </c>
      <c r="D6511" s="41" t="s">
        <v>56</v>
      </c>
      <c r="E6511" s="35" t="s">
        <v>174</v>
      </c>
      <c r="F6511" s="46">
        <f>IF(Cadastro_Cargas!$E$15=0,0,IF(Perfil_Area!$K$8=0,0,MIN(Cadastro_Cargas!$E$15,MAX(Cadastro_Cargas!$F$15,Perfil_Area!$K$8*RANDBETWEEN(85,115)/100))))</f>
        <v>0</v>
      </c>
    </row>
    <row r="6512" ht="15.0" customHeight="1">
      <c r="A6512" s="45">
        <v>45677.375</v>
      </c>
      <c r="B6512" s="35">
        <v>9.0</v>
      </c>
      <c r="C6512" s="35" t="s">
        <v>128</v>
      </c>
      <c r="D6512" s="36" t="s">
        <v>104</v>
      </c>
      <c r="E6512" s="35" t="s">
        <v>173</v>
      </c>
      <c r="F6512" s="46">
        <f>IF(Cadastro_Cargas!$E$2=0,0,IF(Perfil_Area!$L$9=0,0,MIN(Cadastro_Cargas!$E$2,MAX(Cadastro_Cargas!$F$2,Perfil_Area!$L$9*RANDBETWEEN(85,115)/100))))</f>
        <v>0</v>
      </c>
    </row>
    <row r="6513" ht="15.0" customHeight="1">
      <c r="A6513" s="45">
        <v>45677.375</v>
      </c>
      <c r="B6513" s="35">
        <v>9.0</v>
      </c>
      <c r="C6513" s="35" t="s">
        <v>128</v>
      </c>
      <c r="D6513" s="36" t="s">
        <v>105</v>
      </c>
      <c r="E6513" s="35" t="s">
        <v>173</v>
      </c>
      <c r="F6513" s="46">
        <f>IF(Cadastro_Cargas!$E$3=0,0,IF(Perfil_Area!$L$11=0,0,MIN(Cadastro_Cargas!$E$3,MAX(Cadastro_Cargas!$F$3,Perfil_Area!$L$11*RANDBETWEEN(85,115)/100))))</f>
        <v>0</v>
      </c>
    </row>
    <row r="6514" ht="15.0" customHeight="1">
      <c r="A6514" s="45">
        <v>45677.375</v>
      </c>
      <c r="B6514" s="35">
        <v>9.0</v>
      </c>
      <c r="C6514" s="35" t="s">
        <v>128</v>
      </c>
      <c r="D6514" s="36" t="s">
        <v>106</v>
      </c>
      <c r="E6514" s="35" t="s">
        <v>173</v>
      </c>
      <c r="F6514" s="46">
        <f>IF(Cadastro_Cargas!$E$4=0,0,IF(Perfil_Area!$L$13=0,0,MIN(Cadastro_Cargas!$E$4,MAX(Cadastro_Cargas!$F$4,Perfil_Area!$L$13*RANDBETWEEN(85,115)/100))))</f>
        <v>0</v>
      </c>
    </row>
    <row r="6515" ht="15.0" customHeight="1">
      <c r="A6515" s="45">
        <v>45677.375</v>
      </c>
      <c r="B6515" s="35">
        <v>9.0</v>
      </c>
      <c r="C6515" s="35" t="s">
        <v>128</v>
      </c>
      <c r="D6515" s="36" t="s">
        <v>107</v>
      </c>
      <c r="E6515" s="35" t="s">
        <v>173</v>
      </c>
      <c r="F6515" s="46">
        <f>IF(Cadastro_Cargas!$E$5=0,0,IF(Perfil_Area!$L$15=0,0,MIN(Cadastro_Cargas!$E$5,MAX(Cadastro_Cargas!$F$5,Perfil_Area!$L$15*RANDBETWEEN(85,115)/100))))</f>
        <v>0.2</v>
      </c>
    </row>
    <row r="6516" ht="15.0" customHeight="1">
      <c r="A6516" s="45">
        <v>45677.375</v>
      </c>
      <c r="B6516" s="35">
        <v>9.0</v>
      </c>
      <c r="C6516" s="35" t="s">
        <v>128</v>
      </c>
      <c r="D6516" s="39" t="s">
        <v>31</v>
      </c>
      <c r="E6516" s="35" t="s">
        <v>174</v>
      </c>
      <c r="F6516" s="46">
        <f>IF(Cadastro_Cargas!$E$6=0,0,IF(Perfil_Area!$L$3=0,0,MIN(Cadastro_Cargas!$E$6,MAX(Cadastro_Cargas!$F$6,Perfil_Area!$L$3*RANDBETWEEN(85,115)/100))))</f>
        <v>2.02</v>
      </c>
    </row>
    <row r="6517" ht="15.0" customHeight="1">
      <c r="A6517" s="45">
        <v>45677.375</v>
      </c>
      <c r="B6517" s="35">
        <v>9.0</v>
      </c>
      <c r="C6517" s="35" t="s">
        <v>128</v>
      </c>
      <c r="D6517" s="40" t="s">
        <v>44</v>
      </c>
      <c r="E6517" s="35" t="s">
        <v>174</v>
      </c>
      <c r="F6517" s="46">
        <f>IF(Cadastro_Cargas!$E$7=0,0,IF(Perfil_Area!$L$5=0,0,MIN(Cadastro_Cargas!$E$7,MAX(Cadastro_Cargas!$F$7,Perfil_Area!$L$5*RANDBETWEEN(85,115)/100))))</f>
        <v>0.274</v>
      </c>
    </row>
    <row r="6518" ht="15.0" customHeight="1">
      <c r="A6518" s="45">
        <v>45677.375</v>
      </c>
      <c r="B6518" s="35">
        <v>9.0</v>
      </c>
      <c r="C6518" s="35" t="s">
        <v>128</v>
      </c>
      <c r="D6518" s="41" t="s">
        <v>56</v>
      </c>
      <c r="E6518" s="35" t="s">
        <v>174</v>
      </c>
      <c r="F6518" s="46">
        <f>IF(Cadastro_Cargas!$E$8=0,0,IF(Perfil_Area!$L$7=0,0,MIN(Cadastro_Cargas!$E$8,MAX(Cadastro_Cargas!$F$8,Perfil_Area!$L$7*RANDBETWEEN(85,115)/100))))</f>
        <v>0</v>
      </c>
    </row>
    <row r="6519" ht="15.0" customHeight="1">
      <c r="A6519" s="45">
        <v>45677.375</v>
      </c>
      <c r="B6519" s="35">
        <v>9.0</v>
      </c>
      <c r="C6519" s="35" t="s">
        <v>129</v>
      </c>
      <c r="D6519" s="36" t="s">
        <v>104</v>
      </c>
      <c r="E6519" s="35" t="s">
        <v>173</v>
      </c>
      <c r="F6519" s="46">
        <f>IF(Cadastro_Cargas!$E$9=0,0,IF(Perfil_Area!$L$10=0,0,MIN(Cadastro_Cargas!$E$9,MAX(Cadastro_Cargas!$F$9,Perfil_Area!$L$10*RANDBETWEEN(85,115)/100))))</f>
        <v>0</v>
      </c>
    </row>
    <row r="6520" ht="15.0" customHeight="1">
      <c r="A6520" s="45">
        <v>45677.375</v>
      </c>
      <c r="B6520" s="35">
        <v>9.0</v>
      </c>
      <c r="C6520" s="35" t="s">
        <v>129</v>
      </c>
      <c r="D6520" s="36" t="s">
        <v>105</v>
      </c>
      <c r="E6520" s="35" t="s">
        <v>173</v>
      </c>
      <c r="F6520" s="46">
        <f>IF(Cadastro_Cargas!$E$10=0,0,IF(Perfil_Area!$L$12=0,0,MIN(Cadastro_Cargas!$E$10,MAX(Cadastro_Cargas!$F$10,Perfil_Area!$L$12*RANDBETWEEN(85,115)/100))))</f>
        <v>0</v>
      </c>
    </row>
    <row r="6521" ht="15.0" customHeight="1">
      <c r="A6521" s="45">
        <v>45677.375</v>
      </c>
      <c r="B6521" s="35">
        <v>9.0</v>
      </c>
      <c r="C6521" s="35" t="s">
        <v>129</v>
      </c>
      <c r="D6521" s="36" t="s">
        <v>106</v>
      </c>
      <c r="E6521" s="35" t="s">
        <v>173</v>
      </c>
      <c r="F6521" s="46">
        <f>IF(Cadastro_Cargas!$E$11=0,0,IF(Perfil_Area!$L$14=0,0,MIN(Cadastro_Cargas!$E$11,MAX(Cadastro_Cargas!$F$11,Perfil_Area!$L$14*RANDBETWEEN(85,115)/100))))</f>
        <v>2.367013373</v>
      </c>
    </row>
    <row r="6522" ht="15.0" customHeight="1">
      <c r="A6522" s="45">
        <v>45677.375</v>
      </c>
      <c r="B6522" s="35">
        <v>9.0</v>
      </c>
      <c r="C6522" s="35" t="s">
        <v>129</v>
      </c>
      <c r="D6522" s="36" t="s">
        <v>107</v>
      </c>
      <c r="E6522" s="35" t="s">
        <v>173</v>
      </c>
      <c r="F6522" s="46">
        <f>IF(Cadastro_Cargas!$E$12=0,0,IF(Perfil_Area!$L$16=0,0,MIN(Cadastro_Cargas!$E$12,MAX(Cadastro_Cargas!$F$12,Perfil_Area!$L$16*RANDBETWEEN(85,115)/100))))</f>
        <v>0.184</v>
      </c>
    </row>
    <row r="6523" ht="15.0" customHeight="1">
      <c r="A6523" s="45">
        <v>45677.375</v>
      </c>
      <c r="B6523" s="35">
        <v>9.0</v>
      </c>
      <c r="C6523" s="35" t="s">
        <v>129</v>
      </c>
      <c r="D6523" s="39" t="s">
        <v>31</v>
      </c>
      <c r="E6523" s="35" t="s">
        <v>174</v>
      </c>
      <c r="F6523" s="46">
        <f>IF(Cadastro_Cargas!$E$13=0,0,IF(Perfil_Area!$L$4=0,0,MIN(Cadastro_Cargas!$E$13,MAX(Cadastro_Cargas!$F$13,Perfil_Area!$L$4*RANDBETWEEN(85,115)/100))))</f>
        <v>3.61325</v>
      </c>
    </row>
    <row r="6524" ht="15.0" customHeight="1">
      <c r="A6524" s="45">
        <v>45677.375</v>
      </c>
      <c r="B6524" s="35">
        <v>9.0</v>
      </c>
      <c r="C6524" s="35" t="s">
        <v>129</v>
      </c>
      <c r="D6524" s="40" t="s">
        <v>44</v>
      </c>
      <c r="E6524" s="35" t="s">
        <v>174</v>
      </c>
      <c r="F6524" s="46">
        <f>IF(Cadastro_Cargas!$E$14=0,0,IF(Perfil_Area!$L$6=0,0,MIN(Cadastro_Cargas!$E$14,MAX(Cadastro_Cargas!$F$14,Perfil_Area!$L$6*RANDBETWEEN(85,115)/100))))</f>
        <v>0.44916</v>
      </c>
    </row>
    <row r="6525" ht="15.0" customHeight="1">
      <c r="A6525" s="45">
        <v>45677.375</v>
      </c>
      <c r="B6525" s="35">
        <v>9.0</v>
      </c>
      <c r="C6525" s="35" t="s">
        <v>129</v>
      </c>
      <c r="D6525" s="41" t="s">
        <v>56</v>
      </c>
      <c r="E6525" s="35" t="s">
        <v>174</v>
      </c>
      <c r="F6525" s="46">
        <f>IF(Cadastro_Cargas!$E$15=0,0,IF(Perfil_Area!$L$8=0,0,MIN(Cadastro_Cargas!$E$15,MAX(Cadastro_Cargas!$F$15,Perfil_Area!$L$8*RANDBETWEEN(85,115)/100))))</f>
        <v>0</v>
      </c>
    </row>
    <row r="6526" ht="15.0" customHeight="1">
      <c r="A6526" s="45">
        <v>45677.4166666667</v>
      </c>
      <c r="B6526" s="35">
        <v>10.0</v>
      </c>
      <c r="C6526" s="35" t="s">
        <v>128</v>
      </c>
      <c r="D6526" s="36" t="s">
        <v>104</v>
      </c>
      <c r="E6526" s="35" t="s">
        <v>173</v>
      </c>
      <c r="F6526" s="46">
        <f>IF(Cadastro_Cargas!$E$2=0,0,IF(Perfil_Area!$M$9=0,0,MIN(Cadastro_Cargas!$E$2,MAX(Cadastro_Cargas!$F$2,Perfil_Area!$M$9*RANDBETWEEN(85,115)/100))))</f>
        <v>0</v>
      </c>
    </row>
    <row r="6527" ht="15.0" customHeight="1">
      <c r="A6527" s="45">
        <v>45677.4166666667</v>
      </c>
      <c r="B6527" s="35">
        <v>10.0</v>
      </c>
      <c r="C6527" s="35" t="s">
        <v>128</v>
      </c>
      <c r="D6527" s="36" t="s">
        <v>105</v>
      </c>
      <c r="E6527" s="35" t="s">
        <v>173</v>
      </c>
      <c r="F6527" s="46">
        <f>IF(Cadastro_Cargas!$E$3=0,0,IF(Perfil_Area!$M$11=0,0,MIN(Cadastro_Cargas!$E$3,MAX(Cadastro_Cargas!$F$3,Perfil_Area!$M$11*RANDBETWEEN(85,115)/100))))</f>
        <v>0</v>
      </c>
    </row>
    <row r="6528" ht="15.0" customHeight="1">
      <c r="A6528" s="45">
        <v>45677.4166666667</v>
      </c>
      <c r="B6528" s="35">
        <v>10.0</v>
      </c>
      <c r="C6528" s="35" t="s">
        <v>128</v>
      </c>
      <c r="D6528" s="36" t="s">
        <v>106</v>
      </c>
      <c r="E6528" s="35" t="s">
        <v>173</v>
      </c>
      <c r="F6528" s="46">
        <f>IF(Cadastro_Cargas!$E$4=0,0,IF(Perfil_Area!$M$13=0,0,MIN(Cadastro_Cargas!$E$4,MAX(Cadastro_Cargas!$F$4,Perfil_Area!$M$13*RANDBETWEEN(85,115)/100))))</f>
        <v>0</v>
      </c>
    </row>
    <row r="6529" ht="15.0" customHeight="1">
      <c r="A6529" s="45">
        <v>45677.4166666667</v>
      </c>
      <c r="B6529" s="35">
        <v>10.0</v>
      </c>
      <c r="C6529" s="35" t="s">
        <v>128</v>
      </c>
      <c r="D6529" s="36" t="s">
        <v>107</v>
      </c>
      <c r="E6529" s="35" t="s">
        <v>173</v>
      </c>
      <c r="F6529" s="46">
        <f>IF(Cadastro_Cargas!$E$5=0,0,IF(Perfil_Area!$M$15=0,0,MIN(Cadastro_Cargas!$E$5,MAX(Cadastro_Cargas!$F$5,Perfil_Area!$M$15*RANDBETWEEN(85,115)/100))))</f>
        <v>0.182</v>
      </c>
    </row>
    <row r="6530" ht="15.0" customHeight="1">
      <c r="A6530" s="45">
        <v>45677.4166666667</v>
      </c>
      <c r="B6530" s="35">
        <v>10.0</v>
      </c>
      <c r="C6530" s="35" t="s">
        <v>128</v>
      </c>
      <c r="D6530" s="39" t="s">
        <v>31</v>
      </c>
      <c r="E6530" s="35" t="s">
        <v>174</v>
      </c>
      <c r="F6530" s="46">
        <f>IF(Cadastro_Cargas!$E$6=0,0,IF(Perfil_Area!$M$3=0,0,MIN(Cadastro_Cargas!$E$6,MAX(Cadastro_Cargas!$F$6,Perfil_Area!$M$3*RANDBETWEEN(85,115)/100))))</f>
        <v>1.7978</v>
      </c>
    </row>
    <row r="6531" ht="15.0" customHeight="1">
      <c r="A6531" s="45">
        <v>45677.4166666667</v>
      </c>
      <c r="B6531" s="35">
        <v>10.0</v>
      </c>
      <c r="C6531" s="35" t="s">
        <v>128</v>
      </c>
      <c r="D6531" s="40" t="s">
        <v>44</v>
      </c>
      <c r="E6531" s="35" t="s">
        <v>174</v>
      </c>
      <c r="F6531" s="46">
        <f>IF(Cadastro_Cargas!$E$7=0,0,IF(Perfil_Area!$M$5=0,0,MIN(Cadastro_Cargas!$E$7,MAX(Cadastro_Cargas!$F$7,Perfil_Area!$M$5*RANDBETWEEN(85,115)/100))))</f>
        <v>0.26578</v>
      </c>
    </row>
    <row r="6532" ht="15.0" customHeight="1">
      <c r="A6532" s="45">
        <v>45677.4166666667</v>
      </c>
      <c r="B6532" s="35">
        <v>10.0</v>
      </c>
      <c r="C6532" s="35" t="s">
        <v>128</v>
      </c>
      <c r="D6532" s="41" t="s">
        <v>56</v>
      </c>
      <c r="E6532" s="35" t="s">
        <v>174</v>
      </c>
      <c r="F6532" s="46">
        <f>IF(Cadastro_Cargas!$E$8=0,0,IF(Perfil_Area!$M$7=0,0,MIN(Cadastro_Cargas!$E$8,MAX(Cadastro_Cargas!$F$8,Perfil_Area!$M$7*RANDBETWEEN(85,115)/100))))</f>
        <v>0</v>
      </c>
    </row>
    <row r="6533" ht="15.0" customHeight="1">
      <c r="A6533" s="45">
        <v>45677.4166666667</v>
      </c>
      <c r="B6533" s="35">
        <v>10.0</v>
      </c>
      <c r="C6533" s="35" t="s">
        <v>129</v>
      </c>
      <c r="D6533" s="36" t="s">
        <v>104</v>
      </c>
      <c r="E6533" s="35" t="s">
        <v>173</v>
      </c>
      <c r="F6533" s="46">
        <f>IF(Cadastro_Cargas!$E$9=0,0,IF(Perfil_Area!$M$10=0,0,MIN(Cadastro_Cargas!$E$9,MAX(Cadastro_Cargas!$F$9,Perfil_Area!$M$10*RANDBETWEEN(85,115)/100))))</f>
        <v>0</v>
      </c>
    </row>
    <row r="6534" ht="15.0" customHeight="1">
      <c r="A6534" s="45">
        <v>45677.4166666667</v>
      </c>
      <c r="B6534" s="35">
        <v>10.0</v>
      </c>
      <c r="C6534" s="35" t="s">
        <v>129</v>
      </c>
      <c r="D6534" s="36" t="s">
        <v>105</v>
      </c>
      <c r="E6534" s="35" t="s">
        <v>173</v>
      </c>
      <c r="F6534" s="46">
        <f>IF(Cadastro_Cargas!$E$10=0,0,IF(Perfil_Area!$M$12=0,0,MIN(Cadastro_Cargas!$E$10,MAX(Cadastro_Cargas!$F$10,Perfil_Area!$M$12*RANDBETWEEN(85,115)/100))))</f>
        <v>0</v>
      </c>
    </row>
    <row r="6535" ht="15.0" customHeight="1">
      <c r="A6535" s="45">
        <v>45677.4166666667</v>
      </c>
      <c r="B6535" s="35">
        <v>10.0</v>
      </c>
      <c r="C6535" s="35" t="s">
        <v>129</v>
      </c>
      <c r="D6535" s="36" t="s">
        <v>106</v>
      </c>
      <c r="E6535" s="35" t="s">
        <v>173</v>
      </c>
      <c r="F6535" s="46">
        <f>IF(Cadastro_Cargas!$E$11=0,0,IF(Perfil_Area!$M$14=0,0,MIN(Cadastro_Cargas!$E$11,MAX(Cadastro_Cargas!$F$11,Perfil_Area!$M$14*RANDBETWEEN(85,115)/100))))</f>
        <v>2.367013373</v>
      </c>
    </row>
    <row r="6536" ht="15.0" customHeight="1">
      <c r="A6536" s="45">
        <v>45677.4166666667</v>
      </c>
      <c r="B6536" s="35">
        <v>10.0</v>
      </c>
      <c r="C6536" s="35" t="s">
        <v>129</v>
      </c>
      <c r="D6536" s="36" t="s">
        <v>107</v>
      </c>
      <c r="E6536" s="35" t="s">
        <v>173</v>
      </c>
      <c r="F6536" s="46">
        <f>IF(Cadastro_Cargas!$E$12=0,0,IF(Perfil_Area!$M$16=0,0,MIN(Cadastro_Cargas!$E$12,MAX(Cadastro_Cargas!$F$12,Perfil_Area!$M$16*RANDBETWEEN(85,115)/100))))</f>
        <v>0.172</v>
      </c>
    </row>
    <row r="6537" ht="15.0" customHeight="1">
      <c r="A6537" s="45">
        <v>45677.4166666667</v>
      </c>
      <c r="B6537" s="35">
        <v>10.0</v>
      </c>
      <c r="C6537" s="35" t="s">
        <v>129</v>
      </c>
      <c r="D6537" s="39" t="s">
        <v>31</v>
      </c>
      <c r="E6537" s="35" t="s">
        <v>174</v>
      </c>
      <c r="F6537" s="46">
        <f>IF(Cadastro_Cargas!$E$13=0,0,IF(Perfil_Area!$M$4=0,0,MIN(Cadastro_Cargas!$E$13,MAX(Cadastro_Cargas!$F$13,Perfil_Area!$M$4*RANDBETWEEN(85,115)/100))))</f>
        <v>3.16625</v>
      </c>
    </row>
    <row r="6538" ht="15.0" customHeight="1">
      <c r="A6538" s="45">
        <v>45677.4166666667</v>
      </c>
      <c r="B6538" s="35">
        <v>10.0</v>
      </c>
      <c r="C6538" s="35" t="s">
        <v>129</v>
      </c>
      <c r="D6538" s="40" t="s">
        <v>44</v>
      </c>
      <c r="E6538" s="35" t="s">
        <v>174</v>
      </c>
      <c r="F6538" s="46">
        <f>IF(Cadastro_Cargas!$E$14=0,0,IF(Perfil_Area!$M$6=0,0,MIN(Cadastro_Cargas!$E$14,MAX(Cadastro_Cargas!$F$14,Perfil_Area!$M$6*RANDBETWEEN(85,115)/100))))</f>
        <v>0.42552</v>
      </c>
    </row>
    <row r="6539" ht="15.0" customHeight="1">
      <c r="A6539" s="45">
        <v>45677.4166666667</v>
      </c>
      <c r="B6539" s="35">
        <v>10.0</v>
      </c>
      <c r="C6539" s="35" t="s">
        <v>129</v>
      </c>
      <c r="D6539" s="41" t="s">
        <v>56</v>
      </c>
      <c r="E6539" s="35" t="s">
        <v>174</v>
      </c>
      <c r="F6539" s="46">
        <f>IF(Cadastro_Cargas!$E$15=0,0,IF(Perfil_Area!$M$8=0,0,MIN(Cadastro_Cargas!$E$15,MAX(Cadastro_Cargas!$F$15,Perfil_Area!$M$8*RANDBETWEEN(85,115)/100))))</f>
        <v>0</v>
      </c>
    </row>
    <row r="6540" ht="15.0" customHeight="1">
      <c r="A6540" s="45">
        <v>45677.4583333333</v>
      </c>
      <c r="B6540" s="35">
        <v>11.0</v>
      </c>
      <c r="C6540" s="35" t="s">
        <v>128</v>
      </c>
      <c r="D6540" s="36" t="s">
        <v>104</v>
      </c>
      <c r="E6540" s="35" t="s">
        <v>173</v>
      </c>
      <c r="F6540" s="46">
        <f>IF(Cadastro_Cargas!$E$2=0,0,IF(Perfil_Area!$N$9=0,0,MIN(Cadastro_Cargas!$E$2,MAX(Cadastro_Cargas!$F$2,Perfil_Area!$N$9*RANDBETWEEN(85,115)/100))))</f>
        <v>0</v>
      </c>
    </row>
    <row r="6541" ht="15.0" customHeight="1">
      <c r="A6541" s="45">
        <v>45677.4583333333</v>
      </c>
      <c r="B6541" s="35">
        <v>11.0</v>
      </c>
      <c r="C6541" s="35" t="s">
        <v>128</v>
      </c>
      <c r="D6541" s="36" t="s">
        <v>105</v>
      </c>
      <c r="E6541" s="35" t="s">
        <v>173</v>
      </c>
      <c r="F6541" s="46">
        <f>IF(Cadastro_Cargas!$E$3=0,0,IF(Perfil_Area!$N$11=0,0,MIN(Cadastro_Cargas!$E$3,MAX(Cadastro_Cargas!$F$3,Perfil_Area!$N$11*RANDBETWEEN(85,115)/100))))</f>
        <v>0</v>
      </c>
    </row>
    <row r="6542" ht="15.0" customHeight="1">
      <c r="A6542" s="45">
        <v>45677.4583333333</v>
      </c>
      <c r="B6542" s="35">
        <v>11.0</v>
      </c>
      <c r="C6542" s="35" t="s">
        <v>128</v>
      </c>
      <c r="D6542" s="36" t="s">
        <v>106</v>
      </c>
      <c r="E6542" s="35" t="s">
        <v>173</v>
      </c>
      <c r="F6542" s="46">
        <f>IF(Cadastro_Cargas!$E$4=0,0,IF(Perfil_Area!$N$13=0,0,MIN(Cadastro_Cargas!$E$4,MAX(Cadastro_Cargas!$F$4,Perfil_Area!$N$13*RANDBETWEEN(85,115)/100))))</f>
        <v>0</v>
      </c>
    </row>
    <row r="6543" ht="15.0" customHeight="1">
      <c r="A6543" s="45">
        <v>45677.4583333333</v>
      </c>
      <c r="B6543" s="35">
        <v>11.0</v>
      </c>
      <c r="C6543" s="35" t="s">
        <v>128</v>
      </c>
      <c r="D6543" s="36" t="s">
        <v>107</v>
      </c>
      <c r="E6543" s="35" t="s">
        <v>173</v>
      </c>
      <c r="F6543" s="46">
        <f>IF(Cadastro_Cargas!$E$5=0,0,IF(Perfil_Area!$N$15=0,0,MIN(Cadastro_Cargas!$E$5,MAX(Cadastro_Cargas!$F$5,Perfil_Area!$N$15*RANDBETWEEN(85,115)/100))))</f>
        <v>0.2</v>
      </c>
    </row>
    <row r="6544" ht="15.0" customHeight="1">
      <c r="A6544" s="45">
        <v>45677.4583333333</v>
      </c>
      <c r="B6544" s="35">
        <v>11.0</v>
      </c>
      <c r="C6544" s="35" t="s">
        <v>128</v>
      </c>
      <c r="D6544" s="39" t="s">
        <v>31</v>
      </c>
      <c r="E6544" s="35" t="s">
        <v>174</v>
      </c>
      <c r="F6544" s="46">
        <f>IF(Cadastro_Cargas!$E$6=0,0,IF(Perfil_Area!$N$3=0,0,MIN(Cadastro_Cargas!$E$6,MAX(Cadastro_Cargas!$F$6,Perfil_Area!$N$3*RANDBETWEEN(85,115)/100))))</f>
        <v>1.8584</v>
      </c>
    </row>
    <row r="6545" ht="15.0" customHeight="1">
      <c r="A6545" s="45">
        <v>45677.4583333333</v>
      </c>
      <c r="B6545" s="35">
        <v>11.0</v>
      </c>
      <c r="C6545" s="35" t="s">
        <v>128</v>
      </c>
      <c r="D6545" s="40" t="s">
        <v>44</v>
      </c>
      <c r="E6545" s="35" t="s">
        <v>174</v>
      </c>
      <c r="F6545" s="46">
        <f>IF(Cadastro_Cargas!$E$7=0,0,IF(Perfil_Area!$N$5=0,0,MIN(Cadastro_Cargas!$E$7,MAX(Cadastro_Cargas!$F$7,Perfil_Area!$N$5*RANDBETWEEN(85,115)/100))))</f>
        <v>0.34692</v>
      </c>
    </row>
    <row r="6546" ht="15.0" customHeight="1">
      <c r="A6546" s="45">
        <v>45677.4583333333</v>
      </c>
      <c r="B6546" s="35">
        <v>11.0</v>
      </c>
      <c r="C6546" s="35" t="s">
        <v>128</v>
      </c>
      <c r="D6546" s="41" t="s">
        <v>56</v>
      </c>
      <c r="E6546" s="35" t="s">
        <v>174</v>
      </c>
      <c r="F6546" s="46">
        <f>IF(Cadastro_Cargas!$E$8=0,0,IF(Perfil_Area!$N$7=0,0,MIN(Cadastro_Cargas!$E$8,MAX(Cadastro_Cargas!$F$8,Perfil_Area!$N$7*RANDBETWEEN(85,115)/100))))</f>
        <v>0</v>
      </c>
    </row>
    <row r="6547" ht="15.0" customHeight="1">
      <c r="A6547" s="45">
        <v>45677.4583333333</v>
      </c>
      <c r="B6547" s="35">
        <v>11.0</v>
      </c>
      <c r="C6547" s="35" t="s">
        <v>129</v>
      </c>
      <c r="D6547" s="36" t="s">
        <v>104</v>
      </c>
      <c r="E6547" s="35" t="s">
        <v>173</v>
      </c>
      <c r="F6547" s="46">
        <f>IF(Cadastro_Cargas!$E$9=0,0,IF(Perfil_Area!$N$10=0,0,MIN(Cadastro_Cargas!$E$9,MAX(Cadastro_Cargas!$F$9,Perfil_Area!$N$10*RANDBETWEEN(85,115)/100))))</f>
        <v>0</v>
      </c>
    </row>
    <row r="6548" ht="15.0" customHeight="1">
      <c r="A6548" s="45">
        <v>45677.4583333333</v>
      </c>
      <c r="B6548" s="35">
        <v>11.0</v>
      </c>
      <c r="C6548" s="35" t="s">
        <v>129</v>
      </c>
      <c r="D6548" s="36" t="s">
        <v>105</v>
      </c>
      <c r="E6548" s="35" t="s">
        <v>173</v>
      </c>
      <c r="F6548" s="46">
        <f>IF(Cadastro_Cargas!$E$10=0,0,IF(Perfil_Area!$N$12=0,0,MIN(Cadastro_Cargas!$E$10,MAX(Cadastro_Cargas!$F$10,Perfil_Area!$N$12*RANDBETWEEN(85,115)/100))))</f>
        <v>0</v>
      </c>
    </row>
    <row r="6549" ht="15.0" customHeight="1">
      <c r="A6549" s="45">
        <v>45677.4583333333</v>
      </c>
      <c r="B6549" s="35">
        <v>11.0</v>
      </c>
      <c r="C6549" s="35" t="s">
        <v>129</v>
      </c>
      <c r="D6549" s="36" t="s">
        <v>106</v>
      </c>
      <c r="E6549" s="35" t="s">
        <v>173</v>
      </c>
      <c r="F6549" s="46">
        <f>IF(Cadastro_Cargas!$E$11=0,0,IF(Perfil_Area!$N$14=0,0,MIN(Cadastro_Cargas!$E$11,MAX(Cadastro_Cargas!$F$11,Perfil_Area!$N$14*RANDBETWEEN(85,115)/100))))</f>
        <v>2.367013373</v>
      </c>
    </row>
    <row r="6550" ht="15.0" customHeight="1">
      <c r="A6550" s="45">
        <v>45677.4583333333</v>
      </c>
      <c r="B6550" s="35">
        <v>11.0</v>
      </c>
      <c r="C6550" s="35" t="s">
        <v>129</v>
      </c>
      <c r="D6550" s="36" t="s">
        <v>107</v>
      </c>
      <c r="E6550" s="35" t="s">
        <v>173</v>
      </c>
      <c r="F6550" s="46">
        <f>IF(Cadastro_Cargas!$E$12=0,0,IF(Perfil_Area!$N$16=0,0,MIN(Cadastro_Cargas!$E$12,MAX(Cadastro_Cargas!$F$12,Perfil_Area!$N$16*RANDBETWEEN(85,115)/100))))</f>
        <v>0.2</v>
      </c>
    </row>
    <row r="6551" ht="15.0" customHeight="1">
      <c r="A6551" s="45">
        <v>45677.4583333333</v>
      </c>
      <c r="B6551" s="35">
        <v>11.0</v>
      </c>
      <c r="C6551" s="35" t="s">
        <v>129</v>
      </c>
      <c r="D6551" s="39" t="s">
        <v>31</v>
      </c>
      <c r="E6551" s="35" t="s">
        <v>174</v>
      </c>
      <c r="F6551" s="46">
        <f>IF(Cadastro_Cargas!$E$13=0,0,IF(Perfil_Area!$N$4=0,0,MIN(Cadastro_Cargas!$E$13,MAX(Cadastro_Cargas!$F$13,Perfil_Area!$N$4*RANDBETWEEN(85,115)/100))))</f>
        <v>3.427</v>
      </c>
    </row>
    <row r="6552" ht="15.0" customHeight="1">
      <c r="A6552" s="45">
        <v>45677.4583333333</v>
      </c>
      <c r="B6552" s="35">
        <v>11.0</v>
      </c>
      <c r="C6552" s="35" t="s">
        <v>129</v>
      </c>
      <c r="D6552" s="40" t="s">
        <v>44</v>
      </c>
      <c r="E6552" s="35" t="s">
        <v>174</v>
      </c>
      <c r="F6552" s="46">
        <f>IF(Cadastro_Cargas!$E$14=0,0,IF(Perfil_Area!$N$6=0,0,MIN(Cadastro_Cargas!$E$14,MAX(Cadastro_Cargas!$F$14,Perfil_Area!$N$6*RANDBETWEEN(85,115)/100))))</f>
        <v>0.45746</v>
      </c>
    </row>
    <row r="6553" ht="15.0" customHeight="1">
      <c r="A6553" s="45">
        <v>45677.4583333333</v>
      </c>
      <c r="B6553" s="35">
        <v>11.0</v>
      </c>
      <c r="C6553" s="35" t="s">
        <v>129</v>
      </c>
      <c r="D6553" s="41" t="s">
        <v>56</v>
      </c>
      <c r="E6553" s="35" t="s">
        <v>174</v>
      </c>
      <c r="F6553" s="46">
        <f>IF(Cadastro_Cargas!$E$15=0,0,IF(Perfil_Area!$N$8=0,0,MIN(Cadastro_Cargas!$E$15,MAX(Cadastro_Cargas!$F$15,Perfil_Area!$N$8*RANDBETWEEN(85,115)/100))))</f>
        <v>0</v>
      </c>
    </row>
    <row r="6554" ht="15.0" customHeight="1">
      <c r="A6554" s="45">
        <v>45677.5</v>
      </c>
      <c r="B6554" s="35">
        <v>12.0</v>
      </c>
      <c r="C6554" s="35" t="s">
        <v>128</v>
      </c>
      <c r="D6554" s="36" t="s">
        <v>104</v>
      </c>
      <c r="E6554" s="35" t="s">
        <v>173</v>
      </c>
      <c r="F6554" s="46">
        <f>IF(Cadastro_Cargas!$E$2=0,0,IF(Perfil_Area!$O$9=0,0,MIN(Cadastro_Cargas!$E$2,MAX(Cadastro_Cargas!$F$2,Perfil_Area!$O$9*RANDBETWEEN(85,115)/100))))</f>
        <v>0</v>
      </c>
    </row>
    <row r="6555" ht="15.0" customHeight="1">
      <c r="A6555" s="45">
        <v>45677.5</v>
      </c>
      <c r="B6555" s="35">
        <v>12.0</v>
      </c>
      <c r="C6555" s="35" t="s">
        <v>128</v>
      </c>
      <c r="D6555" s="36" t="s">
        <v>105</v>
      </c>
      <c r="E6555" s="35" t="s">
        <v>173</v>
      </c>
      <c r="F6555" s="46">
        <f>IF(Cadastro_Cargas!$E$3=0,0,IF(Perfil_Area!$O$11=0,0,MIN(Cadastro_Cargas!$E$3,MAX(Cadastro_Cargas!$F$3,Perfil_Area!$O$11*RANDBETWEEN(85,115)/100))))</f>
        <v>0</v>
      </c>
    </row>
    <row r="6556" ht="15.0" customHeight="1">
      <c r="A6556" s="45">
        <v>45677.5</v>
      </c>
      <c r="B6556" s="35">
        <v>12.0</v>
      </c>
      <c r="C6556" s="35" t="s">
        <v>128</v>
      </c>
      <c r="D6556" s="36" t="s">
        <v>106</v>
      </c>
      <c r="E6556" s="35" t="s">
        <v>173</v>
      </c>
      <c r="F6556" s="46">
        <f>IF(Cadastro_Cargas!$E$4=0,0,IF(Perfil_Area!$O$13=0,0,MIN(Cadastro_Cargas!$E$4,MAX(Cadastro_Cargas!$F$4,Perfil_Area!$O$13*RANDBETWEEN(85,115)/100))))</f>
        <v>0</v>
      </c>
    </row>
    <row r="6557" ht="15.0" customHeight="1">
      <c r="A6557" s="45">
        <v>45677.5</v>
      </c>
      <c r="B6557" s="35">
        <v>12.0</v>
      </c>
      <c r="C6557" s="35" t="s">
        <v>128</v>
      </c>
      <c r="D6557" s="36" t="s">
        <v>107</v>
      </c>
      <c r="E6557" s="35" t="s">
        <v>173</v>
      </c>
      <c r="F6557" s="46">
        <f>IF(Cadastro_Cargas!$E$5=0,0,IF(Perfil_Area!$O$15=0,0,MIN(Cadastro_Cargas!$E$5,MAX(Cadastro_Cargas!$F$5,Perfil_Area!$O$15*RANDBETWEEN(85,115)/100))))</f>
        <v>0.2</v>
      </c>
    </row>
    <row r="6558" ht="15.0" customHeight="1">
      <c r="A6558" s="45">
        <v>45677.5</v>
      </c>
      <c r="B6558" s="35">
        <v>12.0</v>
      </c>
      <c r="C6558" s="35" t="s">
        <v>128</v>
      </c>
      <c r="D6558" s="39" t="s">
        <v>31</v>
      </c>
      <c r="E6558" s="35" t="s">
        <v>174</v>
      </c>
      <c r="F6558" s="46">
        <f>IF(Cadastro_Cargas!$E$6=0,0,IF(Perfil_Area!$O$3=0,0,MIN(Cadastro_Cargas!$E$6,MAX(Cadastro_Cargas!$F$6,Perfil_Area!$O$3*RANDBETWEEN(85,115)/100))))</f>
        <v>2.02</v>
      </c>
    </row>
    <row r="6559" ht="15.0" customHeight="1">
      <c r="A6559" s="45">
        <v>45677.5</v>
      </c>
      <c r="B6559" s="35">
        <v>12.0</v>
      </c>
      <c r="C6559" s="35" t="s">
        <v>128</v>
      </c>
      <c r="D6559" s="40" t="s">
        <v>44</v>
      </c>
      <c r="E6559" s="35" t="s">
        <v>174</v>
      </c>
      <c r="F6559" s="46">
        <f>IF(Cadastro_Cargas!$E$7=0,0,IF(Perfil_Area!$O$5=0,0,MIN(Cadastro_Cargas!$E$7,MAX(Cadastro_Cargas!$F$7,Perfil_Area!$O$5*RANDBETWEEN(85,115)/100))))</f>
        <v>0.354</v>
      </c>
    </row>
    <row r="6560" ht="15.0" customHeight="1">
      <c r="A6560" s="45">
        <v>45677.5</v>
      </c>
      <c r="B6560" s="35">
        <v>12.0</v>
      </c>
      <c r="C6560" s="35" t="s">
        <v>128</v>
      </c>
      <c r="D6560" s="41" t="s">
        <v>56</v>
      </c>
      <c r="E6560" s="35" t="s">
        <v>174</v>
      </c>
      <c r="F6560" s="46">
        <f>IF(Cadastro_Cargas!$E$8=0,0,IF(Perfil_Area!$O$7=0,0,MIN(Cadastro_Cargas!$E$8,MAX(Cadastro_Cargas!$F$8,Perfil_Area!$O$7*RANDBETWEEN(85,115)/100))))</f>
        <v>0</v>
      </c>
    </row>
    <row r="6561" ht="15.0" customHeight="1">
      <c r="A6561" s="45">
        <v>45677.5</v>
      </c>
      <c r="B6561" s="35">
        <v>12.0</v>
      </c>
      <c r="C6561" s="35" t="s">
        <v>129</v>
      </c>
      <c r="D6561" s="36" t="s">
        <v>104</v>
      </c>
      <c r="E6561" s="35" t="s">
        <v>173</v>
      </c>
      <c r="F6561" s="46">
        <f>IF(Cadastro_Cargas!$E$9=0,0,IF(Perfil_Area!$O$10=0,0,MIN(Cadastro_Cargas!$E$9,MAX(Cadastro_Cargas!$F$9,Perfil_Area!$O$10*RANDBETWEEN(85,115)/100))))</f>
        <v>0</v>
      </c>
    </row>
    <row r="6562" ht="15.0" customHeight="1">
      <c r="A6562" s="45">
        <v>45677.5</v>
      </c>
      <c r="B6562" s="35">
        <v>12.0</v>
      </c>
      <c r="C6562" s="35" t="s">
        <v>129</v>
      </c>
      <c r="D6562" s="36" t="s">
        <v>105</v>
      </c>
      <c r="E6562" s="35" t="s">
        <v>173</v>
      </c>
      <c r="F6562" s="46">
        <f>IF(Cadastro_Cargas!$E$10=0,0,IF(Perfil_Area!$O$12=0,0,MIN(Cadastro_Cargas!$E$10,MAX(Cadastro_Cargas!$F$10,Perfil_Area!$O$12*RANDBETWEEN(85,115)/100))))</f>
        <v>0</v>
      </c>
    </row>
    <row r="6563" ht="15.0" customHeight="1">
      <c r="A6563" s="45">
        <v>45677.5</v>
      </c>
      <c r="B6563" s="35">
        <v>12.0</v>
      </c>
      <c r="C6563" s="35" t="s">
        <v>129</v>
      </c>
      <c r="D6563" s="36" t="s">
        <v>106</v>
      </c>
      <c r="E6563" s="35" t="s">
        <v>173</v>
      </c>
      <c r="F6563" s="46">
        <f>IF(Cadastro_Cargas!$E$11=0,0,IF(Perfil_Area!$O$14=0,0,MIN(Cadastro_Cargas!$E$11,MAX(Cadastro_Cargas!$F$11,Perfil_Area!$O$14*RANDBETWEEN(85,115)/100))))</f>
        <v>2.078157504</v>
      </c>
    </row>
    <row r="6564" ht="15.0" customHeight="1">
      <c r="A6564" s="45">
        <v>45677.5</v>
      </c>
      <c r="B6564" s="35">
        <v>12.0</v>
      </c>
      <c r="C6564" s="35" t="s">
        <v>129</v>
      </c>
      <c r="D6564" s="36" t="s">
        <v>107</v>
      </c>
      <c r="E6564" s="35" t="s">
        <v>173</v>
      </c>
      <c r="F6564" s="46">
        <f>IF(Cadastro_Cargas!$E$12=0,0,IF(Perfil_Area!$O$16=0,0,MIN(Cadastro_Cargas!$E$12,MAX(Cadastro_Cargas!$F$12,Perfil_Area!$O$16*RANDBETWEEN(85,115)/100))))</f>
        <v>0.2</v>
      </c>
    </row>
    <row r="6565" ht="15.0" customHeight="1">
      <c r="A6565" s="45">
        <v>45677.5</v>
      </c>
      <c r="B6565" s="35">
        <v>12.0</v>
      </c>
      <c r="C6565" s="35" t="s">
        <v>129</v>
      </c>
      <c r="D6565" s="39" t="s">
        <v>31</v>
      </c>
      <c r="E6565" s="35" t="s">
        <v>174</v>
      </c>
      <c r="F6565" s="46">
        <f>IF(Cadastro_Cargas!$E$13=0,0,IF(Perfil_Area!$O$4=0,0,MIN(Cadastro_Cargas!$E$13,MAX(Cadastro_Cargas!$F$13,Perfil_Area!$O$4*RANDBETWEEN(85,115)/100))))</f>
        <v>3.6505</v>
      </c>
    </row>
    <row r="6566" ht="15.0" customHeight="1">
      <c r="A6566" s="45">
        <v>45677.5</v>
      </c>
      <c r="B6566" s="35">
        <v>12.0</v>
      </c>
      <c r="C6566" s="35" t="s">
        <v>129</v>
      </c>
      <c r="D6566" s="40" t="s">
        <v>44</v>
      </c>
      <c r="E6566" s="35" t="s">
        <v>174</v>
      </c>
      <c r="F6566" s="46">
        <f>IF(Cadastro_Cargas!$E$14=0,0,IF(Perfil_Area!$O$6=0,0,MIN(Cadastro_Cargas!$E$14,MAX(Cadastro_Cargas!$F$14,Perfil_Area!$O$6*RANDBETWEEN(85,115)/100))))</f>
        <v>0.514</v>
      </c>
    </row>
    <row r="6567" ht="15.0" customHeight="1">
      <c r="A6567" s="45">
        <v>45677.5</v>
      </c>
      <c r="B6567" s="35">
        <v>12.0</v>
      </c>
      <c r="C6567" s="35" t="s">
        <v>129</v>
      </c>
      <c r="D6567" s="41" t="s">
        <v>56</v>
      </c>
      <c r="E6567" s="35" t="s">
        <v>174</v>
      </c>
      <c r="F6567" s="46">
        <f>IF(Cadastro_Cargas!$E$15=0,0,IF(Perfil_Area!$O$8=0,0,MIN(Cadastro_Cargas!$E$15,MAX(Cadastro_Cargas!$F$15,Perfil_Area!$O$8*RANDBETWEEN(85,115)/100))))</f>
        <v>0</v>
      </c>
    </row>
    <row r="6568" ht="15.0" customHeight="1">
      <c r="A6568" s="45">
        <v>45677.5416666667</v>
      </c>
      <c r="B6568" s="35">
        <v>13.0</v>
      </c>
      <c r="C6568" s="35" t="s">
        <v>128</v>
      </c>
      <c r="D6568" s="36" t="s">
        <v>104</v>
      </c>
      <c r="E6568" s="35" t="s">
        <v>173</v>
      </c>
      <c r="F6568" s="46">
        <f>IF(Cadastro_Cargas!$E$2=0,0,IF(Perfil_Area!$P$9=0,0,MIN(Cadastro_Cargas!$E$2,MAX(Cadastro_Cargas!$F$2,Perfil_Area!$P$9*RANDBETWEEN(85,115)/100))))</f>
        <v>0</v>
      </c>
    </row>
    <row r="6569" ht="15.0" customHeight="1">
      <c r="A6569" s="45">
        <v>45677.5416666667</v>
      </c>
      <c r="B6569" s="35">
        <v>13.0</v>
      </c>
      <c r="C6569" s="35" t="s">
        <v>128</v>
      </c>
      <c r="D6569" s="36" t="s">
        <v>105</v>
      </c>
      <c r="E6569" s="35" t="s">
        <v>173</v>
      </c>
      <c r="F6569" s="46">
        <f>IF(Cadastro_Cargas!$E$3=0,0,IF(Perfil_Area!$P$11=0,0,MIN(Cadastro_Cargas!$E$3,MAX(Cadastro_Cargas!$F$3,Perfil_Area!$P$11*RANDBETWEEN(85,115)/100))))</f>
        <v>0</v>
      </c>
    </row>
    <row r="6570" ht="15.0" customHeight="1">
      <c r="A6570" s="45">
        <v>45677.5416666667</v>
      </c>
      <c r="B6570" s="35">
        <v>13.0</v>
      </c>
      <c r="C6570" s="35" t="s">
        <v>128</v>
      </c>
      <c r="D6570" s="36" t="s">
        <v>106</v>
      </c>
      <c r="E6570" s="35" t="s">
        <v>173</v>
      </c>
      <c r="F6570" s="46">
        <f>IF(Cadastro_Cargas!$E$4=0,0,IF(Perfil_Area!$P$13=0,0,MIN(Cadastro_Cargas!$E$4,MAX(Cadastro_Cargas!$F$4,Perfil_Area!$P$13*RANDBETWEEN(85,115)/100))))</f>
        <v>0</v>
      </c>
    </row>
    <row r="6571" ht="15.0" customHeight="1">
      <c r="A6571" s="45">
        <v>45677.5416666667</v>
      </c>
      <c r="B6571" s="35">
        <v>13.0</v>
      </c>
      <c r="C6571" s="35" t="s">
        <v>128</v>
      </c>
      <c r="D6571" s="36" t="s">
        <v>107</v>
      </c>
      <c r="E6571" s="35" t="s">
        <v>173</v>
      </c>
      <c r="F6571" s="46">
        <f>IF(Cadastro_Cargas!$E$5=0,0,IF(Perfil_Area!$P$15=0,0,MIN(Cadastro_Cargas!$E$5,MAX(Cadastro_Cargas!$F$5,Perfil_Area!$P$15*RANDBETWEEN(85,115)/100))))</f>
        <v>0.2</v>
      </c>
    </row>
    <row r="6572" ht="15.0" customHeight="1">
      <c r="A6572" s="45">
        <v>45677.5416666667</v>
      </c>
      <c r="B6572" s="35">
        <v>13.0</v>
      </c>
      <c r="C6572" s="35" t="s">
        <v>128</v>
      </c>
      <c r="D6572" s="39" t="s">
        <v>31</v>
      </c>
      <c r="E6572" s="35" t="s">
        <v>174</v>
      </c>
      <c r="F6572" s="46">
        <f>IF(Cadastro_Cargas!$E$6=0,0,IF(Perfil_Area!$P$3=0,0,MIN(Cadastro_Cargas!$E$6,MAX(Cadastro_Cargas!$F$6,Perfil_Area!$P$3*RANDBETWEEN(85,115)/100))))</f>
        <v>2.02</v>
      </c>
    </row>
    <row r="6573" ht="15.0" customHeight="1">
      <c r="A6573" s="45">
        <v>45677.5416666667</v>
      </c>
      <c r="B6573" s="35">
        <v>13.0</v>
      </c>
      <c r="C6573" s="35" t="s">
        <v>128</v>
      </c>
      <c r="D6573" s="40" t="s">
        <v>44</v>
      </c>
      <c r="E6573" s="35" t="s">
        <v>174</v>
      </c>
      <c r="F6573" s="46">
        <f>IF(Cadastro_Cargas!$E$7=0,0,IF(Perfil_Area!$P$5=0,0,MIN(Cadastro_Cargas!$E$7,MAX(Cadastro_Cargas!$F$7,Perfil_Area!$P$5*RANDBETWEEN(85,115)/100))))</f>
        <v>0.354</v>
      </c>
    </row>
    <row r="6574" ht="15.0" customHeight="1">
      <c r="A6574" s="45">
        <v>45677.5416666667</v>
      </c>
      <c r="B6574" s="35">
        <v>13.0</v>
      </c>
      <c r="C6574" s="35" t="s">
        <v>128</v>
      </c>
      <c r="D6574" s="41" t="s">
        <v>56</v>
      </c>
      <c r="E6574" s="35" t="s">
        <v>174</v>
      </c>
      <c r="F6574" s="46">
        <f>IF(Cadastro_Cargas!$E$8=0,0,IF(Perfil_Area!$P$7=0,0,MIN(Cadastro_Cargas!$E$8,MAX(Cadastro_Cargas!$F$8,Perfil_Area!$P$7*RANDBETWEEN(85,115)/100))))</f>
        <v>0</v>
      </c>
    </row>
    <row r="6575" ht="15.0" customHeight="1">
      <c r="A6575" s="45">
        <v>45677.5416666667</v>
      </c>
      <c r="B6575" s="35">
        <v>13.0</v>
      </c>
      <c r="C6575" s="35" t="s">
        <v>129</v>
      </c>
      <c r="D6575" s="36" t="s">
        <v>104</v>
      </c>
      <c r="E6575" s="35" t="s">
        <v>173</v>
      </c>
      <c r="F6575" s="46">
        <f>IF(Cadastro_Cargas!$E$9=0,0,IF(Perfil_Area!$P$10=0,0,MIN(Cadastro_Cargas!$E$9,MAX(Cadastro_Cargas!$F$9,Perfil_Area!$P$10*RANDBETWEEN(85,115)/100))))</f>
        <v>0</v>
      </c>
    </row>
    <row r="6576" ht="15.0" customHeight="1">
      <c r="A6576" s="45">
        <v>45677.5416666667</v>
      </c>
      <c r="B6576" s="35">
        <v>13.0</v>
      </c>
      <c r="C6576" s="35" t="s">
        <v>129</v>
      </c>
      <c r="D6576" s="36" t="s">
        <v>105</v>
      </c>
      <c r="E6576" s="35" t="s">
        <v>173</v>
      </c>
      <c r="F6576" s="46">
        <f>IF(Cadastro_Cargas!$E$10=0,0,IF(Perfil_Area!$P$12=0,0,MIN(Cadastro_Cargas!$E$10,MAX(Cadastro_Cargas!$F$10,Perfil_Area!$P$12*RANDBETWEEN(85,115)/100))))</f>
        <v>0</v>
      </c>
    </row>
    <row r="6577" ht="15.0" customHeight="1">
      <c r="A6577" s="45">
        <v>45677.5416666667</v>
      </c>
      <c r="B6577" s="35">
        <v>13.0</v>
      </c>
      <c r="C6577" s="35" t="s">
        <v>129</v>
      </c>
      <c r="D6577" s="36" t="s">
        <v>106</v>
      </c>
      <c r="E6577" s="35" t="s">
        <v>173</v>
      </c>
      <c r="F6577" s="46">
        <f>IF(Cadastro_Cargas!$E$11=0,0,IF(Perfil_Area!$P$14=0,0,MIN(Cadastro_Cargas!$E$11,MAX(Cadastro_Cargas!$F$11,Perfil_Area!$P$14*RANDBETWEEN(85,115)/100))))</f>
        <v>2.367013373</v>
      </c>
    </row>
    <row r="6578" ht="15.0" customHeight="1">
      <c r="A6578" s="45">
        <v>45677.5416666667</v>
      </c>
      <c r="B6578" s="35">
        <v>13.0</v>
      </c>
      <c r="C6578" s="35" t="s">
        <v>129</v>
      </c>
      <c r="D6578" s="36" t="s">
        <v>107</v>
      </c>
      <c r="E6578" s="35" t="s">
        <v>173</v>
      </c>
      <c r="F6578" s="46">
        <f>IF(Cadastro_Cargas!$E$12=0,0,IF(Perfil_Area!$P$16=0,0,MIN(Cadastro_Cargas!$E$12,MAX(Cadastro_Cargas!$F$12,Perfil_Area!$P$16*RANDBETWEEN(85,115)/100))))</f>
        <v>0.2</v>
      </c>
    </row>
    <row r="6579" ht="15.0" customHeight="1">
      <c r="A6579" s="45">
        <v>45677.5416666667</v>
      </c>
      <c r="B6579" s="35">
        <v>13.0</v>
      </c>
      <c r="C6579" s="35" t="s">
        <v>129</v>
      </c>
      <c r="D6579" s="39" t="s">
        <v>31</v>
      </c>
      <c r="E6579" s="35" t="s">
        <v>174</v>
      </c>
      <c r="F6579" s="46">
        <f>IF(Cadastro_Cargas!$E$13=0,0,IF(Perfil_Area!$P$4=0,0,MIN(Cadastro_Cargas!$E$13,MAX(Cadastro_Cargas!$F$13,Perfil_Area!$P$4*RANDBETWEEN(85,115)/100))))</f>
        <v>3.725</v>
      </c>
    </row>
    <row r="6580" ht="15.0" customHeight="1">
      <c r="A6580" s="45">
        <v>45677.5416666667</v>
      </c>
      <c r="B6580" s="35">
        <v>13.0</v>
      </c>
      <c r="C6580" s="35" t="s">
        <v>129</v>
      </c>
      <c r="D6580" s="40" t="s">
        <v>44</v>
      </c>
      <c r="E6580" s="35" t="s">
        <v>174</v>
      </c>
      <c r="F6580" s="46">
        <f>IF(Cadastro_Cargas!$E$14=0,0,IF(Perfil_Area!$P$6=0,0,MIN(Cadastro_Cargas!$E$14,MAX(Cadastro_Cargas!$F$14,Perfil_Area!$P$6*RANDBETWEEN(85,115)/100))))</f>
        <v>0.514</v>
      </c>
    </row>
    <row r="6581" ht="15.0" customHeight="1">
      <c r="A6581" s="45">
        <v>45677.5416666667</v>
      </c>
      <c r="B6581" s="35">
        <v>13.0</v>
      </c>
      <c r="C6581" s="35" t="s">
        <v>129</v>
      </c>
      <c r="D6581" s="41" t="s">
        <v>56</v>
      </c>
      <c r="E6581" s="35" t="s">
        <v>174</v>
      </c>
      <c r="F6581" s="46">
        <f>IF(Cadastro_Cargas!$E$15=0,0,IF(Perfil_Area!$P$8=0,0,MIN(Cadastro_Cargas!$E$15,MAX(Cadastro_Cargas!$F$15,Perfil_Area!$P$8*RANDBETWEEN(85,115)/100))))</f>
        <v>0</v>
      </c>
    </row>
    <row r="6582" ht="15.0" customHeight="1">
      <c r="A6582" s="45">
        <v>45677.5833333333</v>
      </c>
      <c r="B6582" s="35">
        <v>14.0</v>
      </c>
      <c r="C6582" s="35" t="s">
        <v>128</v>
      </c>
      <c r="D6582" s="36" t="s">
        <v>104</v>
      </c>
      <c r="E6582" s="35" t="s">
        <v>173</v>
      </c>
      <c r="F6582" s="46">
        <f>IF(Cadastro_Cargas!$E$2=0,0,IF(Perfil_Area!$Q$9=0,0,MIN(Cadastro_Cargas!$E$2,MAX(Cadastro_Cargas!$F$2,Perfil_Area!$Q$9*RANDBETWEEN(85,115)/100))))</f>
        <v>0</v>
      </c>
    </row>
    <row r="6583" ht="15.0" customHeight="1">
      <c r="A6583" s="45">
        <v>45677.5833333333</v>
      </c>
      <c r="B6583" s="35">
        <v>14.0</v>
      </c>
      <c r="C6583" s="35" t="s">
        <v>128</v>
      </c>
      <c r="D6583" s="36" t="s">
        <v>105</v>
      </c>
      <c r="E6583" s="35" t="s">
        <v>173</v>
      </c>
      <c r="F6583" s="46">
        <f>IF(Cadastro_Cargas!$E$3=0,0,IF(Perfil_Area!$Q$11=0,0,MIN(Cadastro_Cargas!$E$3,MAX(Cadastro_Cargas!$F$3,Perfil_Area!$Q$11*RANDBETWEEN(85,115)/100))))</f>
        <v>0</v>
      </c>
    </row>
    <row r="6584" ht="15.0" customHeight="1">
      <c r="A6584" s="45">
        <v>45677.5833333333</v>
      </c>
      <c r="B6584" s="35">
        <v>14.0</v>
      </c>
      <c r="C6584" s="35" t="s">
        <v>128</v>
      </c>
      <c r="D6584" s="36" t="s">
        <v>106</v>
      </c>
      <c r="E6584" s="35" t="s">
        <v>173</v>
      </c>
      <c r="F6584" s="46">
        <f>IF(Cadastro_Cargas!$E$4=0,0,IF(Perfil_Area!$Q$13=0,0,MIN(Cadastro_Cargas!$E$4,MAX(Cadastro_Cargas!$F$4,Perfil_Area!$Q$13*RANDBETWEEN(85,115)/100))))</f>
        <v>0</v>
      </c>
    </row>
    <row r="6585" ht="15.0" customHeight="1">
      <c r="A6585" s="45">
        <v>45677.5833333333</v>
      </c>
      <c r="B6585" s="35">
        <v>14.0</v>
      </c>
      <c r="C6585" s="35" t="s">
        <v>128</v>
      </c>
      <c r="D6585" s="36" t="s">
        <v>107</v>
      </c>
      <c r="E6585" s="35" t="s">
        <v>173</v>
      </c>
      <c r="F6585" s="46">
        <f>IF(Cadastro_Cargas!$E$5=0,0,IF(Perfil_Area!$Q$15=0,0,MIN(Cadastro_Cargas!$E$5,MAX(Cadastro_Cargas!$F$5,Perfil_Area!$Q$15*RANDBETWEEN(85,115)/100))))</f>
        <v>0.2</v>
      </c>
    </row>
    <row r="6586" ht="15.0" customHeight="1">
      <c r="A6586" s="45">
        <v>45677.5833333333</v>
      </c>
      <c r="B6586" s="35">
        <v>14.0</v>
      </c>
      <c r="C6586" s="35" t="s">
        <v>128</v>
      </c>
      <c r="D6586" s="39" t="s">
        <v>31</v>
      </c>
      <c r="E6586" s="35" t="s">
        <v>174</v>
      </c>
      <c r="F6586" s="46">
        <f>IF(Cadastro_Cargas!$E$6=0,0,IF(Perfil_Area!$Q$3=0,0,MIN(Cadastro_Cargas!$E$6,MAX(Cadastro_Cargas!$F$6,Perfil_Area!$Q$3*RANDBETWEEN(85,115)/100))))</f>
        <v>2.02</v>
      </c>
    </row>
    <row r="6587" ht="15.0" customHeight="1">
      <c r="A6587" s="45">
        <v>45677.5833333333</v>
      </c>
      <c r="B6587" s="35">
        <v>14.0</v>
      </c>
      <c r="C6587" s="35" t="s">
        <v>128</v>
      </c>
      <c r="D6587" s="40" t="s">
        <v>44</v>
      </c>
      <c r="E6587" s="35" t="s">
        <v>174</v>
      </c>
      <c r="F6587" s="46">
        <f>IF(Cadastro_Cargas!$E$7=0,0,IF(Perfil_Area!$Q$5=0,0,MIN(Cadastro_Cargas!$E$7,MAX(Cadastro_Cargas!$F$7,Perfil_Area!$Q$5*RANDBETWEEN(85,115)/100))))</f>
        <v>0.354</v>
      </c>
    </row>
    <row r="6588" ht="15.0" customHeight="1">
      <c r="A6588" s="45">
        <v>45677.5833333333</v>
      </c>
      <c r="B6588" s="35">
        <v>14.0</v>
      </c>
      <c r="C6588" s="35" t="s">
        <v>128</v>
      </c>
      <c r="D6588" s="41" t="s">
        <v>56</v>
      </c>
      <c r="E6588" s="35" t="s">
        <v>174</v>
      </c>
      <c r="F6588" s="46">
        <f>IF(Cadastro_Cargas!$E$8=0,0,IF(Perfil_Area!$Q$7=0,0,MIN(Cadastro_Cargas!$E$8,MAX(Cadastro_Cargas!$F$8,Perfil_Area!$Q$7*RANDBETWEEN(85,115)/100))))</f>
        <v>0</v>
      </c>
    </row>
    <row r="6589" ht="15.0" customHeight="1">
      <c r="A6589" s="45">
        <v>45677.5833333333</v>
      </c>
      <c r="B6589" s="35">
        <v>14.0</v>
      </c>
      <c r="C6589" s="35" t="s">
        <v>129</v>
      </c>
      <c r="D6589" s="36" t="s">
        <v>104</v>
      </c>
      <c r="E6589" s="35" t="s">
        <v>173</v>
      </c>
      <c r="F6589" s="46">
        <f>IF(Cadastro_Cargas!$E$9=0,0,IF(Perfil_Area!$Q$10=0,0,MIN(Cadastro_Cargas!$E$9,MAX(Cadastro_Cargas!$F$9,Perfil_Area!$Q$10*RANDBETWEEN(85,115)/100))))</f>
        <v>0</v>
      </c>
    </row>
    <row r="6590" ht="15.0" customHeight="1">
      <c r="A6590" s="45">
        <v>45677.5833333333</v>
      </c>
      <c r="B6590" s="35">
        <v>14.0</v>
      </c>
      <c r="C6590" s="35" t="s">
        <v>129</v>
      </c>
      <c r="D6590" s="36" t="s">
        <v>105</v>
      </c>
      <c r="E6590" s="35" t="s">
        <v>173</v>
      </c>
      <c r="F6590" s="46">
        <f>IF(Cadastro_Cargas!$E$10=0,0,IF(Perfil_Area!$Q$12=0,0,MIN(Cadastro_Cargas!$E$10,MAX(Cadastro_Cargas!$F$10,Perfil_Area!$Q$12*RANDBETWEEN(85,115)/100))))</f>
        <v>14.96</v>
      </c>
    </row>
    <row r="6591" ht="15.0" customHeight="1">
      <c r="A6591" s="45">
        <v>45677.5833333333</v>
      </c>
      <c r="B6591" s="35">
        <v>14.0</v>
      </c>
      <c r="C6591" s="35" t="s">
        <v>129</v>
      </c>
      <c r="D6591" s="36" t="s">
        <v>106</v>
      </c>
      <c r="E6591" s="35" t="s">
        <v>173</v>
      </c>
      <c r="F6591" s="46">
        <f>IF(Cadastro_Cargas!$E$11=0,0,IF(Perfil_Area!$Q$14=0,0,MIN(Cadastro_Cargas!$E$11,MAX(Cadastro_Cargas!$F$11,Perfil_Area!$Q$14*RANDBETWEEN(85,115)/100))))</f>
        <v>2.088</v>
      </c>
    </row>
    <row r="6592" ht="15.0" customHeight="1">
      <c r="A6592" s="45">
        <v>45677.5833333333</v>
      </c>
      <c r="B6592" s="35">
        <v>14.0</v>
      </c>
      <c r="C6592" s="35" t="s">
        <v>129</v>
      </c>
      <c r="D6592" s="36" t="s">
        <v>107</v>
      </c>
      <c r="E6592" s="35" t="s">
        <v>173</v>
      </c>
      <c r="F6592" s="46">
        <f>IF(Cadastro_Cargas!$E$12=0,0,IF(Perfil_Area!$Q$16=0,0,MIN(Cadastro_Cargas!$E$12,MAX(Cadastro_Cargas!$F$12,Perfil_Area!$Q$16*RANDBETWEEN(85,115)/100))))</f>
        <v>0.2</v>
      </c>
    </row>
    <row r="6593" ht="15.0" customHeight="1">
      <c r="A6593" s="45">
        <v>45677.5833333333</v>
      </c>
      <c r="B6593" s="35">
        <v>14.0</v>
      </c>
      <c r="C6593" s="35" t="s">
        <v>129</v>
      </c>
      <c r="D6593" s="39" t="s">
        <v>31</v>
      </c>
      <c r="E6593" s="35" t="s">
        <v>174</v>
      </c>
      <c r="F6593" s="46">
        <f>IF(Cadastro_Cargas!$E$13=0,0,IF(Perfil_Area!$Q$4=0,0,MIN(Cadastro_Cargas!$E$13,MAX(Cadastro_Cargas!$F$13,Perfil_Area!$Q$4*RANDBETWEEN(85,115)/100))))</f>
        <v>3.725</v>
      </c>
    </row>
    <row r="6594" ht="15.0" customHeight="1">
      <c r="A6594" s="45">
        <v>45677.5833333333</v>
      </c>
      <c r="B6594" s="35">
        <v>14.0</v>
      </c>
      <c r="C6594" s="35" t="s">
        <v>129</v>
      </c>
      <c r="D6594" s="40" t="s">
        <v>44</v>
      </c>
      <c r="E6594" s="35" t="s">
        <v>174</v>
      </c>
      <c r="F6594" s="46">
        <f>IF(Cadastro_Cargas!$E$14=0,0,IF(Perfil_Area!$Q$6=0,0,MIN(Cadastro_Cargas!$E$14,MAX(Cadastro_Cargas!$F$14,Perfil_Area!$Q$6*RANDBETWEEN(85,115)/100))))</f>
        <v>0.514</v>
      </c>
    </row>
    <row r="6595" ht="15.0" customHeight="1">
      <c r="A6595" s="45">
        <v>45677.5833333333</v>
      </c>
      <c r="B6595" s="35">
        <v>14.0</v>
      </c>
      <c r="C6595" s="35" t="s">
        <v>129</v>
      </c>
      <c r="D6595" s="41" t="s">
        <v>56</v>
      </c>
      <c r="E6595" s="35" t="s">
        <v>174</v>
      </c>
      <c r="F6595" s="46">
        <f>IF(Cadastro_Cargas!$E$15=0,0,IF(Perfil_Area!$Q$8=0,0,MIN(Cadastro_Cargas!$E$15,MAX(Cadastro_Cargas!$F$15,Perfil_Area!$Q$8*RANDBETWEEN(85,115)/100))))</f>
        <v>0</v>
      </c>
    </row>
    <row r="6596" ht="15.0" customHeight="1">
      <c r="A6596" s="45">
        <v>45677.625</v>
      </c>
      <c r="B6596" s="35">
        <v>15.0</v>
      </c>
      <c r="C6596" s="35" t="s">
        <v>128</v>
      </c>
      <c r="D6596" s="36" t="s">
        <v>104</v>
      </c>
      <c r="E6596" s="35" t="s">
        <v>173</v>
      </c>
      <c r="F6596" s="46">
        <f>IF(Cadastro_Cargas!$E$2=0,0,IF(Perfil_Area!$R$9=0,0,MIN(Cadastro_Cargas!$E$2,MAX(Cadastro_Cargas!$F$2,Perfil_Area!$R$9*RANDBETWEEN(85,115)/100))))</f>
        <v>0</v>
      </c>
    </row>
    <row r="6597" ht="15.0" customHeight="1">
      <c r="A6597" s="45">
        <v>45677.625</v>
      </c>
      <c r="B6597" s="35">
        <v>15.0</v>
      </c>
      <c r="C6597" s="35" t="s">
        <v>128</v>
      </c>
      <c r="D6597" s="36" t="s">
        <v>105</v>
      </c>
      <c r="E6597" s="35" t="s">
        <v>173</v>
      </c>
      <c r="F6597" s="46">
        <f>IF(Cadastro_Cargas!$E$3=0,0,IF(Perfil_Area!$R$11=0,0,MIN(Cadastro_Cargas!$E$3,MAX(Cadastro_Cargas!$F$3,Perfil_Area!$R$11*RANDBETWEEN(85,115)/100))))</f>
        <v>0</v>
      </c>
    </row>
    <row r="6598" ht="15.0" customHeight="1">
      <c r="A6598" s="45">
        <v>45677.625</v>
      </c>
      <c r="B6598" s="35">
        <v>15.0</v>
      </c>
      <c r="C6598" s="35" t="s">
        <v>128</v>
      </c>
      <c r="D6598" s="36" t="s">
        <v>106</v>
      </c>
      <c r="E6598" s="35" t="s">
        <v>173</v>
      </c>
      <c r="F6598" s="46">
        <f>IF(Cadastro_Cargas!$E$4=0,0,IF(Perfil_Area!$R$13=0,0,MIN(Cadastro_Cargas!$E$4,MAX(Cadastro_Cargas!$F$4,Perfil_Area!$R$13*RANDBETWEEN(85,115)/100))))</f>
        <v>0</v>
      </c>
    </row>
    <row r="6599" ht="15.0" customHeight="1">
      <c r="A6599" s="45">
        <v>45677.625</v>
      </c>
      <c r="B6599" s="35">
        <v>15.0</v>
      </c>
      <c r="C6599" s="35" t="s">
        <v>128</v>
      </c>
      <c r="D6599" s="36" t="s">
        <v>107</v>
      </c>
      <c r="E6599" s="35" t="s">
        <v>173</v>
      </c>
      <c r="F6599" s="46">
        <f>IF(Cadastro_Cargas!$E$5=0,0,IF(Perfil_Area!$R$15=0,0,MIN(Cadastro_Cargas!$E$5,MAX(Cadastro_Cargas!$F$5,Perfil_Area!$R$15*RANDBETWEEN(85,115)/100))))</f>
        <v>0.186</v>
      </c>
    </row>
    <row r="6600" ht="15.0" customHeight="1">
      <c r="A6600" s="45">
        <v>45677.625</v>
      </c>
      <c r="B6600" s="35">
        <v>15.0</v>
      </c>
      <c r="C6600" s="35" t="s">
        <v>128</v>
      </c>
      <c r="D6600" s="39" t="s">
        <v>31</v>
      </c>
      <c r="E6600" s="35" t="s">
        <v>174</v>
      </c>
      <c r="F6600" s="46">
        <f>IF(Cadastro_Cargas!$E$6=0,0,IF(Perfil_Area!$R$3=0,0,MIN(Cadastro_Cargas!$E$6,MAX(Cadastro_Cargas!$F$6,Perfil_Area!$R$3*RANDBETWEEN(85,115)/100))))</f>
        <v>1.8584</v>
      </c>
    </row>
    <row r="6601" ht="15.0" customHeight="1">
      <c r="A6601" s="45">
        <v>45677.625</v>
      </c>
      <c r="B6601" s="35">
        <v>15.0</v>
      </c>
      <c r="C6601" s="35" t="s">
        <v>128</v>
      </c>
      <c r="D6601" s="40" t="s">
        <v>44</v>
      </c>
      <c r="E6601" s="35" t="s">
        <v>174</v>
      </c>
      <c r="F6601" s="46">
        <f>IF(Cadastro_Cargas!$E$7=0,0,IF(Perfil_Area!$R$5=0,0,MIN(Cadastro_Cargas!$E$7,MAX(Cadastro_Cargas!$F$7,Perfil_Area!$R$5*RANDBETWEEN(85,115)/100))))</f>
        <v>0.354</v>
      </c>
    </row>
    <row r="6602" ht="15.0" customHeight="1">
      <c r="A6602" s="45">
        <v>45677.625</v>
      </c>
      <c r="B6602" s="35">
        <v>15.0</v>
      </c>
      <c r="C6602" s="35" t="s">
        <v>128</v>
      </c>
      <c r="D6602" s="41" t="s">
        <v>56</v>
      </c>
      <c r="E6602" s="35" t="s">
        <v>174</v>
      </c>
      <c r="F6602" s="46">
        <f>IF(Cadastro_Cargas!$E$8=0,0,IF(Perfil_Area!$R$7=0,0,MIN(Cadastro_Cargas!$E$8,MAX(Cadastro_Cargas!$F$8,Perfil_Area!$R$7*RANDBETWEEN(85,115)/100))))</f>
        <v>0</v>
      </c>
    </row>
    <row r="6603" ht="15.0" customHeight="1">
      <c r="A6603" s="45">
        <v>45677.625</v>
      </c>
      <c r="B6603" s="35">
        <v>15.0</v>
      </c>
      <c r="C6603" s="35" t="s">
        <v>129</v>
      </c>
      <c r="D6603" s="36" t="s">
        <v>104</v>
      </c>
      <c r="E6603" s="35" t="s">
        <v>173</v>
      </c>
      <c r="F6603" s="46">
        <f>IF(Cadastro_Cargas!$E$9=0,0,IF(Perfil_Area!$R$10=0,0,MIN(Cadastro_Cargas!$E$9,MAX(Cadastro_Cargas!$F$9,Perfil_Area!$R$10*RANDBETWEEN(85,115)/100))))</f>
        <v>0</v>
      </c>
    </row>
    <row r="6604" ht="15.0" customHeight="1">
      <c r="A6604" s="45">
        <v>45677.625</v>
      </c>
      <c r="B6604" s="35">
        <v>15.0</v>
      </c>
      <c r="C6604" s="35" t="s">
        <v>129</v>
      </c>
      <c r="D6604" s="36" t="s">
        <v>105</v>
      </c>
      <c r="E6604" s="35" t="s">
        <v>173</v>
      </c>
      <c r="F6604" s="46">
        <f>IF(Cadastro_Cargas!$E$10=0,0,IF(Perfil_Area!$R$12=0,0,MIN(Cadastro_Cargas!$E$10,MAX(Cadastro_Cargas!$F$10,Perfil_Area!$R$12*RANDBETWEEN(85,115)/100))))</f>
        <v>17.6</v>
      </c>
    </row>
    <row r="6605" ht="15.0" customHeight="1">
      <c r="A6605" s="45">
        <v>45677.625</v>
      </c>
      <c r="B6605" s="35">
        <v>15.0</v>
      </c>
      <c r="C6605" s="35" t="s">
        <v>129</v>
      </c>
      <c r="D6605" s="36" t="s">
        <v>106</v>
      </c>
      <c r="E6605" s="35" t="s">
        <v>173</v>
      </c>
      <c r="F6605" s="46">
        <f>IF(Cadastro_Cargas!$E$11=0,0,IF(Perfil_Area!$R$14=0,0,MIN(Cadastro_Cargas!$E$11,MAX(Cadastro_Cargas!$F$11,Perfil_Area!$R$14*RANDBETWEEN(85,115)/100))))</f>
        <v>2.367013373</v>
      </c>
    </row>
    <row r="6606" ht="15.0" customHeight="1">
      <c r="A6606" s="45">
        <v>45677.625</v>
      </c>
      <c r="B6606" s="35">
        <v>15.0</v>
      </c>
      <c r="C6606" s="35" t="s">
        <v>129</v>
      </c>
      <c r="D6606" s="36" t="s">
        <v>107</v>
      </c>
      <c r="E6606" s="35" t="s">
        <v>173</v>
      </c>
      <c r="F6606" s="46">
        <f>IF(Cadastro_Cargas!$E$12=0,0,IF(Perfil_Area!$R$16=0,0,MIN(Cadastro_Cargas!$E$12,MAX(Cadastro_Cargas!$F$12,Perfil_Area!$R$16*RANDBETWEEN(85,115)/100))))</f>
        <v>0.188</v>
      </c>
    </row>
    <row r="6607" ht="15.0" customHeight="1">
      <c r="A6607" s="45">
        <v>45677.625</v>
      </c>
      <c r="B6607" s="35">
        <v>15.0</v>
      </c>
      <c r="C6607" s="35" t="s">
        <v>129</v>
      </c>
      <c r="D6607" s="39" t="s">
        <v>31</v>
      </c>
      <c r="E6607" s="35" t="s">
        <v>174</v>
      </c>
      <c r="F6607" s="46">
        <f>IF(Cadastro_Cargas!$E$13=0,0,IF(Perfil_Area!$R$4=0,0,MIN(Cadastro_Cargas!$E$13,MAX(Cadastro_Cargas!$F$13,Perfil_Area!$R$4*RANDBETWEEN(85,115)/100))))</f>
        <v>3.6505</v>
      </c>
    </row>
    <row r="6608" ht="15.0" customHeight="1">
      <c r="A6608" s="45">
        <v>45677.625</v>
      </c>
      <c r="B6608" s="35">
        <v>15.0</v>
      </c>
      <c r="C6608" s="35" t="s">
        <v>129</v>
      </c>
      <c r="D6608" s="40" t="s">
        <v>44</v>
      </c>
      <c r="E6608" s="35" t="s">
        <v>174</v>
      </c>
      <c r="F6608" s="46">
        <f>IF(Cadastro_Cargas!$E$14=0,0,IF(Perfil_Area!$R$6=0,0,MIN(Cadastro_Cargas!$E$14,MAX(Cadastro_Cargas!$F$14,Perfil_Area!$R$6*RANDBETWEEN(85,115)/100))))</f>
        <v>0.514</v>
      </c>
    </row>
    <row r="6609" ht="15.0" customHeight="1">
      <c r="A6609" s="45">
        <v>45677.625</v>
      </c>
      <c r="B6609" s="35">
        <v>15.0</v>
      </c>
      <c r="C6609" s="35" t="s">
        <v>129</v>
      </c>
      <c r="D6609" s="41" t="s">
        <v>56</v>
      </c>
      <c r="E6609" s="35" t="s">
        <v>174</v>
      </c>
      <c r="F6609" s="46">
        <f>IF(Cadastro_Cargas!$E$15=0,0,IF(Perfil_Area!$R$8=0,0,MIN(Cadastro_Cargas!$E$15,MAX(Cadastro_Cargas!$F$15,Perfil_Area!$R$8*RANDBETWEEN(85,115)/100))))</f>
        <v>0</v>
      </c>
    </row>
    <row r="6610" ht="15.0" customHeight="1">
      <c r="A6610" s="45">
        <v>45677.6666666667</v>
      </c>
      <c r="B6610" s="35">
        <v>16.0</v>
      </c>
      <c r="C6610" s="35" t="s">
        <v>128</v>
      </c>
      <c r="D6610" s="36" t="s">
        <v>104</v>
      </c>
      <c r="E6610" s="35" t="s">
        <v>173</v>
      </c>
      <c r="F6610" s="46">
        <f>IF(Cadastro_Cargas!$E$2=0,0,IF(Perfil_Area!$S$9=0,0,MIN(Cadastro_Cargas!$E$2,MAX(Cadastro_Cargas!$F$2,Perfil_Area!$S$9*RANDBETWEEN(85,115)/100))))</f>
        <v>0</v>
      </c>
    </row>
    <row r="6611" ht="15.0" customHeight="1">
      <c r="A6611" s="45">
        <v>45677.6666666667</v>
      </c>
      <c r="B6611" s="35">
        <v>16.0</v>
      </c>
      <c r="C6611" s="35" t="s">
        <v>128</v>
      </c>
      <c r="D6611" s="36" t="s">
        <v>105</v>
      </c>
      <c r="E6611" s="35" t="s">
        <v>173</v>
      </c>
      <c r="F6611" s="46">
        <f>IF(Cadastro_Cargas!$E$3=0,0,IF(Perfil_Area!$S$11=0,0,MIN(Cadastro_Cargas!$E$3,MAX(Cadastro_Cargas!$F$3,Perfil_Area!$S$11*RANDBETWEEN(85,115)/100))))</f>
        <v>0</v>
      </c>
    </row>
    <row r="6612" ht="15.0" customHeight="1">
      <c r="A6612" s="45">
        <v>45677.6666666667</v>
      </c>
      <c r="B6612" s="35">
        <v>16.0</v>
      </c>
      <c r="C6612" s="35" t="s">
        <v>128</v>
      </c>
      <c r="D6612" s="36" t="s">
        <v>106</v>
      </c>
      <c r="E6612" s="35" t="s">
        <v>173</v>
      </c>
      <c r="F6612" s="46">
        <f>IF(Cadastro_Cargas!$E$4=0,0,IF(Perfil_Area!$S$13=0,0,MIN(Cadastro_Cargas!$E$4,MAX(Cadastro_Cargas!$F$4,Perfil_Area!$S$13*RANDBETWEEN(85,115)/100))))</f>
        <v>0</v>
      </c>
    </row>
    <row r="6613" ht="15.0" customHeight="1">
      <c r="A6613" s="45">
        <v>45677.6666666667</v>
      </c>
      <c r="B6613" s="35">
        <v>16.0</v>
      </c>
      <c r="C6613" s="35" t="s">
        <v>128</v>
      </c>
      <c r="D6613" s="36" t="s">
        <v>107</v>
      </c>
      <c r="E6613" s="35" t="s">
        <v>173</v>
      </c>
      <c r="F6613" s="46">
        <f>IF(Cadastro_Cargas!$E$5=0,0,IF(Perfil_Area!$S$15=0,0,MIN(Cadastro_Cargas!$E$5,MAX(Cadastro_Cargas!$F$5,Perfil_Area!$S$15*RANDBETWEEN(85,115)/100))))</f>
        <v>0.178</v>
      </c>
    </row>
    <row r="6614" ht="15.0" customHeight="1">
      <c r="A6614" s="45">
        <v>45677.6666666667</v>
      </c>
      <c r="B6614" s="35">
        <v>16.0</v>
      </c>
      <c r="C6614" s="35" t="s">
        <v>128</v>
      </c>
      <c r="D6614" s="39" t="s">
        <v>31</v>
      </c>
      <c r="E6614" s="35" t="s">
        <v>174</v>
      </c>
      <c r="F6614" s="46">
        <f>IF(Cadastro_Cargas!$E$6=0,0,IF(Perfil_Area!$S$3=0,0,MIN(Cadastro_Cargas!$E$6,MAX(Cadastro_Cargas!$F$6,Perfil_Area!$S$3*RANDBETWEEN(85,115)/100))))</f>
        <v>1.7776</v>
      </c>
    </row>
    <row r="6615" ht="15.0" customHeight="1">
      <c r="A6615" s="45">
        <v>45677.6666666667</v>
      </c>
      <c r="B6615" s="35">
        <v>16.0</v>
      </c>
      <c r="C6615" s="35" t="s">
        <v>128</v>
      </c>
      <c r="D6615" s="40" t="s">
        <v>44</v>
      </c>
      <c r="E6615" s="35" t="s">
        <v>174</v>
      </c>
      <c r="F6615" s="46">
        <f>IF(Cadastro_Cargas!$E$7=0,0,IF(Perfil_Area!$S$5=0,0,MIN(Cadastro_Cargas!$E$7,MAX(Cadastro_Cargas!$F$7,Perfil_Area!$S$5*RANDBETWEEN(85,115)/100))))</f>
        <v>0.27948</v>
      </c>
    </row>
    <row r="6616" ht="15.0" customHeight="1">
      <c r="A6616" s="45">
        <v>45677.6666666667</v>
      </c>
      <c r="B6616" s="35">
        <v>16.0</v>
      </c>
      <c r="C6616" s="35" t="s">
        <v>128</v>
      </c>
      <c r="D6616" s="41" t="s">
        <v>56</v>
      </c>
      <c r="E6616" s="35" t="s">
        <v>174</v>
      </c>
      <c r="F6616" s="46">
        <f>IF(Cadastro_Cargas!$E$8=0,0,IF(Perfil_Area!$S$7=0,0,MIN(Cadastro_Cargas!$E$8,MAX(Cadastro_Cargas!$F$8,Perfil_Area!$S$7*RANDBETWEEN(85,115)/100))))</f>
        <v>0</v>
      </c>
    </row>
    <row r="6617" ht="15.0" customHeight="1">
      <c r="A6617" s="45">
        <v>45677.6666666667</v>
      </c>
      <c r="B6617" s="35">
        <v>16.0</v>
      </c>
      <c r="C6617" s="35" t="s">
        <v>129</v>
      </c>
      <c r="D6617" s="36" t="s">
        <v>104</v>
      </c>
      <c r="E6617" s="35" t="s">
        <v>173</v>
      </c>
      <c r="F6617" s="46">
        <f>IF(Cadastro_Cargas!$E$9=0,0,IF(Perfil_Area!$S$10=0,0,MIN(Cadastro_Cargas!$E$9,MAX(Cadastro_Cargas!$F$9,Perfil_Area!$S$10*RANDBETWEEN(85,115)/100))))</f>
        <v>0</v>
      </c>
    </row>
    <row r="6618" ht="15.0" customHeight="1">
      <c r="A6618" s="45">
        <v>45677.6666666667</v>
      </c>
      <c r="B6618" s="35">
        <v>16.0</v>
      </c>
      <c r="C6618" s="35" t="s">
        <v>129</v>
      </c>
      <c r="D6618" s="36" t="s">
        <v>105</v>
      </c>
      <c r="E6618" s="35" t="s">
        <v>173</v>
      </c>
      <c r="F6618" s="46">
        <f>IF(Cadastro_Cargas!$E$10=0,0,IF(Perfil_Area!$S$12=0,0,MIN(Cadastro_Cargas!$E$10,MAX(Cadastro_Cargas!$F$10,Perfil_Area!$S$12*RANDBETWEEN(85,115)/100))))</f>
        <v>0</v>
      </c>
    </row>
    <row r="6619" ht="15.0" customHeight="1">
      <c r="A6619" s="45">
        <v>45677.6666666667</v>
      </c>
      <c r="B6619" s="35">
        <v>16.0</v>
      </c>
      <c r="C6619" s="35" t="s">
        <v>129</v>
      </c>
      <c r="D6619" s="36" t="s">
        <v>106</v>
      </c>
      <c r="E6619" s="35" t="s">
        <v>173</v>
      </c>
      <c r="F6619" s="46">
        <f>IF(Cadastro_Cargas!$E$11=0,0,IF(Perfil_Area!$S$14=0,0,MIN(Cadastro_Cargas!$E$11,MAX(Cadastro_Cargas!$F$11,Perfil_Area!$S$14*RANDBETWEEN(85,115)/100))))</f>
        <v>2.289084695</v>
      </c>
    </row>
    <row r="6620" ht="15.0" customHeight="1">
      <c r="A6620" s="45">
        <v>45677.6666666667</v>
      </c>
      <c r="B6620" s="35">
        <v>16.0</v>
      </c>
      <c r="C6620" s="35" t="s">
        <v>129</v>
      </c>
      <c r="D6620" s="36" t="s">
        <v>107</v>
      </c>
      <c r="E6620" s="35" t="s">
        <v>173</v>
      </c>
      <c r="F6620" s="46">
        <f>IF(Cadastro_Cargas!$E$12=0,0,IF(Perfil_Area!$S$16=0,0,MIN(Cadastro_Cargas!$E$12,MAX(Cadastro_Cargas!$F$12,Perfil_Area!$S$16*RANDBETWEEN(85,115)/100))))</f>
        <v>0.182</v>
      </c>
    </row>
    <row r="6621" ht="15.0" customHeight="1">
      <c r="A6621" s="45">
        <v>45677.6666666667</v>
      </c>
      <c r="B6621" s="35">
        <v>16.0</v>
      </c>
      <c r="C6621" s="35" t="s">
        <v>129</v>
      </c>
      <c r="D6621" s="39" t="s">
        <v>31</v>
      </c>
      <c r="E6621" s="35" t="s">
        <v>174</v>
      </c>
      <c r="F6621" s="46">
        <f>IF(Cadastro_Cargas!$E$13=0,0,IF(Perfil_Area!$S$4=0,0,MIN(Cadastro_Cargas!$E$13,MAX(Cadastro_Cargas!$F$13,Perfil_Area!$S$4*RANDBETWEEN(85,115)/100))))</f>
        <v>3.68775</v>
      </c>
    </row>
    <row r="6622" ht="15.0" customHeight="1">
      <c r="A6622" s="45">
        <v>45677.6666666667</v>
      </c>
      <c r="B6622" s="35">
        <v>16.0</v>
      </c>
      <c r="C6622" s="35" t="s">
        <v>129</v>
      </c>
      <c r="D6622" s="40" t="s">
        <v>44</v>
      </c>
      <c r="E6622" s="35" t="s">
        <v>174</v>
      </c>
      <c r="F6622" s="46">
        <f>IF(Cadastro_Cargas!$E$14=0,0,IF(Perfil_Area!$S$6=0,0,MIN(Cadastro_Cargas!$E$14,MAX(Cadastro_Cargas!$F$14,Perfil_Area!$S$6*RANDBETWEEN(85,115)/100))))</f>
        <v>0.34278</v>
      </c>
    </row>
    <row r="6623" ht="15.0" customHeight="1">
      <c r="A6623" s="45">
        <v>45677.6666666667</v>
      </c>
      <c r="B6623" s="35">
        <v>16.0</v>
      </c>
      <c r="C6623" s="35" t="s">
        <v>129</v>
      </c>
      <c r="D6623" s="41" t="s">
        <v>56</v>
      </c>
      <c r="E6623" s="35" t="s">
        <v>174</v>
      </c>
      <c r="F6623" s="46">
        <f>IF(Cadastro_Cargas!$E$15=0,0,IF(Perfil_Area!$S$8=0,0,MIN(Cadastro_Cargas!$E$15,MAX(Cadastro_Cargas!$F$15,Perfil_Area!$S$8*RANDBETWEEN(85,115)/100))))</f>
        <v>0</v>
      </c>
    </row>
    <row r="6624" ht="15.0" customHeight="1">
      <c r="A6624" s="45">
        <v>45677.7083333333</v>
      </c>
      <c r="B6624" s="35">
        <v>17.0</v>
      </c>
      <c r="C6624" s="35" t="s">
        <v>128</v>
      </c>
      <c r="D6624" s="36" t="s">
        <v>104</v>
      </c>
      <c r="E6624" s="35" t="s">
        <v>173</v>
      </c>
      <c r="F6624" s="46">
        <f>IF(Cadastro_Cargas!$E$2=0,0,IF(Perfil_Area!$T$9=0,0,MIN(Cadastro_Cargas!$E$2,MAX(Cadastro_Cargas!$F$2,Perfil_Area!$T$9*RANDBETWEEN(85,115)/100))))</f>
        <v>0</v>
      </c>
    </row>
    <row r="6625" ht="15.0" customHeight="1">
      <c r="A6625" s="45">
        <v>45677.7083333333</v>
      </c>
      <c r="B6625" s="35">
        <v>17.0</v>
      </c>
      <c r="C6625" s="35" t="s">
        <v>128</v>
      </c>
      <c r="D6625" s="36" t="s">
        <v>105</v>
      </c>
      <c r="E6625" s="35" t="s">
        <v>173</v>
      </c>
      <c r="F6625" s="46">
        <f>IF(Cadastro_Cargas!$E$3=0,0,IF(Perfil_Area!$T$11=0,0,MIN(Cadastro_Cargas!$E$3,MAX(Cadastro_Cargas!$F$3,Perfil_Area!$T$11*RANDBETWEEN(85,115)/100))))</f>
        <v>0</v>
      </c>
    </row>
    <row r="6626" ht="15.0" customHeight="1">
      <c r="A6626" s="45">
        <v>45677.7083333333</v>
      </c>
      <c r="B6626" s="35">
        <v>17.0</v>
      </c>
      <c r="C6626" s="35" t="s">
        <v>128</v>
      </c>
      <c r="D6626" s="36" t="s">
        <v>106</v>
      </c>
      <c r="E6626" s="35" t="s">
        <v>173</v>
      </c>
      <c r="F6626" s="46">
        <f>IF(Cadastro_Cargas!$E$4=0,0,IF(Perfil_Area!$T$13=0,0,MIN(Cadastro_Cargas!$E$4,MAX(Cadastro_Cargas!$F$4,Perfil_Area!$T$13*RANDBETWEEN(85,115)/100))))</f>
        <v>0</v>
      </c>
    </row>
    <row r="6627" ht="15.0" customHeight="1">
      <c r="A6627" s="45">
        <v>45677.7083333333</v>
      </c>
      <c r="B6627" s="35">
        <v>17.0</v>
      </c>
      <c r="C6627" s="35" t="s">
        <v>128</v>
      </c>
      <c r="D6627" s="36" t="s">
        <v>107</v>
      </c>
      <c r="E6627" s="35" t="s">
        <v>173</v>
      </c>
      <c r="F6627" s="46">
        <f>IF(Cadastro_Cargas!$E$5=0,0,IF(Perfil_Area!$T$15=0,0,MIN(Cadastro_Cargas!$E$5,MAX(Cadastro_Cargas!$F$5,Perfil_Area!$T$15*RANDBETWEEN(85,115)/100))))</f>
        <v>0.2</v>
      </c>
    </row>
    <row r="6628" ht="15.0" customHeight="1">
      <c r="A6628" s="45">
        <v>45677.7083333333</v>
      </c>
      <c r="B6628" s="35">
        <v>17.0</v>
      </c>
      <c r="C6628" s="35" t="s">
        <v>128</v>
      </c>
      <c r="D6628" s="39" t="s">
        <v>31</v>
      </c>
      <c r="E6628" s="35" t="s">
        <v>174</v>
      </c>
      <c r="F6628" s="46">
        <f>IF(Cadastro_Cargas!$E$6=0,0,IF(Perfil_Area!$T$3=0,0,MIN(Cadastro_Cargas!$E$6,MAX(Cadastro_Cargas!$F$6,Perfil_Area!$T$3*RANDBETWEEN(85,115)/100))))</f>
        <v>0.6262</v>
      </c>
    </row>
    <row r="6629" ht="15.0" customHeight="1">
      <c r="A6629" s="45">
        <v>45677.7083333333</v>
      </c>
      <c r="B6629" s="35">
        <v>17.0</v>
      </c>
      <c r="C6629" s="35" t="s">
        <v>128</v>
      </c>
      <c r="D6629" s="40" t="s">
        <v>44</v>
      </c>
      <c r="E6629" s="35" t="s">
        <v>174</v>
      </c>
      <c r="F6629" s="46">
        <f>IF(Cadastro_Cargas!$E$7=0,0,IF(Perfil_Area!$T$5=0,0,MIN(Cadastro_Cargas!$E$7,MAX(Cadastro_Cargas!$F$7,Perfil_Area!$T$5*RANDBETWEEN(85,115)/100))))</f>
        <v>0.354</v>
      </c>
    </row>
    <row r="6630" ht="15.0" customHeight="1">
      <c r="A6630" s="45">
        <v>45677.7083333333</v>
      </c>
      <c r="B6630" s="35">
        <v>17.0</v>
      </c>
      <c r="C6630" s="35" t="s">
        <v>128</v>
      </c>
      <c r="D6630" s="41" t="s">
        <v>56</v>
      </c>
      <c r="E6630" s="35" t="s">
        <v>174</v>
      </c>
      <c r="F6630" s="46">
        <f>IF(Cadastro_Cargas!$E$8=0,0,IF(Perfil_Area!$T$7=0,0,MIN(Cadastro_Cargas!$E$8,MAX(Cadastro_Cargas!$F$8,Perfil_Area!$T$7*RANDBETWEEN(85,115)/100))))</f>
        <v>0</v>
      </c>
    </row>
    <row r="6631" ht="15.0" customHeight="1">
      <c r="A6631" s="45">
        <v>45677.7083333333</v>
      </c>
      <c r="B6631" s="35">
        <v>17.0</v>
      </c>
      <c r="C6631" s="35" t="s">
        <v>129</v>
      </c>
      <c r="D6631" s="36" t="s">
        <v>104</v>
      </c>
      <c r="E6631" s="35" t="s">
        <v>173</v>
      </c>
      <c r="F6631" s="46">
        <f>IF(Cadastro_Cargas!$E$9=0,0,IF(Perfil_Area!$T$10=0,0,MIN(Cadastro_Cargas!$E$9,MAX(Cadastro_Cargas!$F$9,Perfil_Area!$T$10*RANDBETWEEN(85,115)/100))))</f>
        <v>0</v>
      </c>
    </row>
    <row r="6632" ht="15.0" customHeight="1">
      <c r="A6632" s="45">
        <v>45677.7083333333</v>
      </c>
      <c r="B6632" s="35">
        <v>17.0</v>
      </c>
      <c r="C6632" s="35" t="s">
        <v>129</v>
      </c>
      <c r="D6632" s="36" t="s">
        <v>105</v>
      </c>
      <c r="E6632" s="35" t="s">
        <v>173</v>
      </c>
      <c r="F6632" s="46">
        <f>IF(Cadastro_Cargas!$E$10=0,0,IF(Perfil_Area!$T$12=0,0,MIN(Cadastro_Cargas!$E$10,MAX(Cadastro_Cargas!$F$10,Perfil_Area!$T$12*RANDBETWEEN(85,115)/100))))</f>
        <v>0</v>
      </c>
    </row>
    <row r="6633" ht="15.0" customHeight="1">
      <c r="A6633" s="45">
        <v>45677.7083333333</v>
      </c>
      <c r="B6633" s="35">
        <v>17.0</v>
      </c>
      <c r="C6633" s="35" t="s">
        <v>129</v>
      </c>
      <c r="D6633" s="36" t="s">
        <v>106</v>
      </c>
      <c r="E6633" s="35" t="s">
        <v>173</v>
      </c>
      <c r="F6633" s="46">
        <f>IF(Cadastro_Cargas!$E$11=0,0,IF(Perfil_Area!$T$14=0,0,MIN(Cadastro_Cargas!$E$11,MAX(Cadastro_Cargas!$F$11,Perfil_Area!$T$14*RANDBETWEEN(85,115)/100))))</f>
        <v>1.994531947</v>
      </c>
    </row>
    <row r="6634" ht="15.0" customHeight="1">
      <c r="A6634" s="45">
        <v>45677.7083333333</v>
      </c>
      <c r="B6634" s="35">
        <v>17.0</v>
      </c>
      <c r="C6634" s="35" t="s">
        <v>129</v>
      </c>
      <c r="D6634" s="36" t="s">
        <v>107</v>
      </c>
      <c r="E6634" s="35" t="s">
        <v>173</v>
      </c>
      <c r="F6634" s="46">
        <f>IF(Cadastro_Cargas!$E$12=0,0,IF(Perfil_Area!$T$16=0,0,MIN(Cadastro_Cargas!$E$12,MAX(Cadastro_Cargas!$F$12,Perfil_Area!$T$16*RANDBETWEEN(85,115)/100))))</f>
        <v>0.176</v>
      </c>
    </row>
    <row r="6635" ht="15.0" customHeight="1">
      <c r="A6635" s="45">
        <v>45677.7083333333</v>
      </c>
      <c r="B6635" s="35">
        <v>17.0</v>
      </c>
      <c r="C6635" s="35" t="s">
        <v>129</v>
      </c>
      <c r="D6635" s="39" t="s">
        <v>31</v>
      </c>
      <c r="E6635" s="35" t="s">
        <v>174</v>
      </c>
      <c r="F6635" s="46">
        <f>IF(Cadastro_Cargas!$E$13=0,0,IF(Perfil_Area!$T$4=0,0,MIN(Cadastro_Cargas!$E$13,MAX(Cadastro_Cargas!$F$13,Perfil_Area!$T$4*RANDBETWEEN(85,115)/100))))</f>
        <v>1.1175</v>
      </c>
    </row>
    <row r="6636" ht="15.0" customHeight="1">
      <c r="A6636" s="45">
        <v>45677.7083333333</v>
      </c>
      <c r="B6636" s="35">
        <v>17.0</v>
      </c>
      <c r="C6636" s="35" t="s">
        <v>129</v>
      </c>
      <c r="D6636" s="40" t="s">
        <v>44</v>
      </c>
      <c r="E6636" s="35" t="s">
        <v>174</v>
      </c>
      <c r="F6636" s="46">
        <f>IF(Cadastro_Cargas!$E$14=0,0,IF(Perfil_Area!$T$6=0,0,MIN(Cadastro_Cargas!$E$14,MAX(Cadastro_Cargas!$F$14,Perfil_Area!$T$6*RANDBETWEEN(85,115)/100))))</f>
        <v>0.514</v>
      </c>
    </row>
    <row r="6637" ht="15.0" customHeight="1">
      <c r="A6637" s="45">
        <v>45677.7083333333</v>
      </c>
      <c r="B6637" s="35">
        <v>17.0</v>
      </c>
      <c r="C6637" s="35" t="s">
        <v>129</v>
      </c>
      <c r="D6637" s="41" t="s">
        <v>56</v>
      </c>
      <c r="E6637" s="35" t="s">
        <v>174</v>
      </c>
      <c r="F6637" s="46">
        <f>IF(Cadastro_Cargas!$E$15=0,0,IF(Perfil_Area!$T$8=0,0,MIN(Cadastro_Cargas!$E$15,MAX(Cadastro_Cargas!$F$15,Perfil_Area!$T$8*RANDBETWEEN(85,115)/100))))</f>
        <v>0</v>
      </c>
    </row>
    <row r="6638" ht="15.0" customHeight="1">
      <c r="A6638" s="45">
        <v>45677.75</v>
      </c>
      <c r="B6638" s="35">
        <v>18.0</v>
      </c>
      <c r="C6638" s="35" t="s">
        <v>128</v>
      </c>
      <c r="D6638" s="36" t="s">
        <v>104</v>
      </c>
      <c r="E6638" s="35" t="s">
        <v>173</v>
      </c>
      <c r="F6638" s="46">
        <f>IF(Cadastro_Cargas!$E$2=0,0,IF(Perfil_Area!$U$9=0,0,MIN(Cadastro_Cargas!$E$2,MAX(Cadastro_Cargas!$F$2,Perfil_Area!$U$9*RANDBETWEEN(85,115)/100))))</f>
        <v>0</v>
      </c>
    </row>
    <row r="6639" ht="15.0" customHeight="1">
      <c r="A6639" s="45">
        <v>45677.75</v>
      </c>
      <c r="B6639" s="35">
        <v>18.0</v>
      </c>
      <c r="C6639" s="35" t="s">
        <v>128</v>
      </c>
      <c r="D6639" s="36" t="s">
        <v>105</v>
      </c>
      <c r="E6639" s="35" t="s">
        <v>173</v>
      </c>
      <c r="F6639" s="46">
        <f>IF(Cadastro_Cargas!$E$3=0,0,IF(Perfil_Area!$U$11=0,0,MIN(Cadastro_Cargas!$E$3,MAX(Cadastro_Cargas!$F$3,Perfil_Area!$U$11*RANDBETWEEN(85,115)/100))))</f>
        <v>0</v>
      </c>
    </row>
    <row r="6640" ht="15.0" customHeight="1">
      <c r="A6640" s="45">
        <v>45677.75</v>
      </c>
      <c r="B6640" s="35">
        <v>18.0</v>
      </c>
      <c r="C6640" s="35" t="s">
        <v>128</v>
      </c>
      <c r="D6640" s="36" t="s">
        <v>106</v>
      </c>
      <c r="E6640" s="35" t="s">
        <v>173</v>
      </c>
      <c r="F6640" s="46">
        <f>IF(Cadastro_Cargas!$E$4=0,0,IF(Perfil_Area!$U$13=0,0,MIN(Cadastro_Cargas!$E$4,MAX(Cadastro_Cargas!$F$4,Perfil_Area!$U$13*RANDBETWEEN(85,115)/100))))</f>
        <v>0</v>
      </c>
    </row>
    <row r="6641" ht="15.0" customHeight="1">
      <c r="A6641" s="45">
        <v>45677.75</v>
      </c>
      <c r="B6641" s="35">
        <v>18.0</v>
      </c>
      <c r="C6641" s="35" t="s">
        <v>128</v>
      </c>
      <c r="D6641" s="36" t="s">
        <v>107</v>
      </c>
      <c r="E6641" s="35" t="s">
        <v>173</v>
      </c>
      <c r="F6641" s="46">
        <f>IF(Cadastro_Cargas!$E$5=0,0,IF(Perfil_Area!$U$15=0,0,MIN(Cadastro_Cargas!$E$5,MAX(Cadastro_Cargas!$F$5,Perfil_Area!$U$15*RANDBETWEEN(85,115)/100))))</f>
        <v>0.2</v>
      </c>
    </row>
    <row r="6642" ht="15.0" customHeight="1">
      <c r="A6642" s="45">
        <v>45677.75</v>
      </c>
      <c r="B6642" s="35">
        <v>18.0</v>
      </c>
      <c r="C6642" s="35" t="s">
        <v>128</v>
      </c>
      <c r="D6642" s="39" t="s">
        <v>31</v>
      </c>
      <c r="E6642" s="35" t="s">
        <v>174</v>
      </c>
      <c r="F6642" s="46">
        <f>IF(Cadastro_Cargas!$E$6=0,0,IF(Perfil_Area!$U$3=0,0,MIN(Cadastro_Cargas!$E$6,MAX(Cadastro_Cargas!$F$6,Perfil_Area!$U$3*RANDBETWEEN(85,115)/100))))</f>
        <v>0.606</v>
      </c>
    </row>
    <row r="6643" ht="15.0" customHeight="1">
      <c r="A6643" s="45">
        <v>45677.75</v>
      </c>
      <c r="B6643" s="35">
        <v>18.0</v>
      </c>
      <c r="C6643" s="35" t="s">
        <v>128</v>
      </c>
      <c r="D6643" s="40" t="s">
        <v>44</v>
      </c>
      <c r="E6643" s="35" t="s">
        <v>174</v>
      </c>
      <c r="F6643" s="46">
        <f>IF(Cadastro_Cargas!$E$7=0,0,IF(Perfil_Area!$U$5=0,0,MIN(Cadastro_Cargas!$E$7,MAX(Cadastro_Cargas!$F$7,Perfil_Area!$U$5*RANDBETWEEN(85,115)/100))))</f>
        <v>0.354</v>
      </c>
    </row>
    <row r="6644" ht="15.0" customHeight="1">
      <c r="A6644" s="45">
        <v>45677.75</v>
      </c>
      <c r="B6644" s="35">
        <v>18.0</v>
      </c>
      <c r="C6644" s="35" t="s">
        <v>128</v>
      </c>
      <c r="D6644" s="41" t="s">
        <v>56</v>
      </c>
      <c r="E6644" s="35" t="s">
        <v>174</v>
      </c>
      <c r="F6644" s="46">
        <f>IF(Cadastro_Cargas!$E$8=0,0,IF(Perfil_Area!$U$7=0,0,MIN(Cadastro_Cargas!$E$8,MAX(Cadastro_Cargas!$F$8,Perfil_Area!$U$7*RANDBETWEEN(85,115)/100))))</f>
        <v>0.176</v>
      </c>
    </row>
    <row r="6645" ht="15.0" customHeight="1">
      <c r="A6645" s="45">
        <v>45677.75</v>
      </c>
      <c r="B6645" s="35">
        <v>18.0</v>
      </c>
      <c r="C6645" s="35" t="s">
        <v>129</v>
      </c>
      <c r="D6645" s="36" t="s">
        <v>104</v>
      </c>
      <c r="E6645" s="35" t="s">
        <v>173</v>
      </c>
      <c r="F6645" s="46">
        <f>IF(Cadastro_Cargas!$E$9=0,0,IF(Perfil_Area!$U$10=0,0,MIN(Cadastro_Cargas!$E$9,MAX(Cadastro_Cargas!$F$9,Perfil_Area!$U$10*RANDBETWEEN(85,115)/100))))</f>
        <v>0</v>
      </c>
    </row>
    <row r="6646" ht="15.0" customHeight="1">
      <c r="A6646" s="45">
        <v>45677.75</v>
      </c>
      <c r="B6646" s="35">
        <v>18.0</v>
      </c>
      <c r="C6646" s="35" t="s">
        <v>129</v>
      </c>
      <c r="D6646" s="36" t="s">
        <v>105</v>
      </c>
      <c r="E6646" s="35" t="s">
        <v>173</v>
      </c>
      <c r="F6646" s="46">
        <f>IF(Cadastro_Cargas!$E$10=0,0,IF(Perfil_Area!$U$12=0,0,MIN(Cadastro_Cargas!$E$10,MAX(Cadastro_Cargas!$F$10,Perfil_Area!$U$12*RANDBETWEEN(85,115)/100))))</f>
        <v>0</v>
      </c>
    </row>
    <row r="6647" ht="15.0" customHeight="1">
      <c r="A6647" s="45">
        <v>45677.75</v>
      </c>
      <c r="B6647" s="35">
        <v>18.0</v>
      </c>
      <c r="C6647" s="35" t="s">
        <v>129</v>
      </c>
      <c r="D6647" s="36" t="s">
        <v>106</v>
      </c>
      <c r="E6647" s="35" t="s">
        <v>173</v>
      </c>
      <c r="F6647" s="46">
        <f>IF(Cadastro_Cargas!$E$11=0,0,IF(Perfil_Area!$U$14=0,0,MIN(Cadastro_Cargas!$E$11,MAX(Cadastro_Cargas!$F$11,Perfil_Area!$U$14*RANDBETWEEN(85,115)/100))))</f>
        <v>2.021812779</v>
      </c>
    </row>
    <row r="6648" ht="15.0" customHeight="1">
      <c r="A6648" s="45">
        <v>45677.75</v>
      </c>
      <c r="B6648" s="35">
        <v>18.0</v>
      </c>
      <c r="C6648" s="35" t="s">
        <v>129</v>
      </c>
      <c r="D6648" s="36" t="s">
        <v>107</v>
      </c>
      <c r="E6648" s="35" t="s">
        <v>173</v>
      </c>
      <c r="F6648" s="46">
        <f>IF(Cadastro_Cargas!$E$12=0,0,IF(Perfil_Area!$U$16=0,0,MIN(Cadastro_Cargas!$E$12,MAX(Cadastro_Cargas!$F$12,Perfil_Area!$U$16*RANDBETWEEN(85,115)/100))))</f>
        <v>0.198</v>
      </c>
    </row>
    <row r="6649" ht="15.0" customHeight="1">
      <c r="A6649" s="45">
        <v>45677.75</v>
      </c>
      <c r="B6649" s="35">
        <v>18.0</v>
      </c>
      <c r="C6649" s="35" t="s">
        <v>129</v>
      </c>
      <c r="D6649" s="39" t="s">
        <v>31</v>
      </c>
      <c r="E6649" s="35" t="s">
        <v>174</v>
      </c>
      <c r="F6649" s="46">
        <f>IF(Cadastro_Cargas!$E$13=0,0,IF(Perfil_Area!$U$4=0,0,MIN(Cadastro_Cargas!$E$13,MAX(Cadastro_Cargas!$F$13,Perfil_Area!$U$4*RANDBETWEEN(85,115)/100))))</f>
        <v>1.1175</v>
      </c>
    </row>
    <row r="6650" ht="15.0" customHeight="1">
      <c r="A6650" s="45">
        <v>45677.75</v>
      </c>
      <c r="B6650" s="35">
        <v>18.0</v>
      </c>
      <c r="C6650" s="35" t="s">
        <v>129</v>
      </c>
      <c r="D6650" s="40" t="s">
        <v>44</v>
      </c>
      <c r="E6650" s="35" t="s">
        <v>174</v>
      </c>
      <c r="F6650" s="46">
        <f>IF(Cadastro_Cargas!$E$14=0,0,IF(Perfil_Area!$U$6=0,0,MIN(Cadastro_Cargas!$E$14,MAX(Cadastro_Cargas!$F$14,Perfil_Area!$U$6*RANDBETWEEN(85,115)/100))))</f>
        <v>0.514</v>
      </c>
    </row>
    <row r="6651" ht="15.0" customHeight="1">
      <c r="A6651" s="45">
        <v>45677.75</v>
      </c>
      <c r="B6651" s="35">
        <v>18.0</v>
      </c>
      <c r="C6651" s="35" t="s">
        <v>129</v>
      </c>
      <c r="D6651" s="41" t="s">
        <v>56</v>
      </c>
      <c r="E6651" s="35" t="s">
        <v>174</v>
      </c>
      <c r="F6651" s="46">
        <f>IF(Cadastro_Cargas!$E$15=0,0,IF(Perfil_Area!$U$8=0,0,MIN(Cadastro_Cargas!$E$15,MAX(Cadastro_Cargas!$F$15,Perfil_Area!$U$8*RANDBETWEEN(85,115)/100))))</f>
        <v>0.336</v>
      </c>
    </row>
    <row r="6652" ht="15.0" customHeight="1">
      <c r="A6652" s="45">
        <v>45677.7916666667</v>
      </c>
      <c r="B6652" s="35">
        <v>19.0</v>
      </c>
      <c r="C6652" s="35" t="s">
        <v>128</v>
      </c>
      <c r="D6652" s="36" t="s">
        <v>104</v>
      </c>
      <c r="E6652" s="35" t="s">
        <v>173</v>
      </c>
      <c r="F6652" s="46">
        <f>IF(Cadastro_Cargas!$E$2=0,0,IF(Perfil_Area!$V$9=0,0,MIN(Cadastro_Cargas!$E$2,MAX(Cadastro_Cargas!$F$2,Perfil_Area!$V$9*RANDBETWEEN(85,115)/100))))</f>
        <v>0</v>
      </c>
    </row>
    <row r="6653" ht="15.0" customHeight="1">
      <c r="A6653" s="45">
        <v>45677.7916666667</v>
      </c>
      <c r="B6653" s="35">
        <v>19.0</v>
      </c>
      <c r="C6653" s="35" t="s">
        <v>128</v>
      </c>
      <c r="D6653" s="36" t="s">
        <v>105</v>
      </c>
      <c r="E6653" s="35" t="s">
        <v>173</v>
      </c>
      <c r="F6653" s="46">
        <f>IF(Cadastro_Cargas!$E$3=0,0,IF(Perfil_Area!$V$11=0,0,MIN(Cadastro_Cargas!$E$3,MAX(Cadastro_Cargas!$F$3,Perfil_Area!$V$11*RANDBETWEEN(85,115)/100))))</f>
        <v>0</v>
      </c>
    </row>
    <row r="6654" ht="15.0" customHeight="1">
      <c r="A6654" s="45">
        <v>45677.7916666667</v>
      </c>
      <c r="B6654" s="35">
        <v>19.0</v>
      </c>
      <c r="C6654" s="35" t="s">
        <v>128</v>
      </c>
      <c r="D6654" s="36" t="s">
        <v>106</v>
      </c>
      <c r="E6654" s="35" t="s">
        <v>173</v>
      </c>
      <c r="F6654" s="46">
        <f>IF(Cadastro_Cargas!$E$4=0,0,IF(Perfil_Area!$V$13=0,0,MIN(Cadastro_Cargas!$E$4,MAX(Cadastro_Cargas!$F$4,Perfil_Area!$V$13*RANDBETWEEN(85,115)/100))))</f>
        <v>0</v>
      </c>
    </row>
    <row r="6655" ht="15.0" customHeight="1">
      <c r="A6655" s="45">
        <v>45677.7916666667</v>
      </c>
      <c r="B6655" s="35">
        <v>19.0</v>
      </c>
      <c r="C6655" s="35" t="s">
        <v>128</v>
      </c>
      <c r="D6655" s="36" t="s">
        <v>107</v>
      </c>
      <c r="E6655" s="35" t="s">
        <v>173</v>
      </c>
      <c r="F6655" s="46">
        <f>IF(Cadastro_Cargas!$E$5=0,0,IF(Perfil_Area!$V$15=0,0,MIN(Cadastro_Cargas!$E$5,MAX(Cadastro_Cargas!$F$5,Perfil_Area!$V$15*RANDBETWEEN(85,115)/100))))</f>
        <v>0.2</v>
      </c>
    </row>
    <row r="6656" ht="15.0" customHeight="1">
      <c r="A6656" s="45">
        <v>45677.7916666667</v>
      </c>
      <c r="B6656" s="35">
        <v>19.0</v>
      </c>
      <c r="C6656" s="35" t="s">
        <v>128</v>
      </c>
      <c r="D6656" s="39" t="s">
        <v>31</v>
      </c>
      <c r="E6656" s="35" t="s">
        <v>174</v>
      </c>
      <c r="F6656" s="46">
        <f>IF(Cadastro_Cargas!$E$6=0,0,IF(Perfil_Area!$V$3=0,0,MIN(Cadastro_Cargas!$E$6,MAX(Cadastro_Cargas!$F$6,Perfil_Area!$V$3*RANDBETWEEN(85,115)/100))))</f>
        <v>0.606</v>
      </c>
    </row>
    <row r="6657" ht="15.0" customHeight="1">
      <c r="A6657" s="45">
        <v>45677.7916666667</v>
      </c>
      <c r="B6657" s="35">
        <v>19.0</v>
      </c>
      <c r="C6657" s="35" t="s">
        <v>128</v>
      </c>
      <c r="D6657" s="40" t="s">
        <v>44</v>
      </c>
      <c r="E6657" s="35" t="s">
        <v>174</v>
      </c>
      <c r="F6657" s="46">
        <f>IF(Cadastro_Cargas!$E$7=0,0,IF(Perfil_Area!$V$5=0,0,MIN(Cadastro_Cargas!$E$7,MAX(Cadastro_Cargas!$F$7,Perfil_Area!$V$5*RANDBETWEEN(85,115)/100))))</f>
        <v>0.354</v>
      </c>
    </row>
    <row r="6658" ht="15.0" customHeight="1">
      <c r="A6658" s="45">
        <v>45677.7916666667</v>
      </c>
      <c r="B6658" s="35">
        <v>19.0</v>
      </c>
      <c r="C6658" s="35" t="s">
        <v>128</v>
      </c>
      <c r="D6658" s="41" t="s">
        <v>56</v>
      </c>
      <c r="E6658" s="35" t="s">
        <v>174</v>
      </c>
      <c r="F6658" s="46">
        <f>IF(Cadastro_Cargas!$E$8=0,0,IF(Perfil_Area!$V$7=0,0,MIN(Cadastro_Cargas!$E$8,MAX(Cadastro_Cargas!$F$8,Perfil_Area!$V$7*RANDBETWEEN(85,115)/100))))</f>
        <v>0.176</v>
      </c>
    </row>
    <row r="6659" ht="15.0" customHeight="1">
      <c r="A6659" s="45">
        <v>45677.7916666667</v>
      </c>
      <c r="B6659" s="35">
        <v>19.0</v>
      </c>
      <c r="C6659" s="35" t="s">
        <v>129</v>
      </c>
      <c r="D6659" s="36" t="s">
        <v>104</v>
      </c>
      <c r="E6659" s="35" t="s">
        <v>173</v>
      </c>
      <c r="F6659" s="46">
        <f>IF(Cadastro_Cargas!$E$9=0,0,IF(Perfil_Area!$V$10=0,0,MIN(Cadastro_Cargas!$E$9,MAX(Cadastro_Cargas!$F$9,Perfil_Area!$V$10*RANDBETWEEN(85,115)/100))))</f>
        <v>0</v>
      </c>
    </row>
    <row r="6660" ht="15.0" customHeight="1">
      <c r="A6660" s="45">
        <v>45677.7916666667</v>
      </c>
      <c r="B6660" s="35">
        <v>19.0</v>
      </c>
      <c r="C6660" s="35" t="s">
        <v>129</v>
      </c>
      <c r="D6660" s="36" t="s">
        <v>105</v>
      </c>
      <c r="E6660" s="35" t="s">
        <v>173</v>
      </c>
      <c r="F6660" s="46">
        <f>IF(Cadastro_Cargas!$E$10=0,0,IF(Perfil_Area!$V$12=0,0,MIN(Cadastro_Cargas!$E$10,MAX(Cadastro_Cargas!$F$10,Perfil_Area!$V$12*RANDBETWEEN(85,115)/100))))</f>
        <v>0</v>
      </c>
    </row>
    <row r="6661" ht="15.0" customHeight="1">
      <c r="A6661" s="45">
        <v>45677.7916666667</v>
      </c>
      <c r="B6661" s="35">
        <v>19.0</v>
      </c>
      <c r="C6661" s="35" t="s">
        <v>129</v>
      </c>
      <c r="D6661" s="36" t="s">
        <v>106</v>
      </c>
      <c r="E6661" s="35" t="s">
        <v>173</v>
      </c>
      <c r="F6661" s="46">
        <f>IF(Cadastro_Cargas!$E$11=0,0,IF(Perfil_Area!$V$14=0,0,MIN(Cadastro_Cargas!$E$11,MAX(Cadastro_Cargas!$F$11,Perfil_Area!$V$14*RANDBETWEEN(85,115)/100))))</f>
        <v>2.23169688</v>
      </c>
    </row>
    <row r="6662" ht="15.0" customHeight="1">
      <c r="A6662" s="45">
        <v>45677.7916666667</v>
      </c>
      <c r="B6662" s="35">
        <v>19.0</v>
      </c>
      <c r="C6662" s="35" t="s">
        <v>129</v>
      </c>
      <c r="D6662" s="36" t="s">
        <v>107</v>
      </c>
      <c r="E6662" s="35" t="s">
        <v>173</v>
      </c>
      <c r="F6662" s="46">
        <f>IF(Cadastro_Cargas!$E$12=0,0,IF(Perfil_Area!$V$16=0,0,MIN(Cadastro_Cargas!$E$12,MAX(Cadastro_Cargas!$F$12,Perfil_Area!$V$16*RANDBETWEEN(85,115)/100))))</f>
        <v>0.2</v>
      </c>
    </row>
    <row r="6663" ht="15.0" customHeight="1">
      <c r="A6663" s="45">
        <v>45677.7916666667</v>
      </c>
      <c r="B6663" s="35">
        <v>19.0</v>
      </c>
      <c r="C6663" s="35" t="s">
        <v>129</v>
      </c>
      <c r="D6663" s="39" t="s">
        <v>31</v>
      </c>
      <c r="E6663" s="35" t="s">
        <v>174</v>
      </c>
      <c r="F6663" s="46">
        <f>IF(Cadastro_Cargas!$E$13=0,0,IF(Perfil_Area!$V$4=0,0,MIN(Cadastro_Cargas!$E$13,MAX(Cadastro_Cargas!$F$13,Perfil_Area!$V$4*RANDBETWEEN(85,115)/100))))</f>
        <v>1.1175</v>
      </c>
    </row>
    <row r="6664" ht="15.0" customHeight="1">
      <c r="A6664" s="45">
        <v>45677.7916666667</v>
      </c>
      <c r="B6664" s="35">
        <v>19.0</v>
      </c>
      <c r="C6664" s="35" t="s">
        <v>129</v>
      </c>
      <c r="D6664" s="40" t="s">
        <v>44</v>
      </c>
      <c r="E6664" s="35" t="s">
        <v>174</v>
      </c>
      <c r="F6664" s="46">
        <f>IF(Cadastro_Cargas!$E$14=0,0,IF(Perfil_Area!$V$6=0,0,MIN(Cadastro_Cargas!$E$14,MAX(Cadastro_Cargas!$F$14,Perfil_Area!$V$6*RANDBETWEEN(85,115)/100))))</f>
        <v>0.514</v>
      </c>
    </row>
    <row r="6665" ht="15.0" customHeight="1">
      <c r="A6665" s="45">
        <v>45677.7916666667</v>
      </c>
      <c r="B6665" s="35">
        <v>19.0</v>
      </c>
      <c r="C6665" s="35" t="s">
        <v>129</v>
      </c>
      <c r="D6665" s="41" t="s">
        <v>56</v>
      </c>
      <c r="E6665" s="35" t="s">
        <v>174</v>
      </c>
      <c r="F6665" s="46">
        <f>IF(Cadastro_Cargas!$E$15=0,0,IF(Perfil_Area!$V$8=0,0,MIN(Cadastro_Cargas!$E$15,MAX(Cadastro_Cargas!$F$15,Perfil_Area!$V$8*RANDBETWEEN(85,115)/100))))</f>
        <v>0.336</v>
      </c>
    </row>
    <row r="6666" ht="15.0" customHeight="1">
      <c r="A6666" s="45">
        <v>45677.8333333333</v>
      </c>
      <c r="B6666" s="35">
        <v>20.0</v>
      </c>
      <c r="C6666" s="35" t="s">
        <v>128</v>
      </c>
      <c r="D6666" s="36" t="s">
        <v>104</v>
      </c>
      <c r="E6666" s="35" t="s">
        <v>173</v>
      </c>
      <c r="F6666" s="46">
        <f>IF(Cadastro_Cargas!$E$2=0,0,IF(Perfil_Area!$W$9=0,0,MIN(Cadastro_Cargas!$E$2,MAX(Cadastro_Cargas!$F$2,Perfil_Area!$W$9*RANDBETWEEN(85,115)/100))))</f>
        <v>3.88</v>
      </c>
    </row>
    <row r="6667" ht="15.0" customHeight="1">
      <c r="A6667" s="45">
        <v>45677.8333333333</v>
      </c>
      <c r="B6667" s="35">
        <v>20.0</v>
      </c>
      <c r="C6667" s="35" t="s">
        <v>128</v>
      </c>
      <c r="D6667" s="36" t="s">
        <v>105</v>
      </c>
      <c r="E6667" s="35" t="s">
        <v>173</v>
      </c>
      <c r="F6667" s="46">
        <f>IF(Cadastro_Cargas!$E$3=0,0,IF(Perfil_Area!$W$11=0,0,MIN(Cadastro_Cargas!$E$3,MAX(Cadastro_Cargas!$F$3,Perfil_Area!$W$11*RANDBETWEEN(85,115)/100))))</f>
        <v>0</v>
      </c>
    </row>
    <row r="6668" ht="15.0" customHeight="1">
      <c r="A6668" s="45">
        <v>45677.8333333333</v>
      </c>
      <c r="B6668" s="35">
        <v>20.0</v>
      </c>
      <c r="C6668" s="35" t="s">
        <v>128</v>
      </c>
      <c r="D6668" s="36" t="s">
        <v>106</v>
      </c>
      <c r="E6668" s="35" t="s">
        <v>173</v>
      </c>
      <c r="F6668" s="46">
        <f>IF(Cadastro_Cargas!$E$4=0,0,IF(Perfil_Area!$W$13=0,0,MIN(Cadastro_Cargas!$E$4,MAX(Cadastro_Cargas!$F$4,Perfil_Area!$W$13*RANDBETWEEN(85,115)/100))))</f>
        <v>0</v>
      </c>
    </row>
    <row r="6669" ht="15.0" customHeight="1">
      <c r="A6669" s="45">
        <v>45677.8333333333</v>
      </c>
      <c r="B6669" s="35">
        <v>20.0</v>
      </c>
      <c r="C6669" s="35" t="s">
        <v>128</v>
      </c>
      <c r="D6669" s="36" t="s">
        <v>107</v>
      </c>
      <c r="E6669" s="35" t="s">
        <v>173</v>
      </c>
      <c r="F6669" s="46">
        <f>IF(Cadastro_Cargas!$E$5=0,0,IF(Perfil_Area!$W$15=0,0,MIN(Cadastro_Cargas!$E$5,MAX(Cadastro_Cargas!$F$5,Perfil_Area!$W$15*RANDBETWEEN(85,115)/100))))</f>
        <v>0.2</v>
      </c>
    </row>
    <row r="6670" ht="15.0" customHeight="1">
      <c r="A6670" s="45">
        <v>45677.8333333333</v>
      </c>
      <c r="B6670" s="35">
        <v>20.0</v>
      </c>
      <c r="C6670" s="35" t="s">
        <v>128</v>
      </c>
      <c r="D6670" s="39" t="s">
        <v>31</v>
      </c>
      <c r="E6670" s="35" t="s">
        <v>174</v>
      </c>
      <c r="F6670" s="46">
        <f>IF(Cadastro_Cargas!$E$6=0,0,IF(Perfil_Area!$W$3=0,0,MIN(Cadastro_Cargas!$E$6,MAX(Cadastro_Cargas!$F$6,Perfil_Area!$W$3*RANDBETWEEN(85,115)/100))))</f>
        <v>0.606</v>
      </c>
    </row>
    <row r="6671" ht="15.0" customHeight="1">
      <c r="A6671" s="45">
        <v>45677.8333333333</v>
      </c>
      <c r="B6671" s="35">
        <v>20.0</v>
      </c>
      <c r="C6671" s="35" t="s">
        <v>128</v>
      </c>
      <c r="D6671" s="40" t="s">
        <v>44</v>
      </c>
      <c r="E6671" s="35" t="s">
        <v>174</v>
      </c>
      <c r="F6671" s="46">
        <f>IF(Cadastro_Cargas!$E$7=0,0,IF(Perfil_Area!$W$5=0,0,MIN(Cadastro_Cargas!$E$7,MAX(Cadastro_Cargas!$F$7,Perfil_Area!$W$5*RANDBETWEEN(85,115)/100))))</f>
        <v>0.33598</v>
      </c>
    </row>
    <row r="6672" ht="15.0" customHeight="1">
      <c r="A6672" s="45">
        <v>45677.8333333333</v>
      </c>
      <c r="B6672" s="35">
        <v>20.0</v>
      </c>
      <c r="C6672" s="35" t="s">
        <v>128</v>
      </c>
      <c r="D6672" s="41" t="s">
        <v>56</v>
      </c>
      <c r="E6672" s="35" t="s">
        <v>174</v>
      </c>
      <c r="F6672" s="46">
        <f>IF(Cadastro_Cargas!$E$8=0,0,IF(Perfil_Area!$W$7=0,0,MIN(Cadastro_Cargas!$E$8,MAX(Cadastro_Cargas!$F$8,Perfil_Area!$W$7*RANDBETWEEN(85,115)/100))))</f>
        <v>0.176</v>
      </c>
    </row>
    <row r="6673" ht="15.0" customHeight="1">
      <c r="A6673" s="45">
        <v>45677.8333333333</v>
      </c>
      <c r="B6673" s="35">
        <v>20.0</v>
      </c>
      <c r="C6673" s="35" t="s">
        <v>129</v>
      </c>
      <c r="D6673" s="36" t="s">
        <v>104</v>
      </c>
      <c r="E6673" s="35" t="s">
        <v>173</v>
      </c>
      <c r="F6673" s="46">
        <f>IF(Cadastro_Cargas!$E$9=0,0,IF(Perfil_Area!$W$10=0,0,MIN(Cadastro_Cargas!$E$9,MAX(Cadastro_Cargas!$F$9,Perfil_Area!$W$10*RANDBETWEEN(85,115)/100))))</f>
        <v>8</v>
      </c>
    </row>
    <row r="6674" ht="15.0" customHeight="1">
      <c r="A6674" s="45">
        <v>45677.8333333333</v>
      </c>
      <c r="B6674" s="35">
        <v>20.0</v>
      </c>
      <c r="C6674" s="35" t="s">
        <v>129</v>
      </c>
      <c r="D6674" s="36" t="s">
        <v>105</v>
      </c>
      <c r="E6674" s="35" t="s">
        <v>173</v>
      </c>
      <c r="F6674" s="46">
        <f>IF(Cadastro_Cargas!$E$10=0,0,IF(Perfil_Area!$W$12=0,0,MIN(Cadastro_Cargas!$E$10,MAX(Cadastro_Cargas!$F$10,Perfil_Area!$W$12*RANDBETWEEN(85,115)/100))))</f>
        <v>17.6</v>
      </c>
    </row>
    <row r="6675" ht="15.0" customHeight="1">
      <c r="A6675" s="45">
        <v>45677.8333333333</v>
      </c>
      <c r="B6675" s="35">
        <v>20.0</v>
      </c>
      <c r="C6675" s="35" t="s">
        <v>129</v>
      </c>
      <c r="D6675" s="36" t="s">
        <v>106</v>
      </c>
      <c r="E6675" s="35" t="s">
        <v>173</v>
      </c>
      <c r="F6675" s="46">
        <f>IF(Cadastro_Cargas!$E$11=0,0,IF(Perfil_Area!$W$14=0,0,MIN(Cadastro_Cargas!$E$11,MAX(Cadastro_Cargas!$F$11,Perfil_Area!$W$14*RANDBETWEEN(85,115)/100))))</f>
        <v>2.367013373</v>
      </c>
    </row>
    <row r="6676" ht="15.0" customHeight="1">
      <c r="A6676" s="45">
        <v>45677.8333333333</v>
      </c>
      <c r="B6676" s="35">
        <v>20.0</v>
      </c>
      <c r="C6676" s="35" t="s">
        <v>129</v>
      </c>
      <c r="D6676" s="36" t="s">
        <v>107</v>
      </c>
      <c r="E6676" s="35" t="s">
        <v>173</v>
      </c>
      <c r="F6676" s="46">
        <f>IF(Cadastro_Cargas!$E$12=0,0,IF(Perfil_Area!$W$16=0,0,MIN(Cadastro_Cargas!$E$12,MAX(Cadastro_Cargas!$F$12,Perfil_Area!$W$16*RANDBETWEEN(85,115)/100))))</f>
        <v>0.2</v>
      </c>
    </row>
    <row r="6677" ht="15.0" customHeight="1">
      <c r="A6677" s="45">
        <v>45677.8333333333</v>
      </c>
      <c r="B6677" s="35">
        <v>20.0</v>
      </c>
      <c r="C6677" s="35" t="s">
        <v>129</v>
      </c>
      <c r="D6677" s="39" t="s">
        <v>31</v>
      </c>
      <c r="E6677" s="35" t="s">
        <v>174</v>
      </c>
      <c r="F6677" s="46">
        <f>IF(Cadastro_Cargas!$E$13=0,0,IF(Perfil_Area!$W$4=0,0,MIN(Cadastro_Cargas!$E$13,MAX(Cadastro_Cargas!$F$13,Perfil_Area!$W$4*RANDBETWEEN(85,115)/100))))</f>
        <v>1.1175</v>
      </c>
    </row>
    <row r="6678" ht="15.0" customHeight="1">
      <c r="A6678" s="45">
        <v>45677.8333333333</v>
      </c>
      <c r="B6678" s="35">
        <v>20.0</v>
      </c>
      <c r="C6678" s="35" t="s">
        <v>129</v>
      </c>
      <c r="D6678" s="40" t="s">
        <v>44</v>
      </c>
      <c r="E6678" s="35" t="s">
        <v>174</v>
      </c>
      <c r="F6678" s="46">
        <f>IF(Cadastro_Cargas!$E$14=0,0,IF(Perfil_Area!$W$6=0,0,MIN(Cadastro_Cargas!$E$14,MAX(Cadastro_Cargas!$F$14,Perfil_Area!$W$6*RANDBETWEEN(85,115)/100))))</f>
        <v>0.44946</v>
      </c>
    </row>
    <row r="6679" ht="15.0" customHeight="1">
      <c r="A6679" s="45">
        <v>45677.8333333333</v>
      </c>
      <c r="B6679" s="35">
        <v>20.0</v>
      </c>
      <c r="C6679" s="35" t="s">
        <v>129</v>
      </c>
      <c r="D6679" s="41" t="s">
        <v>56</v>
      </c>
      <c r="E6679" s="35" t="s">
        <v>174</v>
      </c>
      <c r="F6679" s="46">
        <f>IF(Cadastro_Cargas!$E$15=0,0,IF(Perfil_Area!$W$8=0,0,MIN(Cadastro_Cargas!$E$15,MAX(Cadastro_Cargas!$F$15,Perfil_Area!$W$8*RANDBETWEEN(85,115)/100))))</f>
        <v>0.336</v>
      </c>
    </row>
    <row r="6680" ht="15.0" customHeight="1">
      <c r="A6680" s="45">
        <v>45677.875</v>
      </c>
      <c r="B6680" s="35">
        <v>21.0</v>
      </c>
      <c r="C6680" s="35" t="s">
        <v>128</v>
      </c>
      <c r="D6680" s="36" t="s">
        <v>104</v>
      </c>
      <c r="E6680" s="35" t="s">
        <v>173</v>
      </c>
      <c r="F6680" s="46">
        <f>IF(Cadastro_Cargas!$E$2=0,0,IF(Perfil_Area!$X$9=0,0,MIN(Cadastro_Cargas!$E$2,MAX(Cadastro_Cargas!$F$2,Perfil_Area!$X$9*RANDBETWEEN(85,115)/100))))</f>
        <v>4</v>
      </c>
    </row>
    <row r="6681" ht="15.0" customHeight="1">
      <c r="A6681" s="45">
        <v>45677.875</v>
      </c>
      <c r="B6681" s="35">
        <v>21.0</v>
      </c>
      <c r="C6681" s="35" t="s">
        <v>128</v>
      </c>
      <c r="D6681" s="36" t="s">
        <v>105</v>
      </c>
      <c r="E6681" s="35" t="s">
        <v>173</v>
      </c>
      <c r="F6681" s="46">
        <f>IF(Cadastro_Cargas!$E$3=0,0,IF(Perfil_Area!$X$11=0,0,MIN(Cadastro_Cargas!$E$3,MAX(Cadastro_Cargas!$F$3,Perfil_Area!$X$11*RANDBETWEEN(85,115)/100))))</f>
        <v>0</v>
      </c>
    </row>
    <row r="6682" ht="15.0" customHeight="1">
      <c r="A6682" s="45">
        <v>45677.875</v>
      </c>
      <c r="B6682" s="35">
        <v>21.0</v>
      </c>
      <c r="C6682" s="35" t="s">
        <v>128</v>
      </c>
      <c r="D6682" s="36" t="s">
        <v>106</v>
      </c>
      <c r="E6682" s="35" t="s">
        <v>173</v>
      </c>
      <c r="F6682" s="46">
        <f>IF(Cadastro_Cargas!$E$4=0,0,IF(Perfil_Area!$X$13=0,0,MIN(Cadastro_Cargas!$E$4,MAX(Cadastro_Cargas!$F$4,Perfil_Area!$X$13*RANDBETWEEN(85,115)/100))))</f>
        <v>0</v>
      </c>
    </row>
    <row r="6683" ht="15.0" customHeight="1">
      <c r="A6683" s="45">
        <v>45677.875</v>
      </c>
      <c r="B6683" s="35">
        <v>21.0</v>
      </c>
      <c r="C6683" s="35" t="s">
        <v>128</v>
      </c>
      <c r="D6683" s="36" t="s">
        <v>107</v>
      </c>
      <c r="E6683" s="35" t="s">
        <v>173</v>
      </c>
      <c r="F6683" s="46">
        <f>IF(Cadastro_Cargas!$E$5=0,0,IF(Perfil_Area!$X$15=0,0,MIN(Cadastro_Cargas!$E$5,MAX(Cadastro_Cargas!$F$5,Perfil_Area!$X$15*RANDBETWEEN(85,115)/100))))</f>
        <v>0.194</v>
      </c>
    </row>
    <row r="6684" ht="15.0" customHeight="1">
      <c r="A6684" s="45">
        <v>45677.875</v>
      </c>
      <c r="B6684" s="35">
        <v>21.0</v>
      </c>
      <c r="C6684" s="35" t="s">
        <v>128</v>
      </c>
      <c r="D6684" s="39" t="s">
        <v>31</v>
      </c>
      <c r="E6684" s="35" t="s">
        <v>174</v>
      </c>
      <c r="F6684" s="46">
        <f>IF(Cadastro_Cargas!$E$6=0,0,IF(Perfil_Area!$X$3=0,0,MIN(Cadastro_Cargas!$E$6,MAX(Cadastro_Cargas!$F$6,Perfil_Area!$X$3*RANDBETWEEN(85,115)/100))))</f>
        <v>0.606</v>
      </c>
    </row>
    <row r="6685" ht="15.0" customHeight="1">
      <c r="A6685" s="45">
        <v>45677.875</v>
      </c>
      <c r="B6685" s="35">
        <v>21.0</v>
      </c>
      <c r="C6685" s="35" t="s">
        <v>128</v>
      </c>
      <c r="D6685" s="40" t="s">
        <v>44</v>
      </c>
      <c r="E6685" s="35" t="s">
        <v>174</v>
      </c>
      <c r="F6685" s="46">
        <f>IF(Cadastro_Cargas!$E$7=0,0,IF(Perfil_Area!$X$5=0,0,MIN(Cadastro_Cargas!$E$7,MAX(Cadastro_Cargas!$F$7,Perfil_Area!$X$5*RANDBETWEEN(85,115)/100))))</f>
        <v>0.25756</v>
      </c>
    </row>
    <row r="6686" ht="15.0" customHeight="1">
      <c r="A6686" s="45">
        <v>45677.875</v>
      </c>
      <c r="B6686" s="35">
        <v>21.0</v>
      </c>
      <c r="C6686" s="35" t="s">
        <v>128</v>
      </c>
      <c r="D6686" s="41" t="s">
        <v>56</v>
      </c>
      <c r="E6686" s="35" t="s">
        <v>174</v>
      </c>
      <c r="F6686" s="46">
        <f>IF(Cadastro_Cargas!$E$8=0,0,IF(Perfil_Area!$X$7=0,0,MIN(Cadastro_Cargas!$E$8,MAX(Cadastro_Cargas!$F$8,Perfil_Area!$X$7*RANDBETWEEN(85,115)/100))))</f>
        <v>0.176</v>
      </c>
    </row>
    <row r="6687" ht="15.0" customHeight="1">
      <c r="A6687" s="45">
        <v>45677.875</v>
      </c>
      <c r="B6687" s="35">
        <v>21.0</v>
      </c>
      <c r="C6687" s="35" t="s">
        <v>129</v>
      </c>
      <c r="D6687" s="36" t="s">
        <v>104</v>
      </c>
      <c r="E6687" s="35" t="s">
        <v>173</v>
      </c>
      <c r="F6687" s="46">
        <f>IF(Cadastro_Cargas!$E$9=0,0,IF(Perfil_Area!$X$10=0,0,MIN(Cadastro_Cargas!$E$9,MAX(Cadastro_Cargas!$F$9,Perfil_Area!$X$10*RANDBETWEEN(85,115)/100))))</f>
        <v>6.96</v>
      </c>
    </row>
    <row r="6688" ht="15.0" customHeight="1">
      <c r="A6688" s="45">
        <v>45677.875</v>
      </c>
      <c r="B6688" s="35">
        <v>21.0</v>
      </c>
      <c r="C6688" s="35" t="s">
        <v>129</v>
      </c>
      <c r="D6688" s="36" t="s">
        <v>105</v>
      </c>
      <c r="E6688" s="35" t="s">
        <v>173</v>
      </c>
      <c r="F6688" s="46">
        <f>IF(Cadastro_Cargas!$E$10=0,0,IF(Perfil_Area!$X$12=0,0,MIN(Cadastro_Cargas!$E$10,MAX(Cadastro_Cargas!$F$10,Perfil_Area!$X$12*RANDBETWEEN(85,115)/100))))</f>
        <v>17.6</v>
      </c>
    </row>
    <row r="6689" ht="15.0" customHeight="1">
      <c r="A6689" s="45">
        <v>45677.875</v>
      </c>
      <c r="B6689" s="35">
        <v>21.0</v>
      </c>
      <c r="C6689" s="35" t="s">
        <v>129</v>
      </c>
      <c r="D6689" s="36" t="s">
        <v>106</v>
      </c>
      <c r="E6689" s="35" t="s">
        <v>173</v>
      </c>
      <c r="F6689" s="46">
        <f>IF(Cadastro_Cargas!$E$11=0,0,IF(Perfil_Area!$X$14=0,0,MIN(Cadastro_Cargas!$E$11,MAX(Cadastro_Cargas!$F$11,Perfil_Area!$X$14*RANDBETWEEN(85,115)/100))))</f>
        <v>2.173961367</v>
      </c>
    </row>
    <row r="6690" ht="15.0" customHeight="1">
      <c r="A6690" s="45">
        <v>45677.875</v>
      </c>
      <c r="B6690" s="35">
        <v>21.0</v>
      </c>
      <c r="C6690" s="35" t="s">
        <v>129</v>
      </c>
      <c r="D6690" s="36" t="s">
        <v>107</v>
      </c>
      <c r="E6690" s="35" t="s">
        <v>173</v>
      </c>
      <c r="F6690" s="46">
        <f>IF(Cadastro_Cargas!$E$12=0,0,IF(Perfil_Area!$X$16=0,0,MIN(Cadastro_Cargas!$E$12,MAX(Cadastro_Cargas!$F$12,Perfil_Area!$X$16*RANDBETWEEN(85,115)/100))))</f>
        <v>0.194</v>
      </c>
    </row>
    <row r="6691" ht="15.0" customHeight="1">
      <c r="A6691" s="45">
        <v>45677.875</v>
      </c>
      <c r="B6691" s="35">
        <v>21.0</v>
      </c>
      <c r="C6691" s="35" t="s">
        <v>129</v>
      </c>
      <c r="D6691" s="39" t="s">
        <v>31</v>
      </c>
      <c r="E6691" s="35" t="s">
        <v>174</v>
      </c>
      <c r="F6691" s="46">
        <f>IF(Cadastro_Cargas!$E$13=0,0,IF(Perfil_Area!$X$4=0,0,MIN(Cadastro_Cargas!$E$13,MAX(Cadastro_Cargas!$F$13,Perfil_Area!$X$4*RANDBETWEEN(85,115)/100))))</f>
        <v>1.1175</v>
      </c>
    </row>
    <row r="6692" ht="15.0" customHeight="1">
      <c r="A6692" s="45">
        <v>45677.875</v>
      </c>
      <c r="B6692" s="35">
        <v>21.0</v>
      </c>
      <c r="C6692" s="35" t="s">
        <v>129</v>
      </c>
      <c r="D6692" s="40" t="s">
        <v>44</v>
      </c>
      <c r="E6692" s="35" t="s">
        <v>174</v>
      </c>
      <c r="F6692" s="46">
        <f>IF(Cadastro_Cargas!$E$14=0,0,IF(Perfil_Area!$X$6=0,0,MIN(Cadastro_Cargas!$E$14,MAX(Cadastro_Cargas!$F$14,Perfil_Area!$X$6*RANDBETWEEN(85,115)/100))))</f>
        <v>0.38218</v>
      </c>
    </row>
    <row r="6693" ht="15.0" customHeight="1">
      <c r="A6693" s="45">
        <v>45677.875</v>
      </c>
      <c r="B6693" s="35">
        <v>21.0</v>
      </c>
      <c r="C6693" s="35" t="s">
        <v>129</v>
      </c>
      <c r="D6693" s="41" t="s">
        <v>56</v>
      </c>
      <c r="E6693" s="35" t="s">
        <v>174</v>
      </c>
      <c r="F6693" s="46">
        <f>IF(Cadastro_Cargas!$E$15=0,0,IF(Perfil_Area!$X$8=0,0,MIN(Cadastro_Cargas!$E$15,MAX(Cadastro_Cargas!$F$15,Perfil_Area!$X$8*RANDBETWEEN(85,115)/100))))</f>
        <v>0.336</v>
      </c>
    </row>
    <row r="6694" ht="15.0" customHeight="1">
      <c r="A6694" s="45">
        <v>45677.9166666667</v>
      </c>
      <c r="B6694" s="35">
        <v>22.0</v>
      </c>
      <c r="C6694" s="35" t="s">
        <v>128</v>
      </c>
      <c r="D6694" s="36" t="s">
        <v>104</v>
      </c>
      <c r="E6694" s="35" t="s">
        <v>173</v>
      </c>
      <c r="F6694" s="46">
        <f>IF(Cadastro_Cargas!$E$2=0,0,IF(Perfil_Area!$Y$9=0,0,MIN(Cadastro_Cargas!$E$2,MAX(Cadastro_Cargas!$F$2,Perfil_Area!$Y$9*RANDBETWEEN(85,115)/100))))</f>
        <v>4</v>
      </c>
    </row>
    <row r="6695" ht="15.0" customHeight="1">
      <c r="A6695" s="45">
        <v>45677.9166666667</v>
      </c>
      <c r="B6695" s="35">
        <v>22.0</v>
      </c>
      <c r="C6695" s="35" t="s">
        <v>128</v>
      </c>
      <c r="D6695" s="36" t="s">
        <v>105</v>
      </c>
      <c r="E6695" s="35" t="s">
        <v>173</v>
      </c>
      <c r="F6695" s="46">
        <f>IF(Cadastro_Cargas!$E$3=0,0,IF(Perfil_Area!$Y$11=0,0,MIN(Cadastro_Cargas!$E$3,MAX(Cadastro_Cargas!$F$3,Perfil_Area!$Y$11*RANDBETWEEN(85,115)/100))))</f>
        <v>0</v>
      </c>
    </row>
    <row r="6696" ht="15.0" customHeight="1">
      <c r="A6696" s="45">
        <v>45677.9166666667</v>
      </c>
      <c r="B6696" s="35">
        <v>22.0</v>
      </c>
      <c r="C6696" s="35" t="s">
        <v>128</v>
      </c>
      <c r="D6696" s="36" t="s">
        <v>106</v>
      </c>
      <c r="E6696" s="35" t="s">
        <v>173</v>
      </c>
      <c r="F6696" s="46">
        <f>IF(Cadastro_Cargas!$E$4=0,0,IF(Perfil_Area!$Y$13=0,0,MIN(Cadastro_Cargas!$E$4,MAX(Cadastro_Cargas!$F$4,Perfil_Area!$Y$13*RANDBETWEEN(85,115)/100))))</f>
        <v>0</v>
      </c>
    </row>
    <row r="6697" ht="15.0" customHeight="1">
      <c r="A6697" s="45">
        <v>45677.9166666667</v>
      </c>
      <c r="B6697" s="35">
        <v>22.0</v>
      </c>
      <c r="C6697" s="35" t="s">
        <v>128</v>
      </c>
      <c r="D6697" s="36" t="s">
        <v>107</v>
      </c>
      <c r="E6697" s="35" t="s">
        <v>173</v>
      </c>
      <c r="F6697" s="46">
        <f>IF(Cadastro_Cargas!$E$5=0,0,IF(Perfil_Area!$Y$15=0,0,MIN(Cadastro_Cargas!$E$5,MAX(Cadastro_Cargas!$F$5,Perfil_Area!$Y$15*RANDBETWEEN(85,115)/100))))</f>
        <v>0.19</v>
      </c>
    </row>
    <row r="6698" ht="15.0" customHeight="1">
      <c r="A6698" s="45">
        <v>45677.9166666667</v>
      </c>
      <c r="B6698" s="35">
        <v>22.0</v>
      </c>
      <c r="C6698" s="35" t="s">
        <v>128</v>
      </c>
      <c r="D6698" s="39" t="s">
        <v>31</v>
      </c>
      <c r="E6698" s="35" t="s">
        <v>174</v>
      </c>
      <c r="F6698" s="46">
        <f>IF(Cadastro_Cargas!$E$6=0,0,IF(Perfil_Area!$Y$3=0,0,MIN(Cadastro_Cargas!$E$6,MAX(Cadastro_Cargas!$F$6,Perfil_Area!$Y$3*RANDBETWEEN(85,115)/100))))</f>
        <v>0.606</v>
      </c>
    </row>
    <row r="6699" ht="15.0" customHeight="1">
      <c r="A6699" s="45">
        <v>45677.9166666667</v>
      </c>
      <c r="B6699" s="35">
        <v>22.0</v>
      </c>
      <c r="C6699" s="35" t="s">
        <v>128</v>
      </c>
      <c r="D6699" s="40" t="s">
        <v>44</v>
      </c>
      <c r="E6699" s="35" t="s">
        <v>174</v>
      </c>
      <c r="F6699" s="46">
        <f>IF(Cadastro_Cargas!$E$7=0,0,IF(Perfil_Area!$Y$5=0,0,MIN(Cadastro_Cargas!$E$7,MAX(Cadastro_Cargas!$F$7,Perfil_Area!$Y$5*RANDBETWEEN(85,115)/100))))</f>
        <v>0.3014</v>
      </c>
    </row>
    <row r="6700" ht="15.0" customHeight="1">
      <c r="A6700" s="45">
        <v>45677.9166666667</v>
      </c>
      <c r="B6700" s="35">
        <v>22.0</v>
      </c>
      <c r="C6700" s="35" t="s">
        <v>128</v>
      </c>
      <c r="D6700" s="41" t="s">
        <v>56</v>
      </c>
      <c r="E6700" s="35" t="s">
        <v>174</v>
      </c>
      <c r="F6700" s="46">
        <f>IF(Cadastro_Cargas!$E$8=0,0,IF(Perfil_Area!$Y$7=0,0,MIN(Cadastro_Cargas!$E$8,MAX(Cadastro_Cargas!$F$8,Perfil_Area!$Y$7*RANDBETWEEN(85,115)/100))))</f>
        <v>0.176</v>
      </c>
    </row>
    <row r="6701" ht="15.0" customHeight="1">
      <c r="A6701" s="45">
        <v>45677.9166666667</v>
      </c>
      <c r="B6701" s="35">
        <v>22.0</v>
      </c>
      <c r="C6701" s="35" t="s">
        <v>129</v>
      </c>
      <c r="D6701" s="36" t="s">
        <v>104</v>
      </c>
      <c r="E6701" s="35" t="s">
        <v>173</v>
      </c>
      <c r="F6701" s="46">
        <f>IF(Cadastro_Cargas!$E$9=0,0,IF(Perfil_Area!$Y$10=0,0,MIN(Cadastro_Cargas!$E$9,MAX(Cadastro_Cargas!$F$9,Perfil_Area!$Y$10*RANDBETWEEN(85,115)/100))))</f>
        <v>6.88</v>
      </c>
    </row>
    <row r="6702" ht="15.0" customHeight="1">
      <c r="A6702" s="45">
        <v>45677.9166666667</v>
      </c>
      <c r="B6702" s="35">
        <v>22.0</v>
      </c>
      <c r="C6702" s="35" t="s">
        <v>129</v>
      </c>
      <c r="D6702" s="36" t="s">
        <v>105</v>
      </c>
      <c r="E6702" s="35" t="s">
        <v>173</v>
      </c>
      <c r="F6702" s="46">
        <f>IF(Cadastro_Cargas!$E$10=0,0,IF(Perfil_Area!$Y$12=0,0,MIN(Cadastro_Cargas!$E$10,MAX(Cadastro_Cargas!$F$10,Perfil_Area!$Y$12*RANDBETWEEN(85,115)/100))))</f>
        <v>0</v>
      </c>
    </row>
    <row r="6703" ht="15.0" customHeight="1">
      <c r="A6703" s="45">
        <v>45677.9166666667</v>
      </c>
      <c r="B6703" s="35">
        <v>22.0</v>
      </c>
      <c r="C6703" s="35" t="s">
        <v>129</v>
      </c>
      <c r="D6703" s="36" t="s">
        <v>106</v>
      </c>
      <c r="E6703" s="35" t="s">
        <v>173</v>
      </c>
      <c r="F6703" s="46">
        <f>IF(Cadastro_Cargas!$E$11=0,0,IF(Perfil_Area!$Y$14=0,0,MIN(Cadastro_Cargas!$E$11,MAX(Cadastro_Cargas!$F$11,Perfil_Area!$Y$14*RANDBETWEEN(85,115)/100))))</f>
        <v>2.359230312</v>
      </c>
    </row>
    <row r="6704" ht="15.0" customHeight="1">
      <c r="A6704" s="45">
        <v>45677.9166666667</v>
      </c>
      <c r="B6704" s="35">
        <v>22.0</v>
      </c>
      <c r="C6704" s="35" t="s">
        <v>129</v>
      </c>
      <c r="D6704" s="36" t="s">
        <v>107</v>
      </c>
      <c r="E6704" s="35" t="s">
        <v>173</v>
      </c>
      <c r="F6704" s="46">
        <f>IF(Cadastro_Cargas!$E$12=0,0,IF(Perfil_Area!$Y$16=0,0,MIN(Cadastro_Cargas!$E$12,MAX(Cadastro_Cargas!$F$12,Perfil_Area!$Y$16*RANDBETWEEN(85,115)/100))))</f>
        <v>0.2</v>
      </c>
    </row>
    <row r="6705" ht="15.0" customHeight="1">
      <c r="A6705" s="45">
        <v>45677.9166666667</v>
      </c>
      <c r="B6705" s="35">
        <v>22.0</v>
      </c>
      <c r="C6705" s="35" t="s">
        <v>129</v>
      </c>
      <c r="D6705" s="39" t="s">
        <v>31</v>
      </c>
      <c r="E6705" s="35" t="s">
        <v>174</v>
      </c>
      <c r="F6705" s="46">
        <f>IF(Cadastro_Cargas!$E$13=0,0,IF(Perfil_Area!$Y$4=0,0,MIN(Cadastro_Cargas!$E$13,MAX(Cadastro_Cargas!$F$13,Perfil_Area!$Y$4*RANDBETWEEN(85,115)/100))))</f>
        <v>1.1175</v>
      </c>
    </row>
    <row r="6706" ht="15.0" customHeight="1">
      <c r="A6706" s="45">
        <v>45677.9166666667</v>
      </c>
      <c r="B6706" s="35">
        <v>22.0</v>
      </c>
      <c r="C6706" s="35" t="s">
        <v>129</v>
      </c>
      <c r="D6706" s="40" t="s">
        <v>44</v>
      </c>
      <c r="E6706" s="35" t="s">
        <v>174</v>
      </c>
      <c r="F6706" s="46">
        <f>IF(Cadastro_Cargas!$E$14=0,0,IF(Perfil_Area!$Y$6=0,0,MIN(Cadastro_Cargas!$E$14,MAX(Cadastro_Cargas!$F$14,Perfil_Area!$Y$6*RANDBETWEEN(85,115)/100))))</f>
        <v>0.35854</v>
      </c>
    </row>
    <row r="6707" ht="15.0" customHeight="1">
      <c r="A6707" s="45">
        <v>45677.9166666667</v>
      </c>
      <c r="B6707" s="35">
        <v>22.0</v>
      </c>
      <c r="C6707" s="35" t="s">
        <v>129</v>
      </c>
      <c r="D6707" s="41" t="s">
        <v>56</v>
      </c>
      <c r="E6707" s="35" t="s">
        <v>174</v>
      </c>
      <c r="F6707" s="46">
        <f>IF(Cadastro_Cargas!$E$15=0,0,IF(Perfil_Area!$Y$8=0,0,MIN(Cadastro_Cargas!$E$15,MAX(Cadastro_Cargas!$F$15,Perfil_Area!$Y$8*RANDBETWEEN(85,115)/100))))</f>
        <v>0.336</v>
      </c>
    </row>
    <row r="6708" ht="15.0" customHeight="1">
      <c r="A6708" s="45">
        <v>45677.9583333333</v>
      </c>
      <c r="B6708" s="35">
        <v>23.0</v>
      </c>
      <c r="C6708" s="35" t="s">
        <v>128</v>
      </c>
      <c r="D6708" s="36" t="s">
        <v>104</v>
      </c>
      <c r="E6708" s="35" t="s">
        <v>173</v>
      </c>
      <c r="F6708" s="46">
        <f>IF(Cadastro_Cargas!$E$2=0,0,IF(Perfil_Area!$Z$9=0,0,MIN(Cadastro_Cargas!$E$2,MAX(Cadastro_Cargas!$F$2,Perfil_Area!$Z$9*RANDBETWEEN(85,115)/100))))</f>
        <v>4</v>
      </c>
    </row>
    <row r="6709" ht="15.0" customHeight="1">
      <c r="A6709" s="45">
        <v>45677.9583333333</v>
      </c>
      <c r="B6709" s="35">
        <v>23.0</v>
      </c>
      <c r="C6709" s="35" t="s">
        <v>128</v>
      </c>
      <c r="D6709" s="36" t="s">
        <v>105</v>
      </c>
      <c r="E6709" s="35" t="s">
        <v>173</v>
      </c>
      <c r="F6709" s="46">
        <f>IF(Cadastro_Cargas!$E$3=0,0,IF(Perfil_Area!$Z$11=0,0,MIN(Cadastro_Cargas!$E$3,MAX(Cadastro_Cargas!$F$3,Perfil_Area!$Z$11*RANDBETWEEN(85,115)/100))))</f>
        <v>0</v>
      </c>
    </row>
    <row r="6710" ht="15.0" customHeight="1">
      <c r="A6710" s="45">
        <v>45677.9583333333</v>
      </c>
      <c r="B6710" s="35">
        <v>23.0</v>
      </c>
      <c r="C6710" s="35" t="s">
        <v>128</v>
      </c>
      <c r="D6710" s="36" t="s">
        <v>106</v>
      </c>
      <c r="E6710" s="35" t="s">
        <v>173</v>
      </c>
      <c r="F6710" s="46">
        <f>IF(Cadastro_Cargas!$E$4=0,0,IF(Perfil_Area!$Z$13=0,0,MIN(Cadastro_Cargas!$E$4,MAX(Cadastro_Cargas!$F$4,Perfil_Area!$Z$13*RANDBETWEEN(85,115)/100))))</f>
        <v>0</v>
      </c>
    </row>
    <row r="6711" ht="15.0" customHeight="1">
      <c r="A6711" s="45">
        <v>45677.9583333333</v>
      </c>
      <c r="B6711" s="35">
        <v>23.0</v>
      </c>
      <c r="C6711" s="35" t="s">
        <v>128</v>
      </c>
      <c r="D6711" s="36" t="s">
        <v>107</v>
      </c>
      <c r="E6711" s="35" t="s">
        <v>173</v>
      </c>
      <c r="F6711" s="46">
        <f>IF(Cadastro_Cargas!$E$5=0,0,IF(Perfil_Area!$Z$15=0,0,MIN(Cadastro_Cargas!$E$5,MAX(Cadastro_Cargas!$F$5,Perfil_Area!$Z$15*RANDBETWEEN(85,115)/100))))</f>
        <v>0.196</v>
      </c>
    </row>
    <row r="6712" ht="15.0" customHeight="1">
      <c r="A6712" s="45">
        <v>45677.9583333333</v>
      </c>
      <c r="B6712" s="35">
        <v>23.0</v>
      </c>
      <c r="C6712" s="35" t="s">
        <v>128</v>
      </c>
      <c r="D6712" s="39" t="s">
        <v>31</v>
      </c>
      <c r="E6712" s="35" t="s">
        <v>174</v>
      </c>
      <c r="F6712" s="46">
        <f>IF(Cadastro_Cargas!$E$6=0,0,IF(Perfil_Area!$Z$3=0,0,MIN(Cadastro_Cargas!$E$6,MAX(Cadastro_Cargas!$F$6,Perfil_Area!$Z$3*RANDBETWEEN(85,115)/100))))</f>
        <v>0.606</v>
      </c>
    </row>
    <row r="6713" ht="15.0" customHeight="1">
      <c r="A6713" s="45">
        <v>45677.9583333333</v>
      </c>
      <c r="B6713" s="35">
        <v>23.0</v>
      </c>
      <c r="C6713" s="35" t="s">
        <v>128</v>
      </c>
      <c r="D6713" s="40" t="s">
        <v>44</v>
      </c>
      <c r="E6713" s="35" t="s">
        <v>174</v>
      </c>
      <c r="F6713" s="46">
        <f>IF(Cadastro_Cargas!$E$7=0,0,IF(Perfil_Area!$Z$5=0,0,MIN(Cadastro_Cargas!$E$7,MAX(Cadastro_Cargas!$F$7,Perfil_Area!$Z$5*RANDBETWEEN(85,115)/100))))</f>
        <v>0.23564</v>
      </c>
    </row>
    <row r="6714" ht="15.0" customHeight="1">
      <c r="A6714" s="45">
        <v>45677.9583333333</v>
      </c>
      <c r="B6714" s="35">
        <v>23.0</v>
      </c>
      <c r="C6714" s="35" t="s">
        <v>128</v>
      </c>
      <c r="D6714" s="41" t="s">
        <v>56</v>
      </c>
      <c r="E6714" s="35" t="s">
        <v>174</v>
      </c>
      <c r="F6714" s="46">
        <f>IF(Cadastro_Cargas!$E$8=0,0,IF(Perfil_Area!$Z$7=0,0,MIN(Cadastro_Cargas!$E$8,MAX(Cadastro_Cargas!$F$8,Perfil_Area!$Z$7*RANDBETWEEN(85,115)/100))))</f>
        <v>0.176</v>
      </c>
    </row>
    <row r="6715" ht="15.0" customHeight="1">
      <c r="A6715" s="45">
        <v>45677.9583333333</v>
      </c>
      <c r="B6715" s="35">
        <v>23.0</v>
      </c>
      <c r="C6715" s="35" t="s">
        <v>129</v>
      </c>
      <c r="D6715" s="36" t="s">
        <v>104</v>
      </c>
      <c r="E6715" s="35" t="s">
        <v>173</v>
      </c>
      <c r="F6715" s="46">
        <f>IF(Cadastro_Cargas!$E$9=0,0,IF(Perfil_Area!$Z$10=0,0,MIN(Cadastro_Cargas!$E$9,MAX(Cadastro_Cargas!$F$9,Perfil_Area!$Z$10*RANDBETWEEN(85,115)/100))))</f>
        <v>8</v>
      </c>
    </row>
    <row r="6716" ht="15.0" customHeight="1">
      <c r="A6716" s="45">
        <v>45677.9583333333</v>
      </c>
      <c r="B6716" s="35">
        <v>23.0</v>
      </c>
      <c r="C6716" s="35" t="s">
        <v>129</v>
      </c>
      <c r="D6716" s="36" t="s">
        <v>105</v>
      </c>
      <c r="E6716" s="35" t="s">
        <v>173</v>
      </c>
      <c r="F6716" s="46">
        <f>IF(Cadastro_Cargas!$E$10=0,0,IF(Perfil_Area!$Z$12=0,0,MIN(Cadastro_Cargas!$E$10,MAX(Cadastro_Cargas!$F$10,Perfil_Area!$Z$12*RANDBETWEEN(85,115)/100))))</f>
        <v>0</v>
      </c>
    </row>
    <row r="6717" ht="15.0" customHeight="1">
      <c r="A6717" s="45">
        <v>45677.9583333333</v>
      </c>
      <c r="B6717" s="35">
        <v>23.0</v>
      </c>
      <c r="C6717" s="35" t="s">
        <v>129</v>
      </c>
      <c r="D6717" s="36" t="s">
        <v>106</v>
      </c>
      <c r="E6717" s="35" t="s">
        <v>173</v>
      </c>
      <c r="F6717" s="46">
        <f>IF(Cadastro_Cargas!$E$11=0,0,IF(Perfil_Area!$Z$14=0,0,MIN(Cadastro_Cargas!$E$11,MAX(Cadastro_Cargas!$F$11,Perfil_Area!$Z$14*RANDBETWEEN(85,115)/100))))</f>
        <v>2.367013373</v>
      </c>
    </row>
    <row r="6718" ht="15.0" customHeight="1">
      <c r="A6718" s="45">
        <v>45677.9583333333</v>
      </c>
      <c r="B6718" s="35">
        <v>23.0</v>
      </c>
      <c r="C6718" s="35" t="s">
        <v>129</v>
      </c>
      <c r="D6718" s="36" t="s">
        <v>107</v>
      </c>
      <c r="E6718" s="35" t="s">
        <v>173</v>
      </c>
      <c r="F6718" s="46">
        <f>IF(Cadastro_Cargas!$E$12=0,0,IF(Perfil_Area!$Z$16=0,0,MIN(Cadastro_Cargas!$E$12,MAX(Cadastro_Cargas!$F$12,Perfil_Area!$Z$16*RANDBETWEEN(85,115)/100))))</f>
        <v>0.174</v>
      </c>
    </row>
    <row r="6719" ht="15.0" customHeight="1">
      <c r="A6719" s="45">
        <v>45677.9583333333</v>
      </c>
      <c r="B6719" s="35">
        <v>23.0</v>
      </c>
      <c r="C6719" s="35" t="s">
        <v>129</v>
      </c>
      <c r="D6719" s="39" t="s">
        <v>31</v>
      </c>
      <c r="E6719" s="35" t="s">
        <v>174</v>
      </c>
      <c r="F6719" s="46">
        <f>IF(Cadastro_Cargas!$E$13=0,0,IF(Perfil_Area!$Z$4=0,0,MIN(Cadastro_Cargas!$E$13,MAX(Cadastro_Cargas!$F$13,Perfil_Area!$Z$4*RANDBETWEEN(85,115)/100))))</f>
        <v>1.1175</v>
      </c>
    </row>
    <row r="6720" ht="15.0" customHeight="1">
      <c r="A6720" s="45">
        <v>45677.9583333333</v>
      </c>
      <c r="B6720" s="35">
        <v>23.0</v>
      </c>
      <c r="C6720" s="35" t="s">
        <v>129</v>
      </c>
      <c r="D6720" s="40" t="s">
        <v>44</v>
      </c>
      <c r="E6720" s="35" t="s">
        <v>174</v>
      </c>
      <c r="F6720" s="46">
        <f>IF(Cadastro_Cargas!$E$14=0,0,IF(Perfil_Area!$Z$6=0,0,MIN(Cadastro_Cargas!$E$14,MAX(Cadastro_Cargas!$F$14,Perfil_Area!$Z$6*RANDBETWEEN(85,115)/100))))</f>
        <v>0.4137</v>
      </c>
    </row>
    <row r="6721" ht="15.0" customHeight="1">
      <c r="A6721" s="45">
        <v>45677.9583333333</v>
      </c>
      <c r="B6721" s="35">
        <v>23.0</v>
      </c>
      <c r="C6721" s="35" t="s">
        <v>129</v>
      </c>
      <c r="D6721" s="41" t="s">
        <v>56</v>
      </c>
      <c r="E6721" s="35" t="s">
        <v>174</v>
      </c>
      <c r="F6721" s="46">
        <f>IF(Cadastro_Cargas!$E$15=0,0,IF(Perfil_Area!$Z$8=0,0,MIN(Cadastro_Cargas!$E$15,MAX(Cadastro_Cargas!$F$15,Perfil_Area!$Z$8*RANDBETWEEN(85,115)/100))))</f>
        <v>0.336</v>
      </c>
    </row>
    <row r="6722" ht="15.0" customHeight="1">
      <c r="A6722" s="45">
        <v>45678.0</v>
      </c>
      <c r="B6722" s="35">
        <v>0.0</v>
      </c>
      <c r="C6722" s="35" t="s">
        <v>128</v>
      </c>
      <c r="D6722" s="36" t="s">
        <v>104</v>
      </c>
      <c r="E6722" s="35" t="s">
        <v>173</v>
      </c>
      <c r="F6722" s="46">
        <f>IF(Cadastro_Cargas!$E$2=0,0,IF(Perfil_Area!$C$9=0,0,MIN(Cadastro_Cargas!$E$2,MAX(Cadastro_Cargas!$F$2,Perfil_Area!$C$9*RANDBETWEEN(85,115)/100))))</f>
        <v>4</v>
      </c>
    </row>
    <row r="6723" ht="15.0" customHeight="1">
      <c r="A6723" s="45">
        <v>45678.0</v>
      </c>
      <c r="B6723" s="35">
        <v>0.0</v>
      </c>
      <c r="C6723" s="35" t="s">
        <v>128</v>
      </c>
      <c r="D6723" s="36" t="s">
        <v>105</v>
      </c>
      <c r="E6723" s="35" t="s">
        <v>173</v>
      </c>
      <c r="F6723" s="46">
        <f>IF(Cadastro_Cargas!$E$3=0,0,IF(Perfil_Area!$C$11=0,0,MIN(Cadastro_Cargas!$E$3,MAX(Cadastro_Cargas!$F$3,Perfil_Area!$C$11*RANDBETWEEN(85,115)/100))))</f>
        <v>0</v>
      </c>
    </row>
    <row r="6724" ht="15.0" customHeight="1">
      <c r="A6724" s="45">
        <v>45678.0</v>
      </c>
      <c r="B6724" s="35">
        <v>0.0</v>
      </c>
      <c r="C6724" s="35" t="s">
        <v>128</v>
      </c>
      <c r="D6724" s="36" t="s">
        <v>106</v>
      </c>
      <c r="E6724" s="35" t="s">
        <v>173</v>
      </c>
      <c r="F6724" s="46">
        <f>IF(Cadastro_Cargas!$E$4=0,0,IF(Perfil_Area!$C$13=0,0,MIN(Cadastro_Cargas!$E$4,MAX(Cadastro_Cargas!$F$4,Perfil_Area!$C$13*RANDBETWEEN(85,115)/100))))</f>
        <v>0</v>
      </c>
    </row>
    <row r="6725" ht="15.0" customHeight="1">
      <c r="A6725" s="45">
        <v>45678.0</v>
      </c>
      <c r="B6725" s="35">
        <v>0.0</v>
      </c>
      <c r="C6725" s="35" t="s">
        <v>128</v>
      </c>
      <c r="D6725" s="36" t="s">
        <v>107</v>
      </c>
      <c r="E6725" s="35" t="s">
        <v>173</v>
      </c>
      <c r="F6725" s="46">
        <f>IF(Cadastro_Cargas!$E$5=0,0,IF(Perfil_Area!$C$15=0,0,MIN(Cadastro_Cargas!$E$5,MAX(Cadastro_Cargas!$F$5,Perfil_Area!$C$15*RANDBETWEEN(85,115)/100))))</f>
        <v>0.2</v>
      </c>
    </row>
    <row r="6726" ht="15.0" customHeight="1">
      <c r="A6726" s="45">
        <v>45678.0</v>
      </c>
      <c r="B6726" s="35">
        <v>0.0</v>
      </c>
      <c r="C6726" s="35" t="s">
        <v>128</v>
      </c>
      <c r="D6726" s="39" t="s">
        <v>31</v>
      </c>
      <c r="E6726" s="35" t="s">
        <v>174</v>
      </c>
      <c r="F6726" s="46">
        <f>IF(Cadastro_Cargas!$E$6=0,0,IF(Perfil_Area!$C$3=0,0,MIN(Cadastro_Cargas!$E$6,MAX(Cadastro_Cargas!$F$6,Perfil_Area!$C$3*RANDBETWEEN(85,115)/100))))</f>
        <v>0.606</v>
      </c>
    </row>
    <row r="6727" ht="15.0" customHeight="1">
      <c r="A6727" s="45">
        <v>45678.0</v>
      </c>
      <c r="B6727" s="35">
        <v>0.0</v>
      </c>
      <c r="C6727" s="35" t="s">
        <v>128</v>
      </c>
      <c r="D6727" s="40" t="s">
        <v>44</v>
      </c>
      <c r="E6727" s="35" t="s">
        <v>174</v>
      </c>
      <c r="F6727" s="46">
        <f>IF(Cadastro_Cargas!$E$7=0,0,IF(Perfil_Area!$C$5=0,0,MIN(Cadastro_Cargas!$E$7,MAX(Cadastro_Cargas!$F$7,Perfil_Area!$C$5*RANDBETWEEN(85,115)/100))))</f>
        <v>0.30414</v>
      </c>
    </row>
    <row r="6728" ht="15.0" customHeight="1">
      <c r="A6728" s="45">
        <v>45678.0</v>
      </c>
      <c r="B6728" s="35">
        <v>0.0</v>
      </c>
      <c r="C6728" s="35" t="s">
        <v>128</v>
      </c>
      <c r="D6728" s="41" t="s">
        <v>56</v>
      </c>
      <c r="E6728" s="35" t="s">
        <v>174</v>
      </c>
      <c r="F6728" s="46">
        <f>IF(Cadastro_Cargas!$E$8=0,0,IF(Perfil_Area!$C$7=0,0,MIN(Cadastro_Cargas!$E$8,MAX(Cadastro_Cargas!$F$8,Perfil_Area!$C$7*RANDBETWEEN(85,115)/100))))</f>
        <v>0.15136</v>
      </c>
    </row>
    <row r="6729" ht="15.0" customHeight="1">
      <c r="A6729" s="45">
        <v>45678.0</v>
      </c>
      <c r="B6729" s="35">
        <v>0.0</v>
      </c>
      <c r="C6729" s="35" t="s">
        <v>129</v>
      </c>
      <c r="D6729" s="36" t="s">
        <v>104</v>
      </c>
      <c r="E6729" s="35" t="s">
        <v>173</v>
      </c>
      <c r="F6729" s="46">
        <f>IF(Cadastro_Cargas!$E$9=0,0,IF(Perfil_Area!$C$10=0,0,MIN(Cadastro_Cargas!$E$9,MAX(Cadastro_Cargas!$F$9,Perfil_Area!$C$10*RANDBETWEEN(85,115)/100))))</f>
        <v>7.36</v>
      </c>
    </row>
    <row r="6730" ht="15.0" customHeight="1">
      <c r="A6730" s="45">
        <v>45678.0</v>
      </c>
      <c r="B6730" s="35">
        <v>0.0</v>
      </c>
      <c r="C6730" s="35" t="s">
        <v>129</v>
      </c>
      <c r="D6730" s="36" t="s">
        <v>105</v>
      </c>
      <c r="E6730" s="35" t="s">
        <v>173</v>
      </c>
      <c r="F6730" s="46">
        <f>IF(Cadastro_Cargas!$E$10=0,0,IF(Perfil_Area!$C$12=0,0,MIN(Cadastro_Cargas!$E$10,MAX(Cadastro_Cargas!$F$10,Perfil_Area!$C$12*RANDBETWEEN(85,115)/100))))</f>
        <v>17.6</v>
      </c>
    </row>
    <row r="6731" ht="15.0" customHeight="1">
      <c r="A6731" s="45">
        <v>45678.0</v>
      </c>
      <c r="B6731" s="35">
        <v>0.0</v>
      </c>
      <c r="C6731" s="35" t="s">
        <v>129</v>
      </c>
      <c r="D6731" s="36" t="s">
        <v>106</v>
      </c>
      <c r="E6731" s="35" t="s">
        <v>173</v>
      </c>
      <c r="F6731" s="46">
        <f>IF(Cadastro_Cargas!$E$11=0,0,IF(Perfil_Area!$C$14=0,0,MIN(Cadastro_Cargas!$E$11,MAX(Cadastro_Cargas!$F$11,Perfil_Area!$C$14*RANDBETWEEN(85,115)/100))))</f>
        <v>2.201322437</v>
      </c>
    </row>
    <row r="6732" ht="15.0" customHeight="1">
      <c r="A6732" s="45">
        <v>45678.0</v>
      </c>
      <c r="B6732" s="35">
        <v>0.0</v>
      </c>
      <c r="C6732" s="35" t="s">
        <v>129</v>
      </c>
      <c r="D6732" s="36" t="s">
        <v>107</v>
      </c>
      <c r="E6732" s="35" t="s">
        <v>173</v>
      </c>
      <c r="F6732" s="46">
        <f>IF(Cadastro_Cargas!$E$12=0,0,IF(Perfil_Area!$C$16=0,0,MIN(Cadastro_Cargas!$E$12,MAX(Cadastro_Cargas!$F$12,Perfil_Area!$C$16*RANDBETWEEN(85,115)/100))))</f>
        <v>0.184</v>
      </c>
    </row>
    <row r="6733" ht="15.0" customHeight="1">
      <c r="A6733" s="45">
        <v>45678.0</v>
      </c>
      <c r="B6733" s="35">
        <v>0.0</v>
      </c>
      <c r="C6733" s="35" t="s">
        <v>129</v>
      </c>
      <c r="D6733" s="39" t="s">
        <v>31</v>
      </c>
      <c r="E6733" s="35" t="s">
        <v>174</v>
      </c>
      <c r="F6733" s="46">
        <f>IF(Cadastro_Cargas!$E$13=0,0,IF(Perfil_Area!$C$4=0,0,MIN(Cadastro_Cargas!$E$13,MAX(Cadastro_Cargas!$F$13,Perfil_Area!$C$4*RANDBETWEEN(85,115)/100))))</f>
        <v>1.1175</v>
      </c>
    </row>
    <row r="6734" ht="15.0" customHeight="1">
      <c r="A6734" s="45">
        <v>45678.0</v>
      </c>
      <c r="B6734" s="35">
        <v>0.0</v>
      </c>
      <c r="C6734" s="35" t="s">
        <v>129</v>
      </c>
      <c r="D6734" s="40" t="s">
        <v>44</v>
      </c>
      <c r="E6734" s="35" t="s">
        <v>174</v>
      </c>
      <c r="F6734" s="46">
        <f>IF(Cadastro_Cargas!$E$14=0,0,IF(Perfil_Area!$C$6=0,0,MIN(Cadastro_Cargas!$E$14,MAX(Cadastro_Cargas!$F$14,Perfil_Area!$C$6*RANDBETWEEN(85,115)/100))))</f>
        <v>0.40582</v>
      </c>
    </row>
    <row r="6735" ht="15.0" customHeight="1">
      <c r="A6735" s="45">
        <v>45678.0</v>
      </c>
      <c r="B6735" s="35">
        <v>0.0</v>
      </c>
      <c r="C6735" s="35" t="s">
        <v>129</v>
      </c>
      <c r="D6735" s="41" t="s">
        <v>56</v>
      </c>
      <c r="E6735" s="35" t="s">
        <v>174</v>
      </c>
      <c r="F6735" s="46">
        <f>IF(Cadastro_Cargas!$E$15=0,0,IF(Perfil_Area!$C$8=0,0,MIN(Cadastro_Cargas!$E$15,MAX(Cadastro_Cargas!$F$15,Perfil_Area!$C$8*RANDBETWEEN(85,115)/100))))</f>
        <v>0.336</v>
      </c>
    </row>
    <row r="6736" ht="15.0" customHeight="1">
      <c r="A6736" s="45">
        <v>45678.0416666667</v>
      </c>
      <c r="B6736" s="35">
        <v>1.0</v>
      </c>
      <c r="C6736" s="35" t="s">
        <v>128</v>
      </c>
      <c r="D6736" s="36" t="s">
        <v>104</v>
      </c>
      <c r="E6736" s="35" t="s">
        <v>173</v>
      </c>
      <c r="F6736" s="46">
        <f>IF(Cadastro_Cargas!$E$2=0,0,IF(Perfil_Area!$D$9=0,0,MIN(Cadastro_Cargas!$E$2,MAX(Cadastro_Cargas!$F$2,Perfil_Area!$D$9*RANDBETWEEN(85,115)/100))))</f>
        <v>4</v>
      </c>
    </row>
    <row r="6737" ht="15.0" customHeight="1">
      <c r="A6737" s="45">
        <v>45678.0416666667</v>
      </c>
      <c r="B6737" s="35">
        <v>1.0</v>
      </c>
      <c r="C6737" s="35" t="s">
        <v>128</v>
      </c>
      <c r="D6737" s="36" t="s">
        <v>105</v>
      </c>
      <c r="E6737" s="35" t="s">
        <v>173</v>
      </c>
      <c r="F6737" s="46">
        <f>IF(Cadastro_Cargas!$E$3=0,0,IF(Perfil_Area!$D$11=0,0,MIN(Cadastro_Cargas!$E$3,MAX(Cadastro_Cargas!$F$3,Perfil_Area!$D$11*RANDBETWEEN(85,115)/100))))</f>
        <v>0</v>
      </c>
    </row>
    <row r="6738" ht="15.0" customHeight="1">
      <c r="A6738" s="45">
        <v>45678.0416666667</v>
      </c>
      <c r="B6738" s="35">
        <v>1.0</v>
      </c>
      <c r="C6738" s="35" t="s">
        <v>128</v>
      </c>
      <c r="D6738" s="36" t="s">
        <v>106</v>
      </c>
      <c r="E6738" s="35" t="s">
        <v>173</v>
      </c>
      <c r="F6738" s="46">
        <f>IF(Cadastro_Cargas!$E$4=0,0,IF(Perfil_Area!$D$13=0,0,MIN(Cadastro_Cargas!$E$4,MAX(Cadastro_Cargas!$F$4,Perfil_Area!$D$13*RANDBETWEEN(85,115)/100))))</f>
        <v>0</v>
      </c>
    </row>
    <row r="6739" ht="15.0" customHeight="1">
      <c r="A6739" s="45">
        <v>45678.0416666667</v>
      </c>
      <c r="B6739" s="35">
        <v>1.0</v>
      </c>
      <c r="C6739" s="35" t="s">
        <v>128</v>
      </c>
      <c r="D6739" s="36" t="s">
        <v>107</v>
      </c>
      <c r="E6739" s="35" t="s">
        <v>173</v>
      </c>
      <c r="F6739" s="46">
        <f>IF(Cadastro_Cargas!$E$5=0,0,IF(Perfil_Area!$D$15=0,0,MIN(Cadastro_Cargas!$E$5,MAX(Cadastro_Cargas!$F$5,Perfil_Area!$D$15*RANDBETWEEN(85,115)/100))))</f>
        <v>0.198</v>
      </c>
    </row>
    <row r="6740" ht="15.0" customHeight="1">
      <c r="A6740" s="45">
        <v>45678.0416666667</v>
      </c>
      <c r="B6740" s="35">
        <v>1.0</v>
      </c>
      <c r="C6740" s="35" t="s">
        <v>128</v>
      </c>
      <c r="D6740" s="39" t="s">
        <v>31</v>
      </c>
      <c r="E6740" s="35" t="s">
        <v>174</v>
      </c>
      <c r="F6740" s="46">
        <f>IF(Cadastro_Cargas!$E$6=0,0,IF(Perfil_Area!$D$3=0,0,MIN(Cadastro_Cargas!$E$6,MAX(Cadastro_Cargas!$F$6,Perfil_Area!$D$3*RANDBETWEEN(85,115)/100))))</f>
        <v>0.606</v>
      </c>
    </row>
    <row r="6741" ht="15.0" customHeight="1">
      <c r="A6741" s="45">
        <v>45678.0416666667</v>
      </c>
      <c r="B6741" s="35">
        <v>1.0</v>
      </c>
      <c r="C6741" s="35" t="s">
        <v>128</v>
      </c>
      <c r="D6741" s="40" t="s">
        <v>44</v>
      </c>
      <c r="E6741" s="35" t="s">
        <v>174</v>
      </c>
      <c r="F6741" s="46">
        <f>IF(Cadastro_Cargas!$E$7=0,0,IF(Perfil_Area!$D$5=0,0,MIN(Cadastro_Cargas!$E$7,MAX(Cadastro_Cargas!$F$7,Perfil_Area!$D$5*RANDBETWEEN(85,115)/100))))</f>
        <v>0.28496</v>
      </c>
    </row>
    <row r="6742" ht="15.0" customHeight="1">
      <c r="A6742" s="45">
        <v>45678.0416666667</v>
      </c>
      <c r="B6742" s="35">
        <v>1.0</v>
      </c>
      <c r="C6742" s="35" t="s">
        <v>128</v>
      </c>
      <c r="D6742" s="41" t="s">
        <v>56</v>
      </c>
      <c r="E6742" s="35" t="s">
        <v>174</v>
      </c>
      <c r="F6742" s="46">
        <f>IF(Cadastro_Cargas!$E$8=0,0,IF(Perfil_Area!$D$7=0,0,MIN(Cadastro_Cargas!$E$8,MAX(Cadastro_Cargas!$F$8,Perfil_Area!$D$7*RANDBETWEEN(85,115)/100))))</f>
        <v>0.176</v>
      </c>
    </row>
    <row r="6743" ht="15.0" customHeight="1">
      <c r="A6743" s="45">
        <v>45678.0416666667</v>
      </c>
      <c r="B6743" s="35">
        <v>1.0</v>
      </c>
      <c r="C6743" s="35" t="s">
        <v>129</v>
      </c>
      <c r="D6743" s="36" t="s">
        <v>104</v>
      </c>
      <c r="E6743" s="35" t="s">
        <v>173</v>
      </c>
      <c r="F6743" s="46">
        <f>IF(Cadastro_Cargas!$E$9=0,0,IF(Perfil_Area!$D$10=0,0,MIN(Cadastro_Cargas!$E$9,MAX(Cadastro_Cargas!$F$9,Perfil_Area!$D$10*RANDBETWEEN(85,115)/100))))</f>
        <v>8</v>
      </c>
    </row>
    <row r="6744" ht="15.0" customHeight="1">
      <c r="A6744" s="45">
        <v>45678.0416666667</v>
      </c>
      <c r="B6744" s="35">
        <v>1.0</v>
      </c>
      <c r="C6744" s="35" t="s">
        <v>129</v>
      </c>
      <c r="D6744" s="36" t="s">
        <v>105</v>
      </c>
      <c r="E6744" s="35" t="s">
        <v>173</v>
      </c>
      <c r="F6744" s="46">
        <f>IF(Cadastro_Cargas!$E$10=0,0,IF(Perfil_Area!$D$12=0,0,MIN(Cadastro_Cargas!$E$10,MAX(Cadastro_Cargas!$F$10,Perfil_Area!$D$12*RANDBETWEEN(85,115)/100))))</f>
        <v>17.6</v>
      </c>
    </row>
    <row r="6745" ht="15.0" customHeight="1">
      <c r="A6745" s="45">
        <v>45678.0416666667</v>
      </c>
      <c r="B6745" s="35">
        <v>1.0</v>
      </c>
      <c r="C6745" s="35" t="s">
        <v>129</v>
      </c>
      <c r="D6745" s="36" t="s">
        <v>106</v>
      </c>
      <c r="E6745" s="35" t="s">
        <v>173</v>
      </c>
      <c r="F6745" s="46">
        <f>IF(Cadastro_Cargas!$E$11=0,0,IF(Perfil_Area!$D$14=0,0,MIN(Cadastro_Cargas!$E$11,MAX(Cadastro_Cargas!$F$11,Perfil_Area!$D$14*RANDBETWEEN(85,115)/100))))</f>
        <v>2.367013373</v>
      </c>
    </row>
    <row r="6746" ht="15.0" customHeight="1">
      <c r="A6746" s="45">
        <v>45678.0416666667</v>
      </c>
      <c r="B6746" s="35">
        <v>1.0</v>
      </c>
      <c r="C6746" s="35" t="s">
        <v>129</v>
      </c>
      <c r="D6746" s="36" t="s">
        <v>107</v>
      </c>
      <c r="E6746" s="35" t="s">
        <v>173</v>
      </c>
      <c r="F6746" s="46">
        <f>IF(Cadastro_Cargas!$E$12=0,0,IF(Perfil_Area!$D$16=0,0,MIN(Cadastro_Cargas!$E$12,MAX(Cadastro_Cargas!$F$12,Perfil_Area!$D$16*RANDBETWEEN(85,115)/100))))</f>
        <v>0.172</v>
      </c>
    </row>
    <row r="6747" ht="15.0" customHeight="1">
      <c r="A6747" s="45">
        <v>45678.0416666667</v>
      </c>
      <c r="B6747" s="35">
        <v>1.0</v>
      </c>
      <c r="C6747" s="35" t="s">
        <v>129</v>
      </c>
      <c r="D6747" s="39" t="s">
        <v>31</v>
      </c>
      <c r="E6747" s="35" t="s">
        <v>174</v>
      </c>
      <c r="F6747" s="46">
        <f>IF(Cadastro_Cargas!$E$13=0,0,IF(Perfil_Area!$D$4=0,0,MIN(Cadastro_Cargas!$E$13,MAX(Cadastro_Cargas!$F$13,Perfil_Area!$D$4*RANDBETWEEN(85,115)/100))))</f>
        <v>1.1175</v>
      </c>
    </row>
    <row r="6748" ht="15.0" customHeight="1">
      <c r="A6748" s="45">
        <v>45678.0416666667</v>
      </c>
      <c r="B6748" s="35">
        <v>1.0</v>
      </c>
      <c r="C6748" s="35" t="s">
        <v>129</v>
      </c>
      <c r="D6748" s="40" t="s">
        <v>44</v>
      </c>
      <c r="E6748" s="35" t="s">
        <v>174</v>
      </c>
      <c r="F6748" s="46">
        <f>IF(Cadastro_Cargas!$E$14=0,0,IF(Perfil_Area!$D$6=0,0,MIN(Cadastro_Cargas!$E$14,MAX(Cadastro_Cargas!$F$14,Perfil_Area!$D$6*RANDBETWEEN(85,115)/100))))</f>
        <v>0.42946</v>
      </c>
    </row>
    <row r="6749" ht="15.0" customHeight="1">
      <c r="A6749" s="45">
        <v>45678.0416666667</v>
      </c>
      <c r="B6749" s="35">
        <v>1.0</v>
      </c>
      <c r="C6749" s="35" t="s">
        <v>129</v>
      </c>
      <c r="D6749" s="41" t="s">
        <v>56</v>
      </c>
      <c r="E6749" s="35" t="s">
        <v>174</v>
      </c>
      <c r="F6749" s="46">
        <f>IF(Cadastro_Cargas!$E$15=0,0,IF(Perfil_Area!$D$8=0,0,MIN(Cadastro_Cargas!$E$15,MAX(Cadastro_Cargas!$F$15,Perfil_Area!$D$8*RANDBETWEEN(85,115)/100))))</f>
        <v>0.3192</v>
      </c>
    </row>
    <row r="6750" ht="15.0" customHeight="1">
      <c r="A6750" s="45">
        <v>45678.0833333333</v>
      </c>
      <c r="B6750" s="35">
        <v>2.0</v>
      </c>
      <c r="C6750" s="35" t="s">
        <v>128</v>
      </c>
      <c r="D6750" s="36" t="s">
        <v>104</v>
      </c>
      <c r="E6750" s="35" t="s">
        <v>173</v>
      </c>
      <c r="F6750" s="46">
        <f>IF(Cadastro_Cargas!$E$2=0,0,IF(Perfil_Area!$E$9=0,0,MIN(Cadastro_Cargas!$E$2,MAX(Cadastro_Cargas!$F$2,Perfil_Area!$E$9*RANDBETWEEN(85,115)/100))))</f>
        <v>4</v>
      </c>
    </row>
    <row r="6751" ht="15.0" customHeight="1">
      <c r="A6751" s="45">
        <v>45678.0833333333</v>
      </c>
      <c r="B6751" s="35">
        <v>2.0</v>
      </c>
      <c r="C6751" s="35" t="s">
        <v>128</v>
      </c>
      <c r="D6751" s="36" t="s">
        <v>105</v>
      </c>
      <c r="E6751" s="35" t="s">
        <v>173</v>
      </c>
      <c r="F6751" s="46">
        <f>IF(Cadastro_Cargas!$E$3=0,0,IF(Perfil_Area!$E$11=0,0,MIN(Cadastro_Cargas!$E$3,MAX(Cadastro_Cargas!$F$3,Perfil_Area!$E$11*RANDBETWEEN(85,115)/100))))</f>
        <v>0</v>
      </c>
    </row>
    <row r="6752" ht="15.0" customHeight="1">
      <c r="A6752" s="45">
        <v>45678.0833333333</v>
      </c>
      <c r="B6752" s="35">
        <v>2.0</v>
      </c>
      <c r="C6752" s="35" t="s">
        <v>128</v>
      </c>
      <c r="D6752" s="36" t="s">
        <v>106</v>
      </c>
      <c r="E6752" s="35" t="s">
        <v>173</v>
      </c>
      <c r="F6752" s="46">
        <f>IF(Cadastro_Cargas!$E$4=0,0,IF(Perfil_Area!$E$13=0,0,MIN(Cadastro_Cargas!$E$4,MAX(Cadastro_Cargas!$F$4,Perfil_Area!$E$13*RANDBETWEEN(85,115)/100))))</f>
        <v>0</v>
      </c>
    </row>
    <row r="6753" ht="15.0" customHeight="1">
      <c r="A6753" s="45">
        <v>45678.0833333333</v>
      </c>
      <c r="B6753" s="35">
        <v>2.0</v>
      </c>
      <c r="C6753" s="35" t="s">
        <v>128</v>
      </c>
      <c r="D6753" s="36" t="s">
        <v>107</v>
      </c>
      <c r="E6753" s="35" t="s">
        <v>173</v>
      </c>
      <c r="F6753" s="46">
        <f>IF(Cadastro_Cargas!$E$5=0,0,IF(Perfil_Area!$E$15=0,0,MIN(Cadastro_Cargas!$E$5,MAX(Cadastro_Cargas!$F$5,Perfil_Area!$E$15*RANDBETWEEN(85,115)/100))))</f>
        <v>0.2</v>
      </c>
    </row>
    <row r="6754" ht="15.0" customHeight="1">
      <c r="A6754" s="45">
        <v>45678.0833333333</v>
      </c>
      <c r="B6754" s="35">
        <v>2.0</v>
      </c>
      <c r="C6754" s="35" t="s">
        <v>128</v>
      </c>
      <c r="D6754" s="39" t="s">
        <v>31</v>
      </c>
      <c r="E6754" s="35" t="s">
        <v>174</v>
      </c>
      <c r="F6754" s="46">
        <f>IF(Cadastro_Cargas!$E$6=0,0,IF(Perfil_Area!$E$3=0,0,MIN(Cadastro_Cargas!$E$6,MAX(Cadastro_Cargas!$F$6,Perfil_Area!$E$3*RANDBETWEEN(85,115)/100))))</f>
        <v>0.606</v>
      </c>
    </row>
    <row r="6755" ht="15.0" customHeight="1">
      <c r="A6755" s="45">
        <v>45678.0833333333</v>
      </c>
      <c r="B6755" s="35">
        <v>2.0</v>
      </c>
      <c r="C6755" s="35" t="s">
        <v>128</v>
      </c>
      <c r="D6755" s="40" t="s">
        <v>44</v>
      </c>
      <c r="E6755" s="35" t="s">
        <v>174</v>
      </c>
      <c r="F6755" s="46">
        <f>IF(Cadastro_Cargas!$E$7=0,0,IF(Perfil_Area!$E$5=0,0,MIN(Cadastro_Cargas!$E$7,MAX(Cadastro_Cargas!$F$7,Perfil_Area!$E$5*RANDBETWEEN(85,115)/100))))</f>
        <v>0.26578</v>
      </c>
    </row>
    <row r="6756" ht="15.0" customHeight="1">
      <c r="A6756" s="45">
        <v>45678.0833333333</v>
      </c>
      <c r="B6756" s="35">
        <v>2.0</v>
      </c>
      <c r="C6756" s="35" t="s">
        <v>128</v>
      </c>
      <c r="D6756" s="41" t="s">
        <v>56</v>
      </c>
      <c r="E6756" s="35" t="s">
        <v>174</v>
      </c>
      <c r="F6756" s="46">
        <f>IF(Cadastro_Cargas!$E$8=0,0,IF(Perfil_Area!$E$7=0,0,MIN(Cadastro_Cargas!$E$8,MAX(Cadastro_Cargas!$F$8,Perfil_Area!$E$7*RANDBETWEEN(85,115)/100))))</f>
        <v>0.17424</v>
      </c>
    </row>
    <row r="6757" ht="15.0" customHeight="1">
      <c r="A6757" s="45">
        <v>45678.0833333333</v>
      </c>
      <c r="B6757" s="35">
        <v>2.0</v>
      </c>
      <c r="C6757" s="35" t="s">
        <v>129</v>
      </c>
      <c r="D6757" s="36" t="s">
        <v>104</v>
      </c>
      <c r="E6757" s="35" t="s">
        <v>173</v>
      </c>
      <c r="F6757" s="46">
        <f>IF(Cadastro_Cargas!$E$9=0,0,IF(Perfil_Area!$E$10=0,0,MIN(Cadastro_Cargas!$E$9,MAX(Cadastro_Cargas!$F$9,Perfil_Area!$E$10*RANDBETWEEN(85,115)/100))))</f>
        <v>7.52</v>
      </c>
    </row>
    <row r="6758" ht="15.0" customHeight="1">
      <c r="A6758" s="45">
        <v>45678.0833333333</v>
      </c>
      <c r="B6758" s="35">
        <v>2.0</v>
      </c>
      <c r="C6758" s="35" t="s">
        <v>129</v>
      </c>
      <c r="D6758" s="36" t="s">
        <v>105</v>
      </c>
      <c r="E6758" s="35" t="s">
        <v>173</v>
      </c>
      <c r="F6758" s="46">
        <f>IF(Cadastro_Cargas!$E$10=0,0,IF(Perfil_Area!$E$12=0,0,MIN(Cadastro_Cargas!$E$10,MAX(Cadastro_Cargas!$F$10,Perfil_Area!$E$12*RANDBETWEEN(85,115)/100))))</f>
        <v>0</v>
      </c>
    </row>
    <row r="6759" ht="15.0" customHeight="1">
      <c r="A6759" s="45">
        <v>45678.0833333333</v>
      </c>
      <c r="B6759" s="35">
        <v>2.0</v>
      </c>
      <c r="C6759" s="35" t="s">
        <v>129</v>
      </c>
      <c r="D6759" s="36" t="s">
        <v>106</v>
      </c>
      <c r="E6759" s="35" t="s">
        <v>173</v>
      </c>
      <c r="F6759" s="46">
        <f>IF(Cadastro_Cargas!$E$11=0,0,IF(Perfil_Area!$E$14=0,0,MIN(Cadastro_Cargas!$E$11,MAX(Cadastro_Cargas!$F$11,Perfil_Area!$E$14*RANDBETWEEN(85,115)/100))))</f>
        <v>2.185141159</v>
      </c>
    </row>
    <row r="6760" ht="15.0" customHeight="1">
      <c r="A6760" s="45">
        <v>45678.0833333333</v>
      </c>
      <c r="B6760" s="35">
        <v>2.0</v>
      </c>
      <c r="C6760" s="35" t="s">
        <v>129</v>
      </c>
      <c r="D6760" s="36" t="s">
        <v>107</v>
      </c>
      <c r="E6760" s="35" t="s">
        <v>173</v>
      </c>
      <c r="F6760" s="46">
        <f>IF(Cadastro_Cargas!$E$12=0,0,IF(Perfil_Area!$E$16=0,0,MIN(Cadastro_Cargas!$E$12,MAX(Cadastro_Cargas!$F$12,Perfil_Area!$E$16*RANDBETWEEN(85,115)/100))))</f>
        <v>0.2</v>
      </c>
    </row>
    <row r="6761" ht="15.0" customHeight="1">
      <c r="A6761" s="45">
        <v>45678.0833333333</v>
      </c>
      <c r="B6761" s="35">
        <v>2.0</v>
      </c>
      <c r="C6761" s="35" t="s">
        <v>129</v>
      </c>
      <c r="D6761" s="39" t="s">
        <v>31</v>
      </c>
      <c r="E6761" s="35" t="s">
        <v>174</v>
      </c>
      <c r="F6761" s="46">
        <f>IF(Cadastro_Cargas!$E$13=0,0,IF(Perfil_Area!$E$4=0,0,MIN(Cadastro_Cargas!$E$13,MAX(Cadastro_Cargas!$F$13,Perfil_Area!$E$4*RANDBETWEEN(85,115)/100))))</f>
        <v>1.1175</v>
      </c>
    </row>
    <row r="6762" ht="15.0" customHeight="1">
      <c r="A6762" s="45">
        <v>45678.0833333333</v>
      </c>
      <c r="B6762" s="35">
        <v>2.0</v>
      </c>
      <c r="C6762" s="35" t="s">
        <v>129</v>
      </c>
      <c r="D6762" s="40" t="s">
        <v>44</v>
      </c>
      <c r="E6762" s="35" t="s">
        <v>174</v>
      </c>
      <c r="F6762" s="46">
        <f>IF(Cadastro_Cargas!$E$14=0,0,IF(Perfil_Area!$E$6=0,0,MIN(Cadastro_Cargas!$E$14,MAX(Cadastro_Cargas!$F$14,Perfil_Area!$E$6*RANDBETWEEN(85,115)/100))))</f>
        <v>0.37036</v>
      </c>
    </row>
    <row r="6763" ht="15.0" customHeight="1">
      <c r="A6763" s="45">
        <v>45678.0833333333</v>
      </c>
      <c r="B6763" s="35">
        <v>2.0</v>
      </c>
      <c r="C6763" s="35" t="s">
        <v>129</v>
      </c>
      <c r="D6763" s="41" t="s">
        <v>56</v>
      </c>
      <c r="E6763" s="35" t="s">
        <v>174</v>
      </c>
      <c r="F6763" s="46">
        <f>IF(Cadastro_Cargas!$E$15=0,0,IF(Perfil_Area!$E$8=0,0,MIN(Cadastro_Cargas!$E$15,MAX(Cadastro_Cargas!$F$15,Perfil_Area!$E$8*RANDBETWEEN(85,115)/100))))</f>
        <v>0.3024</v>
      </c>
    </row>
    <row r="6764" ht="15.0" customHeight="1">
      <c r="A6764" s="45">
        <v>45678.125</v>
      </c>
      <c r="B6764" s="35">
        <v>3.0</v>
      </c>
      <c r="C6764" s="35" t="s">
        <v>128</v>
      </c>
      <c r="D6764" s="36" t="s">
        <v>104</v>
      </c>
      <c r="E6764" s="35" t="s">
        <v>173</v>
      </c>
      <c r="F6764" s="46">
        <f>IF(Cadastro_Cargas!$E$2=0,0,IF(Perfil_Area!$F$9=0,0,MIN(Cadastro_Cargas!$E$2,MAX(Cadastro_Cargas!$F$2,Perfil_Area!$F$9*RANDBETWEEN(85,115)/100))))</f>
        <v>3.76</v>
      </c>
    </row>
    <row r="6765" ht="15.0" customHeight="1">
      <c r="A6765" s="45">
        <v>45678.125</v>
      </c>
      <c r="B6765" s="35">
        <v>3.0</v>
      </c>
      <c r="C6765" s="35" t="s">
        <v>128</v>
      </c>
      <c r="D6765" s="36" t="s">
        <v>105</v>
      </c>
      <c r="E6765" s="35" t="s">
        <v>173</v>
      </c>
      <c r="F6765" s="46">
        <f>IF(Cadastro_Cargas!$E$3=0,0,IF(Perfil_Area!$F$11=0,0,MIN(Cadastro_Cargas!$E$3,MAX(Cadastro_Cargas!$F$3,Perfil_Area!$F$11*RANDBETWEEN(85,115)/100))))</f>
        <v>0</v>
      </c>
    </row>
    <row r="6766" ht="15.0" customHeight="1">
      <c r="A6766" s="45">
        <v>45678.125</v>
      </c>
      <c r="B6766" s="35">
        <v>3.0</v>
      </c>
      <c r="C6766" s="35" t="s">
        <v>128</v>
      </c>
      <c r="D6766" s="36" t="s">
        <v>106</v>
      </c>
      <c r="E6766" s="35" t="s">
        <v>173</v>
      </c>
      <c r="F6766" s="46">
        <f>IF(Cadastro_Cargas!$E$4=0,0,IF(Perfil_Area!$F$13=0,0,MIN(Cadastro_Cargas!$E$4,MAX(Cadastro_Cargas!$F$4,Perfil_Area!$F$13*RANDBETWEEN(85,115)/100))))</f>
        <v>0</v>
      </c>
    </row>
    <row r="6767" ht="15.0" customHeight="1">
      <c r="A6767" s="45">
        <v>45678.125</v>
      </c>
      <c r="B6767" s="35">
        <v>3.0</v>
      </c>
      <c r="C6767" s="35" t="s">
        <v>128</v>
      </c>
      <c r="D6767" s="36" t="s">
        <v>107</v>
      </c>
      <c r="E6767" s="35" t="s">
        <v>173</v>
      </c>
      <c r="F6767" s="46">
        <f>IF(Cadastro_Cargas!$E$5=0,0,IF(Perfil_Area!$F$15=0,0,MIN(Cadastro_Cargas!$E$5,MAX(Cadastro_Cargas!$F$5,Perfil_Area!$F$15*RANDBETWEEN(85,115)/100))))</f>
        <v>0.2</v>
      </c>
    </row>
    <row r="6768" ht="15.0" customHeight="1">
      <c r="A6768" s="45">
        <v>45678.125</v>
      </c>
      <c r="B6768" s="35">
        <v>3.0</v>
      </c>
      <c r="C6768" s="35" t="s">
        <v>128</v>
      </c>
      <c r="D6768" s="39" t="s">
        <v>31</v>
      </c>
      <c r="E6768" s="35" t="s">
        <v>174</v>
      </c>
      <c r="F6768" s="46">
        <f>IF(Cadastro_Cargas!$E$6=0,0,IF(Perfil_Area!$F$3=0,0,MIN(Cadastro_Cargas!$E$6,MAX(Cadastro_Cargas!$F$6,Perfil_Area!$F$3*RANDBETWEEN(85,115)/100))))</f>
        <v>0.606</v>
      </c>
    </row>
    <row r="6769" ht="15.0" customHeight="1">
      <c r="A6769" s="45">
        <v>45678.125</v>
      </c>
      <c r="B6769" s="35">
        <v>3.0</v>
      </c>
      <c r="C6769" s="35" t="s">
        <v>128</v>
      </c>
      <c r="D6769" s="40" t="s">
        <v>44</v>
      </c>
      <c r="E6769" s="35" t="s">
        <v>174</v>
      </c>
      <c r="F6769" s="46">
        <f>IF(Cadastro_Cargas!$E$7=0,0,IF(Perfil_Area!$F$5=0,0,MIN(Cadastro_Cargas!$E$7,MAX(Cadastro_Cargas!$F$7,Perfil_Area!$F$5*RANDBETWEEN(85,115)/100))))</f>
        <v>0.24934</v>
      </c>
    </row>
    <row r="6770" ht="15.0" customHeight="1">
      <c r="A6770" s="45">
        <v>45678.125</v>
      </c>
      <c r="B6770" s="35">
        <v>3.0</v>
      </c>
      <c r="C6770" s="35" t="s">
        <v>128</v>
      </c>
      <c r="D6770" s="41" t="s">
        <v>56</v>
      </c>
      <c r="E6770" s="35" t="s">
        <v>174</v>
      </c>
      <c r="F6770" s="46">
        <f>IF(Cadastro_Cargas!$E$8=0,0,IF(Perfil_Area!$F$7=0,0,MIN(Cadastro_Cargas!$E$8,MAX(Cadastro_Cargas!$F$8,Perfil_Area!$F$7*RANDBETWEEN(85,115)/100))))</f>
        <v>0.16016</v>
      </c>
    </row>
    <row r="6771" ht="15.0" customHeight="1">
      <c r="A6771" s="45">
        <v>45678.125</v>
      </c>
      <c r="B6771" s="35">
        <v>3.0</v>
      </c>
      <c r="C6771" s="35" t="s">
        <v>129</v>
      </c>
      <c r="D6771" s="36" t="s">
        <v>104</v>
      </c>
      <c r="E6771" s="35" t="s">
        <v>173</v>
      </c>
      <c r="F6771" s="46">
        <f>IF(Cadastro_Cargas!$E$9=0,0,IF(Perfil_Area!$F$10=0,0,MIN(Cadastro_Cargas!$E$9,MAX(Cadastro_Cargas!$F$9,Perfil_Area!$F$10*RANDBETWEEN(85,115)/100))))</f>
        <v>8</v>
      </c>
    </row>
    <row r="6772" ht="15.0" customHeight="1">
      <c r="A6772" s="45">
        <v>45678.125</v>
      </c>
      <c r="B6772" s="35">
        <v>3.0</v>
      </c>
      <c r="C6772" s="35" t="s">
        <v>129</v>
      </c>
      <c r="D6772" s="36" t="s">
        <v>105</v>
      </c>
      <c r="E6772" s="35" t="s">
        <v>173</v>
      </c>
      <c r="F6772" s="46">
        <f>IF(Cadastro_Cargas!$E$10=0,0,IF(Perfil_Area!$F$12=0,0,MIN(Cadastro_Cargas!$E$10,MAX(Cadastro_Cargas!$F$10,Perfil_Area!$F$12*RANDBETWEEN(85,115)/100))))</f>
        <v>0</v>
      </c>
    </row>
    <row r="6773" ht="15.0" customHeight="1">
      <c r="A6773" s="45">
        <v>45678.125</v>
      </c>
      <c r="B6773" s="35">
        <v>3.0</v>
      </c>
      <c r="C6773" s="35" t="s">
        <v>129</v>
      </c>
      <c r="D6773" s="36" t="s">
        <v>106</v>
      </c>
      <c r="E6773" s="35" t="s">
        <v>173</v>
      </c>
      <c r="F6773" s="46">
        <f>IF(Cadastro_Cargas!$E$11=0,0,IF(Perfil_Area!$F$14=0,0,MIN(Cadastro_Cargas!$E$11,MAX(Cadastro_Cargas!$F$11,Perfil_Area!$F$14*RANDBETWEEN(85,115)/100))))</f>
        <v>2.176011887</v>
      </c>
    </row>
    <row r="6774" ht="15.0" customHeight="1">
      <c r="A6774" s="45">
        <v>45678.125</v>
      </c>
      <c r="B6774" s="35">
        <v>3.0</v>
      </c>
      <c r="C6774" s="35" t="s">
        <v>129</v>
      </c>
      <c r="D6774" s="36" t="s">
        <v>107</v>
      </c>
      <c r="E6774" s="35" t="s">
        <v>173</v>
      </c>
      <c r="F6774" s="46">
        <f>IF(Cadastro_Cargas!$E$12=0,0,IF(Perfil_Area!$F$16=0,0,MIN(Cadastro_Cargas!$E$12,MAX(Cadastro_Cargas!$F$12,Perfil_Area!$F$16*RANDBETWEEN(85,115)/100))))</f>
        <v>0.198</v>
      </c>
    </row>
    <row r="6775" ht="15.0" customHeight="1">
      <c r="A6775" s="45">
        <v>45678.125</v>
      </c>
      <c r="B6775" s="35">
        <v>3.0</v>
      </c>
      <c r="C6775" s="35" t="s">
        <v>129</v>
      </c>
      <c r="D6775" s="39" t="s">
        <v>31</v>
      </c>
      <c r="E6775" s="35" t="s">
        <v>174</v>
      </c>
      <c r="F6775" s="46">
        <f>IF(Cadastro_Cargas!$E$13=0,0,IF(Perfil_Area!$F$4=0,0,MIN(Cadastro_Cargas!$E$13,MAX(Cadastro_Cargas!$F$13,Perfil_Area!$F$4*RANDBETWEEN(85,115)/100))))</f>
        <v>1.1175</v>
      </c>
    </row>
    <row r="6776" ht="15.0" customHeight="1">
      <c r="A6776" s="45">
        <v>45678.125</v>
      </c>
      <c r="B6776" s="35">
        <v>3.0</v>
      </c>
      <c r="C6776" s="35" t="s">
        <v>129</v>
      </c>
      <c r="D6776" s="40" t="s">
        <v>44</v>
      </c>
      <c r="E6776" s="35" t="s">
        <v>174</v>
      </c>
      <c r="F6776" s="46">
        <f>IF(Cadastro_Cargas!$E$14=0,0,IF(Perfil_Area!$F$6=0,0,MIN(Cadastro_Cargas!$E$14,MAX(Cadastro_Cargas!$F$14,Perfil_Area!$F$6*RANDBETWEEN(85,115)/100))))</f>
        <v>0.35066</v>
      </c>
    </row>
    <row r="6777" ht="15.0" customHeight="1">
      <c r="A6777" s="45">
        <v>45678.125</v>
      </c>
      <c r="B6777" s="35">
        <v>3.0</v>
      </c>
      <c r="C6777" s="35" t="s">
        <v>129</v>
      </c>
      <c r="D6777" s="41" t="s">
        <v>56</v>
      </c>
      <c r="E6777" s="35" t="s">
        <v>174</v>
      </c>
      <c r="F6777" s="46">
        <f>IF(Cadastro_Cargas!$E$15=0,0,IF(Perfil_Area!$F$8=0,0,MIN(Cadastro_Cargas!$E$15,MAX(Cadastro_Cargas!$F$15,Perfil_Area!$F$8*RANDBETWEEN(85,115)/100))))</f>
        <v>0.336</v>
      </c>
    </row>
    <row r="6778" ht="15.0" customHeight="1">
      <c r="A6778" s="45">
        <v>45678.1666666667</v>
      </c>
      <c r="B6778" s="35">
        <v>4.0</v>
      </c>
      <c r="C6778" s="35" t="s">
        <v>128</v>
      </c>
      <c r="D6778" s="36" t="s">
        <v>104</v>
      </c>
      <c r="E6778" s="35" t="s">
        <v>173</v>
      </c>
      <c r="F6778" s="46">
        <f>IF(Cadastro_Cargas!$E$2=0,0,IF(Perfil_Area!$G$9=0,0,MIN(Cadastro_Cargas!$E$2,MAX(Cadastro_Cargas!$F$2,Perfil_Area!$G$9*RANDBETWEEN(85,115)/100))))</f>
        <v>3.72</v>
      </c>
    </row>
    <row r="6779" ht="15.0" customHeight="1">
      <c r="A6779" s="45">
        <v>45678.1666666667</v>
      </c>
      <c r="B6779" s="35">
        <v>4.0</v>
      </c>
      <c r="C6779" s="35" t="s">
        <v>128</v>
      </c>
      <c r="D6779" s="36" t="s">
        <v>105</v>
      </c>
      <c r="E6779" s="35" t="s">
        <v>173</v>
      </c>
      <c r="F6779" s="46">
        <f>IF(Cadastro_Cargas!$E$3=0,0,IF(Perfil_Area!$G$11=0,0,MIN(Cadastro_Cargas!$E$3,MAX(Cadastro_Cargas!$F$3,Perfil_Area!$G$11*RANDBETWEEN(85,115)/100))))</f>
        <v>0</v>
      </c>
    </row>
    <row r="6780" ht="15.0" customHeight="1">
      <c r="A6780" s="45">
        <v>45678.1666666667</v>
      </c>
      <c r="B6780" s="35">
        <v>4.0</v>
      </c>
      <c r="C6780" s="35" t="s">
        <v>128</v>
      </c>
      <c r="D6780" s="36" t="s">
        <v>106</v>
      </c>
      <c r="E6780" s="35" t="s">
        <v>173</v>
      </c>
      <c r="F6780" s="46">
        <f>IF(Cadastro_Cargas!$E$4=0,0,IF(Perfil_Area!$G$13=0,0,MIN(Cadastro_Cargas!$E$4,MAX(Cadastro_Cargas!$F$4,Perfil_Area!$G$13*RANDBETWEEN(85,115)/100))))</f>
        <v>0</v>
      </c>
    </row>
    <row r="6781" ht="15.0" customHeight="1">
      <c r="A6781" s="45">
        <v>45678.1666666667</v>
      </c>
      <c r="B6781" s="35">
        <v>4.0</v>
      </c>
      <c r="C6781" s="35" t="s">
        <v>128</v>
      </c>
      <c r="D6781" s="36" t="s">
        <v>107</v>
      </c>
      <c r="E6781" s="35" t="s">
        <v>173</v>
      </c>
      <c r="F6781" s="46">
        <f>IF(Cadastro_Cargas!$E$5=0,0,IF(Perfil_Area!$G$15=0,0,MIN(Cadastro_Cargas!$E$5,MAX(Cadastro_Cargas!$F$5,Perfil_Area!$G$15*RANDBETWEEN(85,115)/100))))</f>
        <v>0.2</v>
      </c>
    </row>
    <row r="6782" ht="15.0" customHeight="1">
      <c r="A6782" s="45">
        <v>45678.1666666667</v>
      </c>
      <c r="B6782" s="35">
        <v>4.0</v>
      </c>
      <c r="C6782" s="35" t="s">
        <v>128</v>
      </c>
      <c r="D6782" s="39" t="s">
        <v>31</v>
      </c>
      <c r="E6782" s="35" t="s">
        <v>174</v>
      </c>
      <c r="F6782" s="46">
        <f>IF(Cadastro_Cargas!$E$6=0,0,IF(Perfil_Area!$G$3=0,0,MIN(Cadastro_Cargas!$E$6,MAX(Cadastro_Cargas!$F$6,Perfil_Area!$G$3*RANDBETWEEN(85,115)/100))))</f>
        <v>0.606</v>
      </c>
    </row>
    <row r="6783" ht="15.0" customHeight="1">
      <c r="A6783" s="45">
        <v>45678.1666666667</v>
      </c>
      <c r="B6783" s="35">
        <v>4.0</v>
      </c>
      <c r="C6783" s="35" t="s">
        <v>128</v>
      </c>
      <c r="D6783" s="40" t="s">
        <v>44</v>
      </c>
      <c r="E6783" s="35" t="s">
        <v>174</v>
      </c>
      <c r="F6783" s="46">
        <f>IF(Cadastro_Cargas!$E$7=0,0,IF(Perfil_Area!$G$5=0,0,MIN(Cadastro_Cargas!$E$7,MAX(Cadastro_Cargas!$F$7,Perfil_Area!$G$5*RANDBETWEEN(85,115)/100))))</f>
        <v>0.23838</v>
      </c>
    </row>
    <row r="6784" ht="15.0" customHeight="1">
      <c r="A6784" s="45">
        <v>45678.1666666667</v>
      </c>
      <c r="B6784" s="35">
        <v>4.0</v>
      </c>
      <c r="C6784" s="35" t="s">
        <v>128</v>
      </c>
      <c r="D6784" s="41" t="s">
        <v>56</v>
      </c>
      <c r="E6784" s="35" t="s">
        <v>174</v>
      </c>
      <c r="F6784" s="46">
        <f>IF(Cadastro_Cargas!$E$8=0,0,IF(Perfil_Area!$G$7=0,0,MIN(Cadastro_Cargas!$E$8,MAX(Cadastro_Cargas!$F$8,Perfil_Area!$G$7*RANDBETWEEN(85,115)/100))))</f>
        <v>0.16432</v>
      </c>
    </row>
    <row r="6785" ht="15.0" customHeight="1">
      <c r="A6785" s="45">
        <v>45678.1666666667</v>
      </c>
      <c r="B6785" s="35">
        <v>4.0</v>
      </c>
      <c r="C6785" s="35" t="s">
        <v>129</v>
      </c>
      <c r="D6785" s="36" t="s">
        <v>104</v>
      </c>
      <c r="E6785" s="35" t="s">
        <v>173</v>
      </c>
      <c r="F6785" s="46">
        <f>IF(Cadastro_Cargas!$E$9=0,0,IF(Perfil_Area!$G$10=0,0,MIN(Cadastro_Cargas!$E$9,MAX(Cadastro_Cargas!$F$9,Perfil_Area!$G$10*RANDBETWEEN(85,115)/100))))</f>
        <v>8</v>
      </c>
    </row>
    <row r="6786" ht="15.0" customHeight="1">
      <c r="A6786" s="45">
        <v>45678.1666666667</v>
      </c>
      <c r="B6786" s="35">
        <v>4.0</v>
      </c>
      <c r="C6786" s="35" t="s">
        <v>129</v>
      </c>
      <c r="D6786" s="36" t="s">
        <v>105</v>
      </c>
      <c r="E6786" s="35" t="s">
        <v>173</v>
      </c>
      <c r="F6786" s="46">
        <f>IF(Cadastro_Cargas!$E$10=0,0,IF(Perfil_Area!$G$12=0,0,MIN(Cadastro_Cargas!$E$10,MAX(Cadastro_Cargas!$F$10,Perfil_Area!$G$12*RANDBETWEEN(85,115)/100))))</f>
        <v>0</v>
      </c>
    </row>
    <row r="6787" ht="15.0" customHeight="1">
      <c r="A6787" s="45">
        <v>45678.1666666667</v>
      </c>
      <c r="B6787" s="35">
        <v>4.0</v>
      </c>
      <c r="C6787" s="35" t="s">
        <v>129</v>
      </c>
      <c r="D6787" s="36" t="s">
        <v>106</v>
      </c>
      <c r="E6787" s="35" t="s">
        <v>173</v>
      </c>
      <c r="F6787" s="46">
        <f>IF(Cadastro_Cargas!$E$11=0,0,IF(Perfil_Area!$G$14=0,0,MIN(Cadastro_Cargas!$E$11,MAX(Cadastro_Cargas!$F$11,Perfil_Area!$G$14*RANDBETWEEN(85,115)/100))))</f>
        <v>2.367013373</v>
      </c>
    </row>
    <row r="6788" ht="15.0" customHeight="1">
      <c r="A6788" s="45">
        <v>45678.1666666667</v>
      </c>
      <c r="B6788" s="35">
        <v>4.0</v>
      </c>
      <c r="C6788" s="35" t="s">
        <v>129</v>
      </c>
      <c r="D6788" s="36" t="s">
        <v>107</v>
      </c>
      <c r="E6788" s="35" t="s">
        <v>173</v>
      </c>
      <c r="F6788" s="46">
        <f>IF(Cadastro_Cargas!$E$12=0,0,IF(Perfil_Area!$G$16=0,0,MIN(Cadastro_Cargas!$E$12,MAX(Cadastro_Cargas!$F$12,Perfil_Area!$G$16*RANDBETWEEN(85,115)/100))))</f>
        <v>0.2</v>
      </c>
    </row>
    <row r="6789" ht="15.0" customHeight="1">
      <c r="A6789" s="45">
        <v>45678.1666666667</v>
      </c>
      <c r="B6789" s="35">
        <v>4.0</v>
      </c>
      <c r="C6789" s="35" t="s">
        <v>129</v>
      </c>
      <c r="D6789" s="39" t="s">
        <v>31</v>
      </c>
      <c r="E6789" s="35" t="s">
        <v>174</v>
      </c>
      <c r="F6789" s="46">
        <f>IF(Cadastro_Cargas!$E$13=0,0,IF(Perfil_Area!$G$4=0,0,MIN(Cadastro_Cargas!$E$13,MAX(Cadastro_Cargas!$F$13,Perfil_Area!$G$4*RANDBETWEEN(85,115)/100))))</f>
        <v>1.1175</v>
      </c>
    </row>
    <row r="6790" ht="15.0" customHeight="1">
      <c r="A6790" s="45">
        <v>45678.1666666667</v>
      </c>
      <c r="B6790" s="35">
        <v>4.0</v>
      </c>
      <c r="C6790" s="35" t="s">
        <v>129</v>
      </c>
      <c r="D6790" s="40" t="s">
        <v>44</v>
      </c>
      <c r="E6790" s="35" t="s">
        <v>174</v>
      </c>
      <c r="F6790" s="46">
        <f>IF(Cadastro_Cargas!$E$14=0,0,IF(Perfil_Area!$G$6=0,0,MIN(Cadastro_Cargas!$E$14,MAX(Cadastro_Cargas!$F$14,Perfil_Area!$G$6*RANDBETWEEN(85,115)/100))))</f>
        <v>0.394</v>
      </c>
    </row>
    <row r="6791" ht="15.0" customHeight="1">
      <c r="A6791" s="45">
        <v>45678.1666666667</v>
      </c>
      <c r="B6791" s="35">
        <v>4.0</v>
      </c>
      <c r="C6791" s="35" t="s">
        <v>129</v>
      </c>
      <c r="D6791" s="41" t="s">
        <v>56</v>
      </c>
      <c r="E6791" s="35" t="s">
        <v>174</v>
      </c>
      <c r="F6791" s="46">
        <f>IF(Cadastro_Cargas!$E$15=0,0,IF(Perfil_Area!$G$8=0,0,MIN(Cadastro_Cargas!$E$15,MAX(Cadastro_Cargas!$F$15,Perfil_Area!$G$8*RANDBETWEEN(85,115)/100))))</f>
        <v>0.28764</v>
      </c>
    </row>
    <row r="6792" ht="15.0" customHeight="1">
      <c r="A6792" s="45">
        <v>45678.2083333333</v>
      </c>
      <c r="B6792" s="35">
        <v>5.0</v>
      </c>
      <c r="C6792" s="35" t="s">
        <v>128</v>
      </c>
      <c r="D6792" s="36" t="s">
        <v>104</v>
      </c>
      <c r="E6792" s="35" t="s">
        <v>173</v>
      </c>
      <c r="F6792" s="46">
        <f>IF(Cadastro_Cargas!$E$2=0,0,IF(Perfil_Area!$H$9=0,0,MIN(Cadastro_Cargas!$E$2,MAX(Cadastro_Cargas!$F$2,Perfil_Area!$H$9*RANDBETWEEN(85,115)/100))))</f>
        <v>0</v>
      </c>
    </row>
    <row r="6793" ht="15.0" customHeight="1">
      <c r="A6793" s="45">
        <v>45678.2083333333</v>
      </c>
      <c r="B6793" s="35">
        <v>5.0</v>
      </c>
      <c r="C6793" s="35" t="s">
        <v>128</v>
      </c>
      <c r="D6793" s="36" t="s">
        <v>105</v>
      </c>
      <c r="E6793" s="35" t="s">
        <v>173</v>
      </c>
      <c r="F6793" s="46">
        <f>IF(Cadastro_Cargas!$E$3=0,0,IF(Perfil_Area!$H$11=0,0,MIN(Cadastro_Cargas!$E$3,MAX(Cadastro_Cargas!$F$3,Perfil_Area!$H$11*RANDBETWEEN(85,115)/100))))</f>
        <v>0</v>
      </c>
    </row>
    <row r="6794" ht="15.0" customHeight="1">
      <c r="A6794" s="45">
        <v>45678.2083333333</v>
      </c>
      <c r="B6794" s="35">
        <v>5.0</v>
      </c>
      <c r="C6794" s="35" t="s">
        <v>128</v>
      </c>
      <c r="D6794" s="36" t="s">
        <v>106</v>
      </c>
      <c r="E6794" s="35" t="s">
        <v>173</v>
      </c>
      <c r="F6794" s="46">
        <f>IF(Cadastro_Cargas!$E$4=0,0,IF(Perfil_Area!$H$13=0,0,MIN(Cadastro_Cargas!$E$4,MAX(Cadastro_Cargas!$F$4,Perfil_Area!$H$13*RANDBETWEEN(85,115)/100))))</f>
        <v>0</v>
      </c>
    </row>
    <row r="6795" ht="15.0" customHeight="1">
      <c r="A6795" s="45">
        <v>45678.2083333333</v>
      </c>
      <c r="B6795" s="35">
        <v>5.0</v>
      </c>
      <c r="C6795" s="35" t="s">
        <v>128</v>
      </c>
      <c r="D6795" s="36" t="s">
        <v>107</v>
      </c>
      <c r="E6795" s="35" t="s">
        <v>173</v>
      </c>
      <c r="F6795" s="46">
        <f>IF(Cadastro_Cargas!$E$5=0,0,IF(Perfil_Area!$H$15=0,0,MIN(Cadastro_Cargas!$E$5,MAX(Cadastro_Cargas!$F$5,Perfil_Area!$H$15*RANDBETWEEN(85,115)/100))))</f>
        <v>0.2</v>
      </c>
    </row>
    <row r="6796" ht="15.0" customHeight="1">
      <c r="A6796" s="45">
        <v>45678.2083333333</v>
      </c>
      <c r="B6796" s="35">
        <v>5.0</v>
      </c>
      <c r="C6796" s="35" t="s">
        <v>128</v>
      </c>
      <c r="D6796" s="39" t="s">
        <v>31</v>
      </c>
      <c r="E6796" s="35" t="s">
        <v>174</v>
      </c>
      <c r="F6796" s="46">
        <f>IF(Cadastro_Cargas!$E$6=0,0,IF(Perfil_Area!$H$3=0,0,MIN(Cadastro_Cargas!$E$6,MAX(Cadastro_Cargas!$F$6,Perfil_Area!$H$3*RANDBETWEEN(85,115)/100))))</f>
        <v>0.606</v>
      </c>
    </row>
    <row r="6797" ht="15.0" customHeight="1">
      <c r="A6797" s="45">
        <v>45678.2083333333</v>
      </c>
      <c r="B6797" s="35">
        <v>5.0</v>
      </c>
      <c r="C6797" s="35" t="s">
        <v>128</v>
      </c>
      <c r="D6797" s="40" t="s">
        <v>44</v>
      </c>
      <c r="E6797" s="35" t="s">
        <v>174</v>
      </c>
      <c r="F6797" s="46">
        <f>IF(Cadastro_Cargas!$E$7=0,0,IF(Perfil_Area!$H$5=0,0,MIN(Cadastro_Cargas!$E$7,MAX(Cadastro_Cargas!$F$7,Perfil_Area!$H$5*RANDBETWEEN(85,115)/100))))</f>
        <v>0.354</v>
      </c>
    </row>
    <row r="6798" ht="15.0" customHeight="1">
      <c r="A6798" s="45">
        <v>45678.2083333333</v>
      </c>
      <c r="B6798" s="35">
        <v>5.0</v>
      </c>
      <c r="C6798" s="35" t="s">
        <v>128</v>
      </c>
      <c r="D6798" s="41" t="s">
        <v>56</v>
      </c>
      <c r="E6798" s="35" t="s">
        <v>174</v>
      </c>
      <c r="F6798" s="46">
        <f>IF(Cadastro_Cargas!$E$8=0,0,IF(Perfil_Area!$H$7=0,0,MIN(Cadastro_Cargas!$E$8,MAX(Cadastro_Cargas!$F$8,Perfil_Area!$H$7*RANDBETWEEN(85,115)/100))))</f>
        <v>0.12654</v>
      </c>
    </row>
    <row r="6799" ht="15.0" customHeight="1">
      <c r="A6799" s="45">
        <v>45678.2083333333</v>
      </c>
      <c r="B6799" s="35">
        <v>5.0</v>
      </c>
      <c r="C6799" s="35" t="s">
        <v>129</v>
      </c>
      <c r="D6799" s="36" t="s">
        <v>104</v>
      </c>
      <c r="E6799" s="35" t="s">
        <v>173</v>
      </c>
      <c r="F6799" s="46">
        <f>IF(Cadastro_Cargas!$E$9=0,0,IF(Perfil_Area!$H$10=0,0,MIN(Cadastro_Cargas!$E$9,MAX(Cadastro_Cargas!$F$9,Perfil_Area!$H$10*RANDBETWEEN(85,115)/100))))</f>
        <v>0</v>
      </c>
    </row>
    <row r="6800" ht="15.0" customHeight="1">
      <c r="A6800" s="45">
        <v>45678.2083333333</v>
      </c>
      <c r="B6800" s="35">
        <v>5.0</v>
      </c>
      <c r="C6800" s="35" t="s">
        <v>129</v>
      </c>
      <c r="D6800" s="36" t="s">
        <v>105</v>
      </c>
      <c r="E6800" s="35" t="s">
        <v>173</v>
      </c>
      <c r="F6800" s="46">
        <f>IF(Cadastro_Cargas!$E$10=0,0,IF(Perfil_Area!$H$12=0,0,MIN(Cadastro_Cargas!$E$10,MAX(Cadastro_Cargas!$F$10,Perfil_Area!$H$12*RANDBETWEEN(85,115)/100))))</f>
        <v>0</v>
      </c>
    </row>
    <row r="6801" ht="15.0" customHeight="1">
      <c r="A6801" s="45">
        <v>45678.2083333333</v>
      </c>
      <c r="B6801" s="35">
        <v>5.0</v>
      </c>
      <c r="C6801" s="35" t="s">
        <v>129</v>
      </c>
      <c r="D6801" s="36" t="s">
        <v>106</v>
      </c>
      <c r="E6801" s="35" t="s">
        <v>173</v>
      </c>
      <c r="F6801" s="46">
        <f>IF(Cadastro_Cargas!$E$11=0,0,IF(Perfil_Area!$H$14=0,0,MIN(Cadastro_Cargas!$E$11,MAX(Cadastro_Cargas!$F$11,Perfil_Area!$H$14*RANDBETWEEN(85,115)/100))))</f>
        <v>2.284315007</v>
      </c>
    </row>
    <row r="6802" ht="15.0" customHeight="1">
      <c r="A6802" s="45">
        <v>45678.2083333333</v>
      </c>
      <c r="B6802" s="35">
        <v>5.0</v>
      </c>
      <c r="C6802" s="35" t="s">
        <v>129</v>
      </c>
      <c r="D6802" s="36" t="s">
        <v>107</v>
      </c>
      <c r="E6802" s="35" t="s">
        <v>173</v>
      </c>
      <c r="F6802" s="46">
        <f>IF(Cadastro_Cargas!$E$12=0,0,IF(Perfil_Area!$H$16=0,0,MIN(Cadastro_Cargas!$E$12,MAX(Cadastro_Cargas!$F$12,Perfil_Area!$H$16*RANDBETWEEN(85,115)/100))))</f>
        <v>0.17</v>
      </c>
    </row>
    <row r="6803" ht="15.0" customHeight="1">
      <c r="A6803" s="45">
        <v>45678.2083333333</v>
      </c>
      <c r="B6803" s="35">
        <v>5.0</v>
      </c>
      <c r="C6803" s="35" t="s">
        <v>129</v>
      </c>
      <c r="D6803" s="39" t="s">
        <v>31</v>
      </c>
      <c r="E6803" s="35" t="s">
        <v>174</v>
      </c>
      <c r="F6803" s="46">
        <f>IF(Cadastro_Cargas!$E$13=0,0,IF(Perfil_Area!$H$4=0,0,MIN(Cadastro_Cargas!$E$13,MAX(Cadastro_Cargas!$F$13,Perfil_Area!$H$4*RANDBETWEEN(85,115)/100))))</f>
        <v>1.1175</v>
      </c>
    </row>
    <row r="6804" ht="15.0" customHeight="1">
      <c r="A6804" s="45">
        <v>45678.2083333333</v>
      </c>
      <c r="B6804" s="35">
        <v>5.0</v>
      </c>
      <c r="C6804" s="35" t="s">
        <v>129</v>
      </c>
      <c r="D6804" s="40" t="s">
        <v>44</v>
      </c>
      <c r="E6804" s="35" t="s">
        <v>174</v>
      </c>
      <c r="F6804" s="46">
        <f>IF(Cadastro_Cargas!$E$14=0,0,IF(Perfil_Area!$H$6=0,0,MIN(Cadastro_Cargas!$E$14,MAX(Cadastro_Cargas!$F$14,Perfil_Area!$H$6*RANDBETWEEN(85,115)/100))))</f>
        <v>0.514</v>
      </c>
    </row>
    <row r="6805" ht="15.0" customHeight="1">
      <c r="A6805" s="45">
        <v>45678.2083333333</v>
      </c>
      <c r="B6805" s="35">
        <v>5.0</v>
      </c>
      <c r="C6805" s="35" t="s">
        <v>129</v>
      </c>
      <c r="D6805" s="41" t="s">
        <v>56</v>
      </c>
      <c r="E6805" s="35" t="s">
        <v>174</v>
      </c>
      <c r="F6805" s="46">
        <f>IF(Cadastro_Cargas!$E$15=0,0,IF(Perfil_Area!$H$8=0,0,MIN(Cadastro_Cargas!$E$15,MAX(Cadastro_Cargas!$F$15,Perfil_Area!$H$8*RANDBETWEEN(85,115)/100))))</f>
        <v>0.19758</v>
      </c>
    </row>
    <row r="6806" ht="15.0" customHeight="1">
      <c r="A6806" s="45">
        <v>45678.25</v>
      </c>
      <c r="B6806" s="35">
        <v>6.0</v>
      </c>
      <c r="C6806" s="35" t="s">
        <v>128</v>
      </c>
      <c r="D6806" s="36" t="s">
        <v>104</v>
      </c>
      <c r="E6806" s="35" t="s">
        <v>173</v>
      </c>
      <c r="F6806" s="46">
        <f>IF(Cadastro_Cargas!$E$2=0,0,IF(Perfil_Area!$I$9=0,0,MIN(Cadastro_Cargas!$E$2,MAX(Cadastro_Cargas!$F$2,Perfil_Area!$I$9*RANDBETWEEN(85,115)/100))))</f>
        <v>0</v>
      </c>
    </row>
    <row r="6807" ht="15.0" customHeight="1">
      <c r="A6807" s="45">
        <v>45678.25</v>
      </c>
      <c r="B6807" s="35">
        <v>6.0</v>
      </c>
      <c r="C6807" s="35" t="s">
        <v>128</v>
      </c>
      <c r="D6807" s="36" t="s">
        <v>105</v>
      </c>
      <c r="E6807" s="35" t="s">
        <v>173</v>
      </c>
      <c r="F6807" s="46">
        <f>IF(Cadastro_Cargas!$E$3=0,0,IF(Perfil_Area!$I$11=0,0,MIN(Cadastro_Cargas!$E$3,MAX(Cadastro_Cargas!$F$3,Perfil_Area!$I$11*RANDBETWEEN(85,115)/100))))</f>
        <v>0</v>
      </c>
    </row>
    <row r="6808" ht="15.0" customHeight="1">
      <c r="A6808" s="45">
        <v>45678.25</v>
      </c>
      <c r="B6808" s="35">
        <v>6.0</v>
      </c>
      <c r="C6808" s="35" t="s">
        <v>128</v>
      </c>
      <c r="D6808" s="36" t="s">
        <v>106</v>
      </c>
      <c r="E6808" s="35" t="s">
        <v>173</v>
      </c>
      <c r="F6808" s="46">
        <f>IF(Cadastro_Cargas!$E$4=0,0,IF(Perfil_Area!$I$13=0,0,MIN(Cadastro_Cargas!$E$4,MAX(Cadastro_Cargas!$F$4,Perfil_Area!$I$13*RANDBETWEEN(85,115)/100))))</f>
        <v>0</v>
      </c>
    </row>
    <row r="6809" ht="15.0" customHeight="1">
      <c r="A6809" s="45">
        <v>45678.25</v>
      </c>
      <c r="B6809" s="35">
        <v>6.0</v>
      </c>
      <c r="C6809" s="35" t="s">
        <v>128</v>
      </c>
      <c r="D6809" s="36" t="s">
        <v>107</v>
      </c>
      <c r="E6809" s="35" t="s">
        <v>173</v>
      </c>
      <c r="F6809" s="46">
        <f>IF(Cadastro_Cargas!$E$5=0,0,IF(Perfil_Area!$I$15=0,0,MIN(Cadastro_Cargas!$E$5,MAX(Cadastro_Cargas!$F$5,Perfil_Area!$I$15*RANDBETWEEN(85,115)/100))))</f>
        <v>0.2</v>
      </c>
    </row>
    <row r="6810" ht="15.0" customHeight="1">
      <c r="A6810" s="45">
        <v>45678.25</v>
      </c>
      <c r="B6810" s="35">
        <v>6.0</v>
      </c>
      <c r="C6810" s="35" t="s">
        <v>128</v>
      </c>
      <c r="D6810" s="39" t="s">
        <v>31</v>
      </c>
      <c r="E6810" s="35" t="s">
        <v>174</v>
      </c>
      <c r="F6810" s="46">
        <f>IF(Cadastro_Cargas!$E$6=0,0,IF(Perfil_Area!$I$3=0,0,MIN(Cadastro_Cargas!$E$6,MAX(Cadastro_Cargas!$F$6,Perfil_Area!$I$3*RANDBETWEEN(85,115)/100))))</f>
        <v>0.606</v>
      </c>
    </row>
    <row r="6811" ht="15.0" customHeight="1">
      <c r="A6811" s="45">
        <v>45678.25</v>
      </c>
      <c r="B6811" s="35">
        <v>6.0</v>
      </c>
      <c r="C6811" s="35" t="s">
        <v>128</v>
      </c>
      <c r="D6811" s="40" t="s">
        <v>44</v>
      </c>
      <c r="E6811" s="35" t="s">
        <v>174</v>
      </c>
      <c r="F6811" s="46">
        <f>IF(Cadastro_Cargas!$E$7=0,0,IF(Perfil_Area!$I$5=0,0,MIN(Cadastro_Cargas!$E$7,MAX(Cadastro_Cargas!$F$7,Perfil_Area!$I$5*RANDBETWEEN(85,115)/100))))</f>
        <v>0.354</v>
      </c>
    </row>
    <row r="6812" ht="15.0" customHeight="1">
      <c r="A6812" s="45">
        <v>45678.25</v>
      </c>
      <c r="B6812" s="35">
        <v>6.0</v>
      </c>
      <c r="C6812" s="35" t="s">
        <v>128</v>
      </c>
      <c r="D6812" s="41" t="s">
        <v>56</v>
      </c>
      <c r="E6812" s="35" t="s">
        <v>174</v>
      </c>
      <c r="F6812" s="46">
        <f>IF(Cadastro_Cargas!$E$8=0,0,IF(Perfil_Area!$I$7=0,0,MIN(Cadastro_Cargas!$E$8,MAX(Cadastro_Cargas!$F$8,Perfil_Area!$I$7*RANDBETWEEN(85,115)/100))))</f>
        <v>0.05328</v>
      </c>
    </row>
    <row r="6813" ht="15.0" customHeight="1">
      <c r="A6813" s="45">
        <v>45678.25</v>
      </c>
      <c r="B6813" s="35">
        <v>6.0</v>
      </c>
      <c r="C6813" s="35" t="s">
        <v>129</v>
      </c>
      <c r="D6813" s="36" t="s">
        <v>104</v>
      </c>
      <c r="E6813" s="35" t="s">
        <v>173</v>
      </c>
      <c r="F6813" s="46">
        <f>IF(Cadastro_Cargas!$E$9=0,0,IF(Perfil_Area!$I$10=0,0,MIN(Cadastro_Cargas!$E$9,MAX(Cadastro_Cargas!$F$9,Perfil_Area!$I$10*RANDBETWEEN(85,115)/100))))</f>
        <v>0</v>
      </c>
    </row>
    <row r="6814" ht="15.0" customHeight="1">
      <c r="A6814" s="45">
        <v>45678.25</v>
      </c>
      <c r="B6814" s="35">
        <v>6.0</v>
      </c>
      <c r="C6814" s="35" t="s">
        <v>129</v>
      </c>
      <c r="D6814" s="36" t="s">
        <v>105</v>
      </c>
      <c r="E6814" s="35" t="s">
        <v>173</v>
      </c>
      <c r="F6814" s="46">
        <f>IF(Cadastro_Cargas!$E$10=0,0,IF(Perfil_Area!$I$12=0,0,MIN(Cadastro_Cargas!$E$10,MAX(Cadastro_Cargas!$F$10,Perfil_Area!$I$12*RANDBETWEEN(85,115)/100))))</f>
        <v>0</v>
      </c>
    </row>
    <row r="6815" ht="15.0" customHeight="1">
      <c r="A6815" s="45">
        <v>45678.25</v>
      </c>
      <c r="B6815" s="35">
        <v>6.0</v>
      </c>
      <c r="C6815" s="35" t="s">
        <v>129</v>
      </c>
      <c r="D6815" s="36" t="s">
        <v>106</v>
      </c>
      <c r="E6815" s="35" t="s">
        <v>173</v>
      </c>
      <c r="F6815" s="46">
        <f>IF(Cadastro_Cargas!$E$11=0,0,IF(Perfil_Area!$I$14=0,0,MIN(Cadastro_Cargas!$E$11,MAX(Cadastro_Cargas!$F$11,Perfil_Area!$I$14*RANDBETWEEN(85,115)/100))))</f>
        <v>2.367013373</v>
      </c>
    </row>
    <row r="6816" ht="15.0" customHeight="1">
      <c r="A6816" s="45">
        <v>45678.25</v>
      </c>
      <c r="B6816" s="35">
        <v>6.0</v>
      </c>
      <c r="C6816" s="35" t="s">
        <v>129</v>
      </c>
      <c r="D6816" s="36" t="s">
        <v>107</v>
      </c>
      <c r="E6816" s="35" t="s">
        <v>173</v>
      </c>
      <c r="F6816" s="46">
        <f>IF(Cadastro_Cargas!$E$12=0,0,IF(Perfil_Area!$I$16=0,0,MIN(Cadastro_Cargas!$E$12,MAX(Cadastro_Cargas!$F$12,Perfil_Area!$I$16*RANDBETWEEN(85,115)/100))))</f>
        <v>0.182</v>
      </c>
    </row>
    <row r="6817" ht="15.0" customHeight="1">
      <c r="A6817" s="45">
        <v>45678.25</v>
      </c>
      <c r="B6817" s="35">
        <v>6.0</v>
      </c>
      <c r="C6817" s="35" t="s">
        <v>129</v>
      </c>
      <c r="D6817" s="39" t="s">
        <v>31</v>
      </c>
      <c r="E6817" s="35" t="s">
        <v>174</v>
      </c>
      <c r="F6817" s="46">
        <f>IF(Cadastro_Cargas!$E$13=0,0,IF(Perfil_Area!$I$4=0,0,MIN(Cadastro_Cargas!$E$13,MAX(Cadastro_Cargas!$F$13,Perfil_Area!$I$4*RANDBETWEEN(85,115)/100))))</f>
        <v>1.1175</v>
      </c>
    </row>
    <row r="6818" ht="15.0" customHeight="1">
      <c r="A6818" s="45">
        <v>45678.25</v>
      </c>
      <c r="B6818" s="35">
        <v>6.0</v>
      </c>
      <c r="C6818" s="35" t="s">
        <v>129</v>
      </c>
      <c r="D6818" s="40" t="s">
        <v>44</v>
      </c>
      <c r="E6818" s="35" t="s">
        <v>174</v>
      </c>
      <c r="F6818" s="46">
        <f>IF(Cadastro_Cargas!$E$14=0,0,IF(Perfil_Area!$I$6=0,0,MIN(Cadastro_Cargas!$E$14,MAX(Cadastro_Cargas!$F$14,Perfil_Area!$I$6*RANDBETWEEN(85,115)/100))))</f>
        <v>0.514</v>
      </c>
    </row>
    <row r="6819" ht="15.0" customHeight="1">
      <c r="A6819" s="45">
        <v>45678.25</v>
      </c>
      <c r="B6819" s="35">
        <v>6.0</v>
      </c>
      <c r="C6819" s="35" t="s">
        <v>129</v>
      </c>
      <c r="D6819" s="41" t="s">
        <v>56</v>
      </c>
      <c r="E6819" s="35" t="s">
        <v>174</v>
      </c>
      <c r="F6819" s="46">
        <f>IF(Cadastro_Cargas!$E$15=0,0,IF(Perfil_Area!$I$8=0,0,MIN(Cadastro_Cargas!$E$15,MAX(Cadastro_Cargas!$F$15,Perfil_Area!$I$8*RANDBETWEEN(85,115)/100))))</f>
        <v>0.1008</v>
      </c>
    </row>
    <row r="6820" ht="15.0" customHeight="1">
      <c r="A6820" s="45">
        <v>45678.2916666667</v>
      </c>
      <c r="B6820" s="35">
        <v>7.0</v>
      </c>
      <c r="C6820" s="35" t="s">
        <v>128</v>
      </c>
      <c r="D6820" s="36" t="s">
        <v>104</v>
      </c>
      <c r="E6820" s="35" t="s">
        <v>173</v>
      </c>
      <c r="F6820" s="46">
        <f>IF(Cadastro_Cargas!$E$2=0,0,IF(Perfil_Area!$J$9=0,0,MIN(Cadastro_Cargas!$E$2,MAX(Cadastro_Cargas!$F$2,Perfil_Area!$J$9*RANDBETWEEN(85,115)/100))))</f>
        <v>0</v>
      </c>
    </row>
    <row r="6821" ht="15.0" customHeight="1">
      <c r="A6821" s="45">
        <v>45678.2916666667</v>
      </c>
      <c r="B6821" s="35">
        <v>7.0</v>
      </c>
      <c r="C6821" s="35" t="s">
        <v>128</v>
      </c>
      <c r="D6821" s="36" t="s">
        <v>105</v>
      </c>
      <c r="E6821" s="35" t="s">
        <v>173</v>
      </c>
      <c r="F6821" s="46">
        <f>IF(Cadastro_Cargas!$E$3=0,0,IF(Perfil_Area!$J$11=0,0,MIN(Cadastro_Cargas!$E$3,MAX(Cadastro_Cargas!$F$3,Perfil_Area!$J$11*RANDBETWEEN(85,115)/100))))</f>
        <v>0</v>
      </c>
    </row>
    <row r="6822" ht="15.0" customHeight="1">
      <c r="A6822" s="45">
        <v>45678.2916666667</v>
      </c>
      <c r="B6822" s="35">
        <v>7.0</v>
      </c>
      <c r="C6822" s="35" t="s">
        <v>128</v>
      </c>
      <c r="D6822" s="36" t="s">
        <v>106</v>
      </c>
      <c r="E6822" s="35" t="s">
        <v>173</v>
      </c>
      <c r="F6822" s="46">
        <f>IF(Cadastro_Cargas!$E$4=0,0,IF(Perfil_Area!$J$13=0,0,MIN(Cadastro_Cargas!$E$4,MAX(Cadastro_Cargas!$F$4,Perfil_Area!$J$13*RANDBETWEEN(85,115)/100))))</f>
        <v>0</v>
      </c>
    </row>
    <row r="6823" ht="15.0" customHeight="1">
      <c r="A6823" s="45">
        <v>45678.2916666667</v>
      </c>
      <c r="B6823" s="35">
        <v>7.0</v>
      </c>
      <c r="C6823" s="35" t="s">
        <v>128</v>
      </c>
      <c r="D6823" s="36" t="s">
        <v>107</v>
      </c>
      <c r="E6823" s="35" t="s">
        <v>173</v>
      </c>
      <c r="F6823" s="46">
        <f>IF(Cadastro_Cargas!$E$5=0,0,IF(Perfil_Area!$J$15=0,0,MIN(Cadastro_Cargas!$E$5,MAX(Cadastro_Cargas!$F$5,Perfil_Area!$J$15*RANDBETWEEN(85,115)/100))))</f>
        <v>0.2</v>
      </c>
    </row>
    <row r="6824" ht="15.0" customHeight="1">
      <c r="A6824" s="45">
        <v>45678.2916666667</v>
      </c>
      <c r="B6824" s="35">
        <v>7.0</v>
      </c>
      <c r="C6824" s="35" t="s">
        <v>128</v>
      </c>
      <c r="D6824" s="39" t="s">
        <v>31</v>
      </c>
      <c r="E6824" s="35" t="s">
        <v>174</v>
      </c>
      <c r="F6824" s="46">
        <f>IF(Cadastro_Cargas!$E$6=0,0,IF(Perfil_Area!$J$3=0,0,MIN(Cadastro_Cargas!$E$6,MAX(Cadastro_Cargas!$F$6,Perfil_Area!$J$3*RANDBETWEEN(85,115)/100))))</f>
        <v>0.6324</v>
      </c>
    </row>
    <row r="6825" ht="15.0" customHeight="1">
      <c r="A6825" s="45">
        <v>45678.2916666667</v>
      </c>
      <c r="B6825" s="35">
        <v>7.0</v>
      </c>
      <c r="C6825" s="35" t="s">
        <v>128</v>
      </c>
      <c r="D6825" s="40" t="s">
        <v>44</v>
      </c>
      <c r="E6825" s="35" t="s">
        <v>174</v>
      </c>
      <c r="F6825" s="46">
        <f>IF(Cadastro_Cargas!$E$7=0,0,IF(Perfil_Area!$J$5=0,0,MIN(Cadastro_Cargas!$E$7,MAX(Cadastro_Cargas!$F$7,Perfil_Area!$J$5*RANDBETWEEN(85,115)/100))))</f>
        <v>0.354</v>
      </c>
    </row>
    <row r="6826" ht="15.0" customHeight="1">
      <c r="A6826" s="45">
        <v>45678.2916666667</v>
      </c>
      <c r="B6826" s="35">
        <v>7.0</v>
      </c>
      <c r="C6826" s="35" t="s">
        <v>128</v>
      </c>
      <c r="D6826" s="41" t="s">
        <v>56</v>
      </c>
      <c r="E6826" s="35" t="s">
        <v>174</v>
      </c>
      <c r="F6826" s="46">
        <f>IF(Cadastro_Cargas!$E$8=0,0,IF(Perfil_Area!$J$7=0,0,MIN(Cadastro_Cargas!$E$8,MAX(Cadastro_Cargas!$F$8,Perfil_Area!$J$7*RANDBETWEEN(85,115)/100))))</f>
        <v>0</v>
      </c>
    </row>
    <row r="6827" ht="15.0" customHeight="1">
      <c r="A6827" s="45">
        <v>45678.2916666667</v>
      </c>
      <c r="B6827" s="35">
        <v>7.0</v>
      </c>
      <c r="C6827" s="35" t="s">
        <v>129</v>
      </c>
      <c r="D6827" s="36" t="s">
        <v>104</v>
      </c>
      <c r="E6827" s="35" t="s">
        <v>173</v>
      </c>
      <c r="F6827" s="46">
        <f>IF(Cadastro_Cargas!$E$9=0,0,IF(Perfil_Area!$J$10=0,0,MIN(Cadastro_Cargas!$E$9,MAX(Cadastro_Cargas!$F$9,Perfil_Area!$J$10*RANDBETWEEN(85,115)/100))))</f>
        <v>0</v>
      </c>
    </row>
    <row r="6828" ht="15.0" customHeight="1">
      <c r="A6828" s="45">
        <v>45678.2916666667</v>
      </c>
      <c r="B6828" s="35">
        <v>7.0</v>
      </c>
      <c r="C6828" s="35" t="s">
        <v>129</v>
      </c>
      <c r="D6828" s="36" t="s">
        <v>105</v>
      </c>
      <c r="E6828" s="35" t="s">
        <v>173</v>
      </c>
      <c r="F6828" s="46">
        <f>IF(Cadastro_Cargas!$E$10=0,0,IF(Perfil_Area!$J$12=0,0,MIN(Cadastro_Cargas!$E$10,MAX(Cadastro_Cargas!$F$10,Perfil_Area!$J$12*RANDBETWEEN(85,115)/100))))</f>
        <v>14.96</v>
      </c>
    </row>
    <row r="6829" ht="15.0" customHeight="1">
      <c r="A6829" s="45">
        <v>45678.2916666667</v>
      </c>
      <c r="B6829" s="35">
        <v>7.0</v>
      </c>
      <c r="C6829" s="35" t="s">
        <v>129</v>
      </c>
      <c r="D6829" s="36" t="s">
        <v>106</v>
      </c>
      <c r="E6829" s="35" t="s">
        <v>173</v>
      </c>
      <c r="F6829" s="46">
        <f>IF(Cadastro_Cargas!$E$11=0,0,IF(Perfil_Area!$J$14=0,0,MIN(Cadastro_Cargas!$E$11,MAX(Cadastro_Cargas!$F$11,Perfil_Area!$J$14*RANDBETWEEN(85,115)/100))))</f>
        <v>2.011212481</v>
      </c>
    </row>
    <row r="6830" ht="15.0" customHeight="1">
      <c r="A6830" s="45">
        <v>45678.2916666667</v>
      </c>
      <c r="B6830" s="35">
        <v>7.0</v>
      </c>
      <c r="C6830" s="35" t="s">
        <v>129</v>
      </c>
      <c r="D6830" s="36" t="s">
        <v>107</v>
      </c>
      <c r="E6830" s="35" t="s">
        <v>173</v>
      </c>
      <c r="F6830" s="46">
        <f>IF(Cadastro_Cargas!$E$12=0,0,IF(Perfil_Area!$J$16=0,0,MIN(Cadastro_Cargas!$E$12,MAX(Cadastro_Cargas!$F$12,Perfil_Area!$J$16*RANDBETWEEN(85,115)/100))))</f>
        <v>0.182</v>
      </c>
    </row>
    <row r="6831" ht="15.0" customHeight="1">
      <c r="A6831" s="45">
        <v>45678.2916666667</v>
      </c>
      <c r="B6831" s="35">
        <v>7.0</v>
      </c>
      <c r="C6831" s="35" t="s">
        <v>129</v>
      </c>
      <c r="D6831" s="39" t="s">
        <v>31</v>
      </c>
      <c r="E6831" s="35" t="s">
        <v>174</v>
      </c>
      <c r="F6831" s="46">
        <f>IF(Cadastro_Cargas!$E$13=0,0,IF(Perfil_Area!$J$4=0,0,MIN(Cadastro_Cargas!$E$13,MAX(Cadastro_Cargas!$F$13,Perfil_Area!$J$4*RANDBETWEEN(85,115)/100))))</f>
        <v>1.1175</v>
      </c>
    </row>
    <row r="6832" ht="15.0" customHeight="1">
      <c r="A6832" s="45">
        <v>45678.2916666667</v>
      </c>
      <c r="B6832" s="35">
        <v>7.0</v>
      </c>
      <c r="C6832" s="35" t="s">
        <v>129</v>
      </c>
      <c r="D6832" s="40" t="s">
        <v>44</v>
      </c>
      <c r="E6832" s="35" t="s">
        <v>174</v>
      </c>
      <c r="F6832" s="46">
        <f>IF(Cadastro_Cargas!$E$14=0,0,IF(Perfil_Area!$J$6=0,0,MIN(Cadastro_Cargas!$E$14,MAX(Cadastro_Cargas!$F$14,Perfil_Area!$J$6*RANDBETWEEN(85,115)/100))))</f>
        <v>0.514</v>
      </c>
    </row>
    <row r="6833" ht="15.0" customHeight="1">
      <c r="A6833" s="45">
        <v>45678.2916666667</v>
      </c>
      <c r="B6833" s="35">
        <v>7.0</v>
      </c>
      <c r="C6833" s="35" t="s">
        <v>129</v>
      </c>
      <c r="D6833" s="41" t="s">
        <v>56</v>
      </c>
      <c r="E6833" s="35" t="s">
        <v>174</v>
      </c>
      <c r="F6833" s="46">
        <f>IF(Cadastro_Cargas!$E$15=0,0,IF(Perfil_Area!$J$8=0,0,MIN(Cadastro_Cargas!$E$15,MAX(Cadastro_Cargas!$F$15,Perfil_Area!$J$8*RANDBETWEEN(85,115)/100))))</f>
        <v>0</v>
      </c>
    </row>
    <row r="6834" ht="15.0" customHeight="1">
      <c r="A6834" s="45">
        <v>45678.3333333333</v>
      </c>
      <c r="B6834" s="35">
        <v>8.0</v>
      </c>
      <c r="C6834" s="35" t="s">
        <v>128</v>
      </c>
      <c r="D6834" s="36" t="s">
        <v>104</v>
      </c>
      <c r="E6834" s="35" t="s">
        <v>173</v>
      </c>
      <c r="F6834" s="46">
        <f>IF(Cadastro_Cargas!$E$2=0,0,IF(Perfil_Area!$K$9=0,0,MIN(Cadastro_Cargas!$E$2,MAX(Cadastro_Cargas!$F$2,Perfil_Area!$K$9*RANDBETWEEN(85,115)/100))))</f>
        <v>0</v>
      </c>
    </row>
    <row r="6835" ht="15.0" customHeight="1">
      <c r="A6835" s="45">
        <v>45678.3333333333</v>
      </c>
      <c r="B6835" s="35">
        <v>8.0</v>
      </c>
      <c r="C6835" s="35" t="s">
        <v>128</v>
      </c>
      <c r="D6835" s="36" t="s">
        <v>105</v>
      </c>
      <c r="E6835" s="35" t="s">
        <v>173</v>
      </c>
      <c r="F6835" s="46">
        <f>IF(Cadastro_Cargas!$E$3=0,0,IF(Perfil_Area!$K$11=0,0,MIN(Cadastro_Cargas!$E$3,MAX(Cadastro_Cargas!$F$3,Perfil_Area!$K$11*RANDBETWEEN(85,115)/100))))</f>
        <v>0</v>
      </c>
    </row>
    <row r="6836" ht="15.0" customHeight="1">
      <c r="A6836" s="45">
        <v>45678.3333333333</v>
      </c>
      <c r="B6836" s="35">
        <v>8.0</v>
      </c>
      <c r="C6836" s="35" t="s">
        <v>128</v>
      </c>
      <c r="D6836" s="36" t="s">
        <v>106</v>
      </c>
      <c r="E6836" s="35" t="s">
        <v>173</v>
      </c>
      <c r="F6836" s="46">
        <f>IF(Cadastro_Cargas!$E$4=0,0,IF(Perfil_Area!$K$13=0,0,MIN(Cadastro_Cargas!$E$4,MAX(Cadastro_Cargas!$F$4,Perfil_Area!$K$13*RANDBETWEEN(85,115)/100))))</f>
        <v>0</v>
      </c>
    </row>
    <row r="6837" ht="15.0" customHeight="1">
      <c r="A6837" s="45">
        <v>45678.3333333333</v>
      </c>
      <c r="B6837" s="35">
        <v>8.0</v>
      </c>
      <c r="C6837" s="35" t="s">
        <v>128</v>
      </c>
      <c r="D6837" s="36" t="s">
        <v>107</v>
      </c>
      <c r="E6837" s="35" t="s">
        <v>173</v>
      </c>
      <c r="F6837" s="46">
        <f>IF(Cadastro_Cargas!$E$5=0,0,IF(Perfil_Area!$K$15=0,0,MIN(Cadastro_Cargas!$E$5,MAX(Cadastro_Cargas!$F$5,Perfil_Area!$K$15*RANDBETWEEN(85,115)/100))))</f>
        <v>0.2</v>
      </c>
    </row>
    <row r="6838" ht="15.0" customHeight="1">
      <c r="A6838" s="45">
        <v>45678.3333333333</v>
      </c>
      <c r="B6838" s="35">
        <v>8.0</v>
      </c>
      <c r="C6838" s="35" t="s">
        <v>128</v>
      </c>
      <c r="D6838" s="39" t="s">
        <v>31</v>
      </c>
      <c r="E6838" s="35" t="s">
        <v>174</v>
      </c>
      <c r="F6838" s="46">
        <f>IF(Cadastro_Cargas!$E$6=0,0,IF(Perfil_Area!$K$3=0,0,MIN(Cadastro_Cargas!$E$6,MAX(Cadastro_Cargas!$F$6,Perfil_Area!$K$3*RANDBETWEEN(85,115)/100))))</f>
        <v>0.9116</v>
      </c>
    </row>
    <row r="6839" ht="15.0" customHeight="1">
      <c r="A6839" s="45">
        <v>45678.3333333333</v>
      </c>
      <c r="B6839" s="35">
        <v>8.0</v>
      </c>
      <c r="C6839" s="35" t="s">
        <v>128</v>
      </c>
      <c r="D6839" s="40" t="s">
        <v>44</v>
      </c>
      <c r="E6839" s="35" t="s">
        <v>174</v>
      </c>
      <c r="F6839" s="46">
        <f>IF(Cadastro_Cargas!$E$7=0,0,IF(Perfil_Area!$K$5=0,0,MIN(Cadastro_Cargas!$E$7,MAX(Cadastro_Cargas!$F$7,Perfil_Area!$K$5*RANDBETWEEN(85,115)/100))))</f>
        <v>0.354</v>
      </c>
    </row>
    <row r="6840" ht="15.0" customHeight="1">
      <c r="A6840" s="45">
        <v>45678.3333333333</v>
      </c>
      <c r="B6840" s="35">
        <v>8.0</v>
      </c>
      <c r="C6840" s="35" t="s">
        <v>128</v>
      </c>
      <c r="D6840" s="41" t="s">
        <v>56</v>
      </c>
      <c r="E6840" s="35" t="s">
        <v>174</v>
      </c>
      <c r="F6840" s="46">
        <f>IF(Cadastro_Cargas!$E$8=0,0,IF(Perfil_Area!$K$7=0,0,MIN(Cadastro_Cargas!$E$8,MAX(Cadastro_Cargas!$F$8,Perfil_Area!$K$7*RANDBETWEEN(85,115)/100))))</f>
        <v>0</v>
      </c>
    </row>
    <row r="6841" ht="15.0" customHeight="1">
      <c r="A6841" s="45">
        <v>45678.3333333333</v>
      </c>
      <c r="B6841" s="35">
        <v>8.0</v>
      </c>
      <c r="C6841" s="35" t="s">
        <v>129</v>
      </c>
      <c r="D6841" s="36" t="s">
        <v>104</v>
      </c>
      <c r="E6841" s="35" t="s">
        <v>173</v>
      </c>
      <c r="F6841" s="46">
        <f>IF(Cadastro_Cargas!$E$9=0,0,IF(Perfil_Area!$K$10=0,0,MIN(Cadastro_Cargas!$E$9,MAX(Cadastro_Cargas!$F$9,Perfil_Area!$K$10*RANDBETWEEN(85,115)/100))))</f>
        <v>0</v>
      </c>
    </row>
    <row r="6842" ht="15.0" customHeight="1">
      <c r="A6842" s="45">
        <v>45678.3333333333</v>
      </c>
      <c r="B6842" s="35">
        <v>8.0</v>
      </c>
      <c r="C6842" s="35" t="s">
        <v>129</v>
      </c>
      <c r="D6842" s="36" t="s">
        <v>105</v>
      </c>
      <c r="E6842" s="35" t="s">
        <v>173</v>
      </c>
      <c r="F6842" s="46">
        <f>IF(Cadastro_Cargas!$E$10=0,0,IF(Perfil_Area!$K$12=0,0,MIN(Cadastro_Cargas!$E$10,MAX(Cadastro_Cargas!$F$10,Perfil_Area!$K$12*RANDBETWEEN(85,115)/100))))</f>
        <v>17.6</v>
      </c>
    </row>
    <row r="6843" ht="15.0" customHeight="1">
      <c r="A6843" s="45">
        <v>45678.3333333333</v>
      </c>
      <c r="B6843" s="35">
        <v>8.0</v>
      </c>
      <c r="C6843" s="35" t="s">
        <v>129</v>
      </c>
      <c r="D6843" s="36" t="s">
        <v>106</v>
      </c>
      <c r="E6843" s="35" t="s">
        <v>173</v>
      </c>
      <c r="F6843" s="46">
        <f>IF(Cadastro_Cargas!$E$11=0,0,IF(Perfil_Area!$K$14=0,0,MIN(Cadastro_Cargas!$E$11,MAX(Cadastro_Cargas!$F$11,Perfil_Area!$K$14*RANDBETWEEN(85,115)/100))))</f>
        <v>2.367013373</v>
      </c>
    </row>
    <row r="6844" ht="15.0" customHeight="1">
      <c r="A6844" s="45">
        <v>45678.3333333333</v>
      </c>
      <c r="B6844" s="35">
        <v>8.0</v>
      </c>
      <c r="C6844" s="35" t="s">
        <v>129</v>
      </c>
      <c r="D6844" s="36" t="s">
        <v>107</v>
      </c>
      <c r="E6844" s="35" t="s">
        <v>173</v>
      </c>
      <c r="F6844" s="46">
        <f>IF(Cadastro_Cargas!$E$12=0,0,IF(Perfil_Area!$K$16=0,0,MIN(Cadastro_Cargas!$E$12,MAX(Cadastro_Cargas!$F$12,Perfil_Area!$K$16*RANDBETWEEN(85,115)/100))))</f>
        <v>0.184</v>
      </c>
    </row>
    <row r="6845" ht="15.0" customHeight="1">
      <c r="A6845" s="45">
        <v>45678.3333333333</v>
      </c>
      <c r="B6845" s="35">
        <v>8.0</v>
      </c>
      <c r="C6845" s="35" t="s">
        <v>129</v>
      </c>
      <c r="D6845" s="39" t="s">
        <v>31</v>
      </c>
      <c r="E6845" s="35" t="s">
        <v>174</v>
      </c>
      <c r="F6845" s="46">
        <f>IF(Cadastro_Cargas!$E$13=0,0,IF(Perfil_Area!$K$4=0,0,MIN(Cadastro_Cargas!$E$13,MAX(Cadastro_Cargas!$F$13,Perfil_Area!$K$4*RANDBETWEEN(85,115)/100))))</f>
        <v>2.0216</v>
      </c>
    </row>
    <row r="6846" ht="15.0" customHeight="1">
      <c r="A6846" s="45">
        <v>45678.3333333333</v>
      </c>
      <c r="B6846" s="35">
        <v>8.0</v>
      </c>
      <c r="C6846" s="35" t="s">
        <v>129</v>
      </c>
      <c r="D6846" s="40" t="s">
        <v>44</v>
      </c>
      <c r="E6846" s="35" t="s">
        <v>174</v>
      </c>
      <c r="F6846" s="46">
        <f>IF(Cadastro_Cargas!$E$14=0,0,IF(Perfil_Area!$K$6=0,0,MIN(Cadastro_Cargas!$E$14,MAX(Cadastro_Cargas!$F$14,Perfil_Area!$K$6*RANDBETWEEN(85,115)/100))))</f>
        <v>0.514</v>
      </c>
    </row>
    <row r="6847" ht="15.0" customHeight="1">
      <c r="A6847" s="45">
        <v>45678.3333333333</v>
      </c>
      <c r="B6847" s="35">
        <v>8.0</v>
      </c>
      <c r="C6847" s="35" t="s">
        <v>129</v>
      </c>
      <c r="D6847" s="41" t="s">
        <v>56</v>
      </c>
      <c r="E6847" s="35" t="s">
        <v>174</v>
      </c>
      <c r="F6847" s="46">
        <f>IF(Cadastro_Cargas!$E$15=0,0,IF(Perfil_Area!$K$8=0,0,MIN(Cadastro_Cargas!$E$15,MAX(Cadastro_Cargas!$F$15,Perfil_Area!$K$8*RANDBETWEEN(85,115)/100))))</f>
        <v>0</v>
      </c>
    </row>
    <row r="6848" ht="15.0" customHeight="1">
      <c r="A6848" s="45">
        <v>45678.375</v>
      </c>
      <c r="B6848" s="35">
        <v>9.0</v>
      </c>
      <c r="C6848" s="35" t="s">
        <v>128</v>
      </c>
      <c r="D6848" s="36" t="s">
        <v>104</v>
      </c>
      <c r="E6848" s="35" t="s">
        <v>173</v>
      </c>
      <c r="F6848" s="46">
        <f>IF(Cadastro_Cargas!$E$2=0,0,IF(Perfil_Area!$L$9=0,0,MIN(Cadastro_Cargas!$E$2,MAX(Cadastro_Cargas!$F$2,Perfil_Area!$L$9*RANDBETWEEN(85,115)/100))))</f>
        <v>0</v>
      </c>
    </row>
    <row r="6849" ht="15.0" customHeight="1">
      <c r="A6849" s="45">
        <v>45678.375</v>
      </c>
      <c r="B6849" s="35">
        <v>9.0</v>
      </c>
      <c r="C6849" s="35" t="s">
        <v>128</v>
      </c>
      <c r="D6849" s="36" t="s">
        <v>105</v>
      </c>
      <c r="E6849" s="35" t="s">
        <v>173</v>
      </c>
      <c r="F6849" s="46">
        <f>IF(Cadastro_Cargas!$E$3=0,0,IF(Perfil_Area!$L$11=0,0,MIN(Cadastro_Cargas!$E$3,MAX(Cadastro_Cargas!$F$3,Perfil_Area!$L$11*RANDBETWEEN(85,115)/100))))</f>
        <v>0</v>
      </c>
    </row>
    <row r="6850" ht="15.0" customHeight="1">
      <c r="A6850" s="45">
        <v>45678.375</v>
      </c>
      <c r="B6850" s="35">
        <v>9.0</v>
      </c>
      <c r="C6850" s="35" t="s">
        <v>128</v>
      </c>
      <c r="D6850" s="36" t="s">
        <v>106</v>
      </c>
      <c r="E6850" s="35" t="s">
        <v>173</v>
      </c>
      <c r="F6850" s="46">
        <f>IF(Cadastro_Cargas!$E$4=0,0,IF(Perfil_Area!$L$13=0,0,MIN(Cadastro_Cargas!$E$4,MAX(Cadastro_Cargas!$F$4,Perfil_Area!$L$13*RANDBETWEEN(85,115)/100))))</f>
        <v>0</v>
      </c>
    </row>
    <row r="6851" ht="15.0" customHeight="1">
      <c r="A6851" s="45">
        <v>45678.375</v>
      </c>
      <c r="B6851" s="35">
        <v>9.0</v>
      </c>
      <c r="C6851" s="35" t="s">
        <v>128</v>
      </c>
      <c r="D6851" s="36" t="s">
        <v>107</v>
      </c>
      <c r="E6851" s="35" t="s">
        <v>173</v>
      </c>
      <c r="F6851" s="46">
        <f>IF(Cadastro_Cargas!$E$5=0,0,IF(Perfil_Area!$L$15=0,0,MIN(Cadastro_Cargas!$E$5,MAX(Cadastro_Cargas!$F$5,Perfil_Area!$L$15*RANDBETWEEN(85,115)/100))))</f>
        <v>0.2</v>
      </c>
    </row>
    <row r="6852" ht="15.0" customHeight="1">
      <c r="A6852" s="45">
        <v>45678.375</v>
      </c>
      <c r="B6852" s="35">
        <v>9.0</v>
      </c>
      <c r="C6852" s="35" t="s">
        <v>128</v>
      </c>
      <c r="D6852" s="39" t="s">
        <v>31</v>
      </c>
      <c r="E6852" s="35" t="s">
        <v>174</v>
      </c>
      <c r="F6852" s="46">
        <f>IF(Cadastro_Cargas!$E$6=0,0,IF(Perfil_Area!$L$3=0,0,MIN(Cadastro_Cargas!$E$6,MAX(Cadastro_Cargas!$F$6,Perfil_Area!$L$3*RANDBETWEEN(85,115)/100))))</f>
        <v>2.02</v>
      </c>
    </row>
    <row r="6853" ht="15.0" customHeight="1">
      <c r="A6853" s="45">
        <v>45678.375</v>
      </c>
      <c r="B6853" s="35">
        <v>9.0</v>
      </c>
      <c r="C6853" s="35" t="s">
        <v>128</v>
      </c>
      <c r="D6853" s="40" t="s">
        <v>44</v>
      </c>
      <c r="E6853" s="35" t="s">
        <v>174</v>
      </c>
      <c r="F6853" s="46">
        <f>IF(Cadastro_Cargas!$E$7=0,0,IF(Perfil_Area!$L$5=0,0,MIN(Cadastro_Cargas!$E$7,MAX(Cadastro_Cargas!$F$7,Perfil_Area!$L$5*RANDBETWEEN(85,115)/100))))</f>
        <v>0.23564</v>
      </c>
    </row>
    <row r="6854" ht="15.0" customHeight="1">
      <c r="A6854" s="45">
        <v>45678.375</v>
      </c>
      <c r="B6854" s="35">
        <v>9.0</v>
      </c>
      <c r="C6854" s="35" t="s">
        <v>128</v>
      </c>
      <c r="D6854" s="41" t="s">
        <v>56</v>
      </c>
      <c r="E6854" s="35" t="s">
        <v>174</v>
      </c>
      <c r="F6854" s="46">
        <f>IF(Cadastro_Cargas!$E$8=0,0,IF(Perfil_Area!$L$7=0,0,MIN(Cadastro_Cargas!$E$8,MAX(Cadastro_Cargas!$F$8,Perfil_Area!$L$7*RANDBETWEEN(85,115)/100))))</f>
        <v>0</v>
      </c>
    </row>
    <row r="6855" ht="15.0" customHeight="1">
      <c r="A6855" s="45">
        <v>45678.375</v>
      </c>
      <c r="B6855" s="35">
        <v>9.0</v>
      </c>
      <c r="C6855" s="35" t="s">
        <v>129</v>
      </c>
      <c r="D6855" s="36" t="s">
        <v>104</v>
      </c>
      <c r="E6855" s="35" t="s">
        <v>173</v>
      </c>
      <c r="F6855" s="46">
        <f>IF(Cadastro_Cargas!$E$9=0,0,IF(Perfil_Area!$L$10=0,0,MIN(Cadastro_Cargas!$E$9,MAX(Cadastro_Cargas!$F$9,Perfil_Area!$L$10*RANDBETWEEN(85,115)/100))))</f>
        <v>0</v>
      </c>
    </row>
    <row r="6856" ht="15.0" customHeight="1">
      <c r="A6856" s="45">
        <v>45678.375</v>
      </c>
      <c r="B6856" s="35">
        <v>9.0</v>
      </c>
      <c r="C6856" s="35" t="s">
        <v>129</v>
      </c>
      <c r="D6856" s="36" t="s">
        <v>105</v>
      </c>
      <c r="E6856" s="35" t="s">
        <v>173</v>
      </c>
      <c r="F6856" s="46">
        <f>IF(Cadastro_Cargas!$E$10=0,0,IF(Perfil_Area!$L$12=0,0,MIN(Cadastro_Cargas!$E$10,MAX(Cadastro_Cargas!$F$10,Perfil_Area!$L$12*RANDBETWEEN(85,115)/100))))</f>
        <v>0</v>
      </c>
    </row>
    <row r="6857" ht="15.0" customHeight="1">
      <c r="A6857" s="45">
        <v>45678.375</v>
      </c>
      <c r="B6857" s="35">
        <v>9.0</v>
      </c>
      <c r="C6857" s="35" t="s">
        <v>129</v>
      </c>
      <c r="D6857" s="36" t="s">
        <v>106</v>
      </c>
      <c r="E6857" s="35" t="s">
        <v>173</v>
      </c>
      <c r="F6857" s="46">
        <f>IF(Cadastro_Cargas!$E$11=0,0,IF(Perfil_Area!$L$14=0,0,MIN(Cadastro_Cargas!$E$11,MAX(Cadastro_Cargas!$F$11,Perfil_Area!$L$14*RANDBETWEEN(85,115)/100))))</f>
        <v>2.367013373</v>
      </c>
    </row>
    <row r="6858" ht="15.0" customHeight="1">
      <c r="A6858" s="45">
        <v>45678.375</v>
      </c>
      <c r="B6858" s="35">
        <v>9.0</v>
      </c>
      <c r="C6858" s="35" t="s">
        <v>129</v>
      </c>
      <c r="D6858" s="36" t="s">
        <v>107</v>
      </c>
      <c r="E6858" s="35" t="s">
        <v>173</v>
      </c>
      <c r="F6858" s="46">
        <f>IF(Cadastro_Cargas!$E$12=0,0,IF(Perfil_Area!$L$16=0,0,MIN(Cadastro_Cargas!$E$12,MAX(Cadastro_Cargas!$F$12,Perfil_Area!$L$16*RANDBETWEEN(85,115)/100))))</f>
        <v>0.182</v>
      </c>
    </row>
    <row r="6859" ht="15.0" customHeight="1">
      <c r="A6859" s="45">
        <v>45678.375</v>
      </c>
      <c r="B6859" s="35">
        <v>9.0</v>
      </c>
      <c r="C6859" s="35" t="s">
        <v>129</v>
      </c>
      <c r="D6859" s="39" t="s">
        <v>31</v>
      </c>
      <c r="E6859" s="35" t="s">
        <v>174</v>
      </c>
      <c r="F6859" s="46">
        <f>IF(Cadastro_Cargas!$E$13=0,0,IF(Perfil_Area!$L$4=0,0,MIN(Cadastro_Cargas!$E$13,MAX(Cadastro_Cargas!$F$13,Perfil_Area!$L$4*RANDBETWEEN(85,115)/100))))</f>
        <v>3.5015</v>
      </c>
    </row>
    <row r="6860" ht="15.0" customHeight="1">
      <c r="A6860" s="45">
        <v>45678.375</v>
      </c>
      <c r="B6860" s="35">
        <v>9.0</v>
      </c>
      <c r="C6860" s="35" t="s">
        <v>129</v>
      </c>
      <c r="D6860" s="40" t="s">
        <v>44</v>
      </c>
      <c r="E6860" s="35" t="s">
        <v>174</v>
      </c>
      <c r="F6860" s="46">
        <f>IF(Cadastro_Cargas!$E$14=0,0,IF(Perfil_Area!$L$6=0,0,MIN(Cadastro_Cargas!$E$14,MAX(Cadastro_Cargas!$F$14,Perfil_Area!$L$6*RANDBETWEEN(85,115)/100))))</f>
        <v>0.4531</v>
      </c>
    </row>
    <row r="6861" ht="15.0" customHeight="1">
      <c r="A6861" s="45">
        <v>45678.375</v>
      </c>
      <c r="B6861" s="35">
        <v>9.0</v>
      </c>
      <c r="C6861" s="35" t="s">
        <v>129</v>
      </c>
      <c r="D6861" s="41" t="s">
        <v>56</v>
      </c>
      <c r="E6861" s="35" t="s">
        <v>174</v>
      </c>
      <c r="F6861" s="46">
        <f>IF(Cadastro_Cargas!$E$15=0,0,IF(Perfil_Area!$L$8=0,0,MIN(Cadastro_Cargas!$E$15,MAX(Cadastro_Cargas!$F$15,Perfil_Area!$L$8*RANDBETWEEN(85,115)/100))))</f>
        <v>0</v>
      </c>
    </row>
    <row r="6862" ht="15.0" customHeight="1">
      <c r="A6862" s="45">
        <v>45678.4166666667</v>
      </c>
      <c r="B6862" s="35">
        <v>10.0</v>
      </c>
      <c r="C6862" s="35" t="s">
        <v>128</v>
      </c>
      <c r="D6862" s="36" t="s">
        <v>104</v>
      </c>
      <c r="E6862" s="35" t="s">
        <v>173</v>
      </c>
      <c r="F6862" s="46">
        <f>IF(Cadastro_Cargas!$E$2=0,0,IF(Perfil_Area!$M$9=0,0,MIN(Cadastro_Cargas!$E$2,MAX(Cadastro_Cargas!$F$2,Perfil_Area!$M$9*RANDBETWEEN(85,115)/100))))</f>
        <v>0</v>
      </c>
    </row>
    <row r="6863" ht="15.0" customHeight="1">
      <c r="A6863" s="45">
        <v>45678.4166666667</v>
      </c>
      <c r="B6863" s="35">
        <v>10.0</v>
      </c>
      <c r="C6863" s="35" t="s">
        <v>128</v>
      </c>
      <c r="D6863" s="36" t="s">
        <v>105</v>
      </c>
      <c r="E6863" s="35" t="s">
        <v>173</v>
      </c>
      <c r="F6863" s="46">
        <f>IF(Cadastro_Cargas!$E$3=0,0,IF(Perfil_Area!$M$11=0,0,MIN(Cadastro_Cargas!$E$3,MAX(Cadastro_Cargas!$F$3,Perfil_Area!$M$11*RANDBETWEEN(85,115)/100))))</f>
        <v>0</v>
      </c>
    </row>
    <row r="6864" ht="15.0" customHeight="1">
      <c r="A6864" s="45">
        <v>45678.4166666667</v>
      </c>
      <c r="B6864" s="35">
        <v>10.0</v>
      </c>
      <c r="C6864" s="35" t="s">
        <v>128</v>
      </c>
      <c r="D6864" s="36" t="s">
        <v>106</v>
      </c>
      <c r="E6864" s="35" t="s">
        <v>173</v>
      </c>
      <c r="F6864" s="46">
        <f>IF(Cadastro_Cargas!$E$4=0,0,IF(Perfil_Area!$M$13=0,0,MIN(Cadastro_Cargas!$E$4,MAX(Cadastro_Cargas!$F$4,Perfil_Area!$M$13*RANDBETWEEN(85,115)/100))))</f>
        <v>0</v>
      </c>
    </row>
    <row r="6865" ht="15.0" customHeight="1">
      <c r="A6865" s="45">
        <v>45678.4166666667</v>
      </c>
      <c r="B6865" s="35">
        <v>10.0</v>
      </c>
      <c r="C6865" s="35" t="s">
        <v>128</v>
      </c>
      <c r="D6865" s="36" t="s">
        <v>107</v>
      </c>
      <c r="E6865" s="35" t="s">
        <v>173</v>
      </c>
      <c r="F6865" s="46">
        <f>IF(Cadastro_Cargas!$E$5=0,0,IF(Perfil_Area!$M$15=0,0,MIN(Cadastro_Cargas!$E$5,MAX(Cadastro_Cargas!$F$5,Perfil_Area!$M$15*RANDBETWEEN(85,115)/100))))</f>
        <v>0.18</v>
      </c>
    </row>
    <row r="6866" ht="15.0" customHeight="1">
      <c r="A6866" s="45">
        <v>45678.4166666667</v>
      </c>
      <c r="B6866" s="35">
        <v>10.0</v>
      </c>
      <c r="C6866" s="35" t="s">
        <v>128</v>
      </c>
      <c r="D6866" s="39" t="s">
        <v>31</v>
      </c>
      <c r="E6866" s="35" t="s">
        <v>174</v>
      </c>
      <c r="F6866" s="46">
        <f>IF(Cadastro_Cargas!$E$6=0,0,IF(Perfil_Area!$M$3=0,0,MIN(Cadastro_Cargas!$E$6,MAX(Cadastro_Cargas!$F$6,Perfil_Area!$M$3*RANDBETWEEN(85,115)/100))))</f>
        <v>2.02</v>
      </c>
    </row>
    <row r="6867" ht="15.0" customHeight="1">
      <c r="A6867" s="45">
        <v>45678.4166666667</v>
      </c>
      <c r="B6867" s="35">
        <v>10.0</v>
      </c>
      <c r="C6867" s="35" t="s">
        <v>128</v>
      </c>
      <c r="D6867" s="40" t="s">
        <v>44</v>
      </c>
      <c r="E6867" s="35" t="s">
        <v>174</v>
      </c>
      <c r="F6867" s="46">
        <f>IF(Cadastro_Cargas!$E$7=0,0,IF(Perfil_Area!$M$5=0,0,MIN(Cadastro_Cargas!$E$7,MAX(Cadastro_Cargas!$F$7,Perfil_Area!$M$5*RANDBETWEEN(85,115)/100))))</f>
        <v>0.274</v>
      </c>
    </row>
    <row r="6868" ht="15.0" customHeight="1">
      <c r="A6868" s="45">
        <v>45678.4166666667</v>
      </c>
      <c r="B6868" s="35">
        <v>10.0</v>
      </c>
      <c r="C6868" s="35" t="s">
        <v>128</v>
      </c>
      <c r="D6868" s="41" t="s">
        <v>56</v>
      </c>
      <c r="E6868" s="35" t="s">
        <v>174</v>
      </c>
      <c r="F6868" s="46">
        <f>IF(Cadastro_Cargas!$E$8=0,0,IF(Perfil_Area!$M$7=0,0,MIN(Cadastro_Cargas!$E$8,MAX(Cadastro_Cargas!$F$8,Perfil_Area!$M$7*RANDBETWEEN(85,115)/100))))</f>
        <v>0</v>
      </c>
    </row>
    <row r="6869" ht="15.0" customHeight="1">
      <c r="A6869" s="45">
        <v>45678.4166666667</v>
      </c>
      <c r="B6869" s="35">
        <v>10.0</v>
      </c>
      <c r="C6869" s="35" t="s">
        <v>129</v>
      </c>
      <c r="D6869" s="36" t="s">
        <v>104</v>
      </c>
      <c r="E6869" s="35" t="s">
        <v>173</v>
      </c>
      <c r="F6869" s="46">
        <f>IF(Cadastro_Cargas!$E$9=0,0,IF(Perfil_Area!$M$10=0,0,MIN(Cadastro_Cargas!$E$9,MAX(Cadastro_Cargas!$F$9,Perfil_Area!$M$10*RANDBETWEEN(85,115)/100))))</f>
        <v>0</v>
      </c>
    </row>
    <row r="6870" ht="15.0" customHeight="1">
      <c r="A6870" s="45">
        <v>45678.4166666667</v>
      </c>
      <c r="B6870" s="35">
        <v>10.0</v>
      </c>
      <c r="C6870" s="35" t="s">
        <v>129</v>
      </c>
      <c r="D6870" s="36" t="s">
        <v>105</v>
      </c>
      <c r="E6870" s="35" t="s">
        <v>173</v>
      </c>
      <c r="F6870" s="46">
        <f>IF(Cadastro_Cargas!$E$10=0,0,IF(Perfil_Area!$M$12=0,0,MIN(Cadastro_Cargas!$E$10,MAX(Cadastro_Cargas!$F$10,Perfil_Area!$M$12*RANDBETWEEN(85,115)/100))))</f>
        <v>0</v>
      </c>
    </row>
    <row r="6871" ht="15.0" customHeight="1">
      <c r="A6871" s="45">
        <v>45678.4166666667</v>
      </c>
      <c r="B6871" s="35">
        <v>10.0</v>
      </c>
      <c r="C6871" s="35" t="s">
        <v>129</v>
      </c>
      <c r="D6871" s="36" t="s">
        <v>106</v>
      </c>
      <c r="E6871" s="35" t="s">
        <v>173</v>
      </c>
      <c r="F6871" s="46">
        <f>IF(Cadastro_Cargas!$E$11=0,0,IF(Perfil_Area!$M$14=0,0,MIN(Cadastro_Cargas!$E$11,MAX(Cadastro_Cargas!$F$11,Perfil_Area!$M$14*RANDBETWEEN(85,115)/100))))</f>
        <v>2.367013373</v>
      </c>
    </row>
    <row r="6872" ht="15.0" customHeight="1">
      <c r="A6872" s="45">
        <v>45678.4166666667</v>
      </c>
      <c r="B6872" s="35">
        <v>10.0</v>
      </c>
      <c r="C6872" s="35" t="s">
        <v>129</v>
      </c>
      <c r="D6872" s="36" t="s">
        <v>107</v>
      </c>
      <c r="E6872" s="35" t="s">
        <v>173</v>
      </c>
      <c r="F6872" s="46">
        <f>IF(Cadastro_Cargas!$E$12=0,0,IF(Perfil_Area!$M$16=0,0,MIN(Cadastro_Cargas!$E$12,MAX(Cadastro_Cargas!$F$12,Perfil_Area!$M$16*RANDBETWEEN(85,115)/100))))</f>
        <v>0.2</v>
      </c>
    </row>
    <row r="6873" ht="15.0" customHeight="1">
      <c r="A6873" s="45">
        <v>45678.4166666667</v>
      </c>
      <c r="B6873" s="35">
        <v>10.0</v>
      </c>
      <c r="C6873" s="35" t="s">
        <v>129</v>
      </c>
      <c r="D6873" s="39" t="s">
        <v>31</v>
      </c>
      <c r="E6873" s="35" t="s">
        <v>174</v>
      </c>
      <c r="F6873" s="46">
        <f>IF(Cadastro_Cargas!$E$13=0,0,IF(Perfil_Area!$M$4=0,0,MIN(Cadastro_Cargas!$E$13,MAX(Cadastro_Cargas!$F$13,Perfil_Area!$M$4*RANDBETWEEN(85,115)/100))))</f>
        <v>3.16625</v>
      </c>
    </row>
    <row r="6874" ht="15.0" customHeight="1">
      <c r="A6874" s="45">
        <v>45678.4166666667</v>
      </c>
      <c r="B6874" s="35">
        <v>10.0</v>
      </c>
      <c r="C6874" s="35" t="s">
        <v>129</v>
      </c>
      <c r="D6874" s="40" t="s">
        <v>44</v>
      </c>
      <c r="E6874" s="35" t="s">
        <v>174</v>
      </c>
      <c r="F6874" s="46">
        <f>IF(Cadastro_Cargas!$E$14=0,0,IF(Perfil_Area!$M$6=0,0,MIN(Cadastro_Cargas!$E$14,MAX(Cadastro_Cargas!$F$14,Perfil_Area!$M$6*RANDBETWEEN(85,115)/100))))</f>
        <v>0.39794</v>
      </c>
    </row>
    <row r="6875" ht="15.0" customHeight="1">
      <c r="A6875" s="45">
        <v>45678.4166666667</v>
      </c>
      <c r="B6875" s="35">
        <v>10.0</v>
      </c>
      <c r="C6875" s="35" t="s">
        <v>129</v>
      </c>
      <c r="D6875" s="41" t="s">
        <v>56</v>
      </c>
      <c r="E6875" s="35" t="s">
        <v>174</v>
      </c>
      <c r="F6875" s="46">
        <f>IF(Cadastro_Cargas!$E$15=0,0,IF(Perfil_Area!$M$8=0,0,MIN(Cadastro_Cargas!$E$15,MAX(Cadastro_Cargas!$F$15,Perfil_Area!$M$8*RANDBETWEEN(85,115)/100))))</f>
        <v>0</v>
      </c>
    </row>
    <row r="6876" ht="15.0" customHeight="1">
      <c r="A6876" s="45">
        <v>45678.4583333333</v>
      </c>
      <c r="B6876" s="35">
        <v>11.0</v>
      </c>
      <c r="C6876" s="35" t="s">
        <v>128</v>
      </c>
      <c r="D6876" s="36" t="s">
        <v>104</v>
      </c>
      <c r="E6876" s="35" t="s">
        <v>173</v>
      </c>
      <c r="F6876" s="46">
        <f>IF(Cadastro_Cargas!$E$2=0,0,IF(Perfil_Area!$N$9=0,0,MIN(Cadastro_Cargas!$E$2,MAX(Cadastro_Cargas!$F$2,Perfil_Area!$N$9*RANDBETWEEN(85,115)/100))))</f>
        <v>0</v>
      </c>
    </row>
    <row r="6877" ht="15.0" customHeight="1">
      <c r="A6877" s="45">
        <v>45678.4583333333</v>
      </c>
      <c r="B6877" s="35">
        <v>11.0</v>
      </c>
      <c r="C6877" s="35" t="s">
        <v>128</v>
      </c>
      <c r="D6877" s="36" t="s">
        <v>105</v>
      </c>
      <c r="E6877" s="35" t="s">
        <v>173</v>
      </c>
      <c r="F6877" s="46">
        <f>IF(Cadastro_Cargas!$E$3=0,0,IF(Perfil_Area!$N$11=0,0,MIN(Cadastro_Cargas!$E$3,MAX(Cadastro_Cargas!$F$3,Perfil_Area!$N$11*RANDBETWEEN(85,115)/100))))</f>
        <v>0</v>
      </c>
    </row>
    <row r="6878" ht="15.0" customHeight="1">
      <c r="A6878" s="45">
        <v>45678.4583333333</v>
      </c>
      <c r="B6878" s="35">
        <v>11.0</v>
      </c>
      <c r="C6878" s="35" t="s">
        <v>128</v>
      </c>
      <c r="D6878" s="36" t="s">
        <v>106</v>
      </c>
      <c r="E6878" s="35" t="s">
        <v>173</v>
      </c>
      <c r="F6878" s="46">
        <f>IF(Cadastro_Cargas!$E$4=0,0,IF(Perfil_Area!$N$13=0,0,MIN(Cadastro_Cargas!$E$4,MAX(Cadastro_Cargas!$F$4,Perfil_Area!$N$13*RANDBETWEEN(85,115)/100))))</f>
        <v>0</v>
      </c>
    </row>
    <row r="6879" ht="15.0" customHeight="1">
      <c r="A6879" s="45">
        <v>45678.4583333333</v>
      </c>
      <c r="B6879" s="35">
        <v>11.0</v>
      </c>
      <c r="C6879" s="35" t="s">
        <v>128</v>
      </c>
      <c r="D6879" s="36" t="s">
        <v>107</v>
      </c>
      <c r="E6879" s="35" t="s">
        <v>173</v>
      </c>
      <c r="F6879" s="46">
        <f>IF(Cadastro_Cargas!$E$5=0,0,IF(Perfil_Area!$N$15=0,0,MIN(Cadastro_Cargas!$E$5,MAX(Cadastro_Cargas!$F$5,Perfil_Area!$N$15*RANDBETWEEN(85,115)/100))))</f>
        <v>0.194</v>
      </c>
    </row>
    <row r="6880" ht="15.0" customHeight="1">
      <c r="A6880" s="45">
        <v>45678.4583333333</v>
      </c>
      <c r="B6880" s="35">
        <v>11.0</v>
      </c>
      <c r="C6880" s="35" t="s">
        <v>128</v>
      </c>
      <c r="D6880" s="39" t="s">
        <v>31</v>
      </c>
      <c r="E6880" s="35" t="s">
        <v>174</v>
      </c>
      <c r="F6880" s="46">
        <f>IF(Cadastro_Cargas!$E$6=0,0,IF(Perfil_Area!$N$3=0,0,MIN(Cadastro_Cargas!$E$6,MAX(Cadastro_Cargas!$F$6,Perfil_Area!$N$3*RANDBETWEEN(85,115)/100))))</f>
        <v>1.8382</v>
      </c>
    </row>
    <row r="6881" ht="15.0" customHeight="1">
      <c r="A6881" s="45">
        <v>45678.4583333333</v>
      </c>
      <c r="B6881" s="35">
        <v>11.0</v>
      </c>
      <c r="C6881" s="35" t="s">
        <v>128</v>
      </c>
      <c r="D6881" s="40" t="s">
        <v>44</v>
      </c>
      <c r="E6881" s="35" t="s">
        <v>174</v>
      </c>
      <c r="F6881" s="46">
        <f>IF(Cadastro_Cargas!$E$7=0,0,IF(Perfil_Area!$N$5=0,0,MIN(Cadastro_Cargas!$E$7,MAX(Cadastro_Cargas!$F$7,Perfil_Area!$N$5*RANDBETWEEN(85,115)/100))))</f>
        <v>0.32568</v>
      </c>
    </row>
    <row r="6882" ht="15.0" customHeight="1">
      <c r="A6882" s="45">
        <v>45678.4583333333</v>
      </c>
      <c r="B6882" s="35">
        <v>11.0</v>
      </c>
      <c r="C6882" s="35" t="s">
        <v>128</v>
      </c>
      <c r="D6882" s="41" t="s">
        <v>56</v>
      </c>
      <c r="E6882" s="35" t="s">
        <v>174</v>
      </c>
      <c r="F6882" s="46">
        <f>IF(Cadastro_Cargas!$E$8=0,0,IF(Perfil_Area!$N$7=0,0,MIN(Cadastro_Cargas!$E$8,MAX(Cadastro_Cargas!$F$8,Perfil_Area!$N$7*RANDBETWEEN(85,115)/100))))</f>
        <v>0</v>
      </c>
    </row>
    <row r="6883" ht="15.0" customHeight="1">
      <c r="A6883" s="45">
        <v>45678.4583333333</v>
      </c>
      <c r="B6883" s="35">
        <v>11.0</v>
      </c>
      <c r="C6883" s="35" t="s">
        <v>129</v>
      </c>
      <c r="D6883" s="36" t="s">
        <v>104</v>
      </c>
      <c r="E6883" s="35" t="s">
        <v>173</v>
      </c>
      <c r="F6883" s="46">
        <f>IF(Cadastro_Cargas!$E$9=0,0,IF(Perfil_Area!$N$10=0,0,MIN(Cadastro_Cargas!$E$9,MAX(Cadastro_Cargas!$F$9,Perfil_Area!$N$10*RANDBETWEEN(85,115)/100))))</f>
        <v>0</v>
      </c>
    </row>
    <row r="6884" ht="15.0" customHeight="1">
      <c r="A6884" s="45">
        <v>45678.4583333333</v>
      </c>
      <c r="B6884" s="35">
        <v>11.0</v>
      </c>
      <c r="C6884" s="35" t="s">
        <v>129</v>
      </c>
      <c r="D6884" s="36" t="s">
        <v>105</v>
      </c>
      <c r="E6884" s="35" t="s">
        <v>173</v>
      </c>
      <c r="F6884" s="46">
        <f>IF(Cadastro_Cargas!$E$10=0,0,IF(Perfil_Area!$N$12=0,0,MIN(Cadastro_Cargas!$E$10,MAX(Cadastro_Cargas!$F$10,Perfil_Area!$N$12*RANDBETWEEN(85,115)/100))))</f>
        <v>0</v>
      </c>
    </row>
    <row r="6885" ht="15.0" customHeight="1">
      <c r="A6885" s="45">
        <v>45678.4583333333</v>
      </c>
      <c r="B6885" s="35">
        <v>11.0</v>
      </c>
      <c r="C6885" s="35" t="s">
        <v>129</v>
      </c>
      <c r="D6885" s="36" t="s">
        <v>106</v>
      </c>
      <c r="E6885" s="35" t="s">
        <v>173</v>
      </c>
      <c r="F6885" s="46">
        <f>IF(Cadastro_Cargas!$E$11=0,0,IF(Perfil_Area!$N$14=0,0,MIN(Cadastro_Cargas!$E$11,MAX(Cadastro_Cargas!$F$11,Perfil_Area!$N$14*RANDBETWEEN(85,115)/100))))</f>
        <v>2.367013373</v>
      </c>
    </row>
    <row r="6886" ht="15.0" customHeight="1">
      <c r="A6886" s="45">
        <v>45678.4583333333</v>
      </c>
      <c r="B6886" s="35">
        <v>11.0</v>
      </c>
      <c r="C6886" s="35" t="s">
        <v>129</v>
      </c>
      <c r="D6886" s="36" t="s">
        <v>107</v>
      </c>
      <c r="E6886" s="35" t="s">
        <v>173</v>
      </c>
      <c r="F6886" s="46">
        <f>IF(Cadastro_Cargas!$E$12=0,0,IF(Perfil_Area!$N$16=0,0,MIN(Cadastro_Cargas!$E$12,MAX(Cadastro_Cargas!$F$12,Perfil_Area!$N$16*RANDBETWEEN(85,115)/100))))</f>
        <v>0.2</v>
      </c>
    </row>
    <row r="6887" ht="15.0" customHeight="1">
      <c r="A6887" s="45">
        <v>45678.4583333333</v>
      </c>
      <c r="B6887" s="35">
        <v>11.0</v>
      </c>
      <c r="C6887" s="35" t="s">
        <v>129</v>
      </c>
      <c r="D6887" s="39" t="s">
        <v>31</v>
      </c>
      <c r="E6887" s="35" t="s">
        <v>174</v>
      </c>
      <c r="F6887" s="46">
        <f>IF(Cadastro_Cargas!$E$13=0,0,IF(Perfil_Area!$N$4=0,0,MIN(Cadastro_Cargas!$E$13,MAX(Cadastro_Cargas!$F$13,Perfil_Area!$N$4*RANDBETWEEN(85,115)/100))))</f>
        <v>3.725</v>
      </c>
    </row>
    <row r="6888" ht="15.0" customHeight="1">
      <c r="A6888" s="45">
        <v>45678.4583333333</v>
      </c>
      <c r="B6888" s="35">
        <v>11.0</v>
      </c>
      <c r="C6888" s="35" t="s">
        <v>129</v>
      </c>
      <c r="D6888" s="40" t="s">
        <v>44</v>
      </c>
      <c r="E6888" s="35" t="s">
        <v>174</v>
      </c>
      <c r="F6888" s="46">
        <f>IF(Cadastro_Cargas!$E$14=0,0,IF(Perfil_Area!$N$6=0,0,MIN(Cadastro_Cargas!$E$14,MAX(Cadastro_Cargas!$F$14,Perfil_Area!$N$6*RANDBETWEEN(85,115)/100))))</f>
        <v>0.514</v>
      </c>
    </row>
    <row r="6889" ht="15.0" customHeight="1">
      <c r="A6889" s="45">
        <v>45678.4583333333</v>
      </c>
      <c r="B6889" s="35">
        <v>11.0</v>
      </c>
      <c r="C6889" s="35" t="s">
        <v>129</v>
      </c>
      <c r="D6889" s="41" t="s">
        <v>56</v>
      </c>
      <c r="E6889" s="35" t="s">
        <v>174</v>
      </c>
      <c r="F6889" s="46">
        <f>IF(Cadastro_Cargas!$E$15=0,0,IF(Perfil_Area!$N$8=0,0,MIN(Cadastro_Cargas!$E$15,MAX(Cadastro_Cargas!$F$15,Perfil_Area!$N$8*RANDBETWEEN(85,115)/100))))</f>
        <v>0</v>
      </c>
    </row>
    <row r="6890" ht="15.0" customHeight="1">
      <c r="A6890" s="45">
        <v>45678.5</v>
      </c>
      <c r="B6890" s="35">
        <v>12.0</v>
      </c>
      <c r="C6890" s="35" t="s">
        <v>128</v>
      </c>
      <c r="D6890" s="36" t="s">
        <v>104</v>
      </c>
      <c r="E6890" s="35" t="s">
        <v>173</v>
      </c>
      <c r="F6890" s="46">
        <f>IF(Cadastro_Cargas!$E$2=0,0,IF(Perfil_Area!$O$9=0,0,MIN(Cadastro_Cargas!$E$2,MAX(Cadastro_Cargas!$F$2,Perfil_Area!$O$9*RANDBETWEEN(85,115)/100))))</f>
        <v>0</v>
      </c>
    </row>
    <row r="6891" ht="15.0" customHeight="1">
      <c r="A6891" s="45">
        <v>45678.5</v>
      </c>
      <c r="B6891" s="35">
        <v>12.0</v>
      </c>
      <c r="C6891" s="35" t="s">
        <v>128</v>
      </c>
      <c r="D6891" s="36" t="s">
        <v>105</v>
      </c>
      <c r="E6891" s="35" t="s">
        <v>173</v>
      </c>
      <c r="F6891" s="46">
        <f>IF(Cadastro_Cargas!$E$3=0,0,IF(Perfil_Area!$O$11=0,0,MIN(Cadastro_Cargas!$E$3,MAX(Cadastro_Cargas!$F$3,Perfil_Area!$O$11*RANDBETWEEN(85,115)/100))))</f>
        <v>0</v>
      </c>
    </row>
    <row r="6892" ht="15.0" customHeight="1">
      <c r="A6892" s="45">
        <v>45678.5</v>
      </c>
      <c r="B6892" s="35">
        <v>12.0</v>
      </c>
      <c r="C6892" s="35" t="s">
        <v>128</v>
      </c>
      <c r="D6892" s="36" t="s">
        <v>106</v>
      </c>
      <c r="E6892" s="35" t="s">
        <v>173</v>
      </c>
      <c r="F6892" s="46">
        <f>IF(Cadastro_Cargas!$E$4=0,0,IF(Perfil_Area!$O$13=0,0,MIN(Cadastro_Cargas!$E$4,MAX(Cadastro_Cargas!$F$4,Perfil_Area!$O$13*RANDBETWEEN(85,115)/100))))</f>
        <v>0</v>
      </c>
    </row>
    <row r="6893" ht="15.0" customHeight="1">
      <c r="A6893" s="45">
        <v>45678.5</v>
      </c>
      <c r="B6893" s="35">
        <v>12.0</v>
      </c>
      <c r="C6893" s="35" t="s">
        <v>128</v>
      </c>
      <c r="D6893" s="36" t="s">
        <v>107</v>
      </c>
      <c r="E6893" s="35" t="s">
        <v>173</v>
      </c>
      <c r="F6893" s="46">
        <f>IF(Cadastro_Cargas!$E$5=0,0,IF(Perfil_Area!$O$15=0,0,MIN(Cadastro_Cargas!$E$5,MAX(Cadastro_Cargas!$F$5,Perfil_Area!$O$15*RANDBETWEEN(85,115)/100))))</f>
        <v>0.2</v>
      </c>
    </row>
    <row r="6894" ht="15.0" customHeight="1">
      <c r="A6894" s="45">
        <v>45678.5</v>
      </c>
      <c r="B6894" s="35">
        <v>12.0</v>
      </c>
      <c r="C6894" s="35" t="s">
        <v>128</v>
      </c>
      <c r="D6894" s="39" t="s">
        <v>31</v>
      </c>
      <c r="E6894" s="35" t="s">
        <v>174</v>
      </c>
      <c r="F6894" s="46">
        <f>IF(Cadastro_Cargas!$E$6=0,0,IF(Perfil_Area!$O$3=0,0,MIN(Cadastro_Cargas!$E$6,MAX(Cadastro_Cargas!$F$6,Perfil_Area!$O$3*RANDBETWEEN(85,115)/100))))</f>
        <v>1.9392</v>
      </c>
    </row>
    <row r="6895" ht="15.0" customHeight="1">
      <c r="A6895" s="45">
        <v>45678.5</v>
      </c>
      <c r="B6895" s="35">
        <v>12.0</v>
      </c>
      <c r="C6895" s="35" t="s">
        <v>128</v>
      </c>
      <c r="D6895" s="40" t="s">
        <v>44</v>
      </c>
      <c r="E6895" s="35" t="s">
        <v>174</v>
      </c>
      <c r="F6895" s="46">
        <f>IF(Cadastro_Cargas!$E$7=0,0,IF(Perfil_Area!$O$5=0,0,MIN(Cadastro_Cargas!$E$7,MAX(Cadastro_Cargas!$F$7,Perfil_Area!$O$5*RANDBETWEEN(85,115)/100))))</f>
        <v>0.354</v>
      </c>
    </row>
    <row r="6896" ht="15.0" customHeight="1">
      <c r="A6896" s="45">
        <v>45678.5</v>
      </c>
      <c r="B6896" s="35">
        <v>12.0</v>
      </c>
      <c r="C6896" s="35" t="s">
        <v>128</v>
      </c>
      <c r="D6896" s="41" t="s">
        <v>56</v>
      </c>
      <c r="E6896" s="35" t="s">
        <v>174</v>
      </c>
      <c r="F6896" s="46">
        <f>IF(Cadastro_Cargas!$E$8=0,0,IF(Perfil_Area!$O$7=0,0,MIN(Cadastro_Cargas!$E$8,MAX(Cadastro_Cargas!$F$8,Perfil_Area!$O$7*RANDBETWEEN(85,115)/100))))</f>
        <v>0</v>
      </c>
    </row>
    <row r="6897" ht="15.0" customHeight="1">
      <c r="A6897" s="45">
        <v>45678.5</v>
      </c>
      <c r="B6897" s="35">
        <v>12.0</v>
      </c>
      <c r="C6897" s="35" t="s">
        <v>129</v>
      </c>
      <c r="D6897" s="36" t="s">
        <v>104</v>
      </c>
      <c r="E6897" s="35" t="s">
        <v>173</v>
      </c>
      <c r="F6897" s="46">
        <f>IF(Cadastro_Cargas!$E$9=0,0,IF(Perfil_Area!$O$10=0,0,MIN(Cadastro_Cargas!$E$9,MAX(Cadastro_Cargas!$F$9,Perfil_Area!$O$10*RANDBETWEEN(85,115)/100))))</f>
        <v>0</v>
      </c>
    </row>
    <row r="6898" ht="15.0" customHeight="1">
      <c r="A6898" s="45">
        <v>45678.5</v>
      </c>
      <c r="B6898" s="35">
        <v>12.0</v>
      </c>
      <c r="C6898" s="35" t="s">
        <v>129</v>
      </c>
      <c r="D6898" s="36" t="s">
        <v>105</v>
      </c>
      <c r="E6898" s="35" t="s">
        <v>173</v>
      </c>
      <c r="F6898" s="46">
        <f>IF(Cadastro_Cargas!$E$10=0,0,IF(Perfil_Area!$O$12=0,0,MIN(Cadastro_Cargas!$E$10,MAX(Cadastro_Cargas!$F$10,Perfil_Area!$O$12*RANDBETWEEN(85,115)/100))))</f>
        <v>0</v>
      </c>
    </row>
    <row r="6899" ht="15.0" customHeight="1">
      <c r="A6899" s="45">
        <v>45678.5</v>
      </c>
      <c r="B6899" s="35">
        <v>12.0</v>
      </c>
      <c r="C6899" s="35" t="s">
        <v>129</v>
      </c>
      <c r="D6899" s="36" t="s">
        <v>106</v>
      </c>
      <c r="E6899" s="35" t="s">
        <v>173</v>
      </c>
      <c r="F6899" s="46">
        <f>IF(Cadastro_Cargas!$E$11=0,0,IF(Perfil_Area!$O$14=0,0,MIN(Cadastro_Cargas!$E$11,MAX(Cadastro_Cargas!$F$11,Perfil_Area!$O$14*RANDBETWEEN(85,115)/100))))</f>
        <v>2.367013373</v>
      </c>
    </row>
    <row r="6900" ht="15.0" customHeight="1">
      <c r="A6900" s="45">
        <v>45678.5</v>
      </c>
      <c r="B6900" s="35">
        <v>12.0</v>
      </c>
      <c r="C6900" s="35" t="s">
        <v>129</v>
      </c>
      <c r="D6900" s="36" t="s">
        <v>107</v>
      </c>
      <c r="E6900" s="35" t="s">
        <v>173</v>
      </c>
      <c r="F6900" s="46">
        <f>IF(Cadastro_Cargas!$E$12=0,0,IF(Perfil_Area!$O$16=0,0,MIN(Cadastro_Cargas!$E$12,MAX(Cadastro_Cargas!$F$12,Perfil_Area!$O$16*RANDBETWEEN(85,115)/100))))</f>
        <v>0.186</v>
      </c>
    </row>
    <row r="6901" ht="15.0" customHeight="1">
      <c r="A6901" s="45">
        <v>45678.5</v>
      </c>
      <c r="B6901" s="35">
        <v>12.0</v>
      </c>
      <c r="C6901" s="35" t="s">
        <v>129</v>
      </c>
      <c r="D6901" s="39" t="s">
        <v>31</v>
      </c>
      <c r="E6901" s="35" t="s">
        <v>174</v>
      </c>
      <c r="F6901" s="46">
        <f>IF(Cadastro_Cargas!$E$13=0,0,IF(Perfil_Area!$O$4=0,0,MIN(Cadastro_Cargas!$E$13,MAX(Cadastro_Cargas!$F$13,Perfil_Area!$O$4*RANDBETWEEN(85,115)/100))))</f>
        <v>3.725</v>
      </c>
    </row>
    <row r="6902" ht="15.0" customHeight="1">
      <c r="A6902" s="45">
        <v>45678.5</v>
      </c>
      <c r="B6902" s="35">
        <v>12.0</v>
      </c>
      <c r="C6902" s="35" t="s">
        <v>129</v>
      </c>
      <c r="D6902" s="40" t="s">
        <v>44</v>
      </c>
      <c r="E6902" s="35" t="s">
        <v>174</v>
      </c>
      <c r="F6902" s="46">
        <f>IF(Cadastro_Cargas!$E$14=0,0,IF(Perfil_Area!$O$6=0,0,MIN(Cadastro_Cargas!$E$14,MAX(Cadastro_Cargas!$F$14,Perfil_Area!$O$6*RANDBETWEEN(85,115)/100))))</f>
        <v>0.514</v>
      </c>
    </row>
    <row r="6903" ht="15.0" customHeight="1">
      <c r="A6903" s="45">
        <v>45678.5</v>
      </c>
      <c r="B6903" s="35">
        <v>12.0</v>
      </c>
      <c r="C6903" s="35" t="s">
        <v>129</v>
      </c>
      <c r="D6903" s="41" t="s">
        <v>56</v>
      </c>
      <c r="E6903" s="35" t="s">
        <v>174</v>
      </c>
      <c r="F6903" s="46">
        <f>IF(Cadastro_Cargas!$E$15=0,0,IF(Perfil_Area!$O$8=0,0,MIN(Cadastro_Cargas!$E$15,MAX(Cadastro_Cargas!$F$15,Perfil_Area!$O$8*RANDBETWEEN(85,115)/100))))</f>
        <v>0</v>
      </c>
    </row>
    <row r="6904" ht="15.0" customHeight="1">
      <c r="A6904" s="45">
        <v>45678.5416666667</v>
      </c>
      <c r="B6904" s="35">
        <v>13.0</v>
      </c>
      <c r="C6904" s="35" t="s">
        <v>128</v>
      </c>
      <c r="D6904" s="36" t="s">
        <v>104</v>
      </c>
      <c r="E6904" s="35" t="s">
        <v>173</v>
      </c>
      <c r="F6904" s="46">
        <f>IF(Cadastro_Cargas!$E$2=0,0,IF(Perfil_Area!$P$9=0,0,MIN(Cadastro_Cargas!$E$2,MAX(Cadastro_Cargas!$F$2,Perfil_Area!$P$9*RANDBETWEEN(85,115)/100))))</f>
        <v>0</v>
      </c>
    </row>
    <row r="6905" ht="15.0" customHeight="1">
      <c r="A6905" s="45">
        <v>45678.5416666667</v>
      </c>
      <c r="B6905" s="35">
        <v>13.0</v>
      </c>
      <c r="C6905" s="35" t="s">
        <v>128</v>
      </c>
      <c r="D6905" s="36" t="s">
        <v>105</v>
      </c>
      <c r="E6905" s="35" t="s">
        <v>173</v>
      </c>
      <c r="F6905" s="46">
        <f>IF(Cadastro_Cargas!$E$3=0,0,IF(Perfil_Area!$P$11=0,0,MIN(Cadastro_Cargas!$E$3,MAX(Cadastro_Cargas!$F$3,Perfil_Area!$P$11*RANDBETWEEN(85,115)/100))))</f>
        <v>0</v>
      </c>
    </row>
    <row r="6906" ht="15.0" customHeight="1">
      <c r="A6906" s="45">
        <v>45678.5416666667</v>
      </c>
      <c r="B6906" s="35">
        <v>13.0</v>
      </c>
      <c r="C6906" s="35" t="s">
        <v>128</v>
      </c>
      <c r="D6906" s="36" t="s">
        <v>106</v>
      </c>
      <c r="E6906" s="35" t="s">
        <v>173</v>
      </c>
      <c r="F6906" s="46">
        <f>IF(Cadastro_Cargas!$E$4=0,0,IF(Perfil_Area!$P$13=0,0,MIN(Cadastro_Cargas!$E$4,MAX(Cadastro_Cargas!$F$4,Perfil_Area!$P$13*RANDBETWEEN(85,115)/100))))</f>
        <v>0</v>
      </c>
    </row>
    <row r="6907" ht="15.0" customHeight="1">
      <c r="A6907" s="45">
        <v>45678.5416666667</v>
      </c>
      <c r="B6907" s="35">
        <v>13.0</v>
      </c>
      <c r="C6907" s="35" t="s">
        <v>128</v>
      </c>
      <c r="D6907" s="36" t="s">
        <v>107</v>
      </c>
      <c r="E6907" s="35" t="s">
        <v>173</v>
      </c>
      <c r="F6907" s="46">
        <f>IF(Cadastro_Cargas!$E$5=0,0,IF(Perfil_Area!$P$15=0,0,MIN(Cadastro_Cargas!$E$5,MAX(Cadastro_Cargas!$F$5,Perfil_Area!$P$15*RANDBETWEEN(85,115)/100))))</f>
        <v>0.2</v>
      </c>
    </row>
    <row r="6908" ht="15.0" customHeight="1">
      <c r="A6908" s="45">
        <v>45678.5416666667</v>
      </c>
      <c r="B6908" s="35">
        <v>13.0</v>
      </c>
      <c r="C6908" s="35" t="s">
        <v>128</v>
      </c>
      <c r="D6908" s="39" t="s">
        <v>31</v>
      </c>
      <c r="E6908" s="35" t="s">
        <v>174</v>
      </c>
      <c r="F6908" s="46">
        <f>IF(Cadastro_Cargas!$E$6=0,0,IF(Perfil_Area!$P$3=0,0,MIN(Cadastro_Cargas!$E$6,MAX(Cadastro_Cargas!$F$6,Perfil_Area!$P$3*RANDBETWEEN(85,115)/100))))</f>
        <v>2.02</v>
      </c>
    </row>
    <row r="6909" ht="15.0" customHeight="1">
      <c r="A6909" s="45">
        <v>45678.5416666667</v>
      </c>
      <c r="B6909" s="35">
        <v>13.0</v>
      </c>
      <c r="C6909" s="35" t="s">
        <v>128</v>
      </c>
      <c r="D6909" s="40" t="s">
        <v>44</v>
      </c>
      <c r="E6909" s="35" t="s">
        <v>174</v>
      </c>
      <c r="F6909" s="46">
        <f>IF(Cadastro_Cargas!$E$7=0,0,IF(Perfil_Area!$P$5=0,0,MIN(Cadastro_Cargas!$E$7,MAX(Cadastro_Cargas!$F$7,Perfil_Area!$P$5*RANDBETWEEN(85,115)/100))))</f>
        <v>0.354</v>
      </c>
    </row>
    <row r="6910" ht="15.0" customHeight="1">
      <c r="A6910" s="45">
        <v>45678.5416666667</v>
      </c>
      <c r="B6910" s="35">
        <v>13.0</v>
      </c>
      <c r="C6910" s="35" t="s">
        <v>128</v>
      </c>
      <c r="D6910" s="41" t="s">
        <v>56</v>
      </c>
      <c r="E6910" s="35" t="s">
        <v>174</v>
      </c>
      <c r="F6910" s="46">
        <f>IF(Cadastro_Cargas!$E$8=0,0,IF(Perfil_Area!$P$7=0,0,MIN(Cadastro_Cargas!$E$8,MAX(Cadastro_Cargas!$F$8,Perfil_Area!$P$7*RANDBETWEEN(85,115)/100))))</f>
        <v>0</v>
      </c>
    </row>
    <row r="6911" ht="15.0" customHeight="1">
      <c r="A6911" s="45">
        <v>45678.5416666667</v>
      </c>
      <c r="B6911" s="35">
        <v>13.0</v>
      </c>
      <c r="C6911" s="35" t="s">
        <v>129</v>
      </c>
      <c r="D6911" s="36" t="s">
        <v>104</v>
      </c>
      <c r="E6911" s="35" t="s">
        <v>173</v>
      </c>
      <c r="F6911" s="46">
        <f>IF(Cadastro_Cargas!$E$9=0,0,IF(Perfil_Area!$P$10=0,0,MIN(Cadastro_Cargas!$E$9,MAX(Cadastro_Cargas!$F$9,Perfil_Area!$P$10*RANDBETWEEN(85,115)/100))))</f>
        <v>0</v>
      </c>
    </row>
    <row r="6912" ht="15.0" customHeight="1">
      <c r="A6912" s="45">
        <v>45678.5416666667</v>
      </c>
      <c r="B6912" s="35">
        <v>13.0</v>
      </c>
      <c r="C6912" s="35" t="s">
        <v>129</v>
      </c>
      <c r="D6912" s="36" t="s">
        <v>105</v>
      </c>
      <c r="E6912" s="35" t="s">
        <v>173</v>
      </c>
      <c r="F6912" s="46">
        <f>IF(Cadastro_Cargas!$E$10=0,0,IF(Perfil_Area!$P$12=0,0,MIN(Cadastro_Cargas!$E$10,MAX(Cadastro_Cargas!$F$10,Perfil_Area!$P$12*RANDBETWEEN(85,115)/100))))</f>
        <v>0</v>
      </c>
    </row>
    <row r="6913" ht="15.0" customHeight="1">
      <c r="A6913" s="45">
        <v>45678.5416666667</v>
      </c>
      <c r="B6913" s="35">
        <v>13.0</v>
      </c>
      <c r="C6913" s="35" t="s">
        <v>129</v>
      </c>
      <c r="D6913" s="36" t="s">
        <v>106</v>
      </c>
      <c r="E6913" s="35" t="s">
        <v>173</v>
      </c>
      <c r="F6913" s="46">
        <f>IF(Cadastro_Cargas!$E$11=0,0,IF(Perfil_Area!$P$14=0,0,MIN(Cadastro_Cargas!$E$11,MAX(Cadastro_Cargas!$F$11,Perfil_Area!$P$14*RANDBETWEEN(85,115)/100))))</f>
        <v>2.282603269</v>
      </c>
    </row>
    <row r="6914" ht="15.0" customHeight="1">
      <c r="A6914" s="45">
        <v>45678.5416666667</v>
      </c>
      <c r="B6914" s="35">
        <v>13.0</v>
      </c>
      <c r="C6914" s="35" t="s">
        <v>129</v>
      </c>
      <c r="D6914" s="36" t="s">
        <v>107</v>
      </c>
      <c r="E6914" s="35" t="s">
        <v>173</v>
      </c>
      <c r="F6914" s="46">
        <f>IF(Cadastro_Cargas!$E$12=0,0,IF(Perfil_Area!$P$16=0,0,MIN(Cadastro_Cargas!$E$12,MAX(Cadastro_Cargas!$F$12,Perfil_Area!$P$16*RANDBETWEEN(85,115)/100))))</f>
        <v>0.176</v>
      </c>
    </row>
    <row r="6915" ht="15.0" customHeight="1">
      <c r="A6915" s="45">
        <v>45678.5416666667</v>
      </c>
      <c r="B6915" s="35">
        <v>13.0</v>
      </c>
      <c r="C6915" s="35" t="s">
        <v>129</v>
      </c>
      <c r="D6915" s="39" t="s">
        <v>31</v>
      </c>
      <c r="E6915" s="35" t="s">
        <v>174</v>
      </c>
      <c r="F6915" s="46">
        <f>IF(Cadastro_Cargas!$E$13=0,0,IF(Perfil_Area!$P$4=0,0,MIN(Cadastro_Cargas!$E$13,MAX(Cadastro_Cargas!$F$13,Perfil_Area!$P$4*RANDBETWEEN(85,115)/100))))</f>
        <v>3.725</v>
      </c>
    </row>
    <row r="6916" ht="15.0" customHeight="1">
      <c r="A6916" s="45">
        <v>45678.5416666667</v>
      </c>
      <c r="B6916" s="35">
        <v>13.0</v>
      </c>
      <c r="C6916" s="35" t="s">
        <v>129</v>
      </c>
      <c r="D6916" s="40" t="s">
        <v>44</v>
      </c>
      <c r="E6916" s="35" t="s">
        <v>174</v>
      </c>
      <c r="F6916" s="46">
        <f>IF(Cadastro_Cargas!$E$14=0,0,IF(Perfil_Area!$P$6=0,0,MIN(Cadastro_Cargas!$E$14,MAX(Cadastro_Cargas!$F$14,Perfil_Area!$P$6*RANDBETWEEN(85,115)/100))))</f>
        <v>0.514</v>
      </c>
    </row>
    <row r="6917" ht="15.0" customHeight="1">
      <c r="A6917" s="45">
        <v>45678.5416666667</v>
      </c>
      <c r="B6917" s="35">
        <v>13.0</v>
      </c>
      <c r="C6917" s="35" t="s">
        <v>129</v>
      </c>
      <c r="D6917" s="41" t="s">
        <v>56</v>
      </c>
      <c r="E6917" s="35" t="s">
        <v>174</v>
      </c>
      <c r="F6917" s="46">
        <f>IF(Cadastro_Cargas!$E$15=0,0,IF(Perfil_Area!$P$8=0,0,MIN(Cadastro_Cargas!$E$15,MAX(Cadastro_Cargas!$F$15,Perfil_Area!$P$8*RANDBETWEEN(85,115)/100))))</f>
        <v>0</v>
      </c>
    </row>
    <row r="6918" ht="15.0" customHeight="1">
      <c r="A6918" s="45">
        <v>45678.5833333333</v>
      </c>
      <c r="B6918" s="35">
        <v>14.0</v>
      </c>
      <c r="C6918" s="35" t="s">
        <v>128</v>
      </c>
      <c r="D6918" s="36" t="s">
        <v>104</v>
      </c>
      <c r="E6918" s="35" t="s">
        <v>173</v>
      </c>
      <c r="F6918" s="46">
        <f>IF(Cadastro_Cargas!$E$2=0,0,IF(Perfil_Area!$Q$9=0,0,MIN(Cadastro_Cargas!$E$2,MAX(Cadastro_Cargas!$F$2,Perfil_Area!$Q$9*RANDBETWEEN(85,115)/100))))</f>
        <v>0</v>
      </c>
    </row>
    <row r="6919" ht="15.0" customHeight="1">
      <c r="A6919" s="45">
        <v>45678.5833333333</v>
      </c>
      <c r="B6919" s="35">
        <v>14.0</v>
      </c>
      <c r="C6919" s="35" t="s">
        <v>128</v>
      </c>
      <c r="D6919" s="36" t="s">
        <v>105</v>
      </c>
      <c r="E6919" s="35" t="s">
        <v>173</v>
      </c>
      <c r="F6919" s="46">
        <f>IF(Cadastro_Cargas!$E$3=0,0,IF(Perfil_Area!$Q$11=0,0,MIN(Cadastro_Cargas!$E$3,MAX(Cadastro_Cargas!$F$3,Perfil_Area!$Q$11*RANDBETWEEN(85,115)/100))))</f>
        <v>0</v>
      </c>
    </row>
    <row r="6920" ht="15.0" customHeight="1">
      <c r="A6920" s="45">
        <v>45678.5833333333</v>
      </c>
      <c r="B6920" s="35">
        <v>14.0</v>
      </c>
      <c r="C6920" s="35" t="s">
        <v>128</v>
      </c>
      <c r="D6920" s="36" t="s">
        <v>106</v>
      </c>
      <c r="E6920" s="35" t="s">
        <v>173</v>
      </c>
      <c r="F6920" s="46">
        <f>IF(Cadastro_Cargas!$E$4=0,0,IF(Perfil_Area!$Q$13=0,0,MIN(Cadastro_Cargas!$E$4,MAX(Cadastro_Cargas!$F$4,Perfil_Area!$Q$13*RANDBETWEEN(85,115)/100))))</f>
        <v>0</v>
      </c>
    </row>
    <row r="6921" ht="15.0" customHeight="1">
      <c r="A6921" s="45">
        <v>45678.5833333333</v>
      </c>
      <c r="B6921" s="35">
        <v>14.0</v>
      </c>
      <c r="C6921" s="35" t="s">
        <v>128</v>
      </c>
      <c r="D6921" s="36" t="s">
        <v>107</v>
      </c>
      <c r="E6921" s="35" t="s">
        <v>173</v>
      </c>
      <c r="F6921" s="46">
        <f>IF(Cadastro_Cargas!$E$5=0,0,IF(Perfil_Area!$Q$15=0,0,MIN(Cadastro_Cargas!$E$5,MAX(Cadastro_Cargas!$F$5,Perfil_Area!$Q$15*RANDBETWEEN(85,115)/100))))</f>
        <v>0.2</v>
      </c>
    </row>
    <row r="6922" ht="15.0" customHeight="1">
      <c r="A6922" s="45">
        <v>45678.5833333333</v>
      </c>
      <c r="B6922" s="35">
        <v>14.0</v>
      </c>
      <c r="C6922" s="35" t="s">
        <v>128</v>
      </c>
      <c r="D6922" s="39" t="s">
        <v>31</v>
      </c>
      <c r="E6922" s="35" t="s">
        <v>174</v>
      </c>
      <c r="F6922" s="46">
        <f>IF(Cadastro_Cargas!$E$6=0,0,IF(Perfil_Area!$Q$3=0,0,MIN(Cadastro_Cargas!$E$6,MAX(Cadastro_Cargas!$F$6,Perfil_Area!$Q$3*RANDBETWEEN(85,115)/100))))</f>
        <v>1.7776</v>
      </c>
    </row>
    <row r="6923" ht="15.0" customHeight="1">
      <c r="A6923" s="45">
        <v>45678.5833333333</v>
      </c>
      <c r="B6923" s="35">
        <v>14.0</v>
      </c>
      <c r="C6923" s="35" t="s">
        <v>128</v>
      </c>
      <c r="D6923" s="40" t="s">
        <v>44</v>
      </c>
      <c r="E6923" s="35" t="s">
        <v>174</v>
      </c>
      <c r="F6923" s="46">
        <f>IF(Cadastro_Cargas!$E$7=0,0,IF(Perfil_Area!$Q$5=0,0,MIN(Cadastro_Cargas!$E$7,MAX(Cadastro_Cargas!$F$7,Perfil_Area!$Q$5*RANDBETWEEN(85,115)/100))))</f>
        <v>0.354</v>
      </c>
    </row>
    <row r="6924" ht="15.0" customHeight="1">
      <c r="A6924" s="45">
        <v>45678.5833333333</v>
      </c>
      <c r="B6924" s="35">
        <v>14.0</v>
      </c>
      <c r="C6924" s="35" t="s">
        <v>128</v>
      </c>
      <c r="D6924" s="41" t="s">
        <v>56</v>
      </c>
      <c r="E6924" s="35" t="s">
        <v>174</v>
      </c>
      <c r="F6924" s="46">
        <f>IF(Cadastro_Cargas!$E$8=0,0,IF(Perfil_Area!$Q$7=0,0,MIN(Cadastro_Cargas!$E$8,MAX(Cadastro_Cargas!$F$8,Perfil_Area!$Q$7*RANDBETWEEN(85,115)/100))))</f>
        <v>0</v>
      </c>
    </row>
    <row r="6925" ht="15.0" customHeight="1">
      <c r="A6925" s="45">
        <v>45678.5833333333</v>
      </c>
      <c r="B6925" s="35">
        <v>14.0</v>
      </c>
      <c r="C6925" s="35" t="s">
        <v>129</v>
      </c>
      <c r="D6925" s="36" t="s">
        <v>104</v>
      </c>
      <c r="E6925" s="35" t="s">
        <v>173</v>
      </c>
      <c r="F6925" s="46">
        <f>IF(Cadastro_Cargas!$E$9=0,0,IF(Perfil_Area!$Q$10=0,0,MIN(Cadastro_Cargas!$E$9,MAX(Cadastro_Cargas!$F$9,Perfil_Area!$Q$10*RANDBETWEEN(85,115)/100))))</f>
        <v>0</v>
      </c>
    </row>
    <row r="6926" ht="15.0" customHeight="1">
      <c r="A6926" s="45">
        <v>45678.5833333333</v>
      </c>
      <c r="B6926" s="35">
        <v>14.0</v>
      </c>
      <c r="C6926" s="35" t="s">
        <v>129</v>
      </c>
      <c r="D6926" s="36" t="s">
        <v>105</v>
      </c>
      <c r="E6926" s="35" t="s">
        <v>173</v>
      </c>
      <c r="F6926" s="46">
        <f>IF(Cadastro_Cargas!$E$10=0,0,IF(Perfil_Area!$Q$12=0,0,MIN(Cadastro_Cargas!$E$10,MAX(Cadastro_Cargas!$F$10,Perfil_Area!$Q$12*RANDBETWEEN(85,115)/100))))</f>
        <v>17.6</v>
      </c>
    </row>
    <row r="6927" ht="15.0" customHeight="1">
      <c r="A6927" s="45">
        <v>45678.5833333333</v>
      </c>
      <c r="B6927" s="35">
        <v>14.0</v>
      </c>
      <c r="C6927" s="35" t="s">
        <v>129</v>
      </c>
      <c r="D6927" s="36" t="s">
        <v>106</v>
      </c>
      <c r="E6927" s="35" t="s">
        <v>173</v>
      </c>
      <c r="F6927" s="46">
        <f>IF(Cadastro_Cargas!$E$11=0,0,IF(Perfil_Area!$Q$14=0,0,MIN(Cadastro_Cargas!$E$11,MAX(Cadastro_Cargas!$F$11,Perfil_Area!$Q$14*RANDBETWEEN(85,115)/100))))</f>
        <v>2.136</v>
      </c>
    </row>
    <row r="6928" ht="15.0" customHeight="1">
      <c r="A6928" s="45">
        <v>45678.5833333333</v>
      </c>
      <c r="B6928" s="35">
        <v>14.0</v>
      </c>
      <c r="C6928" s="35" t="s">
        <v>129</v>
      </c>
      <c r="D6928" s="36" t="s">
        <v>107</v>
      </c>
      <c r="E6928" s="35" t="s">
        <v>173</v>
      </c>
      <c r="F6928" s="46">
        <f>IF(Cadastro_Cargas!$E$12=0,0,IF(Perfil_Area!$Q$16=0,0,MIN(Cadastro_Cargas!$E$12,MAX(Cadastro_Cargas!$F$12,Perfil_Area!$Q$16*RANDBETWEEN(85,115)/100))))</f>
        <v>0.2</v>
      </c>
    </row>
    <row r="6929" ht="15.0" customHeight="1">
      <c r="A6929" s="45">
        <v>45678.5833333333</v>
      </c>
      <c r="B6929" s="35">
        <v>14.0</v>
      </c>
      <c r="C6929" s="35" t="s">
        <v>129</v>
      </c>
      <c r="D6929" s="39" t="s">
        <v>31</v>
      </c>
      <c r="E6929" s="35" t="s">
        <v>174</v>
      </c>
      <c r="F6929" s="46">
        <f>IF(Cadastro_Cargas!$E$13=0,0,IF(Perfil_Area!$Q$4=0,0,MIN(Cadastro_Cargas!$E$13,MAX(Cadastro_Cargas!$F$13,Perfil_Area!$Q$4*RANDBETWEEN(85,115)/100))))</f>
        <v>3.53875</v>
      </c>
    </row>
    <row r="6930" ht="15.0" customHeight="1">
      <c r="A6930" s="45">
        <v>45678.5833333333</v>
      </c>
      <c r="B6930" s="35">
        <v>14.0</v>
      </c>
      <c r="C6930" s="35" t="s">
        <v>129</v>
      </c>
      <c r="D6930" s="40" t="s">
        <v>44</v>
      </c>
      <c r="E6930" s="35" t="s">
        <v>174</v>
      </c>
      <c r="F6930" s="46">
        <f>IF(Cadastro_Cargas!$E$14=0,0,IF(Perfil_Area!$Q$6=0,0,MIN(Cadastro_Cargas!$E$14,MAX(Cadastro_Cargas!$F$14,Perfil_Area!$Q$6*RANDBETWEEN(85,115)/100))))</f>
        <v>0.514</v>
      </c>
    </row>
    <row r="6931" ht="15.0" customHeight="1">
      <c r="A6931" s="45">
        <v>45678.5833333333</v>
      </c>
      <c r="B6931" s="35">
        <v>14.0</v>
      </c>
      <c r="C6931" s="35" t="s">
        <v>129</v>
      </c>
      <c r="D6931" s="41" t="s">
        <v>56</v>
      </c>
      <c r="E6931" s="35" t="s">
        <v>174</v>
      </c>
      <c r="F6931" s="46">
        <f>IF(Cadastro_Cargas!$E$15=0,0,IF(Perfil_Area!$Q$8=0,0,MIN(Cadastro_Cargas!$E$15,MAX(Cadastro_Cargas!$F$15,Perfil_Area!$Q$8*RANDBETWEEN(85,115)/100))))</f>
        <v>0</v>
      </c>
    </row>
    <row r="6932" ht="15.0" customHeight="1">
      <c r="A6932" s="45">
        <v>45678.625</v>
      </c>
      <c r="B6932" s="35">
        <v>15.0</v>
      </c>
      <c r="C6932" s="35" t="s">
        <v>128</v>
      </c>
      <c r="D6932" s="36" t="s">
        <v>104</v>
      </c>
      <c r="E6932" s="35" t="s">
        <v>173</v>
      </c>
      <c r="F6932" s="46">
        <f>IF(Cadastro_Cargas!$E$2=0,0,IF(Perfil_Area!$R$9=0,0,MIN(Cadastro_Cargas!$E$2,MAX(Cadastro_Cargas!$F$2,Perfil_Area!$R$9*RANDBETWEEN(85,115)/100))))</f>
        <v>0</v>
      </c>
    </row>
    <row r="6933" ht="15.0" customHeight="1">
      <c r="A6933" s="45">
        <v>45678.625</v>
      </c>
      <c r="B6933" s="35">
        <v>15.0</v>
      </c>
      <c r="C6933" s="35" t="s">
        <v>128</v>
      </c>
      <c r="D6933" s="36" t="s">
        <v>105</v>
      </c>
      <c r="E6933" s="35" t="s">
        <v>173</v>
      </c>
      <c r="F6933" s="46">
        <f>IF(Cadastro_Cargas!$E$3=0,0,IF(Perfil_Area!$R$11=0,0,MIN(Cadastro_Cargas!$E$3,MAX(Cadastro_Cargas!$F$3,Perfil_Area!$R$11*RANDBETWEEN(85,115)/100))))</f>
        <v>0</v>
      </c>
    </row>
    <row r="6934" ht="15.0" customHeight="1">
      <c r="A6934" s="45">
        <v>45678.625</v>
      </c>
      <c r="B6934" s="35">
        <v>15.0</v>
      </c>
      <c r="C6934" s="35" t="s">
        <v>128</v>
      </c>
      <c r="D6934" s="36" t="s">
        <v>106</v>
      </c>
      <c r="E6934" s="35" t="s">
        <v>173</v>
      </c>
      <c r="F6934" s="46">
        <f>IF(Cadastro_Cargas!$E$4=0,0,IF(Perfil_Area!$R$13=0,0,MIN(Cadastro_Cargas!$E$4,MAX(Cadastro_Cargas!$F$4,Perfil_Area!$R$13*RANDBETWEEN(85,115)/100))))</f>
        <v>0</v>
      </c>
    </row>
    <row r="6935" ht="15.0" customHeight="1">
      <c r="A6935" s="45">
        <v>45678.625</v>
      </c>
      <c r="B6935" s="35">
        <v>15.0</v>
      </c>
      <c r="C6935" s="35" t="s">
        <v>128</v>
      </c>
      <c r="D6935" s="36" t="s">
        <v>107</v>
      </c>
      <c r="E6935" s="35" t="s">
        <v>173</v>
      </c>
      <c r="F6935" s="46">
        <f>IF(Cadastro_Cargas!$E$5=0,0,IF(Perfil_Area!$R$15=0,0,MIN(Cadastro_Cargas!$E$5,MAX(Cadastro_Cargas!$F$5,Perfil_Area!$R$15*RANDBETWEEN(85,115)/100))))</f>
        <v>0.2</v>
      </c>
    </row>
    <row r="6936" ht="15.0" customHeight="1">
      <c r="A6936" s="45">
        <v>45678.625</v>
      </c>
      <c r="B6936" s="35">
        <v>15.0</v>
      </c>
      <c r="C6936" s="35" t="s">
        <v>128</v>
      </c>
      <c r="D6936" s="39" t="s">
        <v>31</v>
      </c>
      <c r="E6936" s="35" t="s">
        <v>174</v>
      </c>
      <c r="F6936" s="46">
        <f>IF(Cadastro_Cargas!$E$6=0,0,IF(Perfil_Area!$R$3=0,0,MIN(Cadastro_Cargas!$E$6,MAX(Cadastro_Cargas!$F$6,Perfil_Area!$R$3*RANDBETWEEN(85,115)/100))))</f>
        <v>2.02</v>
      </c>
    </row>
    <row r="6937" ht="15.0" customHeight="1">
      <c r="A6937" s="45">
        <v>45678.625</v>
      </c>
      <c r="B6937" s="35">
        <v>15.0</v>
      </c>
      <c r="C6937" s="35" t="s">
        <v>128</v>
      </c>
      <c r="D6937" s="40" t="s">
        <v>44</v>
      </c>
      <c r="E6937" s="35" t="s">
        <v>174</v>
      </c>
      <c r="F6937" s="46">
        <f>IF(Cadastro_Cargas!$E$7=0,0,IF(Perfil_Area!$R$5=0,0,MIN(Cadastro_Cargas!$E$7,MAX(Cadastro_Cargas!$F$7,Perfil_Area!$R$5*RANDBETWEEN(85,115)/100))))</f>
        <v>0.354</v>
      </c>
    </row>
    <row r="6938" ht="15.0" customHeight="1">
      <c r="A6938" s="45">
        <v>45678.625</v>
      </c>
      <c r="B6938" s="35">
        <v>15.0</v>
      </c>
      <c r="C6938" s="35" t="s">
        <v>128</v>
      </c>
      <c r="D6938" s="41" t="s">
        <v>56</v>
      </c>
      <c r="E6938" s="35" t="s">
        <v>174</v>
      </c>
      <c r="F6938" s="46">
        <f>IF(Cadastro_Cargas!$E$8=0,0,IF(Perfil_Area!$R$7=0,0,MIN(Cadastro_Cargas!$E$8,MAX(Cadastro_Cargas!$F$8,Perfil_Area!$R$7*RANDBETWEEN(85,115)/100))))</f>
        <v>0</v>
      </c>
    </row>
    <row r="6939" ht="15.0" customHeight="1">
      <c r="A6939" s="45">
        <v>45678.625</v>
      </c>
      <c r="B6939" s="35">
        <v>15.0</v>
      </c>
      <c r="C6939" s="35" t="s">
        <v>129</v>
      </c>
      <c r="D6939" s="36" t="s">
        <v>104</v>
      </c>
      <c r="E6939" s="35" t="s">
        <v>173</v>
      </c>
      <c r="F6939" s="46">
        <f>IF(Cadastro_Cargas!$E$9=0,0,IF(Perfil_Area!$R$10=0,0,MIN(Cadastro_Cargas!$E$9,MAX(Cadastro_Cargas!$F$9,Perfil_Area!$R$10*RANDBETWEEN(85,115)/100))))</f>
        <v>0</v>
      </c>
    </row>
    <row r="6940" ht="15.0" customHeight="1">
      <c r="A6940" s="45">
        <v>45678.625</v>
      </c>
      <c r="B6940" s="35">
        <v>15.0</v>
      </c>
      <c r="C6940" s="35" t="s">
        <v>129</v>
      </c>
      <c r="D6940" s="36" t="s">
        <v>105</v>
      </c>
      <c r="E6940" s="35" t="s">
        <v>173</v>
      </c>
      <c r="F6940" s="46">
        <f>IF(Cadastro_Cargas!$E$10=0,0,IF(Perfil_Area!$R$12=0,0,MIN(Cadastro_Cargas!$E$10,MAX(Cadastro_Cargas!$F$10,Perfil_Area!$R$12*RANDBETWEEN(85,115)/100))))</f>
        <v>17.6</v>
      </c>
    </row>
    <row r="6941" ht="15.0" customHeight="1">
      <c r="A6941" s="45">
        <v>45678.625</v>
      </c>
      <c r="B6941" s="35">
        <v>15.0</v>
      </c>
      <c r="C6941" s="35" t="s">
        <v>129</v>
      </c>
      <c r="D6941" s="36" t="s">
        <v>106</v>
      </c>
      <c r="E6941" s="35" t="s">
        <v>173</v>
      </c>
      <c r="F6941" s="46">
        <f>IF(Cadastro_Cargas!$E$11=0,0,IF(Perfil_Area!$R$14=0,0,MIN(Cadastro_Cargas!$E$11,MAX(Cadastro_Cargas!$F$11,Perfil_Area!$R$14*RANDBETWEEN(85,115)/100))))</f>
        <v>2.367013373</v>
      </c>
    </row>
    <row r="6942" ht="15.0" customHeight="1">
      <c r="A6942" s="45">
        <v>45678.625</v>
      </c>
      <c r="B6942" s="35">
        <v>15.0</v>
      </c>
      <c r="C6942" s="35" t="s">
        <v>129</v>
      </c>
      <c r="D6942" s="36" t="s">
        <v>107</v>
      </c>
      <c r="E6942" s="35" t="s">
        <v>173</v>
      </c>
      <c r="F6942" s="46">
        <f>IF(Cadastro_Cargas!$E$12=0,0,IF(Perfil_Area!$R$16=0,0,MIN(Cadastro_Cargas!$E$12,MAX(Cadastro_Cargas!$F$12,Perfil_Area!$R$16*RANDBETWEEN(85,115)/100))))</f>
        <v>0.2</v>
      </c>
    </row>
    <row r="6943" ht="15.0" customHeight="1">
      <c r="A6943" s="45">
        <v>45678.625</v>
      </c>
      <c r="B6943" s="35">
        <v>15.0</v>
      </c>
      <c r="C6943" s="35" t="s">
        <v>129</v>
      </c>
      <c r="D6943" s="39" t="s">
        <v>31</v>
      </c>
      <c r="E6943" s="35" t="s">
        <v>174</v>
      </c>
      <c r="F6943" s="46">
        <f>IF(Cadastro_Cargas!$E$13=0,0,IF(Perfil_Area!$R$4=0,0,MIN(Cadastro_Cargas!$E$13,MAX(Cadastro_Cargas!$F$13,Perfil_Area!$R$4*RANDBETWEEN(85,115)/100))))</f>
        <v>3.278</v>
      </c>
    </row>
    <row r="6944" ht="15.0" customHeight="1">
      <c r="A6944" s="45">
        <v>45678.625</v>
      </c>
      <c r="B6944" s="35">
        <v>15.0</v>
      </c>
      <c r="C6944" s="35" t="s">
        <v>129</v>
      </c>
      <c r="D6944" s="40" t="s">
        <v>44</v>
      </c>
      <c r="E6944" s="35" t="s">
        <v>174</v>
      </c>
      <c r="F6944" s="46">
        <f>IF(Cadastro_Cargas!$E$14=0,0,IF(Perfil_Area!$R$6=0,0,MIN(Cadastro_Cargas!$E$14,MAX(Cadastro_Cargas!$F$14,Perfil_Area!$R$6*RANDBETWEEN(85,115)/100))))</f>
        <v>0.514</v>
      </c>
    </row>
    <row r="6945" ht="15.0" customHeight="1">
      <c r="A6945" s="45">
        <v>45678.625</v>
      </c>
      <c r="B6945" s="35">
        <v>15.0</v>
      </c>
      <c r="C6945" s="35" t="s">
        <v>129</v>
      </c>
      <c r="D6945" s="41" t="s">
        <v>56</v>
      </c>
      <c r="E6945" s="35" t="s">
        <v>174</v>
      </c>
      <c r="F6945" s="46">
        <f>IF(Cadastro_Cargas!$E$15=0,0,IF(Perfil_Area!$R$8=0,0,MIN(Cadastro_Cargas!$E$15,MAX(Cadastro_Cargas!$F$15,Perfil_Area!$R$8*RANDBETWEEN(85,115)/100))))</f>
        <v>0</v>
      </c>
    </row>
    <row r="6946" ht="15.0" customHeight="1">
      <c r="A6946" s="45">
        <v>45678.6666666667</v>
      </c>
      <c r="B6946" s="35">
        <v>16.0</v>
      </c>
      <c r="C6946" s="35" t="s">
        <v>128</v>
      </c>
      <c r="D6946" s="36" t="s">
        <v>104</v>
      </c>
      <c r="E6946" s="35" t="s">
        <v>173</v>
      </c>
      <c r="F6946" s="46">
        <f>IF(Cadastro_Cargas!$E$2=0,0,IF(Perfil_Area!$S$9=0,0,MIN(Cadastro_Cargas!$E$2,MAX(Cadastro_Cargas!$F$2,Perfil_Area!$S$9*RANDBETWEEN(85,115)/100))))</f>
        <v>0</v>
      </c>
    </row>
    <row r="6947" ht="15.0" customHeight="1">
      <c r="A6947" s="45">
        <v>45678.6666666667</v>
      </c>
      <c r="B6947" s="35">
        <v>16.0</v>
      </c>
      <c r="C6947" s="35" t="s">
        <v>128</v>
      </c>
      <c r="D6947" s="36" t="s">
        <v>105</v>
      </c>
      <c r="E6947" s="35" t="s">
        <v>173</v>
      </c>
      <c r="F6947" s="46">
        <f>IF(Cadastro_Cargas!$E$3=0,0,IF(Perfil_Area!$S$11=0,0,MIN(Cadastro_Cargas!$E$3,MAX(Cadastro_Cargas!$F$3,Perfil_Area!$S$11*RANDBETWEEN(85,115)/100))))</f>
        <v>0</v>
      </c>
    </row>
    <row r="6948" ht="15.0" customHeight="1">
      <c r="A6948" s="45">
        <v>45678.6666666667</v>
      </c>
      <c r="B6948" s="35">
        <v>16.0</v>
      </c>
      <c r="C6948" s="35" t="s">
        <v>128</v>
      </c>
      <c r="D6948" s="36" t="s">
        <v>106</v>
      </c>
      <c r="E6948" s="35" t="s">
        <v>173</v>
      </c>
      <c r="F6948" s="46">
        <f>IF(Cadastro_Cargas!$E$4=0,0,IF(Perfil_Area!$S$13=0,0,MIN(Cadastro_Cargas!$E$4,MAX(Cadastro_Cargas!$F$4,Perfil_Area!$S$13*RANDBETWEEN(85,115)/100))))</f>
        <v>0</v>
      </c>
    </row>
    <row r="6949" ht="15.0" customHeight="1">
      <c r="A6949" s="45">
        <v>45678.6666666667</v>
      </c>
      <c r="B6949" s="35">
        <v>16.0</v>
      </c>
      <c r="C6949" s="35" t="s">
        <v>128</v>
      </c>
      <c r="D6949" s="36" t="s">
        <v>107</v>
      </c>
      <c r="E6949" s="35" t="s">
        <v>173</v>
      </c>
      <c r="F6949" s="46">
        <f>IF(Cadastro_Cargas!$E$5=0,0,IF(Perfil_Area!$S$15=0,0,MIN(Cadastro_Cargas!$E$5,MAX(Cadastro_Cargas!$F$5,Perfil_Area!$S$15*RANDBETWEEN(85,115)/100))))</f>
        <v>0.2</v>
      </c>
    </row>
    <row r="6950" ht="15.0" customHeight="1">
      <c r="A6950" s="45">
        <v>45678.6666666667</v>
      </c>
      <c r="B6950" s="35">
        <v>16.0</v>
      </c>
      <c r="C6950" s="35" t="s">
        <v>128</v>
      </c>
      <c r="D6950" s="39" t="s">
        <v>31</v>
      </c>
      <c r="E6950" s="35" t="s">
        <v>174</v>
      </c>
      <c r="F6950" s="46">
        <f>IF(Cadastro_Cargas!$E$6=0,0,IF(Perfil_Area!$S$3=0,0,MIN(Cadastro_Cargas!$E$6,MAX(Cadastro_Cargas!$F$6,Perfil_Area!$S$3*RANDBETWEEN(85,115)/100))))</f>
        <v>2.02</v>
      </c>
    </row>
    <row r="6951" ht="15.0" customHeight="1">
      <c r="A6951" s="45">
        <v>45678.6666666667</v>
      </c>
      <c r="B6951" s="35">
        <v>16.0</v>
      </c>
      <c r="C6951" s="35" t="s">
        <v>128</v>
      </c>
      <c r="D6951" s="40" t="s">
        <v>44</v>
      </c>
      <c r="E6951" s="35" t="s">
        <v>174</v>
      </c>
      <c r="F6951" s="46">
        <f>IF(Cadastro_Cargas!$E$7=0,0,IF(Perfil_Area!$S$5=0,0,MIN(Cadastro_Cargas!$E$7,MAX(Cadastro_Cargas!$F$7,Perfil_Area!$S$5*RANDBETWEEN(85,115)/100))))</f>
        <v>0.30688</v>
      </c>
    </row>
    <row r="6952" ht="15.0" customHeight="1">
      <c r="A6952" s="45">
        <v>45678.6666666667</v>
      </c>
      <c r="B6952" s="35">
        <v>16.0</v>
      </c>
      <c r="C6952" s="35" t="s">
        <v>128</v>
      </c>
      <c r="D6952" s="41" t="s">
        <v>56</v>
      </c>
      <c r="E6952" s="35" t="s">
        <v>174</v>
      </c>
      <c r="F6952" s="46">
        <f>IF(Cadastro_Cargas!$E$8=0,0,IF(Perfil_Area!$S$7=0,0,MIN(Cadastro_Cargas!$E$8,MAX(Cadastro_Cargas!$F$8,Perfil_Area!$S$7*RANDBETWEEN(85,115)/100))))</f>
        <v>0</v>
      </c>
    </row>
    <row r="6953" ht="15.0" customHeight="1">
      <c r="A6953" s="45">
        <v>45678.6666666667</v>
      </c>
      <c r="B6953" s="35">
        <v>16.0</v>
      </c>
      <c r="C6953" s="35" t="s">
        <v>129</v>
      </c>
      <c r="D6953" s="36" t="s">
        <v>104</v>
      </c>
      <c r="E6953" s="35" t="s">
        <v>173</v>
      </c>
      <c r="F6953" s="46">
        <f>IF(Cadastro_Cargas!$E$9=0,0,IF(Perfil_Area!$S$10=0,0,MIN(Cadastro_Cargas!$E$9,MAX(Cadastro_Cargas!$F$9,Perfil_Area!$S$10*RANDBETWEEN(85,115)/100))))</f>
        <v>0</v>
      </c>
    </row>
    <row r="6954" ht="15.0" customHeight="1">
      <c r="A6954" s="45">
        <v>45678.6666666667</v>
      </c>
      <c r="B6954" s="35">
        <v>16.0</v>
      </c>
      <c r="C6954" s="35" t="s">
        <v>129</v>
      </c>
      <c r="D6954" s="36" t="s">
        <v>105</v>
      </c>
      <c r="E6954" s="35" t="s">
        <v>173</v>
      </c>
      <c r="F6954" s="46">
        <f>IF(Cadastro_Cargas!$E$10=0,0,IF(Perfil_Area!$S$12=0,0,MIN(Cadastro_Cargas!$E$10,MAX(Cadastro_Cargas!$F$10,Perfil_Area!$S$12*RANDBETWEEN(85,115)/100))))</f>
        <v>0</v>
      </c>
    </row>
    <row r="6955" ht="15.0" customHeight="1">
      <c r="A6955" s="45">
        <v>45678.6666666667</v>
      </c>
      <c r="B6955" s="35">
        <v>16.0</v>
      </c>
      <c r="C6955" s="35" t="s">
        <v>129</v>
      </c>
      <c r="D6955" s="36" t="s">
        <v>106</v>
      </c>
      <c r="E6955" s="35" t="s">
        <v>173</v>
      </c>
      <c r="F6955" s="46">
        <f>IF(Cadastro_Cargas!$E$11=0,0,IF(Perfil_Area!$S$14=0,0,MIN(Cadastro_Cargas!$E$11,MAX(Cadastro_Cargas!$F$11,Perfil_Area!$S$14*RANDBETWEEN(85,115)/100))))</f>
        <v>2.367013373</v>
      </c>
    </row>
    <row r="6956" ht="15.0" customHeight="1">
      <c r="A6956" s="45">
        <v>45678.6666666667</v>
      </c>
      <c r="B6956" s="35">
        <v>16.0</v>
      </c>
      <c r="C6956" s="35" t="s">
        <v>129</v>
      </c>
      <c r="D6956" s="36" t="s">
        <v>107</v>
      </c>
      <c r="E6956" s="35" t="s">
        <v>173</v>
      </c>
      <c r="F6956" s="46">
        <f>IF(Cadastro_Cargas!$E$12=0,0,IF(Perfil_Area!$S$16=0,0,MIN(Cadastro_Cargas!$E$12,MAX(Cadastro_Cargas!$F$12,Perfil_Area!$S$16*RANDBETWEEN(85,115)/100))))</f>
        <v>0.196</v>
      </c>
    </row>
    <row r="6957" ht="15.0" customHeight="1">
      <c r="A6957" s="45">
        <v>45678.6666666667</v>
      </c>
      <c r="B6957" s="35">
        <v>16.0</v>
      </c>
      <c r="C6957" s="35" t="s">
        <v>129</v>
      </c>
      <c r="D6957" s="39" t="s">
        <v>31</v>
      </c>
      <c r="E6957" s="35" t="s">
        <v>174</v>
      </c>
      <c r="F6957" s="46">
        <f>IF(Cadastro_Cargas!$E$13=0,0,IF(Perfil_Area!$S$4=0,0,MIN(Cadastro_Cargas!$E$13,MAX(Cadastro_Cargas!$F$13,Perfil_Area!$S$4*RANDBETWEEN(85,115)/100))))</f>
        <v>3.6505</v>
      </c>
    </row>
    <row r="6958" ht="15.0" customHeight="1">
      <c r="A6958" s="45">
        <v>45678.6666666667</v>
      </c>
      <c r="B6958" s="35">
        <v>16.0</v>
      </c>
      <c r="C6958" s="35" t="s">
        <v>129</v>
      </c>
      <c r="D6958" s="40" t="s">
        <v>44</v>
      </c>
      <c r="E6958" s="35" t="s">
        <v>174</v>
      </c>
      <c r="F6958" s="46">
        <f>IF(Cadastro_Cargas!$E$14=0,0,IF(Perfil_Area!$S$6=0,0,MIN(Cadastro_Cargas!$E$14,MAX(Cadastro_Cargas!$F$14,Perfil_Area!$S$6*RANDBETWEEN(85,115)/100))))</f>
        <v>0.36642</v>
      </c>
    </row>
    <row r="6959" ht="15.0" customHeight="1">
      <c r="A6959" s="45">
        <v>45678.6666666667</v>
      </c>
      <c r="B6959" s="35">
        <v>16.0</v>
      </c>
      <c r="C6959" s="35" t="s">
        <v>129</v>
      </c>
      <c r="D6959" s="41" t="s">
        <v>56</v>
      </c>
      <c r="E6959" s="35" t="s">
        <v>174</v>
      </c>
      <c r="F6959" s="46">
        <f>IF(Cadastro_Cargas!$E$15=0,0,IF(Perfil_Area!$S$8=0,0,MIN(Cadastro_Cargas!$E$15,MAX(Cadastro_Cargas!$F$15,Perfil_Area!$S$8*RANDBETWEEN(85,115)/100))))</f>
        <v>0</v>
      </c>
    </row>
    <row r="6960" ht="15.0" customHeight="1">
      <c r="A6960" s="45">
        <v>45678.7083333333</v>
      </c>
      <c r="B6960" s="35">
        <v>17.0</v>
      </c>
      <c r="C6960" s="35" t="s">
        <v>128</v>
      </c>
      <c r="D6960" s="36" t="s">
        <v>104</v>
      </c>
      <c r="E6960" s="35" t="s">
        <v>173</v>
      </c>
      <c r="F6960" s="46">
        <f>IF(Cadastro_Cargas!$E$2=0,0,IF(Perfil_Area!$T$9=0,0,MIN(Cadastro_Cargas!$E$2,MAX(Cadastro_Cargas!$F$2,Perfil_Area!$T$9*RANDBETWEEN(85,115)/100))))</f>
        <v>0</v>
      </c>
    </row>
    <row r="6961" ht="15.0" customHeight="1">
      <c r="A6961" s="45">
        <v>45678.7083333333</v>
      </c>
      <c r="B6961" s="35">
        <v>17.0</v>
      </c>
      <c r="C6961" s="35" t="s">
        <v>128</v>
      </c>
      <c r="D6961" s="36" t="s">
        <v>105</v>
      </c>
      <c r="E6961" s="35" t="s">
        <v>173</v>
      </c>
      <c r="F6961" s="46">
        <f>IF(Cadastro_Cargas!$E$3=0,0,IF(Perfil_Area!$T$11=0,0,MIN(Cadastro_Cargas!$E$3,MAX(Cadastro_Cargas!$F$3,Perfil_Area!$T$11*RANDBETWEEN(85,115)/100))))</f>
        <v>0</v>
      </c>
    </row>
    <row r="6962" ht="15.0" customHeight="1">
      <c r="A6962" s="45">
        <v>45678.7083333333</v>
      </c>
      <c r="B6962" s="35">
        <v>17.0</v>
      </c>
      <c r="C6962" s="35" t="s">
        <v>128</v>
      </c>
      <c r="D6962" s="36" t="s">
        <v>106</v>
      </c>
      <c r="E6962" s="35" t="s">
        <v>173</v>
      </c>
      <c r="F6962" s="46">
        <f>IF(Cadastro_Cargas!$E$4=0,0,IF(Perfil_Area!$T$13=0,0,MIN(Cadastro_Cargas!$E$4,MAX(Cadastro_Cargas!$F$4,Perfil_Area!$T$13*RANDBETWEEN(85,115)/100))))</f>
        <v>0</v>
      </c>
    </row>
    <row r="6963" ht="15.0" customHeight="1">
      <c r="A6963" s="45">
        <v>45678.7083333333</v>
      </c>
      <c r="B6963" s="35">
        <v>17.0</v>
      </c>
      <c r="C6963" s="35" t="s">
        <v>128</v>
      </c>
      <c r="D6963" s="36" t="s">
        <v>107</v>
      </c>
      <c r="E6963" s="35" t="s">
        <v>173</v>
      </c>
      <c r="F6963" s="46">
        <f>IF(Cadastro_Cargas!$E$5=0,0,IF(Perfil_Area!$T$15=0,0,MIN(Cadastro_Cargas!$E$5,MAX(Cadastro_Cargas!$F$5,Perfil_Area!$T$15*RANDBETWEEN(85,115)/100))))</f>
        <v>0.172</v>
      </c>
    </row>
    <row r="6964" ht="15.0" customHeight="1">
      <c r="A6964" s="45">
        <v>45678.7083333333</v>
      </c>
      <c r="B6964" s="35">
        <v>17.0</v>
      </c>
      <c r="C6964" s="35" t="s">
        <v>128</v>
      </c>
      <c r="D6964" s="39" t="s">
        <v>31</v>
      </c>
      <c r="E6964" s="35" t="s">
        <v>174</v>
      </c>
      <c r="F6964" s="46">
        <f>IF(Cadastro_Cargas!$E$6=0,0,IF(Perfil_Area!$T$3=0,0,MIN(Cadastro_Cargas!$E$6,MAX(Cadastro_Cargas!$F$6,Perfil_Area!$T$3*RANDBETWEEN(85,115)/100))))</f>
        <v>0.606</v>
      </c>
    </row>
    <row r="6965" ht="15.0" customHeight="1">
      <c r="A6965" s="45">
        <v>45678.7083333333</v>
      </c>
      <c r="B6965" s="35">
        <v>17.0</v>
      </c>
      <c r="C6965" s="35" t="s">
        <v>128</v>
      </c>
      <c r="D6965" s="40" t="s">
        <v>44</v>
      </c>
      <c r="E6965" s="35" t="s">
        <v>174</v>
      </c>
      <c r="F6965" s="46">
        <f>IF(Cadastro_Cargas!$E$7=0,0,IF(Perfil_Area!$T$5=0,0,MIN(Cadastro_Cargas!$E$7,MAX(Cadastro_Cargas!$F$7,Perfil_Area!$T$5*RANDBETWEEN(85,115)/100))))</f>
        <v>0.354</v>
      </c>
    </row>
    <row r="6966" ht="15.0" customHeight="1">
      <c r="A6966" s="45">
        <v>45678.7083333333</v>
      </c>
      <c r="B6966" s="35">
        <v>17.0</v>
      </c>
      <c r="C6966" s="35" t="s">
        <v>128</v>
      </c>
      <c r="D6966" s="41" t="s">
        <v>56</v>
      </c>
      <c r="E6966" s="35" t="s">
        <v>174</v>
      </c>
      <c r="F6966" s="46">
        <f>IF(Cadastro_Cargas!$E$8=0,0,IF(Perfil_Area!$T$7=0,0,MIN(Cadastro_Cargas!$E$8,MAX(Cadastro_Cargas!$F$8,Perfil_Area!$T$7*RANDBETWEEN(85,115)/100))))</f>
        <v>0</v>
      </c>
    </row>
    <row r="6967" ht="15.0" customHeight="1">
      <c r="A6967" s="45">
        <v>45678.7083333333</v>
      </c>
      <c r="B6967" s="35">
        <v>17.0</v>
      </c>
      <c r="C6967" s="35" t="s">
        <v>129</v>
      </c>
      <c r="D6967" s="36" t="s">
        <v>104</v>
      </c>
      <c r="E6967" s="35" t="s">
        <v>173</v>
      </c>
      <c r="F6967" s="46">
        <f>IF(Cadastro_Cargas!$E$9=0,0,IF(Perfil_Area!$T$10=0,0,MIN(Cadastro_Cargas!$E$9,MAX(Cadastro_Cargas!$F$9,Perfil_Area!$T$10*RANDBETWEEN(85,115)/100))))</f>
        <v>0</v>
      </c>
    </row>
    <row r="6968" ht="15.0" customHeight="1">
      <c r="A6968" s="45">
        <v>45678.7083333333</v>
      </c>
      <c r="B6968" s="35">
        <v>17.0</v>
      </c>
      <c r="C6968" s="35" t="s">
        <v>129</v>
      </c>
      <c r="D6968" s="36" t="s">
        <v>105</v>
      </c>
      <c r="E6968" s="35" t="s">
        <v>173</v>
      </c>
      <c r="F6968" s="46">
        <f>IF(Cadastro_Cargas!$E$10=0,0,IF(Perfil_Area!$T$12=0,0,MIN(Cadastro_Cargas!$E$10,MAX(Cadastro_Cargas!$F$10,Perfil_Area!$T$12*RANDBETWEEN(85,115)/100))))</f>
        <v>0</v>
      </c>
    </row>
    <row r="6969" ht="15.0" customHeight="1">
      <c r="A6969" s="45">
        <v>45678.7083333333</v>
      </c>
      <c r="B6969" s="35">
        <v>17.0</v>
      </c>
      <c r="C6969" s="35" t="s">
        <v>129</v>
      </c>
      <c r="D6969" s="36" t="s">
        <v>106</v>
      </c>
      <c r="E6969" s="35" t="s">
        <v>173</v>
      </c>
      <c r="F6969" s="46">
        <f>IF(Cadastro_Cargas!$E$11=0,0,IF(Perfil_Area!$T$14=0,0,MIN(Cadastro_Cargas!$E$11,MAX(Cadastro_Cargas!$F$11,Perfil_Area!$T$14*RANDBETWEEN(85,115)/100))))</f>
        <v>2.367013373</v>
      </c>
    </row>
    <row r="6970" ht="15.0" customHeight="1">
      <c r="A6970" s="45">
        <v>45678.7083333333</v>
      </c>
      <c r="B6970" s="35">
        <v>17.0</v>
      </c>
      <c r="C6970" s="35" t="s">
        <v>129</v>
      </c>
      <c r="D6970" s="36" t="s">
        <v>107</v>
      </c>
      <c r="E6970" s="35" t="s">
        <v>173</v>
      </c>
      <c r="F6970" s="46">
        <f>IF(Cadastro_Cargas!$E$12=0,0,IF(Perfil_Area!$T$16=0,0,MIN(Cadastro_Cargas!$E$12,MAX(Cadastro_Cargas!$F$12,Perfil_Area!$T$16*RANDBETWEEN(85,115)/100))))</f>
        <v>0.18</v>
      </c>
    </row>
    <row r="6971" ht="15.0" customHeight="1">
      <c r="A6971" s="45">
        <v>45678.7083333333</v>
      </c>
      <c r="B6971" s="35">
        <v>17.0</v>
      </c>
      <c r="C6971" s="35" t="s">
        <v>129</v>
      </c>
      <c r="D6971" s="39" t="s">
        <v>31</v>
      </c>
      <c r="E6971" s="35" t="s">
        <v>174</v>
      </c>
      <c r="F6971" s="46">
        <f>IF(Cadastro_Cargas!$E$13=0,0,IF(Perfil_Area!$T$4=0,0,MIN(Cadastro_Cargas!$E$13,MAX(Cadastro_Cargas!$F$13,Perfil_Area!$T$4*RANDBETWEEN(85,115)/100))))</f>
        <v>1.1175</v>
      </c>
    </row>
    <row r="6972" ht="15.0" customHeight="1">
      <c r="A6972" s="45">
        <v>45678.7083333333</v>
      </c>
      <c r="B6972" s="35">
        <v>17.0</v>
      </c>
      <c r="C6972" s="35" t="s">
        <v>129</v>
      </c>
      <c r="D6972" s="40" t="s">
        <v>44</v>
      </c>
      <c r="E6972" s="35" t="s">
        <v>174</v>
      </c>
      <c r="F6972" s="46">
        <f>IF(Cadastro_Cargas!$E$14=0,0,IF(Perfil_Area!$T$6=0,0,MIN(Cadastro_Cargas!$E$14,MAX(Cadastro_Cargas!$F$14,Perfil_Area!$T$6*RANDBETWEEN(85,115)/100))))</f>
        <v>0.514</v>
      </c>
    </row>
    <row r="6973" ht="15.0" customHeight="1">
      <c r="A6973" s="45">
        <v>45678.7083333333</v>
      </c>
      <c r="B6973" s="35">
        <v>17.0</v>
      </c>
      <c r="C6973" s="35" t="s">
        <v>129</v>
      </c>
      <c r="D6973" s="41" t="s">
        <v>56</v>
      </c>
      <c r="E6973" s="35" t="s">
        <v>174</v>
      </c>
      <c r="F6973" s="46">
        <f>IF(Cadastro_Cargas!$E$15=0,0,IF(Perfil_Area!$T$8=0,0,MIN(Cadastro_Cargas!$E$15,MAX(Cadastro_Cargas!$F$15,Perfil_Area!$T$8*RANDBETWEEN(85,115)/100))))</f>
        <v>0</v>
      </c>
    </row>
    <row r="6974" ht="15.0" customHeight="1">
      <c r="A6974" s="45">
        <v>45678.75</v>
      </c>
      <c r="B6974" s="35">
        <v>18.0</v>
      </c>
      <c r="C6974" s="35" t="s">
        <v>128</v>
      </c>
      <c r="D6974" s="36" t="s">
        <v>104</v>
      </c>
      <c r="E6974" s="35" t="s">
        <v>173</v>
      </c>
      <c r="F6974" s="46">
        <f>IF(Cadastro_Cargas!$E$2=0,0,IF(Perfil_Area!$U$9=0,0,MIN(Cadastro_Cargas!$E$2,MAX(Cadastro_Cargas!$F$2,Perfil_Area!$U$9*RANDBETWEEN(85,115)/100))))</f>
        <v>0</v>
      </c>
    </row>
    <row r="6975" ht="15.0" customHeight="1">
      <c r="A6975" s="45">
        <v>45678.75</v>
      </c>
      <c r="B6975" s="35">
        <v>18.0</v>
      </c>
      <c r="C6975" s="35" t="s">
        <v>128</v>
      </c>
      <c r="D6975" s="36" t="s">
        <v>105</v>
      </c>
      <c r="E6975" s="35" t="s">
        <v>173</v>
      </c>
      <c r="F6975" s="46">
        <f>IF(Cadastro_Cargas!$E$3=0,0,IF(Perfil_Area!$U$11=0,0,MIN(Cadastro_Cargas!$E$3,MAX(Cadastro_Cargas!$F$3,Perfil_Area!$U$11*RANDBETWEEN(85,115)/100))))</f>
        <v>0</v>
      </c>
    </row>
    <row r="6976" ht="15.0" customHeight="1">
      <c r="A6976" s="45">
        <v>45678.75</v>
      </c>
      <c r="B6976" s="35">
        <v>18.0</v>
      </c>
      <c r="C6976" s="35" t="s">
        <v>128</v>
      </c>
      <c r="D6976" s="36" t="s">
        <v>106</v>
      </c>
      <c r="E6976" s="35" t="s">
        <v>173</v>
      </c>
      <c r="F6976" s="46">
        <f>IF(Cadastro_Cargas!$E$4=0,0,IF(Perfil_Area!$U$13=0,0,MIN(Cadastro_Cargas!$E$4,MAX(Cadastro_Cargas!$F$4,Perfil_Area!$U$13*RANDBETWEEN(85,115)/100))))</f>
        <v>0</v>
      </c>
    </row>
    <row r="6977" ht="15.0" customHeight="1">
      <c r="A6977" s="45">
        <v>45678.75</v>
      </c>
      <c r="B6977" s="35">
        <v>18.0</v>
      </c>
      <c r="C6977" s="35" t="s">
        <v>128</v>
      </c>
      <c r="D6977" s="36" t="s">
        <v>107</v>
      </c>
      <c r="E6977" s="35" t="s">
        <v>173</v>
      </c>
      <c r="F6977" s="46">
        <f>IF(Cadastro_Cargas!$E$5=0,0,IF(Perfil_Area!$U$15=0,0,MIN(Cadastro_Cargas!$E$5,MAX(Cadastro_Cargas!$F$5,Perfil_Area!$U$15*RANDBETWEEN(85,115)/100))))</f>
        <v>0.2</v>
      </c>
    </row>
    <row r="6978" ht="15.0" customHeight="1">
      <c r="A6978" s="45">
        <v>45678.75</v>
      </c>
      <c r="B6978" s="35">
        <v>18.0</v>
      </c>
      <c r="C6978" s="35" t="s">
        <v>128</v>
      </c>
      <c r="D6978" s="39" t="s">
        <v>31</v>
      </c>
      <c r="E6978" s="35" t="s">
        <v>174</v>
      </c>
      <c r="F6978" s="46">
        <f>IF(Cadastro_Cargas!$E$6=0,0,IF(Perfil_Area!$U$3=0,0,MIN(Cadastro_Cargas!$E$6,MAX(Cadastro_Cargas!$F$6,Perfil_Area!$U$3*RANDBETWEEN(85,115)/100))))</f>
        <v>0.606</v>
      </c>
    </row>
    <row r="6979" ht="15.0" customHeight="1">
      <c r="A6979" s="45">
        <v>45678.75</v>
      </c>
      <c r="B6979" s="35">
        <v>18.0</v>
      </c>
      <c r="C6979" s="35" t="s">
        <v>128</v>
      </c>
      <c r="D6979" s="40" t="s">
        <v>44</v>
      </c>
      <c r="E6979" s="35" t="s">
        <v>174</v>
      </c>
      <c r="F6979" s="46">
        <f>IF(Cadastro_Cargas!$E$7=0,0,IF(Perfil_Area!$U$5=0,0,MIN(Cadastro_Cargas!$E$7,MAX(Cadastro_Cargas!$F$7,Perfil_Area!$U$5*RANDBETWEEN(85,115)/100))))</f>
        <v>0.354</v>
      </c>
    </row>
    <row r="6980" ht="15.0" customHeight="1">
      <c r="A6980" s="45">
        <v>45678.75</v>
      </c>
      <c r="B6980" s="35">
        <v>18.0</v>
      </c>
      <c r="C6980" s="35" t="s">
        <v>128</v>
      </c>
      <c r="D6980" s="41" t="s">
        <v>56</v>
      </c>
      <c r="E6980" s="35" t="s">
        <v>174</v>
      </c>
      <c r="F6980" s="46">
        <f>IF(Cadastro_Cargas!$E$8=0,0,IF(Perfil_Area!$U$7=0,0,MIN(Cadastro_Cargas!$E$8,MAX(Cadastro_Cargas!$F$8,Perfil_Area!$U$7*RANDBETWEEN(85,115)/100))))</f>
        <v>0.176</v>
      </c>
    </row>
    <row r="6981" ht="15.0" customHeight="1">
      <c r="A6981" s="45">
        <v>45678.75</v>
      </c>
      <c r="B6981" s="35">
        <v>18.0</v>
      </c>
      <c r="C6981" s="35" t="s">
        <v>129</v>
      </c>
      <c r="D6981" s="36" t="s">
        <v>104</v>
      </c>
      <c r="E6981" s="35" t="s">
        <v>173</v>
      </c>
      <c r="F6981" s="46">
        <f>IF(Cadastro_Cargas!$E$9=0,0,IF(Perfil_Area!$U$10=0,0,MIN(Cadastro_Cargas!$E$9,MAX(Cadastro_Cargas!$F$9,Perfil_Area!$U$10*RANDBETWEEN(85,115)/100))))</f>
        <v>0</v>
      </c>
    </row>
    <row r="6982" ht="15.0" customHeight="1">
      <c r="A6982" s="45">
        <v>45678.75</v>
      </c>
      <c r="B6982" s="35">
        <v>18.0</v>
      </c>
      <c r="C6982" s="35" t="s">
        <v>129</v>
      </c>
      <c r="D6982" s="36" t="s">
        <v>105</v>
      </c>
      <c r="E6982" s="35" t="s">
        <v>173</v>
      </c>
      <c r="F6982" s="46">
        <f>IF(Cadastro_Cargas!$E$10=0,0,IF(Perfil_Area!$U$12=0,0,MIN(Cadastro_Cargas!$E$10,MAX(Cadastro_Cargas!$F$10,Perfil_Area!$U$12*RANDBETWEEN(85,115)/100))))</f>
        <v>0</v>
      </c>
    </row>
    <row r="6983" ht="15.0" customHeight="1">
      <c r="A6983" s="45">
        <v>45678.75</v>
      </c>
      <c r="B6983" s="35">
        <v>18.0</v>
      </c>
      <c r="C6983" s="35" t="s">
        <v>129</v>
      </c>
      <c r="D6983" s="36" t="s">
        <v>106</v>
      </c>
      <c r="E6983" s="35" t="s">
        <v>173</v>
      </c>
      <c r="F6983" s="46">
        <f>IF(Cadastro_Cargas!$E$11=0,0,IF(Perfil_Area!$U$14=0,0,MIN(Cadastro_Cargas!$E$11,MAX(Cadastro_Cargas!$F$11,Perfil_Area!$U$14*RANDBETWEEN(85,115)/100))))</f>
        <v>2.367013373</v>
      </c>
    </row>
    <row r="6984" ht="15.0" customHeight="1">
      <c r="A6984" s="45">
        <v>45678.75</v>
      </c>
      <c r="B6984" s="35">
        <v>18.0</v>
      </c>
      <c r="C6984" s="35" t="s">
        <v>129</v>
      </c>
      <c r="D6984" s="36" t="s">
        <v>107</v>
      </c>
      <c r="E6984" s="35" t="s">
        <v>173</v>
      </c>
      <c r="F6984" s="46">
        <f>IF(Cadastro_Cargas!$E$12=0,0,IF(Perfil_Area!$U$16=0,0,MIN(Cadastro_Cargas!$E$12,MAX(Cadastro_Cargas!$F$12,Perfil_Area!$U$16*RANDBETWEEN(85,115)/100))))</f>
        <v>0.2</v>
      </c>
    </row>
    <row r="6985" ht="15.0" customHeight="1">
      <c r="A6985" s="45">
        <v>45678.75</v>
      </c>
      <c r="B6985" s="35">
        <v>18.0</v>
      </c>
      <c r="C6985" s="35" t="s">
        <v>129</v>
      </c>
      <c r="D6985" s="39" t="s">
        <v>31</v>
      </c>
      <c r="E6985" s="35" t="s">
        <v>174</v>
      </c>
      <c r="F6985" s="46">
        <f>IF(Cadastro_Cargas!$E$13=0,0,IF(Perfil_Area!$U$4=0,0,MIN(Cadastro_Cargas!$E$13,MAX(Cadastro_Cargas!$F$13,Perfil_Area!$U$4*RANDBETWEEN(85,115)/100))))</f>
        <v>1.1175</v>
      </c>
    </row>
    <row r="6986" ht="15.0" customHeight="1">
      <c r="A6986" s="45">
        <v>45678.75</v>
      </c>
      <c r="B6986" s="35">
        <v>18.0</v>
      </c>
      <c r="C6986" s="35" t="s">
        <v>129</v>
      </c>
      <c r="D6986" s="40" t="s">
        <v>44</v>
      </c>
      <c r="E6986" s="35" t="s">
        <v>174</v>
      </c>
      <c r="F6986" s="46">
        <f>IF(Cadastro_Cargas!$E$14=0,0,IF(Perfil_Area!$U$6=0,0,MIN(Cadastro_Cargas!$E$14,MAX(Cadastro_Cargas!$F$14,Perfil_Area!$U$6*RANDBETWEEN(85,115)/100))))</f>
        <v>0.514</v>
      </c>
    </row>
    <row r="6987" ht="15.0" customHeight="1">
      <c r="A6987" s="45">
        <v>45678.75</v>
      </c>
      <c r="B6987" s="35">
        <v>18.0</v>
      </c>
      <c r="C6987" s="35" t="s">
        <v>129</v>
      </c>
      <c r="D6987" s="41" t="s">
        <v>56</v>
      </c>
      <c r="E6987" s="35" t="s">
        <v>174</v>
      </c>
      <c r="F6987" s="46">
        <f>IF(Cadastro_Cargas!$E$15=0,0,IF(Perfil_Area!$U$8=0,0,MIN(Cadastro_Cargas!$E$15,MAX(Cadastro_Cargas!$F$15,Perfil_Area!$U$8*RANDBETWEEN(85,115)/100))))</f>
        <v>0.336</v>
      </c>
    </row>
    <row r="6988" ht="15.0" customHeight="1">
      <c r="A6988" s="45">
        <v>45678.7916666667</v>
      </c>
      <c r="B6988" s="35">
        <v>19.0</v>
      </c>
      <c r="C6988" s="35" t="s">
        <v>128</v>
      </c>
      <c r="D6988" s="36" t="s">
        <v>104</v>
      </c>
      <c r="E6988" s="35" t="s">
        <v>173</v>
      </c>
      <c r="F6988" s="46">
        <f>IF(Cadastro_Cargas!$E$2=0,0,IF(Perfil_Area!$V$9=0,0,MIN(Cadastro_Cargas!$E$2,MAX(Cadastro_Cargas!$F$2,Perfil_Area!$V$9*RANDBETWEEN(85,115)/100))))</f>
        <v>0</v>
      </c>
    </row>
    <row r="6989" ht="15.0" customHeight="1">
      <c r="A6989" s="45">
        <v>45678.7916666667</v>
      </c>
      <c r="B6989" s="35">
        <v>19.0</v>
      </c>
      <c r="C6989" s="35" t="s">
        <v>128</v>
      </c>
      <c r="D6989" s="36" t="s">
        <v>105</v>
      </c>
      <c r="E6989" s="35" t="s">
        <v>173</v>
      </c>
      <c r="F6989" s="46">
        <f>IF(Cadastro_Cargas!$E$3=0,0,IF(Perfil_Area!$V$11=0,0,MIN(Cadastro_Cargas!$E$3,MAX(Cadastro_Cargas!$F$3,Perfil_Area!$V$11*RANDBETWEEN(85,115)/100))))</f>
        <v>0</v>
      </c>
    </row>
    <row r="6990" ht="15.0" customHeight="1">
      <c r="A6990" s="45">
        <v>45678.7916666667</v>
      </c>
      <c r="B6990" s="35">
        <v>19.0</v>
      </c>
      <c r="C6990" s="35" t="s">
        <v>128</v>
      </c>
      <c r="D6990" s="36" t="s">
        <v>106</v>
      </c>
      <c r="E6990" s="35" t="s">
        <v>173</v>
      </c>
      <c r="F6990" s="46">
        <f>IF(Cadastro_Cargas!$E$4=0,0,IF(Perfil_Area!$V$13=0,0,MIN(Cadastro_Cargas!$E$4,MAX(Cadastro_Cargas!$F$4,Perfil_Area!$V$13*RANDBETWEEN(85,115)/100))))</f>
        <v>0</v>
      </c>
    </row>
    <row r="6991" ht="15.0" customHeight="1">
      <c r="A6991" s="45">
        <v>45678.7916666667</v>
      </c>
      <c r="B6991" s="35">
        <v>19.0</v>
      </c>
      <c r="C6991" s="35" t="s">
        <v>128</v>
      </c>
      <c r="D6991" s="36" t="s">
        <v>107</v>
      </c>
      <c r="E6991" s="35" t="s">
        <v>173</v>
      </c>
      <c r="F6991" s="46">
        <f>IF(Cadastro_Cargas!$E$5=0,0,IF(Perfil_Area!$V$15=0,0,MIN(Cadastro_Cargas!$E$5,MAX(Cadastro_Cargas!$F$5,Perfil_Area!$V$15*RANDBETWEEN(85,115)/100))))</f>
        <v>0.188</v>
      </c>
    </row>
    <row r="6992" ht="15.0" customHeight="1">
      <c r="A6992" s="45">
        <v>45678.7916666667</v>
      </c>
      <c r="B6992" s="35">
        <v>19.0</v>
      </c>
      <c r="C6992" s="35" t="s">
        <v>128</v>
      </c>
      <c r="D6992" s="39" t="s">
        <v>31</v>
      </c>
      <c r="E6992" s="35" t="s">
        <v>174</v>
      </c>
      <c r="F6992" s="46">
        <f>IF(Cadastro_Cargas!$E$6=0,0,IF(Perfil_Area!$V$3=0,0,MIN(Cadastro_Cargas!$E$6,MAX(Cadastro_Cargas!$F$6,Perfil_Area!$V$3*RANDBETWEEN(85,115)/100))))</f>
        <v>0.606</v>
      </c>
    </row>
    <row r="6993" ht="15.0" customHeight="1">
      <c r="A6993" s="45">
        <v>45678.7916666667</v>
      </c>
      <c r="B6993" s="35">
        <v>19.0</v>
      </c>
      <c r="C6993" s="35" t="s">
        <v>128</v>
      </c>
      <c r="D6993" s="40" t="s">
        <v>44</v>
      </c>
      <c r="E6993" s="35" t="s">
        <v>174</v>
      </c>
      <c r="F6993" s="46">
        <f>IF(Cadastro_Cargas!$E$7=0,0,IF(Perfil_Area!$V$5=0,0,MIN(Cadastro_Cargas!$E$7,MAX(Cadastro_Cargas!$F$7,Perfil_Area!$V$5*RANDBETWEEN(85,115)/100))))</f>
        <v>0.354</v>
      </c>
    </row>
    <row r="6994" ht="15.0" customHeight="1">
      <c r="A6994" s="45">
        <v>45678.7916666667</v>
      </c>
      <c r="B6994" s="35">
        <v>19.0</v>
      </c>
      <c r="C6994" s="35" t="s">
        <v>128</v>
      </c>
      <c r="D6994" s="41" t="s">
        <v>56</v>
      </c>
      <c r="E6994" s="35" t="s">
        <v>174</v>
      </c>
      <c r="F6994" s="46">
        <f>IF(Cadastro_Cargas!$E$8=0,0,IF(Perfil_Area!$V$7=0,0,MIN(Cadastro_Cargas!$E$8,MAX(Cadastro_Cargas!$F$8,Perfil_Area!$V$7*RANDBETWEEN(85,115)/100))))</f>
        <v>0.176</v>
      </c>
    </row>
    <row r="6995" ht="15.0" customHeight="1">
      <c r="A6995" s="45">
        <v>45678.7916666667</v>
      </c>
      <c r="B6995" s="35">
        <v>19.0</v>
      </c>
      <c r="C6995" s="35" t="s">
        <v>129</v>
      </c>
      <c r="D6995" s="36" t="s">
        <v>104</v>
      </c>
      <c r="E6995" s="35" t="s">
        <v>173</v>
      </c>
      <c r="F6995" s="46">
        <f>IF(Cadastro_Cargas!$E$9=0,0,IF(Perfil_Area!$V$10=0,0,MIN(Cadastro_Cargas!$E$9,MAX(Cadastro_Cargas!$F$9,Perfil_Area!$V$10*RANDBETWEEN(85,115)/100))))</f>
        <v>0</v>
      </c>
    </row>
    <row r="6996" ht="15.0" customHeight="1">
      <c r="A6996" s="45">
        <v>45678.7916666667</v>
      </c>
      <c r="B6996" s="35">
        <v>19.0</v>
      </c>
      <c r="C6996" s="35" t="s">
        <v>129</v>
      </c>
      <c r="D6996" s="36" t="s">
        <v>105</v>
      </c>
      <c r="E6996" s="35" t="s">
        <v>173</v>
      </c>
      <c r="F6996" s="46">
        <f>IF(Cadastro_Cargas!$E$10=0,0,IF(Perfil_Area!$V$12=0,0,MIN(Cadastro_Cargas!$E$10,MAX(Cadastro_Cargas!$F$10,Perfil_Area!$V$12*RANDBETWEEN(85,115)/100))))</f>
        <v>0</v>
      </c>
    </row>
    <row r="6997" ht="15.0" customHeight="1">
      <c r="A6997" s="45">
        <v>45678.7916666667</v>
      </c>
      <c r="B6997" s="35">
        <v>19.0</v>
      </c>
      <c r="C6997" s="35" t="s">
        <v>129</v>
      </c>
      <c r="D6997" s="36" t="s">
        <v>106</v>
      </c>
      <c r="E6997" s="35" t="s">
        <v>173</v>
      </c>
      <c r="F6997" s="46">
        <f>IF(Cadastro_Cargas!$E$11=0,0,IF(Perfil_Area!$V$14=0,0,MIN(Cadastro_Cargas!$E$11,MAX(Cadastro_Cargas!$F$11,Perfil_Area!$V$14*RANDBETWEEN(85,115)/100))))</f>
        <v>2.367013373</v>
      </c>
    </row>
    <row r="6998" ht="15.0" customHeight="1">
      <c r="A6998" s="45">
        <v>45678.7916666667</v>
      </c>
      <c r="B6998" s="35">
        <v>19.0</v>
      </c>
      <c r="C6998" s="35" t="s">
        <v>129</v>
      </c>
      <c r="D6998" s="36" t="s">
        <v>107</v>
      </c>
      <c r="E6998" s="35" t="s">
        <v>173</v>
      </c>
      <c r="F6998" s="46">
        <f>IF(Cadastro_Cargas!$E$12=0,0,IF(Perfil_Area!$V$16=0,0,MIN(Cadastro_Cargas!$E$12,MAX(Cadastro_Cargas!$F$12,Perfil_Area!$V$16*RANDBETWEEN(85,115)/100))))</f>
        <v>0.2</v>
      </c>
    </row>
    <row r="6999" ht="15.0" customHeight="1">
      <c r="A6999" s="45">
        <v>45678.7916666667</v>
      </c>
      <c r="B6999" s="35">
        <v>19.0</v>
      </c>
      <c r="C6999" s="35" t="s">
        <v>129</v>
      </c>
      <c r="D6999" s="39" t="s">
        <v>31</v>
      </c>
      <c r="E6999" s="35" t="s">
        <v>174</v>
      </c>
      <c r="F6999" s="46">
        <f>IF(Cadastro_Cargas!$E$13=0,0,IF(Perfil_Area!$V$4=0,0,MIN(Cadastro_Cargas!$E$13,MAX(Cadastro_Cargas!$F$13,Perfil_Area!$V$4*RANDBETWEEN(85,115)/100))))</f>
        <v>1.1175</v>
      </c>
    </row>
    <row r="7000" ht="15.0" customHeight="1">
      <c r="A7000" s="45">
        <v>45678.7916666667</v>
      </c>
      <c r="B7000" s="35">
        <v>19.0</v>
      </c>
      <c r="C7000" s="35" t="s">
        <v>129</v>
      </c>
      <c r="D7000" s="40" t="s">
        <v>44</v>
      </c>
      <c r="E7000" s="35" t="s">
        <v>174</v>
      </c>
      <c r="F7000" s="46">
        <f>IF(Cadastro_Cargas!$E$14=0,0,IF(Perfil_Area!$V$6=0,0,MIN(Cadastro_Cargas!$E$14,MAX(Cadastro_Cargas!$F$14,Perfil_Area!$V$6*RANDBETWEEN(85,115)/100))))</f>
        <v>0.514</v>
      </c>
    </row>
    <row r="7001" ht="15.0" customHeight="1">
      <c r="A7001" s="45">
        <v>45678.7916666667</v>
      </c>
      <c r="B7001" s="35">
        <v>19.0</v>
      </c>
      <c r="C7001" s="35" t="s">
        <v>129</v>
      </c>
      <c r="D7001" s="41" t="s">
        <v>56</v>
      </c>
      <c r="E7001" s="35" t="s">
        <v>174</v>
      </c>
      <c r="F7001" s="46">
        <f>IF(Cadastro_Cargas!$E$15=0,0,IF(Perfil_Area!$V$8=0,0,MIN(Cadastro_Cargas!$E$15,MAX(Cadastro_Cargas!$F$15,Perfil_Area!$V$8*RANDBETWEEN(85,115)/100))))</f>
        <v>0.336</v>
      </c>
    </row>
    <row r="7002" ht="15.0" customHeight="1">
      <c r="A7002" s="45">
        <v>45678.8333333333</v>
      </c>
      <c r="B7002" s="35">
        <v>20.0</v>
      </c>
      <c r="C7002" s="35" t="s">
        <v>128</v>
      </c>
      <c r="D7002" s="36" t="s">
        <v>104</v>
      </c>
      <c r="E7002" s="35" t="s">
        <v>173</v>
      </c>
      <c r="F7002" s="46">
        <f>IF(Cadastro_Cargas!$E$2=0,0,IF(Perfil_Area!$W$9=0,0,MIN(Cadastro_Cargas!$E$2,MAX(Cadastro_Cargas!$F$2,Perfil_Area!$W$9*RANDBETWEEN(85,115)/100))))</f>
        <v>4</v>
      </c>
    </row>
    <row r="7003" ht="15.0" customHeight="1">
      <c r="A7003" s="45">
        <v>45678.8333333333</v>
      </c>
      <c r="B7003" s="35">
        <v>20.0</v>
      </c>
      <c r="C7003" s="35" t="s">
        <v>128</v>
      </c>
      <c r="D7003" s="36" t="s">
        <v>105</v>
      </c>
      <c r="E7003" s="35" t="s">
        <v>173</v>
      </c>
      <c r="F7003" s="46">
        <f>IF(Cadastro_Cargas!$E$3=0,0,IF(Perfil_Area!$W$11=0,0,MIN(Cadastro_Cargas!$E$3,MAX(Cadastro_Cargas!$F$3,Perfil_Area!$W$11*RANDBETWEEN(85,115)/100))))</f>
        <v>0</v>
      </c>
    </row>
    <row r="7004" ht="15.0" customHeight="1">
      <c r="A7004" s="45">
        <v>45678.8333333333</v>
      </c>
      <c r="B7004" s="35">
        <v>20.0</v>
      </c>
      <c r="C7004" s="35" t="s">
        <v>128</v>
      </c>
      <c r="D7004" s="36" t="s">
        <v>106</v>
      </c>
      <c r="E7004" s="35" t="s">
        <v>173</v>
      </c>
      <c r="F7004" s="46">
        <f>IF(Cadastro_Cargas!$E$4=0,0,IF(Perfil_Area!$W$13=0,0,MIN(Cadastro_Cargas!$E$4,MAX(Cadastro_Cargas!$F$4,Perfil_Area!$W$13*RANDBETWEEN(85,115)/100))))</f>
        <v>0</v>
      </c>
    </row>
    <row r="7005" ht="15.0" customHeight="1">
      <c r="A7005" s="45">
        <v>45678.8333333333</v>
      </c>
      <c r="B7005" s="35">
        <v>20.0</v>
      </c>
      <c r="C7005" s="35" t="s">
        <v>128</v>
      </c>
      <c r="D7005" s="36" t="s">
        <v>107</v>
      </c>
      <c r="E7005" s="35" t="s">
        <v>173</v>
      </c>
      <c r="F7005" s="46">
        <f>IF(Cadastro_Cargas!$E$5=0,0,IF(Perfil_Area!$W$15=0,0,MIN(Cadastro_Cargas!$E$5,MAX(Cadastro_Cargas!$F$5,Perfil_Area!$W$15*RANDBETWEEN(85,115)/100))))</f>
        <v>0.196</v>
      </c>
    </row>
    <row r="7006" ht="15.0" customHeight="1">
      <c r="A7006" s="45">
        <v>45678.8333333333</v>
      </c>
      <c r="B7006" s="35">
        <v>20.0</v>
      </c>
      <c r="C7006" s="35" t="s">
        <v>128</v>
      </c>
      <c r="D7006" s="39" t="s">
        <v>31</v>
      </c>
      <c r="E7006" s="35" t="s">
        <v>174</v>
      </c>
      <c r="F7006" s="46">
        <f>IF(Cadastro_Cargas!$E$6=0,0,IF(Perfil_Area!$W$3=0,0,MIN(Cadastro_Cargas!$E$6,MAX(Cadastro_Cargas!$F$6,Perfil_Area!$W$3*RANDBETWEEN(85,115)/100))))</f>
        <v>0.606</v>
      </c>
    </row>
    <row r="7007" ht="15.0" customHeight="1">
      <c r="A7007" s="45">
        <v>45678.8333333333</v>
      </c>
      <c r="B7007" s="35">
        <v>20.0</v>
      </c>
      <c r="C7007" s="35" t="s">
        <v>128</v>
      </c>
      <c r="D7007" s="40" t="s">
        <v>44</v>
      </c>
      <c r="E7007" s="35" t="s">
        <v>174</v>
      </c>
      <c r="F7007" s="46">
        <f>IF(Cadastro_Cargas!$E$7=0,0,IF(Perfil_Area!$W$5=0,0,MIN(Cadastro_Cargas!$E$7,MAX(Cadastro_Cargas!$F$7,Perfil_Area!$W$5*RANDBETWEEN(85,115)/100))))</f>
        <v>0.29202</v>
      </c>
    </row>
    <row r="7008" ht="15.0" customHeight="1">
      <c r="A7008" s="45">
        <v>45678.8333333333</v>
      </c>
      <c r="B7008" s="35">
        <v>20.0</v>
      </c>
      <c r="C7008" s="35" t="s">
        <v>128</v>
      </c>
      <c r="D7008" s="41" t="s">
        <v>56</v>
      </c>
      <c r="E7008" s="35" t="s">
        <v>174</v>
      </c>
      <c r="F7008" s="46">
        <f>IF(Cadastro_Cargas!$E$8=0,0,IF(Perfil_Area!$W$7=0,0,MIN(Cadastro_Cargas!$E$8,MAX(Cadastro_Cargas!$F$8,Perfil_Area!$W$7*RANDBETWEEN(85,115)/100))))</f>
        <v>0.176</v>
      </c>
    </row>
    <row r="7009" ht="15.0" customHeight="1">
      <c r="A7009" s="45">
        <v>45678.8333333333</v>
      </c>
      <c r="B7009" s="35">
        <v>20.0</v>
      </c>
      <c r="C7009" s="35" t="s">
        <v>129</v>
      </c>
      <c r="D7009" s="36" t="s">
        <v>104</v>
      </c>
      <c r="E7009" s="35" t="s">
        <v>173</v>
      </c>
      <c r="F7009" s="46">
        <f>IF(Cadastro_Cargas!$E$9=0,0,IF(Perfil_Area!$W$10=0,0,MIN(Cadastro_Cargas!$E$9,MAX(Cadastro_Cargas!$F$9,Perfil_Area!$W$10*RANDBETWEEN(85,115)/100))))</f>
        <v>7.76</v>
      </c>
    </row>
    <row r="7010" ht="15.0" customHeight="1">
      <c r="A7010" s="45">
        <v>45678.8333333333</v>
      </c>
      <c r="B7010" s="35">
        <v>20.0</v>
      </c>
      <c r="C7010" s="35" t="s">
        <v>129</v>
      </c>
      <c r="D7010" s="36" t="s">
        <v>105</v>
      </c>
      <c r="E7010" s="35" t="s">
        <v>173</v>
      </c>
      <c r="F7010" s="46">
        <f>IF(Cadastro_Cargas!$E$10=0,0,IF(Perfil_Area!$W$12=0,0,MIN(Cadastro_Cargas!$E$10,MAX(Cadastro_Cargas!$F$10,Perfil_Area!$W$12*RANDBETWEEN(85,115)/100))))</f>
        <v>16.016</v>
      </c>
    </row>
    <row r="7011" ht="15.0" customHeight="1">
      <c r="A7011" s="45">
        <v>45678.8333333333</v>
      </c>
      <c r="B7011" s="35">
        <v>20.0</v>
      </c>
      <c r="C7011" s="35" t="s">
        <v>129</v>
      </c>
      <c r="D7011" s="36" t="s">
        <v>106</v>
      </c>
      <c r="E7011" s="35" t="s">
        <v>173</v>
      </c>
      <c r="F7011" s="46">
        <f>IF(Cadastro_Cargas!$E$11=0,0,IF(Perfil_Area!$W$14=0,0,MIN(Cadastro_Cargas!$E$11,MAX(Cadastro_Cargas!$F$11,Perfil_Area!$W$14*RANDBETWEEN(85,115)/100))))</f>
        <v>2.367013373</v>
      </c>
    </row>
    <row r="7012" ht="15.0" customHeight="1">
      <c r="A7012" s="45">
        <v>45678.8333333333</v>
      </c>
      <c r="B7012" s="35">
        <v>20.0</v>
      </c>
      <c r="C7012" s="35" t="s">
        <v>129</v>
      </c>
      <c r="D7012" s="36" t="s">
        <v>107</v>
      </c>
      <c r="E7012" s="35" t="s">
        <v>173</v>
      </c>
      <c r="F7012" s="46">
        <f>IF(Cadastro_Cargas!$E$12=0,0,IF(Perfil_Area!$W$16=0,0,MIN(Cadastro_Cargas!$E$12,MAX(Cadastro_Cargas!$F$12,Perfil_Area!$W$16*RANDBETWEEN(85,115)/100))))</f>
        <v>0.198</v>
      </c>
    </row>
    <row r="7013" ht="15.0" customHeight="1">
      <c r="A7013" s="45">
        <v>45678.8333333333</v>
      </c>
      <c r="B7013" s="35">
        <v>20.0</v>
      </c>
      <c r="C7013" s="35" t="s">
        <v>129</v>
      </c>
      <c r="D7013" s="39" t="s">
        <v>31</v>
      </c>
      <c r="E7013" s="35" t="s">
        <v>174</v>
      </c>
      <c r="F7013" s="46">
        <f>IF(Cadastro_Cargas!$E$13=0,0,IF(Perfil_Area!$W$4=0,0,MIN(Cadastro_Cargas!$E$13,MAX(Cadastro_Cargas!$F$13,Perfil_Area!$W$4*RANDBETWEEN(85,115)/100))))</f>
        <v>1.1175</v>
      </c>
    </row>
    <row r="7014" ht="15.0" customHeight="1">
      <c r="A7014" s="45">
        <v>45678.8333333333</v>
      </c>
      <c r="B7014" s="35">
        <v>20.0</v>
      </c>
      <c r="C7014" s="35" t="s">
        <v>129</v>
      </c>
      <c r="D7014" s="40" t="s">
        <v>44</v>
      </c>
      <c r="E7014" s="35" t="s">
        <v>174</v>
      </c>
      <c r="F7014" s="46">
        <f>IF(Cadastro_Cargas!$E$14=0,0,IF(Perfil_Area!$W$6=0,0,MIN(Cadastro_Cargas!$E$14,MAX(Cadastro_Cargas!$F$14,Perfil_Area!$W$6*RANDBETWEEN(85,115)/100))))</f>
        <v>0.514</v>
      </c>
    </row>
    <row r="7015" ht="15.0" customHeight="1">
      <c r="A7015" s="45">
        <v>45678.8333333333</v>
      </c>
      <c r="B7015" s="35">
        <v>20.0</v>
      </c>
      <c r="C7015" s="35" t="s">
        <v>129</v>
      </c>
      <c r="D7015" s="41" t="s">
        <v>56</v>
      </c>
      <c r="E7015" s="35" t="s">
        <v>174</v>
      </c>
      <c r="F7015" s="46">
        <f>IF(Cadastro_Cargas!$E$15=0,0,IF(Perfil_Area!$W$8=0,0,MIN(Cadastro_Cargas!$E$15,MAX(Cadastro_Cargas!$F$15,Perfil_Area!$W$8*RANDBETWEEN(85,115)/100))))</f>
        <v>0.336</v>
      </c>
    </row>
    <row r="7016" ht="15.0" customHeight="1">
      <c r="A7016" s="45">
        <v>45678.875</v>
      </c>
      <c r="B7016" s="35">
        <v>21.0</v>
      </c>
      <c r="C7016" s="35" t="s">
        <v>128</v>
      </c>
      <c r="D7016" s="36" t="s">
        <v>104</v>
      </c>
      <c r="E7016" s="35" t="s">
        <v>173</v>
      </c>
      <c r="F7016" s="46">
        <f>IF(Cadastro_Cargas!$E$2=0,0,IF(Perfil_Area!$X$9=0,0,MIN(Cadastro_Cargas!$E$2,MAX(Cadastro_Cargas!$F$2,Perfil_Area!$X$9*RANDBETWEEN(85,115)/100))))</f>
        <v>4</v>
      </c>
    </row>
    <row r="7017" ht="15.0" customHeight="1">
      <c r="A7017" s="45">
        <v>45678.875</v>
      </c>
      <c r="B7017" s="35">
        <v>21.0</v>
      </c>
      <c r="C7017" s="35" t="s">
        <v>128</v>
      </c>
      <c r="D7017" s="36" t="s">
        <v>105</v>
      </c>
      <c r="E7017" s="35" t="s">
        <v>173</v>
      </c>
      <c r="F7017" s="46">
        <f>IF(Cadastro_Cargas!$E$3=0,0,IF(Perfil_Area!$X$11=0,0,MIN(Cadastro_Cargas!$E$3,MAX(Cadastro_Cargas!$F$3,Perfil_Area!$X$11*RANDBETWEEN(85,115)/100))))</f>
        <v>0</v>
      </c>
    </row>
    <row r="7018" ht="15.0" customHeight="1">
      <c r="A7018" s="45">
        <v>45678.875</v>
      </c>
      <c r="B7018" s="35">
        <v>21.0</v>
      </c>
      <c r="C7018" s="35" t="s">
        <v>128</v>
      </c>
      <c r="D7018" s="36" t="s">
        <v>106</v>
      </c>
      <c r="E7018" s="35" t="s">
        <v>173</v>
      </c>
      <c r="F7018" s="46">
        <f>IF(Cadastro_Cargas!$E$4=0,0,IF(Perfil_Area!$X$13=0,0,MIN(Cadastro_Cargas!$E$4,MAX(Cadastro_Cargas!$F$4,Perfil_Area!$X$13*RANDBETWEEN(85,115)/100))))</f>
        <v>0</v>
      </c>
    </row>
    <row r="7019" ht="15.0" customHeight="1">
      <c r="A7019" s="45">
        <v>45678.875</v>
      </c>
      <c r="B7019" s="35">
        <v>21.0</v>
      </c>
      <c r="C7019" s="35" t="s">
        <v>128</v>
      </c>
      <c r="D7019" s="36" t="s">
        <v>107</v>
      </c>
      <c r="E7019" s="35" t="s">
        <v>173</v>
      </c>
      <c r="F7019" s="46">
        <f>IF(Cadastro_Cargas!$E$5=0,0,IF(Perfil_Area!$X$15=0,0,MIN(Cadastro_Cargas!$E$5,MAX(Cadastro_Cargas!$F$5,Perfil_Area!$X$15*RANDBETWEEN(85,115)/100))))</f>
        <v>0.198</v>
      </c>
    </row>
    <row r="7020" ht="15.0" customHeight="1">
      <c r="A7020" s="45">
        <v>45678.875</v>
      </c>
      <c r="B7020" s="35">
        <v>21.0</v>
      </c>
      <c r="C7020" s="35" t="s">
        <v>128</v>
      </c>
      <c r="D7020" s="39" t="s">
        <v>31</v>
      </c>
      <c r="E7020" s="35" t="s">
        <v>174</v>
      </c>
      <c r="F7020" s="46">
        <f>IF(Cadastro_Cargas!$E$6=0,0,IF(Perfil_Area!$X$3=0,0,MIN(Cadastro_Cargas!$E$6,MAX(Cadastro_Cargas!$F$6,Perfil_Area!$X$3*RANDBETWEEN(85,115)/100))))</f>
        <v>0.606</v>
      </c>
    </row>
    <row r="7021" ht="15.0" customHeight="1">
      <c r="A7021" s="45">
        <v>45678.875</v>
      </c>
      <c r="B7021" s="35">
        <v>21.0</v>
      </c>
      <c r="C7021" s="35" t="s">
        <v>128</v>
      </c>
      <c r="D7021" s="40" t="s">
        <v>44</v>
      </c>
      <c r="E7021" s="35" t="s">
        <v>174</v>
      </c>
      <c r="F7021" s="46">
        <f>IF(Cadastro_Cargas!$E$7=0,0,IF(Perfil_Area!$X$5=0,0,MIN(Cadastro_Cargas!$E$7,MAX(Cadastro_Cargas!$F$7,Perfil_Area!$X$5*RANDBETWEEN(85,115)/100))))</f>
        <v>0.26578</v>
      </c>
    </row>
    <row r="7022" ht="15.0" customHeight="1">
      <c r="A7022" s="45">
        <v>45678.875</v>
      </c>
      <c r="B7022" s="35">
        <v>21.0</v>
      </c>
      <c r="C7022" s="35" t="s">
        <v>128</v>
      </c>
      <c r="D7022" s="41" t="s">
        <v>56</v>
      </c>
      <c r="E7022" s="35" t="s">
        <v>174</v>
      </c>
      <c r="F7022" s="46">
        <f>IF(Cadastro_Cargas!$E$8=0,0,IF(Perfil_Area!$X$7=0,0,MIN(Cadastro_Cargas!$E$8,MAX(Cadastro_Cargas!$F$8,Perfil_Area!$X$7*RANDBETWEEN(85,115)/100))))</f>
        <v>0.176</v>
      </c>
    </row>
    <row r="7023" ht="15.0" customHeight="1">
      <c r="A7023" s="45">
        <v>45678.875</v>
      </c>
      <c r="B7023" s="35">
        <v>21.0</v>
      </c>
      <c r="C7023" s="35" t="s">
        <v>129</v>
      </c>
      <c r="D7023" s="36" t="s">
        <v>104</v>
      </c>
      <c r="E7023" s="35" t="s">
        <v>173</v>
      </c>
      <c r="F7023" s="46">
        <f>IF(Cadastro_Cargas!$E$9=0,0,IF(Perfil_Area!$X$10=0,0,MIN(Cadastro_Cargas!$E$9,MAX(Cadastro_Cargas!$F$9,Perfil_Area!$X$10*RANDBETWEEN(85,115)/100))))</f>
        <v>7.76</v>
      </c>
    </row>
    <row r="7024" ht="15.0" customHeight="1">
      <c r="A7024" s="45">
        <v>45678.875</v>
      </c>
      <c r="B7024" s="35">
        <v>21.0</v>
      </c>
      <c r="C7024" s="35" t="s">
        <v>129</v>
      </c>
      <c r="D7024" s="36" t="s">
        <v>105</v>
      </c>
      <c r="E7024" s="35" t="s">
        <v>173</v>
      </c>
      <c r="F7024" s="46">
        <f>IF(Cadastro_Cargas!$E$10=0,0,IF(Perfil_Area!$X$12=0,0,MIN(Cadastro_Cargas!$E$10,MAX(Cadastro_Cargas!$F$10,Perfil_Area!$X$12*RANDBETWEEN(85,115)/100))))</f>
        <v>17.6</v>
      </c>
    </row>
    <row r="7025" ht="15.0" customHeight="1">
      <c r="A7025" s="45">
        <v>45678.875</v>
      </c>
      <c r="B7025" s="35">
        <v>21.0</v>
      </c>
      <c r="C7025" s="35" t="s">
        <v>129</v>
      </c>
      <c r="D7025" s="36" t="s">
        <v>106</v>
      </c>
      <c r="E7025" s="35" t="s">
        <v>173</v>
      </c>
      <c r="F7025" s="46">
        <f>IF(Cadastro_Cargas!$E$11=0,0,IF(Perfil_Area!$X$14=0,0,MIN(Cadastro_Cargas!$E$11,MAX(Cadastro_Cargas!$F$11,Perfil_Area!$X$14*RANDBETWEEN(85,115)/100))))</f>
        <v>2.367013373</v>
      </c>
    </row>
    <row r="7026" ht="15.0" customHeight="1">
      <c r="A7026" s="45">
        <v>45678.875</v>
      </c>
      <c r="B7026" s="35">
        <v>21.0</v>
      </c>
      <c r="C7026" s="35" t="s">
        <v>129</v>
      </c>
      <c r="D7026" s="36" t="s">
        <v>107</v>
      </c>
      <c r="E7026" s="35" t="s">
        <v>173</v>
      </c>
      <c r="F7026" s="46">
        <f>IF(Cadastro_Cargas!$E$12=0,0,IF(Perfil_Area!$X$16=0,0,MIN(Cadastro_Cargas!$E$12,MAX(Cadastro_Cargas!$F$12,Perfil_Area!$X$16*RANDBETWEEN(85,115)/100))))</f>
        <v>0.2</v>
      </c>
    </row>
    <row r="7027" ht="15.0" customHeight="1">
      <c r="A7027" s="45">
        <v>45678.875</v>
      </c>
      <c r="B7027" s="35">
        <v>21.0</v>
      </c>
      <c r="C7027" s="35" t="s">
        <v>129</v>
      </c>
      <c r="D7027" s="39" t="s">
        <v>31</v>
      </c>
      <c r="E7027" s="35" t="s">
        <v>174</v>
      </c>
      <c r="F7027" s="46">
        <f>IF(Cadastro_Cargas!$E$13=0,0,IF(Perfil_Area!$X$4=0,0,MIN(Cadastro_Cargas!$E$13,MAX(Cadastro_Cargas!$F$13,Perfil_Area!$X$4*RANDBETWEEN(85,115)/100))))</f>
        <v>1.1175</v>
      </c>
    </row>
    <row r="7028" ht="15.0" customHeight="1">
      <c r="A7028" s="45">
        <v>45678.875</v>
      </c>
      <c r="B7028" s="35">
        <v>21.0</v>
      </c>
      <c r="C7028" s="35" t="s">
        <v>129</v>
      </c>
      <c r="D7028" s="40" t="s">
        <v>44</v>
      </c>
      <c r="E7028" s="35" t="s">
        <v>174</v>
      </c>
      <c r="F7028" s="46">
        <f>IF(Cadastro_Cargas!$E$14=0,0,IF(Perfil_Area!$X$6=0,0,MIN(Cadastro_Cargas!$E$14,MAX(Cadastro_Cargas!$F$14,Perfil_Area!$X$6*RANDBETWEEN(85,115)/100))))</f>
        <v>0.4137</v>
      </c>
    </row>
    <row r="7029" ht="15.0" customHeight="1">
      <c r="A7029" s="45">
        <v>45678.875</v>
      </c>
      <c r="B7029" s="35">
        <v>21.0</v>
      </c>
      <c r="C7029" s="35" t="s">
        <v>129</v>
      </c>
      <c r="D7029" s="41" t="s">
        <v>56</v>
      </c>
      <c r="E7029" s="35" t="s">
        <v>174</v>
      </c>
      <c r="F7029" s="46">
        <f>IF(Cadastro_Cargas!$E$15=0,0,IF(Perfil_Area!$X$8=0,0,MIN(Cadastro_Cargas!$E$15,MAX(Cadastro_Cargas!$F$15,Perfil_Area!$X$8*RANDBETWEEN(85,115)/100))))</f>
        <v>0.336</v>
      </c>
    </row>
    <row r="7030" ht="15.0" customHeight="1">
      <c r="A7030" s="45">
        <v>45678.9166666667</v>
      </c>
      <c r="B7030" s="35">
        <v>22.0</v>
      </c>
      <c r="C7030" s="35" t="s">
        <v>128</v>
      </c>
      <c r="D7030" s="36" t="s">
        <v>104</v>
      </c>
      <c r="E7030" s="35" t="s">
        <v>173</v>
      </c>
      <c r="F7030" s="46">
        <f>IF(Cadastro_Cargas!$E$2=0,0,IF(Perfil_Area!$Y$9=0,0,MIN(Cadastro_Cargas!$E$2,MAX(Cadastro_Cargas!$F$2,Perfil_Area!$Y$9*RANDBETWEEN(85,115)/100))))</f>
        <v>4</v>
      </c>
    </row>
    <row r="7031" ht="15.0" customHeight="1">
      <c r="A7031" s="45">
        <v>45678.9166666667</v>
      </c>
      <c r="B7031" s="35">
        <v>22.0</v>
      </c>
      <c r="C7031" s="35" t="s">
        <v>128</v>
      </c>
      <c r="D7031" s="36" t="s">
        <v>105</v>
      </c>
      <c r="E7031" s="35" t="s">
        <v>173</v>
      </c>
      <c r="F7031" s="46">
        <f>IF(Cadastro_Cargas!$E$3=0,0,IF(Perfil_Area!$Y$11=0,0,MIN(Cadastro_Cargas!$E$3,MAX(Cadastro_Cargas!$F$3,Perfil_Area!$Y$11*RANDBETWEEN(85,115)/100))))</f>
        <v>0</v>
      </c>
    </row>
    <row r="7032" ht="15.0" customHeight="1">
      <c r="A7032" s="45">
        <v>45678.9166666667</v>
      </c>
      <c r="B7032" s="35">
        <v>22.0</v>
      </c>
      <c r="C7032" s="35" t="s">
        <v>128</v>
      </c>
      <c r="D7032" s="36" t="s">
        <v>106</v>
      </c>
      <c r="E7032" s="35" t="s">
        <v>173</v>
      </c>
      <c r="F7032" s="46">
        <f>IF(Cadastro_Cargas!$E$4=0,0,IF(Perfil_Area!$Y$13=0,0,MIN(Cadastro_Cargas!$E$4,MAX(Cadastro_Cargas!$F$4,Perfil_Area!$Y$13*RANDBETWEEN(85,115)/100))))</f>
        <v>0</v>
      </c>
    </row>
    <row r="7033" ht="15.0" customHeight="1">
      <c r="A7033" s="45">
        <v>45678.9166666667</v>
      </c>
      <c r="B7033" s="35">
        <v>22.0</v>
      </c>
      <c r="C7033" s="35" t="s">
        <v>128</v>
      </c>
      <c r="D7033" s="36" t="s">
        <v>107</v>
      </c>
      <c r="E7033" s="35" t="s">
        <v>173</v>
      </c>
      <c r="F7033" s="46">
        <f>IF(Cadastro_Cargas!$E$5=0,0,IF(Perfil_Area!$Y$15=0,0,MIN(Cadastro_Cargas!$E$5,MAX(Cadastro_Cargas!$F$5,Perfil_Area!$Y$15*RANDBETWEEN(85,115)/100))))</f>
        <v>0.2</v>
      </c>
    </row>
    <row r="7034" ht="15.0" customHeight="1">
      <c r="A7034" s="45">
        <v>45678.9166666667</v>
      </c>
      <c r="B7034" s="35">
        <v>22.0</v>
      </c>
      <c r="C7034" s="35" t="s">
        <v>128</v>
      </c>
      <c r="D7034" s="39" t="s">
        <v>31</v>
      </c>
      <c r="E7034" s="35" t="s">
        <v>174</v>
      </c>
      <c r="F7034" s="46">
        <f>IF(Cadastro_Cargas!$E$6=0,0,IF(Perfil_Area!$Y$3=0,0,MIN(Cadastro_Cargas!$E$6,MAX(Cadastro_Cargas!$F$6,Perfil_Area!$Y$3*RANDBETWEEN(85,115)/100))))</f>
        <v>0.606</v>
      </c>
    </row>
    <row r="7035" ht="15.0" customHeight="1">
      <c r="A7035" s="45">
        <v>45678.9166666667</v>
      </c>
      <c r="B7035" s="35">
        <v>22.0</v>
      </c>
      <c r="C7035" s="35" t="s">
        <v>128</v>
      </c>
      <c r="D7035" s="40" t="s">
        <v>44</v>
      </c>
      <c r="E7035" s="35" t="s">
        <v>174</v>
      </c>
      <c r="F7035" s="46">
        <f>IF(Cadastro_Cargas!$E$7=0,0,IF(Perfil_Area!$Y$5=0,0,MIN(Cadastro_Cargas!$E$7,MAX(Cadastro_Cargas!$F$7,Perfil_Area!$Y$5*RANDBETWEEN(85,115)/100))))</f>
        <v>0.2603</v>
      </c>
    </row>
    <row r="7036" ht="15.0" customHeight="1">
      <c r="A7036" s="45">
        <v>45678.9166666667</v>
      </c>
      <c r="B7036" s="35">
        <v>22.0</v>
      </c>
      <c r="C7036" s="35" t="s">
        <v>128</v>
      </c>
      <c r="D7036" s="41" t="s">
        <v>56</v>
      </c>
      <c r="E7036" s="35" t="s">
        <v>174</v>
      </c>
      <c r="F7036" s="46">
        <f>IF(Cadastro_Cargas!$E$8=0,0,IF(Perfil_Area!$Y$7=0,0,MIN(Cadastro_Cargas!$E$8,MAX(Cadastro_Cargas!$F$8,Perfil_Area!$Y$7*RANDBETWEEN(85,115)/100))))</f>
        <v>0.176</v>
      </c>
    </row>
    <row r="7037" ht="15.0" customHeight="1">
      <c r="A7037" s="45">
        <v>45678.9166666667</v>
      </c>
      <c r="B7037" s="35">
        <v>22.0</v>
      </c>
      <c r="C7037" s="35" t="s">
        <v>129</v>
      </c>
      <c r="D7037" s="36" t="s">
        <v>104</v>
      </c>
      <c r="E7037" s="35" t="s">
        <v>173</v>
      </c>
      <c r="F7037" s="46">
        <f>IF(Cadastro_Cargas!$E$9=0,0,IF(Perfil_Area!$Y$10=0,0,MIN(Cadastro_Cargas!$E$9,MAX(Cadastro_Cargas!$F$9,Perfil_Area!$Y$10*RANDBETWEEN(85,115)/100))))</f>
        <v>8</v>
      </c>
    </row>
    <row r="7038" ht="15.0" customHeight="1">
      <c r="A7038" s="45">
        <v>45678.9166666667</v>
      </c>
      <c r="B7038" s="35">
        <v>22.0</v>
      </c>
      <c r="C7038" s="35" t="s">
        <v>129</v>
      </c>
      <c r="D7038" s="36" t="s">
        <v>105</v>
      </c>
      <c r="E7038" s="35" t="s">
        <v>173</v>
      </c>
      <c r="F7038" s="46">
        <f>IF(Cadastro_Cargas!$E$10=0,0,IF(Perfil_Area!$Y$12=0,0,MIN(Cadastro_Cargas!$E$10,MAX(Cadastro_Cargas!$F$10,Perfil_Area!$Y$12*RANDBETWEEN(85,115)/100))))</f>
        <v>0</v>
      </c>
    </row>
    <row r="7039" ht="15.0" customHeight="1">
      <c r="A7039" s="45">
        <v>45678.9166666667</v>
      </c>
      <c r="B7039" s="35">
        <v>22.0</v>
      </c>
      <c r="C7039" s="35" t="s">
        <v>129</v>
      </c>
      <c r="D7039" s="36" t="s">
        <v>106</v>
      </c>
      <c r="E7039" s="35" t="s">
        <v>173</v>
      </c>
      <c r="F7039" s="46">
        <f>IF(Cadastro_Cargas!$E$11=0,0,IF(Perfil_Area!$Y$14=0,0,MIN(Cadastro_Cargas!$E$11,MAX(Cadastro_Cargas!$F$11,Perfil_Area!$Y$14*RANDBETWEEN(85,115)/100))))</f>
        <v>2.263907875</v>
      </c>
    </row>
    <row r="7040" ht="15.0" customHeight="1">
      <c r="A7040" s="45">
        <v>45678.9166666667</v>
      </c>
      <c r="B7040" s="35">
        <v>22.0</v>
      </c>
      <c r="C7040" s="35" t="s">
        <v>129</v>
      </c>
      <c r="D7040" s="36" t="s">
        <v>107</v>
      </c>
      <c r="E7040" s="35" t="s">
        <v>173</v>
      </c>
      <c r="F7040" s="46">
        <f>IF(Cadastro_Cargas!$E$12=0,0,IF(Perfil_Area!$Y$16=0,0,MIN(Cadastro_Cargas!$E$12,MAX(Cadastro_Cargas!$F$12,Perfil_Area!$Y$16*RANDBETWEEN(85,115)/100))))</f>
        <v>0.2</v>
      </c>
    </row>
    <row r="7041" ht="15.0" customHeight="1">
      <c r="A7041" s="45">
        <v>45678.9166666667</v>
      </c>
      <c r="B7041" s="35">
        <v>22.0</v>
      </c>
      <c r="C7041" s="35" t="s">
        <v>129</v>
      </c>
      <c r="D7041" s="39" t="s">
        <v>31</v>
      </c>
      <c r="E7041" s="35" t="s">
        <v>174</v>
      </c>
      <c r="F7041" s="46">
        <f>IF(Cadastro_Cargas!$E$13=0,0,IF(Perfil_Area!$Y$4=0,0,MIN(Cadastro_Cargas!$E$13,MAX(Cadastro_Cargas!$F$13,Perfil_Area!$Y$4*RANDBETWEEN(85,115)/100))))</f>
        <v>1.1175</v>
      </c>
    </row>
    <row r="7042" ht="15.0" customHeight="1">
      <c r="A7042" s="45">
        <v>45678.9166666667</v>
      </c>
      <c r="B7042" s="35">
        <v>22.0</v>
      </c>
      <c r="C7042" s="35" t="s">
        <v>129</v>
      </c>
      <c r="D7042" s="40" t="s">
        <v>44</v>
      </c>
      <c r="E7042" s="35" t="s">
        <v>174</v>
      </c>
      <c r="F7042" s="46">
        <f>IF(Cadastro_Cargas!$E$14=0,0,IF(Perfil_Area!$Y$6=0,0,MIN(Cadastro_Cargas!$E$14,MAX(Cadastro_Cargas!$F$14,Perfil_Area!$Y$6*RANDBETWEEN(85,115)/100))))</f>
        <v>0.39006</v>
      </c>
    </row>
    <row r="7043" ht="15.0" customHeight="1">
      <c r="A7043" s="45">
        <v>45678.9166666667</v>
      </c>
      <c r="B7043" s="35">
        <v>22.0</v>
      </c>
      <c r="C7043" s="35" t="s">
        <v>129</v>
      </c>
      <c r="D7043" s="41" t="s">
        <v>56</v>
      </c>
      <c r="E7043" s="35" t="s">
        <v>174</v>
      </c>
      <c r="F7043" s="46">
        <f>IF(Cadastro_Cargas!$E$15=0,0,IF(Perfil_Area!$Y$8=0,0,MIN(Cadastro_Cargas!$E$15,MAX(Cadastro_Cargas!$F$15,Perfil_Area!$Y$8*RANDBETWEEN(85,115)/100))))</f>
        <v>0.336</v>
      </c>
    </row>
    <row r="7044" ht="15.0" customHeight="1">
      <c r="A7044" s="45">
        <v>45678.9583333333</v>
      </c>
      <c r="B7044" s="35">
        <v>23.0</v>
      </c>
      <c r="C7044" s="35" t="s">
        <v>128</v>
      </c>
      <c r="D7044" s="36" t="s">
        <v>104</v>
      </c>
      <c r="E7044" s="35" t="s">
        <v>173</v>
      </c>
      <c r="F7044" s="46">
        <f>IF(Cadastro_Cargas!$E$2=0,0,IF(Perfil_Area!$Z$9=0,0,MIN(Cadastro_Cargas!$E$2,MAX(Cadastro_Cargas!$F$2,Perfil_Area!$Z$9*RANDBETWEEN(85,115)/100))))</f>
        <v>4</v>
      </c>
    </row>
    <row r="7045" ht="15.0" customHeight="1">
      <c r="A7045" s="45">
        <v>45678.9583333333</v>
      </c>
      <c r="B7045" s="35">
        <v>23.0</v>
      </c>
      <c r="C7045" s="35" t="s">
        <v>128</v>
      </c>
      <c r="D7045" s="36" t="s">
        <v>105</v>
      </c>
      <c r="E7045" s="35" t="s">
        <v>173</v>
      </c>
      <c r="F7045" s="46">
        <f>IF(Cadastro_Cargas!$E$3=0,0,IF(Perfil_Area!$Z$11=0,0,MIN(Cadastro_Cargas!$E$3,MAX(Cadastro_Cargas!$F$3,Perfil_Area!$Z$11*RANDBETWEEN(85,115)/100))))</f>
        <v>0</v>
      </c>
    </row>
    <row r="7046" ht="15.0" customHeight="1">
      <c r="A7046" s="45">
        <v>45678.9583333333</v>
      </c>
      <c r="B7046" s="35">
        <v>23.0</v>
      </c>
      <c r="C7046" s="35" t="s">
        <v>128</v>
      </c>
      <c r="D7046" s="36" t="s">
        <v>106</v>
      </c>
      <c r="E7046" s="35" t="s">
        <v>173</v>
      </c>
      <c r="F7046" s="46">
        <f>IF(Cadastro_Cargas!$E$4=0,0,IF(Perfil_Area!$Z$13=0,0,MIN(Cadastro_Cargas!$E$4,MAX(Cadastro_Cargas!$F$4,Perfil_Area!$Z$13*RANDBETWEEN(85,115)/100))))</f>
        <v>0</v>
      </c>
    </row>
    <row r="7047" ht="15.0" customHeight="1">
      <c r="A7047" s="45">
        <v>45678.9583333333</v>
      </c>
      <c r="B7047" s="35">
        <v>23.0</v>
      </c>
      <c r="C7047" s="35" t="s">
        <v>128</v>
      </c>
      <c r="D7047" s="36" t="s">
        <v>107</v>
      </c>
      <c r="E7047" s="35" t="s">
        <v>173</v>
      </c>
      <c r="F7047" s="46">
        <f>IF(Cadastro_Cargas!$E$5=0,0,IF(Perfil_Area!$Z$15=0,0,MIN(Cadastro_Cargas!$E$5,MAX(Cadastro_Cargas!$F$5,Perfil_Area!$Z$15*RANDBETWEEN(85,115)/100))))</f>
        <v>0.2</v>
      </c>
    </row>
    <row r="7048" ht="15.0" customHeight="1">
      <c r="A7048" s="45">
        <v>45678.9583333333</v>
      </c>
      <c r="B7048" s="35">
        <v>23.0</v>
      </c>
      <c r="C7048" s="35" t="s">
        <v>128</v>
      </c>
      <c r="D7048" s="39" t="s">
        <v>31</v>
      </c>
      <c r="E7048" s="35" t="s">
        <v>174</v>
      </c>
      <c r="F7048" s="46">
        <f>IF(Cadastro_Cargas!$E$6=0,0,IF(Perfil_Area!$Z$3=0,0,MIN(Cadastro_Cargas!$E$6,MAX(Cadastro_Cargas!$F$6,Perfil_Area!$Z$3*RANDBETWEEN(85,115)/100))))</f>
        <v>0.606</v>
      </c>
    </row>
    <row r="7049" ht="15.0" customHeight="1">
      <c r="A7049" s="45">
        <v>45678.9583333333</v>
      </c>
      <c r="B7049" s="35">
        <v>23.0</v>
      </c>
      <c r="C7049" s="35" t="s">
        <v>128</v>
      </c>
      <c r="D7049" s="40" t="s">
        <v>44</v>
      </c>
      <c r="E7049" s="35" t="s">
        <v>174</v>
      </c>
      <c r="F7049" s="46">
        <f>IF(Cadastro_Cargas!$E$7=0,0,IF(Perfil_Area!$Z$5=0,0,MIN(Cadastro_Cargas!$E$7,MAX(Cadastro_Cargas!$F$7,Perfil_Area!$Z$5*RANDBETWEEN(85,115)/100))))</f>
        <v>0.31236</v>
      </c>
    </row>
    <row r="7050" ht="15.0" customHeight="1">
      <c r="A7050" s="45">
        <v>45678.9583333333</v>
      </c>
      <c r="B7050" s="35">
        <v>23.0</v>
      </c>
      <c r="C7050" s="35" t="s">
        <v>128</v>
      </c>
      <c r="D7050" s="41" t="s">
        <v>56</v>
      </c>
      <c r="E7050" s="35" t="s">
        <v>174</v>
      </c>
      <c r="F7050" s="46">
        <f>IF(Cadastro_Cargas!$E$8=0,0,IF(Perfil_Area!$Z$7=0,0,MIN(Cadastro_Cargas!$E$8,MAX(Cadastro_Cargas!$F$8,Perfil_Area!$Z$7*RANDBETWEEN(85,115)/100))))</f>
        <v>0.176</v>
      </c>
    </row>
    <row r="7051" ht="15.0" customHeight="1">
      <c r="A7051" s="45">
        <v>45678.9583333333</v>
      </c>
      <c r="B7051" s="35">
        <v>23.0</v>
      </c>
      <c r="C7051" s="35" t="s">
        <v>129</v>
      </c>
      <c r="D7051" s="36" t="s">
        <v>104</v>
      </c>
      <c r="E7051" s="35" t="s">
        <v>173</v>
      </c>
      <c r="F7051" s="46">
        <f>IF(Cadastro_Cargas!$E$9=0,0,IF(Perfil_Area!$Z$10=0,0,MIN(Cadastro_Cargas!$E$9,MAX(Cadastro_Cargas!$F$9,Perfil_Area!$Z$10*RANDBETWEEN(85,115)/100))))</f>
        <v>8</v>
      </c>
    </row>
    <row r="7052" ht="15.0" customHeight="1">
      <c r="A7052" s="45">
        <v>45678.9583333333</v>
      </c>
      <c r="B7052" s="35">
        <v>23.0</v>
      </c>
      <c r="C7052" s="35" t="s">
        <v>129</v>
      </c>
      <c r="D7052" s="36" t="s">
        <v>105</v>
      </c>
      <c r="E7052" s="35" t="s">
        <v>173</v>
      </c>
      <c r="F7052" s="46">
        <f>IF(Cadastro_Cargas!$E$10=0,0,IF(Perfil_Area!$Z$12=0,0,MIN(Cadastro_Cargas!$E$10,MAX(Cadastro_Cargas!$F$10,Perfil_Area!$Z$12*RANDBETWEEN(85,115)/100))))</f>
        <v>0</v>
      </c>
    </row>
    <row r="7053" ht="15.0" customHeight="1">
      <c r="A7053" s="45">
        <v>45678.9583333333</v>
      </c>
      <c r="B7053" s="35">
        <v>23.0</v>
      </c>
      <c r="C7053" s="35" t="s">
        <v>129</v>
      </c>
      <c r="D7053" s="36" t="s">
        <v>106</v>
      </c>
      <c r="E7053" s="35" t="s">
        <v>173</v>
      </c>
      <c r="F7053" s="46">
        <f>IF(Cadastro_Cargas!$E$11=0,0,IF(Perfil_Area!$Z$14=0,0,MIN(Cadastro_Cargas!$E$11,MAX(Cadastro_Cargas!$F$11,Perfil_Area!$Z$14*RANDBETWEEN(85,115)/100))))</f>
        <v>2.272653789</v>
      </c>
    </row>
    <row r="7054" ht="15.0" customHeight="1">
      <c r="A7054" s="45">
        <v>45678.9583333333</v>
      </c>
      <c r="B7054" s="35">
        <v>23.0</v>
      </c>
      <c r="C7054" s="35" t="s">
        <v>129</v>
      </c>
      <c r="D7054" s="36" t="s">
        <v>107</v>
      </c>
      <c r="E7054" s="35" t="s">
        <v>173</v>
      </c>
      <c r="F7054" s="46">
        <f>IF(Cadastro_Cargas!$E$12=0,0,IF(Perfil_Area!$Z$16=0,0,MIN(Cadastro_Cargas!$E$12,MAX(Cadastro_Cargas!$F$12,Perfil_Area!$Z$16*RANDBETWEEN(85,115)/100))))</f>
        <v>0.184</v>
      </c>
    </row>
    <row r="7055" ht="15.0" customHeight="1">
      <c r="A7055" s="45">
        <v>45678.9583333333</v>
      </c>
      <c r="B7055" s="35">
        <v>23.0</v>
      </c>
      <c r="C7055" s="35" t="s">
        <v>129</v>
      </c>
      <c r="D7055" s="39" t="s">
        <v>31</v>
      </c>
      <c r="E7055" s="35" t="s">
        <v>174</v>
      </c>
      <c r="F7055" s="46">
        <f>IF(Cadastro_Cargas!$E$13=0,0,IF(Perfil_Area!$Z$4=0,0,MIN(Cadastro_Cargas!$E$13,MAX(Cadastro_Cargas!$F$13,Perfil_Area!$Z$4*RANDBETWEEN(85,115)/100))))</f>
        <v>1.1175</v>
      </c>
    </row>
    <row r="7056" ht="15.0" customHeight="1">
      <c r="A7056" s="45">
        <v>45678.9583333333</v>
      </c>
      <c r="B7056" s="35">
        <v>23.0</v>
      </c>
      <c r="C7056" s="35" t="s">
        <v>129</v>
      </c>
      <c r="D7056" s="40" t="s">
        <v>44</v>
      </c>
      <c r="E7056" s="35" t="s">
        <v>174</v>
      </c>
      <c r="F7056" s="46">
        <f>IF(Cadastro_Cargas!$E$14=0,0,IF(Perfil_Area!$Z$6=0,0,MIN(Cadastro_Cargas!$E$14,MAX(Cadastro_Cargas!$F$14,Perfil_Area!$Z$6*RANDBETWEEN(85,115)/100))))</f>
        <v>0.3349</v>
      </c>
    </row>
    <row r="7057" ht="15.0" customHeight="1">
      <c r="A7057" s="45">
        <v>45678.9583333333</v>
      </c>
      <c r="B7057" s="35">
        <v>23.0</v>
      </c>
      <c r="C7057" s="35" t="s">
        <v>129</v>
      </c>
      <c r="D7057" s="41" t="s">
        <v>56</v>
      </c>
      <c r="E7057" s="35" t="s">
        <v>174</v>
      </c>
      <c r="F7057" s="46">
        <f>IF(Cadastro_Cargas!$E$15=0,0,IF(Perfil_Area!$Z$8=0,0,MIN(Cadastro_Cargas!$E$15,MAX(Cadastro_Cargas!$F$15,Perfil_Area!$Z$8*RANDBETWEEN(85,115)/100))))</f>
        <v>0.336</v>
      </c>
    </row>
    <row r="7058" ht="15.0" customHeight="1">
      <c r="A7058" s="45">
        <v>45679.0</v>
      </c>
      <c r="B7058" s="35">
        <v>0.0</v>
      </c>
      <c r="C7058" s="35" t="s">
        <v>128</v>
      </c>
      <c r="D7058" s="36" t="s">
        <v>104</v>
      </c>
      <c r="E7058" s="35" t="s">
        <v>173</v>
      </c>
      <c r="F7058" s="46">
        <f>IF(Cadastro_Cargas!$E$2=0,0,IF(Perfil_Area!$C$9=0,0,MIN(Cadastro_Cargas!$E$2,MAX(Cadastro_Cargas!$F$2,Perfil_Area!$C$9*RANDBETWEEN(85,115)/100))))</f>
        <v>4</v>
      </c>
    </row>
    <row r="7059" ht="15.0" customHeight="1">
      <c r="A7059" s="45">
        <v>45679.0</v>
      </c>
      <c r="B7059" s="35">
        <v>0.0</v>
      </c>
      <c r="C7059" s="35" t="s">
        <v>128</v>
      </c>
      <c r="D7059" s="36" t="s">
        <v>105</v>
      </c>
      <c r="E7059" s="35" t="s">
        <v>173</v>
      </c>
      <c r="F7059" s="46">
        <f>IF(Cadastro_Cargas!$E$3=0,0,IF(Perfil_Area!$C$11=0,0,MIN(Cadastro_Cargas!$E$3,MAX(Cadastro_Cargas!$F$3,Perfil_Area!$C$11*RANDBETWEEN(85,115)/100))))</f>
        <v>0</v>
      </c>
    </row>
    <row r="7060" ht="15.0" customHeight="1">
      <c r="A7060" s="45">
        <v>45679.0</v>
      </c>
      <c r="B7060" s="35">
        <v>0.0</v>
      </c>
      <c r="C7060" s="35" t="s">
        <v>128</v>
      </c>
      <c r="D7060" s="36" t="s">
        <v>106</v>
      </c>
      <c r="E7060" s="35" t="s">
        <v>173</v>
      </c>
      <c r="F7060" s="46">
        <f>IF(Cadastro_Cargas!$E$4=0,0,IF(Perfil_Area!$C$13=0,0,MIN(Cadastro_Cargas!$E$4,MAX(Cadastro_Cargas!$F$4,Perfil_Area!$C$13*RANDBETWEEN(85,115)/100))))</f>
        <v>0</v>
      </c>
    </row>
    <row r="7061" ht="15.0" customHeight="1">
      <c r="A7061" s="45">
        <v>45679.0</v>
      </c>
      <c r="B7061" s="35">
        <v>0.0</v>
      </c>
      <c r="C7061" s="35" t="s">
        <v>128</v>
      </c>
      <c r="D7061" s="36" t="s">
        <v>107</v>
      </c>
      <c r="E7061" s="35" t="s">
        <v>173</v>
      </c>
      <c r="F7061" s="46">
        <f>IF(Cadastro_Cargas!$E$5=0,0,IF(Perfil_Area!$C$15=0,0,MIN(Cadastro_Cargas!$E$5,MAX(Cadastro_Cargas!$F$5,Perfil_Area!$C$15*RANDBETWEEN(85,115)/100))))</f>
        <v>0.2</v>
      </c>
    </row>
    <row r="7062" ht="15.0" customHeight="1">
      <c r="A7062" s="45">
        <v>45679.0</v>
      </c>
      <c r="B7062" s="35">
        <v>0.0</v>
      </c>
      <c r="C7062" s="35" t="s">
        <v>128</v>
      </c>
      <c r="D7062" s="39" t="s">
        <v>31</v>
      </c>
      <c r="E7062" s="35" t="s">
        <v>174</v>
      </c>
      <c r="F7062" s="46">
        <f>IF(Cadastro_Cargas!$E$6=0,0,IF(Perfil_Area!$C$3=0,0,MIN(Cadastro_Cargas!$E$6,MAX(Cadastro_Cargas!$F$6,Perfil_Area!$C$3*RANDBETWEEN(85,115)/100))))</f>
        <v>0.606</v>
      </c>
    </row>
    <row r="7063" ht="15.0" customHeight="1">
      <c r="A7063" s="45">
        <v>45679.0</v>
      </c>
      <c r="B7063" s="35">
        <v>0.0</v>
      </c>
      <c r="C7063" s="35" t="s">
        <v>128</v>
      </c>
      <c r="D7063" s="40" t="s">
        <v>44</v>
      </c>
      <c r="E7063" s="35" t="s">
        <v>174</v>
      </c>
      <c r="F7063" s="46">
        <f>IF(Cadastro_Cargas!$E$7=0,0,IF(Perfil_Area!$C$5=0,0,MIN(Cadastro_Cargas!$E$7,MAX(Cadastro_Cargas!$F$7,Perfil_Area!$C$5*RANDBETWEEN(85,115)/100))))</f>
        <v>0.29044</v>
      </c>
    </row>
    <row r="7064" ht="15.0" customHeight="1">
      <c r="A7064" s="45">
        <v>45679.0</v>
      </c>
      <c r="B7064" s="35">
        <v>0.0</v>
      </c>
      <c r="C7064" s="35" t="s">
        <v>128</v>
      </c>
      <c r="D7064" s="41" t="s">
        <v>56</v>
      </c>
      <c r="E7064" s="35" t="s">
        <v>174</v>
      </c>
      <c r="F7064" s="46">
        <f>IF(Cadastro_Cargas!$E$8=0,0,IF(Perfil_Area!$C$7=0,0,MIN(Cadastro_Cargas!$E$8,MAX(Cadastro_Cargas!$F$8,Perfil_Area!$C$7*RANDBETWEEN(85,115)/100))))</f>
        <v>0.16896</v>
      </c>
    </row>
    <row r="7065" ht="15.0" customHeight="1">
      <c r="A7065" s="45">
        <v>45679.0</v>
      </c>
      <c r="B7065" s="35">
        <v>0.0</v>
      </c>
      <c r="C7065" s="35" t="s">
        <v>129</v>
      </c>
      <c r="D7065" s="36" t="s">
        <v>104</v>
      </c>
      <c r="E7065" s="35" t="s">
        <v>173</v>
      </c>
      <c r="F7065" s="46">
        <f>IF(Cadastro_Cargas!$E$9=0,0,IF(Perfil_Area!$C$10=0,0,MIN(Cadastro_Cargas!$E$9,MAX(Cadastro_Cargas!$F$9,Perfil_Area!$C$10*RANDBETWEEN(85,115)/100))))</f>
        <v>6.96</v>
      </c>
    </row>
    <row r="7066" ht="15.0" customHeight="1">
      <c r="A7066" s="45">
        <v>45679.0</v>
      </c>
      <c r="B7066" s="35">
        <v>0.0</v>
      </c>
      <c r="C7066" s="35" t="s">
        <v>129</v>
      </c>
      <c r="D7066" s="36" t="s">
        <v>105</v>
      </c>
      <c r="E7066" s="35" t="s">
        <v>173</v>
      </c>
      <c r="F7066" s="46">
        <f>IF(Cadastro_Cargas!$E$10=0,0,IF(Perfil_Area!$C$12=0,0,MIN(Cadastro_Cargas!$E$10,MAX(Cadastro_Cargas!$F$10,Perfil_Area!$C$12*RANDBETWEEN(85,115)/100))))</f>
        <v>16.016</v>
      </c>
    </row>
    <row r="7067" ht="15.0" customHeight="1">
      <c r="A7067" s="45">
        <v>45679.0</v>
      </c>
      <c r="B7067" s="35">
        <v>0.0</v>
      </c>
      <c r="C7067" s="35" t="s">
        <v>129</v>
      </c>
      <c r="D7067" s="36" t="s">
        <v>106</v>
      </c>
      <c r="E7067" s="35" t="s">
        <v>173</v>
      </c>
      <c r="F7067" s="46">
        <f>IF(Cadastro_Cargas!$E$11=0,0,IF(Perfil_Area!$C$14=0,0,MIN(Cadastro_Cargas!$E$11,MAX(Cadastro_Cargas!$F$11,Perfil_Area!$C$14*RANDBETWEEN(85,115)/100))))</f>
        <v>2.177652303</v>
      </c>
    </row>
    <row r="7068" ht="15.0" customHeight="1">
      <c r="A7068" s="45">
        <v>45679.0</v>
      </c>
      <c r="B7068" s="35">
        <v>0.0</v>
      </c>
      <c r="C7068" s="35" t="s">
        <v>129</v>
      </c>
      <c r="D7068" s="36" t="s">
        <v>107</v>
      </c>
      <c r="E7068" s="35" t="s">
        <v>173</v>
      </c>
      <c r="F7068" s="46">
        <f>IF(Cadastro_Cargas!$E$12=0,0,IF(Perfil_Area!$C$16=0,0,MIN(Cadastro_Cargas!$E$12,MAX(Cadastro_Cargas!$F$12,Perfil_Area!$C$16*RANDBETWEEN(85,115)/100))))</f>
        <v>0.188</v>
      </c>
    </row>
    <row r="7069" ht="15.0" customHeight="1">
      <c r="A7069" s="45">
        <v>45679.0</v>
      </c>
      <c r="B7069" s="35">
        <v>0.0</v>
      </c>
      <c r="C7069" s="35" t="s">
        <v>129</v>
      </c>
      <c r="D7069" s="39" t="s">
        <v>31</v>
      </c>
      <c r="E7069" s="35" t="s">
        <v>174</v>
      </c>
      <c r="F7069" s="46">
        <f>IF(Cadastro_Cargas!$E$13=0,0,IF(Perfil_Area!$C$4=0,0,MIN(Cadastro_Cargas!$E$13,MAX(Cadastro_Cargas!$F$13,Perfil_Area!$C$4*RANDBETWEEN(85,115)/100))))</f>
        <v>1.1175</v>
      </c>
    </row>
    <row r="7070" ht="15.0" customHeight="1">
      <c r="A7070" s="45">
        <v>45679.0</v>
      </c>
      <c r="B7070" s="35">
        <v>0.0</v>
      </c>
      <c r="C7070" s="35" t="s">
        <v>129</v>
      </c>
      <c r="D7070" s="40" t="s">
        <v>44</v>
      </c>
      <c r="E7070" s="35" t="s">
        <v>174</v>
      </c>
      <c r="F7070" s="46">
        <f>IF(Cadastro_Cargas!$E$14=0,0,IF(Perfil_Area!$C$6=0,0,MIN(Cadastro_Cargas!$E$14,MAX(Cadastro_Cargas!$F$14,Perfil_Area!$C$6*RANDBETWEEN(85,115)/100))))</f>
        <v>0.42946</v>
      </c>
    </row>
    <row r="7071" ht="15.0" customHeight="1">
      <c r="A7071" s="45">
        <v>45679.0</v>
      </c>
      <c r="B7071" s="35">
        <v>0.0</v>
      </c>
      <c r="C7071" s="35" t="s">
        <v>129</v>
      </c>
      <c r="D7071" s="41" t="s">
        <v>56</v>
      </c>
      <c r="E7071" s="35" t="s">
        <v>174</v>
      </c>
      <c r="F7071" s="46">
        <f>IF(Cadastro_Cargas!$E$15=0,0,IF(Perfil_Area!$C$8=0,0,MIN(Cadastro_Cargas!$E$15,MAX(Cadastro_Cargas!$F$15,Perfil_Area!$C$8*RANDBETWEEN(85,115)/100))))</f>
        <v>0.336</v>
      </c>
    </row>
    <row r="7072" ht="15.0" customHeight="1">
      <c r="A7072" s="45">
        <v>45679.0416666667</v>
      </c>
      <c r="B7072" s="35">
        <v>1.0</v>
      </c>
      <c r="C7072" s="35" t="s">
        <v>128</v>
      </c>
      <c r="D7072" s="36" t="s">
        <v>104</v>
      </c>
      <c r="E7072" s="35" t="s">
        <v>173</v>
      </c>
      <c r="F7072" s="46">
        <f>IF(Cadastro_Cargas!$E$2=0,0,IF(Perfil_Area!$D$9=0,0,MIN(Cadastro_Cargas!$E$2,MAX(Cadastro_Cargas!$F$2,Perfil_Area!$D$9*RANDBETWEEN(85,115)/100))))</f>
        <v>3.8</v>
      </c>
    </row>
    <row r="7073" ht="15.0" customHeight="1">
      <c r="A7073" s="45">
        <v>45679.0416666667</v>
      </c>
      <c r="B7073" s="35">
        <v>1.0</v>
      </c>
      <c r="C7073" s="35" t="s">
        <v>128</v>
      </c>
      <c r="D7073" s="36" t="s">
        <v>105</v>
      </c>
      <c r="E7073" s="35" t="s">
        <v>173</v>
      </c>
      <c r="F7073" s="46">
        <f>IF(Cadastro_Cargas!$E$3=0,0,IF(Perfil_Area!$D$11=0,0,MIN(Cadastro_Cargas!$E$3,MAX(Cadastro_Cargas!$F$3,Perfil_Area!$D$11*RANDBETWEEN(85,115)/100))))</f>
        <v>0</v>
      </c>
    </row>
    <row r="7074" ht="15.0" customHeight="1">
      <c r="A7074" s="45">
        <v>45679.0416666667</v>
      </c>
      <c r="B7074" s="35">
        <v>1.0</v>
      </c>
      <c r="C7074" s="35" t="s">
        <v>128</v>
      </c>
      <c r="D7074" s="36" t="s">
        <v>106</v>
      </c>
      <c r="E7074" s="35" t="s">
        <v>173</v>
      </c>
      <c r="F7074" s="46">
        <f>IF(Cadastro_Cargas!$E$4=0,0,IF(Perfil_Area!$D$13=0,0,MIN(Cadastro_Cargas!$E$4,MAX(Cadastro_Cargas!$F$4,Perfil_Area!$D$13*RANDBETWEEN(85,115)/100))))</f>
        <v>0</v>
      </c>
    </row>
    <row r="7075" ht="15.0" customHeight="1">
      <c r="A7075" s="45">
        <v>45679.0416666667</v>
      </c>
      <c r="B7075" s="35">
        <v>1.0</v>
      </c>
      <c r="C7075" s="35" t="s">
        <v>128</v>
      </c>
      <c r="D7075" s="36" t="s">
        <v>107</v>
      </c>
      <c r="E7075" s="35" t="s">
        <v>173</v>
      </c>
      <c r="F7075" s="46">
        <f>IF(Cadastro_Cargas!$E$5=0,0,IF(Perfil_Area!$D$15=0,0,MIN(Cadastro_Cargas!$E$5,MAX(Cadastro_Cargas!$F$5,Perfil_Area!$D$15*RANDBETWEEN(85,115)/100))))</f>
        <v>0.2</v>
      </c>
    </row>
    <row r="7076" ht="15.0" customHeight="1">
      <c r="A7076" s="45">
        <v>45679.0416666667</v>
      </c>
      <c r="B7076" s="35">
        <v>1.0</v>
      </c>
      <c r="C7076" s="35" t="s">
        <v>128</v>
      </c>
      <c r="D7076" s="39" t="s">
        <v>31</v>
      </c>
      <c r="E7076" s="35" t="s">
        <v>174</v>
      </c>
      <c r="F7076" s="46">
        <f>IF(Cadastro_Cargas!$E$6=0,0,IF(Perfil_Area!$D$3=0,0,MIN(Cadastro_Cargas!$E$6,MAX(Cadastro_Cargas!$F$6,Perfil_Area!$D$3*RANDBETWEEN(85,115)/100))))</f>
        <v>0.606</v>
      </c>
    </row>
    <row r="7077" ht="15.0" customHeight="1">
      <c r="A7077" s="45">
        <v>45679.0416666667</v>
      </c>
      <c r="B7077" s="35">
        <v>1.0</v>
      </c>
      <c r="C7077" s="35" t="s">
        <v>128</v>
      </c>
      <c r="D7077" s="40" t="s">
        <v>44</v>
      </c>
      <c r="E7077" s="35" t="s">
        <v>174</v>
      </c>
      <c r="F7077" s="46">
        <f>IF(Cadastro_Cargas!$E$7=0,0,IF(Perfil_Area!$D$5=0,0,MIN(Cadastro_Cargas!$E$7,MAX(Cadastro_Cargas!$F$7,Perfil_Area!$D$5*RANDBETWEEN(85,115)/100))))</f>
        <v>0.2603</v>
      </c>
    </row>
    <row r="7078" ht="15.0" customHeight="1">
      <c r="A7078" s="45">
        <v>45679.0416666667</v>
      </c>
      <c r="B7078" s="35">
        <v>1.0</v>
      </c>
      <c r="C7078" s="35" t="s">
        <v>128</v>
      </c>
      <c r="D7078" s="41" t="s">
        <v>56</v>
      </c>
      <c r="E7078" s="35" t="s">
        <v>174</v>
      </c>
      <c r="F7078" s="46">
        <f>IF(Cadastro_Cargas!$E$8=0,0,IF(Perfil_Area!$D$7=0,0,MIN(Cadastro_Cargas!$E$8,MAX(Cadastro_Cargas!$F$8,Perfil_Area!$D$7*RANDBETWEEN(85,115)/100))))</f>
        <v>0.176</v>
      </c>
    </row>
    <row r="7079" ht="15.0" customHeight="1">
      <c r="A7079" s="45">
        <v>45679.0416666667</v>
      </c>
      <c r="B7079" s="35">
        <v>1.0</v>
      </c>
      <c r="C7079" s="35" t="s">
        <v>129</v>
      </c>
      <c r="D7079" s="36" t="s">
        <v>104</v>
      </c>
      <c r="E7079" s="35" t="s">
        <v>173</v>
      </c>
      <c r="F7079" s="46">
        <f>IF(Cadastro_Cargas!$E$9=0,0,IF(Perfil_Area!$D$10=0,0,MIN(Cadastro_Cargas!$E$9,MAX(Cadastro_Cargas!$F$9,Perfil_Area!$D$10*RANDBETWEEN(85,115)/100))))</f>
        <v>8</v>
      </c>
    </row>
    <row r="7080" ht="15.0" customHeight="1">
      <c r="A7080" s="45">
        <v>45679.0416666667</v>
      </c>
      <c r="B7080" s="35">
        <v>1.0</v>
      </c>
      <c r="C7080" s="35" t="s">
        <v>129</v>
      </c>
      <c r="D7080" s="36" t="s">
        <v>105</v>
      </c>
      <c r="E7080" s="35" t="s">
        <v>173</v>
      </c>
      <c r="F7080" s="46">
        <f>IF(Cadastro_Cargas!$E$10=0,0,IF(Perfil_Area!$D$12=0,0,MIN(Cadastro_Cargas!$E$10,MAX(Cadastro_Cargas!$F$10,Perfil_Area!$D$12*RANDBETWEEN(85,115)/100))))</f>
        <v>15.312</v>
      </c>
    </row>
    <row r="7081" ht="15.0" customHeight="1">
      <c r="A7081" s="45">
        <v>45679.0416666667</v>
      </c>
      <c r="B7081" s="35">
        <v>1.0</v>
      </c>
      <c r="C7081" s="35" t="s">
        <v>129</v>
      </c>
      <c r="D7081" s="36" t="s">
        <v>106</v>
      </c>
      <c r="E7081" s="35" t="s">
        <v>173</v>
      </c>
      <c r="F7081" s="46">
        <f>IF(Cadastro_Cargas!$E$11=0,0,IF(Perfil_Area!$D$14=0,0,MIN(Cadastro_Cargas!$E$11,MAX(Cadastro_Cargas!$F$11,Perfil_Area!$D$14*RANDBETWEEN(85,115)/100))))</f>
        <v>2.367013373</v>
      </c>
    </row>
    <row r="7082" ht="15.0" customHeight="1">
      <c r="A7082" s="45">
        <v>45679.0416666667</v>
      </c>
      <c r="B7082" s="35">
        <v>1.0</v>
      </c>
      <c r="C7082" s="35" t="s">
        <v>129</v>
      </c>
      <c r="D7082" s="36" t="s">
        <v>107</v>
      </c>
      <c r="E7082" s="35" t="s">
        <v>173</v>
      </c>
      <c r="F7082" s="46">
        <f>IF(Cadastro_Cargas!$E$12=0,0,IF(Perfil_Area!$D$16=0,0,MIN(Cadastro_Cargas!$E$12,MAX(Cadastro_Cargas!$F$12,Perfil_Area!$D$16*RANDBETWEEN(85,115)/100))))</f>
        <v>0.188</v>
      </c>
    </row>
    <row r="7083" ht="15.0" customHeight="1">
      <c r="A7083" s="45">
        <v>45679.0416666667</v>
      </c>
      <c r="B7083" s="35">
        <v>1.0</v>
      </c>
      <c r="C7083" s="35" t="s">
        <v>129</v>
      </c>
      <c r="D7083" s="39" t="s">
        <v>31</v>
      </c>
      <c r="E7083" s="35" t="s">
        <v>174</v>
      </c>
      <c r="F7083" s="46">
        <f>IF(Cadastro_Cargas!$E$13=0,0,IF(Perfil_Area!$D$4=0,0,MIN(Cadastro_Cargas!$E$13,MAX(Cadastro_Cargas!$F$13,Perfil_Area!$D$4*RANDBETWEEN(85,115)/100))))</f>
        <v>1.1175</v>
      </c>
    </row>
    <row r="7084" ht="15.0" customHeight="1">
      <c r="A7084" s="45">
        <v>45679.0416666667</v>
      </c>
      <c r="B7084" s="35">
        <v>1.0</v>
      </c>
      <c r="C7084" s="35" t="s">
        <v>129</v>
      </c>
      <c r="D7084" s="40" t="s">
        <v>44</v>
      </c>
      <c r="E7084" s="35" t="s">
        <v>174</v>
      </c>
      <c r="F7084" s="46">
        <f>IF(Cadastro_Cargas!$E$14=0,0,IF(Perfil_Area!$D$6=0,0,MIN(Cadastro_Cargas!$E$14,MAX(Cadastro_Cargas!$F$14,Perfil_Area!$D$6*RANDBETWEEN(85,115)/100))))</f>
        <v>0.35854</v>
      </c>
    </row>
    <row r="7085" ht="15.0" customHeight="1">
      <c r="A7085" s="45">
        <v>45679.0416666667</v>
      </c>
      <c r="B7085" s="35">
        <v>1.0</v>
      </c>
      <c r="C7085" s="35" t="s">
        <v>129</v>
      </c>
      <c r="D7085" s="41" t="s">
        <v>56</v>
      </c>
      <c r="E7085" s="35" t="s">
        <v>174</v>
      </c>
      <c r="F7085" s="46">
        <f>IF(Cadastro_Cargas!$E$15=0,0,IF(Perfil_Area!$D$8=0,0,MIN(Cadastro_Cargas!$E$15,MAX(Cadastro_Cargas!$F$15,Perfil_Area!$D$8*RANDBETWEEN(85,115)/100))))</f>
        <v>0.30576</v>
      </c>
    </row>
    <row r="7086" ht="15.0" customHeight="1">
      <c r="A7086" s="45">
        <v>45679.0833333333</v>
      </c>
      <c r="B7086" s="35">
        <v>2.0</v>
      </c>
      <c r="C7086" s="35" t="s">
        <v>128</v>
      </c>
      <c r="D7086" s="36" t="s">
        <v>104</v>
      </c>
      <c r="E7086" s="35" t="s">
        <v>173</v>
      </c>
      <c r="F7086" s="46">
        <f>IF(Cadastro_Cargas!$E$2=0,0,IF(Perfil_Area!$E$9=0,0,MIN(Cadastro_Cargas!$E$2,MAX(Cadastro_Cargas!$F$2,Perfil_Area!$E$9*RANDBETWEEN(85,115)/100))))</f>
        <v>4</v>
      </c>
    </row>
    <row r="7087" ht="15.0" customHeight="1">
      <c r="A7087" s="45">
        <v>45679.0833333333</v>
      </c>
      <c r="B7087" s="35">
        <v>2.0</v>
      </c>
      <c r="C7087" s="35" t="s">
        <v>128</v>
      </c>
      <c r="D7087" s="36" t="s">
        <v>105</v>
      </c>
      <c r="E7087" s="35" t="s">
        <v>173</v>
      </c>
      <c r="F7087" s="46">
        <f>IF(Cadastro_Cargas!$E$3=0,0,IF(Perfil_Area!$E$11=0,0,MIN(Cadastro_Cargas!$E$3,MAX(Cadastro_Cargas!$F$3,Perfil_Area!$E$11*RANDBETWEEN(85,115)/100))))</f>
        <v>0</v>
      </c>
    </row>
    <row r="7088" ht="15.0" customHeight="1">
      <c r="A7088" s="45">
        <v>45679.0833333333</v>
      </c>
      <c r="B7088" s="35">
        <v>2.0</v>
      </c>
      <c r="C7088" s="35" t="s">
        <v>128</v>
      </c>
      <c r="D7088" s="36" t="s">
        <v>106</v>
      </c>
      <c r="E7088" s="35" t="s">
        <v>173</v>
      </c>
      <c r="F7088" s="46">
        <f>IF(Cadastro_Cargas!$E$4=0,0,IF(Perfil_Area!$E$13=0,0,MIN(Cadastro_Cargas!$E$4,MAX(Cadastro_Cargas!$F$4,Perfil_Area!$E$13*RANDBETWEEN(85,115)/100))))</f>
        <v>0</v>
      </c>
    </row>
    <row r="7089" ht="15.0" customHeight="1">
      <c r="A7089" s="45">
        <v>45679.0833333333</v>
      </c>
      <c r="B7089" s="35">
        <v>2.0</v>
      </c>
      <c r="C7089" s="35" t="s">
        <v>128</v>
      </c>
      <c r="D7089" s="36" t="s">
        <v>107</v>
      </c>
      <c r="E7089" s="35" t="s">
        <v>173</v>
      </c>
      <c r="F7089" s="46">
        <f>IF(Cadastro_Cargas!$E$5=0,0,IF(Perfil_Area!$E$15=0,0,MIN(Cadastro_Cargas!$E$5,MAX(Cadastro_Cargas!$F$5,Perfil_Area!$E$15*RANDBETWEEN(85,115)/100))))</f>
        <v>0.182</v>
      </c>
    </row>
    <row r="7090" ht="15.0" customHeight="1">
      <c r="A7090" s="45">
        <v>45679.0833333333</v>
      </c>
      <c r="B7090" s="35">
        <v>2.0</v>
      </c>
      <c r="C7090" s="35" t="s">
        <v>128</v>
      </c>
      <c r="D7090" s="39" t="s">
        <v>31</v>
      </c>
      <c r="E7090" s="35" t="s">
        <v>174</v>
      </c>
      <c r="F7090" s="46">
        <f>IF(Cadastro_Cargas!$E$6=0,0,IF(Perfil_Area!$E$3=0,0,MIN(Cadastro_Cargas!$E$6,MAX(Cadastro_Cargas!$F$6,Perfil_Area!$E$3*RANDBETWEEN(85,115)/100))))</f>
        <v>0.606</v>
      </c>
    </row>
    <row r="7091" ht="15.0" customHeight="1">
      <c r="A7091" s="45">
        <v>45679.0833333333</v>
      </c>
      <c r="B7091" s="35">
        <v>2.0</v>
      </c>
      <c r="C7091" s="35" t="s">
        <v>128</v>
      </c>
      <c r="D7091" s="40" t="s">
        <v>44</v>
      </c>
      <c r="E7091" s="35" t="s">
        <v>174</v>
      </c>
      <c r="F7091" s="46">
        <f>IF(Cadastro_Cargas!$E$7=0,0,IF(Perfil_Area!$E$5=0,0,MIN(Cadastro_Cargas!$E$7,MAX(Cadastro_Cargas!$F$7,Perfil_Area!$E$5*RANDBETWEEN(85,115)/100))))</f>
        <v>0.24112</v>
      </c>
    </row>
    <row r="7092" ht="15.0" customHeight="1">
      <c r="A7092" s="45">
        <v>45679.0833333333</v>
      </c>
      <c r="B7092" s="35">
        <v>2.0</v>
      </c>
      <c r="C7092" s="35" t="s">
        <v>128</v>
      </c>
      <c r="D7092" s="41" t="s">
        <v>56</v>
      </c>
      <c r="E7092" s="35" t="s">
        <v>174</v>
      </c>
      <c r="F7092" s="46">
        <f>IF(Cadastro_Cargas!$E$8=0,0,IF(Perfil_Area!$E$7=0,0,MIN(Cadastro_Cargas!$E$8,MAX(Cadastro_Cargas!$F$8,Perfil_Area!$E$7*RANDBETWEEN(85,115)/100))))</f>
        <v>0.16896</v>
      </c>
    </row>
    <row r="7093" ht="15.0" customHeight="1">
      <c r="A7093" s="45">
        <v>45679.0833333333</v>
      </c>
      <c r="B7093" s="35">
        <v>2.0</v>
      </c>
      <c r="C7093" s="35" t="s">
        <v>129</v>
      </c>
      <c r="D7093" s="36" t="s">
        <v>104</v>
      </c>
      <c r="E7093" s="35" t="s">
        <v>173</v>
      </c>
      <c r="F7093" s="46">
        <f>IF(Cadastro_Cargas!$E$9=0,0,IF(Perfil_Area!$E$10=0,0,MIN(Cadastro_Cargas!$E$9,MAX(Cadastro_Cargas!$F$9,Perfil_Area!$E$10*RANDBETWEEN(85,115)/100))))</f>
        <v>7.36</v>
      </c>
    </row>
    <row r="7094" ht="15.0" customHeight="1">
      <c r="A7094" s="45">
        <v>45679.0833333333</v>
      </c>
      <c r="B7094" s="35">
        <v>2.0</v>
      </c>
      <c r="C7094" s="35" t="s">
        <v>129</v>
      </c>
      <c r="D7094" s="36" t="s">
        <v>105</v>
      </c>
      <c r="E7094" s="35" t="s">
        <v>173</v>
      </c>
      <c r="F7094" s="46">
        <f>IF(Cadastro_Cargas!$E$10=0,0,IF(Perfil_Area!$E$12=0,0,MIN(Cadastro_Cargas!$E$10,MAX(Cadastro_Cargas!$F$10,Perfil_Area!$E$12*RANDBETWEEN(85,115)/100))))</f>
        <v>0</v>
      </c>
    </row>
    <row r="7095" ht="15.0" customHeight="1">
      <c r="A7095" s="45">
        <v>45679.0833333333</v>
      </c>
      <c r="B7095" s="35">
        <v>2.0</v>
      </c>
      <c r="C7095" s="35" t="s">
        <v>129</v>
      </c>
      <c r="D7095" s="36" t="s">
        <v>106</v>
      </c>
      <c r="E7095" s="35" t="s">
        <v>173</v>
      </c>
      <c r="F7095" s="46">
        <f>IF(Cadastro_Cargas!$E$11=0,0,IF(Perfil_Area!$E$14=0,0,MIN(Cadastro_Cargas!$E$11,MAX(Cadastro_Cargas!$F$11,Perfil_Area!$E$14*RANDBETWEEN(85,115)/100))))</f>
        <v>2.367013373</v>
      </c>
    </row>
    <row r="7096" ht="15.0" customHeight="1">
      <c r="A7096" s="45">
        <v>45679.0833333333</v>
      </c>
      <c r="B7096" s="35">
        <v>2.0</v>
      </c>
      <c r="C7096" s="35" t="s">
        <v>129</v>
      </c>
      <c r="D7096" s="36" t="s">
        <v>107</v>
      </c>
      <c r="E7096" s="35" t="s">
        <v>173</v>
      </c>
      <c r="F7096" s="46">
        <f>IF(Cadastro_Cargas!$E$12=0,0,IF(Perfil_Area!$E$16=0,0,MIN(Cadastro_Cargas!$E$12,MAX(Cadastro_Cargas!$F$12,Perfil_Area!$E$16*RANDBETWEEN(85,115)/100))))</f>
        <v>0.2</v>
      </c>
    </row>
    <row r="7097" ht="15.0" customHeight="1">
      <c r="A7097" s="45">
        <v>45679.0833333333</v>
      </c>
      <c r="B7097" s="35">
        <v>2.0</v>
      </c>
      <c r="C7097" s="35" t="s">
        <v>129</v>
      </c>
      <c r="D7097" s="39" t="s">
        <v>31</v>
      </c>
      <c r="E7097" s="35" t="s">
        <v>174</v>
      </c>
      <c r="F7097" s="46">
        <f>IF(Cadastro_Cargas!$E$13=0,0,IF(Perfil_Area!$E$4=0,0,MIN(Cadastro_Cargas!$E$13,MAX(Cadastro_Cargas!$F$13,Perfil_Area!$E$4*RANDBETWEEN(85,115)/100))))</f>
        <v>1.1175</v>
      </c>
    </row>
    <row r="7098" ht="15.0" customHeight="1">
      <c r="A7098" s="45">
        <v>45679.0833333333</v>
      </c>
      <c r="B7098" s="35">
        <v>2.0</v>
      </c>
      <c r="C7098" s="35" t="s">
        <v>129</v>
      </c>
      <c r="D7098" s="40" t="s">
        <v>44</v>
      </c>
      <c r="E7098" s="35" t="s">
        <v>174</v>
      </c>
      <c r="F7098" s="46">
        <f>IF(Cadastro_Cargas!$E$14=0,0,IF(Perfil_Area!$E$6=0,0,MIN(Cadastro_Cargas!$E$14,MAX(Cadastro_Cargas!$F$14,Perfil_Area!$E$6*RANDBETWEEN(85,115)/100))))</f>
        <v>0.44522</v>
      </c>
    </row>
    <row r="7099" ht="15.0" customHeight="1">
      <c r="A7099" s="45">
        <v>45679.0833333333</v>
      </c>
      <c r="B7099" s="35">
        <v>2.0</v>
      </c>
      <c r="C7099" s="35" t="s">
        <v>129</v>
      </c>
      <c r="D7099" s="41" t="s">
        <v>56</v>
      </c>
      <c r="E7099" s="35" t="s">
        <v>174</v>
      </c>
      <c r="F7099" s="46">
        <f>IF(Cadastro_Cargas!$E$15=0,0,IF(Perfil_Area!$E$8=0,0,MIN(Cadastro_Cargas!$E$15,MAX(Cadastro_Cargas!$F$15,Perfil_Area!$E$8*RANDBETWEEN(85,115)/100))))</f>
        <v>0.31248</v>
      </c>
    </row>
    <row r="7100" ht="15.0" customHeight="1">
      <c r="A7100" s="45">
        <v>45679.125</v>
      </c>
      <c r="B7100" s="35">
        <v>3.0</v>
      </c>
      <c r="C7100" s="35" t="s">
        <v>128</v>
      </c>
      <c r="D7100" s="36" t="s">
        <v>104</v>
      </c>
      <c r="E7100" s="35" t="s">
        <v>173</v>
      </c>
      <c r="F7100" s="46">
        <f>IF(Cadastro_Cargas!$E$2=0,0,IF(Perfil_Area!$F$9=0,0,MIN(Cadastro_Cargas!$E$2,MAX(Cadastro_Cargas!$F$2,Perfil_Area!$F$9*RANDBETWEEN(85,115)/100))))</f>
        <v>3.6</v>
      </c>
    </row>
    <row r="7101" ht="15.0" customHeight="1">
      <c r="A7101" s="45">
        <v>45679.125</v>
      </c>
      <c r="B7101" s="35">
        <v>3.0</v>
      </c>
      <c r="C7101" s="35" t="s">
        <v>128</v>
      </c>
      <c r="D7101" s="36" t="s">
        <v>105</v>
      </c>
      <c r="E7101" s="35" t="s">
        <v>173</v>
      </c>
      <c r="F7101" s="46">
        <f>IF(Cadastro_Cargas!$E$3=0,0,IF(Perfil_Area!$F$11=0,0,MIN(Cadastro_Cargas!$E$3,MAX(Cadastro_Cargas!$F$3,Perfil_Area!$F$11*RANDBETWEEN(85,115)/100))))</f>
        <v>0</v>
      </c>
    </row>
    <row r="7102" ht="15.0" customHeight="1">
      <c r="A7102" s="45">
        <v>45679.125</v>
      </c>
      <c r="B7102" s="35">
        <v>3.0</v>
      </c>
      <c r="C7102" s="35" t="s">
        <v>128</v>
      </c>
      <c r="D7102" s="36" t="s">
        <v>106</v>
      </c>
      <c r="E7102" s="35" t="s">
        <v>173</v>
      </c>
      <c r="F7102" s="46">
        <f>IF(Cadastro_Cargas!$E$4=0,0,IF(Perfil_Area!$F$13=0,0,MIN(Cadastro_Cargas!$E$4,MAX(Cadastro_Cargas!$F$4,Perfil_Area!$F$13*RANDBETWEEN(85,115)/100))))</f>
        <v>0</v>
      </c>
    </row>
    <row r="7103" ht="15.0" customHeight="1">
      <c r="A7103" s="45">
        <v>45679.125</v>
      </c>
      <c r="B7103" s="35">
        <v>3.0</v>
      </c>
      <c r="C7103" s="35" t="s">
        <v>128</v>
      </c>
      <c r="D7103" s="36" t="s">
        <v>107</v>
      </c>
      <c r="E7103" s="35" t="s">
        <v>173</v>
      </c>
      <c r="F7103" s="46">
        <f>IF(Cadastro_Cargas!$E$5=0,0,IF(Perfil_Area!$F$15=0,0,MIN(Cadastro_Cargas!$E$5,MAX(Cadastro_Cargas!$F$5,Perfil_Area!$F$15*RANDBETWEEN(85,115)/100))))</f>
        <v>0.2</v>
      </c>
    </row>
    <row r="7104" ht="15.0" customHeight="1">
      <c r="A7104" s="45">
        <v>45679.125</v>
      </c>
      <c r="B7104" s="35">
        <v>3.0</v>
      </c>
      <c r="C7104" s="35" t="s">
        <v>128</v>
      </c>
      <c r="D7104" s="39" t="s">
        <v>31</v>
      </c>
      <c r="E7104" s="35" t="s">
        <v>174</v>
      </c>
      <c r="F7104" s="46">
        <f>IF(Cadastro_Cargas!$E$6=0,0,IF(Perfil_Area!$F$3=0,0,MIN(Cadastro_Cargas!$E$6,MAX(Cadastro_Cargas!$F$6,Perfil_Area!$F$3*RANDBETWEEN(85,115)/100))))</f>
        <v>0.606</v>
      </c>
    </row>
    <row r="7105" ht="15.0" customHeight="1">
      <c r="A7105" s="45">
        <v>45679.125</v>
      </c>
      <c r="B7105" s="35">
        <v>3.0</v>
      </c>
      <c r="C7105" s="35" t="s">
        <v>128</v>
      </c>
      <c r="D7105" s="40" t="s">
        <v>44</v>
      </c>
      <c r="E7105" s="35" t="s">
        <v>174</v>
      </c>
      <c r="F7105" s="46">
        <f>IF(Cadastro_Cargas!$E$7=0,0,IF(Perfil_Area!$F$5=0,0,MIN(Cadastro_Cargas!$E$7,MAX(Cadastro_Cargas!$F$7,Perfil_Area!$F$5*RANDBETWEEN(85,115)/100))))</f>
        <v>0.23564</v>
      </c>
    </row>
    <row r="7106" ht="15.0" customHeight="1">
      <c r="A7106" s="45">
        <v>45679.125</v>
      </c>
      <c r="B7106" s="35">
        <v>3.0</v>
      </c>
      <c r="C7106" s="35" t="s">
        <v>128</v>
      </c>
      <c r="D7106" s="41" t="s">
        <v>56</v>
      </c>
      <c r="E7106" s="35" t="s">
        <v>174</v>
      </c>
      <c r="F7106" s="46">
        <f>IF(Cadastro_Cargas!$E$8=0,0,IF(Perfil_Area!$F$7=0,0,MIN(Cadastro_Cargas!$E$8,MAX(Cadastro_Cargas!$F$8,Perfil_Area!$F$7*RANDBETWEEN(85,115)/100))))</f>
        <v>0.176</v>
      </c>
    </row>
    <row r="7107" ht="15.0" customHeight="1">
      <c r="A7107" s="45">
        <v>45679.125</v>
      </c>
      <c r="B7107" s="35">
        <v>3.0</v>
      </c>
      <c r="C7107" s="35" t="s">
        <v>129</v>
      </c>
      <c r="D7107" s="36" t="s">
        <v>104</v>
      </c>
      <c r="E7107" s="35" t="s">
        <v>173</v>
      </c>
      <c r="F7107" s="46">
        <f>IF(Cadastro_Cargas!$E$9=0,0,IF(Perfil_Area!$F$10=0,0,MIN(Cadastro_Cargas!$E$9,MAX(Cadastro_Cargas!$F$9,Perfil_Area!$F$10*RANDBETWEEN(85,115)/100))))</f>
        <v>7.12</v>
      </c>
    </row>
    <row r="7108" ht="15.0" customHeight="1">
      <c r="A7108" s="45">
        <v>45679.125</v>
      </c>
      <c r="B7108" s="35">
        <v>3.0</v>
      </c>
      <c r="C7108" s="35" t="s">
        <v>129</v>
      </c>
      <c r="D7108" s="36" t="s">
        <v>105</v>
      </c>
      <c r="E7108" s="35" t="s">
        <v>173</v>
      </c>
      <c r="F7108" s="46">
        <f>IF(Cadastro_Cargas!$E$10=0,0,IF(Perfil_Area!$F$12=0,0,MIN(Cadastro_Cargas!$E$10,MAX(Cadastro_Cargas!$F$10,Perfil_Area!$F$12*RANDBETWEEN(85,115)/100))))</f>
        <v>0</v>
      </c>
    </row>
    <row r="7109" ht="15.0" customHeight="1">
      <c r="A7109" s="45">
        <v>45679.125</v>
      </c>
      <c r="B7109" s="35">
        <v>3.0</v>
      </c>
      <c r="C7109" s="35" t="s">
        <v>129</v>
      </c>
      <c r="D7109" s="36" t="s">
        <v>106</v>
      </c>
      <c r="E7109" s="35" t="s">
        <v>173</v>
      </c>
      <c r="F7109" s="46">
        <f>IF(Cadastro_Cargas!$E$11=0,0,IF(Perfil_Area!$F$14=0,0,MIN(Cadastro_Cargas!$E$11,MAX(Cadastro_Cargas!$F$11,Perfil_Area!$F$14*RANDBETWEEN(85,115)/100))))</f>
        <v>2.128707281</v>
      </c>
    </row>
    <row r="7110" ht="15.0" customHeight="1">
      <c r="A7110" s="45">
        <v>45679.125</v>
      </c>
      <c r="B7110" s="35">
        <v>3.0</v>
      </c>
      <c r="C7110" s="35" t="s">
        <v>129</v>
      </c>
      <c r="D7110" s="36" t="s">
        <v>107</v>
      </c>
      <c r="E7110" s="35" t="s">
        <v>173</v>
      </c>
      <c r="F7110" s="46">
        <f>IF(Cadastro_Cargas!$E$12=0,0,IF(Perfil_Area!$F$16=0,0,MIN(Cadastro_Cargas!$E$12,MAX(Cadastro_Cargas!$F$12,Perfil_Area!$F$16*RANDBETWEEN(85,115)/100))))</f>
        <v>0.2</v>
      </c>
    </row>
    <row r="7111" ht="15.0" customHeight="1">
      <c r="A7111" s="45">
        <v>45679.125</v>
      </c>
      <c r="B7111" s="35">
        <v>3.0</v>
      </c>
      <c r="C7111" s="35" t="s">
        <v>129</v>
      </c>
      <c r="D7111" s="39" t="s">
        <v>31</v>
      </c>
      <c r="E7111" s="35" t="s">
        <v>174</v>
      </c>
      <c r="F7111" s="46">
        <f>IF(Cadastro_Cargas!$E$13=0,0,IF(Perfil_Area!$F$4=0,0,MIN(Cadastro_Cargas!$E$13,MAX(Cadastro_Cargas!$F$13,Perfil_Area!$F$4*RANDBETWEEN(85,115)/100))))</f>
        <v>1.1175</v>
      </c>
    </row>
    <row r="7112" ht="15.0" customHeight="1">
      <c r="A7112" s="45">
        <v>45679.125</v>
      </c>
      <c r="B7112" s="35">
        <v>3.0</v>
      </c>
      <c r="C7112" s="35" t="s">
        <v>129</v>
      </c>
      <c r="D7112" s="40" t="s">
        <v>44</v>
      </c>
      <c r="E7112" s="35" t="s">
        <v>174</v>
      </c>
      <c r="F7112" s="46">
        <f>IF(Cadastro_Cargas!$E$14=0,0,IF(Perfil_Area!$F$6=0,0,MIN(Cadastro_Cargas!$E$14,MAX(Cadastro_Cargas!$F$14,Perfil_Area!$F$6*RANDBETWEEN(85,115)/100))))</f>
        <v>0.39006</v>
      </c>
    </row>
    <row r="7113" ht="15.0" customHeight="1">
      <c r="A7113" s="45">
        <v>45679.125</v>
      </c>
      <c r="B7113" s="35">
        <v>3.0</v>
      </c>
      <c r="C7113" s="35" t="s">
        <v>129</v>
      </c>
      <c r="D7113" s="41" t="s">
        <v>56</v>
      </c>
      <c r="E7113" s="35" t="s">
        <v>174</v>
      </c>
      <c r="F7113" s="46">
        <f>IF(Cadastro_Cargas!$E$15=0,0,IF(Perfil_Area!$F$8=0,0,MIN(Cadastro_Cargas!$E$15,MAX(Cadastro_Cargas!$F$15,Perfil_Area!$F$8*RANDBETWEEN(85,115)/100))))</f>
        <v>0.29232</v>
      </c>
    </row>
    <row r="7114" ht="15.0" customHeight="1">
      <c r="A7114" s="45">
        <v>45679.1666666667</v>
      </c>
      <c r="B7114" s="35">
        <v>4.0</v>
      </c>
      <c r="C7114" s="35" t="s">
        <v>128</v>
      </c>
      <c r="D7114" s="36" t="s">
        <v>104</v>
      </c>
      <c r="E7114" s="35" t="s">
        <v>173</v>
      </c>
      <c r="F7114" s="46">
        <f>IF(Cadastro_Cargas!$E$2=0,0,IF(Perfil_Area!$G$9=0,0,MIN(Cadastro_Cargas!$E$2,MAX(Cadastro_Cargas!$F$2,Perfil_Area!$G$9*RANDBETWEEN(85,115)/100))))</f>
        <v>3.44</v>
      </c>
    </row>
    <row r="7115" ht="15.0" customHeight="1">
      <c r="A7115" s="45">
        <v>45679.1666666667</v>
      </c>
      <c r="B7115" s="35">
        <v>4.0</v>
      </c>
      <c r="C7115" s="35" t="s">
        <v>128</v>
      </c>
      <c r="D7115" s="36" t="s">
        <v>105</v>
      </c>
      <c r="E7115" s="35" t="s">
        <v>173</v>
      </c>
      <c r="F7115" s="46">
        <f>IF(Cadastro_Cargas!$E$3=0,0,IF(Perfil_Area!$G$11=0,0,MIN(Cadastro_Cargas!$E$3,MAX(Cadastro_Cargas!$F$3,Perfil_Area!$G$11*RANDBETWEEN(85,115)/100))))</f>
        <v>0</v>
      </c>
    </row>
    <row r="7116" ht="15.0" customHeight="1">
      <c r="A7116" s="45">
        <v>45679.1666666667</v>
      </c>
      <c r="B7116" s="35">
        <v>4.0</v>
      </c>
      <c r="C7116" s="35" t="s">
        <v>128</v>
      </c>
      <c r="D7116" s="36" t="s">
        <v>106</v>
      </c>
      <c r="E7116" s="35" t="s">
        <v>173</v>
      </c>
      <c r="F7116" s="46">
        <f>IF(Cadastro_Cargas!$E$4=0,0,IF(Perfil_Area!$G$13=0,0,MIN(Cadastro_Cargas!$E$4,MAX(Cadastro_Cargas!$F$4,Perfil_Area!$G$13*RANDBETWEEN(85,115)/100))))</f>
        <v>0</v>
      </c>
    </row>
    <row r="7117" ht="15.0" customHeight="1">
      <c r="A7117" s="45">
        <v>45679.1666666667</v>
      </c>
      <c r="B7117" s="35">
        <v>4.0</v>
      </c>
      <c r="C7117" s="35" t="s">
        <v>128</v>
      </c>
      <c r="D7117" s="36" t="s">
        <v>107</v>
      </c>
      <c r="E7117" s="35" t="s">
        <v>173</v>
      </c>
      <c r="F7117" s="46">
        <f>IF(Cadastro_Cargas!$E$5=0,0,IF(Perfil_Area!$G$15=0,0,MIN(Cadastro_Cargas!$E$5,MAX(Cadastro_Cargas!$F$5,Perfil_Area!$G$15*RANDBETWEEN(85,115)/100))))</f>
        <v>0.198</v>
      </c>
    </row>
    <row r="7118" ht="15.0" customHeight="1">
      <c r="A7118" s="45">
        <v>45679.1666666667</v>
      </c>
      <c r="B7118" s="35">
        <v>4.0</v>
      </c>
      <c r="C7118" s="35" t="s">
        <v>128</v>
      </c>
      <c r="D7118" s="39" t="s">
        <v>31</v>
      </c>
      <c r="E7118" s="35" t="s">
        <v>174</v>
      </c>
      <c r="F7118" s="46">
        <f>IF(Cadastro_Cargas!$E$6=0,0,IF(Perfil_Area!$G$3=0,0,MIN(Cadastro_Cargas!$E$6,MAX(Cadastro_Cargas!$F$6,Perfil_Area!$G$3*RANDBETWEEN(85,115)/100))))</f>
        <v>0.606</v>
      </c>
    </row>
    <row r="7119" ht="15.0" customHeight="1">
      <c r="A7119" s="45">
        <v>45679.1666666667</v>
      </c>
      <c r="B7119" s="35">
        <v>4.0</v>
      </c>
      <c r="C7119" s="35" t="s">
        <v>128</v>
      </c>
      <c r="D7119" s="40" t="s">
        <v>44</v>
      </c>
      <c r="E7119" s="35" t="s">
        <v>174</v>
      </c>
      <c r="F7119" s="46">
        <f>IF(Cadastro_Cargas!$E$7=0,0,IF(Perfil_Area!$G$5=0,0,MIN(Cadastro_Cargas!$E$7,MAX(Cadastro_Cargas!$F$7,Perfil_Area!$G$5*RANDBETWEEN(85,115)/100))))</f>
        <v>0.2466</v>
      </c>
    </row>
    <row r="7120" ht="15.0" customHeight="1">
      <c r="A7120" s="45">
        <v>45679.1666666667</v>
      </c>
      <c r="B7120" s="35">
        <v>4.0</v>
      </c>
      <c r="C7120" s="35" t="s">
        <v>128</v>
      </c>
      <c r="D7120" s="41" t="s">
        <v>56</v>
      </c>
      <c r="E7120" s="35" t="s">
        <v>174</v>
      </c>
      <c r="F7120" s="46">
        <f>IF(Cadastro_Cargas!$E$8=0,0,IF(Perfil_Area!$G$7=0,0,MIN(Cadastro_Cargas!$E$8,MAX(Cadastro_Cargas!$F$8,Perfil_Area!$G$7*RANDBETWEEN(85,115)/100))))</f>
        <v>0.158</v>
      </c>
    </row>
    <row r="7121" ht="15.0" customHeight="1">
      <c r="A7121" s="45">
        <v>45679.1666666667</v>
      </c>
      <c r="B7121" s="35">
        <v>4.0</v>
      </c>
      <c r="C7121" s="35" t="s">
        <v>129</v>
      </c>
      <c r="D7121" s="36" t="s">
        <v>104</v>
      </c>
      <c r="E7121" s="35" t="s">
        <v>173</v>
      </c>
      <c r="F7121" s="46">
        <f>IF(Cadastro_Cargas!$E$9=0,0,IF(Perfil_Area!$G$10=0,0,MIN(Cadastro_Cargas!$E$9,MAX(Cadastro_Cargas!$F$9,Perfil_Area!$G$10*RANDBETWEEN(85,115)/100))))</f>
        <v>7.36</v>
      </c>
    </row>
    <row r="7122" ht="15.0" customHeight="1">
      <c r="A7122" s="45">
        <v>45679.1666666667</v>
      </c>
      <c r="B7122" s="35">
        <v>4.0</v>
      </c>
      <c r="C7122" s="35" t="s">
        <v>129</v>
      </c>
      <c r="D7122" s="36" t="s">
        <v>105</v>
      </c>
      <c r="E7122" s="35" t="s">
        <v>173</v>
      </c>
      <c r="F7122" s="46">
        <f>IF(Cadastro_Cargas!$E$10=0,0,IF(Perfil_Area!$G$12=0,0,MIN(Cadastro_Cargas!$E$10,MAX(Cadastro_Cargas!$F$10,Perfil_Area!$G$12*RANDBETWEEN(85,115)/100))))</f>
        <v>0</v>
      </c>
    </row>
    <row r="7123" ht="15.0" customHeight="1">
      <c r="A7123" s="45">
        <v>45679.1666666667</v>
      </c>
      <c r="B7123" s="35">
        <v>4.0</v>
      </c>
      <c r="C7123" s="35" t="s">
        <v>129</v>
      </c>
      <c r="D7123" s="36" t="s">
        <v>106</v>
      </c>
      <c r="E7123" s="35" t="s">
        <v>173</v>
      </c>
      <c r="F7123" s="46">
        <f>IF(Cadastro_Cargas!$E$11=0,0,IF(Perfil_Area!$G$14=0,0,MIN(Cadastro_Cargas!$E$11,MAX(Cadastro_Cargas!$F$11,Perfil_Area!$G$14*RANDBETWEEN(85,115)/100))))</f>
        <v>2.367013373</v>
      </c>
    </row>
    <row r="7124" ht="15.0" customHeight="1">
      <c r="A7124" s="45">
        <v>45679.1666666667</v>
      </c>
      <c r="B7124" s="35">
        <v>4.0</v>
      </c>
      <c r="C7124" s="35" t="s">
        <v>129</v>
      </c>
      <c r="D7124" s="36" t="s">
        <v>107</v>
      </c>
      <c r="E7124" s="35" t="s">
        <v>173</v>
      </c>
      <c r="F7124" s="46">
        <f>IF(Cadastro_Cargas!$E$12=0,0,IF(Perfil_Area!$G$16=0,0,MIN(Cadastro_Cargas!$E$12,MAX(Cadastro_Cargas!$F$12,Perfil_Area!$G$16*RANDBETWEEN(85,115)/100))))</f>
        <v>0.19</v>
      </c>
    </row>
    <row r="7125" ht="15.0" customHeight="1">
      <c r="A7125" s="45">
        <v>45679.1666666667</v>
      </c>
      <c r="B7125" s="35">
        <v>4.0</v>
      </c>
      <c r="C7125" s="35" t="s">
        <v>129</v>
      </c>
      <c r="D7125" s="39" t="s">
        <v>31</v>
      </c>
      <c r="E7125" s="35" t="s">
        <v>174</v>
      </c>
      <c r="F7125" s="46">
        <f>IF(Cadastro_Cargas!$E$13=0,0,IF(Perfil_Area!$G$4=0,0,MIN(Cadastro_Cargas!$E$13,MAX(Cadastro_Cargas!$F$13,Perfil_Area!$G$4*RANDBETWEEN(85,115)/100))))</f>
        <v>1.1175</v>
      </c>
    </row>
    <row r="7126" ht="15.0" customHeight="1">
      <c r="A7126" s="45">
        <v>45679.1666666667</v>
      </c>
      <c r="B7126" s="35">
        <v>4.0</v>
      </c>
      <c r="C7126" s="35" t="s">
        <v>129</v>
      </c>
      <c r="D7126" s="40" t="s">
        <v>44</v>
      </c>
      <c r="E7126" s="35" t="s">
        <v>174</v>
      </c>
      <c r="F7126" s="46">
        <f>IF(Cadastro_Cargas!$E$14=0,0,IF(Perfil_Area!$G$6=0,0,MIN(Cadastro_Cargas!$E$14,MAX(Cadastro_Cargas!$F$14,Perfil_Area!$G$6*RANDBETWEEN(85,115)/100))))</f>
        <v>0.37824</v>
      </c>
    </row>
    <row r="7127" ht="15.0" customHeight="1">
      <c r="A7127" s="45">
        <v>45679.1666666667</v>
      </c>
      <c r="B7127" s="35">
        <v>4.0</v>
      </c>
      <c r="C7127" s="35" t="s">
        <v>129</v>
      </c>
      <c r="D7127" s="41" t="s">
        <v>56</v>
      </c>
      <c r="E7127" s="35" t="s">
        <v>174</v>
      </c>
      <c r="F7127" s="46">
        <f>IF(Cadastro_Cargas!$E$15=0,0,IF(Perfil_Area!$G$8=0,0,MIN(Cadastro_Cargas!$E$15,MAX(Cadastro_Cargas!$F$15,Perfil_Area!$G$8*RANDBETWEEN(85,115)/100))))</f>
        <v>0.336</v>
      </c>
    </row>
    <row r="7128" ht="15.0" customHeight="1">
      <c r="A7128" s="45">
        <v>45679.2083333333</v>
      </c>
      <c r="B7128" s="35">
        <v>5.0</v>
      </c>
      <c r="C7128" s="35" t="s">
        <v>128</v>
      </c>
      <c r="D7128" s="36" t="s">
        <v>104</v>
      </c>
      <c r="E7128" s="35" t="s">
        <v>173</v>
      </c>
      <c r="F7128" s="46">
        <f>IF(Cadastro_Cargas!$E$2=0,0,IF(Perfil_Area!$H$9=0,0,MIN(Cadastro_Cargas!$E$2,MAX(Cadastro_Cargas!$F$2,Perfil_Area!$H$9*RANDBETWEEN(85,115)/100))))</f>
        <v>0</v>
      </c>
    </row>
    <row r="7129" ht="15.0" customHeight="1">
      <c r="A7129" s="45">
        <v>45679.2083333333</v>
      </c>
      <c r="B7129" s="35">
        <v>5.0</v>
      </c>
      <c r="C7129" s="35" t="s">
        <v>128</v>
      </c>
      <c r="D7129" s="36" t="s">
        <v>105</v>
      </c>
      <c r="E7129" s="35" t="s">
        <v>173</v>
      </c>
      <c r="F7129" s="46">
        <f>IF(Cadastro_Cargas!$E$3=0,0,IF(Perfil_Area!$H$11=0,0,MIN(Cadastro_Cargas!$E$3,MAX(Cadastro_Cargas!$F$3,Perfil_Area!$H$11*RANDBETWEEN(85,115)/100))))</f>
        <v>0</v>
      </c>
    </row>
    <row r="7130" ht="15.0" customHeight="1">
      <c r="A7130" s="45">
        <v>45679.2083333333</v>
      </c>
      <c r="B7130" s="35">
        <v>5.0</v>
      </c>
      <c r="C7130" s="35" t="s">
        <v>128</v>
      </c>
      <c r="D7130" s="36" t="s">
        <v>106</v>
      </c>
      <c r="E7130" s="35" t="s">
        <v>173</v>
      </c>
      <c r="F7130" s="46">
        <f>IF(Cadastro_Cargas!$E$4=0,0,IF(Perfil_Area!$H$13=0,0,MIN(Cadastro_Cargas!$E$4,MAX(Cadastro_Cargas!$F$4,Perfil_Area!$H$13*RANDBETWEEN(85,115)/100))))</f>
        <v>0</v>
      </c>
    </row>
    <row r="7131" ht="15.0" customHeight="1">
      <c r="A7131" s="45">
        <v>45679.2083333333</v>
      </c>
      <c r="B7131" s="35">
        <v>5.0</v>
      </c>
      <c r="C7131" s="35" t="s">
        <v>128</v>
      </c>
      <c r="D7131" s="36" t="s">
        <v>107</v>
      </c>
      <c r="E7131" s="35" t="s">
        <v>173</v>
      </c>
      <c r="F7131" s="46">
        <f>IF(Cadastro_Cargas!$E$5=0,0,IF(Perfil_Area!$H$15=0,0,MIN(Cadastro_Cargas!$E$5,MAX(Cadastro_Cargas!$F$5,Perfil_Area!$H$15*RANDBETWEEN(85,115)/100))))</f>
        <v>0.2</v>
      </c>
    </row>
    <row r="7132" ht="15.0" customHeight="1">
      <c r="A7132" s="45">
        <v>45679.2083333333</v>
      </c>
      <c r="B7132" s="35">
        <v>5.0</v>
      </c>
      <c r="C7132" s="35" t="s">
        <v>128</v>
      </c>
      <c r="D7132" s="39" t="s">
        <v>31</v>
      </c>
      <c r="E7132" s="35" t="s">
        <v>174</v>
      </c>
      <c r="F7132" s="46">
        <f>IF(Cadastro_Cargas!$E$6=0,0,IF(Perfil_Area!$H$3=0,0,MIN(Cadastro_Cargas!$E$6,MAX(Cadastro_Cargas!$F$6,Perfil_Area!$H$3*RANDBETWEEN(85,115)/100))))</f>
        <v>0.606</v>
      </c>
    </row>
    <row r="7133" ht="15.0" customHeight="1">
      <c r="A7133" s="45">
        <v>45679.2083333333</v>
      </c>
      <c r="B7133" s="35">
        <v>5.0</v>
      </c>
      <c r="C7133" s="35" t="s">
        <v>128</v>
      </c>
      <c r="D7133" s="40" t="s">
        <v>44</v>
      </c>
      <c r="E7133" s="35" t="s">
        <v>174</v>
      </c>
      <c r="F7133" s="46">
        <f>IF(Cadastro_Cargas!$E$7=0,0,IF(Perfil_Area!$H$5=0,0,MIN(Cadastro_Cargas!$E$7,MAX(Cadastro_Cargas!$F$7,Perfil_Area!$H$5*RANDBETWEEN(85,115)/100))))</f>
        <v>0.354</v>
      </c>
    </row>
    <row r="7134" ht="15.0" customHeight="1">
      <c r="A7134" s="45">
        <v>45679.2083333333</v>
      </c>
      <c r="B7134" s="35">
        <v>5.0</v>
      </c>
      <c r="C7134" s="35" t="s">
        <v>128</v>
      </c>
      <c r="D7134" s="41" t="s">
        <v>56</v>
      </c>
      <c r="E7134" s="35" t="s">
        <v>174</v>
      </c>
      <c r="F7134" s="46">
        <f>IF(Cadastro_Cargas!$E$8=0,0,IF(Perfil_Area!$H$7=0,0,MIN(Cadastro_Cargas!$E$8,MAX(Cadastro_Cargas!$F$8,Perfil_Area!$H$7*RANDBETWEEN(85,115)/100))))</f>
        <v>0.12312</v>
      </c>
    </row>
    <row r="7135" ht="15.0" customHeight="1">
      <c r="A7135" s="45">
        <v>45679.2083333333</v>
      </c>
      <c r="B7135" s="35">
        <v>5.0</v>
      </c>
      <c r="C7135" s="35" t="s">
        <v>129</v>
      </c>
      <c r="D7135" s="36" t="s">
        <v>104</v>
      </c>
      <c r="E7135" s="35" t="s">
        <v>173</v>
      </c>
      <c r="F7135" s="46">
        <f>IF(Cadastro_Cargas!$E$9=0,0,IF(Perfil_Area!$H$10=0,0,MIN(Cadastro_Cargas!$E$9,MAX(Cadastro_Cargas!$F$9,Perfil_Area!$H$10*RANDBETWEEN(85,115)/100))))</f>
        <v>0</v>
      </c>
    </row>
    <row r="7136" ht="15.0" customHeight="1">
      <c r="A7136" s="45">
        <v>45679.2083333333</v>
      </c>
      <c r="B7136" s="35">
        <v>5.0</v>
      </c>
      <c r="C7136" s="35" t="s">
        <v>129</v>
      </c>
      <c r="D7136" s="36" t="s">
        <v>105</v>
      </c>
      <c r="E7136" s="35" t="s">
        <v>173</v>
      </c>
      <c r="F7136" s="46">
        <f>IF(Cadastro_Cargas!$E$10=0,0,IF(Perfil_Area!$H$12=0,0,MIN(Cadastro_Cargas!$E$10,MAX(Cadastro_Cargas!$F$10,Perfil_Area!$H$12*RANDBETWEEN(85,115)/100))))</f>
        <v>0</v>
      </c>
    </row>
    <row r="7137" ht="15.0" customHeight="1">
      <c r="A7137" s="45">
        <v>45679.2083333333</v>
      </c>
      <c r="B7137" s="35">
        <v>5.0</v>
      </c>
      <c r="C7137" s="35" t="s">
        <v>129</v>
      </c>
      <c r="D7137" s="36" t="s">
        <v>106</v>
      </c>
      <c r="E7137" s="35" t="s">
        <v>173</v>
      </c>
      <c r="F7137" s="46">
        <f>IF(Cadastro_Cargas!$E$11=0,0,IF(Perfil_Area!$H$14=0,0,MIN(Cadastro_Cargas!$E$11,MAX(Cadastro_Cargas!$F$11,Perfil_Area!$H$14*RANDBETWEEN(85,115)/100))))</f>
        <v>2.367013373</v>
      </c>
    </row>
    <row r="7138" ht="15.0" customHeight="1">
      <c r="A7138" s="45">
        <v>45679.2083333333</v>
      </c>
      <c r="B7138" s="35">
        <v>5.0</v>
      </c>
      <c r="C7138" s="35" t="s">
        <v>129</v>
      </c>
      <c r="D7138" s="36" t="s">
        <v>107</v>
      </c>
      <c r="E7138" s="35" t="s">
        <v>173</v>
      </c>
      <c r="F7138" s="46">
        <f>IF(Cadastro_Cargas!$E$12=0,0,IF(Perfil_Area!$H$16=0,0,MIN(Cadastro_Cargas!$E$12,MAX(Cadastro_Cargas!$F$12,Perfil_Area!$H$16*RANDBETWEEN(85,115)/100))))</f>
        <v>0.2</v>
      </c>
    </row>
    <row r="7139" ht="15.0" customHeight="1">
      <c r="A7139" s="45">
        <v>45679.2083333333</v>
      </c>
      <c r="B7139" s="35">
        <v>5.0</v>
      </c>
      <c r="C7139" s="35" t="s">
        <v>129</v>
      </c>
      <c r="D7139" s="39" t="s">
        <v>31</v>
      </c>
      <c r="E7139" s="35" t="s">
        <v>174</v>
      </c>
      <c r="F7139" s="46">
        <f>IF(Cadastro_Cargas!$E$13=0,0,IF(Perfil_Area!$H$4=0,0,MIN(Cadastro_Cargas!$E$13,MAX(Cadastro_Cargas!$F$13,Perfil_Area!$H$4*RANDBETWEEN(85,115)/100))))</f>
        <v>1.1175</v>
      </c>
    </row>
    <row r="7140" ht="15.0" customHeight="1">
      <c r="A7140" s="45">
        <v>45679.2083333333</v>
      </c>
      <c r="B7140" s="35">
        <v>5.0</v>
      </c>
      <c r="C7140" s="35" t="s">
        <v>129</v>
      </c>
      <c r="D7140" s="40" t="s">
        <v>44</v>
      </c>
      <c r="E7140" s="35" t="s">
        <v>174</v>
      </c>
      <c r="F7140" s="46">
        <f>IF(Cadastro_Cargas!$E$14=0,0,IF(Perfil_Area!$H$6=0,0,MIN(Cadastro_Cargas!$E$14,MAX(Cadastro_Cargas!$F$14,Perfil_Area!$H$6*RANDBETWEEN(85,115)/100))))</f>
        <v>0.514</v>
      </c>
    </row>
    <row r="7141" ht="15.0" customHeight="1">
      <c r="A7141" s="45">
        <v>45679.2083333333</v>
      </c>
      <c r="B7141" s="35">
        <v>5.0</v>
      </c>
      <c r="C7141" s="35" t="s">
        <v>129</v>
      </c>
      <c r="D7141" s="41" t="s">
        <v>56</v>
      </c>
      <c r="E7141" s="35" t="s">
        <v>174</v>
      </c>
      <c r="F7141" s="46">
        <f>IF(Cadastro_Cargas!$E$15=0,0,IF(Perfil_Area!$H$8=0,0,MIN(Cadastro_Cargas!$E$15,MAX(Cadastro_Cargas!$F$15,Perfil_Area!$H$8*RANDBETWEEN(85,115)/100))))</f>
        <v>0.21534</v>
      </c>
    </row>
    <row r="7142" ht="15.0" customHeight="1">
      <c r="A7142" s="45">
        <v>45679.25</v>
      </c>
      <c r="B7142" s="35">
        <v>6.0</v>
      </c>
      <c r="C7142" s="35" t="s">
        <v>128</v>
      </c>
      <c r="D7142" s="36" t="s">
        <v>104</v>
      </c>
      <c r="E7142" s="35" t="s">
        <v>173</v>
      </c>
      <c r="F7142" s="46">
        <f>IF(Cadastro_Cargas!$E$2=0,0,IF(Perfil_Area!$I$9=0,0,MIN(Cadastro_Cargas!$E$2,MAX(Cadastro_Cargas!$F$2,Perfil_Area!$I$9*RANDBETWEEN(85,115)/100))))</f>
        <v>0</v>
      </c>
    </row>
    <row r="7143" ht="15.0" customHeight="1">
      <c r="A7143" s="45">
        <v>45679.25</v>
      </c>
      <c r="B7143" s="35">
        <v>6.0</v>
      </c>
      <c r="C7143" s="35" t="s">
        <v>128</v>
      </c>
      <c r="D7143" s="36" t="s">
        <v>105</v>
      </c>
      <c r="E7143" s="35" t="s">
        <v>173</v>
      </c>
      <c r="F7143" s="46">
        <f>IF(Cadastro_Cargas!$E$3=0,0,IF(Perfil_Area!$I$11=0,0,MIN(Cadastro_Cargas!$E$3,MAX(Cadastro_Cargas!$F$3,Perfil_Area!$I$11*RANDBETWEEN(85,115)/100))))</f>
        <v>0</v>
      </c>
    </row>
    <row r="7144" ht="15.0" customHeight="1">
      <c r="A7144" s="45">
        <v>45679.25</v>
      </c>
      <c r="B7144" s="35">
        <v>6.0</v>
      </c>
      <c r="C7144" s="35" t="s">
        <v>128</v>
      </c>
      <c r="D7144" s="36" t="s">
        <v>106</v>
      </c>
      <c r="E7144" s="35" t="s">
        <v>173</v>
      </c>
      <c r="F7144" s="46">
        <f>IF(Cadastro_Cargas!$E$4=0,0,IF(Perfil_Area!$I$13=0,0,MIN(Cadastro_Cargas!$E$4,MAX(Cadastro_Cargas!$F$4,Perfil_Area!$I$13*RANDBETWEEN(85,115)/100))))</f>
        <v>0</v>
      </c>
    </row>
    <row r="7145" ht="15.0" customHeight="1">
      <c r="A7145" s="45">
        <v>45679.25</v>
      </c>
      <c r="B7145" s="35">
        <v>6.0</v>
      </c>
      <c r="C7145" s="35" t="s">
        <v>128</v>
      </c>
      <c r="D7145" s="36" t="s">
        <v>107</v>
      </c>
      <c r="E7145" s="35" t="s">
        <v>173</v>
      </c>
      <c r="F7145" s="46">
        <f>IF(Cadastro_Cargas!$E$5=0,0,IF(Perfil_Area!$I$15=0,0,MIN(Cadastro_Cargas!$E$5,MAX(Cadastro_Cargas!$F$5,Perfil_Area!$I$15*RANDBETWEEN(85,115)/100))))</f>
        <v>0.2</v>
      </c>
    </row>
    <row r="7146" ht="15.0" customHeight="1">
      <c r="A7146" s="45">
        <v>45679.25</v>
      </c>
      <c r="B7146" s="35">
        <v>6.0</v>
      </c>
      <c r="C7146" s="35" t="s">
        <v>128</v>
      </c>
      <c r="D7146" s="39" t="s">
        <v>31</v>
      </c>
      <c r="E7146" s="35" t="s">
        <v>174</v>
      </c>
      <c r="F7146" s="46">
        <f>IF(Cadastro_Cargas!$E$6=0,0,IF(Perfil_Area!$I$3=0,0,MIN(Cadastro_Cargas!$E$6,MAX(Cadastro_Cargas!$F$6,Perfil_Area!$I$3*RANDBETWEEN(85,115)/100))))</f>
        <v>0.606</v>
      </c>
    </row>
    <row r="7147" ht="15.0" customHeight="1">
      <c r="A7147" s="45">
        <v>45679.25</v>
      </c>
      <c r="B7147" s="35">
        <v>6.0</v>
      </c>
      <c r="C7147" s="35" t="s">
        <v>128</v>
      </c>
      <c r="D7147" s="40" t="s">
        <v>44</v>
      </c>
      <c r="E7147" s="35" t="s">
        <v>174</v>
      </c>
      <c r="F7147" s="46">
        <f>IF(Cadastro_Cargas!$E$7=0,0,IF(Perfil_Area!$I$5=0,0,MIN(Cadastro_Cargas!$E$7,MAX(Cadastro_Cargas!$F$7,Perfil_Area!$I$5*RANDBETWEEN(85,115)/100))))</f>
        <v>0.354</v>
      </c>
    </row>
    <row r="7148" ht="15.0" customHeight="1">
      <c r="A7148" s="45">
        <v>45679.25</v>
      </c>
      <c r="B7148" s="35">
        <v>6.0</v>
      </c>
      <c r="C7148" s="35" t="s">
        <v>128</v>
      </c>
      <c r="D7148" s="41" t="s">
        <v>56</v>
      </c>
      <c r="E7148" s="35" t="s">
        <v>174</v>
      </c>
      <c r="F7148" s="46">
        <f>IF(Cadastro_Cargas!$E$8=0,0,IF(Perfil_Area!$I$7=0,0,MIN(Cadastro_Cargas!$E$8,MAX(Cadastro_Cargas!$F$8,Perfil_Area!$I$7*RANDBETWEEN(85,115)/100))))</f>
        <v>0.0528</v>
      </c>
    </row>
    <row r="7149" ht="15.0" customHeight="1">
      <c r="A7149" s="45">
        <v>45679.25</v>
      </c>
      <c r="B7149" s="35">
        <v>6.0</v>
      </c>
      <c r="C7149" s="35" t="s">
        <v>129</v>
      </c>
      <c r="D7149" s="36" t="s">
        <v>104</v>
      </c>
      <c r="E7149" s="35" t="s">
        <v>173</v>
      </c>
      <c r="F7149" s="46">
        <f>IF(Cadastro_Cargas!$E$9=0,0,IF(Perfil_Area!$I$10=0,0,MIN(Cadastro_Cargas!$E$9,MAX(Cadastro_Cargas!$F$9,Perfil_Area!$I$10*RANDBETWEEN(85,115)/100))))</f>
        <v>0</v>
      </c>
    </row>
    <row r="7150" ht="15.0" customHeight="1">
      <c r="A7150" s="45">
        <v>45679.25</v>
      </c>
      <c r="B7150" s="35">
        <v>6.0</v>
      </c>
      <c r="C7150" s="35" t="s">
        <v>129</v>
      </c>
      <c r="D7150" s="36" t="s">
        <v>105</v>
      </c>
      <c r="E7150" s="35" t="s">
        <v>173</v>
      </c>
      <c r="F7150" s="46">
        <f>IF(Cadastro_Cargas!$E$10=0,0,IF(Perfil_Area!$I$12=0,0,MIN(Cadastro_Cargas!$E$10,MAX(Cadastro_Cargas!$F$10,Perfil_Area!$I$12*RANDBETWEEN(85,115)/100))))</f>
        <v>0</v>
      </c>
    </row>
    <row r="7151" ht="15.0" customHeight="1">
      <c r="A7151" s="45">
        <v>45679.25</v>
      </c>
      <c r="B7151" s="35">
        <v>6.0</v>
      </c>
      <c r="C7151" s="35" t="s">
        <v>129</v>
      </c>
      <c r="D7151" s="36" t="s">
        <v>106</v>
      </c>
      <c r="E7151" s="35" t="s">
        <v>173</v>
      </c>
      <c r="F7151" s="46">
        <f>IF(Cadastro_Cargas!$E$11=0,0,IF(Perfil_Area!$I$14=0,0,MIN(Cadastro_Cargas!$E$11,MAX(Cadastro_Cargas!$F$11,Perfil_Area!$I$14*RANDBETWEEN(85,115)/100))))</f>
        <v>2.209907875</v>
      </c>
    </row>
    <row r="7152" ht="15.0" customHeight="1">
      <c r="A7152" s="45">
        <v>45679.25</v>
      </c>
      <c r="B7152" s="35">
        <v>6.0</v>
      </c>
      <c r="C7152" s="35" t="s">
        <v>129</v>
      </c>
      <c r="D7152" s="36" t="s">
        <v>107</v>
      </c>
      <c r="E7152" s="35" t="s">
        <v>173</v>
      </c>
      <c r="F7152" s="46">
        <f>IF(Cadastro_Cargas!$E$12=0,0,IF(Perfil_Area!$I$16=0,0,MIN(Cadastro_Cargas!$E$12,MAX(Cadastro_Cargas!$F$12,Perfil_Area!$I$16*RANDBETWEEN(85,115)/100))))</f>
        <v>0.2</v>
      </c>
    </row>
    <row r="7153" ht="15.0" customHeight="1">
      <c r="A7153" s="45">
        <v>45679.25</v>
      </c>
      <c r="B7153" s="35">
        <v>6.0</v>
      </c>
      <c r="C7153" s="35" t="s">
        <v>129</v>
      </c>
      <c r="D7153" s="39" t="s">
        <v>31</v>
      </c>
      <c r="E7153" s="35" t="s">
        <v>174</v>
      </c>
      <c r="F7153" s="46">
        <f>IF(Cadastro_Cargas!$E$13=0,0,IF(Perfil_Area!$I$4=0,0,MIN(Cadastro_Cargas!$E$13,MAX(Cadastro_Cargas!$F$13,Perfil_Area!$I$4*RANDBETWEEN(85,115)/100))))</f>
        <v>1.1175</v>
      </c>
    </row>
    <row r="7154" ht="15.0" customHeight="1">
      <c r="A7154" s="45">
        <v>45679.25</v>
      </c>
      <c r="B7154" s="35">
        <v>6.0</v>
      </c>
      <c r="C7154" s="35" t="s">
        <v>129</v>
      </c>
      <c r="D7154" s="40" t="s">
        <v>44</v>
      </c>
      <c r="E7154" s="35" t="s">
        <v>174</v>
      </c>
      <c r="F7154" s="46">
        <f>IF(Cadastro_Cargas!$E$14=0,0,IF(Perfil_Area!$I$6=0,0,MIN(Cadastro_Cargas!$E$14,MAX(Cadastro_Cargas!$F$14,Perfil_Area!$I$6*RANDBETWEEN(85,115)/100))))</f>
        <v>0.514</v>
      </c>
    </row>
    <row r="7155" ht="15.0" customHeight="1">
      <c r="A7155" s="45">
        <v>45679.25</v>
      </c>
      <c r="B7155" s="35">
        <v>6.0</v>
      </c>
      <c r="C7155" s="35" t="s">
        <v>129</v>
      </c>
      <c r="D7155" s="41" t="s">
        <v>56</v>
      </c>
      <c r="E7155" s="35" t="s">
        <v>174</v>
      </c>
      <c r="F7155" s="46">
        <f>IF(Cadastro_Cargas!$E$15=0,0,IF(Perfil_Area!$I$8=0,0,MIN(Cadastro_Cargas!$E$15,MAX(Cadastro_Cargas!$F$15,Perfil_Area!$I$8*RANDBETWEEN(85,115)/100))))</f>
        <v>0.10464</v>
      </c>
    </row>
    <row r="7156" ht="15.0" customHeight="1">
      <c r="A7156" s="45">
        <v>45679.2916666667</v>
      </c>
      <c r="B7156" s="35">
        <v>7.0</v>
      </c>
      <c r="C7156" s="35" t="s">
        <v>128</v>
      </c>
      <c r="D7156" s="36" t="s">
        <v>104</v>
      </c>
      <c r="E7156" s="35" t="s">
        <v>173</v>
      </c>
      <c r="F7156" s="46">
        <f>IF(Cadastro_Cargas!$E$2=0,0,IF(Perfil_Area!$J$9=0,0,MIN(Cadastro_Cargas!$E$2,MAX(Cadastro_Cargas!$F$2,Perfil_Area!$J$9*RANDBETWEEN(85,115)/100))))</f>
        <v>0</v>
      </c>
    </row>
    <row r="7157" ht="15.0" customHeight="1">
      <c r="A7157" s="45">
        <v>45679.2916666667</v>
      </c>
      <c r="B7157" s="35">
        <v>7.0</v>
      </c>
      <c r="C7157" s="35" t="s">
        <v>128</v>
      </c>
      <c r="D7157" s="36" t="s">
        <v>105</v>
      </c>
      <c r="E7157" s="35" t="s">
        <v>173</v>
      </c>
      <c r="F7157" s="46">
        <f>IF(Cadastro_Cargas!$E$3=0,0,IF(Perfil_Area!$J$11=0,0,MIN(Cadastro_Cargas!$E$3,MAX(Cadastro_Cargas!$F$3,Perfil_Area!$J$11*RANDBETWEEN(85,115)/100))))</f>
        <v>0</v>
      </c>
    </row>
    <row r="7158" ht="15.0" customHeight="1">
      <c r="A7158" s="45">
        <v>45679.2916666667</v>
      </c>
      <c r="B7158" s="35">
        <v>7.0</v>
      </c>
      <c r="C7158" s="35" t="s">
        <v>128</v>
      </c>
      <c r="D7158" s="36" t="s">
        <v>106</v>
      </c>
      <c r="E7158" s="35" t="s">
        <v>173</v>
      </c>
      <c r="F7158" s="46">
        <f>IF(Cadastro_Cargas!$E$4=0,0,IF(Perfil_Area!$J$13=0,0,MIN(Cadastro_Cargas!$E$4,MAX(Cadastro_Cargas!$F$4,Perfil_Area!$J$13*RANDBETWEEN(85,115)/100))))</f>
        <v>0</v>
      </c>
    </row>
    <row r="7159" ht="15.0" customHeight="1">
      <c r="A7159" s="45">
        <v>45679.2916666667</v>
      </c>
      <c r="B7159" s="35">
        <v>7.0</v>
      </c>
      <c r="C7159" s="35" t="s">
        <v>128</v>
      </c>
      <c r="D7159" s="36" t="s">
        <v>107</v>
      </c>
      <c r="E7159" s="35" t="s">
        <v>173</v>
      </c>
      <c r="F7159" s="46">
        <f>IF(Cadastro_Cargas!$E$5=0,0,IF(Perfil_Area!$J$15=0,0,MIN(Cadastro_Cargas!$E$5,MAX(Cadastro_Cargas!$F$5,Perfil_Area!$J$15*RANDBETWEEN(85,115)/100))))</f>
        <v>0.178</v>
      </c>
    </row>
    <row r="7160" ht="15.0" customHeight="1">
      <c r="A7160" s="45">
        <v>45679.2916666667</v>
      </c>
      <c r="B7160" s="35">
        <v>7.0</v>
      </c>
      <c r="C7160" s="35" t="s">
        <v>128</v>
      </c>
      <c r="D7160" s="39" t="s">
        <v>31</v>
      </c>
      <c r="E7160" s="35" t="s">
        <v>174</v>
      </c>
      <c r="F7160" s="46">
        <f>IF(Cadastro_Cargas!$E$6=0,0,IF(Perfil_Area!$J$3=0,0,MIN(Cadastro_Cargas!$E$6,MAX(Cadastro_Cargas!$F$6,Perfil_Area!$J$3*RANDBETWEEN(85,115)/100))))</f>
        <v>0.606</v>
      </c>
    </row>
    <row r="7161" ht="15.0" customHeight="1">
      <c r="A7161" s="45">
        <v>45679.2916666667</v>
      </c>
      <c r="B7161" s="35">
        <v>7.0</v>
      </c>
      <c r="C7161" s="35" t="s">
        <v>128</v>
      </c>
      <c r="D7161" s="40" t="s">
        <v>44</v>
      </c>
      <c r="E7161" s="35" t="s">
        <v>174</v>
      </c>
      <c r="F7161" s="46">
        <f>IF(Cadastro_Cargas!$E$7=0,0,IF(Perfil_Area!$J$5=0,0,MIN(Cadastro_Cargas!$E$7,MAX(Cadastro_Cargas!$F$7,Perfil_Area!$J$5*RANDBETWEEN(85,115)/100))))</f>
        <v>0.354</v>
      </c>
    </row>
    <row r="7162" ht="15.0" customHeight="1">
      <c r="A7162" s="45">
        <v>45679.2916666667</v>
      </c>
      <c r="B7162" s="35">
        <v>7.0</v>
      </c>
      <c r="C7162" s="35" t="s">
        <v>128</v>
      </c>
      <c r="D7162" s="41" t="s">
        <v>56</v>
      </c>
      <c r="E7162" s="35" t="s">
        <v>174</v>
      </c>
      <c r="F7162" s="46">
        <f>IF(Cadastro_Cargas!$E$8=0,0,IF(Perfil_Area!$J$7=0,0,MIN(Cadastro_Cargas!$E$8,MAX(Cadastro_Cargas!$F$8,Perfil_Area!$J$7*RANDBETWEEN(85,115)/100))))</f>
        <v>0</v>
      </c>
    </row>
    <row r="7163" ht="15.0" customHeight="1">
      <c r="A7163" s="45">
        <v>45679.2916666667</v>
      </c>
      <c r="B7163" s="35">
        <v>7.0</v>
      </c>
      <c r="C7163" s="35" t="s">
        <v>129</v>
      </c>
      <c r="D7163" s="36" t="s">
        <v>104</v>
      </c>
      <c r="E7163" s="35" t="s">
        <v>173</v>
      </c>
      <c r="F7163" s="46">
        <f>IF(Cadastro_Cargas!$E$9=0,0,IF(Perfil_Area!$J$10=0,0,MIN(Cadastro_Cargas!$E$9,MAX(Cadastro_Cargas!$F$9,Perfil_Area!$J$10*RANDBETWEEN(85,115)/100))))</f>
        <v>0</v>
      </c>
    </row>
    <row r="7164" ht="15.0" customHeight="1">
      <c r="A7164" s="45">
        <v>45679.2916666667</v>
      </c>
      <c r="B7164" s="35">
        <v>7.0</v>
      </c>
      <c r="C7164" s="35" t="s">
        <v>129</v>
      </c>
      <c r="D7164" s="36" t="s">
        <v>105</v>
      </c>
      <c r="E7164" s="35" t="s">
        <v>173</v>
      </c>
      <c r="F7164" s="46">
        <f>IF(Cadastro_Cargas!$E$10=0,0,IF(Perfil_Area!$J$12=0,0,MIN(Cadastro_Cargas!$E$10,MAX(Cadastro_Cargas!$F$10,Perfil_Area!$J$12*RANDBETWEEN(85,115)/100))))</f>
        <v>17.6</v>
      </c>
    </row>
    <row r="7165" ht="15.0" customHeight="1">
      <c r="A7165" s="45">
        <v>45679.2916666667</v>
      </c>
      <c r="B7165" s="35">
        <v>7.0</v>
      </c>
      <c r="C7165" s="35" t="s">
        <v>129</v>
      </c>
      <c r="D7165" s="36" t="s">
        <v>106</v>
      </c>
      <c r="E7165" s="35" t="s">
        <v>173</v>
      </c>
      <c r="F7165" s="46">
        <f>IF(Cadastro_Cargas!$E$11=0,0,IF(Perfil_Area!$J$14=0,0,MIN(Cadastro_Cargas!$E$11,MAX(Cadastro_Cargas!$F$11,Perfil_Area!$J$14*RANDBETWEEN(85,115)/100))))</f>
        <v>2.126799406</v>
      </c>
    </row>
    <row r="7166" ht="15.0" customHeight="1">
      <c r="A7166" s="45">
        <v>45679.2916666667</v>
      </c>
      <c r="B7166" s="35">
        <v>7.0</v>
      </c>
      <c r="C7166" s="35" t="s">
        <v>129</v>
      </c>
      <c r="D7166" s="36" t="s">
        <v>107</v>
      </c>
      <c r="E7166" s="35" t="s">
        <v>173</v>
      </c>
      <c r="F7166" s="46">
        <f>IF(Cadastro_Cargas!$E$12=0,0,IF(Perfil_Area!$J$16=0,0,MIN(Cadastro_Cargas!$E$12,MAX(Cadastro_Cargas!$F$12,Perfil_Area!$J$16*RANDBETWEEN(85,115)/100))))</f>
        <v>0.2</v>
      </c>
    </row>
    <row r="7167" ht="15.0" customHeight="1">
      <c r="A7167" s="45">
        <v>45679.2916666667</v>
      </c>
      <c r="B7167" s="35">
        <v>7.0</v>
      </c>
      <c r="C7167" s="35" t="s">
        <v>129</v>
      </c>
      <c r="D7167" s="39" t="s">
        <v>31</v>
      </c>
      <c r="E7167" s="35" t="s">
        <v>174</v>
      </c>
      <c r="F7167" s="46">
        <f>IF(Cadastro_Cargas!$E$13=0,0,IF(Perfil_Area!$J$4=0,0,MIN(Cadastro_Cargas!$E$13,MAX(Cadastro_Cargas!$F$13,Perfil_Area!$J$4*RANDBETWEEN(85,115)/100))))</f>
        <v>1.1175</v>
      </c>
    </row>
    <row r="7168" ht="15.0" customHeight="1">
      <c r="A7168" s="45">
        <v>45679.2916666667</v>
      </c>
      <c r="B7168" s="35">
        <v>7.0</v>
      </c>
      <c r="C7168" s="35" t="s">
        <v>129</v>
      </c>
      <c r="D7168" s="40" t="s">
        <v>44</v>
      </c>
      <c r="E7168" s="35" t="s">
        <v>174</v>
      </c>
      <c r="F7168" s="46">
        <f>IF(Cadastro_Cargas!$E$14=0,0,IF(Perfil_Area!$J$6=0,0,MIN(Cadastro_Cargas!$E$14,MAX(Cadastro_Cargas!$F$14,Perfil_Area!$J$6*RANDBETWEEN(85,115)/100))))</f>
        <v>0.514</v>
      </c>
    </row>
    <row r="7169" ht="15.0" customHeight="1">
      <c r="A7169" s="45">
        <v>45679.2916666667</v>
      </c>
      <c r="B7169" s="35">
        <v>7.0</v>
      </c>
      <c r="C7169" s="35" t="s">
        <v>129</v>
      </c>
      <c r="D7169" s="41" t="s">
        <v>56</v>
      </c>
      <c r="E7169" s="35" t="s">
        <v>174</v>
      </c>
      <c r="F7169" s="46">
        <f>IF(Cadastro_Cargas!$E$15=0,0,IF(Perfil_Area!$J$8=0,0,MIN(Cadastro_Cargas!$E$15,MAX(Cadastro_Cargas!$F$15,Perfil_Area!$J$8*RANDBETWEEN(85,115)/100))))</f>
        <v>0</v>
      </c>
    </row>
    <row r="7170" ht="15.0" customHeight="1">
      <c r="A7170" s="45">
        <v>45679.3333333333</v>
      </c>
      <c r="B7170" s="35">
        <v>8.0</v>
      </c>
      <c r="C7170" s="35" t="s">
        <v>128</v>
      </c>
      <c r="D7170" s="36" t="s">
        <v>104</v>
      </c>
      <c r="E7170" s="35" t="s">
        <v>173</v>
      </c>
      <c r="F7170" s="46">
        <f>IF(Cadastro_Cargas!$E$2=0,0,IF(Perfil_Area!$K$9=0,0,MIN(Cadastro_Cargas!$E$2,MAX(Cadastro_Cargas!$F$2,Perfil_Area!$K$9*RANDBETWEEN(85,115)/100))))</f>
        <v>0</v>
      </c>
    </row>
    <row r="7171" ht="15.0" customHeight="1">
      <c r="A7171" s="45">
        <v>45679.3333333333</v>
      </c>
      <c r="B7171" s="35">
        <v>8.0</v>
      </c>
      <c r="C7171" s="35" t="s">
        <v>128</v>
      </c>
      <c r="D7171" s="36" t="s">
        <v>105</v>
      </c>
      <c r="E7171" s="35" t="s">
        <v>173</v>
      </c>
      <c r="F7171" s="46">
        <f>IF(Cadastro_Cargas!$E$3=0,0,IF(Perfil_Area!$K$11=0,0,MIN(Cadastro_Cargas!$E$3,MAX(Cadastro_Cargas!$F$3,Perfil_Area!$K$11*RANDBETWEEN(85,115)/100))))</f>
        <v>0</v>
      </c>
    </row>
    <row r="7172" ht="15.0" customHeight="1">
      <c r="A7172" s="45">
        <v>45679.3333333333</v>
      </c>
      <c r="B7172" s="35">
        <v>8.0</v>
      </c>
      <c r="C7172" s="35" t="s">
        <v>128</v>
      </c>
      <c r="D7172" s="36" t="s">
        <v>106</v>
      </c>
      <c r="E7172" s="35" t="s">
        <v>173</v>
      </c>
      <c r="F7172" s="46">
        <f>IF(Cadastro_Cargas!$E$4=0,0,IF(Perfil_Area!$K$13=0,0,MIN(Cadastro_Cargas!$E$4,MAX(Cadastro_Cargas!$F$4,Perfil_Area!$K$13*RANDBETWEEN(85,115)/100))))</f>
        <v>0</v>
      </c>
    </row>
    <row r="7173" ht="15.0" customHeight="1">
      <c r="A7173" s="45">
        <v>45679.3333333333</v>
      </c>
      <c r="B7173" s="35">
        <v>8.0</v>
      </c>
      <c r="C7173" s="35" t="s">
        <v>128</v>
      </c>
      <c r="D7173" s="36" t="s">
        <v>107</v>
      </c>
      <c r="E7173" s="35" t="s">
        <v>173</v>
      </c>
      <c r="F7173" s="46">
        <f>IF(Cadastro_Cargas!$E$5=0,0,IF(Perfil_Area!$K$15=0,0,MIN(Cadastro_Cargas!$E$5,MAX(Cadastro_Cargas!$F$5,Perfil_Area!$K$15*RANDBETWEEN(85,115)/100))))</f>
        <v>0.194</v>
      </c>
    </row>
    <row r="7174" ht="15.0" customHeight="1">
      <c r="A7174" s="45">
        <v>45679.3333333333</v>
      </c>
      <c r="B7174" s="35">
        <v>8.0</v>
      </c>
      <c r="C7174" s="35" t="s">
        <v>128</v>
      </c>
      <c r="D7174" s="39" t="s">
        <v>31</v>
      </c>
      <c r="E7174" s="35" t="s">
        <v>174</v>
      </c>
      <c r="F7174" s="46">
        <f>IF(Cadastro_Cargas!$E$6=0,0,IF(Perfil_Area!$K$3=0,0,MIN(Cadastro_Cargas!$E$6,MAX(Cadastro_Cargas!$F$6,Perfil_Area!$K$3*RANDBETWEEN(85,115)/100))))</f>
        <v>0.954</v>
      </c>
    </row>
    <row r="7175" ht="15.0" customHeight="1">
      <c r="A7175" s="45">
        <v>45679.3333333333</v>
      </c>
      <c r="B7175" s="35">
        <v>8.0</v>
      </c>
      <c r="C7175" s="35" t="s">
        <v>128</v>
      </c>
      <c r="D7175" s="40" t="s">
        <v>44</v>
      </c>
      <c r="E7175" s="35" t="s">
        <v>174</v>
      </c>
      <c r="F7175" s="46">
        <f>IF(Cadastro_Cargas!$E$7=0,0,IF(Perfil_Area!$K$5=0,0,MIN(Cadastro_Cargas!$E$7,MAX(Cadastro_Cargas!$F$7,Perfil_Area!$K$5*RANDBETWEEN(85,115)/100))))</f>
        <v>0.354</v>
      </c>
    </row>
    <row r="7176" ht="15.0" customHeight="1">
      <c r="A7176" s="45">
        <v>45679.3333333333</v>
      </c>
      <c r="B7176" s="35">
        <v>8.0</v>
      </c>
      <c r="C7176" s="35" t="s">
        <v>128</v>
      </c>
      <c r="D7176" s="41" t="s">
        <v>56</v>
      </c>
      <c r="E7176" s="35" t="s">
        <v>174</v>
      </c>
      <c r="F7176" s="46">
        <f>IF(Cadastro_Cargas!$E$8=0,0,IF(Perfil_Area!$K$7=0,0,MIN(Cadastro_Cargas!$E$8,MAX(Cadastro_Cargas!$F$8,Perfil_Area!$K$7*RANDBETWEEN(85,115)/100))))</f>
        <v>0</v>
      </c>
    </row>
    <row r="7177" ht="15.0" customHeight="1">
      <c r="A7177" s="45">
        <v>45679.3333333333</v>
      </c>
      <c r="B7177" s="35">
        <v>8.0</v>
      </c>
      <c r="C7177" s="35" t="s">
        <v>129</v>
      </c>
      <c r="D7177" s="36" t="s">
        <v>104</v>
      </c>
      <c r="E7177" s="35" t="s">
        <v>173</v>
      </c>
      <c r="F7177" s="46">
        <f>IF(Cadastro_Cargas!$E$9=0,0,IF(Perfil_Area!$K$10=0,0,MIN(Cadastro_Cargas!$E$9,MAX(Cadastro_Cargas!$F$9,Perfil_Area!$K$10*RANDBETWEEN(85,115)/100))))</f>
        <v>0</v>
      </c>
    </row>
    <row r="7178" ht="15.0" customHeight="1">
      <c r="A7178" s="45">
        <v>45679.3333333333</v>
      </c>
      <c r="B7178" s="35">
        <v>8.0</v>
      </c>
      <c r="C7178" s="35" t="s">
        <v>129</v>
      </c>
      <c r="D7178" s="36" t="s">
        <v>105</v>
      </c>
      <c r="E7178" s="35" t="s">
        <v>173</v>
      </c>
      <c r="F7178" s="46">
        <f>IF(Cadastro_Cargas!$E$10=0,0,IF(Perfil_Area!$K$12=0,0,MIN(Cadastro_Cargas!$E$10,MAX(Cadastro_Cargas!$F$10,Perfil_Area!$K$12*RANDBETWEEN(85,115)/100))))</f>
        <v>17.6</v>
      </c>
    </row>
    <row r="7179" ht="15.0" customHeight="1">
      <c r="A7179" s="45">
        <v>45679.3333333333</v>
      </c>
      <c r="B7179" s="35">
        <v>8.0</v>
      </c>
      <c r="C7179" s="35" t="s">
        <v>129</v>
      </c>
      <c r="D7179" s="36" t="s">
        <v>106</v>
      </c>
      <c r="E7179" s="35" t="s">
        <v>173</v>
      </c>
      <c r="F7179" s="46">
        <f>IF(Cadastro_Cargas!$E$11=0,0,IF(Perfil_Area!$K$14=0,0,MIN(Cadastro_Cargas!$E$11,MAX(Cadastro_Cargas!$F$11,Perfil_Area!$K$14*RANDBETWEEN(85,115)/100))))</f>
        <v>2.180933135</v>
      </c>
    </row>
    <row r="7180" ht="15.0" customHeight="1">
      <c r="A7180" s="45">
        <v>45679.3333333333</v>
      </c>
      <c r="B7180" s="35">
        <v>8.0</v>
      </c>
      <c r="C7180" s="35" t="s">
        <v>129</v>
      </c>
      <c r="D7180" s="36" t="s">
        <v>107</v>
      </c>
      <c r="E7180" s="35" t="s">
        <v>173</v>
      </c>
      <c r="F7180" s="46">
        <f>IF(Cadastro_Cargas!$E$12=0,0,IF(Perfil_Area!$K$16=0,0,MIN(Cadastro_Cargas!$E$12,MAX(Cadastro_Cargas!$F$12,Perfil_Area!$K$16*RANDBETWEEN(85,115)/100))))</f>
        <v>0.184</v>
      </c>
    </row>
    <row r="7181" ht="15.0" customHeight="1">
      <c r="A7181" s="45">
        <v>45679.3333333333</v>
      </c>
      <c r="B7181" s="35">
        <v>8.0</v>
      </c>
      <c r="C7181" s="35" t="s">
        <v>129</v>
      </c>
      <c r="D7181" s="39" t="s">
        <v>31</v>
      </c>
      <c r="E7181" s="35" t="s">
        <v>174</v>
      </c>
      <c r="F7181" s="46">
        <f>IF(Cadastro_Cargas!$E$13=0,0,IF(Perfil_Area!$K$4=0,0,MIN(Cadastro_Cargas!$E$13,MAX(Cadastro_Cargas!$F$13,Perfil_Area!$K$4*RANDBETWEEN(85,115)/100))))</f>
        <v>1.9494</v>
      </c>
    </row>
    <row r="7182" ht="15.0" customHeight="1">
      <c r="A7182" s="45">
        <v>45679.3333333333</v>
      </c>
      <c r="B7182" s="35">
        <v>8.0</v>
      </c>
      <c r="C7182" s="35" t="s">
        <v>129</v>
      </c>
      <c r="D7182" s="40" t="s">
        <v>44</v>
      </c>
      <c r="E7182" s="35" t="s">
        <v>174</v>
      </c>
      <c r="F7182" s="46">
        <f>IF(Cadastro_Cargas!$E$14=0,0,IF(Perfil_Area!$K$6=0,0,MIN(Cadastro_Cargas!$E$14,MAX(Cadastro_Cargas!$F$14,Perfil_Area!$K$6*RANDBETWEEN(85,115)/100))))</f>
        <v>0.514</v>
      </c>
    </row>
    <row r="7183" ht="15.0" customHeight="1">
      <c r="A7183" s="45">
        <v>45679.3333333333</v>
      </c>
      <c r="B7183" s="35">
        <v>8.0</v>
      </c>
      <c r="C7183" s="35" t="s">
        <v>129</v>
      </c>
      <c r="D7183" s="41" t="s">
        <v>56</v>
      </c>
      <c r="E7183" s="35" t="s">
        <v>174</v>
      </c>
      <c r="F7183" s="46">
        <f>IF(Cadastro_Cargas!$E$15=0,0,IF(Perfil_Area!$K$8=0,0,MIN(Cadastro_Cargas!$E$15,MAX(Cadastro_Cargas!$F$15,Perfil_Area!$K$8*RANDBETWEEN(85,115)/100))))</f>
        <v>0</v>
      </c>
    </row>
    <row r="7184" ht="15.0" customHeight="1">
      <c r="A7184" s="45">
        <v>45679.375</v>
      </c>
      <c r="B7184" s="35">
        <v>9.0</v>
      </c>
      <c r="C7184" s="35" t="s">
        <v>128</v>
      </c>
      <c r="D7184" s="36" t="s">
        <v>104</v>
      </c>
      <c r="E7184" s="35" t="s">
        <v>173</v>
      </c>
      <c r="F7184" s="46">
        <f>IF(Cadastro_Cargas!$E$2=0,0,IF(Perfil_Area!$L$9=0,0,MIN(Cadastro_Cargas!$E$2,MAX(Cadastro_Cargas!$F$2,Perfil_Area!$L$9*RANDBETWEEN(85,115)/100))))</f>
        <v>0</v>
      </c>
    </row>
    <row r="7185" ht="15.0" customHeight="1">
      <c r="A7185" s="45">
        <v>45679.375</v>
      </c>
      <c r="B7185" s="35">
        <v>9.0</v>
      </c>
      <c r="C7185" s="35" t="s">
        <v>128</v>
      </c>
      <c r="D7185" s="36" t="s">
        <v>105</v>
      </c>
      <c r="E7185" s="35" t="s">
        <v>173</v>
      </c>
      <c r="F7185" s="46">
        <f>IF(Cadastro_Cargas!$E$3=0,0,IF(Perfil_Area!$L$11=0,0,MIN(Cadastro_Cargas!$E$3,MAX(Cadastro_Cargas!$F$3,Perfil_Area!$L$11*RANDBETWEEN(85,115)/100))))</f>
        <v>0</v>
      </c>
    </row>
    <row r="7186" ht="15.0" customHeight="1">
      <c r="A7186" s="45">
        <v>45679.375</v>
      </c>
      <c r="B7186" s="35">
        <v>9.0</v>
      </c>
      <c r="C7186" s="35" t="s">
        <v>128</v>
      </c>
      <c r="D7186" s="36" t="s">
        <v>106</v>
      </c>
      <c r="E7186" s="35" t="s">
        <v>173</v>
      </c>
      <c r="F7186" s="46">
        <f>IF(Cadastro_Cargas!$E$4=0,0,IF(Perfil_Area!$L$13=0,0,MIN(Cadastro_Cargas!$E$4,MAX(Cadastro_Cargas!$F$4,Perfil_Area!$L$13*RANDBETWEEN(85,115)/100))))</f>
        <v>0</v>
      </c>
    </row>
    <row r="7187" ht="15.0" customHeight="1">
      <c r="A7187" s="45">
        <v>45679.375</v>
      </c>
      <c r="B7187" s="35">
        <v>9.0</v>
      </c>
      <c r="C7187" s="35" t="s">
        <v>128</v>
      </c>
      <c r="D7187" s="36" t="s">
        <v>107</v>
      </c>
      <c r="E7187" s="35" t="s">
        <v>173</v>
      </c>
      <c r="F7187" s="46">
        <f>IF(Cadastro_Cargas!$E$5=0,0,IF(Perfil_Area!$L$15=0,0,MIN(Cadastro_Cargas!$E$5,MAX(Cadastro_Cargas!$F$5,Perfil_Area!$L$15*RANDBETWEEN(85,115)/100))))</f>
        <v>0.198</v>
      </c>
    </row>
    <row r="7188" ht="15.0" customHeight="1">
      <c r="A7188" s="45">
        <v>45679.375</v>
      </c>
      <c r="B7188" s="35">
        <v>9.0</v>
      </c>
      <c r="C7188" s="35" t="s">
        <v>128</v>
      </c>
      <c r="D7188" s="39" t="s">
        <v>31</v>
      </c>
      <c r="E7188" s="35" t="s">
        <v>174</v>
      </c>
      <c r="F7188" s="46">
        <f>IF(Cadastro_Cargas!$E$6=0,0,IF(Perfil_Area!$L$3=0,0,MIN(Cadastro_Cargas!$E$6,MAX(Cadastro_Cargas!$F$6,Perfil_Area!$L$3*RANDBETWEEN(85,115)/100))))</f>
        <v>2.02</v>
      </c>
    </row>
    <row r="7189" ht="15.0" customHeight="1">
      <c r="A7189" s="45">
        <v>45679.375</v>
      </c>
      <c r="B7189" s="35">
        <v>9.0</v>
      </c>
      <c r="C7189" s="35" t="s">
        <v>128</v>
      </c>
      <c r="D7189" s="40" t="s">
        <v>44</v>
      </c>
      <c r="E7189" s="35" t="s">
        <v>174</v>
      </c>
      <c r="F7189" s="46">
        <f>IF(Cadastro_Cargas!$E$7=0,0,IF(Perfil_Area!$L$5=0,0,MIN(Cadastro_Cargas!$E$7,MAX(Cadastro_Cargas!$F$7,Perfil_Area!$L$5*RANDBETWEEN(85,115)/100))))</f>
        <v>0.28222</v>
      </c>
    </row>
    <row r="7190" ht="15.0" customHeight="1">
      <c r="A7190" s="45">
        <v>45679.375</v>
      </c>
      <c r="B7190" s="35">
        <v>9.0</v>
      </c>
      <c r="C7190" s="35" t="s">
        <v>128</v>
      </c>
      <c r="D7190" s="41" t="s">
        <v>56</v>
      </c>
      <c r="E7190" s="35" t="s">
        <v>174</v>
      </c>
      <c r="F7190" s="46">
        <f>IF(Cadastro_Cargas!$E$8=0,0,IF(Perfil_Area!$L$7=0,0,MIN(Cadastro_Cargas!$E$8,MAX(Cadastro_Cargas!$F$8,Perfil_Area!$L$7*RANDBETWEEN(85,115)/100))))</f>
        <v>0</v>
      </c>
    </row>
    <row r="7191" ht="15.0" customHeight="1">
      <c r="A7191" s="45">
        <v>45679.375</v>
      </c>
      <c r="B7191" s="35">
        <v>9.0</v>
      </c>
      <c r="C7191" s="35" t="s">
        <v>129</v>
      </c>
      <c r="D7191" s="36" t="s">
        <v>104</v>
      </c>
      <c r="E7191" s="35" t="s">
        <v>173</v>
      </c>
      <c r="F7191" s="46">
        <f>IF(Cadastro_Cargas!$E$9=0,0,IF(Perfil_Area!$L$10=0,0,MIN(Cadastro_Cargas!$E$9,MAX(Cadastro_Cargas!$F$9,Perfil_Area!$L$10*RANDBETWEEN(85,115)/100))))</f>
        <v>0</v>
      </c>
    </row>
    <row r="7192" ht="15.0" customHeight="1">
      <c r="A7192" s="45">
        <v>45679.375</v>
      </c>
      <c r="B7192" s="35">
        <v>9.0</v>
      </c>
      <c r="C7192" s="35" t="s">
        <v>129</v>
      </c>
      <c r="D7192" s="36" t="s">
        <v>105</v>
      </c>
      <c r="E7192" s="35" t="s">
        <v>173</v>
      </c>
      <c r="F7192" s="46">
        <f>IF(Cadastro_Cargas!$E$10=0,0,IF(Perfil_Area!$L$12=0,0,MIN(Cadastro_Cargas!$E$10,MAX(Cadastro_Cargas!$F$10,Perfil_Area!$L$12*RANDBETWEEN(85,115)/100))))</f>
        <v>0</v>
      </c>
    </row>
    <row r="7193" ht="15.0" customHeight="1">
      <c r="A7193" s="45">
        <v>45679.375</v>
      </c>
      <c r="B7193" s="35">
        <v>9.0</v>
      </c>
      <c r="C7193" s="35" t="s">
        <v>129</v>
      </c>
      <c r="D7193" s="36" t="s">
        <v>106</v>
      </c>
      <c r="E7193" s="35" t="s">
        <v>173</v>
      </c>
      <c r="F7193" s="46">
        <f>IF(Cadastro_Cargas!$E$11=0,0,IF(Perfil_Area!$L$14=0,0,MIN(Cadastro_Cargas!$E$11,MAX(Cadastro_Cargas!$F$11,Perfil_Area!$L$14*RANDBETWEEN(85,115)/100))))</f>
        <v>2.367013373</v>
      </c>
    </row>
    <row r="7194" ht="15.0" customHeight="1">
      <c r="A7194" s="45">
        <v>45679.375</v>
      </c>
      <c r="B7194" s="35">
        <v>9.0</v>
      </c>
      <c r="C7194" s="35" t="s">
        <v>129</v>
      </c>
      <c r="D7194" s="36" t="s">
        <v>107</v>
      </c>
      <c r="E7194" s="35" t="s">
        <v>173</v>
      </c>
      <c r="F7194" s="46">
        <f>IF(Cadastro_Cargas!$E$12=0,0,IF(Perfil_Area!$L$16=0,0,MIN(Cadastro_Cargas!$E$12,MAX(Cadastro_Cargas!$F$12,Perfil_Area!$L$16*RANDBETWEEN(85,115)/100))))</f>
        <v>0.2</v>
      </c>
    </row>
    <row r="7195" ht="15.0" customHeight="1">
      <c r="A7195" s="45">
        <v>45679.375</v>
      </c>
      <c r="B7195" s="35">
        <v>9.0</v>
      </c>
      <c r="C7195" s="35" t="s">
        <v>129</v>
      </c>
      <c r="D7195" s="39" t="s">
        <v>31</v>
      </c>
      <c r="E7195" s="35" t="s">
        <v>174</v>
      </c>
      <c r="F7195" s="46">
        <f>IF(Cadastro_Cargas!$E$13=0,0,IF(Perfil_Area!$L$4=0,0,MIN(Cadastro_Cargas!$E$13,MAX(Cadastro_Cargas!$F$13,Perfil_Area!$L$4*RANDBETWEEN(85,115)/100))))</f>
        <v>3.68775</v>
      </c>
    </row>
    <row r="7196" ht="15.0" customHeight="1">
      <c r="A7196" s="45">
        <v>45679.375</v>
      </c>
      <c r="B7196" s="35">
        <v>9.0</v>
      </c>
      <c r="C7196" s="35" t="s">
        <v>129</v>
      </c>
      <c r="D7196" s="40" t="s">
        <v>44</v>
      </c>
      <c r="E7196" s="35" t="s">
        <v>174</v>
      </c>
      <c r="F7196" s="46">
        <f>IF(Cadastro_Cargas!$E$14=0,0,IF(Perfil_Area!$L$6=0,0,MIN(Cadastro_Cargas!$E$14,MAX(Cadastro_Cargas!$F$14,Perfil_Area!$L$6*RANDBETWEEN(85,115)/100))))</f>
        <v>0.3546</v>
      </c>
    </row>
    <row r="7197" ht="15.0" customHeight="1">
      <c r="A7197" s="45">
        <v>45679.375</v>
      </c>
      <c r="B7197" s="35">
        <v>9.0</v>
      </c>
      <c r="C7197" s="35" t="s">
        <v>129</v>
      </c>
      <c r="D7197" s="41" t="s">
        <v>56</v>
      </c>
      <c r="E7197" s="35" t="s">
        <v>174</v>
      </c>
      <c r="F7197" s="46">
        <f>IF(Cadastro_Cargas!$E$15=0,0,IF(Perfil_Area!$L$8=0,0,MIN(Cadastro_Cargas!$E$15,MAX(Cadastro_Cargas!$F$15,Perfil_Area!$L$8*RANDBETWEEN(85,115)/100))))</f>
        <v>0</v>
      </c>
    </row>
    <row r="7198" ht="15.0" customHeight="1">
      <c r="A7198" s="45">
        <v>45679.4166666667</v>
      </c>
      <c r="B7198" s="35">
        <v>10.0</v>
      </c>
      <c r="C7198" s="35" t="s">
        <v>128</v>
      </c>
      <c r="D7198" s="36" t="s">
        <v>104</v>
      </c>
      <c r="E7198" s="35" t="s">
        <v>173</v>
      </c>
      <c r="F7198" s="46">
        <f>IF(Cadastro_Cargas!$E$2=0,0,IF(Perfil_Area!$M$9=0,0,MIN(Cadastro_Cargas!$E$2,MAX(Cadastro_Cargas!$F$2,Perfil_Area!$M$9*RANDBETWEEN(85,115)/100))))</f>
        <v>0</v>
      </c>
    </row>
    <row r="7199" ht="15.0" customHeight="1">
      <c r="A7199" s="45">
        <v>45679.4166666667</v>
      </c>
      <c r="B7199" s="35">
        <v>10.0</v>
      </c>
      <c r="C7199" s="35" t="s">
        <v>128</v>
      </c>
      <c r="D7199" s="36" t="s">
        <v>105</v>
      </c>
      <c r="E7199" s="35" t="s">
        <v>173</v>
      </c>
      <c r="F7199" s="46">
        <f>IF(Cadastro_Cargas!$E$3=0,0,IF(Perfil_Area!$M$11=0,0,MIN(Cadastro_Cargas!$E$3,MAX(Cadastro_Cargas!$F$3,Perfil_Area!$M$11*RANDBETWEEN(85,115)/100))))</f>
        <v>0</v>
      </c>
    </row>
    <row r="7200" ht="15.0" customHeight="1">
      <c r="A7200" s="45">
        <v>45679.4166666667</v>
      </c>
      <c r="B7200" s="35">
        <v>10.0</v>
      </c>
      <c r="C7200" s="35" t="s">
        <v>128</v>
      </c>
      <c r="D7200" s="36" t="s">
        <v>106</v>
      </c>
      <c r="E7200" s="35" t="s">
        <v>173</v>
      </c>
      <c r="F7200" s="46">
        <f>IF(Cadastro_Cargas!$E$4=0,0,IF(Perfil_Area!$M$13=0,0,MIN(Cadastro_Cargas!$E$4,MAX(Cadastro_Cargas!$F$4,Perfil_Area!$M$13*RANDBETWEEN(85,115)/100))))</f>
        <v>0</v>
      </c>
    </row>
    <row r="7201" ht="15.0" customHeight="1">
      <c r="A7201" s="45">
        <v>45679.4166666667</v>
      </c>
      <c r="B7201" s="35">
        <v>10.0</v>
      </c>
      <c r="C7201" s="35" t="s">
        <v>128</v>
      </c>
      <c r="D7201" s="36" t="s">
        <v>107</v>
      </c>
      <c r="E7201" s="35" t="s">
        <v>173</v>
      </c>
      <c r="F7201" s="46">
        <f>IF(Cadastro_Cargas!$E$5=0,0,IF(Perfil_Area!$M$15=0,0,MIN(Cadastro_Cargas!$E$5,MAX(Cadastro_Cargas!$F$5,Perfil_Area!$M$15*RANDBETWEEN(85,115)/100))))</f>
        <v>0.2</v>
      </c>
    </row>
    <row r="7202" ht="15.0" customHeight="1">
      <c r="A7202" s="45">
        <v>45679.4166666667</v>
      </c>
      <c r="B7202" s="35">
        <v>10.0</v>
      </c>
      <c r="C7202" s="35" t="s">
        <v>128</v>
      </c>
      <c r="D7202" s="39" t="s">
        <v>31</v>
      </c>
      <c r="E7202" s="35" t="s">
        <v>174</v>
      </c>
      <c r="F7202" s="46">
        <f>IF(Cadastro_Cargas!$E$6=0,0,IF(Perfil_Area!$M$3=0,0,MIN(Cadastro_Cargas!$E$6,MAX(Cadastro_Cargas!$F$6,Perfil_Area!$M$3*RANDBETWEEN(85,115)/100))))</f>
        <v>2.02</v>
      </c>
    </row>
    <row r="7203" ht="15.0" customHeight="1">
      <c r="A7203" s="45">
        <v>45679.4166666667</v>
      </c>
      <c r="B7203" s="35">
        <v>10.0</v>
      </c>
      <c r="C7203" s="35" t="s">
        <v>128</v>
      </c>
      <c r="D7203" s="40" t="s">
        <v>44</v>
      </c>
      <c r="E7203" s="35" t="s">
        <v>174</v>
      </c>
      <c r="F7203" s="46">
        <f>IF(Cadastro_Cargas!$E$7=0,0,IF(Perfil_Area!$M$5=0,0,MIN(Cadastro_Cargas!$E$7,MAX(Cadastro_Cargas!$F$7,Perfil_Area!$M$5*RANDBETWEEN(85,115)/100))))</f>
        <v>0.28222</v>
      </c>
    </row>
    <row r="7204" ht="15.0" customHeight="1">
      <c r="A7204" s="45">
        <v>45679.4166666667</v>
      </c>
      <c r="B7204" s="35">
        <v>10.0</v>
      </c>
      <c r="C7204" s="35" t="s">
        <v>128</v>
      </c>
      <c r="D7204" s="41" t="s">
        <v>56</v>
      </c>
      <c r="E7204" s="35" t="s">
        <v>174</v>
      </c>
      <c r="F7204" s="46">
        <f>IF(Cadastro_Cargas!$E$8=0,0,IF(Perfil_Area!$M$7=0,0,MIN(Cadastro_Cargas!$E$8,MAX(Cadastro_Cargas!$F$8,Perfil_Area!$M$7*RANDBETWEEN(85,115)/100))))</f>
        <v>0</v>
      </c>
    </row>
    <row r="7205" ht="15.0" customHeight="1">
      <c r="A7205" s="45">
        <v>45679.4166666667</v>
      </c>
      <c r="B7205" s="35">
        <v>10.0</v>
      </c>
      <c r="C7205" s="35" t="s">
        <v>129</v>
      </c>
      <c r="D7205" s="36" t="s">
        <v>104</v>
      </c>
      <c r="E7205" s="35" t="s">
        <v>173</v>
      </c>
      <c r="F7205" s="46">
        <f>IF(Cadastro_Cargas!$E$9=0,0,IF(Perfil_Area!$M$10=0,0,MIN(Cadastro_Cargas!$E$9,MAX(Cadastro_Cargas!$F$9,Perfil_Area!$M$10*RANDBETWEEN(85,115)/100))))</f>
        <v>0</v>
      </c>
    </row>
    <row r="7206" ht="15.0" customHeight="1">
      <c r="A7206" s="45">
        <v>45679.4166666667</v>
      </c>
      <c r="B7206" s="35">
        <v>10.0</v>
      </c>
      <c r="C7206" s="35" t="s">
        <v>129</v>
      </c>
      <c r="D7206" s="36" t="s">
        <v>105</v>
      </c>
      <c r="E7206" s="35" t="s">
        <v>173</v>
      </c>
      <c r="F7206" s="46">
        <f>IF(Cadastro_Cargas!$E$10=0,0,IF(Perfil_Area!$M$12=0,0,MIN(Cadastro_Cargas!$E$10,MAX(Cadastro_Cargas!$F$10,Perfil_Area!$M$12*RANDBETWEEN(85,115)/100))))</f>
        <v>0</v>
      </c>
    </row>
    <row r="7207" ht="15.0" customHeight="1">
      <c r="A7207" s="45">
        <v>45679.4166666667</v>
      </c>
      <c r="B7207" s="35">
        <v>10.0</v>
      </c>
      <c r="C7207" s="35" t="s">
        <v>129</v>
      </c>
      <c r="D7207" s="36" t="s">
        <v>106</v>
      </c>
      <c r="E7207" s="35" t="s">
        <v>173</v>
      </c>
      <c r="F7207" s="46">
        <f>IF(Cadastro_Cargas!$E$11=0,0,IF(Perfil_Area!$M$14=0,0,MIN(Cadastro_Cargas!$E$11,MAX(Cadastro_Cargas!$F$11,Perfil_Area!$M$14*RANDBETWEEN(85,115)/100))))</f>
        <v>2.11346211</v>
      </c>
    </row>
    <row r="7208" ht="15.0" customHeight="1">
      <c r="A7208" s="45">
        <v>45679.4166666667</v>
      </c>
      <c r="B7208" s="35">
        <v>10.0</v>
      </c>
      <c r="C7208" s="35" t="s">
        <v>129</v>
      </c>
      <c r="D7208" s="36" t="s">
        <v>107</v>
      </c>
      <c r="E7208" s="35" t="s">
        <v>173</v>
      </c>
      <c r="F7208" s="46">
        <f>IF(Cadastro_Cargas!$E$12=0,0,IF(Perfil_Area!$M$16=0,0,MIN(Cadastro_Cargas!$E$12,MAX(Cadastro_Cargas!$F$12,Perfil_Area!$M$16*RANDBETWEEN(85,115)/100))))</f>
        <v>0.17</v>
      </c>
    </row>
    <row r="7209" ht="15.0" customHeight="1">
      <c r="A7209" s="45">
        <v>45679.4166666667</v>
      </c>
      <c r="B7209" s="35">
        <v>10.0</v>
      </c>
      <c r="C7209" s="35" t="s">
        <v>129</v>
      </c>
      <c r="D7209" s="39" t="s">
        <v>31</v>
      </c>
      <c r="E7209" s="35" t="s">
        <v>174</v>
      </c>
      <c r="F7209" s="46">
        <f>IF(Cadastro_Cargas!$E$13=0,0,IF(Perfil_Area!$M$4=0,0,MIN(Cadastro_Cargas!$E$13,MAX(Cadastro_Cargas!$F$13,Perfil_Area!$M$4*RANDBETWEEN(85,115)/100))))</f>
        <v>3.31525</v>
      </c>
    </row>
    <row r="7210" ht="15.0" customHeight="1">
      <c r="A7210" s="45">
        <v>45679.4166666667</v>
      </c>
      <c r="B7210" s="35">
        <v>10.0</v>
      </c>
      <c r="C7210" s="35" t="s">
        <v>129</v>
      </c>
      <c r="D7210" s="40" t="s">
        <v>44</v>
      </c>
      <c r="E7210" s="35" t="s">
        <v>174</v>
      </c>
      <c r="F7210" s="46">
        <f>IF(Cadastro_Cargas!$E$14=0,0,IF(Perfil_Area!$M$6=0,0,MIN(Cadastro_Cargas!$E$14,MAX(Cadastro_Cargas!$F$14,Perfil_Area!$M$6*RANDBETWEEN(85,115)/100))))</f>
        <v>0.37036</v>
      </c>
    </row>
    <row r="7211" ht="15.0" customHeight="1">
      <c r="A7211" s="45">
        <v>45679.4166666667</v>
      </c>
      <c r="B7211" s="35">
        <v>10.0</v>
      </c>
      <c r="C7211" s="35" t="s">
        <v>129</v>
      </c>
      <c r="D7211" s="41" t="s">
        <v>56</v>
      </c>
      <c r="E7211" s="35" t="s">
        <v>174</v>
      </c>
      <c r="F7211" s="46">
        <f>IF(Cadastro_Cargas!$E$15=0,0,IF(Perfil_Area!$M$8=0,0,MIN(Cadastro_Cargas!$E$15,MAX(Cadastro_Cargas!$F$15,Perfil_Area!$M$8*RANDBETWEEN(85,115)/100))))</f>
        <v>0</v>
      </c>
    </row>
    <row r="7212" ht="15.0" customHeight="1">
      <c r="A7212" s="45">
        <v>45679.4583333333</v>
      </c>
      <c r="B7212" s="35">
        <v>11.0</v>
      </c>
      <c r="C7212" s="35" t="s">
        <v>128</v>
      </c>
      <c r="D7212" s="36" t="s">
        <v>104</v>
      </c>
      <c r="E7212" s="35" t="s">
        <v>173</v>
      </c>
      <c r="F7212" s="46">
        <f>IF(Cadastro_Cargas!$E$2=0,0,IF(Perfil_Area!$N$9=0,0,MIN(Cadastro_Cargas!$E$2,MAX(Cadastro_Cargas!$F$2,Perfil_Area!$N$9*RANDBETWEEN(85,115)/100))))</f>
        <v>0</v>
      </c>
    </row>
    <row r="7213" ht="15.0" customHeight="1">
      <c r="A7213" s="45">
        <v>45679.4583333333</v>
      </c>
      <c r="B7213" s="35">
        <v>11.0</v>
      </c>
      <c r="C7213" s="35" t="s">
        <v>128</v>
      </c>
      <c r="D7213" s="36" t="s">
        <v>105</v>
      </c>
      <c r="E7213" s="35" t="s">
        <v>173</v>
      </c>
      <c r="F7213" s="46">
        <f>IF(Cadastro_Cargas!$E$3=0,0,IF(Perfil_Area!$N$11=0,0,MIN(Cadastro_Cargas!$E$3,MAX(Cadastro_Cargas!$F$3,Perfil_Area!$N$11*RANDBETWEEN(85,115)/100))))</f>
        <v>0</v>
      </c>
    </row>
    <row r="7214" ht="15.0" customHeight="1">
      <c r="A7214" s="45">
        <v>45679.4583333333</v>
      </c>
      <c r="B7214" s="35">
        <v>11.0</v>
      </c>
      <c r="C7214" s="35" t="s">
        <v>128</v>
      </c>
      <c r="D7214" s="36" t="s">
        <v>106</v>
      </c>
      <c r="E7214" s="35" t="s">
        <v>173</v>
      </c>
      <c r="F7214" s="46">
        <f>IF(Cadastro_Cargas!$E$4=0,0,IF(Perfil_Area!$N$13=0,0,MIN(Cadastro_Cargas!$E$4,MAX(Cadastro_Cargas!$F$4,Perfil_Area!$N$13*RANDBETWEEN(85,115)/100))))</f>
        <v>0</v>
      </c>
    </row>
    <row r="7215" ht="15.0" customHeight="1">
      <c r="A7215" s="45">
        <v>45679.4583333333</v>
      </c>
      <c r="B7215" s="35">
        <v>11.0</v>
      </c>
      <c r="C7215" s="35" t="s">
        <v>128</v>
      </c>
      <c r="D7215" s="36" t="s">
        <v>107</v>
      </c>
      <c r="E7215" s="35" t="s">
        <v>173</v>
      </c>
      <c r="F7215" s="46">
        <f>IF(Cadastro_Cargas!$E$5=0,0,IF(Perfil_Area!$N$15=0,0,MIN(Cadastro_Cargas!$E$5,MAX(Cadastro_Cargas!$F$5,Perfil_Area!$N$15*RANDBETWEEN(85,115)/100))))</f>
        <v>0.2</v>
      </c>
    </row>
    <row r="7216" ht="15.0" customHeight="1">
      <c r="A7216" s="45">
        <v>45679.4583333333</v>
      </c>
      <c r="B7216" s="35">
        <v>11.0</v>
      </c>
      <c r="C7216" s="35" t="s">
        <v>128</v>
      </c>
      <c r="D7216" s="39" t="s">
        <v>31</v>
      </c>
      <c r="E7216" s="35" t="s">
        <v>174</v>
      </c>
      <c r="F7216" s="46">
        <f>IF(Cadastro_Cargas!$E$6=0,0,IF(Perfil_Area!$N$3=0,0,MIN(Cadastro_Cargas!$E$6,MAX(Cadastro_Cargas!$F$6,Perfil_Area!$N$3*RANDBETWEEN(85,115)/100))))</f>
        <v>1.8988</v>
      </c>
    </row>
    <row r="7217" ht="15.0" customHeight="1">
      <c r="A7217" s="45">
        <v>45679.4583333333</v>
      </c>
      <c r="B7217" s="35">
        <v>11.0</v>
      </c>
      <c r="C7217" s="35" t="s">
        <v>128</v>
      </c>
      <c r="D7217" s="40" t="s">
        <v>44</v>
      </c>
      <c r="E7217" s="35" t="s">
        <v>174</v>
      </c>
      <c r="F7217" s="46">
        <f>IF(Cadastro_Cargas!$E$7=0,0,IF(Perfil_Area!$N$5=0,0,MIN(Cadastro_Cargas!$E$7,MAX(Cadastro_Cargas!$F$7,Perfil_Area!$N$5*RANDBETWEEN(85,115)/100))))</f>
        <v>0.354</v>
      </c>
    </row>
    <row r="7218" ht="15.0" customHeight="1">
      <c r="A7218" s="45">
        <v>45679.4583333333</v>
      </c>
      <c r="B7218" s="35">
        <v>11.0</v>
      </c>
      <c r="C7218" s="35" t="s">
        <v>128</v>
      </c>
      <c r="D7218" s="41" t="s">
        <v>56</v>
      </c>
      <c r="E7218" s="35" t="s">
        <v>174</v>
      </c>
      <c r="F7218" s="46">
        <f>IF(Cadastro_Cargas!$E$8=0,0,IF(Perfil_Area!$N$7=0,0,MIN(Cadastro_Cargas!$E$8,MAX(Cadastro_Cargas!$F$8,Perfil_Area!$N$7*RANDBETWEEN(85,115)/100))))</f>
        <v>0</v>
      </c>
    </row>
    <row r="7219" ht="15.0" customHeight="1">
      <c r="A7219" s="45">
        <v>45679.4583333333</v>
      </c>
      <c r="B7219" s="35">
        <v>11.0</v>
      </c>
      <c r="C7219" s="35" t="s">
        <v>129</v>
      </c>
      <c r="D7219" s="36" t="s">
        <v>104</v>
      </c>
      <c r="E7219" s="35" t="s">
        <v>173</v>
      </c>
      <c r="F7219" s="46">
        <f>IF(Cadastro_Cargas!$E$9=0,0,IF(Perfil_Area!$N$10=0,0,MIN(Cadastro_Cargas!$E$9,MAX(Cadastro_Cargas!$F$9,Perfil_Area!$N$10*RANDBETWEEN(85,115)/100))))</f>
        <v>0</v>
      </c>
    </row>
    <row r="7220" ht="15.0" customHeight="1">
      <c r="A7220" s="45">
        <v>45679.4583333333</v>
      </c>
      <c r="B7220" s="35">
        <v>11.0</v>
      </c>
      <c r="C7220" s="35" t="s">
        <v>129</v>
      </c>
      <c r="D7220" s="36" t="s">
        <v>105</v>
      </c>
      <c r="E7220" s="35" t="s">
        <v>173</v>
      </c>
      <c r="F7220" s="46">
        <f>IF(Cadastro_Cargas!$E$10=0,0,IF(Perfil_Area!$N$12=0,0,MIN(Cadastro_Cargas!$E$10,MAX(Cadastro_Cargas!$F$10,Perfil_Area!$N$12*RANDBETWEEN(85,115)/100))))</f>
        <v>0</v>
      </c>
    </row>
    <row r="7221" ht="15.0" customHeight="1">
      <c r="A7221" s="45">
        <v>45679.4583333333</v>
      </c>
      <c r="B7221" s="35">
        <v>11.0</v>
      </c>
      <c r="C7221" s="35" t="s">
        <v>129</v>
      </c>
      <c r="D7221" s="36" t="s">
        <v>106</v>
      </c>
      <c r="E7221" s="35" t="s">
        <v>173</v>
      </c>
      <c r="F7221" s="46">
        <f>IF(Cadastro_Cargas!$E$11=0,0,IF(Perfil_Area!$N$14=0,0,MIN(Cadastro_Cargas!$E$11,MAX(Cadastro_Cargas!$F$11,Perfil_Area!$N$14*RANDBETWEEN(85,115)/100))))</f>
        <v>1.99346211</v>
      </c>
    </row>
    <row r="7222" ht="15.0" customHeight="1">
      <c r="A7222" s="45">
        <v>45679.4583333333</v>
      </c>
      <c r="B7222" s="35">
        <v>11.0</v>
      </c>
      <c r="C7222" s="35" t="s">
        <v>129</v>
      </c>
      <c r="D7222" s="36" t="s">
        <v>107</v>
      </c>
      <c r="E7222" s="35" t="s">
        <v>173</v>
      </c>
      <c r="F7222" s="46">
        <f>IF(Cadastro_Cargas!$E$12=0,0,IF(Perfil_Area!$N$16=0,0,MIN(Cadastro_Cargas!$E$12,MAX(Cadastro_Cargas!$F$12,Perfil_Area!$N$16*RANDBETWEEN(85,115)/100))))</f>
        <v>0.176</v>
      </c>
    </row>
    <row r="7223" ht="15.0" customHeight="1">
      <c r="A7223" s="45">
        <v>45679.4583333333</v>
      </c>
      <c r="B7223" s="35">
        <v>11.0</v>
      </c>
      <c r="C7223" s="35" t="s">
        <v>129</v>
      </c>
      <c r="D7223" s="39" t="s">
        <v>31</v>
      </c>
      <c r="E7223" s="35" t="s">
        <v>174</v>
      </c>
      <c r="F7223" s="46">
        <f>IF(Cadastro_Cargas!$E$13=0,0,IF(Perfil_Area!$N$4=0,0,MIN(Cadastro_Cargas!$E$13,MAX(Cadastro_Cargas!$F$13,Perfil_Area!$N$4*RANDBETWEEN(85,115)/100))))</f>
        <v>3.68775</v>
      </c>
    </row>
    <row r="7224" ht="15.0" customHeight="1">
      <c r="A7224" s="45">
        <v>45679.4583333333</v>
      </c>
      <c r="B7224" s="35">
        <v>11.0</v>
      </c>
      <c r="C7224" s="35" t="s">
        <v>129</v>
      </c>
      <c r="D7224" s="40" t="s">
        <v>44</v>
      </c>
      <c r="E7224" s="35" t="s">
        <v>174</v>
      </c>
      <c r="F7224" s="46">
        <f>IF(Cadastro_Cargas!$E$14=0,0,IF(Perfil_Area!$N$6=0,0,MIN(Cadastro_Cargas!$E$14,MAX(Cadastro_Cargas!$F$14,Perfil_Area!$N$6*RANDBETWEEN(85,115)/100))))</f>
        <v>0.514</v>
      </c>
    </row>
    <row r="7225" ht="15.0" customHeight="1">
      <c r="A7225" s="45">
        <v>45679.4583333333</v>
      </c>
      <c r="B7225" s="35">
        <v>11.0</v>
      </c>
      <c r="C7225" s="35" t="s">
        <v>129</v>
      </c>
      <c r="D7225" s="41" t="s">
        <v>56</v>
      </c>
      <c r="E7225" s="35" t="s">
        <v>174</v>
      </c>
      <c r="F7225" s="46">
        <f>IF(Cadastro_Cargas!$E$15=0,0,IF(Perfil_Area!$N$8=0,0,MIN(Cadastro_Cargas!$E$15,MAX(Cadastro_Cargas!$F$15,Perfil_Area!$N$8*RANDBETWEEN(85,115)/100))))</f>
        <v>0</v>
      </c>
    </row>
    <row r="7226" ht="15.0" customHeight="1">
      <c r="A7226" s="45">
        <v>45679.5</v>
      </c>
      <c r="B7226" s="35">
        <v>12.0</v>
      </c>
      <c r="C7226" s="35" t="s">
        <v>128</v>
      </c>
      <c r="D7226" s="36" t="s">
        <v>104</v>
      </c>
      <c r="E7226" s="35" t="s">
        <v>173</v>
      </c>
      <c r="F7226" s="46">
        <f>IF(Cadastro_Cargas!$E$2=0,0,IF(Perfil_Area!$O$9=0,0,MIN(Cadastro_Cargas!$E$2,MAX(Cadastro_Cargas!$F$2,Perfil_Area!$O$9*RANDBETWEEN(85,115)/100))))</f>
        <v>0</v>
      </c>
    </row>
    <row r="7227" ht="15.0" customHeight="1">
      <c r="A7227" s="45">
        <v>45679.5</v>
      </c>
      <c r="B7227" s="35">
        <v>12.0</v>
      </c>
      <c r="C7227" s="35" t="s">
        <v>128</v>
      </c>
      <c r="D7227" s="36" t="s">
        <v>105</v>
      </c>
      <c r="E7227" s="35" t="s">
        <v>173</v>
      </c>
      <c r="F7227" s="46">
        <f>IF(Cadastro_Cargas!$E$3=0,0,IF(Perfil_Area!$O$11=0,0,MIN(Cadastro_Cargas!$E$3,MAX(Cadastro_Cargas!$F$3,Perfil_Area!$O$11*RANDBETWEEN(85,115)/100))))</f>
        <v>0</v>
      </c>
    </row>
    <row r="7228" ht="15.0" customHeight="1">
      <c r="A7228" s="45">
        <v>45679.5</v>
      </c>
      <c r="B7228" s="35">
        <v>12.0</v>
      </c>
      <c r="C7228" s="35" t="s">
        <v>128</v>
      </c>
      <c r="D7228" s="36" t="s">
        <v>106</v>
      </c>
      <c r="E7228" s="35" t="s">
        <v>173</v>
      </c>
      <c r="F7228" s="46">
        <f>IF(Cadastro_Cargas!$E$4=0,0,IF(Perfil_Area!$O$13=0,0,MIN(Cadastro_Cargas!$E$4,MAX(Cadastro_Cargas!$F$4,Perfil_Area!$O$13*RANDBETWEEN(85,115)/100))))</f>
        <v>0</v>
      </c>
    </row>
    <row r="7229" ht="15.0" customHeight="1">
      <c r="A7229" s="45">
        <v>45679.5</v>
      </c>
      <c r="B7229" s="35">
        <v>12.0</v>
      </c>
      <c r="C7229" s="35" t="s">
        <v>128</v>
      </c>
      <c r="D7229" s="36" t="s">
        <v>107</v>
      </c>
      <c r="E7229" s="35" t="s">
        <v>173</v>
      </c>
      <c r="F7229" s="46">
        <f>IF(Cadastro_Cargas!$E$5=0,0,IF(Perfil_Area!$O$15=0,0,MIN(Cadastro_Cargas!$E$5,MAX(Cadastro_Cargas!$F$5,Perfil_Area!$O$15*RANDBETWEEN(85,115)/100))))</f>
        <v>0.2</v>
      </c>
    </row>
    <row r="7230" ht="15.0" customHeight="1">
      <c r="A7230" s="45">
        <v>45679.5</v>
      </c>
      <c r="B7230" s="35">
        <v>12.0</v>
      </c>
      <c r="C7230" s="35" t="s">
        <v>128</v>
      </c>
      <c r="D7230" s="39" t="s">
        <v>31</v>
      </c>
      <c r="E7230" s="35" t="s">
        <v>174</v>
      </c>
      <c r="F7230" s="46">
        <f>IF(Cadastro_Cargas!$E$6=0,0,IF(Perfil_Area!$O$3=0,0,MIN(Cadastro_Cargas!$E$6,MAX(Cadastro_Cargas!$F$6,Perfil_Area!$O$3*RANDBETWEEN(85,115)/100))))</f>
        <v>2.02</v>
      </c>
    </row>
    <row r="7231" ht="15.0" customHeight="1">
      <c r="A7231" s="45">
        <v>45679.5</v>
      </c>
      <c r="B7231" s="35">
        <v>12.0</v>
      </c>
      <c r="C7231" s="35" t="s">
        <v>128</v>
      </c>
      <c r="D7231" s="40" t="s">
        <v>44</v>
      </c>
      <c r="E7231" s="35" t="s">
        <v>174</v>
      </c>
      <c r="F7231" s="46">
        <f>IF(Cadastro_Cargas!$E$7=0,0,IF(Perfil_Area!$O$5=0,0,MIN(Cadastro_Cargas!$E$7,MAX(Cadastro_Cargas!$F$7,Perfil_Area!$O$5*RANDBETWEEN(85,115)/100))))</f>
        <v>0.354</v>
      </c>
    </row>
    <row r="7232" ht="15.0" customHeight="1">
      <c r="A7232" s="45">
        <v>45679.5</v>
      </c>
      <c r="B7232" s="35">
        <v>12.0</v>
      </c>
      <c r="C7232" s="35" t="s">
        <v>128</v>
      </c>
      <c r="D7232" s="41" t="s">
        <v>56</v>
      </c>
      <c r="E7232" s="35" t="s">
        <v>174</v>
      </c>
      <c r="F7232" s="46">
        <f>IF(Cadastro_Cargas!$E$8=0,0,IF(Perfil_Area!$O$7=0,0,MIN(Cadastro_Cargas!$E$8,MAX(Cadastro_Cargas!$F$8,Perfil_Area!$O$7*RANDBETWEEN(85,115)/100))))</f>
        <v>0</v>
      </c>
    </row>
    <row r="7233" ht="15.0" customHeight="1">
      <c r="A7233" s="45">
        <v>45679.5</v>
      </c>
      <c r="B7233" s="35">
        <v>12.0</v>
      </c>
      <c r="C7233" s="35" t="s">
        <v>129</v>
      </c>
      <c r="D7233" s="36" t="s">
        <v>104</v>
      </c>
      <c r="E7233" s="35" t="s">
        <v>173</v>
      </c>
      <c r="F7233" s="46">
        <f>IF(Cadastro_Cargas!$E$9=0,0,IF(Perfil_Area!$O$10=0,0,MIN(Cadastro_Cargas!$E$9,MAX(Cadastro_Cargas!$F$9,Perfil_Area!$O$10*RANDBETWEEN(85,115)/100))))</f>
        <v>0</v>
      </c>
    </row>
    <row r="7234" ht="15.0" customHeight="1">
      <c r="A7234" s="45">
        <v>45679.5</v>
      </c>
      <c r="B7234" s="35">
        <v>12.0</v>
      </c>
      <c r="C7234" s="35" t="s">
        <v>129</v>
      </c>
      <c r="D7234" s="36" t="s">
        <v>105</v>
      </c>
      <c r="E7234" s="35" t="s">
        <v>173</v>
      </c>
      <c r="F7234" s="46">
        <f>IF(Cadastro_Cargas!$E$10=0,0,IF(Perfil_Area!$O$12=0,0,MIN(Cadastro_Cargas!$E$10,MAX(Cadastro_Cargas!$F$10,Perfil_Area!$O$12*RANDBETWEEN(85,115)/100))))</f>
        <v>0</v>
      </c>
    </row>
    <row r="7235" ht="15.0" customHeight="1">
      <c r="A7235" s="45">
        <v>45679.5</v>
      </c>
      <c r="B7235" s="35">
        <v>12.0</v>
      </c>
      <c r="C7235" s="35" t="s">
        <v>129</v>
      </c>
      <c r="D7235" s="36" t="s">
        <v>106</v>
      </c>
      <c r="E7235" s="35" t="s">
        <v>173</v>
      </c>
      <c r="F7235" s="46">
        <f>IF(Cadastro_Cargas!$E$11=0,0,IF(Perfil_Area!$O$14=0,0,MIN(Cadastro_Cargas!$E$11,MAX(Cadastro_Cargas!$F$11,Perfil_Area!$O$14*RANDBETWEEN(85,115)/100))))</f>
        <v>2.355245171</v>
      </c>
    </row>
    <row r="7236" ht="15.0" customHeight="1">
      <c r="A7236" s="45">
        <v>45679.5</v>
      </c>
      <c r="B7236" s="35">
        <v>12.0</v>
      </c>
      <c r="C7236" s="35" t="s">
        <v>129</v>
      </c>
      <c r="D7236" s="36" t="s">
        <v>107</v>
      </c>
      <c r="E7236" s="35" t="s">
        <v>173</v>
      </c>
      <c r="F7236" s="46">
        <f>IF(Cadastro_Cargas!$E$12=0,0,IF(Perfil_Area!$O$16=0,0,MIN(Cadastro_Cargas!$E$12,MAX(Cadastro_Cargas!$F$12,Perfil_Area!$O$16*RANDBETWEEN(85,115)/100))))</f>
        <v>0.176</v>
      </c>
    </row>
    <row r="7237" ht="15.0" customHeight="1">
      <c r="A7237" s="45">
        <v>45679.5</v>
      </c>
      <c r="B7237" s="35">
        <v>12.0</v>
      </c>
      <c r="C7237" s="35" t="s">
        <v>129</v>
      </c>
      <c r="D7237" s="39" t="s">
        <v>31</v>
      </c>
      <c r="E7237" s="35" t="s">
        <v>174</v>
      </c>
      <c r="F7237" s="46">
        <f>IF(Cadastro_Cargas!$E$13=0,0,IF(Perfil_Area!$O$4=0,0,MIN(Cadastro_Cargas!$E$13,MAX(Cadastro_Cargas!$F$13,Perfil_Area!$O$4*RANDBETWEEN(85,115)/100))))</f>
        <v>3.68775</v>
      </c>
    </row>
    <row r="7238" ht="15.0" customHeight="1">
      <c r="A7238" s="45">
        <v>45679.5</v>
      </c>
      <c r="B7238" s="35">
        <v>12.0</v>
      </c>
      <c r="C7238" s="35" t="s">
        <v>129</v>
      </c>
      <c r="D7238" s="40" t="s">
        <v>44</v>
      </c>
      <c r="E7238" s="35" t="s">
        <v>174</v>
      </c>
      <c r="F7238" s="46">
        <f>IF(Cadastro_Cargas!$E$14=0,0,IF(Perfil_Area!$O$6=0,0,MIN(Cadastro_Cargas!$E$14,MAX(Cadastro_Cargas!$F$14,Perfil_Area!$O$6*RANDBETWEEN(85,115)/100))))</f>
        <v>0.514</v>
      </c>
    </row>
    <row r="7239" ht="15.0" customHeight="1">
      <c r="A7239" s="45">
        <v>45679.5</v>
      </c>
      <c r="B7239" s="35">
        <v>12.0</v>
      </c>
      <c r="C7239" s="35" t="s">
        <v>129</v>
      </c>
      <c r="D7239" s="41" t="s">
        <v>56</v>
      </c>
      <c r="E7239" s="35" t="s">
        <v>174</v>
      </c>
      <c r="F7239" s="46">
        <f>IF(Cadastro_Cargas!$E$15=0,0,IF(Perfil_Area!$O$8=0,0,MIN(Cadastro_Cargas!$E$15,MAX(Cadastro_Cargas!$F$15,Perfil_Area!$O$8*RANDBETWEEN(85,115)/100))))</f>
        <v>0</v>
      </c>
    </row>
    <row r="7240" ht="15.0" customHeight="1">
      <c r="A7240" s="45">
        <v>45679.5416666667</v>
      </c>
      <c r="B7240" s="35">
        <v>13.0</v>
      </c>
      <c r="C7240" s="35" t="s">
        <v>128</v>
      </c>
      <c r="D7240" s="36" t="s">
        <v>104</v>
      </c>
      <c r="E7240" s="35" t="s">
        <v>173</v>
      </c>
      <c r="F7240" s="46">
        <f>IF(Cadastro_Cargas!$E$2=0,0,IF(Perfil_Area!$P$9=0,0,MIN(Cadastro_Cargas!$E$2,MAX(Cadastro_Cargas!$F$2,Perfil_Area!$P$9*RANDBETWEEN(85,115)/100))))</f>
        <v>0</v>
      </c>
    </row>
    <row r="7241" ht="15.0" customHeight="1">
      <c r="A7241" s="45">
        <v>45679.5416666667</v>
      </c>
      <c r="B7241" s="35">
        <v>13.0</v>
      </c>
      <c r="C7241" s="35" t="s">
        <v>128</v>
      </c>
      <c r="D7241" s="36" t="s">
        <v>105</v>
      </c>
      <c r="E7241" s="35" t="s">
        <v>173</v>
      </c>
      <c r="F7241" s="46">
        <f>IF(Cadastro_Cargas!$E$3=0,0,IF(Perfil_Area!$P$11=0,0,MIN(Cadastro_Cargas!$E$3,MAX(Cadastro_Cargas!$F$3,Perfil_Area!$P$11*RANDBETWEEN(85,115)/100))))</f>
        <v>0</v>
      </c>
    </row>
    <row r="7242" ht="15.0" customHeight="1">
      <c r="A7242" s="45">
        <v>45679.5416666667</v>
      </c>
      <c r="B7242" s="35">
        <v>13.0</v>
      </c>
      <c r="C7242" s="35" t="s">
        <v>128</v>
      </c>
      <c r="D7242" s="36" t="s">
        <v>106</v>
      </c>
      <c r="E7242" s="35" t="s">
        <v>173</v>
      </c>
      <c r="F7242" s="46">
        <f>IF(Cadastro_Cargas!$E$4=0,0,IF(Perfil_Area!$P$13=0,0,MIN(Cadastro_Cargas!$E$4,MAX(Cadastro_Cargas!$F$4,Perfil_Area!$P$13*RANDBETWEEN(85,115)/100))))</f>
        <v>0</v>
      </c>
    </row>
    <row r="7243" ht="15.0" customHeight="1">
      <c r="A7243" s="45">
        <v>45679.5416666667</v>
      </c>
      <c r="B7243" s="35">
        <v>13.0</v>
      </c>
      <c r="C7243" s="35" t="s">
        <v>128</v>
      </c>
      <c r="D7243" s="36" t="s">
        <v>107</v>
      </c>
      <c r="E7243" s="35" t="s">
        <v>173</v>
      </c>
      <c r="F7243" s="46">
        <f>IF(Cadastro_Cargas!$E$5=0,0,IF(Perfil_Area!$P$15=0,0,MIN(Cadastro_Cargas!$E$5,MAX(Cadastro_Cargas!$F$5,Perfil_Area!$P$15*RANDBETWEEN(85,115)/100))))</f>
        <v>0.194</v>
      </c>
    </row>
    <row r="7244" ht="15.0" customHeight="1">
      <c r="A7244" s="45">
        <v>45679.5416666667</v>
      </c>
      <c r="B7244" s="35">
        <v>13.0</v>
      </c>
      <c r="C7244" s="35" t="s">
        <v>128</v>
      </c>
      <c r="D7244" s="39" t="s">
        <v>31</v>
      </c>
      <c r="E7244" s="35" t="s">
        <v>174</v>
      </c>
      <c r="F7244" s="46">
        <f>IF(Cadastro_Cargas!$E$6=0,0,IF(Perfil_Area!$P$3=0,0,MIN(Cadastro_Cargas!$E$6,MAX(Cadastro_Cargas!$F$6,Perfil_Area!$P$3*RANDBETWEEN(85,115)/100))))</f>
        <v>2.02</v>
      </c>
    </row>
    <row r="7245" ht="15.0" customHeight="1">
      <c r="A7245" s="45">
        <v>45679.5416666667</v>
      </c>
      <c r="B7245" s="35">
        <v>13.0</v>
      </c>
      <c r="C7245" s="35" t="s">
        <v>128</v>
      </c>
      <c r="D7245" s="40" t="s">
        <v>44</v>
      </c>
      <c r="E7245" s="35" t="s">
        <v>174</v>
      </c>
      <c r="F7245" s="46">
        <f>IF(Cadastro_Cargas!$E$7=0,0,IF(Perfil_Area!$P$5=0,0,MIN(Cadastro_Cargas!$E$7,MAX(Cadastro_Cargas!$F$7,Perfil_Area!$P$5*RANDBETWEEN(85,115)/100))))</f>
        <v>0.354</v>
      </c>
    </row>
    <row r="7246" ht="15.0" customHeight="1">
      <c r="A7246" s="45">
        <v>45679.5416666667</v>
      </c>
      <c r="B7246" s="35">
        <v>13.0</v>
      </c>
      <c r="C7246" s="35" t="s">
        <v>128</v>
      </c>
      <c r="D7246" s="41" t="s">
        <v>56</v>
      </c>
      <c r="E7246" s="35" t="s">
        <v>174</v>
      </c>
      <c r="F7246" s="46">
        <f>IF(Cadastro_Cargas!$E$8=0,0,IF(Perfil_Area!$P$7=0,0,MIN(Cadastro_Cargas!$E$8,MAX(Cadastro_Cargas!$F$8,Perfil_Area!$P$7*RANDBETWEEN(85,115)/100))))</f>
        <v>0</v>
      </c>
    </row>
    <row r="7247" ht="15.0" customHeight="1">
      <c r="A7247" s="45">
        <v>45679.5416666667</v>
      </c>
      <c r="B7247" s="35">
        <v>13.0</v>
      </c>
      <c r="C7247" s="35" t="s">
        <v>129</v>
      </c>
      <c r="D7247" s="36" t="s">
        <v>104</v>
      </c>
      <c r="E7247" s="35" t="s">
        <v>173</v>
      </c>
      <c r="F7247" s="46">
        <f>IF(Cadastro_Cargas!$E$9=0,0,IF(Perfil_Area!$P$10=0,0,MIN(Cadastro_Cargas!$E$9,MAX(Cadastro_Cargas!$F$9,Perfil_Area!$P$10*RANDBETWEEN(85,115)/100))))</f>
        <v>0</v>
      </c>
    </row>
    <row r="7248" ht="15.0" customHeight="1">
      <c r="A7248" s="45">
        <v>45679.5416666667</v>
      </c>
      <c r="B7248" s="35">
        <v>13.0</v>
      </c>
      <c r="C7248" s="35" t="s">
        <v>129</v>
      </c>
      <c r="D7248" s="36" t="s">
        <v>105</v>
      </c>
      <c r="E7248" s="35" t="s">
        <v>173</v>
      </c>
      <c r="F7248" s="46">
        <f>IF(Cadastro_Cargas!$E$10=0,0,IF(Perfil_Area!$P$12=0,0,MIN(Cadastro_Cargas!$E$10,MAX(Cadastro_Cargas!$F$10,Perfil_Area!$P$12*RANDBETWEEN(85,115)/100))))</f>
        <v>0</v>
      </c>
    </row>
    <row r="7249" ht="15.0" customHeight="1">
      <c r="A7249" s="45">
        <v>45679.5416666667</v>
      </c>
      <c r="B7249" s="35">
        <v>13.0</v>
      </c>
      <c r="C7249" s="35" t="s">
        <v>129</v>
      </c>
      <c r="D7249" s="36" t="s">
        <v>106</v>
      </c>
      <c r="E7249" s="35" t="s">
        <v>173</v>
      </c>
      <c r="F7249" s="46">
        <f>IF(Cadastro_Cargas!$E$11=0,0,IF(Perfil_Area!$P$14=0,0,MIN(Cadastro_Cargas!$E$11,MAX(Cadastro_Cargas!$F$11,Perfil_Area!$P$14*RANDBETWEEN(85,115)/100))))</f>
        <v>2.021054978</v>
      </c>
    </row>
    <row r="7250" ht="15.0" customHeight="1">
      <c r="A7250" s="45">
        <v>45679.5416666667</v>
      </c>
      <c r="B7250" s="35">
        <v>13.0</v>
      </c>
      <c r="C7250" s="35" t="s">
        <v>129</v>
      </c>
      <c r="D7250" s="36" t="s">
        <v>107</v>
      </c>
      <c r="E7250" s="35" t="s">
        <v>173</v>
      </c>
      <c r="F7250" s="46">
        <f>IF(Cadastro_Cargas!$E$12=0,0,IF(Perfil_Area!$P$16=0,0,MIN(Cadastro_Cargas!$E$12,MAX(Cadastro_Cargas!$F$12,Perfil_Area!$P$16*RANDBETWEEN(85,115)/100))))</f>
        <v>0.19</v>
      </c>
    </row>
    <row r="7251" ht="15.0" customHeight="1">
      <c r="A7251" s="45">
        <v>45679.5416666667</v>
      </c>
      <c r="B7251" s="35">
        <v>13.0</v>
      </c>
      <c r="C7251" s="35" t="s">
        <v>129</v>
      </c>
      <c r="D7251" s="39" t="s">
        <v>31</v>
      </c>
      <c r="E7251" s="35" t="s">
        <v>174</v>
      </c>
      <c r="F7251" s="46">
        <f>IF(Cadastro_Cargas!$E$13=0,0,IF(Perfil_Area!$P$4=0,0,MIN(Cadastro_Cargas!$E$13,MAX(Cadastro_Cargas!$F$13,Perfil_Area!$P$4*RANDBETWEEN(85,115)/100))))</f>
        <v>3.725</v>
      </c>
    </row>
    <row r="7252" ht="15.0" customHeight="1">
      <c r="A7252" s="45">
        <v>45679.5416666667</v>
      </c>
      <c r="B7252" s="35">
        <v>13.0</v>
      </c>
      <c r="C7252" s="35" t="s">
        <v>129</v>
      </c>
      <c r="D7252" s="40" t="s">
        <v>44</v>
      </c>
      <c r="E7252" s="35" t="s">
        <v>174</v>
      </c>
      <c r="F7252" s="46">
        <f>IF(Cadastro_Cargas!$E$14=0,0,IF(Perfil_Area!$P$6=0,0,MIN(Cadastro_Cargas!$E$14,MAX(Cadastro_Cargas!$F$14,Perfil_Area!$P$6*RANDBETWEEN(85,115)/100))))</f>
        <v>0.514</v>
      </c>
    </row>
    <row r="7253" ht="15.0" customHeight="1">
      <c r="A7253" s="45">
        <v>45679.5416666667</v>
      </c>
      <c r="B7253" s="35">
        <v>13.0</v>
      </c>
      <c r="C7253" s="35" t="s">
        <v>129</v>
      </c>
      <c r="D7253" s="41" t="s">
        <v>56</v>
      </c>
      <c r="E7253" s="35" t="s">
        <v>174</v>
      </c>
      <c r="F7253" s="46">
        <f>IF(Cadastro_Cargas!$E$15=0,0,IF(Perfil_Area!$P$8=0,0,MIN(Cadastro_Cargas!$E$15,MAX(Cadastro_Cargas!$F$15,Perfil_Area!$P$8*RANDBETWEEN(85,115)/100))))</f>
        <v>0</v>
      </c>
    </row>
    <row r="7254" ht="15.0" customHeight="1">
      <c r="A7254" s="45">
        <v>45679.5833333333</v>
      </c>
      <c r="B7254" s="35">
        <v>14.0</v>
      </c>
      <c r="C7254" s="35" t="s">
        <v>128</v>
      </c>
      <c r="D7254" s="36" t="s">
        <v>104</v>
      </c>
      <c r="E7254" s="35" t="s">
        <v>173</v>
      </c>
      <c r="F7254" s="46">
        <f>IF(Cadastro_Cargas!$E$2=0,0,IF(Perfil_Area!$Q$9=0,0,MIN(Cadastro_Cargas!$E$2,MAX(Cadastro_Cargas!$F$2,Perfil_Area!$Q$9*RANDBETWEEN(85,115)/100))))</f>
        <v>0</v>
      </c>
    </row>
    <row r="7255" ht="15.0" customHeight="1">
      <c r="A7255" s="45">
        <v>45679.5833333333</v>
      </c>
      <c r="B7255" s="35">
        <v>14.0</v>
      </c>
      <c r="C7255" s="35" t="s">
        <v>128</v>
      </c>
      <c r="D7255" s="36" t="s">
        <v>105</v>
      </c>
      <c r="E7255" s="35" t="s">
        <v>173</v>
      </c>
      <c r="F7255" s="46">
        <f>IF(Cadastro_Cargas!$E$3=0,0,IF(Perfil_Area!$Q$11=0,0,MIN(Cadastro_Cargas!$E$3,MAX(Cadastro_Cargas!$F$3,Perfil_Area!$Q$11*RANDBETWEEN(85,115)/100))))</f>
        <v>0</v>
      </c>
    </row>
    <row r="7256" ht="15.0" customHeight="1">
      <c r="A7256" s="45">
        <v>45679.5833333333</v>
      </c>
      <c r="B7256" s="35">
        <v>14.0</v>
      </c>
      <c r="C7256" s="35" t="s">
        <v>128</v>
      </c>
      <c r="D7256" s="36" t="s">
        <v>106</v>
      </c>
      <c r="E7256" s="35" t="s">
        <v>173</v>
      </c>
      <c r="F7256" s="46">
        <f>IF(Cadastro_Cargas!$E$4=0,0,IF(Perfil_Area!$Q$13=0,0,MIN(Cadastro_Cargas!$E$4,MAX(Cadastro_Cargas!$F$4,Perfil_Area!$Q$13*RANDBETWEEN(85,115)/100))))</f>
        <v>0</v>
      </c>
    </row>
    <row r="7257" ht="15.0" customHeight="1">
      <c r="A7257" s="45">
        <v>45679.5833333333</v>
      </c>
      <c r="B7257" s="35">
        <v>14.0</v>
      </c>
      <c r="C7257" s="35" t="s">
        <v>128</v>
      </c>
      <c r="D7257" s="36" t="s">
        <v>107</v>
      </c>
      <c r="E7257" s="35" t="s">
        <v>173</v>
      </c>
      <c r="F7257" s="46">
        <f>IF(Cadastro_Cargas!$E$5=0,0,IF(Perfil_Area!$Q$15=0,0,MIN(Cadastro_Cargas!$E$5,MAX(Cadastro_Cargas!$F$5,Perfil_Area!$Q$15*RANDBETWEEN(85,115)/100))))</f>
        <v>0.2</v>
      </c>
    </row>
    <row r="7258" ht="15.0" customHeight="1">
      <c r="A7258" s="45">
        <v>45679.5833333333</v>
      </c>
      <c r="B7258" s="35">
        <v>14.0</v>
      </c>
      <c r="C7258" s="35" t="s">
        <v>128</v>
      </c>
      <c r="D7258" s="39" t="s">
        <v>31</v>
      </c>
      <c r="E7258" s="35" t="s">
        <v>174</v>
      </c>
      <c r="F7258" s="46">
        <f>IF(Cadastro_Cargas!$E$6=0,0,IF(Perfil_Area!$Q$3=0,0,MIN(Cadastro_Cargas!$E$6,MAX(Cadastro_Cargas!$F$6,Perfil_Area!$Q$3*RANDBETWEEN(85,115)/100))))</f>
        <v>2.02</v>
      </c>
    </row>
    <row r="7259" ht="15.0" customHeight="1">
      <c r="A7259" s="45">
        <v>45679.5833333333</v>
      </c>
      <c r="B7259" s="35">
        <v>14.0</v>
      </c>
      <c r="C7259" s="35" t="s">
        <v>128</v>
      </c>
      <c r="D7259" s="40" t="s">
        <v>44</v>
      </c>
      <c r="E7259" s="35" t="s">
        <v>174</v>
      </c>
      <c r="F7259" s="46">
        <f>IF(Cadastro_Cargas!$E$7=0,0,IF(Perfil_Area!$Q$5=0,0,MIN(Cadastro_Cargas!$E$7,MAX(Cadastro_Cargas!$F$7,Perfil_Area!$Q$5*RANDBETWEEN(85,115)/100))))</f>
        <v>0.354</v>
      </c>
    </row>
    <row r="7260" ht="15.0" customHeight="1">
      <c r="A7260" s="45">
        <v>45679.5833333333</v>
      </c>
      <c r="B7260" s="35">
        <v>14.0</v>
      </c>
      <c r="C7260" s="35" t="s">
        <v>128</v>
      </c>
      <c r="D7260" s="41" t="s">
        <v>56</v>
      </c>
      <c r="E7260" s="35" t="s">
        <v>174</v>
      </c>
      <c r="F7260" s="46">
        <f>IF(Cadastro_Cargas!$E$8=0,0,IF(Perfil_Area!$Q$7=0,0,MIN(Cadastro_Cargas!$E$8,MAX(Cadastro_Cargas!$F$8,Perfil_Area!$Q$7*RANDBETWEEN(85,115)/100))))</f>
        <v>0</v>
      </c>
    </row>
    <row r="7261" ht="15.0" customHeight="1">
      <c r="A7261" s="45">
        <v>45679.5833333333</v>
      </c>
      <c r="B7261" s="35">
        <v>14.0</v>
      </c>
      <c r="C7261" s="35" t="s">
        <v>129</v>
      </c>
      <c r="D7261" s="36" t="s">
        <v>104</v>
      </c>
      <c r="E7261" s="35" t="s">
        <v>173</v>
      </c>
      <c r="F7261" s="46">
        <f>IF(Cadastro_Cargas!$E$9=0,0,IF(Perfil_Area!$Q$10=0,0,MIN(Cadastro_Cargas!$E$9,MAX(Cadastro_Cargas!$F$9,Perfil_Area!$Q$10*RANDBETWEEN(85,115)/100))))</f>
        <v>0</v>
      </c>
    </row>
    <row r="7262" ht="15.0" customHeight="1">
      <c r="A7262" s="45">
        <v>45679.5833333333</v>
      </c>
      <c r="B7262" s="35">
        <v>14.0</v>
      </c>
      <c r="C7262" s="35" t="s">
        <v>129</v>
      </c>
      <c r="D7262" s="36" t="s">
        <v>105</v>
      </c>
      <c r="E7262" s="35" t="s">
        <v>173</v>
      </c>
      <c r="F7262" s="46">
        <f>IF(Cadastro_Cargas!$E$10=0,0,IF(Perfil_Area!$Q$12=0,0,MIN(Cadastro_Cargas!$E$10,MAX(Cadastro_Cargas!$F$10,Perfil_Area!$Q$12*RANDBETWEEN(85,115)/100))))</f>
        <v>14.96</v>
      </c>
    </row>
    <row r="7263" ht="15.0" customHeight="1">
      <c r="A7263" s="45">
        <v>45679.5833333333</v>
      </c>
      <c r="B7263" s="35">
        <v>14.0</v>
      </c>
      <c r="C7263" s="35" t="s">
        <v>129</v>
      </c>
      <c r="D7263" s="36" t="s">
        <v>106</v>
      </c>
      <c r="E7263" s="35" t="s">
        <v>173</v>
      </c>
      <c r="F7263" s="46">
        <f>IF(Cadastro_Cargas!$E$11=0,0,IF(Perfil_Area!$Q$14=0,0,MIN(Cadastro_Cargas!$E$11,MAX(Cadastro_Cargas!$F$11,Perfil_Area!$Q$14*RANDBETWEEN(85,115)/100))))</f>
        <v>2.367013373</v>
      </c>
    </row>
    <row r="7264" ht="15.0" customHeight="1">
      <c r="A7264" s="45">
        <v>45679.5833333333</v>
      </c>
      <c r="B7264" s="35">
        <v>14.0</v>
      </c>
      <c r="C7264" s="35" t="s">
        <v>129</v>
      </c>
      <c r="D7264" s="36" t="s">
        <v>107</v>
      </c>
      <c r="E7264" s="35" t="s">
        <v>173</v>
      </c>
      <c r="F7264" s="46">
        <f>IF(Cadastro_Cargas!$E$12=0,0,IF(Perfil_Area!$Q$16=0,0,MIN(Cadastro_Cargas!$E$12,MAX(Cadastro_Cargas!$F$12,Perfil_Area!$Q$16*RANDBETWEEN(85,115)/100))))</f>
        <v>0.2</v>
      </c>
    </row>
    <row r="7265" ht="15.0" customHeight="1">
      <c r="A7265" s="45">
        <v>45679.5833333333</v>
      </c>
      <c r="B7265" s="35">
        <v>14.0</v>
      </c>
      <c r="C7265" s="35" t="s">
        <v>129</v>
      </c>
      <c r="D7265" s="39" t="s">
        <v>31</v>
      </c>
      <c r="E7265" s="35" t="s">
        <v>174</v>
      </c>
      <c r="F7265" s="46">
        <f>IF(Cadastro_Cargas!$E$13=0,0,IF(Perfil_Area!$Q$4=0,0,MIN(Cadastro_Cargas!$E$13,MAX(Cadastro_Cargas!$F$13,Perfil_Area!$Q$4*RANDBETWEEN(85,115)/100))))</f>
        <v>3.725</v>
      </c>
    </row>
    <row r="7266" ht="15.0" customHeight="1">
      <c r="A7266" s="45">
        <v>45679.5833333333</v>
      </c>
      <c r="B7266" s="35">
        <v>14.0</v>
      </c>
      <c r="C7266" s="35" t="s">
        <v>129</v>
      </c>
      <c r="D7266" s="40" t="s">
        <v>44</v>
      </c>
      <c r="E7266" s="35" t="s">
        <v>174</v>
      </c>
      <c r="F7266" s="46">
        <f>IF(Cadastro_Cargas!$E$14=0,0,IF(Perfil_Area!$Q$6=0,0,MIN(Cadastro_Cargas!$E$14,MAX(Cadastro_Cargas!$F$14,Perfil_Area!$Q$6*RANDBETWEEN(85,115)/100))))</f>
        <v>0.514</v>
      </c>
    </row>
    <row r="7267" ht="15.0" customHeight="1">
      <c r="A7267" s="45">
        <v>45679.5833333333</v>
      </c>
      <c r="B7267" s="35">
        <v>14.0</v>
      </c>
      <c r="C7267" s="35" t="s">
        <v>129</v>
      </c>
      <c r="D7267" s="41" t="s">
        <v>56</v>
      </c>
      <c r="E7267" s="35" t="s">
        <v>174</v>
      </c>
      <c r="F7267" s="46">
        <f>IF(Cadastro_Cargas!$E$15=0,0,IF(Perfil_Area!$Q$8=0,0,MIN(Cadastro_Cargas!$E$15,MAX(Cadastro_Cargas!$F$15,Perfil_Area!$Q$8*RANDBETWEEN(85,115)/100))))</f>
        <v>0</v>
      </c>
    </row>
    <row r="7268" ht="15.0" customHeight="1">
      <c r="A7268" s="45">
        <v>45679.625</v>
      </c>
      <c r="B7268" s="35">
        <v>15.0</v>
      </c>
      <c r="C7268" s="35" t="s">
        <v>128</v>
      </c>
      <c r="D7268" s="36" t="s">
        <v>104</v>
      </c>
      <c r="E7268" s="35" t="s">
        <v>173</v>
      </c>
      <c r="F7268" s="46">
        <f>IF(Cadastro_Cargas!$E$2=0,0,IF(Perfil_Area!$R$9=0,0,MIN(Cadastro_Cargas!$E$2,MAX(Cadastro_Cargas!$F$2,Perfil_Area!$R$9*RANDBETWEEN(85,115)/100))))</f>
        <v>0</v>
      </c>
    </row>
    <row r="7269" ht="15.0" customHeight="1">
      <c r="A7269" s="45">
        <v>45679.625</v>
      </c>
      <c r="B7269" s="35">
        <v>15.0</v>
      </c>
      <c r="C7269" s="35" t="s">
        <v>128</v>
      </c>
      <c r="D7269" s="36" t="s">
        <v>105</v>
      </c>
      <c r="E7269" s="35" t="s">
        <v>173</v>
      </c>
      <c r="F7269" s="46">
        <f>IF(Cadastro_Cargas!$E$3=0,0,IF(Perfil_Area!$R$11=0,0,MIN(Cadastro_Cargas!$E$3,MAX(Cadastro_Cargas!$F$3,Perfil_Area!$R$11*RANDBETWEEN(85,115)/100))))</f>
        <v>0</v>
      </c>
    </row>
    <row r="7270" ht="15.0" customHeight="1">
      <c r="A7270" s="45">
        <v>45679.625</v>
      </c>
      <c r="B7270" s="35">
        <v>15.0</v>
      </c>
      <c r="C7270" s="35" t="s">
        <v>128</v>
      </c>
      <c r="D7270" s="36" t="s">
        <v>106</v>
      </c>
      <c r="E7270" s="35" t="s">
        <v>173</v>
      </c>
      <c r="F7270" s="46">
        <f>IF(Cadastro_Cargas!$E$4=0,0,IF(Perfil_Area!$R$13=0,0,MIN(Cadastro_Cargas!$E$4,MAX(Cadastro_Cargas!$F$4,Perfil_Area!$R$13*RANDBETWEEN(85,115)/100))))</f>
        <v>0</v>
      </c>
    </row>
    <row r="7271" ht="15.0" customHeight="1">
      <c r="A7271" s="45">
        <v>45679.625</v>
      </c>
      <c r="B7271" s="35">
        <v>15.0</v>
      </c>
      <c r="C7271" s="35" t="s">
        <v>128</v>
      </c>
      <c r="D7271" s="36" t="s">
        <v>107</v>
      </c>
      <c r="E7271" s="35" t="s">
        <v>173</v>
      </c>
      <c r="F7271" s="46">
        <f>IF(Cadastro_Cargas!$E$5=0,0,IF(Perfil_Area!$R$15=0,0,MIN(Cadastro_Cargas!$E$5,MAX(Cadastro_Cargas!$F$5,Perfil_Area!$R$15*RANDBETWEEN(85,115)/100))))</f>
        <v>0.2</v>
      </c>
    </row>
    <row r="7272" ht="15.0" customHeight="1">
      <c r="A7272" s="45">
        <v>45679.625</v>
      </c>
      <c r="B7272" s="35">
        <v>15.0</v>
      </c>
      <c r="C7272" s="35" t="s">
        <v>128</v>
      </c>
      <c r="D7272" s="39" t="s">
        <v>31</v>
      </c>
      <c r="E7272" s="35" t="s">
        <v>174</v>
      </c>
      <c r="F7272" s="46">
        <f>IF(Cadastro_Cargas!$E$6=0,0,IF(Perfil_Area!$R$3=0,0,MIN(Cadastro_Cargas!$E$6,MAX(Cadastro_Cargas!$F$6,Perfil_Area!$R$3*RANDBETWEEN(85,115)/100))))</f>
        <v>2.02</v>
      </c>
    </row>
    <row r="7273" ht="15.0" customHeight="1">
      <c r="A7273" s="45">
        <v>45679.625</v>
      </c>
      <c r="B7273" s="35">
        <v>15.0</v>
      </c>
      <c r="C7273" s="35" t="s">
        <v>128</v>
      </c>
      <c r="D7273" s="40" t="s">
        <v>44</v>
      </c>
      <c r="E7273" s="35" t="s">
        <v>174</v>
      </c>
      <c r="F7273" s="46">
        <f>IF(Cadastro_Cargas!$E$7=0,0,IF(Perfil_Area!$R$5=0,0,MIN(Cadastro_Cargas!$E$7,MAX(Cadastro_Cargas!$F$7,Perfil_Area!$R$5*RANDBETWEEN(85,115)/100))))</f>
        <v>0.354</v>
      </c>
    </row>
    <row r="7274" ht="15.0" customHeight="1">
      <c r="A7274" s="45">
        <v>45679.625</v>
      </c>
      <c r="B7274" s="35">
        <v>15.0</v>
      </c>
      <c r="C7274" s="35" t="s">
        <v>128</v>
      </c>
      <c r="D7274" s="41" t="s">
        <v>56</v>
      </c>
      <c r="E7274" s="35" t="s">
        <v>174</v>
      </c>
      <c r="F7274" s="46">
        <f>IF(Cadastro_Cargas!$E$8=0,0,IF(Perfil_Area!$R$7=0,0,MIN(Cadastro_Cargas!$E$8,MAX(Cadastro_Cargas!$F$8,Perfil_Area!$R$7*RANDBETWEEN(85,115)/100))))</f>
        <v>0</v>
      </c>
    </row>
    <row r="7275" ht="15.0" customHeight="1">
      <c r="A7275" s="45">
        <v>45679.625</v>
      </c>
      <c r="B7275" s="35">
        <v>15.0</v>
      </c>
      <c r="C7275" s="35" t="s">
        <v>129</v>
      </c>
      <c r="D7275" s="36" t="s">
        <v>104</v>
      </c>
      <c r="E7275" s="35" t="s">
        <v>173</v>
      </c>
      <c r="F7275" s="46">
        <f>IF(Cadastro_Cargas!$E$9=0,0,IF(Perfil_Area!$R$10=0,0,MIN(Cadastro_Cargas!$E$9,MAX(Cadastro_Cargas!$F$9,Perfil_Area!$R$10*RANDBETWEEN(85,115)/100))))</f>
        <v>0</v>
      </c>
    </row>
    <row r="7276" ht="15.0" customHeight="1">
      <c r="A7276" s="45">
        <v>45679.625</v>
      </c>
      <c r="B7276" s="35">
        <v>15.0</v>
      </c>
      <c r="C7276" s="35" t="s">
        <v>129</v>
      </c>
      <c r="D7276" s="36" t="s">
        <v>105</v>
      </c>
      <c r="E7276" s="35" t="s">
        <v>173</v>
      </c>
      <c r="F7276" s="46">
        <f>IF(Cadastro_Cargas!$E$10=0,0,IF(Perfil_Area!$R$12=0,0,MIN(Cadastro_Cargas!$E$10,MAX(Cadastro_Cargas!$F$10,Perfil_Area!$R$12*RANDBETWEEN(85,115)/100))))</f>
        <v>14.96</v>
      </c>
    </row>
    <row r="7277" ht="15.0" customHeight="1">
      <c r="A7277" s="45">
        <v>45679.625</v>
      </c>
      <c r="B7277" s="35">
        <v>15.0</v>
      </c>
      <c r="C7277" s="35" t="s">
        <v>129</v>
      </c>
      <c r="D7277" s="36" t="s">
        <v>106</v>
      </c>
      <c r="E7277" s="35" t="s">
        <v>173</v>
      </c>
      <c r="F7277" s="46">
        <f>IF(Cadastro_Cargas!$E$11=0,0,IF(Perfil_Area!$R$14=0,0,MIN(Cadastro_Cargas!$E$11,MAX(Cadastro_Cargas!$F$11,Perfil_Area!$R$14*RANDBETWEEN(85,115)/100))))</f>
        <v>2.196347697</v>
      </c>
    </row>
    <row r="7278" ht="15.0" customHeight="1">
      <c r="A7278" s="45">
        <v>45679.625</v>
      </c>
      <c r="B7278" s="35">
        <v>15.0</v>
      </c>
      <c r="C7278" s="35" t="s">
        <v>129</v>
      </c>
      <c r="D7278" s="36" t="s">
        <v>107</v>
      </c>
      <c r="E7278" s="35" t="s">
        <v>173</v>
      </c>
      <c r="F7278" s="46">
        <f>IF(Cadastro_Cargas!$E$12=0,0,IF(Perfil_Area!$R$16=0,0,MIN(Cadastro_Cargas!$E$12,MAX(Cadastro_Cargas!$F$12,Perfil_Area!$R$16*RANDBETWEEN(85,115)/100))))</f>
        <v>0.188</v>
      </c>
    </row>
    <row r="7279" ht="15.0" customHeight="1">
      <c r="A7279" s="45">
        <v>45679.625</v>
      </c>
      <c r="B7279" s="35">
        <v>15.0</v>
      </c>
      <c r="C7279" s="35" t="s">
        <v>129</v>
      </c>
      <c r="D7279" s="39" t="s">
        <v>31</v>
      </c>
      <c r="E7279" s="35" t="s">
        <v>174</v>
      </c>
      <c r="F7279" s="46">
        <f>IF(Cadastro_Cargas!$E$13=0,0,IF(Perfil_Area!$R$4=0,0,MIN(Cadastro_Cargas!$E$13,MAX(Cadastro_Cargas!$F$13,Perfil_Area!$R$4*RANDBETWEEN(85,115)/100))))</f>
        <v>3.38975</v>
      </c>
    </row>
    <row r="7280" ht="15.0" customHeight="1">
      <c r="A7280" s="45">
        <v>45679.625</v>
      </c>
      <c r="B7280" s="35">
        <v>15.0</v>
      </c>
      <c r="C7280" s="35" t="s">
        <v>129</v>
      </c>
      <c r="D7280" s="40" t="s">
        <v>44</v>
      </c>
      <c r="E7280" s="35" t="s">
        <v>174</v>
      </c>
      <c r="F7280" s="46">
        <f>IF(Cadastro_Cargas!$E$14=0,0,IF(Perfil_Area!$R$6=0,0,MIN(Cadastro_Cargas!$E$14,MAX(Cadastro_Cargas!$F$14,Perfil_Area!$R$6*RANDBETWEEN(85,115)/100))))</f>
        <v>0.514</v>
      </c>
    </row>
    <row r="7281" ht="15.0" customHeight="1">
      <c r="A7281" s="45">
        <v>45679.625</v>
      </c>
      <c r="B7281" s="35">
        <v>15.0</v>
      </c>
      <c r="C7281" s="35" t="s">
        <v>129</v>
      </c>
      <c r="D7281" s="41" t="s">
        <v>56</v>
      </c>
      <c r="E7281" s="35" t="s">
        <v>174</v>
      </c>
      <c r="F7281" s="46">
        <f>IF(Cadastro_Cargas!$E$15=0,0,IF(Perfil_Area!$R$8=0,0,MIN(Cadastro_Cargas!$E$15,MAX(Cadastro_Cargas!$F$15,Perfil_Area!$R$8*RANDBETWEEN(85,115)/100))))</f>
        <v>0</v>
      </c>
    </row>
    <row r="7282" ht="15.0" customHeight="1">
      <c r="A7282" s="45">
        <v>45679.6666666667</v>
      </c>
      <c r="B7282" s="35">
        <v>16.0</v>
      </c>
      <c r="C7282" s="35" t="s">
        <v>128</v>
      </c>
      <c r="D7282" s="36" t="s">
        <v>104</v>
      </c>
      <c r="E7282" s="35" t="s">
        <v>173</v>
      </c>
      <c r="F7282" s="46">
        <f>IF(Cadastro_Cargas!$E$2=0,0,IF(Perfil_Area!$S$9=0,0,MIN(Cadastro_Cargas!$E$2,MAX(Cadastro_Cargas!$F$2,Perfil_Area!$S$9*RANDBETWEEN(85,115)/100))))</f>
        <v>0</v>
      </c>
    </row>
    <row r="7283" ht="15.0" customHeight="1">
      <c r="A7283" s="45">
        <v>45679.6666666667</v>
      </c>
      <c r="B7283" s="35">
        <v>16.0</v>
      </c>
      <c r="C7283" s="35" t="s">
        <v>128</v>
      </c>
      <c r="D7283" s="36" t="s">
        <v>105</v>
      </c>
      <c r="E7283" s="35" t="s">
        <v>173</v>
      </c>
      <c r="F7283" s="46">
        <f>IF(Cadastro_Cargas!$E$3=0,0,IF(Perfil_Area!$S$11=0,0,MIN(Cadastro_Cargas!$E$3,MAX(Cadastro_Cargas!$F$3,Perfil_Area!$S$11*RANDBETWEEN(85,115)/100))))</f>
        <v>0</v>
      </c>
    </row>
    <row r="7284" ht="15.0" customHeight="1">
      <c r="A7284" s="45">
        <v>45679.6666666667</v>
      </c>
      <c r="B7284" s="35">
        <v>16.0</v>
      </c>
      <c r="C7284" s="35" t="s">
        <v>128</v>
      </c>
      <c r="D7284" s="36" t="s">
        <v>106</v>
      </c>
      <c r="E7284" s="35" t="s">
        <v>173</v>
      </c>
      <c r="F7284" s="46">
        <f>IF(Cadastro_Cargas!$E$4=0,0,IF(Perfil_Area!$S$13=0,0,MIN(Cadastro_Cargas!$E$4,MAX(Cadastro_Cargas!$F$4,Perfil_Area!$S$13*RANDBETWEEN(85,115)/100))))</f>
        <v>0</v>
      </c>
    </row>
    <row r="7285" ht="15.0" customHeight="1">
      <c r="A7285" s="45">
        <v>45679.6666666667</v>
      </c>
      <c r="B7285" s="35">
        <v>16.0</v>
      </c>
      <c r="C7285" s="35" t="s">
        <v>128</v>
      </c>
      <c r="D7285" s="36" t="s">
        <v>107</v>
      </c>
      <c r="E7285" s="35" t="s">
        <v>173</v>
      </c>
      <c r="F7285" s="46">
        <f>IF(Cadastro_Cargas!$E$5=0,0,IF(Perfil_Area!$S$15=0,0,MIN(Cadastro_Cargas!$E$5,MAX(Cadastro_Cargas!$F$5,Perfil_Area!$S$15*RANDBETWEEN(85,115)/100))))</f>
        <v>0.2</v>
      </c>
    </row>
    <row r="7286" ht="15.0" customHeight="1">
      <c r="A7286" s="45">
        <v>45679.6666666667</v>
      </c>
      <c r="B7286" s="35">
        <v>16.0</v>
      </c>
      <c r="C7286" s="35" t="s">
        <v>128</v>
      </c>
      <c r="D7286" s="39" t="s">
        <v>31</v>
      </c>
      <c r="E7286" s="35" t="s">
        <v>174</v>
      </c>
      <c r="F7286" s="46">
        <f>IF(Cadastro_Cargas!$E$6=0,0,IF(Perfil_Area!$S$3=0,0,MIN(Cadastro_Cargas!$E$6,MAX(Cadastro_Cargas!$F$6,Perfil_Area!$S$3*RANDBETWEEN(85,115)/100))))</f>
        <v>1.9796</v>
      </c>
    </row>
    <row r="7287" ht="15.0" customHeight="1">
      <c r="A7287" s="45">
        <v>45679.6666666667</v>
      </c>
      <c r="B7287" s="35">
        <v>16.0</v>
      </c>
      <c r="C7287" s="35" t="s">
        <v>128</v>
      </c>
      <c r="D7287" s="40" t="s">
        <v>44</v>
      </c>
      <c r="E7287" s="35" t="s">
        <v>174</v>
      </c>
      <c r="F7287" s="46">
        <f>IF(Cadastro_Cargas!$E$7=0,0,IF(Perfil_Area!$S$5=0,0,MIN(Cadastro_Cargas!$E$7,MAX(Cadastro_Cargas!$F$7,Perfil_Area!$S$5*RANDBETWEEN(85,115)/100))))</f>
        <v>0.24386</v>
      </c>
    </row>
    <row r="7288" ht="15.0" customHeight="1">
      <c r="A7288" s="45">
        <v>45679.6666666667</v>
      </c>
      <c r="B7288" s="35">
        <v>16.0</v>
      </c>
      <c r="C7288" s="35" t="s">
        <v>128</v>
      </c>
      <c r="D7288" s="41" t="s">
        <v>56</v>
      </c>
      <c r="E7288" s="35" t="s">
        <v>174</v>
      </c>
      <c r="F7288" s="46">
        <f>IF(Cadastro_Cargas!$E$8=0,0,IF(Perfil_Area!$S$7=0,0,MIN(Cadastro_Cargas!$E$8,MAX(Cadastro_Cargas!$F$8,Perfil_Area!$S$7*RANDBETWEEN(85,115)/100))))</f>
        <v>0</v>
      </c>
    </row>
    <row r="7289" ht="15.0" customHeight="1">
      <c r="A7289" s="45">
        <v>45679.6666666667</v>
      </c>
      <c r="B7289" s="35">
        <v>16.0</v>
      </c>
      <c r="C7289" s="35" t="s">
        <v>129</v>
      </c>
      <c r="D7289" s="36" t="s">
        <v>104</v>
      </c>
      <c r="E7289" s="35" t="s">
        <v>173</v>
      </c>
      <c r="F7289" s="46">
        <f>IF(Cadastro_Cargas!$E$9=0,0,IF(Perfil_Area!$S$10=0,0,MIN(Cadastro_Cargas!$E$9,MAX(Cadastro_Cargas!$F$9,Perfil_Area!$S$10*RANDBETWEEN(85,115)/100))))</f>
        <v>0</v>
      </c>
    </row>
    <row r="7290" ht="15.0" customHeight="1">
      <c r="A7290" s="45">
        <v>45679.6666666667</v>
      </c>
      <c r="B7290" s="35">
        <v>16.0</v>
      </c>
      <c r="C7290" s="35" t="s">
        <v>129</v>
      </c>
      <c r="D7290" s="36" t="s">
        <v>105</v>
      </c>
      <c r="E7290" s="35" t="s">
        <v>173</v>
      </c>
      <c r="F7290" s="46">
        <f>IF(Cadastro_Cargas!$E$10=0,0,IF(Perfil_Area!$S$12=0,0,MIN(Cadastro_Cargas!$E$10,MAX(Cadastro_Cargas!$F$10,Perfil_Area!$S$12*RANDBETWEEN(85,115)/100))))</f>
        <v>0</v>
      </c>
    </row>
    <row r="7291" ht="15.0" customHeight="1">
      <c r="A7291" s="45">
        <v>45679.6666666667</v>
      </c>
      <c r="B7291" s="35">
        <v>16.0</v>
      </c>
      <c r="C7291" s="35" t="s">
        <v>129</v>
      </c>
      <c r="D7291" s="36" t="s">
        <v>106</v>
      </c>
      <c r="E7291" s="35" t="s">
        <v>173</v>
      </c>
      <c r="F7291" s="46">
        <f>IF(Cadastro_Cargas!$E$11=0,0,IF(Perfil_Area!$S$14=0,0,MIN(Cadastro_Cargas!$E$11,MAX(Cadastro_Cargas!$F$11,Perfil_Area!$S$14*RANDBETWEEN(85,115)/100))))</f>
        <v>2.367013373</v>
      </c>
    </row>
    <row r="7292" ht="15.0" customHeight="1">
      <c r="A7292" s="45">
        <v>45679.6666666667</v>
      </c>
      <c r="B7292" s="35">
        <v>16.0</v>
      </c>
      <c r="C7292" s="35" t="s">
        <v>129</v>
      </c>
      <c r="D7292" s="36" t="s">
        <v>107</v>
      </c>
      <c r="E7292" s="35" t="s">
        <v>173</v>
      </c>
      <c r="F7292" s="46">
        <f>IF(Cadastro_Cargas!$E$12=0,0,IF(Perfil_Area!$S$16=0,0,MIN(Cadastro_Cargas!$E$12,MAX(Cadastro_Cargas!$F$12,Perfil_Area!$S$16*RANDBETWEEN(85,115)/100))))</f>
        <v>0.2</v>
      </c>
    </row>
    <row r="7293" ht="15.0" customHeight="1">
      <c r="A7293" s="45">
        <v>45679.6666666667</v>
      </c>
      <c r="B7293" s="35">
        <v>16.0</v>
      </c>
      <c r="C7293" s="35" t="s">
        <v>129</v>
      </c>
      <c r="D7293" s="39" t="s">
        <v>31</v>
      </c>
      <c r="E7293" s="35" t="s">
        <v>174</v>
      </c>
      <c r="F7293" s="46">
        <f>IF(Cadastro_Cargas!$E$13=0,0,IF(Perfil_Area!$S$4=0,0,MIN(Cadastro_Cargas!$E$13,MAX(Cadastro_Cargas!$F$13,Perfil_Area!$S$4*RANDBETWEEN(85,115)/100))))</f>
        <v>3.725</v>
      </c>
    </row>
    <row r="7294" ht="15.0" customHeight="1">
      <c r="A7294" s="45">
        <v>45679.6666666667</v>
      </c>
      <c r="B7294" s="35">
        <v>16.0</v>
      </c>
      <c r="C7294" s="35" t="s">
        <v>129</v>
      </c>
      <c r="D7294" s="40" t="s">
        <v>44</v>
      </c>
      <c r="E7294" s="35" t="s">
        <v>174</v>
      </c>
      <c r="F7294" s="46">
        <f>IF(Cadastro_Cargas!$E$14=0,0,IF(Perfil_Area!$S$6=0,0,MIN(Cadastro_Cargas!$E$14,MAX(Cadastro_Cargas!$F$14,Perfil_Area!$S$6*RANDBETWEEN(85,115)/100))))</f>
        <v>0.394</v>
      </c>
    </row>
    <row r="7295" ht="15.0" customHeight="1">
      <c r="A7295" s="45">
        <v>45679.6666666667</v>
      </c>
      <c r="B7295" s="35">
        <v>16.0</v>
      </c>
      <c r="C7295" s="35" t="s">
        <v>129</v>
      </c>
      <c r="D7295" s="41" t="s">
        <v>56</v>
      </c>
      <c r="E7295" s="35" t="s">
        <v>174</v>
      </c>
      <c r="F7295" s="46">
        <f>IF(Cadastro_Cargas!$E$15=0,0,IF(Perfil_Area!$S$8=0,0,MIN(Cadastro_Cargas!$E$15,MAX(Cadastro_Cargas!$F$15,Perfil_Area!$S$8*RANDBETWEEN(85,115)/100))))</f>
        <v>0</v>
      </c>
    </row>
    <row r="7296" ht="15.0" customHeight="1">
      <c r="A7296" s="45">
        <v>45679.7083333333</v>
      </c>
      <c r="B7296" s="35">
        <v>17.0</v>
      </c>
      <c r="C7296" s="35" t="s">
        <v>128</v>
      </c>
      <c r="D7296" s="36" t="s">
        <v>104</v>
      </c>
      <c r="E7296" s="35" t="s">
        <v>173</v>
      </c>
      <c r="F7296" s="46">
        <f>IF(Cadastro_Cargas!$E$2=0,0,IF(Perfil_Area!$T$9=0,0,MIN(Cadastro_Cargas!$E$2,MAX(Cadastro_Cargas!$F$2,Perfil_Area!$T$9*RANDBETWEEN(85,115)/100))))</f>
        <v>0</v>
      </c>
    </row>
    <row r="7297" ht="15.0" customHeight="1">
      <c r="A7297" s="45">
        <v>45679.7083333333</v>
      </c>
      <c r="B7297" s="35">
        <v>17.0</v>
      </c>
      <c r="C7297" s="35" t="s">
        <v>128</v>
      </c>
      <c r="D7297" s="36" t="s">
        <v>105</v>
      </c>
      <c r="E7297" s="35" t="s">
        <v>173</v>
      </c>
      <c r="F7297" s="46">
        <f>IF(Cadastro_Cargas!$E$3=0,0,IF(Perfil_Area!$T$11=0,0,MIN(Cadastro_Cargas!$E$3,MAX(Cadastro_Cargas!$F$3,Perfil_Area!$T$11*RANDBETWEEN(85,115)/100))))</f>
        <v>0</v>
      </c>
    </row>
    <row r="7298" ht="15.0" customHeight="1">
      <c r="A7298" s="45">
        <v>45679.7083333333</v>
      </c>
      <c r="B7298" s="35">
        <v>17.0</v>
      </c>
      <c r="C7298" s="35" t="s">
        <v>128</v>
      </c>
      <c r="D7298" s="36" t="s">
        <v>106</v>
      </c>
      <c r="E7298" s="35" t="s">
        <v>173</v>
      </c>
      <c r="F7298" s="46">
        <f>IF(Cadastro_Cargas!$E$4=0,0,IF(Perfil_Area!$T$13=0,0,MIN(Cadastro_Cargas!$E$4,MAX(Cadastro_Cargas!$F$4,Perfil_Area!$T$13*RANDBETWEEN(85,115)/100))))</f>
        <v>0</v>
      </c>
    </row>
    <row r="7299" ht="15.0" customHeight="1">
      <c r="A7299" s="45">
        <v>45679.7083333333</v>
      </c>
      <c r="B7299" s="35">
        <v>17.0</v>
      </c>
      <c r="C7299" s="35" t="s">
        <v>128</v>
      </c>
      <c r="D7299" s="36" t="s">
        <v>107</v>
      </c>
      <c r="E7299" s="35" t="s">
        <v>173</v>
      </c>
      <c r="F7299" s="46">
        <f>IF(Cadastro_Cargas!$E$5=0,0,IF(Perfil_Area!$T$15=0,0,MIN(Cadastro_Cargas!$E$5,MAX(Cadastro_Cargas!$F$5,Perfil_Area!$T$15*RANDBETWEEN(85,115)/100))))</f>
        <v>0.2</v>
      </c>
    </row>
    <row r="7300" ht="15.0" customHeight="1">
      <c r="A7300" s="45">
        <v>45679.7083333333</v>
      </c>
      <c r="B7300" s="35">
        <v>17.0</v>
      </c>
      <c r="C7300" s="35" t="s">
        <v>128</v>
      </c>
      <c r="D7300" s="39" t="s">
        <v>31</v>
      </c>
      <c r="E7300" s="35" t="s">
        <v>174</v>
      </c>
      <c r="F7300" s="46">
        <f>IF(Cadastro_Cargas!$E$6=0,0,IF(Perfil_Area!$T$3=0,0,MIN(Cadastro_Cargas!$E$6,MAX(Cadastro_Cargas!$F$6,Perfil_Area!$T$3*RANDBETWEEN(85,115)/100))))</f>
        <v>0.7006</v>
      </c>
    </row>
    <row r="7301" ht="15.0" customHeight="1">
      <c r="A7301" s="45">
        <v>45679.7083333333</v>
      </c>
      <c r="B7301" s="35">
        <v>17.0</v>
      </c>
      <c r="C7301" s="35" t="s">
        <v>128</v>
      </c>
      <c r="D7301" s="40" t="s">
        <v>44</v>
      </c>
      <c r="E7301" s="35" t="s">
        <v>174</v>
      </c>
      <c r="F7301" s="46">
        <f>IF(Cadastro_Cargas!$E$7=0,0,IF(Perfil_Area!$T$5=0,0,MIN(Cadastro_Cargas!$E$7,MAX(Cadastro_Cargas!$F$7,Perfil_Area!$T$5*RANDBETWEEN(85,115)/100))))</f>
        <v>0.354</v>
      </c>
    </row>
    <row r="7302" ht="15.0" customHeight="1">
      <c r="A7302" s="45">
        <v>45679.7083333333</v>
      </c>
      <c r="B7302" s="35">
        <v>17.0</v>
      </c>
      <c r="C7302" s="35" t="s">
        <v>128</v>
      </c>
      <c r="D7302" s="41" t="s">
        <v>56</v>
      </c>
      <c r="E7302" s="35" t="s">
        <v>174</v>
      </c>
      <c r="F7302" s="46">
        <f>IF(Cadastro_Cargas!$E$8=0,0,IF(Perfil_Area!$T$7=0,0,MIN(Cadastro_Cargas!$E$8,MAX(Cadastro_Cargas!$F$8,Perfil_Area!$T$7*RANDBETWEEN(85,115)/100))))</f>
        <v>0</v>
      </c>
    </row>
    <row r="7303" ht="15.0" customHeight="1">
      <c r="A7303" s="45">
        <v>45679.7083333333</v>
      </c>
      <c r="B7303" s="35">
        <v>17.0</v>
      </c>
      <c r="C7303" s="35" t="s">
        <v>129</v>
      </c>
      <c r="D7303" s="36" t="s">
        <v>104</v>
      </c>
      <c r="E7303" s="35" t="s">
        <v>173</v>
      </c>
      <c r="F7303" s="46">
        <f>IF(Cadastro_Cargas!$E$9=0,0,IF(Perfil_Area!$T$10=0,0,MIN(Cadastro_Cargas!$E$9,MAX(Cadastro_Cargas!$F$9,Perfil_Area!$T$10*RANDBETWEEN(85,115)/100))))</f>
        <v>0</v>
      </c>
    </row>
    <row r="7304" ht="15.0" customHeight="1">
      <c r="A7304" s="45">
        <v>45679.7083333333</v>
      </c>
      <c r="B7304" s="35">
        <v>17.0</v>
      </c>
      <c r="C7304" s="35" t="s">
        <v>129</v>
      </c>
      <c r="D7304" s="36" t="s">
        <v>105</v>
      </c>
      <c r="E7304" s="35" t="s">
        <v>173</v>
      </c>
      <c r="F7304" s="46">
        <f>IF(Cadastro_Cargas!$E$10=0,0,IF(Perfil_Area!$T$12=0,0,MIN(Cadastro_Cargas!$E$10,MAX(Cadastro_Cargas!$F$10,Perfil_Area!$T$12*RANDBETWEEN(85,115)/100))))</f>
        <v>0</v>
      </c>
    </row>
    <row r="7305" ht="15.0" customHeight="1">
      <c r="A7305" s="45">
        <v>45679.7083333333</v>
      </c>
      <c r="B7305" s="35">
        <v>17.0</v>
      </c>
      <c r="C7305" s="35" t="s">
        <v>129</v>
      </c>
      <c r="D7305" s="36" t="s">
        <v>106</v>
      </c>
      <c r="E7305" s="35" t="s">
        <v>173</v>
      </c>
      <c r="F7305" s="46">
        <f>IF(Cadastro_Cargas!$E$11=0,0,IF(Perfil_Area!$T$14=0,0,MIN(Cadastro_Cargas!$E$11,MAX(Cadastro_Cargas!$F$11,Perfil_Area!$T$14*RANDBETWEEN(85,115)/100))))</f>
        <v>2.367013373</v>
      </c>
    </row>
    <row r="7306" ht="15.0" customHeight="1">
      <c r="A7306" s="45">
        <v>45679.7083333333</v>
      </c>
      <c r="B7306" s="35">
        <v>17.0</v>
      </c>
      <c r="C7306" s="35" t="s">
        <v>129</v>
      </c>
      <c r="D7306" s="36" t="s">
        <v>107</v>
      </c>
      <c r="E7306" s="35" t="s">
        <v>173</v>
      </c>
      <c r="F7306" s="46">
        <f>IF(Cadastro_Cargas!$E$12=0,0,IF(Perfil_Area!$T$16=0,0,MIN(Cadastro_Cargas!$E$12,MAX(Cadastro_Cargas!$F$12,Perfil_Area!$T$16*RANDBETWEEN(85,115)/100))))</f>
        <v>0.196</v>
      </c>
    </row>
    <row r="7307" ht="15.0" customHeight="1">
      <c r="A7307" s="45">
        <v>45679.7083333333</v>
      </c>
      <c r="B7307" s="35">
        <v>17.0</v>
      </c>
      <c r="C7307" s="35" t="s">
        <v>129</v>
      </c>
      <c r="D7307" s="39" t="s">
        <v>31</v>
      </c>
      <c r="E7307" s="35" t="s">
        <v>174</v>
      </c>
      <c r="F7307" s="46">
        <f>IF(Cadastro_Cargas!$E$13=0,0,IF(Perfil_Area!$T$4=0,0,MIN(Cadastro_Cargas!$E$13,MAX(Cadastro_Cargas!$F$13,Perfil_Area!$T$4*RANDBETWEEN(85,115)/100))))</f>
        <v>1.1175</v>
      </c>
    </row>
    <row r="7308" ht="15.0" customHeight="1">
      <c r="A7308" s="45">
        <v>45679.7083333333</v>
      </c>
      <c r="B7308" s="35">
        <v>17.0</v>
      </c>
      <c r="C7308" s="35" t="s">
        <v>129</v>
      </c>
      <c r="D7308" s="40" t="s">
        <v>44</v>
      </c>
      <c r="E7308" s="35" t="s">
        <v>174</v>
      </c>
      <c r="F7308" s="46">
        <f>IF(Cadastro_Cargas!$E$14=0,0,IF(Perfil_Area!$T$6=0,0,MIN(Cadastro_Cargas!$E$14,MAX(Cadastro_Cargas!$F$14,Perfil_Area!$T$6*RANDBETWEEN(85,115)/100))))</f>
        <v>0.514</v>
      </c>
    </row>
    <row r="7309" ht="15.0" customHeight="1">
      <c r="A7309" s="45">
        <v>45679.7083333333</v>
      </c>
      <c r="B7309" s="35">
        <v>17.0</v>
      </c>
      <c r="C7309" s="35" t="s">
        <v>129</v>
      </c>
      <c r="D7309" s="41" t="s">
        <v>56</v>
      </c>
      <c r="E7309" s="35" t="s">
        <v>174</v>
      </c>
      <c r="F7309" s="46">
        <f>IF(Cadastro_Cargas!$E$15=0,0,IF(Perfil_Area!$T$8=0,0,MIN(Cadastro_Cargas!$E$15,MAX(Cadastro_Cargas!$F$15,Perfil_Area!$T$8*RANDBETWEEN(85,115)/100))))</f>
        <v>0</v>
      </c>
    </row>
    <row r="7310" ht="15.0" customHeight="1">
      <c r="A7310" s="45">
        <v>45679.75</v>
      </c>
      <c r="B7310" s="35">
        <v>18.0</v>
      </c>
      <c r="C7310" s="35" t="s">
        <v>128</v>
      </c>
      <c r="D7310" s="36" t="s">
        <v>104</v>
      </c>
      <c r="E7310" s="35" t="s">
        <v>173</v>
      </c>
      <c r="F7310" s="46">
        <f>IF(Cadastro_Cargas!$E$2=0,0,IF(Perfil_Area!$U$9=0,0,MIN(Cadastro_Cargas!$E$2,MAX(Cadastro_Cargas!$F$2,Perfil_Area!$U$9*RANDBETWEEN(85,115)/100))))</f>
        <v>0</v>
      </c>
    </row>
    <row r="7311" ht="15.0" customHeight="1">
      <c r="A7311" s="45">
        <v>45679.75</v>
      </c>
      <c r="B7311" s="35">
        <v>18.0</v>
      </c>
      <c r="C7311" s="35" t="s">
        <v>128</v>
      </c>
      <c r="D7311" s="36" t="s">
        <v>105</v>
      </c>
      <c r="E7311" s="35" t="s">
        <v>173</v>
      </c>
      <c r="F7311" s="46">
        <f>IF(Cadastro_Cargas!$E$3=0,0,IF(Perfil_Area!$U$11=0,0,MIN(Cadastro_Cargas!$E$3,MAX(Cadastro_Cargas!$F$3,Perfil_Area!$U$11*RANDBETWEEN(85,115)/100))))</f>
        <v>0</v>
      </c>
    </row>
    <row r="7312" ht="15.0" customHeight="1">
      <c r="A7312" s="45">
        <v>45679.75</v>
      </c>
      <c r="B7312" s="35">
        <v>18.0</v>
      </c>
      <c r="C7312" s="35" t="s">
        <v>128</v>
      </c>
      <c r="D7312" s="36" t="s">
        <v>106</v>
      </c>
      <c r="E7312" s="35" t="s">
        <v>173</v>
      </c>
      <c r="F7312" s="46">
        <f>IF(Cadastro_Cargas!$E$4=0,0,IF(Perfil_Area!$U$13=0,0,MIN(Cadastro_Cargas!$E$4,MAX(Cadastro_Cargas!$F$4,Perfil_Area!$U$13*RANDBETWEEN(85,115)/100))))</f>
        <v>0</v>
      </c>
    </row>
    <row r="7313" ht="15.0" customHeight="1">
      <c r="A7313" s="45">
        <v>45679.75</v>
      </c>
      <c r="B7313" s="35">
        <v>18.0</v>
      </c>
      <c r="C7313" s="35" t="s">
        <v>128</v>
      </c>
      <c r="D7313" s="36" t="s">
        <v>107</v>
      </c>
      <c r="E7313" s="35" t="s">
        <v>173</v>
      </c>
      <c r="F7313" s="46">
        <f>IF(Cadastro_Cargas!$E$5=0,0,IF(Perfil_Area!$U$15=0,0,MIN(Cadastro_Cargas!$E$5,MAX(Cadastro_Cargas!$F$5,Perfil_Area!$U$15*RANDBETWEEN(85,115)/100))))</f>
        <v>0.2</v>
      </c>
    </row>
    <row r="7314" ht="15.0" customHeight="1">
      <c r="A7314" s="45">
        <v>45679.75</v>
      </c>
      <c r="B7314" s="35">
        <v>18.0</v>
      </c>
      <c r="C7314" s="35" t="s">
        <v>128</v>
      </c>
      <c r="D7314" s="39" t="s">
        <v>31</v>
      </c>
      <c r="E7314" s="35" t="s">
        <v>174</v>
      </c>
      <c r="F7314" s="46">
        <f>IF(Cadastro_Cargas!$E$6=0,0,IF(Perfil_Area!$U$3=0,0,MIN(Cadastro_Cargas!$E$6,MAX(Cadastro_Cargas!$F$6,Perfil_Area!$U$3*RANDBETWEEN(85,115)/100))))</f>
        <v>0.606</v>
      </c>
    </row>
    <row r="7315" ht="15.0" customHeight="1">
      <c r="A7315" s="45">
        <v>45679.75</v>
      </c>
      <c r="B7315" s="35">
        <v>18.0</v>
      </c>
      <c r="C7315" s="35" t="s">
        <v>128</v>
      </c>
      <c r="D7315" s="40" t="s">
        <v>44</v>
      </c>
      <c r="E7315" s="35" t="s">
        <v>174</v>
      </c>
      <c r="F7315" s="46">
        <f>IF(Cadastro_Cargas!$E$7=0,0,IF(Perfil_Area!$U$5=0,0,MIN(Cadastro_Cargas!$E$7,MAX(Cadastro_Cargas!$F$7,Perfil_Area!$U$5*RANDBETWEEN(85,115)/100))))</f>
        <v>0.354</v>
      </c>
    </row>
    <row r="7316" ht="15.0" customHeight="1">
      <c r="A7316" s="45">
        <v>45679.75</v>
      </c>
      <c r="B7316" s="35">
        <v>18.0</v>
      </c>
      <c r="C7316" s="35" t="s">
        <v>128</v>
      </c>
      <c r="D7316" s="41" t="s">
        <v>56</v>
      </c>
      <c r="E7316" s="35" t="s">
        <v>174</v>
      </c>
      <c r="F7316" s="46">
        <f>IF(Cadastro_Cargas!$E$8=0,0,IF(Perfil_Area!$U$7=0,0,MIN(Cadastro_Cargas!$E$8,MAX(Cadastro_Cargas!$F$8,Perfil_Area!$U$7*RANDBETWEEN(85,115)/100))))</f>
        <v>0.176</v>
      </c>
    </row>
    <row r="7317" ht="15.0" customHeight="1">
      <c r="A7317" s="45">
        <v>45679.75</v>
      </c>
      <c r="B7317" s="35">
        <v>18.0</v>
      </c>
      <c r="C7317" s="35" t="s">
        <v>129</v>
      </c>
      <c r="D7317" s="36" t="s">
        <v>104</v>
      </c>
      <c r="E7317" s="35" t="s">
        <v>173</v>
      </c>
      <c r="F7317" s="46">
        <f>IF(Cadastro_Cargas!$E$9=0,0,IF(Perfil_Area!$U$10=0,0,MIN(Cadastro_Cargas!$E$9,MAX(Cadastro_Cargas!$F$9,Perfil_Area!$U$10*RANDBETWEEN(85,115)/100))))</f>
        <v>0</v>
      </c>
    </row>
    <row r="7318" ht="15.0" customHeight="1">
      <c r="A7318" s="45">
        <v>45679.75</v>
      </c>
      <c r="B7318" s="35">
        <v>18.0</v>
      </c>
      <c r="C7318" s="35" t="s">
        <v>129</v>
      </c>
      <c r="D7318" s="36" t="s">
        <v>105</v>
      </c>
      <c r="E7318" s="35" t="s">
        <v>173</v>
      </c>
      <c r="F7318" s="46">
        <f>IF(Cadastro_Cargas!$E$10=0,0,IF(Perfil_Area!$U$12=0,0,MIN(Cadastro_Cargas!$E$10,MAX(Cadastro_Cargas!$F$10,Perfil_Area!$U$12*RANDBETWEEN(85,115)/100))))</f>
        <v>0</v>
      </c>
    </row>
    <row r="7319" ht="15.0" customHeight="1">
      <c r="A7319" s="45">
        <v>45679.75</v>
      </c>
      <c r="B7319" s="35">
        <v>18.0</v>
      </c>
      <c r="C7319" s="35" t="s">
        <v>129</v>
      </c>
      <c r="D7319" s="36" t="s">
        <v>106</v>
      </c>
      <c r="E7319" s="35" t="s">
        <v>173</v>
      </c>
      <c r="F7319" s="46">
        <f>IF(Cadastro_Cargas!$E$11=0,0,IF(Perfil_Area!$U$14=0,0,MIN(Cadastro_Cargas!$E$11,MAX(Cadastro_Cargas!$F$11,Perfil_Area!$U$14*RANDBETWEEN(85,115)/100))))</f>
        <v>2.367013373</v>
      </c>
    </row>
    <row r="7320" ht="15.0" customHeight="1">
      <c r="A7320" s="45">
        <v>45679.75</v>
      </c>
      <c r="B7320" s="35">
        <v>18.0</v>
      </c>
      <c r="C7320" s="35" t="s">
        <v>129</v>
      </c>
      <c r="D7320" s="36" t="s">
        <v>107</v>
      </c>
      <c r="E7320" s="35" t="s">
        <v>173</v>
      </c>
      <c r="F7320" s="46">
        <f>IF(Cadastro_Cargas!$E$12=0,0,IF(Perfil_Area!$U$16=0,0,MIN(Cadastro_Cargas!$E$12,MAX(Cadastro_Cargas!$F$12,Perfil_Area!$U$16*RANDBETWEEN(85,115)/100))))</f>
        <v>0.196</v>
      </c>
    </row>
    <row r="7321" ht="15.0" customHeight="1">
      <c r="A7321" s="45">
        <v>45679.75</v>
      </c>
      <c r="B7321" s="35">
        <v>18.0</v>
      </c>
      <c r="C7321" s="35" t="s">
        <v>129</v>
      </c>
      <c r="D7321" s="39" t="s">
        <v>31</v>
      </c>
      <c r="E7321" s="35" t="s">
        <v>174</v>
      </c>
      <c r="F7321" s="46">
        <f>IF(Cadastro_Cargas!$E$13=0,0,IF(Perfil_Area!$U$4=0,0,MIN(Cadastro_Cargas!$E$13,MAX(Cadastro_Cargas!$F$13,Perfil_Area!$U$4*RANDBETWEEN(85,115)/100))))</f>
        <v>1.1175</v>
      </c>
    </row>
    <row r="7322" ht="15.0" customHeight="1">
      <c r="A7322" s="45">
        <v>45679.75</v>
      </c>
      <c r="B7322" s="35">
        <v>18.0</v>
      </c>
      <c r="C7322" s="35" t="s">
        <v>129</v>
      </c>
      <c r="D7322" s="40" t="s">
        <v>44</v>
      </c>
      <c r="E7322" s="35" t="s">
        <v>174</v>
      </c>
      <c r="F7322" s="46">
        <f>IF(Cadastro_Cargas!$E$14=0,0,IF(Perfil_Area!$U$6=0,0,MIN(Cadastro_Cargas!$E$14,MAX(Cadastro_Cargas!$F$14,Perfil_Area!$U$6*RANDBETWEEN(85,115)/100))))</f>
        <v>0.514</v>
      </c>
    </row>
    <row r="7323" ht="15.0" customHeight="1">
      <c r="A7323" s="45">
        <v>45679.75</v>
      </c>
      <c r="B7323" s="35">
        <v>18.0</v>
      </c>
      <c r="C7323" s="35" t="s">
        <v>129</v>
      </c>
      <c r="D7323" s="41" t="s">
        <v>56</v>
      </c>
      <c r="E7323" s="35" t="s">
        <v>174</v>
      </c>
      <c r="F7323" s="46">
        <f>IF(Cadastro_Cargas!$E$15=0,0,IF(Perfil_Area!$U$8=0,0,MIN(Cadastro_Cargas!$E$15,MAX(Cadastro_Cargas!$F$15,Perfil_Area!$U$8*RANDBETWEEN(85,115)/100))))</f>
        <v>0.336</v>
      </c>
    </row>
    <row r="7324" ht="15.0" customHeight="1">
      <c r="A7324" s="45">
        <v>45679.7916666667</v>
      </c>
      <c r="B7324" s="35">
        <v>19.0</v>
      </c>
      <c r="C7324" s="35" t="s">
        <v>128</v>
      </c>
      <c r="D7324" s="36" t="s">
        <v>104</v>
      </c>
      <c r="E7324" s="35" t="s">
        <v>173</v>
      </c>
      <c r="F7324" s="46">
        <f>IF(Cadastro_Cargas!$E$2=0,0,IF(Perfil_Area!$V$9=0,0,MIN(Cadastro_Cargas!$E$2,MAX(Cadastro_Cargas!$F$2,Perfil_Area!$V$9*RANDBETWEEN(85,115)/100))))</f>
        <v>0</v>
      </c>
    </row>
    <row r="7325" ht="15.0" customHeight="1">
      <c r="A7325" s="45">
        <v>45679.7916666667</v>
      </c>
      <c r="B7325" s="35">
        <v>19.0</v>
      </c>
      <c r="C7325" s="35" t="s">
        <v>128</v>
      </c>
      <c r="D7325" s="36" t="s">
        <v>105</v>
      </c>
      <c r="E7325" s="35" t="s">
        <v>173</v>
      </c>
      <c r="F7325" s="46">
        <f>IF(Cadastro_Cargas!$E$3=0,0,IF(Perfil_Area!$V$11=0,0,MIN(Cadastro_Cargas!$E$3,MAX(Cadastro_Cargas!$F$3,Perfil_Area!$V$11*RANDBETWEEN(85,115)/100))))</f>
        <v>0</v>
      </c>
    </row>
    <row r="7326" ht="15.0" customHeight="1">
      <c r="A7326" s="45">
        <v>45679.7916666667</v>
      </c>
      <c r="B7326" s="35">
        <v>19.0</v>
      </c>
      <c r="C7326" s="35" t="s">
        <v>128</v>
      </c>
      <c r="D7326" s="36" t="s">
        <v>106</v>
      </c>
      <c r="E7326" s="35" t="s">
        <v>173</v>
      </c>
      <c r="F7326" s="46">
        <f>IF(Cadastro_Cargas!$E$4=0,0,IF(Perfil_Area!$V$13=0,0,MIN(Cadastro_Cargas!$E$4,MAX(Cadastro_Cargas!$F$4,Perfil_Area!$V$13*RANDBETWEEN(85,115)/100))))</f>
        <v>0</v>
      </c>
    </row>
    <row r="7327" ht="15.0" customHeight="1">
      <c r="A7327" s="45">
        <v>45679.7916666667</v>
      </c>
      <c r="B7327" s="35">
        <v>19.0</v>
      </c>
      <c r="C7327" s="35" t="s">
        <v>128</v>
      </c>
      <c r="D7327" s="36" t="s">
        <v>107</v>
      </c>
      <c r="E7327" s="35" t="s">
        <v>173</v>
      </c>
      <c r="F7327" s="46">
        <f>IF(Cadastro_Cargas!$E$5=0,0,IF(Perfil_Area!$V$15=0,0,MIN(Cadastro_Cargas!$E$5,MAX(Cadastro_Cargas!$F$5,Perfil_Area!$V$15*RANDBETWEEN(85,115)/100))))</f>
        <v>0.186</v>
      </c>
    </row>
    <row r="7328" ht="15.0" customHeight="1">
      <c r="A7328" s="45">
        <v>45679.7916666667</v>
      </c>
      <c r="B7328" s="35">
        <v>19.0</v>
      </c>
      <c r="C7328" s="35" t="s">
        <v>128</v>
      </c>
      <c r="D7328" s="39" t="s">
        <v>31</v>
      </c>
      <c r="E7328" s="35" t="s">
        <v>174</v>
      </c>
      <c r="F7328" s="46">
        <f>IF(Cadastro_Cargas!$E$6=0,0,IF(Perfil_Area!$V$3=0,0,MIN(Cadastro_Cargas!$E$6,MAX(Cadastro_Cargas!$F$6,Perfil_Area!$V$3*RANDBETWEEN(85,115)/100))))</f>
        <v>0.606</v>
      </c>
    </row>
    <row r="7329" ht="15.0" customHeight="1">
      <c r="A7329" s="45">
        <v>45679.7916666667</v>
      </c>
      <c r="B7329" s="35">
        <v>19.0</v>
      </c>
      <c r="C7329" s="35" t="s">
        <v>128</v>
      </c>
      <c r="D7329" s="40" t="s">
        <v>44</v>
      </c>
      <c r="E7329" s="35" t="s">
        <v>174</v>
      </c>
      <c r="F7329" s="46">
        <f>IF(Cadastro_Cargas!$E$7=0,0,IF(Perfil_Area!$V$5=0,0,MIN(Cadastro_Cargas!$E$7,MAX(Cadastro_Cargas!$F$7,Perfil_Area!$V$5*RANDBETWEEN(85,115)/100))))</f>
        <v>0.354</v>
      </c>
    </row>
    <row r="7330" ht="15.0" customHeight="1">
      <c r="A7330" s="45">
        <v>45679.7916666667</v>
      </c>
      <c r="B7330" s="35">
        <v>19.0</v>
      </c>
      <c r="C7330" s="35" t="s">
        <v>128</v>
      </c>
      <c r="D7330" s="41" t="s">
        <v>56</v>
      </c>
      <c r="E7330" s="35" t="s">
        <v>174</v>
      </c>
      <c r="F7330" s="46">
        <f>IF(Cadastro_Cargas!$E$8=0,0,IF(Perfil_Area!$V$7=0,0,MIN(Cadastro_Cargas!$E$8,MAX(Cadastro_Cargas!$F$8,Perfil_Area!$V$7*RANDBETWEEN(85,115)/100))))</f>
        <v>0.176</v>
      </c>
    </row>
    <row r="7331" ht="15.0" customHeight="1">
      <c r="A7331" s="45">
        <v>45679.7916666667</v>
      </c>
      <c r="B7331" s="35">
        <v>19.0</v>
      </c>
      <c r="C7331" s="35" t="s">
        <v>129</v>
      </c>
      <c r="D7331" s="36" t="s">
        <v>104</v>
      </c>
      <c r="E7331" s="35" t="s">
        <v>173</v>
      </c>
      <c r="F7331" s="46">
        <f>IF(Cadastro_Cargas!$E$9=0,0,IF(Perfil_Area!$V$10=0,0,MIN(Cadastro_Cargas!$E$9,MAX(Cadastro_Cargas!$F$9,Perfil_Area!$V$10*RANDBETWEEN(85,115)/100))))</f>
        <v>0</v>
      </c>
    </row>
    <row r="7332" ht="15.0" customHeight="1">
      <c r="A7332" s="45">
        <v>45679.7916666667</v>
      </c>
      <c r="B7332" s="35">
        <v>19.0</v>
      </c>
      <c r="C7332" s="35" t="s">
        <v>129</v>
      </c>
      <c r="D7332" s="36" t="s">
        <v>105</v>
      </c>
      <c r="E7332" s="35" t="s">
        <v>173</v>
      </c>
      <c r="F7332" s="46">
        <f>IF(Cadastro_Cargas!$E$10=0,0,IF(Perfil_Area!$V$12=0,0,MIN(Cadastro_Cargas!$E$10,MAX(Cadastro_Cargas!$F$10,Perfil_Area!$V$12*RANDBETWEEN(85,115)/100))))</f>
        <v>0</v>
      </c>
    </row>
    <row r="7333" ht="15.0" customHeight="1">
      <c r="A7333" s="45">
        <v>45679.7916666667</v>
      </c>
      <c r="B7333" s="35">
        <v>19.0</v>
      </c>
      <c r="C7333" s="35" t="s">
        <v>129</v>
      </c>
      <c r="D7333" s="36" t="s">
        <v>106</v>
      </c>
      <c r="E7333" s="35" t="s">
        <v>173</v>
      </c>
      <c r="F7333" s="46">
        <f>IF(Cadastro_Cargas!$E$11=0,0,IF(Perfil_Area!$V$14=0,0,MIN(Cadastro_Cargas!$E$11,MAX(Cadastro_Cargas!$F$11,Perfil_Area!$V$14*RANDBETWEEN(85,115)/100))))</f>
        <v>2.089248143</v>
      </c>
    </row>
    <row r="7334" ht="15.0" customHeight="1">
      <c r="A7334" s="45">
        <v>45679.7916666667</v>
      </c>
      <c r="B7334" s="35">
        <v>19.0</v>
      </c>
      <c r="C7334" s="35" t="s">
        <v>129</v>
      </c>
      <c r="D7334" s="36" t="s">
        <v>107</v>
      </c>
      <c r="E7334" s="35" t="s">
        <v>173</v>
      </c>
      <c r="F7334" s="46">
        <f>IF(Cadastro_Cargas!$E$12=0,0,IF(Perfil_Area!$V$16=0,0,MIN(Cadastro_Cargas!$E$12,MAX(Cadastro_Cargas!$F$12,Perfil_Area!$V$16*RANDBETWEEN(85,115)/100))))</f>
        <v>0.2</v>
      </c>
    </row>
    <row r="7335" ht="15.0" customHeight="1">
      <c r="A7335" s="45">
        <v>45679.7916666667</v>
      </c>
      <c r="B7335" s="35">
        <v>19.0</v>
      </c>
      <c r="C7335" s="35" t="s">
        <v>129</v>
      </c>
      <c r="D7335" s="39" t="s">
        <v>31</v>
      </c>
      <c r="E7335" s="35" t="s">
        <v>174</v>
      </c>
      <c r="F7335" s="46">
        <f>IF(Cadastro_Cargas!$E$13=0,0,IF(Perfil_Area!$V$4=0,0,MIN(Cadastro_Cargas!$E$13,MAX(Cadastro_Cargas!$F$13,Perfil_Area!$V$4*RANDBETWEEN(85,115)/100))))</f>
        <v>1.1175</v>
      </c>
    </row>
    <row r="7336" ht="15.0" customHeight="1">
      <c r="A7336" s="45">
        <v>45679.7916666667</v>
      </c>
      <c r="B7336" s="35">
        <v>19.0</v>
      </c>
      <c r="C7336" s="35" t="s">
        <v>129</v>
      </c>
      <c r="D7336" s="40" t="s">
        <v>44</v>
      </c>
      <c r="E7336" s="35" t="s">
        <v>174</v>
      </c>
      <c r="F7336" s="46">
        <f>IF(Cadastro_Cargas!$E$14=0,0,IF(Perfil_Area!$V$6=0,0,MIN(Cadastro_Cargas!$E$14,MAX(Cadastro_Cargas!$F$14,Perfil_Area!$V$6*RANDBETWEEN(85,115)/100))))</f>
        <v>0.514</v>
      </c>
    </row>
    <row r="7337" ht="15.0" customHeight="1">
      <c r="A7337" s="45">
        <v>45679.7916666667</v>
      </c>
      <c r="B7337" s="35">
        <v>19.0</v>
      </c>
      <c r="C7337" s="35" t="s">
        <v>129</v>
      </c>
      <c r="D7337" s="41" t="s">
        <v>56</v>
      </c>
      <c r="E7337" s="35" t="s">
        <v>174</v>
      </c>
      <c r="F7337" s="46">
        <f>IF(Cadastro_Cargas!$E$15=0,0,IF(Perfil_Area!$V$8=0,0,MIN(Cadastro_Cargas!$E$15,MAX(Cadastro_Cargas!$F$15,Perfil_Area!$V$8*RANDBETWEEN(85,115)/100))))</f>
        <v>0.336</v>
      </c>
    </row>
    <row r="7338" ht="15.0" customHeight="1">
      <c r="A7338" s="45">
        <v>45679.8333333333</v>
      </c>
      <c r="B7338" s="35">
        <v>20.0</v>
      </c>
      <c r="C7338" s="35" t="s">
        <v>128</v>
      </c>
      <c r="D7338" s="36" t="s">
        <v>104</v>
      </c>
      <c r="E7338" s="35" t="s">
        <v>173</v>
      </c>
      <c r="F7338" s="46">
        <f>IF(Cadastro_Cargas!$E$2=0,0,IF(Perfil_Area!$W$9=0,0,MIN(Cadastro_Cargas!$E$2,MAX(Cadastro_Cargas!$F$2,Perfil_Area!$W$9*RANDBETWEEN(85,115)/100))))</f>
        <v>4</v>
      </c>
    </row>
    <row r="7339" ht="15.0" customHeight="1">
      <c r="A7339" s="45">
        <v>45679.8333333333</v>
      </c>
      <c r="B7339" s="35">
        <v>20.0</v>
      </c>
      <c r="C7339" s="35" t="s">
        <v>128</v>
      </c>
      <c r="D7339" s="36" t="s">
        <v>105</v>
      </c>
      <c r="E7339" s="35" t="s">
        <v>173</v>
      </c>
      <c r="F7339" s="46">
        <f>IF(Cadastro_Cargas!$E$3=0,0,IF(Perfil_Area!$W$11=0,0,MIN(Cadastro_Cargas!$E$3,MAX(Cadastro_Cargas!$F$3,Perfil_Area!$W$11*RANDBETWEEN(85,115)/100))))</f>
        <v>0</v>
      </c>
    </row>
    <row r="7340" ht="15.0" customHeight="1">
      <c r="A7340" s="45">
        <v>45679.8333333333</v>
      </c>
      <c r="B7340" s="35">
        <v>20.0</v>
      </c>
      <c r="C7340" s="35" t="s">
        <v>128</v>
      </c>
      <c r="D7340" s="36" t="s">
        <v>106</v>
      </c>
      <c r="E7340" s="35" t="s">
        <v>173</v>
      </c>
      <c r="F7340" s="46">
        <f>IF(Cadastro_Cargas!$E$4=0,0,IF(Perfil_Area!$W$13=0,0,MIN(Cadastro_Cargas!$E$4,MAX(Cadastro_Cargas!$F$4,Perfil_Area!$W$13*RANDBETWEEN(85,115)/100))))</f>
        <v>0</v>
      </c>
    </row>
    <row r="7341" ht="15.0" customHeight="1">
      <c r="A7341" s="45">
        <v>45679.8333333333</v>
      </c>
      <c r="B7341" s="35">
        <v>20.0</v>
      </c>
      <c r="C7341" s="35" t="s">
        <v>128</v>
      </c>
      <c r="D7341" s="36" t="s">
        <v>107</v>
      </c>
      <c r="E7341" s="35" t="s">
        <v>173</v>
      </c>
      <c r="F7341" s="46">
        <f>IF(Cadastro_Cargas!$E$5=0,0,IF(Perfil_Area!$W$15=0,0,MIN(Cadastro_Cargas!$E$5,MAX(Cadastro_Cargas!$F$5,Perfil_Area!$W$15*RANDBETWEEN(85,115)/100))))</f>
        <v>0.188</v>
      </c>
    </row>
    <row r="7342" ht="15.0" customHeight="1">
      <c r="A7342" s="45">
        <v>45679.8333333333</v>
      </c>
      <c r="B7342" s="35">
        <v>20.0</v>
      </c>
      <c r="C7342" s="35" t="s">
        <v>128</v>
      </c>
      <c r="D7342" s="39" t="s">
        <v>31</v>
      </c>
      <c r="E7342" s="35" t="s">
        <v>174</v>
      </c>
      <c r="F7342" s="46">
        <f>IF(Cadastro_Cargas!$E$6=0,0,IF(Perfil_Area!$W$3=0,0,MIN(Cadastro_Cargas!$E$6,MAX(Cadastro_Cargas!$F$6,Perfil_Area!$W$3*RANDBETWEEN(85,115)/100))))</f>
        <v>0.606</v>
      </c>
    </row>
    <row r="7343" ht="15.0" customHeight="1">
      <c r="A7343" s="45">
        <v>45679.8333333333</v>
      </c>
      <c r="B7343" s="35">
        <v>20.0</v>
      </c>
      <c r="C7343" s="35" t="s">
        <v>128</v>
      </c>
      <c r="D7343" s="40" t="s">
        <v>44</v>
      </c>
      <c r="E7343" s="35" t="s">
        <v>174</v>
      </c>
      <c r="F7343" s="46">
        <f>IF(Cadastro_Cargas!$E$7=0,0,IF(Perfil_Area!$W$5=0,0,MIN(Cadastro_Cargas!$E$7,MAX(Cadastro_Cargas!$F$7,Perfil_Area!$W$5*RANDBETWEEN(85,115)/100))))</f>
        <v>0.33598</v>
      </c>
    </row>
    <row r="7344" ht="15.0" customHeight="1">
      <c r="A7344" s="45">
        <v>45679.8333333333</v>
      </c>
      <c r="B7344" s="35">
        <v>20.0</v>
      </c>
      <c r="C7344" s="35" t="s">
        <v>128</v>
      </c>
      <c r="D7344" s="41" t="s">
        <v>56</v>
      </c>
      <c r="E7344" s="35" t="s">
        <v>174</v>
      </c>
      <c r="F7344" s="46">
        <f>IF(Cadastro_Cargas!$E$8=0,0,IF(Perfil_Area!$W$7=0,0,MIN(Cadastro_Cargas!$E$8,MAX(Cadastro_Cargas!$F$8,Perfil_Area!$W$7*RANDBETWEEN(85,115)/100))))</f>
        <v>0.176</v>
      </c>
    </row>
    <row r="7345" ht="15.0" customHeight="1">
      <c r="A7345" s="45">
        <v>45679.8333333333</v>
      </c>
      <c r="B7345" s="35">
        <v>20.0</v>
      </c>
      <c r="C7345" s="35" t="s">
        <v>129</v>
      </c>
      <c r="D7345" s="36" t="s">
        <v>104</v>
      </c>
      <c r="E7345" s="35" t="s">
        <v>173</v>
      </c>
      <c r="F7345" s="46">
        <f>IF(Cadastro_Cargas!$E$9=0,0,IF(Perfil_Area!$W$10=0,0,MIN(Cadastro_Cargas!$E$9,MAX(Cadastro_Cargas!$F$9,Perfil_Area!$W$10*RANDBETWEEN(85,115)/100))))</f>
        <v>8</v>
      </c>
    </row>
    <row r="7346" ht="15.0" customHeight="1">
      <c r="A7346" s="45">
        <v>45679.8333333333</v>
      </c>
      <c r="B7346" s="35">
        <v>20.0</v>
      </c>
      <c r="C7346" s="35" t="s">
        <v>129</v>
      </c>
      <c r="D7346" s="36" t="s">
        <v>105</v>
      </c>
      <c r="E7346" s="35" t="s">
        <v>173</v>
      </c>
      <c r="F7346" s="46">
        <f>IF(Cadastro_Cargas!$E$10=0,0,IF(Perfil_Area!$W$12=0,0,MIN(Cadastro_Cargas!$E$10,MAX(Cadastro_Cargas!$F$10,Perfil_Area!$W$12*RANDBETWEEN(85,115)/100))))</f>
        <v>17.424</v>
      </c>
    </row>
    <row r="7347" ht="15.0" customHeight="1">
      <c r="A7347" s="45">
        <v>45679.8333333333</v>
      </c>
      <c r="B7347" s="35">
        <v>20.0</v>
      </c>
      <c r="C7347" s="35" t="s">
        <v>129</v>
      </c>
      <c r="D7347" s="36" t="s">
        <v>106</v>
      </c>
      <c r="E7347" s="35" t="s">
        <v>173</v>
      </c>
      <c r="F7347" s="46">
        <f>IF(Cadastro_Cargas!$E$11=0,0,IF(Perfil_Area!$W$14=0,0,MIN(Cadastro_Cargas!$E$11,MAX(Cadastro_Cargas!$F$11,Perfil_Area!$W$14*RANDBETWEEN(85,115)/100))))</f>
        <v>2.367013373</v>
      </c>
    </row>
    <row r="7348" ht="15.0" customHeight="1">
      <c r="A7348" s="45">
        <v>45679.8333333333</v>
      </c>
      <c r="B7348" s="35">
        <v>20.0</v>
      </c>
      <c r="C7348" s="35" t="s">
        <v>129</v>
      </c>
      <c r="D7348" s="36" t="s">
        <v>107</v>
      </c>
      <c r="E7348" s="35" t="s">
        <v>173</v>
      </c>
      <c r="F7348" s="46">
        <f>IF(Cadastro_Cargas!$E$12=0,0,IF(Perfil_Area!$W$16=0,0,MIN(Cadastro_Cargas!$E$12,MAX(Cadastro_Cargas!$F$12,Perfil_Area!$W$16*RANDBETWEEN(85,115)/100))))</f>
        <v>0.182</v>
      </c>
    </row>
    <row r="7349" ht="15.0" customHeight="1">
      <c r="A7349" s="45">
        <v>45679.8333333333</v>
      </c>
      <c r="B7349" s="35">
        <v>20.0</v>
      </c>
      <c r="C7349" s="35" t="s">
        <v>129</v>
      </c>
      <c r="D7349" s="39" t="s">
        <v>31</v>
      </c>
      <c r="E7349" s="35" t="s">
        <v>174</v>
      </c>
      <c r="F7349" s="46">
        <f>IF(Cadastro_Cargas!$E$13=0,0,IF(Perfil_Area!$W$4=0,0,MIN(Cadastro_Cargas!$E$13,MAX(Cadastro_Cargas!$F$13,Perfil_Area!$W$4*RANDBETWEEN(85,115)/100))))</f>
        <v>1.1175</v>
      </c>
    </row>
    <row r="7350" ht="15.0" customHeight="1">
      <c r="A7350" s="45">
        <v>45679.8333333333</v>
      </c>
      <c r="B7350" s="35">
        <v>20.0</v>
      </c>
      <c r="C7350" s="35" t="s">
        <v>129</v>
      </c>
      <c r="D7350" s="40" t="s">
        <v>44</v>
      </c>
      <c r="E7350" s="35" t="s">
        <v>174</v>
      </c>
      <c r="F7350" s="46">
        <f>IF(Cadastro_Cargas!$E$14=0,0,IF(Perfil_Area!$W$6=0,0,MIN(Cadastro_Cargas!$E$14,MAX(Cadastro_Cargas!$F$14,Perfil_Area!$W$6*RANDBETWEEN(85,115)/100))))</f>
        <v>0.514</v>
      </c>
    </row>
    <row r="7351" ht="15.0" customHeight="1">
      <c r="A7351" s="45">
        <v>45679.8333333333</v>
      </c>
      <c r="B7351" s="35">
        <v>20.0</v>
      </c>
      <c r="C7351" s="35" t="s">
        <v>129</v>
      </c>
      <c r="D7351" s="41" t="s">
        <v>56</v>
      </c>
      <c r="E7351" s="35" t="s">
        <v>174</v>
      </c>
      <c r="F7351" s="46">
        <f>IF(Cadastro_Cargas!$E$15=0,0,IF(Perfil_Area!$W$8=0,0,MIN(Cadastro_Cargas!$E$15,MAX(Cadastro_Cargas!$F$15,Perfil_Area!$W$8*RANDBETWEEN(85,115)/100))))</f>
        <v>0.336</v>
      </c>
    </row>
    <row r="7352" ht="15.0" customHeight="1">
      <c r="A7352" s="45">
        <v>45679.875</v>
      </c>
      <c r="B7352" s="35">
        <v>21.0</v>
      </c>
      <c r="C7352" s="35" t="s">
        <v>128</v>
      </c>
      <c r="D7352" s="36" t="s">
        <v>104</v>
      </c>
      <c r="E7352" s="35" t="s">
        <v>173</v>
      </c>
      <c r="F7352" s="46">
        <f>IF(Cadastro_Cargas!$E$2=0,0,IF(Perfil_Area!$X$9=0,0,MIN(Cadastro_Cargas!$E$2,MAX(Cadastro_Cargas!$F$2,Perfil_Area!$X$9*RANDBETWEEN(85,115)/100))))</f>
        <v>4</v>
      </c>
    </row>
    <row r="7353" ht="15.0" customHeight="1">
      <c r="A7353" s="45">
        <v>45679.875</v>
      </c>
      <c r="B7353" s="35">
        <v>21.0</v>
      </c>
      <c r="C7353" s="35" t="s">
        <v>128</v>
      </c>
      <c r="D7353" s="36" t="s">
        <v>105</v>
      </c>
      <c r="E7353" s="35" t="s">
        <v>173</v>
      </c>
      <c r="F7353" s="46">
        <f>IF(Cadastro_Cargas!$E$3=0,0,IF(Perfil_Area!$X$11=0,0,MIN(Cadastro_Cargas!$E$3,MAX(Cadastro_Cargas!$F$3,Perfil_Area!$X$11*RANDBETWEEN(85,115)/100))))</f>
        <v>0</v>
      </c>
    </row>
    <row r="7354" ht="15.0" customHeight="1">
      <c r="A7354" s="45">
        <v>45679.875</v>
      </c>
      <c r="B7354" s="35">
        <v>21.0</v>
      </c>
      <c r="C7354" s="35" t="s">
        <v>128</v>
      </c>
      <c r="D7354" s="36" t="s">
        <v>106</v>
      </c>
      <c r="E7354" s="35" t="s">
        <v>173</v>
      </c>
      <c r="F7354" s="46">
        <f>IF(Cadastro_Cargas!$E$4=0,0,IF(Perfil_Area!$X$13=0,0,MIN(Cadastro_Cargas!$E$4,MAX(Cadastro_Cargas!$F$4,Perfil_Area!$X$13*RANDBETWEEN(85,115)/100))))</f>
        <v>0</v>
      </c>
    </row>
    <row r="7355" ht="15.0" customHeight="1">
      <c r="A7355" s="45">
        <v>45679.875</v>
      </c>
      <c r="B7355" s="35">
        <v>21.0</v>
      </c>
      <c r="C7355" s="35" t="s">
        <v>128</v>
      </c>
      <c r="D7355" s="36" t="s">
        <v>107</v>
      </c>
      <c r="E7355" s="35" t="s">
        <v>173</v>
      </c>
      <c r="F7355" s="46">
        <f>IF(Cadastro_Cargas!$E$5=0,0,IF(Perfil_Area!$X$15=0,0,MIN(Cadastro_Cargas!$E$5,MAX(Cadastro_Cargas!$F$5,Perfil_Area!$X$15*RANDBETWEEN(85,115)/100))))</f>
        <v>0.174</v>
      </c>
    </row>
    <row r="7356" ht="15.0" customHeight="1">
      <c r="A7356" s="45">
        <v>45679.875</v>
      </c>
      <c r="B7356" s="35">
        <v>21.0</v>
      </c>
      <c r="C7356" s="35" t="s">
        <v>128</v>
      </c>
      <c r="D7356" s="39" t="s">
        <v>31</v>
      </c>
      <c r="E7356" s="35" t="s">
        <v>174</v>
      </c>
      <c r="F7356" s="46">
        <f>IF(Cadastro_Cargas!$E$6=0,0,IF(Perfil_Area!$X$3=0,0,MIN(Cadastro_Cargas!$E$6,MAX(Cadastro_Cargas!$F$6,Perfil_Area!$X$3*RANDBETWEEN(85,115)/100))))</f>
        <v>0.606</v>
      </c>
    </row>
    <row r="7357" ht="15.0" customHeight="1">
      <c r="A7357" s="45">
        <v>45679.875</v>
      </c>
      <c r="B7357" s="35">
        <v>21.0</v>
      </c>
      <c r="C7357" s="35" t="s">
        <v>128</v>
      </c>
      <c r="D7357" s="40" t="s">
        <v>44</v>
      </c>
      <c r="E7357" s="35" t="s">
        <v>174</v>
      </c>
      <c r="F7357" s="46">
        <f>IF(Cadastro_Cargas!$E$7=0,0,IF(Perfil_Area!$X$5=0,0,MIN(Cadastro_Cargas!$E$7,MAX(Cadastro_Cargas!$F$7,Perfil_Area!$X$5*RANDBETWEEN(85,115)/100))))</f>
        <v>0.29866</v>
      </c>
    </row>
    <row r="7358" ht="15.0" customHeight="1">
      <c r="A7358" s="45">
        <v>45679.875</v>
      </c>
      <c r="B7358" s="35">
        <v>21.0</v>
      </c>
      <c r="C7358" s="35" t="s">
        <v>128</v>
      </c>
      <c r="D7358" s="41" t="s">
        <v>56</v>
      </c>
      <c r="E7358" s="35" t="s">
        <v>174</v>
      </c>
      <c r="F7358" s="46">
        <f>IF(Cadastro_Cargas!$E$8=0,0,IF(Perfil_Area!$X$7=0,0,MIN(Cadastro_Cargas!$E$8,MAX(Cadastro_Cargas!$F$8,Perfil_Area!$X$7*RANDBETWEEN(85,115)/100))))</f>
        <v>0.176</v>
      </c>
    </row>
    <row r="7359" ht="15.0" customHeight="1">
      <c r="A7359" s="45">
        <v>45679.875</v>
      </c>
      <c r="B7359" s="35">
        <v>21.0</v>
      </c>
      <c r="C7359" s="35" t="s">
        <v>129</v>
      </c>
      <c r="D7359" s="36" t="s">
        <v>104</v>
      </c>
      <c r="E7359" s="35" t="s">
        <v>173</v>
      </c>
      <c r="F7359" s="46">
        <f>IF(Cadastro_Cargas!$E$9=0,0,IF(Perfil_Area!$X$10=0,0,MIN(Cadastro_Cargas!$E$9,MAX(Cadastro_Cargas!$F$9,Perfil_Area!$X$10*RANDBETWEEN(85,115)/100))))</f>
        <v>8</v>
      </c>
    </row>
    <row r="7360" ht="15.0" customHeight="1">
      <c r="A7360" s="45">
        <v>45679.875</v>
      </c>
      <c r="B7360" s="35">
        <v>21.0</v>
      </c>
      <c r="C7360" s="35" t="s">
        <v>129</v>
      </c>
      <c r="D7360" s="36" t="s">
        <v>105</v>
      </c>
      <c r="E7360" s="35" t="s">
        <v>173</v>
      </c>
      <c r="F7360" s="46">
        <f>IF(Cadastro_Cargas!$E$10=0,0,IF(Perfil_Area!$X$12=0,0,MIN(Cadastro_Cargas!$E$10,MAX(Cadastro_Cargas!$F$10,Perfil_Area!$X$12*RANDBETWEEN(85,115)/100))))</f>
        <v>17.6</v>
      </c>
    </row>
    <row r="7361" ht="15.0" customHeight="1">
      <c r="A7361" s="45">
        <v>45679.875</v>
      </c>
      <c r="B7361" s="35">
        <v>21.0</v>
      </c>
      <c r="C7361" s="35" t="s">
        <v>129</v>
      </c>
      <c r="D7361" s="36" t="s">
        <v>106</v>
      </c>
      <c r="E7361" s="35" t="s">
        <v>173</v>
      </c>
      <c r="F7361" s="46">
        <f>IF(Cadastro_Cargas!$E$11=0,0,IF(Perfil_Area!$X$14=0,0,MIN(Cadastro_Cargas!$E$11,MAX(Cadastro_Cargas!$F$11,Perfil_Area!$X$14*RANDBETWEEN(85,115)/100))))</f>
        <v>2.173961367</v>
      </c>
    </row>
    <row r="7362" ht="15.0" customHeight="1">
      <c r="A7362" s="45">
        <v>45679.875</v>
      </c>
      <c r="B7362" s="35">
        <v>21.0</v>
      </c>
      <c r="C7362" s="35" t="s">
        <v>129</v>
      </c>
      <c r="D7362" s="36" t="s">
        <v>107</v>
      </c>
      <c r="E7362" s="35" t="s">
        <v>173</v>
      </c>
      <c r="F7362" s="46">
        <f>IF(Cadastro_Cargas!$E$12=0,0,IF(Perfil_Area!$X$16=0,0,MIN(Cadastro_Cargas!$E$12,MAX(Cadastro_Cargas!$F$12,Perfil_Area!$X$16*RANDBETWEEN(85,115)/100))))</f>
        <v>0.2</v>
      </c>
    </row>
    <row r="7363" ht="15.0" customHeight="1">
      <c r="A7363" s="45">
        <v>45679.875</v>
      </c>
      <c r="B7363" s="35">
        <v>21.0</v>
      </c>
      <c r="C7363" s="35" t="s">
        <v>129</v>
      </c>
      <c r="D7363" s="39" t="s">
        <v>31</v>
      </c>
      <c r="E7363" s="35" t="s">
        <v>174</v>
      </c>
      <c r="F7363" s="46">
        <f>IF(Cadastro_Cargas!$E$13=0,0,IF(Perfil_Area!$X$4=0,0,MIN(Cadastro_Cargas!$E$13,MAX(Cadastro_Cargas!$F$13,Perfil_Area!$X$4*RANDBETWEEN(85,115)/100))))</f>
        <v>1.1175</v>
      </c>
    </row>
    <row r="7364" ht="15.0" customHeight="1">
      <c r="A7364" s="45">
        <v>45679.875</v>
      </c>
      <c r="B7364" s="35">
        <v>21.0</v>
      </c>
      <c r="C7364" s="35" t="s">
        <v>129</v>
      </c>
      <c r="D7364" s="40" t="s">
        <v>44</v>
      </c>
      <c r="E7364" s="35" t="s">
        <v>174</v>
      </c>
      <c r="F7364" s="46">
        <f>IF(Cadastro_Cargas!$E$14=0,0,IF(Perfil_Area!$X$6=0,0,MIN(Cadastro_Cargas!$E$14,MAX(Cadastro_Cargas!$F$14,Perfil_Area!$X$6*RANDBETWEEN(85,115)/100))))</f>
        <v>0.34278</v>
      </c>
    </row>
    <row r="7365" ht="15.0" customHeight="1">
      <c r="A7365" s="45">
        <v>45679.875</v>
      </c>
      <c r="B7365" s="35">
        <v>21.0</v>
      </c>
      <c r="C7365" s="35" t="s">
        <v>129</v>
      </c>
      <c r="D7365" s="41" t="s">
        <v>56</v>
      </c>
      <c r="E7365" s="35" t="s">
        <v>174</v>
      </c>
      <c r="F7365" s="46">
        <f>IF(Cadastro_Cargas!$E$15=0,0,IF(Perfil_Area!$X$8=0,0,MIN(Cadastro_Cargas!$E$15,MAX(Cadastro_Cargas!$F$15,Perfil_Area!$X$8*RANDBETWEEN(85,115)/100))))</f>
        <v>0.336</v>
      </c>
    </row>
    <row r="7366" ht="15.0" customHeight="1">
      <c r="A7366" s="45">
        <v>45679.9166666667</v>
      </c>
      <c r="B7366" s="35">
        <v>22.0</v>
      </c>
      <c r="C7366" s="35" t="s">
        <v>128</v>
      </c>
      <c r="D7366" s="36" t="s">
        <v>104</v>
      </c>
      <c r="E7366" s="35" t="s">
        <v>173</v>
      </c>
      <c r="F7366" s="46">
        <f>IF(Cadastro_Cargas!$E$2=0,0,IF(Perfil_Area!$Y$9=0,0,MIN(Cadastro_Cargas!$E$2,MAX(Cadastro_Cargas!$F$2,Perfil_Area!$Y$9*RANDBETWEEN(85,115)/100))))</f>
        <v>3.44</v>
      </c>
    </row>
    <row r="7367" ht="15.0" customHeight="1">
      <c r="A7367" s="45">
        <v>45679.9166666667</v>
      </c>
      <c r="B7367" s="35">
        <v>22.0</v>
      </c>
      <c r="C7367" s="35" t="s">
        <v>128</v>
      </c>
      <c r="D7367" s="36" t="s">
        <v>105</v>
      </c>
      <c r="E7367" s="35" t="s">
        <v>173</v>
      </c>
      <c r="F7367" s="46">
        <f>IF(Cadastro_Cargas!$E$3=0,0,IF(Perfil_Area!$Y$11=0,0,MIN(Cadastro_Cargas!$E$3,MAX(Cadastro_Cargas!$F$3,Perfil_Area!$Y$11*RANDBETWEEN(85,115)/100))))</f>
        <v>0</v>
      </c>
    </row>
    <row r="7368" ht="15.0" customHeight="1">
      <c r="A7368" s="45">
        <v>45679.9166666667</v>
      </c>
      <c r="B7368" s="35">
        <v>22.0</v>
      </c>
      <c r="C7368" s="35" t="s">
        <v>128</v>
      </c>
      <c r="D7368" s="36" t="s">
        <v>106</v>
      </c>
      <c r="E7368" s="35" t="s">
        <v>173</v>
      </c>
      <c r="F7368" s="46">
        <f>IF(Cadastro_Cargas!$E$4=0,0,IF(Perfil_Area!$Y$13=0,0,MIN(Cadastro_Cargas!$E$4,MAX(Cadastro_Cargas!$F$4,Perfil_Area!$Y$13*RANDBETWEEN(85,115)/100))))</f>
        <v>0</v>
      </c>
    </row>
    <row r="7369" ht="15.0" customHeight="1">
      <c r="A7369" s="45">
        <v>45679.9166666667</v>
      </c>
      <c r="B7369" s="35">
        <v>22.0</v>
      </c>
      <c r="C7369" s="35" t="s">
        <v>128</v>
      </c>
      <c r="D7369" s="36" t="s">
        <v>107</v>
      </c>
      <c r="E7369" s="35" t="s">
        <v>173</v>
      </c>
      <c r="F7369" s="46">
        <f>IF(Cadastro_Cargas!$E$5=0,0,IF(Perfil_Area!$Y$15=0,0,MIN(Cadastro_Cargas!$E$5,MAX(Cadastro_Cargas!$F$5,Perfil_Area!$Y$15*RANDBETWEEN(85,115)/100))))</f>
        <v>0.172</v>
      </c>
    </row>
    <row r="7370" ht="15.0" customHeight="1">
      <c r="A7370" s="45">
        <v>45679.9166666667</v>
      </c>
      <c r="B7370" s="35">
        <v>22.0</v>
      </c>
      <c r="C7370" s="35" t="s">
        <v>128</v>
      </c>
      <c r="D7370" s="39" t="s">
        <v>31</v>
      </c>
      <c r="E7370" s="35" t="s">
        <v>174</v>
      </c>
      <c r="F7370" s="46">
        <f>IF(Cadastro_Cargas!$E$6=0,0,IF(Perfil_Area!$Y$3=0,0,MIN(Cadastro_Cargas!$E$6,MAX(Cadastro_Cargas!$F$6,Perfil_Area!$Y$3*RANDBETWEEN(85,115)/100))))</f>
        <v>0.606</v>
      </c>
    </row>
    <row r="7371" ht="15.0" customHeight="1">
      <c r="A7371" s="45">
        <v>45679.9166666667</v>
      </c>
      <c r="B7371" s="35">
        <v>22.0</v>
      </c>
      <c r="C7371" s="35" t="s">
        <v>128</v>
      </c>
      <c r="D7371" s="40" t="s">
        <v>44</v>
      </c>
      <c r="E7371" s="35" t="s">
        <v>174</v>
      </c>
      <c r="F7371" s="46">
        <f>IF(Cadastro_Cargas!$E$7=0,0,IF(Perfil_Area!$Y$5=0,0,MIN(Cadastro_Cargas!$E$7,MAX(Cadastro_Cargas!$F$7,Perfil_Area!$Y$5*RANDBETWEEN(85,115)/100))))</f>
        <v>0.274</v>
      </c>
    </row>
    <row r="7372" ht="15.0" customHeight="1">
      <c r="A7372" s="45">
        <v>45679.9166666667</v>
      </c>
      <c r="B7372" s="35">
        <v>22.0</v>
      </c>
      <c r="C7372" s="35" t="s">
        <v>128</v>
      </c>
      <c r="D7372" s="41" t="s">
        <v>56</v>
      </c>
      <c r="E7372" s="35" t="s">
        <v>174</v>
      </c>
      <c r="F7372" s="46">
        <f>IF(Cadastro_Cargas!$E$8=0,0,IF(Perfil_Area!$Y$7=0,0,MIN(Cadastro_Cargas!$E$8,MAX(Cadastro_Cargas!$F$8,Perfil_Area!$Y$7*RANDBETWEEN(85,115)/100))))</f>
        <v>0.176</v>
      </c>
    </row>
    <row r="7373" ht="15.0" customHeight="1">
      <c r="A7373" s="45">
        <v>45679.9166666667</v>
      </c>
      <c r="B7373" s="35">
        <v>22.0</v>
      </c>
      <c r="C7373" s="35" t="s">
        <v>129</v>
      </c>
      <c r="D7373" s="36" t="s">
        <v>104</v>
      </c>
      <c r="E7373" s="35" t="s">
        <v>173</v>
      </c>
      <c r="F7373" s="46">
        <f>IF(Cadastro_Cargas!$E$9=0,0,IF(Perfil_Area!$Y$10=0,0,MIN(Cadastro_Cargas!$E$9,MAX(Cadastro_Cargas!$F$9,Perfil_Area!$Y$10*RANDBETWEEN(85,115)/100))))</f>
        <v>6.96</v>
      </c>
    </row>
    <row r="7374" ht="15.0" customHeight="1">
      <c r="A7374" s="45">
        <v>45679.9166666667</v>
      </c>
      <c r="B7374" s="35">
        <v>22.0</v>
      </c>
      <c r="C7374" s="35" t="s">
        <v>129</v>
      </c>
      <c r="D7374" s="36" t="s">
        <v>105</v>
      </c>
      <c r="E7374" s="35" t="s">
        <v>173</v>
      </c>
      <c r="F7374" s="46">
        <f>IF(Cadastro_Cargas!$E$10=0,0,IF(Perfil_Area!$Y$12=0,0,MIN(Cadastro_Cargas!$E$10,MAX(Cadastro_Cargas!$F$10,Perfil_Area!$Y$12*RANDBETWEEN(85,115)/100))))</f>
        <v>0</v>
      </c>
    </row>
    <row r="7375" ht="15.0" customHeight="1">
      <c r="A7375" s="45">
        <v>45679.9166666667</v>
      </c>
      <c r="B7375" s="35">
        <v>22.0</v>
      </c>
      <c r="C7375" s="35" t="s">
        <v>129</v>
      </c>
      <c r="D7375" s="36" t="s">
        <v>106</v>
      </c>
      <c r="E7375" s="35" t="s">
        <v>173</v>
      </c>
      <c r="F7375" s="46">
        <f>IF(Cadastro_Cargas!$E$11=0,0,IF(Perfil_Area!$Y$14=0,0,MIN(Cadastro_Cargas!$E$11,MAX(Cadastro_Cargas!$F$11,Perfil_Area!$Y$14*RANDBETWEEN(85,115)/100))))</f>
        <v>2.367013373</v>
      </c>
    </row>
    <row r="7376" ht="15.0" customHeight="1">
      <c r="A7376" s="45">
        <v>45679.9166666667</v>
      </c>
      <c r="B7376" s="35">
        <v>22.0</v>
      </c>
      <c r="C7376" s="35" t="s">
        <v>129</v>
      </c>
      <c r="D7376" s="36" t="s">
        <v>107</v>
      </c>
      <c r="E7376" s="35" t="s">
        <v>173</v>
      </c>
      <c r="F7376" s="46">
        <f>IF(Cadastro_Cargas!$E$12=0,0,IF(Perfil_Area!$Y$16=0,0,MIN(Cadastro_Cargas!$E$12,MAX(Cadastro_Cargas!$F$12,Perfil_Area!$Y$16*RANDBETWEEN(85,115)/100))))</f>
        <v>0.2</v>
      </c>
    </row>
    <row r="7377" ht="15.0" customHeight="1">
      <c r="A7377" s="45">
        <v>45679.9166666667</v>
      </c>
      <c r="B7377" s="35">
        <v>22.0</v>
      </c>
      <c r="C7377" s="35" t="s">
        <v>129</v>
      </c>
      <c r="D7377" s="39" t="s">
        <v>31</v>
      </c>
      <c r="E7377" s="35" t="s">
        <v>174</v>
      </c>
      <c r="F7377" s="46">
        <f>IF(Cadastro_Cargas!$E$13=0,0,IF(Perfil_Area!$Y$4=0,0,MIN(Cadastro_Cargas!$E$13,MAX(Cadastro_Cargas!$F$13,Perfil_Area!$Y$4*RANDBETWEEN(85,115)/100))))</f>
        <v>1.1175</v>
      </c>
    </row>
    <row r="7378" ht="15.0" customHeight="1">
      <c r="A7378" s="45">
        <v>45679.9166666667</v>
      </c>
      <c r="B7378" s="35">
        <v>22.0</v>
      </c>
      <c r="C7378" s="35" t="s">
        <v>129</v>
      </c>
      <c r="D7378" s="40" t="s">
        <v>44</v>
      </c>
      <c r="E7378" s="35" t="s">
        <v>174</v>
      </c>
      <c r="F7378" s="46">
        <f>IF(Cadastro_Cargas!$E$14=0,0,IF(Perfil_Area!$Y$6=0,0,MIN(Cadastro_Cargas!$E$14,MAX(Cadastro_Cargas!$F$14,Perfil_Area!$Y$6*RANDBETWEEN(85,115)/100))))</f>
        <v>0.37824</v>
      </c>
    </row>
    <row r="7379" ht="15.0" customHeight="1">
      <c r="A7379" s="45">
        <v>45679.9166666667</v>
      </c>
      <c r="B7379" s="35">
        <v>22.0</v>
      </c>
      <c r="C7379" s="35" t="s">
        <v>129</v>
      </c>
      <c r="D7379" s="41" t="s">
        <v>56</v>
      </c>
      <c r="E7379" s="35" t="s">
        <v>174</v>
      </c>
      <c r="F7379" s="46">
        <f>IF(Cadastro_Cargas!$E$15=0,0,IF(Perfil_Area!$Y$8=0,0,MIN(Cadastro_Cargas!$E$15,MAX(Cadastro_Cargas!$F$15,Perfil_Area!$Y$8*RANDBETWEEN(85,115)/100))))</f>
        <v>0.336</v>
      </c>
    </row>
    <row r="7380" ht="15.0" customHeight="1">
      <c r="A7380" s="45">
        <v>45679.9583333333</v>
      </c>
      <c r="B7380" s="35">
        <v>23.0</v>
      </c>
      <c r="C7380" s="35" t="s">
        <v>128</v>
      </c>
      <c r="D7380" s="36" t="s">
        <v>104</v>
      </c>
      <c r="E7380" s="35" t="s">
        <v>173</v>
      </c>
      <c r="F7380" s="46">
        <f>IF(Cadastro_Cargas!$E$2=0,0,IF(Perfil_Area!$Z$9=0,0,MIN(Cadastro_Cargas!$E$2,MAX(Cadastro_Cargas!$F$2,Perfil_Area!$Z$9*RANDBETWEEN(85,115)/100))))</f>
        <v>4</v>
      </c>
    </row>
    <row r="7381" ht="15.0" customHeight="1">
      <c r="A7381" s="45">
        <v>45679.9583333333</v>
      </c>
      <c r="B7381" s="35">
        <v>23.0</v>
      </c>
      <c r="C7381" s="35" t="s">
        <v>128</v>
      </c>
      <c r="D7381" s="36" t="s">
        <v>105</v>
      </c>
      <c r="E7381" s="35" t="s">
        <v>173</v>
      </c>
      <c r="F7381" s="46">
        <f>IF(Cadastro_Cargas!$E$3=0,0,IF(Perfil_Area!$Z$11=0,0,MIN(Cadastro_Cargas!$E$3,MAX(Cadastro_Cargas!$F$3,Perfil_Area!$Z$11*RANDBETWEEN(85,115)/100))))</f>
        <v>0</v>
      </c>
    </row>
    <row r="7382" ht="15.0" customHeight="1">
      <c r="A7382" s="45">
        <v>45679.9583333333</v>
      </c>
      <c r="B7382" s="35">
        <v>23.0</v>
      </c>
      <c r="C7382" s="35" t="s">
        <v>128</v>
      </c>
      <c r="D7382" s="36" t="s">
        <v>106</v>
      </c>
      <c r="E7382" s="35" t="s">
        <v>173</v>
      </c>
      <c r="F7382" s="46">
        <f>IF(Cadastro_Cargas!$E$4=0,0,IF(Perfil_Area!$Z$13=0,0,MIN(Cadastro_Cargas!$E$4,MAX(Cadastro_Cargas!$F$4,Perfil_Area!$Z$13*RANDBETWEEN(85,115)/100))))</f>
        <v>0</v>
      </c>
    </row>
    <row r="7383" ht="15.0" customHeight="1">
      <c r="A7383" s="45">
        <v>45679.9583333333</v>
      </c>
      <c r="B7383" s="35">
        <v>23.0</v>
      </c>
      <c r="C7383" s="35" t="s">
        <v>128</v>
      </c>
      <c r="D7383" s="36" t="s">
        <v>107</v>
      </c>
      <c r="E7383" s="35" t="s">
        <v>173</v>
      </c>
      <c r="F7383" s="46">
        <f>IF(Cadastro_Cargas!$E$5=0,0,IF(Perfil_Area!$Z$15=0,0,MIN(Cadastro_Cargas!$E$5,MAX(Cadastro_Cargas!$F$5,Perfil_Area!$Z$15*RANDBETWEEN(85,115)/100))))</f>
        <v>0.188</v>
      </c>
    </row>
    <row r="7384" ht="15.0" customHeight="1">
      <c r="A7384" s="45">
        <v>45679.9583333333</v>
      </c>
      <c r="B7384" s="35">
        <v>23.0</v>
      </c>
      <c r="C7384" s="35" t="s">
        <v>128</v>
      </c>
      <c r="D7384" s="39" t="s">
        <v>31</v>
      </c>
      <c r="E7384" s="35" t="s">
        <v>174</v>
      </c>
      <c r="F7384" s="46">
        <f>IF(Cadastro_Cargas!$E$6=0,0,IF(Perfil_Area!$Z$3=0,0,MIN(Cadastro_Cargas!$E$6,MAX(Cadastro_Cargas!$F$6,Perfil_Area!$Z$3*RANDBETWEEN(85,115)/100))))</f>
        <v>0.606</v>
      </c>
    </row>
    <row r="7385" ht="15.0" customHeight="1">
      <c r="A7385" s="45">
        <v>45679.9583333333</v>
      </c>
      <c r="B7385" s="35">
        <v>23.0</v>
      </c>
      <c r="C7385" s="35" t="s">
        <v>128</v>
      </c>
      <c r="D7385" s="40" t="s">
        <v>44</v>
      </c>
      <c r="E7385" s="35" t="s">
        <v>174</v>
      </c>
      <c r="F7385" s="46">
        <f>IF(Cadastro_Cargas!$E$7=0,0,IF(Perfil_Area!$Z$5=0,0,MIN(Cadastro_Cargas!$E$7,MAX(Cadastro_Cargas!$F$7,Perfil_Area!$Z$5*RANDBETWEEN(85,115)/100))))</f>
        <v>0.26578</v>
      </c>
    </row>
    <row r="7386" ht="15.0" customHeight="1">
      <c r="A7386" s="45">
        <v>45679.9583333333</v>
      </c>
      <c r="B7386" s="35">
        <v>23.0</v>
      </c>
      <c r="C7386" s="35" t="s">
        <v>128</v>
      </c>
      <c r="D7386" s="41" t="s">
        <v>56</v>
      </c>
      <c r="E7386" s="35" t="s">
        <v>174</v>
      </c>
      <c r="F7386" s="46">
        <f>IF(Cadastro_Cargas!$E$8=0,0,IF(Perfil_Area!$Z$7=0,0,MIN(Cadastro_Cargas!$E$8,MAX(Cadastro_Cargas!$F$8,Perfil_Area!$Z$7*RANDBETWEEN(85,115)/100))))</f>
        <v>0.176</v>
      </c>
    </row>
    <row r="7387" ht="15.0" customHeight="1">
      <c r="A7387" s="45">
        <v>45679.9583333333</v>
      </c>
      <c r="B7387" s="35">
        <v>23.0</v>
      </c>
      <c r="C7387" s="35" t="s">
        <v>129</v>
      </c>
      <c r="D7387" s="36" t="s">
        <v>104</v>
      </c>
      <c r="E7387" s="35" t="s">
        <v>173</v>
      </c>
      <c r="F7387" s="46">
        <f>IF(Cadastro_Cargas!$E$9=0,0,IF(Perfil_Area!$Z$10=0,0,MIN(Cadastro_Cargas!$E$9,MAX(Cadastro_Cargas!$F$9,Perfil_Area!$Z$10*RANDBETWEEN(85,115)/100))))</f>
        <v>8</v>
      </c>
    </row>
    <row r="7388" ht="15.0" customHeight="1">
      <c r="A7388" s="45">
        <v>45679.9583333333</v>
      </c>
      <c r="B7388" s="35">
        <v>23.0</v>
      </c>
      <c r="C7388" s="35" t="s">
        <v>129</v>
      </c>
      <c r="D7388" s="36" t="s">
        <v>105</v>
      </c>
      <c r="E7388" s="35" t="s">
        <v>173</v>
      </c>
      <c r="F7388" s="46">
        <f>IF(Cadastro_Cargas!$E$10=0,0,IF(Perfil_Area!$Z$12=0,0,MIN(Cadastro_Cargas!$E$10,MAX(Cadastro_Cargas!$F$10,Perfil_Area!$Z$12*RANDBETWEEN(85,115)/100))))</f>
        <v>0</v>
      </c>
    </row>
    <row r="7389" ht="15.0" customHeight="1">
      <c r="A7389" s="45">
        <v>45679.9583333333</v>
      </c>
      <c r="B7389" s="35">
        <v>23.0</v>
      </c>
      <c r="C7389" s="35" t="s">
        <v>129</v>
      </c>
      <c r="D7389" s="36" t="s">
        <v>106</v>
      </c>
      <c r="E7389" s="35" t="s">
        <v>173</v>
      </c>
      <c r="F7389" s="46">
        <f>IF(Cadastro_Cargas!$E$11=0,0,IF(Perfil_Area!$Z$14=0,0,MIN(Cadastro_Cargas!$E$11,MAX(Cadastro_Cargas!$F$11,Perfil_Area!$Z$14*RANDBETWEEN(85,115)/100))))</f>
        <v>2.342942051</v>
      </c>
    </row>
    <row r="7390" ht="15.0" customHeight="1">
      <c r="A7390" s="45">
        <v>45679.9583333333</v>
      </c>
      <c r="B7390" s="35">
        <v>23.0</v>
      </c>
      <c r="C7390" s="35" t="s">
        <v>129</v>
      </c>
      <c r="D7390" s="36" t="s">
        <v>107</v>
      </c>
      <c r="E7390" s="35" t="s">
        <v>173</v>
      </c>
      <c r="F7390" s="46">
        <f>IF(Cadastro_Cargas!$E$12=0,0,IF(Perfil_Area!$Z$16=0,0,MIN(Cadastro_Cargas!$E$12,MAX(Cadastro_Cargas!$F$12,Perfil_Area!$Z$16*RANDBETWEEN(85,115)/100))))</f>
        <v>0.2</v>
      </c>
    </row>
    <row r="7391" ht="15.0" customHeight="1">
      <c r="A7391" s="45">
        <v>45679.9583333333</v>
      </c>
      <c r="B7391" s="35">
        <v>23.0</v>
      </c>
      <c r="C7391" s="35" t="s">
        <v>129</v>
      </c>
      <c r="D7391" s="39" t="s">
        <v>31</v>
      </c>
      <c r="E7391" s="35" t="s">
        <v>174</v>
      </c>
      <c r="F7391" s="46">
        <f>IF(Cadastro_Cargas!$E$13=0,0,IF(Perfil_Area!$Z$4=0,0,MIN(Cadastro_Cargas!$E$13,MAX(Cadastro_Cargas!$F$13,Perfil_Area!$Z$4*RANDBETWEEN(85,115)/100))))</f>
        <v>1.1175</v>
      </c>
    </row>
    <row r="7392" ht="15.0" customHeight="1">
      <c r="A7392" s="45">
        <v>45679.9583333333</v>
      </c>
      <c r="B7392" s="35">
        <v>23.0</v>
      </c>
      <c r="C7392" s="35" t="s">
        <v>129</v>
      </c>
      <c r="D7392" s="40" t="s">
        <v>44</v>
      </c>
      <c r="E7392" s="35" t="s">
        <v>174</v>
      </c>
      <c r="F7392" s="46">
        <f>IF(Cadastro_Cargas!$E$14=0,0,IF(Perfil_Area!$Z$6=0,0,MIN(Cadastro_Cargas!$E$14,MAX(Cadastro_Cargas!$F$14,Perfil_Area!$Z$6*RANDBETWEEN(85,115)/100))))</f>
        <v>0.40582</v>
      </c>
    </row>
    <row r="7393" ht="15.0" customHeight="1">
      <c r="A7393" s="45">
        <v>45679.9583333333</v>
      </c>
      <c r="B7393" s="35">
        <v>23.0</v>
      </c>
      <c r="C7393" s="35" t="s">
        <v>129</v>
      </c>
      <c r="D7393" s="41" t="s">
        <v>56</v>
      </c>
      <c r="E7393" s="35" t="s">
        <v>174</v>
      </c>
      <c r="F7393" s="46">
        <f>IF(Cadastro_Cargas!$E$15=0,0,IF(Perfil_Area!$Z$8=0,0,MIN(Cadastro_Cargas!$E$15,MAX(Cadastro_Cargas!$F$15,Perfil_Area!$Z$8*RANDBETWEEN(85,115)/100))))</f>
        <v>0.336</v>
      </c>
    </row>
    <row r="7394" ht="15.0" customHeight="1">
      <c r="A7394" s="45">
        <v>45680.0</v>
      </c>
      <c r="B7394" s="35">
        <v>0.0</v>
      </c>
      <c r="C7394" s="35" t="s">
        <v>128</v>
      </c>
      <c r="D7394" s="36" t="s">
        <v>104</v>
      </c>
      <c r="E7394" s="35" t="s">
        <v>173</v>
      </c>
      <c r="F7394" s="46">
        <f>IF(Cadastro_Cargas!$E$2=0,0,IF(Perfil_Area!$C$9=0,0,MIN(Cadastro_Cargas!$E$2,MAX(Cadastro_Cargas!$F$2,Perfil_Area!$C$9*RANDBETWEEN(85,115)/100))))</f>
        <v>3.4</v>
      </c>
    </row>
    <row r="7395" ht="15.0" customHeight="1">
      <c r="A7395" s="45">
        <v>45680.0</v>
      </c>
      <c r="B7395" s="35">
        <v>0.0</v>
      </c>
      <c r="C7395" s="35" t="s">
        <v>128</v>
      </c>
      <c r="D7395" s="36" t="s">
        <v>105</v>
      </c>
      <c r="E7395" s="35" t="s">
        <v>173</v>
      </c>
      <c r="F7395" s="46">
        <f>IF(Cadastro_Cargas!$E$3=0,0,IF(Perfil_Area!$C$11=0,0,MIN(Cadastro_Cargas!$E$3,MAX(Cadastro_Cargas!$F$3,Perfil_Area!$C$11*RANDBETWEEN(85,115)/100))))</f>
        <v>0</v>
      </c>
    </row>
    <row r="7396" ht="15.0" customHeight="1">
      <c r="A7396" s="45">
        <v>45680.0</v>
      </c>
      <c r="B7396" s="35">
        <v>0.0</v>
      </c>
      <c r="C7396" s="35" t="s">
        <v>128</v>
      </c>
      <c r="D7396" s="36" t="s">
        <v>106</v>
      </c>
      <c r="E7396" s="35" t="s">
        <v>173</v>
      </c>
      <c r="F7396" s="46">
        <f>IF(Cadastro_Cargas!$E$4=0,0,IF(Perfil_Area!$C$13=0,0,MIN(Cadastro_Cargas!$E$4,MAX(Cadastro_Cargas!$F$4,Perfil_Area!$C$13*RANDBETWEEN(85,115)/100))))</f>
        <v>0</v>
      </c>
    </row>
    <row r="7397" ht="15.0" customHeight="1">
      <c r="A7397" s="45">
        <v>45680.0</v>
      </c>
      <c r="B7397" s="35">
        <v>0.0</v>
      </c>
      <c r="C7397" s="35" t="s">
        <v>128</v>
      </c>
      <c r="D7397" s="36" t="s">
        <v>107</v>
      </c>
      <c r="E7397" s="35" t="s">
        <v>173</v>
      </c>
      <c r="F7397" s="46">
        <f>IF(Cadastro_Cargas!$E$5=0,0,IF(Perfil_Area!$C$15=0,0,MIN(Cadastro_Cargas!$E$5,MAX(Cadastro_Cargas!$F$5,Perfil_Area!$C$15*RANDBETWEEN(85,115)/100))))</f>
        <v>0.172</v>
      </c>
    </row>
    <row r="7398" ht="15.0" customHeight="1">
      <c r="A7398" s="45">
        <v>45680.0</v>
      </c>
      <c r="B7398" s="35">
        <v>0.0</v>
      </c>
      <c r="C7398" s="35" t="s">
        <v>128</v>
      </c>
      <c r="D7398" s="39" t="s">
        <v>31</v>
      </c>
      <c r="E7398" s="35" t="s">
        <v>174</v>
      </c>
      <c r="F7398" s="46">
        <f>IF(Cadastro_Cargas!$E$6=0,0,IF(Perfil_Area!$C$3=0,0,MIN(Cadastro_Cargas!$E$6,MAX(Cadastro_Cargas!$F$6,Perfil_Area!$C$3*RANDBETWEEN(85,115)/100))))</f>
        <v>0.606</v>
      </c>
    </row>
    <row r="7399" ht="15.0" customHeight="1">
      <c r="A7399" s="45">
        <v>45680.0</v>
      </c>
      <c r="B7399" s="35">
        <v>0.0</v>
      </c>
      <c r="C7399" s="35" t="s">
        <v>128</v>
      </c>
      <c r="D7399" s="40" t="s">
        <v>44</v>
      </c>
      <c r="E7399" s="35" t="s">
        <v>174</v>
      </c>
      <c r="F7399" s="46">
        <f>IF(Cadastro_Cargas!$E$7=0,0,IF(Perfil_Area!$C$5=0,0,MIN(Cadastro_Cargas!$E$7,MAX(Cadastro_Cargas!$F$7,Perfil_Area!$C$5*RANDBETWEEN(85,115)/100))))</f>
        <v>0.274</v>
      </c>
    </row>
    <row r="7400" ht="15.0" customHeight="1">
      <c r="A7400" s="45">
        <v>45680.0</v>
      </c>
      <c r="B7400" s="35">
        <v>0.0</v>
      </c>
      <c r="C7400" s="35" t="s">
        <v>128</v>
      </c>
      <c r="D7400" s="41" t="s">
        <v>56</v>
      </c>
      <c r="E7400" s="35" t="s">
        <v>174</v>
      </c>
      <c r="F7400" s="46">
        <f>IF(Cadastro_Cargas!$E$8=0,0,IF(Perfil_Area!$C$7=0,0,MIN(Cadastro_Cargas!$E$8,MAX(Cadastro_Cargas!$F$8,Perfil_Area!$C$7*RANDBETWEEN(85,115)/100))))</f>
        <v>0.176</v>
      </c>
    </row>
    <row r="7401" ht="15.0" customHeight="1">
      <c r="A7401" s="45">
        <v>45680.0</v>
      </c>
      <c r="B7401" s="35">
        <v>0.0</v>
      </c>
      <c r="C7401" s="35" t="s">
        <v>129</v>
      </c>
      <c r="D7401" s="36" t="s">
        <v>104</v>
      </c>
      <c r="E7401" s="35" t="s">
        <v>173</v>
      </c>
      <c r="F7401" s="46">
        <f>IF(Cadastro_Cargas!$E$9=0,0,IF(Perfil_Area!$C$10=0,0,MIN(Cadastro_Cargas!$E$9,MAX(Cadastro_Cargas!$F$9,Perfil_Area!$C$10*RANDBETWEEN(85,115)/100))))</f>
        <v>8</v>
      </c>
    </row>
    <row r="7402" ht="15.0" customHeight="1">
      <c r="A7402" s="45">
        <v>45680.0</v>
      </c>
      <c r="B7402" s="35">
        <v>0.0</v>
      </c>
      <c r="C7402" s="35" t="s">
        <v>129</v>
      </c>
      <c r="D7402" s="36" t="s">
        <v>105</v>
      </c>
      <c r="E7402" s="35" t="s">
        <v>173</v>
      </c>
      <c r="F7402" s="46">
        <f>IF(Cadastro_Cargas!$E$10=0,0,IF(Perfil_Area!$C$12=0,0,MIN(Cadastro_Cargas!$E$10,MAX(Cadastro_Cargas!$F$10,Perfil_Area!$C$12*RANDBETWEEN(85,115)/100))))</f>
        <v>15.664</v>
      </c>
    </row>
    <row r="7403" ht="15.0" customHeight="1">
      <c r="A7403" s="45">
        <v>45680.0</v>
      </c>
      <c r="B7403" s="35">
        <v>0.0</v>
      </c>
      <c r="C7403" s="35" t="s">
        <v>129</v>
      </c>
      <c r="D7403" s="36" t="s">
        <v>106</v>
      </c>
      <c r="E7403" s="35" t="s">
        <v>173</v>
      </c>
      <c r="F7403" s="46">
        <f>IF(Cadastro_Cargas!$E$11=0,0,IF(Perfil_Area!$C$14=0,0,MIN(Cadastro_Cargas!$E$11,MAX(Cadastro_Cargas!$F$11,Perfil_Area!$C$14*RANDBETWEEN(85,115)/100))))</f>
        <v>2.367013373</v>
      </c>
    </row>
    <row r="7404" ht="15.0" customHeight="1">
      <c r="A7404" s="45">
        <v>45680.0</v>
      </c>
      <c r="B7404" s="35">
        <v>0.0</v>
      </c>
      <c r="C7404" s="35" t="s">
        <v>129</v>
      </c>
      <c r="D7404" s="36" t="s">
        <v>107</v>
      </c>
      <c r="E7404" s="35" t="s">
        <v>173</v>
      </c>
      <c r="F7404" s="46">
        <f>IF(Cadastro_Cargas!$E$12=0,0,IF(Perfil_Area!$C$16=0,0,MIN(Cadastro_Cargas!$E$12,MAX(Cadastro_Cargas!$F$12,Perfil_Area!$C$16*RANDBETWEEN(85,115)/100))))</f>
        <v>0.194</v>
      </c>
    </row>
    <row r="7405" ht="15.0" customHeight="1">
      <c r="A7405" s="45">
        <v>45680.0</v>
      </c>
      <c r="B7405" s="35">
        <v>0.0</v>
      </c>
      <c r="C7405" s="35" t="s">
        <v>129</v>
      </c>
      <c r="D7405" s="39" t="s">
        <v>31</v>
      </c>
      <c r="E7405" s="35" t="s">
        <v>174</v>
      </c>
      <c r="F7405" s="46">
        <f>IF(Cadastro_Cargas!$E$13=0,0,IF(Perfil_Area!$C$4=0,0,MIN(Cadastro_Cargas!$E$13,MAX(Cadastro_Cargas!$F$13,Perfil_Area!$C$4*RANDBETWEEN(85,115)/100))))</f>
        <v>1.1175</v>
      </c>
    </row>
    <row r="7406" ht="15.0" customHeight="1">
      <c r="A7406" s="45">
        <v>45680.0</v>
      </c>
      <c r="B7406" s="35">
        <v>0.0</v>
      </c>
      <c r="C7406" s="35" t="s">
        <v>129</v>
      </c>
      <c r="D7406" s="40" t="s">
        <v>44</v>
      </c>
      <c r="E7406" s="35" t="s">
        <v>174</v>
      </c>
      <c r="F7406" s="46">
        <f>IF(Cadastro_Cargas!$E$14=0,0,IF(Perfil_Area!$C$6=0,0,MIN(Cadastro_Cargas!$E$14,MAX(Cadastro_Cargas!$F$14,Perfil_Area!$C$6*RANDBETWEEN(85,115)/100))))</f>
        <v>0.39006</v>
      </c>
    </row>
    <row r="7407" ht="15.0" customHeight="1">
      <c r="A7407" s="45">
        <v>45680.0</v>
      </c>
      <c r="B7407" s="35">
        <v>0.0</v>
      </c>
      <c r="C7407" s="35" t="s">
        <v>129</v>
      </c>
      <c r="D7407" s="41" t="s">
        <v>56</v>
      </c>
      <c r="E7407" s="35" t="s">
        <v>174</v>
      </c>
      <c r="F7407" s="46">
        <f>IF(Cadastro_Cargas!$E$15=0,0,IF(Perfil_Area!$C$8=0,0,MIN(Cadastro_Cargas!$E$15,MAX(Cadastro_Cargas!$F$15,Perfil_Area!$C$8*RANDBETWEEN(85,115)/100))))</f>
        <v>0.2856</v>
      </c>
    </row>
    <row r="7408" ht="15.0" customHeight="1">
      <c r="A7408" s="45">
        <v>45680.0416666667</v>
      </c>
      <c r="B7408" s="35">
        <v>1.0</v>
      </c>
      <c r="C7408" s="35" t="s">
        <v>128</v>
      </c>
      <c r="D7408" s="36" t="s">
        <v>104</v>
      </c>
      <c r="E7408" s="35" t="s">
        <v>173</v>
      </c>
      <c r="F7408" s="46">
        <f>IF(Cadastro_Cargas!$E$2=0,0,IF(Perfil_Area!$D$9=0,0,MIN(Cadastro_Cargas!$E$2,MAX(Cadastro_Cargas!$F$2,Perfil_Area!$D$9*RANDBETWEEN(85,115)/100))))</f>
        <v>4</v>
      </c>
    </row>
    <row r="7409" ht="15.0" customHeight="1">
      <c r="A7409" s="45">
        <v>45680.0416666667</v>
      </c>
      <c r="B7409" s="35">
        <v>1.0</v>
      </c>
      <c r="C7409" s="35" t="s">
        <v>128</v>
      </c>
      <c r="D7409" s="36" t="s">
        <v>105</v>
      </c>
      <c r="E7409" s="35" t="s">
        <v>173</v>
      </c>
      <c r="F7409" s="46">
        <f>IF(Cadastro_Cargas!$E$3=0,0,IF(Perfil_Area!$D$11=0,0,MIN(Cadastro_Cargas!$E$3,MAX(Cadastro_Cargas!$F$3,Perfil_Area!$D$11*RANDBETWEEN(85,115)/100))))</f>
        <v>0</v>
      </c>
    </row>
    <row r="7410" ht="15.0" customHeight="1">
      <c r="A7410" s="45">
        <v>45680.0416666667</v>
      </c>
      <c r="B7410" s="35">
        <v>1.0</v>
      </c>
      <c r="C7410" s="35" t="s">
        <v>128</v>
      </c>
      <c r="D7410" s="36" t="s">
        <v>106</v>
      </c>
      <c r="E7410" s="35" t="s">
        <v>173</v>
      </c>
      <c r="F7410" s="46">
        <f>IF(Cadastro_Cargas!$E$4=0,0,IF(Perfil_Area!$D$13=0,0,MIN(Cadastro_Cargas!$E$4,MAX(Cadastro_Cargas!$F$4,Perfil_Area!$D$13*RANDBETWEEN(85,115)/100))))</f>
        <v>0</v>
      </c>
    </row>
    <row r="7411" ht="15.0" customHeight="1">
      <c r="A7411" s="45">
        <v>45680.0416666667</v>
      </c>
      <c r="B7411" s="35">
        <v>1.0</v>
      </c>
      <c r="C7411" s="35" t="s">
        <v>128</v>
      </c>
      <c r="D7411" s="36" t="s">
        <v>107</v>
      </c>
      <c r="E7411" s="35" t="s">
        <v>173</v>
      </c>
      <c r="F7411" s="46">
        <f>IF(Cadastro_Cargas!$E$5=0,0,IF(Perfil_Area!$D$15=0,0,MIN(Cadastro_Cargas!$E$5,MAX(Cadastro_Cargas!$F$5,Perfil_Area!$D$15*RANDBETWEEN(85,115)/100))))</f>
        <v>0.2</v>
      </c>
    </row>
    <row r="7412" ht="15.0" customHeight="1">
      <c r="A7412" s="45">
        <v>45680.0416666667</v>
      </c>
      <c r="B7412" s="35">
        <v>1.0</v>
      </c>
      <c r="C7412" s="35" t="s">
        <v>128</v>
      </c>
      <c r="D7412" s="39" t="s">
        <v>31</v>
      </c>
      <c r="E7412" s="35" t="s">
        <v>174</v>
      </c>
      <c r="F7412" s="46">
        <f>IF(Cadastro_Cargas!$E$6=0,0,IF(Perfil_Area!$D$3=0,0,MIN(Cadastro_Cargas!$E$6,MAX(Cadastro_Cargas!$F$6,Perfil_Area!$D$3*RANDBETWEEN(85,115)/100))))</f>
        <v>0.606</v>
      </c>
    </row>
    <row r="7413" ht="15.0" customHeight="1">
      <c r="A7413" s="45">
        <v>45680.0416666667</v>
      </c>
      <c r="B7413" s="35">
        <v>1.0</v>
      </c>
      <c r="C7413" s="35" t="s">
        <v>128</v>
      </c>
      <c r="D7413" s="40" t="s">
        <v>44</v>
      </c>
      <c r="E7413" s="35" t="s">
        <v>174</v>
      </c>
      <c r="F7413" s="46">
        <f>IF(Cadastro_Cargas!$E$7=0,0,IF(Perfil_Area!$D$5=0,0,MIN(Cadastro_Cargas!$E$7,MAX(Cadastro_Cargas!$F$7,Perfil_Area!$D$5*RANDBETWEEN(85,115)/100))))</f>
        <v>0.25208</v>
      </c>
    </row>
    <row r="7414" ht="15.0" customHeight="1">
      <c r="A7414" s="45">
        <v>45680.0416666667</v>
      </c>
      <c r="B7414" s="35">
        <v>1.0</v>
      </c>
      <c r="C7414" s="35" t="s">
        <v>128</v>
      </c>
      <c r="D7414" s="41" t="s">
        <v>56</v>
      </c>
      <c r="E7414" s="35" t="s">
        <v>174</v>
      </c>
      <c r="F7414" s="46">
        <f>IF(Cadastro_Cargas!$E$8=0,0,IF(Perfil_Area!$D$7=0,0,MIN(Cadastro_Cargas!$E$8,MAX(Cadastro_Cargas!$F$8,Perfil_Area!$D$7*RANDBETWEEN(85,115)/100))))</f>
        <v>0.16368</v>
      </c>
    </row>
    <row r="7415" ht="15.0" customHeight="1">
      <c r="A7415" s="45">
        <v>45680.0416666667</v>
      </c>
      <c r="B7415" s="35">
        <v>1.0</v>
      </c>
      <c r="C7415" s="35" t="s">
        <v>129</v>
      </c>
      <c r="D7415" s="36" t="s">
        <v>104</v>
      </c>
      <c r="E7415" s="35" t="s">
        <v>173</v>
      </c>
      <c r="F7415" s="46">
        <f>IF(Cadastro_Cargas!$E$9=0,0,IF(Perfil_Area!$D$10=0,0,MIN(Cadastro_Cargas!$E$9,MAX(Cadastro_Cargas!$F$9,Perfil_Area!$D$10*RANDBETWEEN(85,115)/100))))</f>
        <v>8</v>
      </c>
    </row>
    <row r="7416" ht="15.0" customHeight="1">
      <c r="A7416" s="45">
        <v>45680.0416666667</v>
      </c>
      <c r="B7416" s="35">
        <v>1.0</v>
      </c>
      <c r="C7416" s="35" t="s">
        <v>129</v>
      </c>
      <c r="D7416" s="36" t="s">
        <v>105</v>
      </c>
      <c r="E7416" s="35" t="s">
        <v>173</v>
      </c>
      <c r="F7416" s="46">
        <f>IF(Cadastro_Cargas!$E$10=0,0,IF(Perfil_Area!$D$12=0,0,MIN(Cadastro_Cargas!$E$10,MAX(Cadastro_Cargas!$F$10,Perfil_Area!$D$12*RANDBETWEEN(85,115)/100))))</f>
        <v>17.6</v>
      </c>
    </row>
    <row r="7417" ht="15.0" customHeight="1">
      <c r="A7417" s="45">
        <v>45680.0416666667</v>
      </c>
      <c r="B7417" s="35">
        <v>1.0</v>
      </c>
      <c r="C7417" s="35" t="s">
        <v>129</v>
      </c>
      <c r="D7417" s="36" t="s">
        <v>106</v>
      </c>
      <c r="E7417" s="35" t="s">
        <v>173</v>
      </c>
      <c r="F7417" s="46">
        <f>IF(Cadastro_Cargas!$E$11=0,0,IF(Perfil_Area!$D$14=0,0,MIN(Cadastro_Cargas!$E$11,MAX(Cadastro_Cargas!$F$11,Perfil_Area!$D$14*RANDBETWEEN(85,115)/100))))</f>
        <v>2.367013373</v>
      </c>
    </row>
    <row r="7418" ht="15.0" customHeight="1">
      <c r="A7418" s="45">
        <v>45680.0416666667</v>
      </c>
      <c r="B7418" s="35">
        <v>1.0</v>
      </c>
      <c r="C7418" s="35" t="s">
        <v>129</v>
      </c>
      <c r="D7418" s="36" t="s">
        <v>107</v>
      </c>
      <c r="E7418" s="35" t="s">
        <v>173</v>
      </c>
      <c r="F7418" s="46">
        <f>IF(Cadastro_Cargas!$E$12=0,0,IF(Perfil_Area!$D$16=0,0,MIN(Cadastro_Cargas!$E$12,MAX(Cadastro_Cargas!$F$12,Perfil_Area!$D$16*RANDBETWEEN(85,115)/100))))</f>
        <v>0.2</v>
      </c>
    </row>
    <row r="7419" ht="15.0" customHeight="1">
      <c r="A7419" s="45">
        <v>45680.0416666667</v>
      </c>
      <c r="B7419" s="35">
        <v>1.0</v>
      </c>
      <c r="C7419" s="35" t="s">
        <v>129</v>
      </c>
      <c r="D7419" s="39" t="s">
        <v>31</v>
      </c>
      <c r="E7419" s="35" t="s">
        <v>174</v>
      </c>
      <c r="F7419" s="46">
        <f>IF(Cadastro_Cargas!$E$13=0,0,IF(Perfil_Area!$D$4=0,0,MIN(Cadastro_Cargas!$E$13,MAX(Cadastro_Cargas!$F$13,Perfil_Area!$D$4*RANDBETWEEN(85,115)/100))))</f>
        <v>1.1175</v>
      </c>
    </row>
    <row r="7420" ht="15.0" customHeight="1">
      <c r="A7420" s="45">
        <v>45680.0416666667</v>
      </c>
      <c r="B7420" s="35">
        <v>1.0</v>
      </c>
      <c r="C7420" s="35" t="s">
        <v>129</v>
      </c>
      <c r="D7420" s="40" t="s">
        <v>44</v>
      </c>
      <c r="E7420" s="35" t="s">
        <v>174</v>
      </c>
      <c r="F7420" s="46">
        <f>IF(Cadastro_Cargas!$E$14=0,0,IF(Perfil_Area!$D$6=0,0,MIN(Cadastro_Cargas!$E$14,MAX(Cadastro_Cargas!$F$14,Perfil_Area!$D$6*RANDBETWEEN(85,115)/100))))</f>
        <v>0.42946</v>
      </c>
    </row>
    <row r="7421" ht="15.0" customHeight="1">
      <c r="A7421" s="45">
        <v>45680.0416666667</v>
      </c>
      <c r="B7421" s="35">
        <v>1.0</v>
      </c>
      <c r="C7421" s="35" t="s">
        <v>129</v>
      </c>
      <c r="D7421" s="41" t="s">
        <v>56</v>
      </c>
      <c r="E7421" s="35" t="s">
        <v>174</v>
      </c>
      <c r="F7421" s="46">
        <f>IF(Cadastro_Cargas!$E$15=0,0,IF(Perfil_Area!$D$8=0,0,MIN(Cadastro_Cargas!$E$15,MAX(Cadastro_Cargas!$F$15,Perfil_Area!$D$8*RANDBETWEEN(85,115)/100))))</f>
        <v>0.3024</v>
      </c>
    </row>
    <row r="7422" ht="15.0" customHeight="1">
      <c r="A7422" s="45">
        <v>45680.0833333333</v>
      </c>
      <c r="B7422" s="35">
        <v>2.0</v>
      </c>
      <c r="C7422" s="35" t="s">
        <v>128</v>
      </c>
      <c r="D7422" s="36" t="s">
        <v>104</v>
      </c>
      <c r="E7422" s="35" t="s">
        <v>173</v>
      </c>
      <c r="F7422" s="46">
        <f>IF(Cadastro_Cargas!$E$2=0,0,IF(Perfil_Area!$E$9=0,0,MIN(Cadastro_Cargas!$E$2,MAX(Cadastro_Cargas!$F$2,Perfil_Area!$E$9*RANDBETWEEN(85,115)/100))))</f>
        <v>4</v>
      </c>
    </row>
    <row r="7423" ht="15.0" customHeight="1">
      <c r="A7423" s="45">
        <v>45680.0833333333</v>
      </c>
      <c r="B7423" s="35">
        <v>2.0</v>
      </c>
      <c r="C7423" s="35" t="s">
        <v>128</v>
      </c>
      <c r="D7423" s="36" t="s">
        <v>105</v>
      </c>
      <c r="E7423" s="35" t="s">
        <v>173</v>
      </c>
      <c r="F7423" s="46">
        <f>IF(Cadastro_Cargas!$E$3=0,0,IF(Perfil_Area!$E$11=0,0,MIN(Cadastro_Cargas!$E$3,MAX(Cadastro_Cargas!$F$3,Perfil_Area!$E$11*RANDBETWEEN(85,115)/100))))</f>
        <v>0</v>
      </c>
    </row>
    <row r="7424" ht="15.0" customHeight="1">
      <c r="A7424" s="45">
        <v>45680.0833333333</v>
      </c>
      <c r="B7424" s="35">
        <v>2.0</v>
      </c>
      <c r="C7424" s="35" t="s">
        <v>128</v>
      </c>
      <c r="D7424" s="36" t="s">
        <v>106</v>
      </c>
      <c r="E7424" s="35" t="s">
        <v>173</v>
      </c>
      <c r="F7424" s="46">
        <f>IF(Cadastro_Cargas!$E$4=0,0,IF(Perfil_Area!$E$13=0,0,MIN(Cadastro_Cargas!$E$4,MAX(Cadastro_Cargas!$F$4,Perfil_Area!$E$13*RANDBETWEEN(85,115)/100))))</f>
        <v>0</v>
      </c>
    </row>
    <row r="7425" ht="15.0" customHeight="1">
      <c r="A7425" s="45">
        <v>45680.0833333333</v>
      </c>
      <c r="B7425" s="35">
        <v>2.0</v>
      </c>
      <c r="C7425" s="35" t="s">
        <v>128</v>
      </c>
      <c r="D7425" s="36" t="s">
        <v>107</v>
      </c>
      <c r="E7425" s="35" t="s">
        <v>173</v>
      </c>
      <c r="F7425" s="46">
        <f>IF(Cadastro_Cargas!$E$5=0,0,IF(Perfil_Area!$E$15=0,0,MIN(Cadastro_Cargas!$E$5,MAX(Cadastro_Cargas!$F$5,Perfil_Area!$E$15*RANDBETWEEN(85,115)/100))))</f>
        <v>0.194</v>
      </c>
    </row>
    <row r="7426" ht="15.0" customHeight="1">
      <c r="A7426" s="45">
        <v>45680.0833333333</v>
      </c>
      <c r="B7426" s="35">
        <v>2.0</v>
      </c>
      <c r="C7426" s="35" t="s">
        <v>128</v>
      </c>
      <c r="D7426" s="39" t="s">
        <v>31</v>
      </c>
      <c r="E7426" s="35" t="s">
        <v>174</v>
      </c>
      <c r="F7426" s="46">
        <f>IF(Cadastro_Cargas!$E$6=0,0,IF(Perfil_Area!$E$3=0,0,MIN(Cadastro_Cargas!$E$6,MAX(Cadastro_Cargas!$F$6,Perfil_Area!$E$3*RANDBETWEEN(85,115)/100))))</f>
        <v>0.606</v>
      </c>
    </row>
    <row r="7427" ht="15.0" customHeight="1">
      <c r="A7427" s="45">
        <v>45680.0833333333</v>
      </c>
      <c r="B7427" s="35">
        <v>2.0</v>
      </c>
      <c r="C7427" s="35" t="s">
        <v>128</v>
      </c>
      <c r="D7427" s="40" t="s">
        <v>44</v>
      </c>
      <c r="E7427" s="35" t="s">
        <v>174</v>
      </c>
      <c r="F7427" s="46">
        <f>IF(Cadastro_Cargas!$E$7=0,0,IF(Perfil_Area!$E$5=0,0,MIN(Cadastro_Cargas!$E$7,MAX(Cadastro_Cargas!$F$7,Perfil_Area!$E$5*RANDBETWEEN(85,115)/100))))</f>
        <v>0.30414</v>
      </c>
    </row>
    <row r="7428" ht="15.0" customHeight="1">
      <c r="A7428" s="45">
        <v>45680.0833333333</v>
      </c>
      <c r="B7428" s="35">
        <v>2.0</v>
      </c>
      <c r="C7428" s="35" t="s">
        <v>128</v>
      </c>
      <c r="D7428" s="41" t="s">
        <v>56</v>
      </c>
      <c r="E7428" s="35" t="s">
        <v>174</v>
      </c>
      <c r="F7428" s="46">
        <f>IF(Cadastro_Cargas!$E$8=0,0,IF(Perfil_Area!$E$7=0,0,MIN(Cadastro_Cargas!$E$8,MAX(Cadastro_Cargas!$F$8,Perfil_Area!$E$7*RANDBETWEEN(85,115)/100))))</f>
        <v>0.16192</v>
      </c>
    </row>
    <row r="7429" ht="15.0" customHeight="1">
      <c r="A7429" s="45">
        <v>45680.0833333333</v>
      </c>
      <c r="B7429" s="35">
        <v>2.0</v>
      </c>
      <c r="C7429" s="35" t="s">
        <v>129</v>
      </c>
      <c r="D7429" s="36" t="s">
        <v>104</v>
      </c>
      <c r="E7429" s="35" t="s">
        <v>173</v>
      </c>
      <c r="F7429" s="46">
        <f>IF(Cadastro_Cargas!$E$9=0,0,IF(Perfil_Area!$E$10=0,0,MIN(Cadastro_Cargas!$E$9,MAX(Cadastro_Cargas!$F$9,Perfil_Area!$E$10*RANDBETWEEN(85,115)/100))))</f>
        <v>8</v>
      </c>
    </row>
    <row r="7430" ht="15.0" customHeight="1">
      <c r="A7430" s="45">
        <v>45680.0833333333</v>
      </c>
      <c r="B7430" s="35">
        <v>2.0</v>
      </c>
      <c r="C7430" s="35" t="s">
        <v>129</v>
      </c>
      <c r="D7430" s="36" t="s">
        <v>105</v>
      </c>
      <c r="E7430" s="35" t="s">
        <v>173</v>
      </c>
      <c r="F7430" s="46">
        <f>IF(Cadastro_Cargas!$E$10=0,0,IF(Perfil_Area!$E$12=0,0,MIN(Cadastro_Cargas!$E$10,MAX(Cadastro_Cargas!$F$10,Perfil_Area!$E$12*RANDBETWEEN(85,115)/100))))</f>
        <v>0</v>
      </c>
    </row>
    <row r="7431" ht="15.0" customHeight="1">
      <c r="A7431" s="45">
        <v>45680.0833333333</v>
      </c>
      <c r="B7431" s="35">
        <v>2.0</v>
      </c>
      <c r="C7431" s="35" t="s">
        <v>129</v>
      </c>
      <c r="D7431" s="36" t="s">
        <v>106</v>
      </c>
      <c r="E7431" s="35" t="s">
        <v>173</v>
      </c>
      <c r="F7431" s="46">
        <f>IF(Cadastro_Cargas!$E$11=0,0,IF(Perfil_Area!$E$14=0,0,MIN(Cadastro_Cargas!$E$11,MAX(Cadastro_Cargas!$F$11,Perfil_Area!$E$14*RANDBETWEEN(85,115)/100))))</f>
        <v>2.367013373</v>
      </c>
    </row>
    <row r="7432" ht="15.0" customHeight="1">
      <c r="A7432" s="45">
        <v>45680.0833333333</v>
      </c>
      <c r="B7432" s="35">
        <v>2.0</v>
      </c>
      <c r="C7432" s="35" t="s">
        <v>129</v>
      </c>
      <c r="D7432" s="36" t="s">
        <v>107</v>
      </c>
      <c r="E7432" s="35" t="s">
        <v>173</v>
      </c>
      <c r="F7432" s="46">
        <f>IF(Cadastro_Cargas!$E$12=0,0,IF(Perfil_Area!$E$16=0,0,MIN(Cadastro_Cargas!$E$12,MAX(Cadastro_Cargas!$F$12,Perfil_Area!$E$16*RANDBETWEEN(85,115)/100))))</f>
        <v>0.2</v>
      </c>
    </row>
    <row r="7433" ht="15.0" customHeight="1">
      <c r="A7433" s="45">
        <v>45680.0833333333</v>
      </c>
      <c r="B7433" s="35">
        <v>2.0</v>
      </c>
      <c r="C7433" s="35" t="s">
        <v>129</v>
      </c>
      <c r="D7433" s="39" t="s">
        <v>31</v>
      </c>
      <c r="E7433" s="35" t="s">
        <v>174</v>
      </c>
      <c r="F7433" s="46">
        <f>IF(Cadastro_Cargas!$E$13=0,0,IF(Perfil_Area!$E$4=0,0,MIN(Cadastro_Cargas!$E$13,MAX(Cadastro_Cargas!$F$13,Perfil_Area!$E$4*RANDBETWEEN(85,115)/100))))</f>
        <v>1.1175</v>
      </c>
    </row>
    <row r="7434" ht="15.0" customHeight="1">
      <c r="A7434" s="45">
        <v>45680.0833333333</v>
      </c>
      <c r="B7434" s="35">
        <v>2.0</v>
      </c>
      <c r="C7434" s="35" t="s">
        <v>129</v>
      </c>
      <c r="D7434" s="40" t="s">
        <v>44</v>
      </c>
      <c r="E7434" s="35" t="s">
        <v>174</v>
      </c>
      <c r="F7434" s="46">
        <f>IF(Cadastro_Cargas!$E$14=0,0,IF(Perfil_Area!$E$6=0,0,MIN(Cadastro_Cargas!$E$14,MAX(Cadastro_Cargas!$F$14,Perfil_Area!$E$6*RANDBETWEEN(85,115)/100))))</f>
        <v>0.3743</v>
      </c>
    </row>
    <row r="7435" ht="15.0" customHeight="1">
      <c r="A7435" s="45">
        <v>45680.0833333333</v>
      </c>
      <c r="B7435" s="35">
        <v>2.0</v>
      </c>
      <c r="C7435" s="35" t="s">
        <v>129</v>
      </c>
      <c r="D7435" s="41" t="s">
        <v>56</v>
      </c>
      <c r="E7435" s="35" t="s">
        <v>174</v>
      </c>
      <c r="F7435" s="46">
        <f>IF(Cadastro_Cargas!$E$15=0,0,IF(Perfil_Area!$E$8=0,0,MIN(Cadastro_Cargas!$E$15,MAX(Cadastro_Cargas!$F$15,Perfil_Area!$E$8*RANDBETWEEN(85,115)/100))))</f>
        <v>0.336</v>
      </c>
    </row>
    <row r="7436" ht="15.0" customHeight="1">
      <c r="A7436" s="45">
        <v>45680.125</v>
      </c>
      <c r="B7436" s="35">
        <v>3.0</v>
      </c>
      <c r="C7436" s="35" t="s">
        <v>128</v>
      </c>
      <c r="D7436" s="36" t="s">
        <v>104</v>
      </c>
      <c r="E7436" s="35" t="s">
        <v>173</v>
      </c>
      <c r="F7436" s="46">
        <f>IF(Cadastro_Cargas!$E$2=0,0,IF(Perfil_Area!$F$9=0,0,MIN(Cadastro_Cargas!$E$2,MAX(Cadastro_Cargas!$F$2,Perfil_Area!$F$9*RANDBETWEEN(85,115)/100))))</f>
        <v>4</v>
      </c>
    </row>
    <row r="7437" ht="15.0" customHeight="1">
      <c r="A7437" s="45">
        <v>45680.125</v>
      </c>
      <c r="B7437" s="35">
        <v>3.0</v>
      </c>
      <c r="C7437" s="35" t="s">
        <v>128</v>
      </c>
      <c r="D7437" s="36" t="s">
        <v>105</v>
      </c>
      <c r="E7437" s="35" t="s">
        <v>173</v>
      </c>
      <c r="F7437" s="46">
        <f>IF(Cadastro_Cargas!$E$3=0,0,IF(Perfil_Area!$F$11=0,0,MIN(Cadastro_Cargas!$E$3,MAX(Cadastro_Cargas!$F$3,Perfil_Area!$F$11*RANDBETWEEN(85,115)/100))))</f>
        <v>0</v>
      </c>
    </row>
    <row r="7438" ht="15.0" customHeight="1">
      <c r="A7438" s="45">
        <v>45680.125</v>
      </c>
      <c r="B7438" s="35">
        <v>3.0</v>
      </c>
      <c r="C7438" s="35" t="s">
        <v>128</v>
      </c>
      <c r="D7438" s="36" t="s">
        <v>106</v>
      </c>
      <c r="E7438" s="35" t="s">
        <v>173</v>
      </c>
      <c r="F7438" s="46">
        <f>IF(Cadastro_Cargas!$E$4=0,0,IF(Perfil_Area!$F$13=0,0,MIN(Cadastro_Cargas!$E$4,MAX(Cadastro_Cargas!$F$4,Perfil_Area!$F$13*RANDBETWEEN(85,115)/100))))</f>
        <v>0</v>
      </c>
    </row>
    <row r="7439" ht="15.0" customHeight="1">
      <c r="A7439" s="45">
        <v>45680.125</v>
      </c>
      <c r="B7439" s="35">
        <v>3.0</v>
      </c>
      <c r="C7439" s="35" t="s">
        <v>128</v>
      </c>
      <c r="D7439" s="36" t="s">
        <v>107</v>
      </c>
      <c r="E7439" s="35" t="s">
        <v>173</v>
      </c>
      <c r="F7439" s="46">
        <f>IF(Cadastro_Cargas!$E$5=0,0,IF(Perfil_Area!$F$15=0,0,MIN(Cadastro_Cargas!$E$5,MAX(Cadastro_Cargas!$F$5,Perfil_Area!$F$15*RANDBETWEEN(85,115)/100))))</f>
        <v>0.2</v>
      </c>
    </row>
    <row r="7440" ht="15.0" customHeight="1">
      <c r="A7440" s="45">
        <v>45680.125</v>
      </c>
      <c r="B7440" s="35">
        <v>3.0</v>
      </c>
      <c r="C7440" s="35" t="s">
        <v>128</v>
      </c>
      <c r="D7440" s="39" t="s">
        <v>31</v>
      </c>
      <c r="E7440" s="35" t="s">
        <v>174</v>
      </c>
      <c r="F7440" s="46">
        <f>IF(Cadastro_Cargas!$E$6=0,0,IF(Perfil_Area!$F$3=0,0,MIN(Cadastro_Cargas!$E$6,MAX(Cadastro_Cargas!$F$6,Perfil_Area!$F$3*RANDBETWEEN(85,115)/100))))</f>
        <v>0.606</v>
      </c>
    </row>
    <row r="7441" ht="15.0" customHeight="1">
      <c r="A7441" s="45">
        <v>45680.125</v>
      </c>
      <c r="B7441" s="35">
        <v>3.0</v>
      </c>
      <c r="C7441" s="35" t="s">
        <v>128</v>
      </c>
      <c r="D7441" s="40" t="s">
        <v>44</v>
      </c>
      <c r="E7441" s="35" t="s">
        <v>174</v>
      </c>
      <c r="F7441" s="46">
        <f>IF(Cadastro_Cargas!$E$7=0,0,IF(Perfil_Area!$F$5=0,0,MIN(Cadastro_Cargas!$E$7,MAX(Cadastro_Cargas!$F$7,Perfil_Area!$F$5*RANDBETWEEN(85,115)/100))))</f>
        <v>0.24934</v>
      </c>
    </row>
    <row r="7442" ht="15.0" customHeight="1">
      <c r="A7442" s="45">
        <v>45680.125</v>
      </c>
      <c r="B7442" s="35">
        <v>3.0</v>
      </c>
      <c r="C7442" s="35" t="s">
        <v>128</v>
      </c>
      <c r="D7442" s="41" t="s">
        <v>56</v>
      </c>
      <c r="E7442" s="35" t="s">
        <v>174</v>
      </c>
      <c r="F7442" s="46">
        <f>IF(Cadastro_Cargas!$E$8=0,0,IF(Perfil_Area!$F$7=0,0,MIN(Cadastro_Cargas!$E$8,MAX(Cadastro_Cargas!$F$8,Perfil_Area!$F$7*RANDBETWEEN(85,115)/100))))</f>
        <v>0.176</v>
      </c>
    </row>
    <row r="7443" ht="15.0" customHeight="1">
      <c r="A7443" s="45">
        <v>45680.125</v>
      </c>
      <c r="B7443" s="35">
        <v>3.0</v>
      </c>
      <c r="C7443" s="35" t="s">
        <v>129</v>
      </c>
      <c r="D7443" s="36" t="s">
        <v>104</v>
      </c>
      <c r="E7443" s="35" t="s">
        <v>173</v>
      </c>
      <c r="F7443" s="46">
        <f>IF(Cadastro_Cargas!$E$9=0,0,IF(Perfil_Area!$F$10=0,0,MIN(Cadastro_Cargas!$E$9,MAX(Cadastro_Cargas!$F$9,Perfil_Area!$F$10*RANDBETWEEN(85,115)/100))))</f>
        <v>7.28</v>
      </c>
    </row>
    <row r="7444" ht="15.0" customHeight="1">
      <c r="A7444" s="45">
        <v>45680.125</v>
      </c>
      <c r="B7444" s="35">
        <v>3.0</v>
      </c>
      <c r="C7444" s="35" t="s">
        <v>129</v>
      </c>
      <c r="D7444" s="36" t="s">
        <v>105</v>
      </c>
      <c r="E7444" s="35" t="s">
        <v>173</v>
      </c>
      <c r="F7444" s="46">
        <f>IF(Cadastro_Cargas!$E$10=0,0,IF(Perfil_Area!$F$12=0,0,MIN(Cadastro_Cargas!$E$10,MAX(Cadastro_Cargas!$F$10,Perfil_Area!$F$12*RANDBETWEEN(85,115)/100))))</f>
        <v>0</v>
      </c>
    </row>
    <row r="7445" ht="15.0" customHeight="1">
      <c r="A7445" s="45">
        <v>45680.125</v>
      </c>
      <c r="B7445" s="35">
        <v>3.0</v>
      </c>
      <c r="C7445" s="35" t="s">
        <v>129</v>
      </c>
      <c r="D7445" s="36" t="s">
        <v>106</v>
      </c>
      <c r="E7445" s="35" t="s">
        <v>173</v>
      </c>
      <c r="F7445" s="46">
        <f>IF(Cadastro_Cargas!$E$11=0,0,IF(Perfil_Area!$F$14=0,0,MIN(Cadastro_Cargas!$E$11,MAX(Cadastro_Cargas!$F$11,Perfil_Area!$F$14*RANDBETWEEN(85,115)/100))))</f>
        <v>2.367013373</v>
      </c>
    </row>
    <row r="7446" ht="15.0" customHeight="1">
      <c r="A7446" s="45">
        <v>45680.125</v>
      </c>
      <c r="B7446" s="35">
        <v>3.0</v>
      </c>
      <c r="C7446" s="35" t="s">
        <v>129</v>
      </c>
      <c r="D7446" s="36" t="s">
        <v>107</v>
      </c>
      <c r="E7446" s="35" t="s">
        <v>173</v>
      </c>
      <c r="F7446" s="46">
        <f>IF(Cadastro_Cargas!$E$12=0,0,IF(Perfil_Area!$F$16=0,0,MIN(Cadastro_Cargas!$E$12,MAX(Cadastro_Cargas!$F$12,Perfil_Area!$F$16*RANDBETWEEN(85,115)/100))))</f>
        <v>0.192</v>
      </c>
    </row>
    <row r="7447" ht="15.0" customHeight="1">
      <c r="A7447" s="45">
        <v>45680.125</v>
      </c>
      <c r="B7447" s="35">
        <v>3.0</v>
      </c>
      <c r="C7447" s="35" t="s">
        <v>129</v>
      </c>
      <c r="D7447" s="39" t="s">
        <v>31</v>
      </c>
      <c r="E7447" s="35" t="s">
        <v>174</v>
      </c>
      <c r="F7447" s="46">
        <f>IF(Cadastro_Cargas!$E$13=0,0,IF(Perfil_Area!$F$4=0,0,MIN(Cadastro_Cargas!$E$13,MAX(Cadastro_Cargas!$F$13,Perfil_Area!$F$4*RANDBETWEEN(85,115)/100))))</f>
        <v>1.1175</v>
      </c>
    </row>
    <row r="7448" ht="15.0" customHeight="1">
      <c r="A7448" s="45">
        <v>45680.125</v>
      </c>
      <c r="B7448" s="35">
        <v>3.0</v>
      </c>
      <c r="C7448" s="35" t="s">
        <v>129</v>
      </c>
      <c r="D7448" s="40" t="s">
        <v>44</v>
      </c>
      <c r="E7448" s="35" t="s">
        <v>174</v>
      </c>
      <c r="F7448" s="46">
        <f>IF(Cadastro_Cargas!$E$14=0,0,IF(Perfil_Area!$F$6=0,0,MIN(Cadastro_Cargas!$E$14,MAX(Cadastro_Cargas!$F$14,Perfil_Area!$F$6*RANDBETWEEN(85,115)/100))))</f>
        <v>0.40582</v>
      </c>
    </row>
    <row r="7449" ht="15.0" customHeight="1">
      <c r="A7449" s="45">
        <v>45680.125</v>
      </c>
      <c r="B7449" s="35">
        <v>3.0</v>
      </c>
      <c r="C7449" s="35" t="s">
        <v>129</v>
      </c>
      <c r="D7449" s="41" t="s">
        <v>56</v>
      </c>
      <c r="E7449" s="35" t="s">
        <v>174</v>
      </c>
      <c r="F7449" s="46">
        <f>IF(Cadastro_Cargas!$E$15=0,0,IF(Perfil_Area!$F$8=0,0,MIN(Cadastro_Cargas!$E$15,MAX(Cadastro_Cargas!$F$15,Perfil_Area!$F$8*RANDBETWEEN(85,115)/100))))</f>
        <v>0.32256</v>
      </c>
    </row>
    <row r="7450" ht="15.0" customHeight="1">
      <c r="A7450" s="45">
        <v>45680.1666666667</v>
      </c>
      <c r="B7450" s="35">
        <v>4.0</v>
      </c>
      <c r="C7450" s="35" t="s">
        <v>128</v>
      </c>
      <c r="D7450" s="36" t="s">
        <v>104</v>
      </c>
      <c r="E7450" s="35" t="s">
        <v>173</v>
      </c>
      <c r="F7450" s="46">
        <f>IF(Cadastro_Cargas!$E$2=0,0,IF(Perfil_Area!$G$9=0,0,MIN(Cadastro_Cargas!$E$2,MAX(Cadastro_Cargas!$F$2,Perfil_Area!$G$9*RANDBETWEEN(85,115)/100))))</f>
        <v>3.64</v>
      </c>
    </row>
    <row r="7451" ht="15.0" customHeight="1">
      <c r="A7451" s="45">
        <v>45680.1666666667</v>
      </c>
      <c r="B7451" s="35">
        <v>4.0</v>
      </c>
      <c r="C7451" s="35" t="s">
        <v>128</v>
      </c>
      <c r="D7451" s="36" t="s">
        <v>105</v>
      </c>
      <c r="E7451" s="35" t="s">
        <v>173</v>
      </c>
      <c r="F7451" s="46">
        <f>IF(Cadastro_Cargas!$E$3=0,0,IF(Perfil_Area!$G$11=0,0,MIN(Cadastro_Cargas!$E$3,MAX(Cadastro_Cargas!$F$3,Perfil_Area!$G$11*RANDBETWEEN(85,115)/100))))</f>
        <v>0</v>
      </c>
    </row>
    <row r="7452" ht="15.0" customHeight="1">
      <c r="A7452" s="45">
        <v>45680.1666666667</v>
      </c>
      <c r="B7452" s="35">
        <v>4.0</v>
      </c>
      <c r="C7452" s="35" t="s">
        <v>128</v>
      </c>
      <c r="D7452" s="36" t="s">
        <v>106</v>
      </c>
      <c r="E7452" s="35" t="s">
        <v>173</v>
      </c>
      <c r="F7452" s="46">
        <f>IF(Cadastro_Cargas!$E$4=0,0,IF(Perfil_Area!$G$13=0,0,MIN(Cadastro_Cargas!$E$4,MAX(Cadastro_Cargas!$F$4,Perfil_Area!$G$13*RANDBETWEEN(85,115)/100))))</f>
        <v>0</v>
      </c>
    </row>
    <row r="7453" ht="15.0" customHeight="1">
      <c r="A7453" s="45">
        <v>45680.1666666667</v>
      </c>
      <c r="B7453" s="35">
        <v>4.0</v>
      </c>
      <c r="C7453" s="35" t="s">
        <v>128</v>
      </c>
      <c r="D7453" s="36" t="s">
        <v>107</v>
      </c>
      <c r="E7453" s="35" t="s">
        <v>173</v>
      </c>
      <c r="F7453" s="46">
        <f>IF(Cadastro_Cargas!$E$5=0,0,IF(Perfil_Area!$G$15=0,0,MIN(Cadastro_Cargas!$E$5,MAX(Cadastro_Cargas!$F$5,Perfil_Area!$G$15*RANDBETWEEN(85,115)/100))))</f>
        <v>0.184</v>
      </c>
    </row>
    <row r="7454" ht="15.0" customHeight="1">
      <c r="A7454" s="45">
        <v>45680.1666666667</v>
      </c>
      <c r="B7454" s="35">
        <v>4.0</v>
      </c>
      <c r="C7454" s="35" t="s">
        <v>128</v>
      </c>
      <c r="D7454" s="39" t="s">
        <v>31</v>
      </c>
      <c r="E7454" s="35" t="s">
        <v>174</v>
      </c>
      <c r="F7454" s="46">
        <f>IF(Cadastro_Cargas!$E$6=0,0,IF(Perfil_Area!$G$3=0,0,MIN(Cadastro_Cargas!$E$6,MAX(Cadastro_Cargas!$F$6,Perfil_Area!$G$3*RANDBETWEEN(85,115)/100))))</f>
        <v>0.606</v>
      </c>
    </row>
    <row r="7455" ht="15.0" customHeight="1">
      <c r="A7455" s="45">
        <v>45680.1666666667</v>
      </c>
      <c r="B7455" s="35">
        <v>4.0</v>
      </c>
      <c r="C7455" s="35" t="s">
        <v>128</v>
      </c>
      <c r="D7455" s="40" t="s">
        <v>44</v>
      </c>
      <c r="E7455" s="35" t="s">
        <v>174</v>
      </c>
      <c r="F7455" s="46">
        <f>IF(Cadastro_Cargas!$E$7=0,0,IF(Perfil_Area!$G$5=0,0,MIN(Cadastro_Cargas!$E$7,MAX(Cadastro_Cargas!$F$7,Perfil_Area!$G$5*RANDBETWEEN(85,115)/100))))</f>
        <v>0.23838</v>
      </c>
    </row>
    <row r="7456" ht="15.0" customHeight="1">
      <c r="A7456" s="45">
        <v>45680.1666666667</v>
      </c>
      <c r="B7456" s="35">
        <v>4.0</v>
      </c>
      <c r="C7456" s="35" t="s">
        <v>128</v>
      </c>
      <c r="D7456" s="41" t="s">
        <v>56</v>
      </c>
      <c r="E7456" s="35" t="s">
        <v>174</v>
      </c>
      <c r="F7456" s="46">
        <f>IF(Cadastro_Cargas!$E$8=0,0,IF(Perfil_Area!$G$7=0,0,MIN(Cadastro_Cargas!$E$8,MAX(Cadastro_Cargas!$F$8,Perfil_Area!$G$7*RANDBETWEEN(85,115)/100))))</f>
        <v>0.1343</v>
      </c>
    </row>
    <row r="7457" ht="15.0" customHeight="1">
      <c r="A7457" s="45">
        <v>45680.1666666667</v>
      </c>
      <c r="B7457" s="35">
        <v>4.0</v>
      </c>
      <c r="C7457" s="35" t="s">
        <v>129</v>
      </c>
      <c r="D7457" s="36" t="s">
        <v>104</v>
      </c>
      <c r="E7457" s="35" t="s">
        <v>173</v>
      </c>
      <c r="F7457" s="46">
        <f>IF(Cadastro_Cargas!$E$9=0,0,IF(Perfil_Area!$G$10=0,0,MIN(Cadastro_Cargas!$E$9,MAX(Cadastro_Cargas!$F$9,Perfil_Area!$G$10*RANDBETWEEN(85,115)/100))))</f>
        <v>7.92</v>
      </c>
    </row>
    <row r="7458" ht="15.0" customHeight="1">
      <c r="A7458" s="45">
        <v>45680.1666666667</v>
      </c>
      <c r="B7458" s="35">
        <v>4.0</v>
      </c>
      <c r="C7458" s="35" t="s">
        <v>129</v>
      </c>
      <c r="D7458" s="36" t="s">
        <v>105</v>
      </c>
      <c r="E7458" s="35" t="s">
        <v>173</v>
      </c>
      <c r="F7458" s="46">
        <f>IF(Cadastro_Cargas!$E$10=0,0,IF(Perfil_Area!$G$12=0,0,MIN(Cadastro_Cargas!$E$10,MAX(Cadastro_Cargas!$F$10,Perfil_Area!$G$12*RANDBETWEEN(85,115)/100))))</f>
        <v>0</v>
      </c>
    </row>
    <row r="7459" ht="15.0" customHeight="1">
      <c r="A7459" s="45">
        <v>45680.1666666667</v>
      </c>
      <c r="B7459" s="35">
        <v>4.0</v>
      </c>
      <c r="C7459" s="35" t="s">
        <v>129</v>
      </c>
      <c r="D7459" s="36" t="s">
        <v>106</v>
      </c>
      <c r="E7459" s="35" t="s">
        <v>173</v>
      </c>
      <c r="F7459" s="46">
        <f>IF(Cadastro_Cargas!$E$11=0,0,IF(Perfil_Area!$G$14=0,0,MIN(Cadastro_Cargas!$E$11,MAX(Cadastro_Cargas!$F$11,Perfil_Area!$G$14*RANDBETWEEN(85,115)/100))))</f>
        <v>2.367013373</v>
      </c>
    </row>
    <row r="7460" ht="15.0" customHeight="1">
      <c r="A7460" s="45">
        <v>45680.1666666667</v>
      </c>
      <c r="B7460" s="35">
        <v>4.0</v>
      </c>
      <c r="C7460" s="35" t="s">
        <v>129</v>
      </c>
      <c r="D7460" s="36" t="s">
        <v>107</v>
      </c>
      <c r="E7460" s="35" t="s">
        <v>173</v>
      </c>
      <c r="F7460" s="46">
        <f>IF(Cadastro_Cargas!$E$12=0,0,IF(Perfil_Area!$G$16=0,0,MIN(Cadastro_Cargas!$E$12,MAX(Cadastro_Cargas!$F$12,Perfil_Area!$G$16*RANDBETWEEN(85,115)/100))))</f>
        <v>0.198</v>
      </c>
    </row>
    <row r="7461" ht="15.0" customHeight="1">
      <c r="A7461" s="45">
        <v>45680.1666666667</v>
      </c>
      <c r="B7461" s="35">
        <v>4.0</v>
      </c>
      <c r="C7461" s="35" t="s">
        <v>129</v>
      </c>
      <c r="D7461" s="39" t="s">
        <v>31</v>
      </c>
      <c r="E7461" s="35" t="s">
        <v>174</v>
      </c>
      <c r="F7461" s="46">
        <f>IF(Cadastro_Cargas!$E$13=0,0,IF(Perfil_Area!$G$4=0,0,MIN(Cadastro_Cargas!$E$13,MAX(Cadastro_Cargas!$F$13,Perfil_Area!$G$4*RANDBETWEEN(85,115)/100))))</f>
        <v>1.1175</v>
      </c>
    </row>
    <row r="7462" ht="15.0" customHeight="1">
      <c r="A7462" s="45">
        <v>45680.1666666667</v>
      </c>
      <c r="B7462" s="35">
        <v>4.0</v>
      </c>
      <c r="C7462" s="35" t="s">
        <v>129</v>
      </c>
      <c r="D7462" s="40" t="s">
        <v>44</v>
      </c>
      <c r="E7462" s="35" t="s">
        <v>174</v>
      </c>
      <c r="F7462" s="46">
        <f>IF(Cadastro_Cargas!$E$14=0,0,IF(Perfil_Area!$G$6=0,0,MIN(Cadastro_Cargas!$E$14,MAX(Cadastro_Cargas!$F$14,Perfil_Area!$G$6*RANDBETWEEN(85,115)/100))))</f>
        <v>0.38218</v>
      </c>
    </row>
    <row r="7463" ht="15.0" customHeight="1">
      <c r="A7463" s="45">
        <v>45680.1666666667</v>
      </c>
      <c r="B7463" s="35">
        <v>4.0</v>
      </c>
      <c r="C7463" s="35" t="s">
        <v>129</v>
      </c>
      <c r="D7463" s="41" t="s">
        <v>56</v>
      </c>
      <c r="E7463" s="35" t="s">
        <v>174</v>
      </c>
      <c r="F7463" s="46">
        <f>IF(Cadastro_Cargas!$E$15=0,0,IF(Perfil_Area!$G$8=0,0,MIN(Cadastro_Cargas!$E$15,MAX(Cadastro_Cargas!$F$15,Perfil_Area!$G$8*RANDBETWEEN(85,115)/100))))</f>
        <v>0.27234</v>
      </c>
    </row>
    <row r="7464" ht="15.0" customHeight="1">
      <c r="A7464" s="45">
        <v>45680.2083333333</v>
      </c>
      <c r="B7464" s="35">
        <v>5.0</v>
      </c>
      <c r="C7464" s="35" t="s">
        <v>128</v>
      </c>
      <c r="D7464" s="36" t="s">
        <v>104</v>
      </c>
      <c r="E7464" s="35" t="s">
        <v>173</v>
      </c>
      <c r="F7464" s="46">
        <f>IF(Cadastro_Cargas!$E$2=0,0,IF(Perfil_Area!$H$9=0,0,MIN(Cadastro_Cargas!$E$2,MAX(Cadastro_Cargas!$F$2,Perfil_Area!$H$9*RANDBETWEEN(85,115)/100))))</f>
        <v>0</v>
      </c>
    </row>
    <row r="7465" ht="15.0" customHeight="1">
      <c r="A7465" s="45">
        <v>45680.2083333333</v>
      </c>
      <c r="B7465" s="35">
        <v>5.0</v>
      </c>
      <c r="C7465" s="35" t="s">
        <v>128</v>
      </c>
      <c r="D7465" s="36" t="s">
        <v>105</v>
      </c>
      <c r="E7465" s="35" t="s">
        <v>173</v>
      </c>
      <c r="F7465" s="46">
        <f>IF(Cadastro_Cargas!$E$3=0,0,IF(Perfil_Area!$H$11=0,0,MIN(Cadastro_Cargas!$E$3,MAX(Cadastro_Cargas!$F$3,Perfil_Area!$H$11*RANDBETWEEN(85,115)/100))))</f>
        <v>0</v>
      </c>
    </row>
    <row r="7466" ht="15.0" customHeight="1">
      <c r="A7466" s="45">
        <v>45680.2083333333</v>
      </c>
      <c r="B7466" s="35">
        <v>5.0</v>
      </c>
      <c r="C7466" s="35" t="s">
        <v>128</v>
      </c>
      <c r="D7466" s="36" t="s">
        <v>106</v>
      </c>
      <c r="E7466" s="35" t="s">
        <v>173</v>
      </c>
      <c r="F7466" s="46">
        <f>IF(Cadastro_Cargas!$E$4=0,0,IF(Perfil_Area!$H$13=0,0,MIN(Cadastro_Cargas!$E$4,MAX(Cadastro_Cargas!$F$4,Perfil_Area!$H$13*RANDBETWEEN(85,115)/100))))</f>
        <v>0</v>
      </c>
    </row>
    <row r="7467" ht="15.0" customHeight="1">
      <c r="A7467" s="45">
        <v>45680.2083333333</v>
      </c>
      <c r="B7467" s="35">
        <v>5.0</v>
      </c>
      <c r="C7467" s="35" t="s">
        <v>128</v>
      </c>
      <c r="D7467" s="36" t="s">
        <v>107</v>
      </c>
      <c r="E7467" s="35" t="s">
        <v>173</v>
      </c>
      <c r="F7467" s="46">
        <f>IF(Cadastro_Cargas!$E$5=0,0,IF(Perfil_Area!$H$15=0,0,MIN(Cadastro_Cargas!$E$5,MAX(Cadastro_Cargas!$F$5,Perfil_Area!$H$15*RANDBETWEEN(85,115)/100))))</f>
        <v>0.2</v>
      </c>
    </row>
    <row r="7468" ht="15.0" customHeight="1">
      <c r="A7468" s="45">
        <v>45680.2083333333</v>
      </c>
      <c r="B7468" s="35">
        <v>5.0</v>
      </c>
      <c r="C7468" s="35" t="s">
        <v>128</v>
      </c>
      <c r="D7468" s="39" t="s">
        <v>31</v>
      </c>
      <c r="E7468" s="35" t="s">
        <v>174</v>
      </c>
      <c r="F7468" s="46">
        <f>IF(Cadastro_Cargas!$E$6=0,0,IF(Perfil_Area!$H$3=0,0,MIN(Cadastro_Cargas!$E$6,MAX(Cadastro_Cargas!$F$6,Perfil_Area!$H$3*RANDBETWEEN(85,115)/100))))</f>
        <v>0.606</v>
      </c>
    </row>
    <row r="7469" ht="15.0" customHeight="1">
      <c r="A7469" s="45">
        <v>45680.2083333333</v>
      </c>
      <c r="B7469" s="35">
        <v>5.0</v>
      </c>
      <c r="C7469" s="35" t="s">
        <v>128</v>
      </c>
      <c r="D7469" s="40" t="s">
        <v>44</v>
      </c>
      <c r="E7469" s="35" t="s">
        <v>174</v>
      </c>
      <c r="F7469" s="46">
        <f>IF(Cadastro_Cargas!$E$7=0,0,IF(Perfil_Area!$H$5=0,0,MIN(Cadastro_Cargas!$E$7,MAX(Cadastro_Cargas!$F$7,Perfil_Area!$H$5*RANDBETWEEN(85,115)/100))))</f>
        <v>0.354</v>
      </c>
    </row>
    <row r="7470" ht="15.0" customHeight="1">
      <c r="A7470" s="45">
        <v>45680.2083333333</v>
      </c>
      <c r="B7470" s="35">
        <v>5.0</v>
      </c>
      <c r="C7470" s="35" t="s">
        <v>128</v>
      </c>
      <c r="D7470" s="41" t="s">
        <v>56</v>
      </c>
      <c r="E7470" s="35" t="s">
        <v>174</v>
      </c>
      <c r="F7470" s="46">
        <f>IF(Cadastro_Cargas!$E$8=0,0,IF(Perfil_Area!$H$7=0,0,MIN(Cadastro_Cargas!$E$8,MAX(Cadastro_Cargas!$F$8,Perfil_Area!$H$7*RANDBETWEEN(85,115)/100))))</f>
        <v>0.10374</v>
      </c>
    </row>
    <row r="7471" ht="15.0" customHeight="1">
      <c r="A7471" s="45">
        <v>45680.2083333333</v>
      </c>
      <c r="B7471" s="35">
        <v>5.0</v>
      </c>
      <c r="C7471" s="35" t="s">
        <v>129</v>
      </c>
      <c r="D7471" s="36" t="s">
        <v>104</v>
      </c>
      <c r="E7471" s="35" t="s">
        <v>173</v>
      </c>
      <c r="F7471" s="46">
        <f>IF(Cadastro_Cargas!$E$9=0,0,IF(Perfil_Area!$H$10=0,0,MIN(Cadastro_Cargas!$E$9,MAX(Cadastro_Cargas!$F$9,Perfil_Area!$H$10*RANDBETWEEN(85,115)/100))))</f>
        <v>0</v>
      </c>
    </row>
    <row r="7472" ht="15.0" customHeight="1">
      <c r="A7472" s="45">
        <v>45680.2083333333</v>
      </c>
      <c r="B7472" s="35">
        <v>5.0</v>
      </c>
      <c r="C7472" s="35" t="s">
        <v>129</v>
      </c>
      <c r="D7472" s="36" t="s">
        <v>105</v>
      </c>
      <c r="E7472" s="35" t="s">
        <v>173</v>
      </c>
      <c r="F7472" s="46">
        <f>IF(Cadastro_Cargas!$E$10=0,0,IF(Perfil_Area!$H$12=0,0,MIN(Cadastro_Cargas!$E$10,MAX(Cadastro_Cargas!$F$10,Perfil_Area!$H$12*RANDBETWEEN(85,115)/100))))</f>
        <v>0</v>
      </c>
    </row>
    <row r="7473" ht="15.0" customHeight="1">
      <c r="A7473" s="45">
        <v>45680.2083333333</v>
      </c>
      <c r="B7473" s="35">
        <v>5.0</v>
      </c>
      <c r="C7473" s="35" t="s">
        <v>129</v>
      </c>
      <c r="D7473" s="36" t="s">
        <v>106</v>
      </c>
      <c r="E7473" s="35" t="s">
        <v>173</v>
      </c>
      <c r="F7473" s="46">
        <f>IF(Cadastro_Cargas!$E$11=0,0,IF(Perfil_Area!$H$14=0,0,MIN(Cadastro_Cargas!$E$11,MAX(Cadastro_Cargas!$F$11,Perfil_Area!$H$14*RANDBETWEEN(85,115)/100))))</f>
        <v>2.367013373</v>
      </c>
    </row>
    <row r="7474" ht="15.0" customHeight="1">
      <c r="A7474" s="45">
        <v>45680.2083333333</v>
      </c>
      <c r="B7474" s="35">
        <v>5.0</v>
      </c>
      <c r="C7474" s="35" t="s">
        <v>129</v>
      </c>
      <c r="D7474" s="36" t="s">
        <v>107</v>
      </c>
      <c r="E7474" s="35" t="s">
        <v>173</v>
      </c>
      <c r="F7474" s="46">
        <f>IF(Cadastro_Cargas!$E$12=0,0,IF(Perfil_Area!$H$16=0,0,MIN(Cadastro_Cargas!$E$12,MAX(Cadastro_Cargas!$F$12,Perfil_Area!$H$16*RANDBETWEEN(85,115)/100))))</f>
        <v>0.172</v>
      </c>
    </row>
    <row r="7475" ht="15.0" customHeight="1">
      <c r="A7475" s="45">
        <v>45680.2083333333</v>
      </c>
      <c r="B7475" s="35">
        <v>5.0</v>
      </c>
      <c r="C7475" s="35" t="s">
        <v>129</v>
      </c>
      <c r="D7475" s="39" t="s">
        <v>31</v>
      </c>
      <c r="E7475" s="35" t="s">
        <v>174</v>
      </c>
      <c r="F7475" s="46">
        <f>IF(Cadastro_Cargas!$E$13=0,0,IF(Perfil_Area!$H$4=0,0,MIN(Cadastro_Cargas!$E$13,MAX(Cadastro_Cargas!$F$13,Perfil_Area!$H$4*RANDBETWEEN(85,115)/100))))</f>
        <v>1.1175</v>
      </c>
    </row>
    <row r="7476" ht="15.0" customHeight="1">
      <c r="A7476" s="45">
        <v>45680.2083333333</v>
      </c>
      <c r="B7476" s="35">
        <v>5.0</v>
      </c>
      <c r="C7476" s="35" t="s">
        <v>129</v>
      </c>
      <c r="D7476" s="40" t="s">
        <v>44</v>
      </c>
      <c r="E7476" s="35" t="s">
        <v>174</v>
      </c>
      <c r="F7476" s="46">
        <f>IF(Cadastro_Cargas!$E$14=0,0,IF(Perfil_Area!$H$6=0,0,MIN(Cadastro_Cargas!$E$14,MAX(Cadastro_Cargas!$F$14,Perfil_Area!$H$6*RANDBETWEEN(85,115)/100))))</f>
        <v>0.514</v>
      </c>
    </row>
    <row r="7477" ht="15.0" customHeight="1">
      <c r="A7477" s="45">
        <v>45680.2083333333</v>
      </c>
      <c r="B7477" s="35">
        <v>5.0</v>
      </c>
      <c r="C7477" s="35" t="s">
        <v>129</v>
      </c>
      <c r="D7477" s="41" t="s">
        <v>56</v>
      </c>
      <c r="E7477" s="35" t="s">
        <v>174</v>
      </c>
      <c r="F7477" s="46">
        <f>IF(Cadastro_Cargas!$E$15=0,0,IF(Perfil_Area!$H$8=0,0,MIN(Cadastro_Cargas!$E$15,MAX(Cadastro_Cargas!$F$15,Perfil_Area!$H$8*RANDBETWEEN(85,115)/100))))</f>
        <v>0.20868</v>
      </c>
    </row>
    <row r="7478" ht="15.0" customHeight="1">
      <c r="A7478" s="45">
        <v>45680.25</v>
      </c>
      <c r="B7478" s="35">
        <v>6.0</v>
      </c>
      <c r="C7478" s="35" t="s">
        <v>128</v>
      </c>
      <c r="D7478" s="36" t="s">
        <v>104</v>
      </c>
      <c r="E7478" s="35" t="s">
        <v>173</v>
      </c>
      <c r="F7478" s="46">
        <f>IF(Cadastro_Cargas!$E$2=0,0,IF(Perfil_Area!$I$9=0,0,MIN(Cadastro_Cargas!$E$2,MAX(Cadastro_Cargas!$F$2,Perfil_Area!$I$9*RANDBETWEEN(85,115)/100))))</f>
        <v>0</v>
      </c>
    </row>
    <row r="7479" ht="15.0" customHeight="1">
      <c r="A7479" s="45">
        <v>45680.25</v>
      </c>
      <c r="B7479" s="35">
        <v>6.0</v>
      </c>
      <c r="C7479" s="35" t="s">
        <v>128</v>
      </c>
      <c r="D7479" s="36" t="s">
        <v>105</v>
      </c>
      <c r="E7479" s="35" t="s">
        <v>173</v>
      </c>
      <c r="F7479" s="46">
        <f>IF(Cadastro_Cargas!$E$3=0,0,IF(Perfil_Area!$I$11=0,0,MIN(Cadastro_Cargas!$E$3,MAX(Cadastro_Cargas!$F$3,Perfil_Area!$I$11*RANDBETWEEN(85,115)/100))))</f>
        <v>0</v>
      </c>
    </row>
    <row r="7480" ht="15.0" customHeight="1">
      <c r="A7480" s="45">
        <v>45680.25</v>
      </c>
      <c r="B7480" s="35">
        <v>6.0</v>
      </c>
      <c r="C7480" s="35" t="s">
        <v>128</v>
      </c>
      <c r="D7480" s="36" t="s">
        <v>106</v>
      </c>
      <c r="E7480" s="35" t="s">
        <v>173</v>
      </c>
      <c r="F7480" s="46">
        <f>IF(Cadastro_Cargas!$E$4=0,0,IF(Perfil_Area!$I$13=0,0,MIN(Cadastro_Cargas!$E$4,MAX(Cadastro_Cargas!$F$4,Perfil_Area!$I$13*RANDBETWEEN(85,115)/100))))</f>
        <v>0</v>
      </c>
    </row>
    <row r="7481" ht="15.0" customHeight="1">
      <c r="A7481" s="45">
        <v>45680.25</v>
      </c>
      <c r="B7481" s="35">
        <v>6.0</v>
      </c>
      <c r="C7481" s="35" t="s">
        <v>128</v>
      </c>
      <c r="D7481" s="36" t="s">
        <v>107</v>
      </c>
      <c r="E7481" s="35" t="s">
        <v>173</v>
      </c>
      <c r="F7481" s="46">
        <f>IF(Cadastro_Cargas!$E$5=0,0,IF(Perfil_Area!$I$15=0,0,MIN(Cadastro_Cargas!$E$5,MAX(Cadastro_Cargas!$F$5,Perfil_Area!$I$15*RANDBETWEEN(85,115)/100))))</f>
        <v>0.2</v>
      </c>
    </row>
    <row r="7482" ht="15.0" customHeight="1">
      <c r="A7482" s="45">
        <v>45680.25</v>
      </c>
      <c r="B7482" s="35">
        <v>6.0</v>
      </c>
      <c r="C7482" s="35" t="s">
        <v>128</v>
      </c>
      <c r="D7482" s="39" t="s">
        <v>31</v>
      </c>
      <c r="E7482" s="35" t="s">
        <v>174</v>
      </c>
      <c r="F7482" s="46">
        <f>IF(Cadastro_Cargas!$E$6=0,0,IF(Perfil_Area!$I$3=0,0,MIN(Cadastro_Cargas!$E$6,MAX(Cadastro_Cargas!$F$6,Perfil_Area!$I$3*RANDBETWEEN(85,115)/100))))</f>
        <v>0.606</v>
      </c>
    </row>
    <row r="7483" ht="15.0" customHeight="1">
      <c r="A7483" s="45">
        <v>45680.25</v>
      </c>
      <c r="B7483" s="35">
        <v>6.0</v>
      </c>
      <c r="C7483" s="35" t="s">
        <v>128</v>
      </c>
      <c r="D7483" s="40" t="s">
        <v>44</v>
      </c>
      <c r="E7483" s="35" t="s">
        <v>174</v>
      </c>
      <c r="F7483" s="46">
        <f>IF(Cadastro_Cargas!$E$7=0,0,IF(Perfil_Area!$I$5=0,0,MIN(Cadastro_Cargas!$E$7,MAX(Cadastro_Cargas!$F$7,Perfil_Area!$I$5*RANDBETWEEN(85,115)/100))))</f>
        <v>0.354</v>
      </c>
    </row>
    <row r="7484" ht="15.0" customHeight="1">
      <c r="A7484" s="45">
        <v>45680.25</v>
      </c>
      <c r="B7484" s="35">
        <v>6.0</v>
      </c>
      <c r="C7484" s="35" t="s">
        <v>128</v>
      </c>
      <c r="D7484" s="41" t="s">
        <v>56</v>
      </c>
      <c r="E7484" s="35" t="s">
        <v>174</v>
      </c>
      <c r="F7484" s="46">
        <f>IF(Cadastro_Cargas!$E$8=0,0,IF(Perfil_Area!$I$7=0,0,MIN(Cadastro_Cargas!$E$8,MAX(Cadastro_Cargas!$F$8,Perfil_Area!$I$7*RANDBETWEEN(85,115)/100))))</f>
        <v>0.0528</v>
      </c>
    </row>
    <row r="7485" ht="15.0" customHeight="1">
      <c r="A7485" s="45">
        <v>45680.25</v>
      </c>
      <c r="B7485" s="35">
        <v>6.0</v>
      </c>
      <c r="C7485" s="35" t="s">
        <v>129</v>
      </c>
      <c r="D7485" s="36" t="s">
        <v>104</v>
      </c>
      <c r="E7485" s="35" t="s">
        <v>173</v>
      </c>
      <c r="F7485" s="46">
        <f>IF(Cadastro_Cargas!$E$9=0,0,IF(Perfil_Area!$I$10=0,0,MIN(Cadastro_Cargas!$E$9,MAX(Cadastro_Cargas!$F$9,Perfil_Area!$I$10*RANDBETWEEN(85,115)/100))))</f>
        <v>0</v>
      </c>
    </row>
    <row r="7486" ht="15.0" customHeight="1">
      <c r="A7486" s="45">
        <v>45680.25</v>
      </c>
      <c r="B7486" s="35">
        <v>6.0</v>
      </c>
      <c r="C7486" s="35" t="s">
        <v>129</v>
      </c>
      <c r="D7486" s="36" t="s">
        <v>105</v>
      </c>
      <c r="E7486" s="35" t="s">
        <v>173</v>
      </c>
      <c r="F7486" s="46">
        <f>IF(Cadastro_Cargas!$E$10=0,0,IF(Perfil_Area!$I$12=0,0,MIN(Cadastro_Cargas!$E$10,MAX(Cadastro_Cargas!$F$10,Perfil_Area!$I$12*RANDBETWEEN(85,115)/100))))</f>
        <v>0</v>
      </c>
    </row>
    <row r="7487" ht="15.0" customHeight="1">
      <c r="A7487" s="45">
        <v>45680.25</v>
      </c>
      <c r="B7487" s="35">
        <v>6.0</v>
      </c>
      <c r="C7487" s="35" t="s">
        <v>129</v>
      </c>
      <c r="D7487" s="36" t="s">
        <v>106</v>
      </c>
      <c r="E7487" s="35" t="s">
        <v>173</v>
      </c>
      <c r="F7487" s="46">
        <f>IF(Cadastro_Cargas!$E$11=0,0,IF(Perfil_Area!$I$14=0,0,MIN(Cadastro_Cargas!$E$11,MAX(Cadastro_Cargas!$F$11,Perfil_Area!$I$14*RANDBETWEEN(85,115)/100))))</f>
        <v>2.367013373</v>
      </c>
    </row>
    <row r="7488" ht="15.0" customHeight="1">
      <c r="A7488" s="45">
        <v>45680.25</v>
      </c>
      <c r="B7488" s="35">
        <v>6.0</v>
      </c>
      <c r="C7488" s="35" t="s">
        <v>129</v>
      </c>
      <c r="D7488" s="36" t="s">
        <v>107</v>
      </c>
      <c r="E7488" s="35" t="s">
        <v>173</v>
      </c>
      <c r="F7488" s="46">
        <f>IF(Cadastro_Cargas!$E$12=0,0,IF(Perfil_Area!$I$16=0,0,MIN(Cadastro_Cargas!$E$12,MAX(Cadastro_Cargas!$F$12,Perfil_Area!$I$16*RANDBETWEEN(85,115)/100))))</f>
        <v>0.2</v>
      </c>
    </row>
    <row r="7489" ht="15.0" customHeight="1">
      <c r="A7489" s="45">
        <v>45680.25</v>
      </c>
      <c r="B7489" s="35">
        <v>6.0</v>
      </c>
      <c r="C7489" s="35" t="s">
        <v>129</v>
      </c>
      <c r="D7489" s="39" t="s">
        <v>31</v>
      </c>
      <c r="E7489" s="35" t="s">
        <v>174</v>
      </c>
      <c r="F7489" s="46">
        <f>IF(Cadastro_Cargas!$E$13=0,0,IF(Perfil_Area!$I$4=0,0,MIN(Cadastro_Cargas!$E$13,MAX(Cadastro_Cargas!$F$13,Perfil_Area!$I$4*RANDBETWEEN(85,115)/100))))</f>
        <v>1.1175</v>
      </c>
    </row>
    <row r="7490" ht="15.0" customHeight="1">
      <c r="A7490" s="45">
        <v>45680.25</v>
      </c>
      <c r="B7490" s="35">
        <v>6.0</v>
      </c>
      <c r="C7490" s="35" t="s">
        <v>129</v>
      </c>
      <c r="D7490" s="40" t="s">
        <v>44</v>
      </c>
      <c r="E7490" s="35" t="s">
        <v>174</v>
      </c>
      <c r="F7490" s="46">
        <f>IF(Cadastro_Cargas!$E$14=0,0,IF(Perfil_Area!$I$6=0,0,MIN(Cadastro_Cargas!$E$14,MAX(Cadastro_Cargas!$F$14,Perfil_Area!$I$6*RANDBETWEEN(85,115)/100))))</f>
        <v>0.514</v>
      </c>
    </row>
    <row r="7491" ht="15.0" customHeight="1">
      <c r="A7491" s="45">
        <v>45680.25</v>
      </c>
      <c r="B7491" s="35">
        <v>6.0</v>
      </c>
      <c r="C7491" s="35" t="s">
        <v>129</v>
      </c>
      <c r="D7491" s="41" t="s">
        <v>56</v>
      </c>
      <c r="E7491" s="35" t="s">
        <v>174</v>
      </c>
      <c r="F7491" s="46">
        <f>IF(Cadastro_Cargas!$E$15=0,0,IF(Perfil_Area!$I$8=0,0,MIN(Cadastro_Cargas!$E$15,MAX(Cadastro_Cargas!$F$15,Perfil_Area!$I$8*RANDBETWEEN(85,115)/100))))</f>
        <v>0.1008</v>
      </c>
    </row>
    <row r="7492" ht="15.0" customHeight="1">
      <c r="A7492" s="45">
        <v>45680.2916666667</v>
      </c>
      <c r="B7492" s="35">
        <v>7.0</v>
      </c>
      <c r="C7492" s="35" t="s">
        <v>128</v>
      </c>
      <c r="D7492" s="36" t="s">
        <v>104</v>
      </c>
      <c r="E7492" s="35" t="s">
        <v>173</v>
      </c>
      <c r="F7492" s="46">
        <f>IF(Cadastro_Cargas!$E$2=0,0,IF(Perfil_Area!$J$9=0,0,MIN(Cadastro_Cargas!$E$2,MAX(Cadastro_Cargas!$F$2,Perfil_Area!$J$9*RANDBETWEEN(85,115)/100))))</f>
        <v>0</v>
      </c>
    </row>
    <row r="7493" ht="15.0" customHeight="1">
      <c r="A7493" s="45">
        <v>45680.2916666667</v>
      </c>
      <c r="B7493" s="35">
        <v>7.0</v>
      </c>
      <c r="C7493" s="35" t="s">
        <v>128</v>
      </c>
      <c r="D7493" s="36" t="s">
        <v>105</v>
      </c>
      <c r="E7493" s="35" t="s">
        <v>173</v>
      </c>
      <c r="F7493" s="46">
        <f>IF(Cadastro_Cargas!$E$3=0,0,IF(Perfil_Area!$J$11=0,0,MIN(Cadastro_Cargas!$E$3,MAX(Cadastro_Cargas!$F$3,Perfil_Area!$J$11*RANDBETWEEN(85,115)/100))))</f>
        <v>0</v>
      </c>
    </row>
    <row r="7494" ht="15.0" customHeight="1">
      <c r="A7494" s="45">
        <v>45680.2916666667</v>
      </c>
      <c r="B7494" s="35">
        <v>7.0</v>
      </c>
      <c r="C7494" s="35" t="s">
        <v>128</v>
      </c>
      <c r="D7494" s="36" t="s">
        <v>106</v>
      </c>
      <c r="E7494" s="35" t="s">
        <v>173</v>
      </c>
      <c r="F7494" s="46">
        <f>IF(Cadastro_Cargas!$E$4=0,0,IF(Perfil_Area!$J$13=0,0,MIN(Cadastro_Cargas!$E$4,MAX(Cadastro_Cargas!$F$4,Perfil_Area!$J$13*RANDBETWEEN(85,115)/100))))</f>
        <v>0</v>
      </c>
    </row>
    <row r="7495" ht="15.0" customHeight="1">
      <c r="A7495" s="45">
        <v>45680.2916666667</v>
      </c>
      <c r="B7495" s="35">
        <v>7.0</v>
      </c>
      <c r="C7495" s="35" t="s">
        <v>128</v>
      </c>
      <c r="D7495" s="36" t="s">
        <v>107</v>
      </c>
      <c r="E7495" s="35" t="s">
        <v>173</v>
      </c>
      <c r="F7495" s="46">
        <f>IF(Cadastro_Cargas!$E$5=0,0,IF(Perfil_Area!$J$15=0,0,MIN(Cadastro_Cargas!$E$5,MAX(Cadastro_Cargas!$F$5,Perfil_Area!$J$15*RANDBETWEEN(85,115)/100))))</f>
        <v>0.2</v>
      </c>
    </row>
    <row r="7496" ht="15.0" customHeight="1">
      <c r="A7496" s="45">
        <v>45680.2916666667</v>
      </c>
      <c r="B7496" s="35">
        <v>7.0</v>
      </c>
      <c r="C7496" s="35" t="s">
        <v>128</v>
      </c>
      <c r="D7496" s="39" t="s">
        <v>31</v>
      </c>
      <c r="E7496" s="35" t="s">
        <v>174</v>
      </c>
      <c r="F7496" s="46">
        <f>IF(Cadastro_Cargas!$E$6=0,0,IF(Perfil_Area!$J$3=0,0,MIN(Cadastro_Cargas!$E$6,MAX(Cadastro_Cargas!$F$6,Perfil_Area!$J$3*RANDBETWEEN(85,115)/100))))</f>
        <v>0.6696</v>
      </c>
    </row>
    <row r="7497" ht="15.0" customHeight="1">
      <c r="A7497" s="45">
        <v>45680.2916666667</v>
      </c>
      <c r="B7497" s="35">
        <v>7.0</v>
      </c>
      <c r="C7497" s="35" t="s">
        <v>128</v>
      </c>
      <c r="D7497" s="40" t="s">
        <v>44</v>
      </c>
      <c r="E7497" s="35" t="s">
        <v>174</v>
      </c>
      <c r="F7497" s="46">
        <f>IF(Cadastro_Cargas!$E$7=0,0,IF(Perfil_Area!$J$5=0,0,MIN(Cadastro_Cargas!$E$7,MAX(Cadastro_Cargas!$F$7,Perfil_Area!$J$5*RANDBETWEEN(85,115)/100))))</f>
        <v>0.354</v>
      </c>
    </row>
    <row r="7498" ht="15.0" customHeight="1">
      <c r="A7498" s="45">
        <v>45680.2916666667</v>
      </c>
      <c r="B7498" s="35">
        <v>7.0</v>
      </c>
      <c r="C7498" s="35" t="s">
        <v>128</v>
      </c>
      <c r="D7498" s="41" t="s">
        <v>56</v>
      </c>
      <c r="E7498" s="35" t="s">
        <v>174</v>
      </c>
      <c r="F7498" s="46">
        <f>IF(Cadastro_Cargas!$E$8=0,0,IF(Perfil_Area!$J$7=0,0,MIN(Cadastro_Cargas!$E$8,MAX(Cadastro_Cargas!$F$8,Perfil_Area!$J$7*RANDBETWEEN(85,115)/100))))</f>
        <v>0</v>
      </c>
    </row>
    <row r="7499" ht="15.0" customHeight="1">
      <c r="A7499" s="45">
        <v>45680.2916666667</v>
      </c>
      <c r="B7499" s="35">
        <v>7.0</v>
      </c>
      <c r="C7499" s="35" t="s">
        <v>129</v>
      </c>
      <c r="D7499" s="36" t="s">
        <v>104</v>
      </c>
      <c r="E7499" s="35" t="s">
        <v>173</v>
      </c>
      <c r="F7499" s="46">
        <f>IF(Cadastro_Cargas!$E$9=0,0,IF(Perfil_Area!$J$10=0,0,MIN(Cadastro_Cargas!$E$9,MAX(Cadastro_Cargas!$F$9,Perfil_Area!$J$10*RANDBETWEEN(85,115)/100))))</f>
        <v>0</v>
      </c>
    </row>
    <row r="7500" ht="15.0" customHeight="1">
      <c r="A7500" s="45">
        <v>45680.2916666667</v>
      </c>
      <c r="B7500" s="35">
        <v>7.0</v>
      </c>
      <c r="C7500" s="35" t="s">
        <v>129</v>
      </c>
      <c r="D7500" s="36" t="s">
        <v>105</v>
      </c>
      <c r="E7500" s="35" t="s">
        <v>173</v>
      </c>
      <c r="F7500" s="46">
        <f>IF(Cadastro_Cargas!$E$10=0,0,IF(Perfil_Area!$J$12=0,0,MIN(Cadastro_Cargas!$E$10,MAX(Cadastro_Cargas!$F$10,Perfil_Area!$J$12*RANDBETWEEN(85,115)/100))))</f>
        <v>15.312</v>
      </c>
    </row>
    <row r="7501" ht="15.0" customHeight="1">
      <c r="A7501" s="45">
        <v>45680.2916666667</v>
      </c>
      <c r="B7501" s="35">
        <v>7.0</v>
      </c>
      <c r="C7501" s="35" t="s">
        <v>129</v>
      </c>
      <c r="D7501" s="36" t="s">
        <v>106</v>
      </c>
      <c r="E7501" s="35" t="s">
        <v>173</v>
      </c>
      <c r="F7501" s="46">
        <f>IF(Cadastro_Cargas!$E$11=0,0,IF(Perfil_Area!$J$14=0,0,MIN(Cadastro_Cargas!$E$11,MAX(Cadastro_Cargas!$F$11,Perfil_Area!$J$14*RANDBETWEEN(85,115)/100))))</f>
        <v>2.219268945</v>
      </c>
    </row>
    <row r="7502" ht="15.0" customHeight="1">
      <c r="A7502" s="45">
        <v>45680.2916666667</v>
      </c>
      <c r="B7502" s="35">
        <v>7.0</v>
      </c>
      <c r="C7502" s="35" t="s">
        <v>129</v>
      </c>
      <c r="D7502" s="36" t="s">
        <v>107</v>
      </c>
      <c r="E7502" s="35" t="s">
        <v>173</v>
      </c>
      <c r="F7502" s="46">
        <f>IF(Cadastro_Cargas!$E$12=0,0,IF(Perfil_Area!$J$16=0,0,MIN(Cadastro_Cargas!$E$12,MAX(Cadastro_Cargas!$F$12,Perfil_Area!$J$16*RANDBETWEEN(85,115)/100))))</f>
        <v>0.174</v>
      </c>
    </row>
    <row r="7503" ht="15.0" customHeight="1">
      <c r="A7503" s="45">
        <v>45680.2916666667</v>
      </c>
      <c r="B7503" s="35">
        <v>7.0</v>
      </c>
      <c r="C7503" s="35" t="s">
        <v>129</v>
      </c>
      <c r="D7503" s="39" t="s">
        <v>31</v>
      </c>
      <c r="E7503" s="35" t="s">
        <v>174</v>
      </c>
      <c r="F7503" s="46">
        <f>IF(Cadastro_Cargas!$E$13=0,0,IF(Perfil_Area!$J$4=0,0,MIN(Cadastro_Cargas!$E$13,MAX(Cadastro_Cargas!$F$13,Perfil_Area!$J$4*RANDBETWEEN(85,115)/100))))</f>
        <v>1.1175</v>
      </c>
    </row>
    <row r="7504" ht="15.0" customHeight="1">
      <c r="A7504" s="45">
        <v>45680.2916666667</v>
      </c>
      <c r="B7504" s="35">
        <v>7.0</v>
      </c>
      <c r="C7504" s="35" t="s">
        <v>129</v>
      </c>
      <c r="D7504" s="40" t="s">
        <v>44</v>
      </c>
      <c r="E7504" s="35" t="s">
        <v>174</v>
      </c>
      <c r="F7504" s="46">
        <f>IF(Cadastro_Cargas!$E$14=0,0,IF(Perfil_Area!$J$6=0,0,MIN(Cadastro_Cargas!$E$14,MAX(Cadastro_Cargas!$F$14,Perfil_Area!$J$6*RANDBETWEEN(85,115)/100))))</f>
        <v>0.514</v>
      </c>
    </row>
    <row r="7505" ht="15.0" customHeight="1">
      <c r="A7505" s="45">
        <v>45680.2916666667</v>
      </c>
      <c r="B7505" s="35">
        <v>7.0</v>
      </c>
      <c r="C7505" s="35" t="s">
        <v>129</v>
      </c>
      <c r="D7505" s="41" t="s">
        <v>56</v>
      </c>
      <c r="E7505" s="35" t="s">
        <v>174</v>
      </c>
      <c r="F7505" s="46">
        <f>IF(Cadastro_Cargas!$E$15=0,0,IF(Perfil_Area!$J$8=0,0,MIN(Cadastro_Cargas!$E$15,MAX(Cadastro_Cargas!$F$15,Perfil_Area!$J$8*RANDBETWEEN(85,115)/100))))</f>
        <v>0</v>
      </c>
    </row>
    <row r="7506" ht="15.0" customHeight="1">
      <c r="A7506" s="45">
        <v>45680.3333333333</v>
      </c>
      <c r="B7506" s="35">
        <v>8.0</v>
      </c>
      <c r="C7506" s="35" t="s">
        <v>128</v>
      </c>
      <c r="D7506" s="36" t="s">
        <v>104</v>
      </c>
      <c r="E7506" s="35" t="s">
        <v>173</v>
      </c>
      <c r="F7506" s="46">
        <f>IF(Cadastro_Cargas!$E$2=0,0,IF(Perfil_Area!$K$9=0,0,MIN(Cadastro_Cargas!$E$2,MAX(Cadastro_Cargas!$F$2,Perfil_Area!$K$9*RANDBETWEEN(85,115)/100))))</f>
        <v>0</v>
      </c>
    </row>
    <row r="7507" ht="15.0" customHeight="1">
      <c r="A7507" s="45">
        <v>45680.3333333333</v>
      </c>
      <c r="B7507" s="35">
        <v>8.0</v>
      </c>
      <c r="C7507" s="35" t="s">
        <v>128</v>
      </c>
      <c r="D7507" s="36" t="s">
        <v>105</v>
      </c>
      <c r="E7507" s="35" t="s">
        <v>173</v>
      </c>
      <c r="F7507" s="46">
        <f>IF(Cadastro_Cargas!$E$3=0,0,IF(Perfil_Area!$K$11=0,0,MIN(Cadastro_Cargas!$E$3,MAX(Cadastro_Cargas!$F$3,Perfil_Area!$K$11*RANDBETWEEN(85,115)/100))))</f>
        <v>0</v>
      </c>
    </row>
    <row r="7508" ht="15.0" customHeight="1">
      <c r="A7508" s="45">
        <v>45680.3333333333</v>
      </c>
      <c r="B7508" s="35">
        <v>8.0</v>
      </c>
      <c r="C7508" s="35" t="s">
        <v>128</v>
      </c>
      <c r="D7508" s="36" t="s">
        <v>106</v>
      </c>
      <c r="E7508" s="35" t="s">
        <v>173</v>
      </c>
      <c r="F7508" s="46">
        <f>IF(Cadastro_Cargas!$E$4=0,0,IF(Perfil_Area!$K$13=0,0,MIN(Cadastro_Cargas!$E$4,MAX(Cadastro_Cargas!$F$4,Perfil_Area!$K$13*RANDBETWEEN(85,115)/100))))</f>
        <v>0</v>
      </c>
    </row>
    <row r="7509" ht="15.0" customHeight="1">
      <c r="A7509" s="45">
        <v>45680.3333333333</v>
      </c>
      <c r="B7509" s="35">
        <v>8.0</v>
      </c>
      <c r="C7509" s="35" t="s">
        <v>128</v>
      </c>
      <c r="D7509" s="36" t="s">
        <v>107</v>
      </c>
      <c r="E7509" s="35" t="s">
        <v>173</v>
      </c>
      <c r="F7509" s="46">
        <f>IF(Cadastro_Cargas!$E$5=0,0,IF(Perfil_Area!$K$15=0,0,MIN(Cadastro_Cargas!$E$5,MAX(Cadastro_Cargas!$F$5,Perfil_Area!$K$15*RANDBETWEEN(85,115)/100))))</f>
        <v>0.2</v>
      </c>
    </row>
    <row r="7510" ht="15.0" customHeight="1">
      <c r="A7510" s="45">
        <v>45680.3333333333</v>
      </c>
      <c r="B7510" s="35">
        <v>8.0</v>
      </c>
      <c r="C7510" s="35" t="s">
        <v>128</v>
      </c>
      <c r="D7510" s="39" t="s">
        <v>31</v>
      </c>
      <c r="E7510" s="35" t="s">
        <v>174</v>
      </c>
      <c r="F7510" s="46">
        <f>IF(Cadastro_Cargas!$E$6=0,0,IF(Perfil_Area!$K$3=0,0,MIN(Cadastro_Cargas!$E$6,MAX(Cadastro_Cargas!$F$6,Perfil_Area!$K$3*RANDBETWEEN(85,115)/100))))</f>
        <v>1.1978</v>
      </c>
    </row>
    <row r="7511" ht="15.0" customHeight="1">
      <c r="A7511" s="45">
        <v>45680.3333333333</v>
      </c>
      <c r="B7511" s="35">
        <v>8.0</v>
      </c>
      <c r="C7511" s="35" t="s">
        <v>128</v>
      </c>
      <c r="D7511" s="40" t="s">
        <v>44</v>
      </c>
      <c r="E7511" s="35" t="s">
        <v>174</v>
      </c>
      <c r="F7511" s="46">
        <f>IF(Cadastro_Cargas!$E$7=0,0,IF(Perfil_Area!$K$5=0,0,MIN(Cadastro_Cargas!$E$7,MAX(Cadastro_Cargas!$F$7,Perfil_Area!$K$5*RANDBETWEEN(85,115)/100))))</f>
        <v>0.354</v>
      </c>
    </row>
    <row r="7512" ht="15.0" customHeight="1">
      <c r="A7512" s="45">
        <v>45680.3333333333</v>
      </c>
      <c r="B7512" s="35">
        <v>8.0</v>
      </c>
      <c r="C7512" s="35" t="s">
        <v>128</v>
      </c>
      <c r="D7512" s="41" t="s">
        <v>56</v>
      </c>
      <c r="E7512" s="35" t="s">
        <v>174</v>
      </c>
      <c r="F7512" s="46">
        <f>IF(Cadastro_Cargas!$E$8=0,0,IF(Perfil_Area!$K$7=0,0,MIN(Cadastro_Cargas!$E$8,MAX(Cadastro_Cargas!$F$8,Perfil_Area!$K$7*RANDBETWEEN(85,115)/100))))</f>
        <v>0</v>
      </c>
    </row>
    <row r="7513" ht="15.0" customHeight="1">
      <c r="A7513" s="45">
        <v>45680.3333333333</v>
      </c>
      <c r="B7513" s="35">
        <v>8.0</v>
      </c>
      <c r="C7513" s="35" t="s">
        <v>129</v>
      </c>
      <c r="D7513" s="36" t="s">
        <v>104</v>
      </c>
      <c r="E7513" s="35" t="s">
        <v>173</v>
      </c>
      <c r="F7513" s="46">
        <f>IF(Cadastro_Cargas!$E$9=0,0,IF(Perfil_Area!$K$10=0,0,MIN(Cadastro_Cargas!$E$9,MAX(Cadastro_Cargas!$F$9,Perfil_Area!$K$10*RANDBETWEEN(85,115)/100))))</f>
        <v>0</v>
      </c>
    </row>
    <row r="7514" ht="15.0" customHeight="1">
      <c r="A7514" s="45">
        <v>45680.3333333333</v>
      </c>
      <c r="B7514" s="35">
        <v>8.0</v>
      </c>
      <c r="C7514" s="35" t="s">
        <v>129</v>
      </c>
      <c r="D7514" s="36" t="s">
        <v>105</v>
      </c>
      <c r="E7514" s="35" t="s">
        <v>173</v>
      </c>
      <c r="F7514" s="46">
        <f>IF(Cadastro_Cargas!$E$10=0,0,IF(Perfil_Area!$K$12=0,0,MIN(Cadastro_Cargas!$E$10,MAX(Cadastro_Cargas!$F$10,Perfil_Area!$K$12*RANDBETWEEN(85,115)/100))))</f>
        <v>17.6</v>
      </c>
    </row>
    <row r="7515" ht="15.0" customHeight="1">
      <c r="A7515" s="45">
        <v>45680.3333333333</v>
      </c>
      <c r="B7515" s="35">
        <v>8.0</v>
      </c>
      <c r="C7515" s="35" t="s">
        <v>129</v>
      </c>
      <c r="D7515" s="36" t="s">
        <v>106</v>
      </c>
      <c r="E7515" s="35" t="s">
        <v>173</v>
      </c>
      <c r="F7515" s="46">
        <f>IF(Cadastro_Cargas!$E$11=0,0,IF(Perfil_Area!$K$14=0,0,MIN(Cadastro_Cargas!$E$11,MAX(Cadastro_Cargas!$F$11,Perfil_Area!$K$14*RANDBETWEEN(85,115)/100))))</f>
        <v>2.367013373</v>
      </c>
    </row>
    <row r="7516" ht="15.0" customHeight="1">
      <c r="A7516" s="45">
        <v>45680.3333333333</v>
      </c>
      <c r="B7516" s="35">
        <v>8.0</v>
      </c>
      <c r="C7516" s="35" t="s">
        <v>129</v>
      </c>
      <c r="D7516" s="36" t="s">
        <v>107</v>
      </c>
      <c r="E7516" s="35" t="s">
        <v>173</v>
      </c>
      <c r="F7516" s="46">
        <f>IF(Cadastro_Cargas!$E$12=0,0,IF(Perfil_Area!$K$16=0,0,MIN(Cadastro_Cargas!$E$12,MAX(Cadastro_Cargas!$F$12,Perfil_Area!$K$16*RANDBETWEEN(85,115)/100))))</f>
        <v>0.2</v>
      </c>
    </row>
    <row r="7517" ht="15.0" customHeight="1">
      <c r="A7517" s="45">
        <v>45680.3333333333</v>
      </c>
      <c r="B7517" s="35">
        <v>8.0</v>
      </c>
      <c r="C7517" s="35" t="s">
        <v>129</v>
      </c>
      <c r="D7517" s="39" t="s">
        <v>31</v>
      </c>
      <c r="E7517" s="35" t="s">
        <v>174</v>
      </c>
      <c r="F7517" s="46">
        <f>IF(Cadastro_Cargas!$E$13=0,0,IF(Perfil_Area!$K$4=0,0,MIN(Cadastro_Cargas!$E$13,MAX(Cadastro_Cargas!$F$13,Perfil_Area!$K$4*RANDBETWEEN(85,115)/100))))</f>
        <v>1.5884</v>
      </c>
    </row>
    <row r="7518" ht="15.0" customHeight="1">
      <c r="A7518" s="45">
        <v>45680.3333333333</v>
      </c>
      <c r="B7518" s="35">
        <v>8.0</v>
      </c>
      <c r="C7518" s="35" t="s">
        <v>129</v>
      </c>
      <c r="D7518" s="40" t="s">
        <v>44</v>
      </c>
      <c r="E7518" s="35" t="s">
        <v>174</v>
      </c>
      <c r="F7518" s="46">
        <f>IF(Cadastro_Cargas!$E$14=0,0,IF(Perfil_Area!$K$6=0,0,MIN(Cadastro_Cargas!$E$14,MAX(Cadastro_Cargas!$F$14,Perfil_Area!$K$6*RANDBETWEEN(85,115)/100))))</f>
        <v>0.514</v>
      </c>
    </row>
    <row r="7519" ht="15.0" customHeight="1">
      <c r="A7519" s="45">
        <v>45680.3333333333</v>
      </c>
      <c r="B7519" s="35">
        <v>8.0</v>
      </c>
      <c r="C7519" s="35" t="s">
        <v>129</v>
      </c>
      <c r="D7519" s="41" t="s">
        <v>56</v>
      </c>
      <c r="E7519" s="35" t="s">
        <v>174</v>
      </c>
      <c r="F7519" s="46">
        <f>IF(Cadastro_Cargas!$E$15=0,0,IF(Perfil_Area!$K$8=0,0,MIN(Cadastro_Cargas!$E$15,MAX(Cadastro_Cargas!$F$15,Perfil_Area!$K$8*RANDBETWEEN(85,115)/100))))</f>
        <v>0</v>
      </c>
    </row>
    <row r="7520" ht="15.0" customHeight="1">
      <c r="A7520" s="45">
        <v>45680.375</v>
      </c>
      <c r="B7520" s="35">
        <v>9.0</v>
      </c>
      <c r="C7520" s="35" t="s">
        <v>128</v>
      </c>
      <c r="D7520" s="36" t="s">
        <v>104</v>
      </c>
      <c r="E7520" s="35" t="s">
        <v>173</v>
      </c>
      <c r="F7520" s="46">
        <f>IF(Cadastro_Cargas!$E$2=0,0,IF(Perfil_Area!$L$9=0,0,MIN(Cadastro_Cargas!$E$2,MAX(Cadastro_Cargas!$F$2,Perfil_Area!$L$9*RANDBETWEEN(85,115)/100))))</f>
        <v>0</v>
      </c>
    </row>
    <row r="7521" ht="15.0" customHeight="1">
      <c r="A7521" s="45">
        <v>45680.375</v>
      </c>
      <c r="B7521" s="35">
        <v>9.0</v>
      </c>
      <c r="C7521" s="35" t="s">
        <v>128</v>
      </c>
      <c r="D7521" s="36" t="s">
        <v>105</v>
      </c>
      <c r="E7521" s="35" t="s">
        <v>173</v>
      </c>
      <c r="F7521" s="46">
        <f>IF(Cadastro_Cargas!$E$3=0,0,IF(Perfil_Area!$L$11=0,0,MIN(Cadastro_Cargas!$E$3,MAX(Cadastro_Cargas!$F$3,Perfil_Area!$L$11*RANDBETWEEN(85,115)/100))))</f>
        <v>0</v>
      </c>
    </row>
    <row r="7522" ht="15.0" customHeight="1">
      <c r="A7522" s="45">
        <v>45680.375</v>
      </c>
      <c r="B7522" s="35">
        <v>9.0</v>
      </c>
      <c r="C7522" s="35" t="s">
        <v>128</v>
      </c>
      <c r="D7522" s="36" t="s">
        <v>106</v>
      </c>
      <c r="E7522" s="35" t="s">
        <v>173</v>
      </c>
      <c r="F7522" s="46">
        <f>IF(Cadastro_Cargas!$E$4=0,0,IF(Perfil_Area!$L$13=0,0,MIN(Cadastro_Cargas!$E$4,MAX(Cadastro_Cargas!$F$4,Perfil_Area!$L$13*RANDBETWEEN(85,115)/100))))</f>
        <v>0</v>
      </c>
    </row>
    <row r="7523" ht="15.0" customHeight="1">
      <c r="A7523" s="45">
        <v>45680.375</v>
      </c>
      <c r="B7523" s="35">
        <v>9.0</v>
      </c>
      <c r="C7523" s="35" t="s">
        <v>128</v>
      </c>
      <c r="D7523" s="36" t="s">
        <v>107</v>
      </c>
      <c r="E7523" s="35" t="s">
        <v>173</v>
      </c>
      <c r="F7523" s="46">
        <f>IF(Cadastro_Cargas!$E$5=0,0,IF(Perfil_Area!$L$15=0,0,MIN(Cadastro_Cargas!$E$5,MAX(Cadastro_Cargas!$F$5,Perfil_Area!$L$15*RANDBETWEEN(85,115)/100))))</f>
        <v>0.2</v>
      </c>
    </row>
    <row r="7524" ht="15.0" customHeight="1">
      <c r="A7524" s="45">
        <v>45680.375</v>
      </c>
      <c r="B7524" s="35">
        <v>9.0</v>
      </c>
      <c r="C7524" s="35" t="s">
        <v>128</v>
      </c>
      <c r="D7524" s="39" t="s">
        <v>31</v>
      </c>
      <c r="E7524" s="35" t="s">
        <v>174</v>
      </c>
      <c r="F7524" s="46">
        <f>IF(Cadastro_Cargas!$E$6=0,0,IF(Perfil_Area!$L$3=0,0,MIN(Cadastro_Cargas!$E$6,MAX(Cadastro_Cargas!$F$6,Perfil_Area!$L$3*RANDBETWEEN(85,115)/100))))</f>
        <v>1.7574</v>
      </c>
    </row>
    <row r="7525" ht="15.0" customHeight="1">
      <c r="A7525" s="45">
        <v>45680.375</v>
      </c>
      <c r="B7525" s="35">
        <v>9.0</v>
      </c>
      <c r="C7525" s="35" t="s">
        <v>128</v>
      </c>
      <c r="D7525" s="40" t="s">
        <v>44</v>
      </c>
      <c r="E7525" s="35" t="s">
        <v>174</v>
      </c>
      <c r="F7525" s="46">
        <f>IF(Cadastro_Cargas!$E$7=0,0,IF(Perfil_Area!$L$5=0,0,MIN(Cadastro_Cargas!$E$7,MAX(Cadastro_Cargas!$F$7,Perfil_Area!$L$5*RANDBETWEEN(85,115)/100))))</f>
        <v>0.24386</v>
      </c>
    </row>
    <row r="7526" ht="15.0" customHeight="1">
      <c r="A7526" s="45">
        <v>45680.375</v>
      </c>
      <c r="B7526" s="35">
        <v>9.0</v>
      </c>
      <c r="C7526" s="35" t="s">
        <v>128</v>
      </c>
      <c r="D7526" s="41" t="s">
        <v>56</v>
      </c>
      <c r="E7526" s="35" t="s">
        <v>174</v>
      </c>
      <c r="F7526" s="46">
        <f>IF(Cadastro_Cargas!$E$8=0,0,IF(Perfil_Area!$L$7=0,0,MIN(Cadastro_Cargas!$E$8,MAX(Cadastro_Cargas!$F$8,Perfil_Area!$L$7*RANDBETWEEN(85,115)/100))))</f>
        <v>0</v>
      </c>
    </row>
    <row r="7527" ht="15.0" customHeight="1">
      <c r="A7527" s="45">
        <v>45680.375</v>
      </c>
      <c r="B7527" s="35">
        <v>9.0</v>
      </c>
      <c r="C7527" s="35" t="s">
        <v>129</v>
      </c>
      <c r="D7527" s="36" t="s">
        <v>104</v>
      </c>
      <c r="E7527" s="35" t="s">
        <v>173</v>
      </c>
      <c r="F7527" s="46">
        <f>IF(Cadastro_Cargas!$E$9=0,0,IF(Perfil_Area!$L$10=0,0,MIN(Cadastro_Cargas!$E$9,MAX(Cadastro_Cargas!$F$9,Perfil_Area!$L$10*RANDBETWEEN(85,115)/100))))</f>
        <v>0</v>
      </c>
    </row>
    <row r="7528" ht="15.0" customHeight="1">
      <c r="A7528" s="45">
        <v>45680.375</v>
      </c>
      <c r="B7528" s="35">
        <v>9.0</v>
      </c>
      <c r="C7528" s="35" t="s">
        <v>129</v>
      </c>
      <c r="D7528" s="36" t="s">
        <v>105</v>
      </c>
      <c r="E7528" s="35" t="s">
        <v>173</v>
      </c>
      <c r="F7528" s="46">
        <f>IF(Cadastro_Cargas!$E$10=0,0,IF(Perfil_Area!$L$12=0,0,MIN(Cadastro_Cargas!$E$10,MAX(Cadastro_Cargas!$F$10,Perfil_Area!$L$12*RANDBETWEEN(85,115)/100))))</f>
        <v>0</v>
      </c>
    </row>
    <row r="7529" ht="15.0" customHeight="1">
      <c r="A7529" s="45">
        <v>45680.375</v>
      </c>
      <c r="B7529" s="35">
        <v>9.0</v>
      </c>
      <c r="C7529" s="35" t="s">
        <v>129</v>
      </c>
      <c r="D7529" s="36" t="s">
        <v>106</v>
      </c>
      <c r="E7529" s="35" t="s">
        <v>173</v>
      </c>
      <c r="F7529" s="46">
        <f>IF(Cadastro_Cargas!$E$11=0,0,IF(Perfil_Area!$L$14=0,0,MIN(Cadastro_Cargas!$E$11,MAX(Cadastro_Cargas!$F$11,Perfil_Area!$L$14*RANDBETWEEN(85,115)/100))))</f>
        <v>2.367013373</v>
      </c>
    </row>
    <row r="7530" ht="15.0" customHeight="1">
      <c r="A7530" s="45">
        <v>45680.375</v>
      </c>
      <c r="B7530" s="35">
        <v>9.0</v>
      </c>
      <c r="C7530" s="35" t="s">
        <v>129</v>
      </c>
      <c r="D7530" s="36" t="s">
        <v>107</v>
      </c>
      <c r="E7530" s="35" t="s">
        <v>173</v>
      </c>
      <c r="F7530" s="46">
        <f>IF(Cadastro_Cargas!$E$12=0,0,IF(Perfil_Area!$L$16=0,0,MIN(Cadastro_Cargas!$E$12,MAX(Cadastro_Cargas!$F$12,Perfil_Area!$L$16*RANDBETWEEN(85,115)/100))))</f>
        <v>0.2</v>
      </c>
    </row>
    <row r="7531" ht="15.0" customHeight="1">
      <c r="A7531" s="45">
        <v>45680.375</v>
      </c>
      <c r="B7531" s="35">
        <v>9.0</v>
      </c>
      <c r="C7531" s="35" t="s">
        <v>129</v>
      </c>
      <c r="D7531" s="39" t="s">
        <v>31</v>
      </c>
      <c r="E7531" s="35" t="s">
        <v>174</v>
      </c>
      <c r="F7531" s="46">
        <f>IF(Cadastro_Cargas!$E$13=0,0,IF(Perfil_Area!$L$4=0,0,MIN(Cadastro_Cargas!$E$13,MAX(Cadastro_Cargas!$F$13,Perfil_Area!$L$4*RANDBETWEEN(85,115)/100))))</f>
        <v>3.31525</v>
      </c>
    </row>
    <row r="7532" ht="15.0" customHeight="1">
      <c r="A7532" s="45">
        <v>45680.375</v>
      </c>
      <c r="B7532" s="35">
        <v>9.0</v>
      </c>
      <c r="C7532" s="35" t="s">
        <v>129</v>
      </c>
      <c r="D7532" s="40" t="s">
        <v>44</v>
      </c>
      <c r="E7532" s="35" t="s">
        <v>174</v>
      </c>
      <c r="F7532" s="46">
        <f>IF(Cadastro_Cargas!$E$14=0,0,IF(Perfil_Area!$L$6=0,0,MIN(Cadastro_Cargas!$E$14,MAX(Cadastro_Cargas!$F$14,Perfil_Area!$L$6*RANDBETWEEN(85,115)/100))))</f>
        <v>0.3743</v>
      </c>
    </row>
    <row r="7533" ht="15.0" customHeight="1">
      <c r="A7533" s="45">
        <v>45680.375</v>
      </c>
      <c r="B7533" s="35">
        <v>9.0</v>
      </c>
      <c r="C7533" s="35" t="s">
        <v>129</v>
      </c>
      <c r="D7533" s="41" t="s">
        <v>56</v>
      </c>
      <c r="E7533" s="35" t="s">
        <v>174</v>
      </c>
      <c r="F7533" s="46">
        <f>IF(Cadastro_Cargas!$E$15=0,0,IF(Perfil_Area!$L$8=0,0,MIN(Cadastro_Cargas!$E$15,MAX(Cadastro_Cargas!$F$15,Perfil_Area!$L$8*RANDBETWEEN(85,115)/100))))</f>
        <v>0</v>
      </c>
    </row>
    <row r="7534" ht="15.0" customHeight="1">
      <c r="A7534" s="45">
        <v>45680.4166666667</v>
      </c>
      <c r="B7534" s="35">
        <v>10.0</v>
      </c>
      <c r="C7534" s="35" t="s">
        <v>128</v>
      </c>
      <c r="D7534" s="36" t="s">
        <v>104</v>
      </c>
      <c r="E7534" s="35" t="s">
        <v>173</v>
      </c>
      <c r="F7534" s="46">
        <f>IF(Cadastro_Cargas!$E$2=0,0,IF(Perfil_Area!$M$9=0,0,MIN(Cadastro_Cargas!$E$2,MAX(Cadastro_Cargas!$F$2,Perfil_Area!$M$9*RANDBETWEEN(85,115)/100))))</f>
        <v>0</v>
      </c>
    </row>
    <row r="7535" ht="15.0" customHeight="1">
      <c r="A7535" s="45">
        <v>45680.4166666667</v>
      </c>
      <c r="B7535" s="35">
        <v>10.0</v>
      </c>
      <c r="C7535" s="35" t="s">
        <v>128</v>
      </c>
      <c r="D7535" s="36" t="s">
        <v>105</v>
      </c>
      <c r="E7535" s="35" t="s">
        <v>173</v>
      </c>
      <c r="F7535" s="46">
        <f>IF(Cadastro_Cargas!$E$3=0,0,IF(Perfil_Area!$M$11=0,0,MIN(Cadastro_Cargas!$E$3,MAX(Cadastro_Cargas!$F$3,Perfil_Area!$M$11*RANDBETWEEN(85,115)/100))))</f>
        <v>0</v>
      </c>
    </row>
    <row r="7536" ht="15.0" customHeight="1">
      <c r="A7536" s="45">
        <v>45680.4166666667</v>
      </c>
      <c r="B7536" s="35">
        <v>10.0</v>
      </c>
      <c r="C7536" s="35" t="s">
        <v>128</v>
      </c>
      <c r="D7536" s="36" t="s">
        <v>106</v>
      </c>
      <c r="E7536" s="35" t="s">
        <v>173</v>
      </c>
      <c r="F7536" s="46">
        <f>IF(Cadastro_Cargas!$E$4=0,0,IF(Perfil_Area!$M$13=0,0,MIN(Cadastro_Cargas!$E$4,MAX(Cadastro_Cargas!$F$4,Perfil_Area!$M$13*RANDBETWEEN(85,115)/100))))</f>
        <v>0</v>
      </c>
    </row>
    <row r="7537" ht="15.0" customHeight="1">
      <c r="A7537" s="45">
        <v>45680.4166666667</v>
      </c>
      <c r="B7537" s="35">
        <v>10.0</v>
      </c>
      <c r="C7537" s="35" t="s">
        <v>128</v>
      </c>
      <c r="D7537" s="36" t="s">
        <v>107</v>
      </c>
      <c r="E7537" s="35" t="s">
        <v>173</v>
      </c>
      <c r="F7537" s="46">
        <f>IF(Cadastro_Cargas!$E$5=0,0,IF(Perfil_Area!$M$15=0,0,MIN(Cadastro_Cargas!$E$5,MAX(Cadastro_Cargas!$F$5,Perfil_Area!$M$15*RANDBETWEEN(85,115)/100))))</f>
        <v>0.188</v>
      </c>
    </row>
    <row r="7538" ht="15.0" customHeight="1">
      <c r="A7538" s="45">
        <v>45680.4166666667</v>
      </c>
      <c r="B7538" s="35">
        <v>10.0</v>
      </c>
      <c r="C7538" s="35" t="s">
        <v>128</v>
      </c>
      <c r="D7538" s="39" t="s">
        <v>31</v>
      </c>
      <c r="E7538" s="35" t="s">
        <v>174</v>
      </c>
      <c r="F7538" s="46">
        <f>IF(Cadastro_Cargas!$E$6=0,0,IF(Perfil_Area!$M$3=0,0,MIN(Cadastro_Cargas!$E$6,MAX(Cadastro_Cargas!$F$6,Perfil_Area!$M$3*RANDBETWEEN(85,115)/100))))</f>
        <v>2.02</v>
      </c>
    </row>
    <row r="7539" ht="15.0" customHeight="1">
      <c r="A7539" s="45">
        <v>45680.4166666667</v>
      </c>
      <c r="B7539" s="35">
        <v>10.0</v>
      </c>
      <c r="C7539" s="35" t="s">
        <v>128</v>
      </c>
      <c r="D7539" s="40" t="s">
        <v>44</v>
      </c>
      <c r="E7539" s="35" t="s">
        <v>174</v>
      </c>
      <c r="F7539" s="46">
        <f>IF(Cadastro_Cargas!$E$7=0,0,IF(Perfil_Area!$M$5=0,0,MIN(Cadastro_Cargas!$E$7,MAX(Cadastro_Cargas!$F$7,Perfil_Area!$M$5*RANDBETWEEN(85,115)/100))))</f>
        <v>0.29044</v>
      </c>
    </row>
    <row r="7540" ht="15.0" customHeight="1">
      <c r="A7540" s="45">
        <v>45680.4166666667</v>
      </c>
      <c r="B7540" s="35">
        <v>10.0</v>
      </c>
      <c r="C7540" s="35" t="s">
        <v>128</v>
      </c>
      <c r="D7540" s="41" t="s">
        <v>56</v>
      </c>
      <c r="E7540" s="35" t="s">
        <v>174</v>
      </c>
      <c r="F7540" s="46">
        <f>IF(Cadastro_Cargas!$E$8=0,0,IF(Perfil_Area!$M$7=0,0,MIN(Cadastro_Cargas!$E$8,MAX(Cadastro_Cargas!$F$8,Perfil_Area!$M$7*RANDBETWEEN(85,115)/100))))</f>
        <v>0</v>
      </c>
    </row>
    <row r="7541" ht="15.0" customHeight="1">
      <c r="A7541" s="45">
        <v>45680.4166666667</v>
      </c>
      <c r="B7541" s="35">
        <v>10.0</v>
      </c>
      <c r="C7541" s="35" t="s">
        <v>129</v>
      </c>
      <c r="D7541" s="36" t="s">
        <v>104</v>
      </c>
      <c r="E7541" s="35" t="s">
        <v>173</v>
      </c>
      <c r="F7541" s="46">
        <f>IF(Cadastro_Cargas!$E$9=0,0,IF(Perfil_Area!$M$10=0,0,MIN(Cadastro_Cargas!$E$9,MAX(Cadastro_Cargas!$F$9,Perfil_Area!$M$10*RANDBETWEEN(85,115)/100))))</f>
        <v>0</v>
      </c>
    </row>
    <row r="7542" ht="15.0" customHeight="1">
      <c r="A7542" s="45">
        <v>45680.4166666667</v>
      </c>
      <c r="B7542" s="35">
        <v>10.0</v>
      </c>
      <c r="C7542" s="35" t="s">
        <v>129</v>
      </c>
      <c r="D7542" s="36" t="s">
        <v>105</v>
      </c>
      <c r="E7542" s="35" t="s">
        <v>173</v>
      </c>
      <c r="F7542" s="46">
        <f>IF(Cadastro_Cargas!$E$10=0,0,IF(Perfil_Area!$M$12=0,0,MIN(Cadastro_Cargas!$E$10,MAX(Cadastro_Cargas!$F$10,Perfil_Area!$M$12*RANDBETWEEN(85,115)/100))))</f>
        <v>0</v>
      </c>
    </row>
    <row r="7543" ht="15.0" customHeight="1">
      <c r="A7543" s="45">
        <v>45680.4166666667</v>
      </c>
      <c r="B7543" s="35">
        <v>10.0</v>
      </c>
      <c r="C7543" s="35" t="s">
        <v>129</v>
      </c>
      <c r="D7543" s="36" t="s">
        <v>106</v>
      </c>
      <c r="E7543" s="35" t="s">
        <v>173</v>
      </c>
      <c r="F7543" s="46">
        <f>IF(Cadastro_Cargas!$E$11=0,0,IF(Perfil_Area!$M$14=0,0,MIN(Cadastro_Cargas!$E$11,MAX(Cadastro_Cargas!$F$11,Perfil_Area!$M$14*RANDBETWEEN(85,115)/100))))</f>
        <v>2.367013373</v>
      </c>
    </row>
    <row r="7544" ht="15.0" customHeight="1">
      <c r="A7544" s="45">
        <v>45680.4166666667</v>
      </c>
      <c r="B7544" s="35">
        <v>10.0</v>
      </c>
      <c r="C7544" s="35" t="s">
        <v>129</v>
      </c>
      <c r="D7544" s="36" t="s">
        <v>107</v>
      </c>
      <c r="E7544" s="35" t="s">
        <v>173</v>
      </c>
      <c r="F7544" s="46">
        <f>IF(Cadastro_Cargas!$E$12=0,0,IF(Perfil_Area!$M$16=0,0,MIN(Cadastro_Cargas!$E$12,MAX(Cadastro_Cargas!$F$12,Perfil_Area!$M$16*RANDBETWEEN(85,115)/100))))</f>
        <v>0.2</v>
      </c>
    </row>
    <row r="7545" ht="15.0" customHeight="1">
      <c r="A7545" s="45">
        <v>45680.4166666667</v>
      </c>
      <c r="B7545" s="35">
        <v>10.0</v>
      </c>
      <c r="C7545" s="35" t="s">
        <v>129</v>
      </c>
      <c r="D7545" s="39" t="s">
        <v>31</v>
      </c>
      <c r="E7545" s="35" t="s">
        <v>174</v>
      </c>
      <c r="F7545" s="46">
        <f>IF(Cadastro_Cargas!$E$13=0,0,IF(Perfil_Area!$M$4=0,0,MIN(Cadastro_Cargas!$E$13,MAX(Cadastro_Cargas!$F$13,Perfil_Area!$M$4*RANDBETWEEN(85,115)/100))))</f>
        <v>3.53875</v>
      </c>
    </row>
    <row r="7546" ht="15.0" customHeight="1">
      <c r="A7546" s="45">
        <v>45680.4166666667</v>
      </c>
      <c r="B7546" s="35">
        <v>10.0</v>
      </c>
      <c r="C7546" s="35" t="s">
        <v>129</v>
      </c>
      <c r="D7546" s="40" t="s">
        <v>44</v>
      </c>
      <c r="E7546" s="35" t="s">
        <v>174</v>
      </c>
      <c r="F7546" s="46">
        <f>IF(Cadastro_Cargas!$E$14=0,0,IF(Perfil_Area!$M$6=0,0,MIN(Cadastro_Cargas!$E$14,MAX(Cadastro_Cargas!$F$14,Perfil_Area!$M$6*RANDBETWEEN(85,115)/100))))</f>
        <v>0.44128</v>
      </c>
    </row>
    <row r="7547" ht="15.0" customHeight="1">
      <c r="A7547" s="45">
        <v>45680.4166666667</v>
      </c>
      <c r="B7547" s="35">
        <v>10.0</v>
      </c>
      <c r="C7547" s="35" t="s">
        <v>129</v>
      </c>
      <c r="D7547" s="41" t="s">
        <v>56</v>
      </c>
      <c r="E7547" s="35" t="s">
        <v>174</v>
      </c>
      <c r="F7547" s="46">
        <f>IF(Cadastro_Cargas!$E$15=0,0,IF(Perfil_Area!$M$8=0,0,MIN(Cadastro_Cargas!$E$15,MAX(Cadastro_Cargas!$F$15,Perfil_Area!$M$8*RANDBETWEEN(85,115)/100))))</f>
        <v>0</v>
      </c>
    </row>
    <row r="7548" ht="15.0" customHeight="1">
      <c r="A7548" s="45">
        <v>45680.4583333333</v>
      </c>
      <c r="B7548" s="35">
        <v>11.0</v>
      </c>
      <c r="C7548" s="35" t="s">
        <v>128</v>
      </c>
      <c r="D7548" s="36" t="s">
        <v>104</v>
      </c>
      <c r="E7548" s="35" t="s">
        <v>173</v>
      </c>
      <c r="F7548" s="46">
        <f>IF(Cadastro_Cargas!$E$2=0,0,IF(Perfil_Area!$N$9=0,0,MIN(Cadastro_Cargas!$E$2,MAX(Cadastro_Cargas!$F$2,Perfil_Area!$N$9*RANDBETWEEN(85,115)/100))))</f>
        <v>0</v>
      </c>
    </row>
    <row r="7549" ht="15.0" customHeight="1">
      <c r="A7549" s="45">
        <v>45680.4583333333</v>
      </c>
      <c r="B7549" s="35">
        <v>11.0</v>
      </c>
      <c r="C7549" s="35" t="s">
        <v>128</v>
      </c>
      <c r="D7549" s="36" t="s">
        <v>105</v>
      </c>
      <c r="E7549" s="35" t="s">
        <v>173</v>
      </c>
      <c r="F7549" s="46">
        <f>IF(Cadastro_Cargas!$E$3=0,0,IF(Perfil_Area!$N$11=0,0,MIN(Cadastro_Cargas!$E$3,MAX(Cadastro_Cargas!$F$3,Perfil_Area!$N$11*RANDBETWEEN(85,115)/100))))</f>
        <v>0</v>
      </c>
    </row>
    <row r="7550" ht="15.0" customHeight="1">
      <c r="A7550" s="45">
        <v>45680.4583333333</v>
      </c>
      <c r="B7550" s="35">
        <v>11.0</v>
      </c>
      <c r="C7550" s="35" t="s">
        <v>128</v>
      </c>
      <c r="D7550" s="36" t="s">
        <v>106</v>
      </c>
      <c r="E7550" s="35" t="s">
        <v>173</v>
      </c>
      <c r="F7550" s="46">
        <f>IF(Cadastro_Cargas!$E$4=0,0,IF(Perfil_Area!$N$13=0,0,MIN(Cadastro_Cargas!$E$4,MAX(Cadastro_Cargas!$F$4,Perfil_Area!$N$13*RANDBETWEEN(85,115)/100))))</f>
        <v>0</v>
      </c>
    </row>
    <row r="7551" ht="15.0" customHeight="1">
      <c r="A7551" s="45">
        <v>45680.4583333333</v>
      </c>
      <c r="B7551" s="35">
        <v>11.0</v>
      </c>
      <c r="C7551" s="35" t="s">
        <v>128</v>
      </c>
      <c r="D7551" s="36" t="s">
        <v>107</v>
      </c>
      <c r="E7551" s="35" t="s">
        <v>173</v>
      </c>
      <c r="F7551" s="46">
        <f>IF(Cadastro_Cargas!$E$5=0,0,IF(Perfil_Area!$N$15=0,0,MIN(Cadastro_Cargas!$E$5,MAX(Cadastro_Cargas!$F$5,Perfil_Area!$N$15*RANDBETWEEN(85,115)/100))))</f>
        <v>0.2</v>
      </c>
    </row>
    <row r="7552" ht="15.0" customHeight="1">
      <c r="A7552" s="45">
        <v>45680.4583333333</v>
      </c>
      <c r="B7552" s="35">
        <v>11.0</v>
      </c>
      <c r="C7552" s="35" t="s">
        <v>128</v>
      </c>
      <c r="D7552" s="39" t="s">
        <v>31</v>
      </c>
      <c r="E7552" s="35" t="s">
        <v>174</v>
      </c>
      <c r="F7552" s="46">
        <f>IF(Cadastro_Cargas!$E$6=0,0,IF(Perfil_Area!$N$3=0,0,MIN(Cadastro_Cargas!$E$6,MAX(Cadastro_Cargas!$F$6,Perfil_Area!$N$3*RANDBETWEEN(85,115)/100))))</f>
        <v>1.8382</v>
      </c>
    </row>
    <row r="7553" ht="15.0" customHeight="1">
      <c r="A7553" s="45">
        <v>45680.4583333333</v>
      </c>
      <c r="B7553" s="35">
        <v>11.0</v>
      </c>
      <c r="C7553" s="35" t="s">
        <v>128</v>
      </c>
      <c r="D7553" s="40" t="s">
        <v>44</v>
      </c>
      <c r="E7553" s="35" t="s">
        <v>174</v>
      </c>
      <c r="F7553" s="46">
        <f>IF(Cadastro_Cargas!$E$7=0,0,IF(Perfil_Area!$N$5=0,0,MIN(Cadastro_Cargas!$E$7,MAX(Cadastro_Cargas!$F$7,Perfil_Area!$N$5*RANDBETWEEN(85,115)/100))))</f>
        <v>0.32568</v>
      </c>
    </row>
    <row r="7554" ht="15.0" customHeight="1">
      <c r="A7554" s="45">
        <v>45680.4583333333</v>
      </c>
      <c r="B7554" s="35">
        <v>11.0</v>
      </c>
      <c r="C7554" s="35" t="s">
        <v>128</v>
      </c>
      <c r="D7554" s="41" t="s">
        <v>56</v>
      </c>
      <c r="E7554" s="35" t="s">
        <v>174</v>
      </c>
      <c r="F7554" s="46">
        <f>IF(Cadastro_Cargas!$E$8=0,0,IF(Perfil_Area!$N$7=0,0,MIN(Cadastro_Cargas!$E$8,MAX(Cadastro_Cargas!$F$8,Perfil_Area!$N$7*RANDBETWEEN(85,115)/100))))</f>
        <v>0</v>
      </c>
    </row>
    <row r="7555" ht="15.0" customHeight="1">
      <c r="A7555" s="45">
        <v>45680.4583333333</v>
      </c>
      <c r="B7555" s="35">
        <v>11.0</v>
      </c>
      <c r="C7555" s="35" t="s">
        <v>129</v>
      </c>
      <c r="D7555" s="36" t="s">
        <v>104</v>
      </c>
      <c r="E7555" s="35" t="s">
        <v>173</v>
      </c>
      <c r="F7555" s="46">
        <f>IF(Cadastro_Cargas!$E$9=0,0,IF(Perfil_Area!$N$10=0,0,MIN(Cadastro_Cargas!$E$9,MAX(Cadastro_Cargas!$F$9,Perfil_Area!$N$10*RANDBETWEEN(85,115)/100))))</f>
        <v>0</v>
      </c>
    </row>
    <row r="7556" ht="15.0" customHeight="1">
      <c r="A7556" s="45">
        <v>45680.4583333333</v>
      </c>
      <c r="B7556" s="35">
        <v>11.0</v>
      </c>
      <c r="C7556" s="35" t="s">
        <v>129</v>
      </c>
      <c r="D7556" s="36" t="s">
        <v>105</v>
      </c>
      <c r="E7556" s="35" t="s">
        <v>173</v>
      </c>
      <c r="F7556" s="46">
        <f>IF(Cadastro_Cargas!$E$10=0,0,IF(Perfil_Area!$N$12=0,0,MIN(Cadastro_Cargas!$E$10,MAX(Cadastro_Cargas!$F$10,Perfil_Area!$N$12*RANDBETWEEN(85,115)/100))))</f>
        <v>0</v>
      </c>
    </row>
    <row r="7557" ht="15.0" customHeight="1">
      <c r="A7557" s="45">
        <v>45680.4583333333</v>
      </c>
      <c r="B7557" s="35">
        <v>11.0</v>
      </c>
      <c r="C7557" s="35" t="s">
        <v>129</v>
      </c>
      <c r="D7557" s="36" t="s">
        <v>106</v>
      </c>
      <c r="E7557" s="35" t="s">
        <v>173</v>
      </c>
      <c r="F7557" s="46">
        <f>IF(Cadastro_Cargas!$E$11=0,0,IF(Perfil_Area!$N$14=0,0,MIN(Cadastro_Cargas!$E$11,MAX(Cadastro_Cargas!$F$11,Perfil_Area!$N$14*RANDBETWEEN(85,115)/100))))</f>
        <v>2.367013373</v>
      </c>
    </row>
    <row r="7558" ht="15.0" customHeight="1">
      <c r="A7558" s="45">
        <v>45680.4583333333</v>
      </c>
      <c r="B7558" s="35">
        <v>11.0</v>
      </c>
      <c r="C7558" s="35" t="s">
        <v>129</v>
      </c>
      <c r="D7558" s="36" t="s">
        <v>107</v>
      </c>
      <c r="E7558" s="35" t="s">
        <v>173</v>
      </c>
      <c r="F7558" s="46">
        <f>IF(Cadastro_Cargas!$E$12=0,0,IF(Perfil_Area!$N$16=0,0,MIN(Cadastro_Cargas!$E$12,MAX(Cadastro_Cargas!$F$12,Perfil_Area!$N$16*RANDBETWEEN(85,115)/100))))</f>
        <v>0.188</v>
      </c>
    </row>
    <row r="7559" ht="15.0" customHeight="1">
      <c r="A7559" s="45">
        <v>45680.4583333333</v>
      </c>
      <c r="B7559" s="35">
        <v>11.0</v>
      </c>
      <c r="C7559" s="35" t="s">
        <v>129</v>
      </c>
      <c r="D7559" s="39" t="s">
        <v>31</v>
      </c>
      <c r="E7559" s="35" t="s">
        <v>174</v>
      </c>
      <c r="F7559" s="46">
        <f>IF(Cadastro_Cargas!$E$13=0,0,IF(Perfil_Area!$N$4=0,0,MIN(Cadastro_Cargas!$E$13,MAX(Cadastro_Cargas!$F$13,Perfil_Area!$N$4*RANDBETWEEN(85,115)/100))))</f>
        <v>3.725</v>
      </c>
    </row>
    <row r="7560" ht="15.0" customHeight="1">
      <c r="A7560" s="45">
        <v>45680.4583333333</v>
      </c>
      <c r="B7560" s="35">
        <v>11.0</v>
      </c>
      <c r="C7560" s="35" t="s">
        <v>129</v>
      </c>
      <c r="D7560" s="40" t="s">
        <v>44</v>
      </c>
      <c r="E7560" s="35" t="s">
        <v>174</v>
      </c>
      <c r="F7560" s="46">
        <f>IF(Cadastro_Cargas!$E$14=0,0,IF(Perfil_Area!$N$6=0,0,MIN(Cadastro_Cargas!$E$14,MAX(Cadastro_Cargas!$F$14,Perfil_Area!$N$6*RANDBETWEEN(85,115)/100))))</f>
        <v>0.514</v>
      </c>
    </row>
    <row r="7561" ht="15.0" customHeight="1">
      <c r="A7561" s="45">
        <v>45680.4583333333</v>
      </c>
      <c r="B7561" s="35">
        <v>11.0</v>
      </c>
      <c r="C7561" s="35" t="s">
        <v>129</v>
      </c>
      <c r="D7561" s="41" t="s">
        <v>56</v>
      </c>
      <c r="E7561" s="35" t="s">
        <v>174</v>
      </c>
      <c r="F7561" s="46">
        <f>IF(Cadastro_Cargas!$E$15=0,0,IF(Perfil_Area!$N$8=0,0,MIN(Cadastro_Cargas!$E$15,MAX(Cadastro_Cargas!$F$15,Perfil_Area!$N$8*RANDBETWEEN(85,115)/100))))</f>
        <v>0</v>
      </c>
    </row>
    <row r="7562" ht="15.0" customHeight="1">
      <c r="A7562" s="45">
        <v>45680.5</v>
      </c>
      <c r="B7562" s="35">
        <v>12.0</v>
      </c>
      <c r="C7562" s="35" t="s">
        <v>128</v>
      </c>
      <c r="D7562" s="36" t="s">
        <v>104</v>
      </c>
      <c r="E7562" s="35" t="s">
        <v>173</v>
      </c>
      <c r="F7562" s="46">
        <f>IF(Cadastro_Cargas!$E$2=0,0,IF(Perfil_Area!$O$9=0,0,MIN(Cadastro_Cargas!$E$2,MAX(Cadastro_Cargas!$F$2,Perfil_Area!$O$9*RANDBETWEEN(85,115)/100))))</f>
        <v>0</v>
      </c>
    </row>
    <row r="7563" ht="15.0" customHeight="1">
      <c r="A7563" s="45">
        <v>45680.5</v>
      </c>
      <c r="B7563" s="35">
        <v>12.0</v>
      </c>
      <c r="C7563" s="35" t="s">
        <v>128</v>
      </c>
      <c r="D7563" s="36" t="s">
        <v>105</v>
      </c>
      <c r="E7563" s="35" t="s">
        <v>173</v>
      </c>
      <c r="F7563" s="46">
        <f>IF(Cadastro_Cargas!$E$3=0,0,IF(Perfil_Area!$O$11=0,0,MIN(Cadastro_Cargas!$E$3,MAX(Cadastro_Cargas!$F$3,Perfil_Area!$O$11*RANDBETWEEN(85,115)/100))))</f>
        <v>0</v>
      </c>
    </row>
    <row r="7564" ht="15.0" customHeight="1">
      <c r="A7564" s="45">
        <v>45680.5</v>
      </c>
      <c r="B7564" s="35">
        <v>12.0</v>
      </c>
      <c r="C7564" s="35" t="s">
        <v>128</v>
      </c>
      <c r="D7564" s="36" t="s">
        <v>106</v>
      </c>
      <c r="E7564" s="35" t="s">
        <v>173</v>
      </c>
      <c r="F7564" s="46">
        <f>IF(Cadastro_Cargas!$E$4=0,0,IF(Perfil_Area!$O$13=0,0,MIN(Cadastro_Cargas!$E$4,MAX(Cadastro_Cargas!$F$4,Perfil_Area!$O$13*RANDBETWEEN(85,115)/100))))</f>
        <v>0</v>
      </c>
    </row>
    <row r="7565" ht="15.0" customHeight="1">
      <c r="A7565" s="45">
        <v>45680.5</v>
      </c>
      <c r="B7565" s="35">
        <v>12.0</v>
      </c>
      <c r="C7565" s="35" t="s">
        <v>128</v>
      </c>
      <c r="D7565" s="36" t="s">
        <v>107</v>
      </c>
      <c r="E7565" s="35" t="s">
        <v>173</v>
      </c>
      <c r="F7565" s="46">
        <f>IF(Cadastro_Cargas!$E$5=0,0,IF(Perfil_Area!$O$15=0,0,MIN(Cadastro_Cargas!$E$5,MAX(Cadastro_Cargas!$F$5,Perfil_Area!$O$15*RANDBETWEEN(85,115)/100))))</f>
        <v>0.2</v>
      </c>
    </row>
    <row r="7566" ht="15.0" customHeight="1">
      <c r="A7566" s="45">
        <v>45680.5</v>
      </c>
      <c r="B7566" s="35">
        <v>12.0</v>
      </c>
      <c r="C7566" s="35" t="s">
        <v>128</v>
      </c>
      <c r="D7566" s="39" t="s">
        <v>31</v>
      </c>
      <c r="E7566" s="35" t="s">
        <v>174</v>
      </c>
      <c r="F7566" s="46">
        <f>IF(Cadastro_Cargas!$E$6=0,0,IF(Perfil_Area!$O$3=0,0,MIN(Cadastro_Cargas!$E$6,MAX(Cadastro_Cargas!$F$6,Perfil_Area!$O$3*RANDBETWEEN(85,115)/100))))</f>
        <v>1.8584</v>
      </c>
    </row>
    <row r="7567" ht="15.0" customHeight="1">
      <c r="A7567" s="45">
        <v>45680.5</v>
      </c>
      <c r="B7567" s="35">
        <v>12.0</v>
      </c>
      <c r="C7567" s="35" t="s">
        <v>128</v>
      </c>
      <c r="D7567" s="40" t="s">
        <v>44</v>
      </c>
      <c r="E7567" s="35" t="s">
        <v>174</v>
      </c>
      <c r="F7567" s="46">
        <f>IF(Cadastro_Cargas!$E$7=0,0,IF(Perfil_Area!$O$5=0,0,MIN(Cadastro_Cargas!$E$7,MAX(Cadastro_Cargas!$F$7,Perfil_Area!$O$5*RANDBETWEEN(85,115)/100))))</f>
        <v>0.354</v>
      </c>
    </row>
    <row r="7568" ht="15.0" customHeight="1">
      <c r="A7568" s="45">
        <v>45680.5</v>
      </c>
      <c r="B7568" s="35">
        <v>12.0</v>
      </c>
      <c r="C7568" s="35" t="s">
        <v>128</v>
      </c>
      <c r="D7568" s="41" t="s">
        <v>56</v>
      </c>
      <c r="E7568" s="35" t="s">
        <v>174</v>
      </c>
      <c r="F7568" s="46">
        <f>IF(Cadastro_Cargas!$E$8=0,0,IF(Perfil_Area!$O$7=0,0,MIN(Cadastro_Cargas!$E$8,MAX(Cadastro_Cargas!$F$8,Perfil_Area!$O$7*RANDBETWEEN(85,115)/100))))</f>
        <v>0</v>
      </c>
    </row>
    <row r="7569" ht="15.0" customHeight="1">
      <c r="A7569" s="45">
        <v>45680.5</v>
      </c>
      <c r="B7569" s="35">
        <v>12.0</v>
      </c>
      <c r="C7569" s="35" t="s">
        <v>129</v>
      </c>
      <c r="D7569" s="36" t="s">
        <v>104</v>
      </c>
      <c r="E7569" s="35" t="s">
        <v>173</v>
      </c>
      <c r="F7569" s="46">
        <f>IF(Cadastro_Cargas!$E$9=0,0,IF(Perfil_Area!$O$10=0,0,MIN(Cadastro_Cargas!$E$9,MAX(Cadastro_Cargas!$F$9,Perfil_Area!$O$10*RANDBETWEEN(85,115)/100))))</f>
        <v>0</v>
      </c>
    </row>
    <row r="7570" ht="15.0" customHeight="1">
      <c r="A7570" s="45">
        <v>45680.5</v>
      </c>
      <c r="B7570" s="35">
        <v>12.0</v>
      </c>
      <c r="C7570" s="35" t="s">
        <v>129</v>
      </c>
      <c r="D7570" s="36" t="s">
        <v>105</v>
      </c>
      <c r="E7570" s="35" t="s">
        <v>173</v>
      </c>
      <c r="F7570" s="46">
        <f>IF(Cadastro_Cargas!$E$10=0,0,IF(Perfil_Area!$O$12=0,0,MIN(Cadastro_Cargas!$E$10,MAX(Cadastro_Cargas!$F$10,Perfil_Area!$O$12*RANDBETWEEN(85,115)/100))))</f>
        <v>0</v>
      </c>
    </row>
    <row r="7571" ht="15.0" customHeight="1">
      <c r="A7571" s="45">
        <v>45680.5</v>
      </c>
      <c r="B7571" s="35">
        <v>12.0</v>
      </c>
      <c r="C7571" s="35" t="s">
        <v>129</v>
      </c>
      <c r="D7571" s="36" t="s">
        <v>106</v>
      </c>
      <c r="E7571" s="35" t="s">
        <v>173</v>
      </c>
      <c r="F7571" s="46">
        <f>IF(Cadastro_Cargas!$E$11=0,0,IF(Perfil_Area!$O$14=0,0,MIN(Cadastro_Cargas!$E$11,MAX(Cadastro_Cargas!$F$11,Perfil_Area!$O$14*RANDBETWEEN(85,115)/100))))</f>
        <v>2.031976226</v>
      </c>
    </row>
    <row r="7572" ht="15.0" customHeight="1">
      <c r="A7572" s="45">
        <v>45680.5</v>
      </c>
      <c r="B7572" s="35">
        <v>12.0</v>
      </c>
      <c r="C7572" s="35" t="s">
        <v>129</v>
      </c>
      <c r="D7572" s="36" t="s">
        <v>107</v>
      </c>
      <c r="E7572" s="35" t="s">
        <v>173</v>
      </c>
      <c r="F7572" s="46">
        <f>IF(Cadastro_Cargas!$E$12=0,0,IF(Perfil_Area!$O$16=0,0,MIN(Cadastro_Cargas!$E$12,MAX(Cadastro_Cargas!$F$12,Perfil_Area!$O$16*RANDBETWEEN(85,115)/100))))</f>
        <v>0.2</v>
      </c>
    </row>
    <row r="7573" ht="15.0" customHeight="1">
      <c r="A7573" s="45">
        <v>45680.5</v>
      </c>
      <c r="B7573" s="35">
        <v>12.0</v>
      </c>
      <c r="C7573" s="35" t="s">
        <v>129</v>
      </c>
      <c r="D7573" s="39" t="s">
        <v>31</v>
      </c>
      <c r="E7573" s="35" t="s">
        <v>174</v>
      </c>
      <c r="F7573" s="46">
        <f>IF(Cadastro_Cargas!$E$13=0,0,IF(Perfil_Area!$O$4=0,0,MIN(Cadastro_Cargas!$E$13,MAX(Cadastro_Cargas!$F$13,Perfil_Area!$O$4*RANDBETWEEN(85,115)/100))))</f>
        <v>3.725</v>
      </c>
    </row>
    <row r="7574" ht="15.0" customHeight="1">
      <c r="A7574" s="45">
        <v>45680.5</v>
      </c>
      <c r="B7574" s="35">
        <v>12.0</v>
      </c>
      <c r="C7574" s="35" t="s">
        <v>129</v>
      </c>
      <c r="D7574" s="40" t="s">
        <v>44</v>
      </c>
      <c r="E7574" s="35" t="s">
        <v>174</v>
      </c>
      <c r="F7574" s="46">
        <f>IF(Cadastro_Cargas!$E$14=0,0,IF(Perfil_Area!$O$6=0,0,MIN(Cadastro_Cargas!$E$14,MAX(Cadastro_Cargas!$F$14,Perfil_Area!$O$6*RANDBETWEEN(85,115)/100))))</f>
        <v>0.514</v>
      </c>
    </row>
    <row r="7575" ht="15.0" customHeight="1">
      <c r="A7575" s="45">
        <v>45680.5</v>
      </c>
      <c r="B7575" s="35">
        <v>12.0</v>
      </c>
      <c r="C7575" s="35" t="s">
        <v>129</v>
      </c>
      <c r="D7575" s="41" t="s">
        <v>56</v>
      </c>
      <c r="E7575" s="35" t="s">
        <v>174</v>
      </c>
      <c r="F7575" s="46">
        <f>IF(Cadastro_Cargas!$E$15=0,0,IF(Perfil_Area!$O$8=0,0,MIN(Cadastro_Cargas!$E$15,MAX(Cadastro_Cargas!$F$15,Perfil_Area!$O$8*RANDBETWEEN(85,115)/100))))</f>
        <v>0</v>
      </c>
    </row>
    <row r="7576" ht="15.0" customHeight="1">
      <c r="A7576" s="45">
        <v>45680.5416666667</v>
      </c>
      <c r="B7576" s="35">
        <v>13.0</v>
      </c>
      <c r="C7576" s="35" t="s">
        <v>128</v>
      </c>
      <c r="D7576" s="36" t="s">
        <v>104</v>
      </c>
      <c r="E7576" s="35" t="s">
        <v>173</v>
      </c>
      <c r="F7576" s="46">
        <f>IF(Cadastro_Cargas!$E$2=0,0,IF(Perfil_Area!$P$9=0,0,MIN(Cadastro_Cargas!$E$2,MAX(Cadastro_Cargas!$F$2,Perfil_Area!$P$9*RANDBETWEEN(85,115)/100))))</f>
        <v>0</v>
      </c>
    </row>
    <row r="7577" ht="15.0" customHeight="1">
      <c r="A7577" s="45">
        <v>45680.5416666667</v>
      </c>
      <c r="B7577" s="35">
        <v>13.0</v>
      </c>
      <c r="C7577" s="35" t="s">
        <v>128</v>
      </c>
      <c r="D7577" s="36" t="s">
        <v>105</v>
      </c>
      <c r="E7577" s="35" t="s">
        <v>173</v>
      </c>
      <c r="F7577" s="46">
        <f>IF(Cadastro_Cargas!$E$3=0,0,IF(Perfil_Area!$P$11=0,0,MIN(Cadastro_Cargas!$E$3,MAX(Cadastro_Cargas!$F$3,Perfil_Area!$P$11*RANDBETWEEN(85,115)/100))))</f>
        <v>0</v>
      </c>
    </row>
    <row r="7578" ht="15.0" customHeight="1">
      <c r="A7578" s="45">
        <v>45680.5416666667</v>
      </c>
      <c r="B7578" s="35">
        <v>13.0</v>
      </c>
      <c r="C7578" s="35" t="s">
        <v>128</v>
      </c>
      <c r="D7578" s="36" t="s">
        <v>106</v>
      </c>
      <c r="E7578" s="35" t="s">
        <v>173</v>
      </c>
      <c r="F7578" s="46">
        <f>IF(Cadastro_Cargas!$E$4=0,0,IF(Perfil_Area!$P$13=0,0,MIN(Cadastro_Cargas!$E$4,MAX(Cadastro_Cargas!$F$4,Perfil_Area!$P$13*RANDBETWEEN(85,115)/100))))</f>
        <v>0</v>
      </c>
    </row>
    <row r="7579" ht="15.0" customHeight="1">
      <c r="A7579" s="45">
        <v>45680.5416666667</v>
      </c>
      <c r="B7579" s="35">
        <v>13.0</v>
      </c>
      <c r="C7579" s="35" t="s">
        <v>128</v>
      </c>
      <c r="D7579" s="36" t="s">
        <v>107</v>
      </c>
      <c r="E7579" s="35" t="s">
        <v>173</v>
      </c>
      <c r="F7579" s="46">
        <f>IF(Cadastro_Cargas!$E$5=0,0,IF(Perfil_Area!$P$15=0,0,MIN(Cadastro_Cargas!$E$5,MAX(Cadastro_Cargas!$F$5,Perfil_Area!$P$15*RANDBETWEEN(85,115)/100))))</f>
        <v>0.2</v>
      </c>
    </row>
    <row r="7580" ht="15.0" customHeight="1">
      <c r="A7580" s="45">
        <v>45680.5416666667</v>
      </c>
      <c r="B7580" s="35">
        <v>13.0</v>
      </c>
      <c r="C7580" s="35" t="s">
        <v>128</v>
      </c>
      <c r="D7580" s="39" t="s">
        <v>31</v>
      </c>
      <c r="E7580" s="35" t="s">
        <v>174</v>
      </c>
      <c r="F7580" s="46">
        <f>IF(Cadastro_Cargas!$E$6=0,0,IF(Perfil_Area!$P$3=0,0,MIN(Cadastro_Cargas!$E$6,MAX(Cadastro_Cargas!$F$6,Perfil_Area!$P$3*RANDBETWEEN(85,115)/100))))</f>
        <v>1.9796</v>
      </c>
    </row>
    <row r="7581" ht="15.0" customHeight="1">
      <c r="A7581" s="45">
        <v>45680.5416666667</v>
      </c>
      <c r="B7581" s="35">
        <v>13.0</v>
      </c>
      <c r="C7581" s="35" t="s">
        <v>128</v>
      </c>
      <c r="D7581" s="40" t="s">
        <v>44</v>
      </c>
      <c r="E7581" s="35" t="s">
        <v>174</v>
      </c>
      <c r="F7581" s="46">
        <f>IF(Cadastro_Cargas!$E$7=0,0,IF(Perfil_Area!$P$5=0,0,MIN(Cadastro_Cargas!$E$7,MAX(Cadastro_Cargas!$F$7,Perfil_Area!$P$5*RANDBETWEEN(85,115)/100))))</f>
        <v>0.354</v>
      </c>
    </row>
    <row r="7582" ht="15.0" customHeight="1">
      <c r="A7582" s="45">
        <v>45680.5416666667</v>
      </c>
      <c r="B7582" s="35">
        <v>13.0</v>
      </c>
      <c r="C7582" s="35" t="s">
        <v>128</v>
      </c>
      <c r="D7582" s="41" t="s">
        <v>56</v>
      </c>
      <c r="E7582" s="35" t="s">
        <v>174</v>
      </c>
      <c r="F7582" s="46">
        <f>IF(Cadastro_Cargas!$E$8=0,0,IF(Perfil_Area!$P$7=0,0,MIN(Cadastro_Cargas!$E$8,MAX(Cadastro_Cargas!$F$8,Perfil_Area!$P$7*RANDBETWEEN(85,115)/100))))</f>
        <v>0</v>
      </c>
    </row>
    <row r="7583" ht="15.0" customHeight="1">
      <c r="A7583" s="45">
        <v>45680.5416666667</v>
      </c>
      <c r="B7583" s="35">
        <v>13.0</v>
      </c>
      <c r="C7583" s="35" t="s">
        <v>129</v>
      </c>
      <c r="D7583" s="36" t="s">
        <v>104</v>
      </c>
      <c r="E7583" s="35" t="s">
        <v>173</v>
      </c>
      <c r="F7583" s="46">
        <f>IF(Cadastro_Cargas!$E$9=0,0,IF(Perfil_Area!$P$10=0,0,MIN(Cadastro_Cargas!$E$9,MAX(Cadastro_Cargas!$F$9,Perfil_Area!$P$10*RANDBETWEEN(85,115)/100))))</f>
        <v>0</v>
      </c>
    </row>
    <row r="7584" ht="15.0" customHeight="1">
      <c r="A7584" s="45">
        <v>45680.5416666667</v>
      </c>
      <c r="B7584" s="35">
        <v>13.0</v>
      </c>
      <c r="C7584" s="35" t="s">
        <v>129</v>
      </c>
      <c r="D7584" s="36" t="s">
        <v>105</v>
      </c>
      <c r="E7584" s="35" t="s">
        <v>173</v>
      </c>
      <c r="F7584" s="46">
        <f>IF(Cadastro_Cargas!$E$10=0,0,IF(Perfil_Area!$P$12=0,0,MIN(Cadastro_Cargas!$E$10,MAX(Cadastro_Cargas!$F$10,Perfil_Area!$P$12*RANDBETWEEN(85,115)/100))))</f>
        <v>0</v>
      </c>
    </row>
    <row r="7585" ht="15.0" customHeight="1">
      <c r="A7585" s="45">
        <v>45680.5416666667</v>
      </c>
      <c r="B7585" s="35">
        <v>13.0</v>
      </c>
      <c r="C7585" s="35" t="s">
        <v>129</v>
      </c>
      <c r="D7585" s="36" t="s">
        <v>106</v>
      </c>
      <c r="E7585" s="35" t="s">
        <v>173</v>
      </c>
      <c r="F7585" s="46">
        <f>IF(Cadastro_Cargas!$E$11=0,0,IF(Perfil_Area!$P$14=0,0,MIN(Cadastro_Cargas!$E$11,MAX(Cadastro_Cargas!$F$11,Perfil_Area!$P$14*RANDBETWEEN(85,115)/100))))</f>
        <v>2.258826152</v>
      </c>
    </row>
    <row r="7586" ht="15.0" customHeight="1">
      <c r="A7586" s="45">
        <v>45680.5416666667</v>
      </c>
      <c r="B7586" s="35">
        <v>13.0</v>
      </c>
      <c r="C7586" s="35" t="s">
        <v>129</v>
      </c>
      <c r="D7586" s="36" t="s">
        <v>107</v>
      </c>
      <c r="E7586" s="35" t="s">
        <v>173</v>
      </c>
      <c r="F7586" s="46">
        <f>IF(Cadastro_Cargas!$E$12=0,0,IF(Perfil_Area!$P$16=0,0,MIN(Cadastro_Cargas!$E$12,MAX(Cadastro_Cargas!$F$12,Perfil_Area!$P$16*RANDBETWEEN(85,115)/100))))</f>
        <v>0.172</v>
      </c>
    </row>
    <row r="7587" ht="15.0" customHeight="1">
      <c r="A7587" s="45">
        <v>45680.5416666667</v>
      </c>
      <c r="B7587" s="35">
        <v>13.0</v>
      </c>
      <c r="C7587" s="35" t="s">
        <v>129</v>
      </c>
      <c r="D7587" s="39" t="s">
        <v>31</v>
      </c>
      <c r="E7587" s="35" t="s">
        <v>174</v>
      </c>
      <c r="F7587" s="46">
        <f>IF(Cadastro_Cargas!$E$13=0,0,IF(Perfil_Area!$P$4=0,0,MIN(Cadastro_Cargas!$E$13,MAX(Cadastro_Cargas!$F$13,Perfil_Area!$P$4*RANDBETWEEN(85,115)/100))))</f>
        <v>3.68775</v>
      </c>
    </row>
    <row r="7588" ht="15.0" customHeight="1">
      <c r="A7588" s="45">
        <v>45680.5416666667</v>
      </c>
      <c r="B7588" s="35">
        <v>13.0</v>
      </c>
      <c r="C7588" s="35" t="s">
        <v>129</v>
      </c>
      <c r="D7588" s="40" t="s">
        <v>44</v>
      </c>
      <c r="E7588" s="35" t="s">
        <v>174</v>
      </c>
      <c r="F7588" s="46">
        <f>IF(Cadastro_Cargas!$E$14=0,0,IF(Perfil_Area!$P$6=0,0,MIN(Cadastro_Cargas!$E$14,MAX(Cadastro_Cargas!$F$14,Perfil_Area!$P$6*RANDBETWEEN(85,115)/100))))</f>
        <v>0.514</v>
      </c>
    </row>
    <row r="7589" ht="15.0" customHeight="1">
      <c r="A7589" s="45">
        <v>45680.5416666667</v>
      </c>
      <c r="B7589" s="35">
        <v>13.0</v>
      </c>
      <c r="C7589" s="35" t="s">
        <v>129</v>
      </c>
      <c r="D7589" s="41" t="s">
        <v>56</v>
      </c>
      <c r="E7589" s="35" t="s">
        <v>174</v>
      </c>
      <c r="F7589" s="46">
        <f>IF(Cadastro_Cargas!$E$15=0,0,IF(Perfil_Area!$P$8=0,0,MIN(Cadastro_Cargas!$E$15,MAX(Cadastro_Cargas!$F$15,Perfil_Area!$P$8*RANDBETWEEN(85,115)/100))))</f>
        <v>0</v>
      </c>
    </row>
    <row r="7590" ht="15.0" customHeight="1">
      <c r="A7590" s="45">
        <v>45680.5833333333</v>
      </c>
      <c r="B7590" s="35">
        <v>14.0</v>
      </c>
      <c r="C7590" s="35" t="s">
        <v>128</v>
      </c>
      <c r="D7590" s="36" t="s">
        <v>104</v>
      </c>
      <c r="E7590" s="35" t="s">
        <v>173</v>
      </c>
      <c r="F7590" s="46">
        <f>IF(Cadastro_Cargas!$E$2=0,0,IF(Perfil_Area!$Q$9=0,0,MIN(Cadastro_Cargas!$E$2,MAX(Cadastro_Cargas!$F$2,Perfil_Area!$Q$9*RANDBETWEEN(85,115)/100))))</f>
        <v>0</v>
      </c>
    </row>
    <row r="7591" ht="15.0" customHeight="1">
      <c r="A7591" s="45">
        <v>45680.5833333333</v>
      </c>
      <c r="B7591" s="35">
        <v>14.0</v>
      </c>
      <c r="C7591" s="35" t="s">
        <v>128</v>
      </c>
      <c r="D7591" s="36" t="s">
        <v>105</v>
      </c>
      <c r="E7591" s="35" t="s">
        <v>173</v>
      </c>
      <c r="F7591" s="46">
        <f>IF(Cadastro_Cargas!$E$3=0,0,IF(Perfil_Area!$Q$11=0,0,MIN(Cadastro_Cargas!$E$3,MAX(Cadastro_Cargas!$F$3,Perfil_Area!$Q$11*RANDBETWEEN(85,115)/100))))</f>
        <v>0</v>
      </c>
    </row>
    <row r="7592" ht="15.0" customHeight="1">
      <c r="A7592" s="45">
        <v>45680.5833333333</v>
      </c>
      <c r="B7592" s="35">
        <v>14.0</v>
      </c>
      <c r="C7592" s="35" t="s">
        <v>128</v>
      </c>
      <c r="D7592" s="36" t="s">
        <v>106</v>
      </c>
      <c r="E7592" s="35" t="s">
        <v>173</v>
      </c>
      <c r="F7592" s="46">
        <f>IF(Cadastro_Cargas!$E$4=0,0,IF(Perfil_Area!$Q$13=0,0,MIN(Cadastro_Cargas!$E$4,MAX(Cadastro_Cargas!$F$4,Perfil_Area!$Q$13*RANDBETWEEN(85,115)/100))))</f>
        <v>0</v>
      </c>
    </row>
    <row r="7593" ht="15.0" customHeight="1">
      <c r="A7593" s="45">
        <v>45680.5833333333</v>
      </c>
      <c r="B7593" s="35">
        <v>14.0</v>
      </c>
      <c r="C7593" s="35" t="s">
        <v>128</v>
      </c>
      <c r="D7593" s="36" t="s">
        <v>107</v>
      </c>
      <c r="E7593" s="35" t="s">
        <v>173</v>
      </c>
      <c r="F7593" s="46">
        <f>IF(Cadastro_Cargas!$E$5=0,0,IF(Perfil_Area!$Q$15=0,0,MIN(Cadastro_Cargas!$E$5,MAX(Cadastro_Cargas!$F$5,Perfil_Area!$Q$15*RANDBETWEEN(85,115)/100))))</f>
        <v>0.186</v>
      </c>
    </row>
    <row r="7594" ht="15.0" customHeight="1">
      <c r="A7594" s="45">
        <v>45680.5833333333</v>
      </c>
      <c r="B7594" s="35">
        <v>14.0</v>
      </c>
      <c r="C7594" s="35" t="s">
        <v>128</v>
      </c>
      <c r="D7594" s="39" t="s">
        <v>31</v>
      </c>
      <c r="E7594" s="35" t="s">
        <v>174</v>
      </c>
      <c r="F7594" s="46">
        <f>IF(Cadastro_Cargas!$E$6=0,0,IF(Perfil_Area!$Q$3=0,0,MIN(Cadastro_Cargas!$E$6,MAX(Cadastro_Cargas!$F$6,Perfil_Area!$Q$3*RANDBETWEEN(85,115)/100))))</f>
        <v>2.02</v>
      </c>
    </row>
    <row r="7595" ht="15.0" customHeight="1">
      <c r="A7595" s="45">
        <v>45680.5833333333</v>
      </c>
      <c r="B7595" s="35">
        <v>14.0</v>
      </c>
      <c r="C7595" s="35" t="s">
        <v>128</v>
      </c>
      <c r="D7595" s="40" t="s">
        <v>44</v>
      </c>
      <c r="E7595" s="35" t="s">
        <v>174</v>
      </c>
      <c r="F7595" s="46">
        <f>IF(Cadastro_Cargas!$E$7=0,0,IF(Perfil_Area!$Q$5=0,0,MIN(Cadastro_Cargas!$E$7,MAX(Cadastro_Cargas!$F$7,Perfil_Area!$Q$5*RANDBETWEEN(85,115)/100))))</f>
        <v>0.354</v>
      </c>
    </row>
    <row r="7596" ht="15.0" customHeight="1">
      <c r="A7596" s="45">
        <v>45680.5833333333</v>
      </c>
      <c r="B7596" s="35">
        <v>14.0</v>
      </c>
      <c r="C7596" s="35" t="s">
        <v>128</v>
      </c>
      <c r="D7596" s="41" t="s">
        <v>56</v>
      </c>
      <c r="E7596" s="35" t="s">
        <v>174</v>
      </c>
      <c r="F7596" s="46">
        <f>IF(Cadastro_Cargas!$E$8=0,0,IF(Perfil_Area!$Q$7=0,0,MIN(Cadastro_Cargas!$E$8,MAX(Cadastro_Cargas!$F$8,Perfil_Area!$Q$7*RANDBETWEEN(85,115)/100))))</f>
        <v>0</v>
      </c>
    </row>
    <row r="7597" ht="15.0" customHeight="1">
      <c r="A7597" s="45">
        <v>45680.5833333333</v>
      </c>
      <c r="B7597" s="35">
        <v>14.0</v>
      </c>
      <c r="C7597" s="35" t="s">
        <v>129</v>
      </c>
      <c r="D7597" s="36" t="s">
        <v>104</v>
      </c>
      <c r="E7597" s="35" t="s">
        <v>173</v>
      </c>
      <c r="F7597" s="46">
        <f>IF(Cadastro_Cargas!$E$9=0,0,IF(Perfil_Area!$Q$10=0,0,MIN(Cadastro_Cargas!$E$9,MAX(Cadastro_Cargas!$F$9,Perfil_Area!$Q$10*RANDBETWEEN(85,115)/100))))</f>
        <v>0</v>
      </c>
    </row>
    <row r="7598" ht="15.0" customHeight="1">
      <c r="A7598" s="45">
        <v>45680.5833333333</v>
      </c>
      <c r="B7598" s="35">
        <v>14.0</v>
      </c>
      <c r="C7598" s="35" t="s">
        <v>129</v>
      </c>
      <c r="D7598" s="36" t="s">
        <v>105</v>
      </c>
      <c r="E7598" s="35" t="s">
        <v>173</v>
      </c>
      <c r="F7598" s="46">
        <f>IF(Cadastro_Cargas!$E$10=0,0,IF(Perfil_Area!$Q$12=0,0,MIN(Cadastro_Cargas!$E$10,MAX(Cadastro_Cargas!$F$10,Perfil_Area!$Q$12*RANDBETWEEN(85,115)/100))))</f>
        <v>17.6</v>
      </c>
    </row>
    <row r="7599" ht="15.0" customHeight="1">
      <c r="A7599" s="45">
        <v>45680.5833333333</v>
      </c>
      <c r="B7599" s="35">
        <v>14.0</v>
      </c>
      <c r="C7599" s="35" t="s">
        <v>129</v>
      </c>
      <c r="D7599" s="36" t="s">
        <v>106</v>
      </c>
      <c r="E7599" s="35" t="s">
        <v>173</v>
      </c>
      <c r="F7599" s="46">
        <f>IF(Cadastro_Cargas!$E$11=0,0,IF(Perfil_Area!$Q$14=0,0,MIN(Cadastro_Cargas!$E$11,MAX(Cadastro_Cargas!$F$11,Perfil_Area!$Q$14*RANDBETWEEN(85,115)/100))))</f>
        <v>2.367013373</v>
      </c>
    </row>
    <row r="7600" ht="15.0" customHeight="1">
      <c r="A7600" s="45">
        <v>45680.5833333333</v>
      </c>
      <c r="B7600" s="35">
        <v>14.0</v>
      </c>
      <c r="C7600" s="35" t="s">
        <v>129</v>
      </c>
      <c r="D7600" s="36" t="s">
        <v>107</v>
      </c>
      <c r="E7600" s="35" t="s">
        <v>173</v>
      </c>
      <c r="F7600" s="46">
        <f>IF(Cadastro_Cargas!$E$12=0,0,IF(Perfil_Area!$Q$16=0,0,MIN(Cadastro_Cargas!$E$12,MAX(Cadastro_Cargas!$F$12,Perfil_Area!$Q$16*RANDBETWEEN(85,115)/100))))</f>
        <v>0.174</v>
      </c>
    </row>
    <row r="7601" ht="15.0" customHeight="1">
      <c r="A7601" s="45">
        <v>45680.5833333333</v>
      </c>
      <c r="B7601" s="35">
        <v>14.0</v>
      </c>
      <c r="C7601" s="35" t="s">
        <v>129</v>
      </c>
      <c r="D7601" s="39" t="s">
        <v>31</v>
      </c>
      <c r="E7601" s="35" t="s">
        <v>174</v>
      </c>
      <c r="F7601" s="46">
        <f>IF(Cadastro_Cargas!$E$13=0,0,IF(Perfil_Area!$Q$4=0,0,MIN(Cadastro_Cargas!$E$13,MAX(Cadastro_Cargas!$F$13,Perfil_Area!$Q$4*RANDBETWEEN(85,115)/100))))</f>
        <v>3.2035</v>
      </c>
    </row>
    <row r="7602" ht="15.0" customHeight="1">
      <c r="A7602" s="45">
        <v>45680.5833333333</v>
      </c>
      <c r="B7602" s="35">
        <v>14.0</v>
      </c>
      <c r="C7602" s="35" t="s">
        <v>129</v>
      </c>
      <c r="D7602" s="40" t="s">
        <v>44</v>
      </c>
      <c r="E7602" s="35" t="s">
        <v>174</v>
      </c>
      <c r="F7602" s="46">
        <f>IF(Cadastro_Cargas!$E$14=0,0,IF(Perfil_Area!$Q$6=0,0,MIN(Cadastro_Cargas!$E$14,MAX(Cadastro_Cargas!$F$14,Perfil_Area!$Q$6*RANDBETWEEN(85,115)/100))))</f>
        <v>0.514</v>
      </c>
    </row>
    <row r="7603" ht="15.0" customHeight="1">
      <c r="A7603" s="45">
        <v>45680.5833333333</v>
      </c>
      <c r="B7603" s="35">
        <v>14.0</v>
      </c>
      <c r="C7603" s="35" t="s">
        <v>129</v>
      </c>
      <c r="D7603" s="41" t="s">
        <v>56</v>
      </c>
      <c r="E7603" s="35" t="s">
        <v>174</v>
      </c>
      <c r="F7603" s="46">
        <f>IF(Cadastro_Cargas!$E$15=0,0,IF(Perfil_Area!$Q$8=0,0,MIN(Cadastro_Cargas!$E$15,MAX(Cadastro_Cargas!$F$15,Perfil_Area!$Q$8*RANDBETWEEN(85,115)/100))))</f>
        <v>0</v>
      </c>
    </row>
    <row r="7604" ht="15.0" customHeight="1">
      <c r="A7604" s="45">
        <v>45680.625</v>
      </c>
      <c r="B7604" s="35">
        <v>15.0</v>
      </c>
      <c r="C7604" s="35" t="s">
        <v>128</v>
      </c>
      <c r="D7604" s="36" t="s">
        <v>104</v>
      </c>
      <c r="E7604" s="35" t="s">
        <v>173</v>
      </c>
      <c r="F7604" s="46">
        <f>IF(Cadastro_Cargas!$E$2=0,0,IF(Perfil_Area!$R$9=0,0,MIN(Cadastro_Cargas!$E$2,MAX(Cadastro_Cargas!$F$2,Perfil_Area!$R$9*RANDBETWEEN(85,115)/100))))</f>
        <v>0</v>
      </c>
    </row>
    <row r="7605" ht="15.0" customHeight="1">
      <c r="A7605" s="45">
        <v>45680.625</v>
      </c>
      <c r="B7605" s="35">
        <v>15.0</v>
      </c>
      <c r="C7605" s="35" t="s">
        <v>128</v>
      </c>
      <c r="D7605" s="36" t="s">
        <v>105</v>
      </c>
      <c r="E7605" s="35" t="s">
        <v>173</v>
      </c>
      <c r="F7605" s="46">
        <f>IF(Cadastro_Cargas!$E$3=0,0,IF(Perfil_Area!$R$11=0,0,MIN(Cadastro_Cargas!$E$3,MAX(Cadastro_Cargas!$F$3,Perfil_Area!$R$11*RANDBETWEEN(85,115)/100))))</f>
        <v>0</v>
      </c>
    </row>
    <row r="7606" ht="15.0" customHeight="1">
      <c r="A7606" s="45">
        <v>45680.625</v>
      </c>
      <c r="B7606" s="35">
        <v>15.0</v>
      </c>
      <c r="C7606" s="35" t="s">
        <v>128</v>
      </c>
      <c r="D7606" s="36" t="s">
        <v>106</v>
      </c>
      <c r="E7606" s="35" t="s">
        <v>173</v>
      </c>
      <c r="F7606" s="46">
        <f>IF(Cadastro_Cargas!$E$4=0,0,IF(Perfil_Area!$R$13=0,0,MIN(Cadastro_Cargas!$E$4,MAX(Cadastro_Cargas!$F$4,Perfil_Area!$R$13*RANDBETWEEN(85,115)/100))))</f>
        <v>0</v>
      </c>
    </row>
    <row r="7607" ht="15.0" customHeight="1">
      <c r="A7607" s="45">
        <v>45680.625</v>
      </c>
      <c r="B7607" s="35">
        <v>15.0</v>
      </c>
      <c r="C7607" s="35" t="s">
        <v>128</v>
      </c>
      <c r="D7607" s="36" t="s">
        <v>107</v>
      </c>
      <c r="E7607" s="35" t="s">
        <v>173</v>
      </c>
      <c r="F7607" s="46">
        <f>IF(Cadastro_Cargas!$E$5=0,0,IF(Perfil_Area!$R$15=0,0,MIN(Cadastro_Cargas!$E$5,MAX(Cadastro_Cargas!$F$5,Perfil_Area!$R$15*RANDBETWEEN(85,115)/100))))</f>
        <v>0.198</v>
      </c>
    </row>
    <row r="7608" ht="15.0" customHeight="1">
      <c r="A7608" s="45">
        <v>45680.625</v>
      </c>
      <c r="B7608" s="35">
        <v>15.0</v>
      </c>
      <c r="C7608" s="35" t="s">
        <v>128</v>
      </c>
      <c r="D7608" s="39" t="s">
        <v>31</v>
      </c>
      <c r="E7608" s="35" t="s">
        <v>174</v>
      </c>
      <c r="F7608" s="46">
        <f>IF(Cadastro_Cargas!$E$6=0,0,IF(Perfil_Area!$R$3=0,0,MIN(Cadastro_Cargas!$E$6,MAX(Cadastro_Cargas!$F$6,Perfil_Area!$R$3*RANDBETWEEN(85,115)/100))))</f>
        <v>1.9594</v>
      </c>
    </row>
    <row r="7609" ht="15.0" customHeight="1">
      <c r="A7609" s="45">
        <v>45680.625</v>
      </c>
      <c r="B7609" s="35">
        <v>15.0</v>
      </c>
      <c r="C7609" s="35" t="s">
        <v>128</v>
      </c>
      <c r="D7609" s="40" t="s">
        <v>44</v>
      </c>
      <c r="E7609" s="35" t="s">
        <v>174</v>
      </c>
      <c r="F7609" s="46">
        <f>IF(Cadastro_Cargas!$E$7=0,0,IF(Perfil_Area!$R$5=0,0,MIN(Cadastro_Cargas!$E$7,MAX(Cadastro_Cargas!$F$7,Perfil_Area!$R$5*RANDBETWEEN(85,115)/100))))</f>
        <v>0.354</v>
      </c>
    </row>
    <row r="7610" ht="15.0" customHeight="1">
      <c r="A7610" s="45">
        <v>45680.625</v>
      </c>
      <c r="B7610" s="35">
        <v>15.0</v>
      </c>
      <c r="C7610" s="35" t="s">
        <v>128</v>
      </c>
      <c r="D7610" s="41" t="s">
        <v>56</v>
      </c>
      <c r="E7610" s="35" t="s">
        <v>174</v>
      </c>
      <c r="F7610" s="46">
        <f>IF(Cadastro_Cargas!$E$8=0,0,IF(Perfil_Area!$R$7=0,0,MIN(Cadastro_Cargas!$E$8,MAX(Cadastro_Cargas!$F$8,Perfil_Area!$R$7*RANDBETWEEN(85,115)/100))))</f>
        <v>0</v>
      </c>
    </row>
    <row r="7611" ht="15.0" customHeight="1">
      <c r="A7611" s="45">
        <v>45680.625</v>
      </c>
      <c r="B7611" s="35">
        <v>15.0</v>
      </c>
      <c r="C7611" s="35" t="s">
        <v>129</v>
      </c>
      <c r="D7611" s="36" t="s">
        <v>104</v>
      </c>
      <c r="E7611" s="35" t="s">
        <v>173</v>
      </c>
      <c r="F7611" s="46">
        <f>IF(Cadastro_Cargas!$E$9=0,0,IF(Perfil_Area!$R$10=0,0,MIN(Cadastro_Cargas!$E$9,MAX(Cadastro_Cargas!$F$9,Perfil_Area!$R$10*RANDBETWEEN(85,115)/100))))</f>
        <v>0</v>
      </c>
    </row>
    <row r="7612" ht="15.0" customHeight="1">
      <c r="A7612" s="45">
        <v>45680.625</v>
      </c>
      <c r="B7612" s="35">
        <v>15.0</v>
      </c>
      <c r="C7612" s="35" t="s">
        <v>129</v>
      </c>
      <c r="D7612" s="36" t="s">
        <v>105</v>
      </c>
      <c r="E7612" s="35" t="s">
        <v>173</v>
      </c>
      <c r="F7612" s="46">
        <f>IF(Cadastro_Cargas!$E$10=0,0,IF(Perfil_Area!$R$12=0,0,MIN(Cadastro_Cargas!$E$10,MAX(Cadastro_Cargas!$F$10,Perfil_Area!$R$12*RANDBETWEEN(85,115)/100))))</f>
        <v>15.664</v>
      </c>
    </row>
    <row r="7613" ht="15.0" customHeight="1">
      <c r="A7613" s="45">
        <v>45680.625</v>
      </c>
      <c r="B7613" s="35">
        <v>15.0</v>
      </c>
      <c r="C7613" s="35" t="s">
        <v>129</v>
      </c>
      <c r="D7613" s="36" t="s">
        <v>106</v>
      </c>
      <c r="E7613" s="35" t="s">
        <v>173</v>
      </c>
      <c r="F7613" s="46">
        <f>IF(Cadastro_Cargas!$E$11=0,0,IF(Perfil_Area!$R$14=0,0,MIN(Cadastro_Cargas!$E$11,MAX(Cadastro_Cargas!$F$11,Perfil_Area!$R$14*RANDBETWEEN(85,115)/100))))</f>
        <v>2.367013373</v>
      </c>
    </row>
    <row r="7614" ht="15.0" customHeight="1">
      <c r="A7614" s="45">
        <v>45680.625</v>
      </c>
      <c r="B7614" s="35">
        <v>15.0</v>
      </c>
      <c r="C7614" s="35" t="s">
        <v>129</v>
      </c>
      <c r="D7614" s="36" t="s">
        <v>107</v>
      </c>
      <c r="E7614" s="35" t="s">
        <v>173</v>
      </c>
      <c r="F7614" s="46">
        <f>IF(Cadastro_Cargas!$E$12=0,0,IF(Perfil_Area!$R$16=0,0,MIN(Cadastro_Cargas!$E$12,MAX(Cadastro_Cargas!$F$12,Perfil_Area!$R$16*RANDBETWEEN(85,115)/100))))</f>
        <v>0.176</v>
      </c>
    </row>
    <row r="7615" ht="15.0" customHeight="1">
      <c r="A7615" s="45">
        <v>45680.625</v>
      </c>
      <c r="B7615" s="35">
        <v>15.0</v>
      </c>
      <c r="C7615" s="35" t="s">
        <v>129</v>
      </c>
      <c r="D7615" s="39" t="s">
        <v>31</v>
      </c>
      <c r="E7615" s="35" t="s">
        <v>174</v>
      </c>
      <c r="F7615" s="46">
        <f>IF(Cadastro_Cargas!$E$13=0,0,IF(Perfil_Area!$R$4=0,0,MIN(Cadastro_Cargas!$E$13,MAX(Cadastro_Cargas!$F$13,Perfil_Area!$R$4*RANDBETWEEN(85,115)/100))))</f>
        <v>3.725</v>
      </c>
    </row>
    <row r="7616" ht="15.0" customHeight="1">
      <c r="A7616" s="45">
        <v>45680.625</v>
      </c>
      <c r="B7616" s="35">
        <v>15.0</v>
      </c>
      <c r="C7616" s="35" t="s">
        <v>129</v>
      </c>
      <c r="D7616" s="40" t="s">
        <v>44</v>
      </c>
      <c r="E7616" s="35" t="s">
        <v>174</v>
      </c>
      <c r="F7616" s="46">
        <f>IF(Cadastro_Cargas!$E$14=0,0,IF(Perfil_Area!$R$6=0,0,MIN(Cadastro_Cargas!$E$14,MAX(Cadastro_Cargas!$F$14,Perfil_Area!$R$6*RANDBETWEEN(85,115)/100))))</f>
        <v>0.514</v>
      </c>
    </row>
    <row r="7617" ht="15.0" customHeight="1">
      <c r="A7617" s="45">
        <v>45680.625</v>
      </c>
      <c r="B7617" s="35">
        <v>15.0</v>
      </c>
      <c r="C7617" s="35" t="s">
        <v>129</v>
      </c>
      <c r="D7617" s="41" t="s">
        <v>56</v>
      </c>
      <c r="E7617" s="35" t="s">
        <v>174</v>
      </c>
      <c r="F7617" s="46">
        <f>IF(Cadastro_Cargas!$E$15=0,0,IF(Perfil_Area!$R$8=0,0,MIN(Cadastro_Cargas!$E$15,MAX(Cadastro_Cargas!$F$15,Perfil_Area!$R$8*RANDBETWEEN(85,115)/100))))</f>
        <v>0</v>
      </c>
    </row>
    <row r="7618" ht="15.0" customHeight="1">
      <c r="A7618" s="45">
        <v>45680.6666666667</v>
      </c>
      <c r="B7618" s="35">
        <v>16.0</v>
      </c>
      <c r="C7618" s="35" t="s">
        <v>128</v>
      </c>
      <c r="D7618" s="36" t="s">
        <v>104</v>
      </c>
      <c r="E7618" s="35" t="s">
        <v>173</v>
      </c>
      <c r="F7618" s="46">
        <f>IF(Cadastro_Cargas!$E$2=0,0,IF(Perfil_Area!$S$9=0,0,MIN(Cadastro_Cargas!$E$2,MAX(Cadastro_Cargas!$F$2,Perfil_Area!$S$9*RANDBETWEEN(85,115)/100))))</f>
        <v>0</v>
      </c>
    </row>
    <row r="7619" ht="15.0" customHeight="1">
      <c r="A7619" s="45">
        <v>45680.6666666667</v>
      </c>
      <c r="B7619" s="35">
        <v>16.0</v>
      </c>
      <c r="C7619" s="35" t="s">
        <v>128</v>
      </c>
      <c r="D7619" s="36" t="s">
        <v>105</v>
      </c>
      <c r="E7619" s="35" t="s">
        <v>173</v>
      </c>
      <c r="F7619" s="46">
        <f>IF(Cadastro_Cargas!$E$3=0,0,IF(Perfil_Area!$S$11=0,0,MIN(Cadastro_Cargas!$E$3,MAX(Cadastro_Cargas!$F$3,Perfil_Area!$S$11*RANDBETWEEN(85,115)/100))))</f>
        <v>0</v>
      </c>
    </row>
    <row r="7620" ht="15.0" customHeight="1">
      <c r="A7620" s="45">
        <v>45680.6666666667</v>
      </c>
      <c r="B7620" s="35">
        <v>16.0</v>
      </c>
      <c r="C7620" s="35" t="s">
        <v>128</v>
      </c>
      <c r="D7620" s="36" t="s">
        <v>106</v>
      </c>
      <c r="E7620" s="35" t="s">
        <v>173</v>
      </c>
      <c r="F7620" s="46">
        <f>IF(Cadastro_Cargas!$E$4=0,0,IF(Perfil_Area!$S$13=0,0,MIN(Cadastro_Cargas!$E$4,MAX(Cadastro_Cargas!$F$4,Perfil_Area!$S$13*RANDBETWEEN(85,115)/100))))</f>
        <v>0</v>
      </c>
    </row>
    <row r="7621" ht="15.0" customHeight="1">
      <c r="A7621" s="45">
        <v>45680.6666666667</v>
      </c>
      <c r="B7621" s="35">
        <v>16.0</v>
      </c>
      <c r="C7621" s="35" t="s">
        <v>128</v>
      </c>
      <c r="D7621" s="36" t="s">
        <v>107</v>
      </c>
      <c r="E7621" s="35" t="s">
        <v>173</v>
      </c>
      <c r="F7621" s="46">
        <f>IF(Cadastro_Cargas!$E$5=0,0,IF(Perfil_Area!$S$15=0,0,MIN(Cadastro_Cargas!$E$5,MAX(Cadastro_Cargas!$F$5,Perfil_Area!$S$15*RANDBETWEEN(85,115)/100))))</f>
        <v>0.194</v>
      </c>
    </row>
    <row r="7622" ht="15.0" customHeight="1">
      <c r="A7622" s="45">
        <v>45680.6666666667</v>
      </c>
      <c r="B7622" s="35">
        <v>16.0</v>
      </c>
      <c r="C7622" s="35" t="s">
        <v>128</v>
      </c>
      <c r="D7622" s="39" t="s">
        <v>31</v>
      </c>
      <c r="E7622" s="35" t="s">
        <v>174</v>
      </c>
      <c r="F7622" s="46">
        <f>IF(Cadastro_Cargas!$E$6=0,0,IF(Perfil_Area!$S$3=0,0,MIN(Cadastro_Cargas!$E$6,MAX(Cadastro_Cargas!$F$6,Perfil_Area!$S$3*RANDBETWEEN(85,115)/100))))</f>
        <v>1.9392</v>
      </c>
    </row>
    <row r="7623" ht="15.0" customHeight="1">
      <c r="A7623" s="45">
        <v>45680.6666666667</v>
      </c>
      <c r="B7623" s="35">
        <v>16.0</v>
      </c>
      <c r="C7623" s="35" t="s">
        <v>128</v>
      </c>
      <c r="D7623" s="40" t="s">
        <v>44</v>
      </c>
      <c r="E7623" s="35" t="s">
        <v>174</v>
      </c>
      <c r="F7623" s="46">
        <f>IF(Cadastro_Cargas!$E$7=0,0,IF(Perfil_Area!$S$5=0,0,MIN(Cadastro_Cargas!$E$7,MAX(Cadastro_Cargas!$F$7,Perfil_Area!$S$5*RANDBETWEEN(85,115)/100))))</f>
        <v>0.24386</v>
      </c>
    </row>
    <row r="7624" ht="15.0" customHeight="1">
      <c r="A7624" s="45">
        <v>45680.6666666667</v>
      </c>
      <c r="B7624" s="35">
        <v>16.0</v>
      </c>
      <c r="C7624" s="35" t="s">
        <v>128</v>
      </c>
      <c r="D7624" s="41" t="s">
        <v>56</v>
      </c>
      <c r="E7624" s="35" t="s">
        <v>174</v>
      </c>
      <c r="F7624" s="46">
        <f>IF(Cadastro_Cargas!$E$8=0,0,IF(Perfil_Area!$S$7=0,0,MIN(Cadastro_Cargas!$E$8,MAX(Cadastro_Cargas!$F$8,Perfil_Area!$S$7*RANDBETWEEN(85,115)/100))))</f>
        <v>0</v>
      </c>
    </row>
    <row r="7625" ht="15.0" customHeight="1">
      <c r="A7625" s="45">
        <v>45680.6666666667</v>
      </c>
      <c r="B7625" s="35">
        <v>16.0</v>
      </c>
      <c r="C7625" s="35" t="s">
        <v>129</v>
      </c>
      <c r="D7625" s="36" t="s">
        <v>104</v>
      </c>
      <c r="E7625" s="35" t="s">
        <v>173</v>
      </c>
      <c r="F7625" s="46">
        <f>IF(Cadastro_Cargas!$E$9=0,0,IF(Perfil_Area!$S$10=0,0,MIN(Cadastro_Cargas!$E$9,MAX(Cadastro_Cargas!$F$9,Perfil_Area!$S$10*RANDBETWEEN(85,115)/100))))</f>
        <v>0</v>
      </c>
    </row>
    <row r="7626" ht="15.0" customHeight="1">
      <c r="A7626" s="45">
        <v>45680.6666666667</v>
      </c>
      <c r="B7626" s="35">
        <v>16.0</v>
      </c>
      <c r="C7626" s="35" t="s">
        <v>129</v>
      </c>
      <c r="D7626" s="36" t="s">
        <v>105</v>
      </c>
      <c r="E7626" s="35" t="s">
        <v>173</v>
      </c>
      <c r="F7626" s="46">
        <f>IF(Cadastro_Cargas!$E$10=0,0,IF(Perfil_Area!$S$12=0,0,MIN(Cadastro_Cargas!$E$10,MAX(Cadastro_Cargas!$F$10,Perfil_Area!$S$12*RANDBETWEEN(85,115)/100))))</f>
        <v>0</v>
      </c>
    </row>
    <row r="7627" ht="15.0" customHeight="1">
      <c r="A7627" s="45">
        <v>45680.6666666667</v>
      </c>
      <c r="B7627" s="35">
        <v>16.0</v>
      </c>
      <c r="C7627" s="35" t="s">
        <v>129</v>
      </c>
      <c r="D7627" s="36" t="s">
        <v>106</v>
      </c>
      <c r="E7627" s="35" t="s">
        <v>173</v>
      </c>
      <c r="F7627" s="46">
        <f>IF(Cadastro_Cargas!$E$11=0,0,IF(Perfil_Area!$S$14=0,0,MIN(Cadastro_Cargas!$E$11,MAX(Cadastro_Cargas!$F$11,Perfil_Area!$S$14*RANDBETWEEN(85,115)/100))))</f>
        <v>2.218288262</v>
      </c>
    </row>
    <row r="7628" ht="15.0" customHeight="1">
      <c r="A7628" s="45">
        <v>45680.6666666667</v>
      </c>
      <c r="B7628" s="35">
        <v>16.0</v>
      </c>
      <c r="C7628" s="35" t="s">
        <v>129</v>
      </c>
      <c r="D7628" s="36" t="s">
        <v>107</v>
      </c>
      <c r="E7628" s="35" t="s">
        <v>173</v>
      </c>
      <c r="F7628" s="46">
        <f>IF(Cadastro_Cargas!$E$12=0,0,IF(Perfil_Area!$S$16=0,0,MIN(Cadastro_Cargas!$E$12,MAX(Cadastro_Cargas!$F$12,Perfil_Area!$S$16*RANDBETWEEN(85,115)/100))))</f>
        <v>0.192</v>
      </c>
    </row>
    <row r="7629" ht="15.0" customHeight="1">
      <c r="A7629" s="45">
        <v>45680.6666666667</v>
      </c>
      <c r="B7629" s="35">
        <v>16.0</v>
      </c>
      <c r="C7629" s="35" t="s">
        <v>129</v>
      </c>
      <c r="D7629" s="39" t="s">
        <v>31</v>
      </c>
      <c r="E7629" s="35" t="s">
        <v>174</v>
      </c>
      <c r="F7629" s="46">
        <f>IF(Cadastro_Cargas!$E$13=0,0,IF(Perfil_Area!$S$4=0,0,MIN(Cadastro_Cargas!$E$13,MAX(Cadastro_Cargas!$F$13,Perfil_Area!$S$4*RANDBETWEEN(85,115)/100))))</f>
        <v>3.61325</v>
      </c>
    </row>
    <row r="7630" ht="15.0" customHeight="1">
      <c r="A7630" s="45">
        <v>45680.6666666667</v>
      </c>
      <c r="B7630" s="35">
        <v>16.0</v>
      </c>
      <c r="C7630" s="35" t="s">
        <v>129</v>
      </c>
      <c r="D7630" s="40" t="s">
        <v>44</v>
      </c>
      <c r="E7630" s="35" t="s">
        <v>174</v>
      </c>
      <c r="F7630" s="46">
        <f>IF(Cadastro_Cargas!$E$14=0,0,IF(Perfil_Area!$S$6=0,0,MIN(Cadastro_Cargas!$E$14,MAX(Cadastro_Cargas!$F$14,Perfil_Area!$S$6*RANDBETWEEN(85,115)/100))))</f>
        <v>0.34278</v>
      </c>
    </row>
    <row r="7631" ht="15.0" customHeight="1">
      <c r="A7631" s="45">
        <v>45680.6666666667</v>
      </c>
      <c r="B7631" s="35">
        <v>16.0</v>
      </c>
      <c r="C7631" s="35" t="s">
        <v>129</v>
      </c>
      <c r="D7631" s="41" t="s">
        <v>56</v>
      </c>
      <c r="E7631" s="35" t="s">
        <v>174</v>
      </c>
      <c r="F7631" s="46">
        <f>IF(Cadastro_Cargas!$E$15=0,0,IF(Perfil_Area!$S$8=0,0,MIN(Cadastro_Cargas!$E$15,MAX(Cadastro_Cargas!$F$15,Perfil_Area!$S$8*RANDBETWEEN(85,115)/100))))</f>
        <v>0</v>
      </c>
    </row>
    <row r="7632" ht="15.0" customHeight="1">
      <c r="A7632" s="45">
        <v>45680.7083333333</v>
      </c>
      <c r="B7632" s="35">
        <v>17.0</v>
      </c>
      <c r="C7632" s="35" t="s">
        <v>128</v>
      </c>
      <c r="D7632" s="36" t="s">
        <v>104</v>
      </c>
      <c r="E7632" s="35" t="s">
        <v>173</v>
      </c>
      <c r="F7632" s="46">
        <f>IF(Cadastro_Cargas!$E$2=0,0,IF(Perfil_Area!$T$9=0,0,MIN(Cadastro_Cargas!$E$2,MAX(Cadastro_Cargas!$F$2,Perfil_Area!$T$9*RANDBETWEEN(85,115)/100))))</f>
        <v>0</v>
      </c>
    </row>
    <row r="7633" ht="15.0" customHeight="1">
      <c r="A7633" s="45">
        <v>45680.7083333333</v>
      </c>
      <c r="B7633" s="35">
        <v>17.0</v>
      </c>
      <c r="C7633" s="35" t="s">
        <v>128</v>
      </c>
      <c r="D7633" s="36" t="s">
        <v>105</v>
      </c>
      <c r="E7633" s="35" t="s">
        <v>173</v>
      </c>
      <c r="F7633" s="46">
        <f>IF(Cadastro_Cargas!$E$3=0,0,IF(Perfil_Area!$T$11=0,0,MIN(Cadastro_Cargas!$E$3,MAX(Cadastro_Cargas!$F$3,Perfil_Area!$T$11*RANDBETWEEN(85,115)/100))))</f>
        <v>0</v>
      </c>
    </row>
    <row r="7634" ht="15.0" customHeight="1">
      <c r="A7634" s="45">
        <v>45680.7083333333</v>
      </c>
      <c r="B7634" s="35">
        <v>17.0</v>
      </c>
      <c r="C7634" s="35" t="s">
        <v>128</v>
      </c>
      <c r="D7634" s="36" t="s">
        <v>106</v>
      </c>
      <c r="E7634" s="35" t="s">
        <v>173</v>
      </c>
      <c r="F7634" s="46">
        <f>IF(Cadastro_Cargas!$E$4=0,0,IF(Perfil_Area!$T$13=0,0,MIN(Cadastro_Cargas!$E$4,MAX(Cadastro_Cargas!$F$4,Perfil_Area!$T$13*RANDBETWEEN(85,115)/100))))</f>
        <v>0</v>
      </c>
    </row>
    <row r="7635" ht="15.0" customHeight="1">
      <c r="A7635" s="45">
        <v>45680.7083333333</v>
      </c>
      <c r="B7635" s="35">
        <v>17.0</v>
      </c>
      <c r="C7635" s="35" t="s">
        <v>128</v>
      </c>
      <c r="D7635" s="36" t="s">
        <v>107</v>
      </c>
      <c r="E7635" s="35" t="s">
        <v>173</v>
      </c>
      <c r="F7635" s="46">
        <f>IF(Cadastro_Cargas!$E$5=0,0,IF(Perfil_Area!$T$15=0,0,MIN(Cadastro_Cargas!$E$5,MAX(Cadastro_Cargas!$F$5,Perfil_Area!$T$15*RANDBETWEEN(85,115)/100))))</f>
        <v>0.2</v>
      </c>
    </row>
    <row r="7636" ht="15.0" customHeight="1">
      <c r="A7636" s="45">
        <v>45680.7083333333</v>
      </c>
      <c r="B7636" s="35">
        <v>17.0</v>
      </c>
      <c r="C7636" s="35" t="s">
        <v>128</v>
      </c>
      <c r="D7636" s="39" t="s">
        <v>31</v>
      </c>
      <c r="E7636" s="35" t="s">
        <v>174</v>
      </c>
      <c r="F7636" s="46">
        <f>IF(Cadastro_Cargas!$E$6=0,0,IF(Perfil_Area!$T$3=0,0,MIN(Cadastro_Cargas!$E$6,MAX(Cadastro_Cargas!$F$6,Perfil_Area!$T$3*RANDBETWEEN(85,115)/100))))</f>
        <v>0.606</v>
      </c>
    </row>
    <row r="7637" ht="15.0" customHeight="1">
      <c r="A7637" s="45">
        <v>45680.7083333333</v>
      </c>
      <c r="B7637" s="35">
        <v>17.0</v>
      </c>
      <c r="C7637" s="35" t="s">
        <v>128</v>
      </c>
      <c r="D7637" s="40" t="s">
        <v>44</v>
      </c>
      <c r="E7637" s="35" t="s">
        <v>174</v>
      </c>
      <c r="F7637" s="46">
        <f>IF(Cadastro_Cargas!$E$7=0,0,IF(Perfil_Area!$T$5=0,0,MIN(Cadastro_Cargas!$E$7,MAX(Cadastro_Cargas!$F$7,Perfil_Area!$T$5*RANDBETWEEN(85,115)/100))))</f>
        <v>0.354</v>
      </c>
    </row>
    <row r="7638" ht="15.0" customHeight="1">
      <c r="A7638" s="45">
        <v>45680.7083333333</v>
      </c>
      <c r="B7638" s="35">
        <v>17.0</v>
      </c>
      <c r="C7638" s="35" t="s">
        <v>128</v>
      </c>
      <c r="D7638" s="41" t="s">
        <v>56</v>
      </c>
      <c r="E7638" s="35" t="s">
        <v>174</v>
      </c>
      <c r="F7638" s="46">
        <f>IF(Cadastro_Cargas!$E$8=0,0,IF(Perfil_Area!$T$7=0,0,MIN(Cadastro_Cargas!$E$8,MAX(Cadastro_Cargas!$F$8,Perfil_Area!$T$7*RANDBETWEEN(85,115)/100))))</f>
        <v>0</v>
      </c>
    </row>
    <row r="7639" ht="15.0" customHeight="1">
      <c r="A7639" s="45">
        <v>45680.7083333333</v>
      </c>
      <c r="B7639" s="35">
        <v>17.0</v>
      </c>
      <c r="C7639" s="35" t="s">
        <v>129</v>
      </c>
      <c r="D7639" s="36" t="s">
        <v>104</v>
      </c>
      <c r="E7639" s="35" t="s">
        <v>173</v>
      </c>
      <c r="F7639" s="46">
        <f>IF(Cadastro_Cargas!$E$9=0,0,IF(Perfil_Area!$T$10=0,0,MIN(Cadastro_Cargas!$E$9,MAX(Cadastro_Cargas!$F$9,Perfil_Area!$T$10*RANDBETWEEN(85,115)/100))))</f>
        <v>0</v>
      </c>
    </row>
    <row r="7640" ht="15.0" customHeight="1">
      <c r="A7640" s="45">
        <v>45680.7083333333</v>
      </c>
      <c r="B7640" s="35">
        <v>17.0</v>
      </c>
      <c r="C7640" s="35" t="s">
        <v>129</v>
      </c>
      <c r="D7640" s="36" t="s">
        <v>105</v>
      </c>
      <c r="E7640" s="35" t="s">
        <v>173</v>
      </c>
      <c r="F7640" s="46">
        <f>IF(Cadastro_Cargas!$E$10=0,0,IF(Perfil_Area!$T$12=0,0,MIN(Cadastro_Cargas!$E$10,MAX(Cadastro_Cargas!$F$10,Perfil_Area!$T$12*RANDBETWEEN(85,115)/100))))</f>
        <v>0</v>
      </c>
    </row>
    <row r="7641" ht="15.0" customHeight="1">
      <c r="A7641" s="45">
        <v>45680.7083333333</v>
      </c>
      <c r="B7641" s="35">
        <v>17.0</v>
      </c>
      <c r="C7641" s="35" t="s">
        <v>129</v>
      </c>
      <c r="D7641" s="36" t="s">
        <v>106</v>
      </c>
      <c r="E7641" s="35" t="s">
        <v>173</v>
      </c>
      <c r="F7641" s="46">
        <f>IF(Cadastro_Cargas!$E$11=0,0,IF(Perfil_Area!$T$14=0,0,MIN(Cadastro_Cargas!$E$11,MAX(Cadastro_Cargas!$F$11,Perfil_Area!$T$14*RANDBETWEEN(85,115)/100))))</f>
        <v>2.367013373</v>
      </c>
    </row>
    <row r="7642" ht="15.0" customHeight="1">
      <c r="A7642" s="45">
        <v>45680.7083333333</v>
      </c>
      <c r="B7642" s="35">
        <v>17.0</v>
      </c>
      <c r="C7642" s="35" t="s">
        <v>129</v>
      </c>
      <c r="D7642" s="36" t="s">
        <v>107</v>
      </c>
      <c r="E7642" s="35" t="s">
        <v>173</v>
      </c>
      <c r="F7642" s="46">
        <f>IF(Cadastro_Cargas!$E$12=0,0,IF(Perfil_Area!$T$16=0,0,MIN(Cadastro_Cargas!$E$12,MAX(Cadastro_Cargas!$F$12,Perfil_Area!$T$16*RANDBETWEEN(85,115)/100))))</f>
        <v>0.178</v>
      </c>
    </row>
    <row r="7643" ht="15.0" customHeight="1">
      <c r="A7643" s="45">
        <v>45680.7083333333</v>
      </c>
      <c r="B7643" s="35">
        <v>17.0</v>
      </c>
      <c r="C7643" s="35" t="s">
        <v>129</v>
      </c>
      <c r="D7643" s="39" t="s">
        <v>31</v>
      </c>
      <c r="E7643" s="35" t="s">
        <v>174</v>
      </c>
      <c r="F7643" s="46">
        <f>IF(Cadastro_Cargas!$E$13=0,0,IF(Perfil_Area!$T$4=0,0,MIN(Cadastro_Cargas!$E$13,MAX(Cadastro_Cargas!$F$13,Perfil_Area!$T$4*RANDBETWEEN(85,115)/100))))</f>
        <v>1.1175</v>
      </c>
    </row>
    <row r="7644" ht="15.0" customHeight="1">
      <c r="A7644" s="45">
        <v>45680.7083333333</v>
      </c>
      <c r="B7644" s="35">
        <v>17.0</v>
      </c>
      <c r="C7644" s="35" t="s">
        <v>129</v>
      </c>
      <c r="D7644" s="40" t="s">
        <v>44</v>
      </c>
      <c r="E7644" s="35" t="s">
        <v>174</v>
      </c>
      <c r="F7644" s="46">
        <f>IF(Cadastro_Cargas!$E$14=0,0,IF(Perfil_Area!$T$6=0,0,MIN(Cadastro_Cargas!$E$14,MAX(Cadastro_Cargas!$F$14,Perfil_Area!$T$6*RANDBETWEEN(85,115)/100))))</f>
        <v>0.514</v>
      </c>
    </row>
    <row r="7645" ht="15.0" customHeight="1">
      <c r="A7645" s="45">
        <v>45680.7083333333</v>
      </c>
      <c r="B7645" s="35">
        <v>17.0</v>
      </c>
      <c r="C7645" s="35" t="s">
        <v>129</v>
      </c>
      <c r="D7645" s="41" t="s">
        <v>56</v>
      </c>
      <c r="E7645" s="35" t="s">
        <v>174</v>
      </c>
      <c r="F7645" s="46">
        <f>IF(Cadastro_Cargas!$E$15=0,0,IF(Perfil_Area!$T$8=0,0,MIN(Cadastro_Cargas!$E$15,MAX(Cadastro_Cargas!$F$15,Perfil_Area!$T$8*RANDBETWEEN(85,115)/100))))</f>
        <v>0</v>
      </c>
    </row>
    <row r="7646" ht="15.0" customHeight="1">
      <c r="A7646" s="45">
        <v>45680.75</v>
      </c>
      <c r="B7646" s="35">
        <v>18.0</v>
      </c>
      <c r="C7646" s="35" t="s">
        <v>128</v>
      </c>
      <c r="D7646" s="36" t="s">
        <v>104</v>
      </c>
      <c r="E7646" s="35" t="s">
        <v>173</v>
      </c>
      <c r="F7646" s="46">
        <f>IF(Cadastro_Cargas!$E$2=0,0,IF(Perfil_Area!$U$9=0,0,MIN(Cadastro_Cargas!$E$2,MAX(Cadastro_Cargas!$F$2,Perfil_Area!$U$9*RANDBETWEEN(85,115)/100))))</f>
        <v>0</v>
      </c>
    </row>
    <row r="7647" ht="15.0" customHeight="1">
      <c r="A7647" s="45">
        <v>45680.75</v>
      </c>
      <c r="B7647" s="35">
        <v>18.0</v>
      </c>
      <c r="C7647" s="35" t="s">
        <v>128</v>
      </c>
      <c r="D7647" s="36" t="s">
        <v>105</v>
      </c>
      <c r="E7647" s="35" t="s">
        <v>173</v>
      </c>
      <c r="F7647" s="46">
        <f>IF(Cadastro_Cargas!$E$3=0,0,IF(Perfil_Area!$U$11=0,0,MIN(Cadastro_Cargas!$E$3,MAX(Cadastro_Cargas!$F$3,Perfil_Area!$U$11*RANDBETWEEN(85,115)/100))))</f>
        <v>0</v>
      </c>
    </row>
    <row r="7648" ht="15.0" customHeight="1">
      <c r="A7648" s="45">
        <v>45680.75</v>
      </c>
      <c r="B7648" s="35">
        <v>18.0</v>
      </c>
      <c r="C7648" s="35" t="s">
        <v>128</v>
      </c>
      <c r="D7648" s="36" t="s">
        <v>106</v>
      </c>
      <c r="E7648" s="35" t="s">
        <v>173</v>
      </c>
      <c r="F7648" s="46">
        <f>IF(Cadastro_Cargas!$E$4=0,0,IF(Perfil_Area!$U$13=0,0,MIN(Cadastro_Cargas!$E$4,MAX(Cadastro_Cargas!$F$4,Perfil_Area!$U$13*RANDBETWEEN(85,115)/100))))</f>
        <v>0</v>
      </c>
    </row>
    <row r="7649" ht="15.0" customHeight="1">
      <c r="A7649" s="45">
        <v>45680.75</v>
      </c>
      <c r="B7649" s="35">
        <v>18.0</v>
      </c>
      <c r="C7649" s="35" t="s">
        <v>128</v>
      </c>
      <c r="D7649" s="36" t="s">
        <v>107</v>
      </c>
      <c r="E7649" s="35" t="s">
        <v>173</v>
      </c>
      <c r="F7649" s="46">
        <f>IF(Cadastro_Cargas!$E$5=0,0,IF(Perfil_Area!$U$15=0,0,MIN(Cadastro_Cargas!$E$5,MAX(Cadastro_Cargas!$F$5,Perfil_Area!$U$15*RANDBETWEEN(85,115)/100))))</f>
        <v>0.2</v>
      </c>
    </row>
    <row r="7650" ht="15.0" customHeight="1">
      <c r="A7650" s="45">
        <v>45680.75</v>
      </c>
      <c r="B7650" s="35">
        <v>18.0</v>
      </c>
      <c r="C7650" s="35" t="s">
        <v>128</v>
      </c>
      <c r="D7650" s="39" t="s">
        <v>31</v>
      </c>
      <c r="E7650" s="35" t="s">
        <v>174</v>
      </c>
      <c r="F7650" s="46">
        <f>IF(Cadastro_Cargas!$E$6=0,0,IF(Perfil_Area!$U$3=0,0,MIN(Cadastro_Cargas!$E$6,MAX(Cadastro_Cargas!$F$6,Perfil_Area!$U$3*RANDBETWEEN(85,115)/100))))</f>
        <v>0.606</v>
      </c>
    </row>
    <row r="7651" ht="15.0" customHeight="1">
      <c r="A7651" s="45">
        <v>45680.75</v>
      </c>
      <c r="B7651" s="35">
        <v>18.0</v>
      </c>
      <c r="C7651" s="35" t="s">
        <v>128</v>
      </c>
      <c r="D7651" s="40" t="s">
        <v>44</v>
      </c>
      <c r="E7651" s="35" t="s">
        <v>174</v>
      </c>
      <c r="F7651" s="46">
        <f>IF(Cadastro_Cargas!$E$7=0,0,IF(Perfil_Area!$U$5=0,0,MIN(Cadastro_Cargas!$E$7,MAX(Cadastro_Cargas!$F$7,Perfil_Area!$U$5*RANDBETWEEN(85,115)/100))))</f>
        <v>0.354</v>
      </c>
    </row>
    <row r="7652" ht="15.0" customHeight="1">
      <c r="A7652" s="45">
        <v>45680.75</v>
      </c>
      <c r="B7652" s="35">
        <v>18.0</v>
      </c>
      <c r="C7652" s="35" t="s">
        <v>128</v>
      </c>
      <c r="D7652" s="41" t="s">
        <v>56</v>
      </c>
      <c r="E7652" s="35" t="s">
        <v>174</v>
      </c>
      <c r="F7652" s="46">
        <f>IF(Cadastro_Cargas!$E$8=0,0,IF(Perfil_Area!$U$7=0,0,MIN(Cadastro_Cargas!$E$8,MAX(Cadastro_Cargas!$F$8,Perfil_Area!$U$7*RANDBETWEEN(85,115)/100))))</f>
        <v>0.176</v>
      </c>
    </row>
    <row r="7653" ht="15.0" customHeight="1">
      <c r="A7653" s="45">
        <v>45680.75</v>
      </c>
      <c r="B7653" s="35">
        <v>18.0</v>
      </c>
      <c r="C7653" s="35" t="s">
        <v>129</v>
      </c>
      <c r="D7653" s="36" t="s">
        <v>104</v>
      </c>
      <c r="E7653" s="35" t="s">
        <v>173</v>
      </c>
      <c r="F7653" s="46">
        <f>IF(Cadastro_Cargas!$E$9=0,0,IF(Perfil_Area!$U$10=0,0,MIN(Cadastro_Cargas!$E$9,MAX(Cadastro_Cargas!$F$9,Perfil_Area!$U$10*RANDBETWEEN(85,115)/100))))</f>
        <v>0</v>
      </c>
    </row>
    <row r="7654" ht="15.0" customHeight="1">
      <c r="A7654" s="45">
        <v>45680.75</v>
      </c>
      <c r="B7654" s="35">
        <v>18.0</v>
      </c>
      <c r="C7654" s="35" t="s">
        <v>129</v>
      </c>
      <c r="D7654" s="36" t="s">
        <v>105</v>
      </c>
      <c r="E7654" s="35" t="s">
        <v>173</v>
      </c>
      <c r="F7654" s="46">
        <f>IF(Cadastro_Cargas!$E$10=0,0,IF(Perfil_Area!$U$12=0,0,MIN(Cadastro_Cargas!$E$10,MAX(Cadastro_Cargas!$F$10,Perfil_Area!$U$12*RANDBETWEEN(85,115)/100))))</f>
        <v>0</v>
      </c>
    </row>
    <row r="7655" ht="15.0" customHeight="1">
      <c r="A7655" s="45">
        <v>45680.75</v>
      </c>
      <c r="B7655" s="35">
        <v>18.0</v>
      </c>
      <c r="C7655" s="35" t="s">
        <v>129</v>
      </c>
      <c r="D7655" s="36" t="s">
        <v>106</v>
      </c>
      <c r="E7655" s="35" t="s">
        <v>173</v>
      </c>
      <c r="F7655" s="46">
        <f>IF(Cadastro_Cargas!$E$11=0,0,IF(Perfil_Area!$U$14=0,0,MIN(Cadastro_Cargas!$E$11,MAX(Cadastro_Cargas!$F$11,Perfil_Area!$U$14*RANDBETWEEN(85,115)/100))))</f>
        <v>2.367013373</v>
      </c>
    </row>
    <row r="7656" ht="15.0" customHeight="1">
      <c r="A7656" s="45">
        <v>45680.75</v>
      </c>
      <c r="B7656" s="35">
        <v>18.0</v>
      </c>
      <c r="C7656" s="35" t="s">
        <v>129</v>
      </c>
      <c r="D7656" s="36" t="s">
        <v>107</v>
      </c>
      <c r="E7656" s="35" t="s">
        <v>173</v>
      </c>
      <c r="F7656" s="46">
        <f>IF(Cadastro_Cargas!$E$12=0,0,IF(Perfil_Area!$U$16=0,0,MIN(Cadastro_Cargas!$E$12,MAX(Cadastro_Cargas!$F$12,Perfil_Area!$U$16*RANDBETWEEN(85,115)/100))))</f>
        <v>0.2</v>
      </c>
    </row>
    <row r="7657" ht="15.0" customHeight="1">
      <c r="A7657" s="45">
        <v>45680.75</v>
      </c>
      <c r="B7657" s="35">
        <v>18.0</v>
      </c>
      <c r="C7657" s="35" t="s">
        <v>129</v>
      </c>
      <c r="D7657" s="39" t="s">
        <v>31</v>
      </c>
      <c r="E7657" s="35" t="s">
        <v>174</v>
      </c>
      <c r="F7657" s="46">
        <f>IF(Cadastro_Cargas!$E$13=0,0,IF(Perfil_Area!$U$4=0,0,MIN(Cadastro_Cargas!$E$13,MAX(Cadastro_Cargas!$F$13,Perfil_Area!$U$4*RANDBETWEEN(85,115)/100))))</f>
        <v>1.1175</v>
      </c>
    </row>
    <row r="7658" ht="15.0" customHeight="1">
      <c r="A7658" s="45">
        <v>45680.75</v>
      </c>
      <c r="B7658" s="35">
        <v>18.0</v>
      </c>
      <c r="C7658" s="35" t="s">
        <v>129</v>
      </c>
      <c r="D7658" s="40" t="s">
        <v>44</v>
      </c>
      <c r="E7658" s="35" t="s">
        <v>174</v>
      </c>
      <c r="F7658" s="46">
        <f>IF(Cadastro_Cargas!$E$14=0,0,IF(Perfil_Area!$U$6=0,0,MIN(Cadastro_Cargas!$E$14,MAX(Cadastro_Cargas!$F$14,Perfil_Area!$U$6*RANDBETWEEN(85,115)/100))))</f>
        <v>0.514</v>
      </c>
    </row>
    <row r="7659" ht="15.0" customHeight="1">
      <c r="A7659" s="45">
        <v>45680.75</v>
      </c>
      <c r="B7659" s="35">
        <v>18.0</v>
      </c>
      <c r="C7659" s="35" t="s">
        <v>129</v>
      </c>
      <c r="D7659" s="41" t="s">
        <v>56</v>
      </c>
      <c r="E7659" s="35" t="s">
        <v>174</v>
      </c>
      <c r="F7659" s="46">
        <f>IF(Cadastro_Cargas!$E$15=0,0,IF(Perfil_Area!$U$8=0,0,MIN(Cadastro_Cargas!$E$15,MAX(Cadastro_Cargas!$F$15,Perfil_Area!$U$8*RANDBETWEEN(85,115)/100))))</f>
        <v>0.336</v>
      </c>
    </row>
    <row r="7660" ht="15.0" customHeight="1">
      <c r="A7660" s="45">
        <v>45680.7916666667</v>
      </c>
      <c r="B7660" s="35">
        <v>19.0</v>
      </c>
      <c r="C7660" s="35" t="s">
        <v>128</v>
      </c>
      <c r="D7660" s="36" t="s">
        <v>104</v>
      </c>
      <c r="E7660" s="35" t="s">
        <v>173</v>
      </c>
      <c r="F7660" s="46">
        <f>IF(Cadastro_Cargas!$E$2=0,0,IF(Perfil_Area!$V$9=0,0,MIN(Cadastro_Cargas!$E$2,MAX(Cadastro_Cargas!$F$2,Perfil_Area!$V$9*RANDBETWEEN(85,115)/100))))</f>
        <v>0</v>
      </c>
    </row>
    <row r="7661" ht="15.0" customHeight="1">
      <c r="A7661" s="45">
        <v>45680.7916666667</v>
      </c>
      <c r="B7661" s="35">
        <v>19.0</v>
      </c>
      <c r="C7661" s="35" t="s">
        <v>128</v>
      </c>
      <c r="D7661" s="36" t="s">
        <v>105</v>
      </c>
      <c r="E7661" s="35" t="s">
        <v>173</v>
      </c>
      <c r="F7661" s="46">
        <f>IF(Cadastro_Cargas!$E$3=0,0,IF(Perfil_Area!$V$11=0,0,MIN(Cadastro_Cargas!$E$3,MAX(Cadastro_Cargas!$F$3,Perfil_Area!$V$11*RANDBETWEEN(85,115)/100))))</f>
        <v>0</v>
      </c>
    </row>
    <row r="7662" ht="15.0" customHeight="1">
      <c r="A7662" s="45">
        <v>45680.7916666667</v>
      </c>
      <c r="B7662" s="35">
        <v>19.0</v>
      </c>
      <c r="C7662" s="35" t="s">
        <v>128</v>
      </c>
      <c r="D7662" s="36" t="s">
        <v>106</v>
      </c>
      <c r="E7662" s="35" t="s">
        <v>173</v>
      </c>
      <c r="F7662" s="46">
        <f>IF(Cadastro_Cargas!$E$4=0,0,IF(Perfil_Area!$V$13=0,0,MIN(Cadastro_Cargas!$E$4,MAX(Cadastro_Cargas!$F$4,Perfil_Area!$V$13*RANDBETWEEN(85,115)/100))))</f>
        <v>0</v>
      </c>
    </row>
    <row r="7663" ht="15.0" customHeight="1">
      <c r="A7663" s="45">
        <v>45680.7916666667</v>
      </c>
      <c r="B7663" s="35">
        <v>19.0</v>
      </c>
      <c r="C7663" s="35" t="s">
        <v>128</v>
      </c>
      <c r="D7663" s="36" t="s">
        <v>107</v>
      </c>
      <c r="E7663" s="35" t="s">
        <v>173</v>
      </c>
      <c r="F7663" s="46">
        <f>IF(Cadastro_Cargas!$E$5=0,0,IF(Perfil_Area!$V$15=0,0,MIN(Cadastro_Cargas!$E$5,MAX(Cadastro_Cargas!$F$5,Perfil_Area!$V$15*RANDBETWEEN(85,115)/100))))</f>
        <v>0.196</v>
      </c>
    </row>
    <row r="7664" ht="15.0" customHeight="1">
      <c r="A7664" s="45">
        <v>45680.7916666667</v>
      </c>
      <c r="B7664" s="35">
        <v>19.0</v>
      </c>
      <c r="C7664" s="35" t="s">
        <v>128</v>
      </c>
      <c r="D7664" s="39" t="s">
        <v>31</v>
      </c>
      <c r="E7664" s="35" t="s">
        <v>174</v>
      </c>
      <c r="F7664" s="46">
        <f>IF(Cadastro_Cargas!$E$6=0,0,IF(Perfil_Area!$V$3=0,0,MIN(Cadastro_Cargas!$E$6,MAX(Cadastro_Cargas!$F$6,Perfil_Area!$V$3*RANDBETWEEN(85,115)/100))))</f>
        <v>0.606</v>
      </c>
    </row>
    <row r="7665" ht="15.0" customHeight="1">
      <c r="A7665" s="45">
        <v>45680.7916666667</v>
      </c>
      <c r="B7665" s="35">
        <v>19.0</v>
      </c>
      <c r="C7665" s="35" t="s">
        <v>128</v>
      </c>
      <c r="D7665" s="40" t="s">
        <v>44</v>
      </c>
      <c r="E7665" s="35" t="s">
        <v>174</v>
      </c>
      <c r="F7665" s="46">
        <f>IF(Cadastro_Cargas!$E$7=0,0,IF(Perfil_Area!$V$5=0,0,MIN(Cadastro_Cargas!$E$7,MAX(Cadastro_Cargas!$F$7,Perfil_Area!$V$5*RANDBETWEEN(85,115)/100))))</f>
        <v>0.354</v>
      </c>
    </row>
    <row r="7666" ht="15.0" customHeight="1">
      <c r="A7666" s="45">
        <v>45680.7916666667</v>
      </c>
      <c r="B7666" s="35">
        <v>19.0</v>
      </c>
      <c r="C7666" s="35" t="s">
        <v>128</v>
      </c>
      <c r="D7666" s="41" t="s">
        <v>56</v>
      </c>
      <c r="E7666" s="35" t="s">
        <v>174</v>
      </c>
      <c r="F7666" s="46">
        <f>IF(Cadastro_Cargas!$E$8=0,0,IF(Perfil_Area!$V$7=0,0,MIN(Cadastro_Cargas!$E$8,MAX(Cadastro_Cargas!$F$8,Perfil_Area!$V$7*RANDBETWEEN(85,115)/100))))</f>
        <v>0.176</v>
      </c>
    </row>
    <row r="7667" ht="15.0" customHeight="1">
      <c r="A7667" s="45">
        <v>45680.7916666667</v>
      </c>
      <c r="B7667" s="35">
        <v>19.0</v>
      </c>
      <c r="C7667" s="35" t="s">
        <v>129</v>
      </c>
      <c r="D7667" s="36" t="s">
        <v>104</v>
      </c>
      <c r="E7667" s="35" t="s">
        <v>173</v>
      </c>
      <c r="F7667" s="46">
        <f>IF(Cadastro_Cargas!$E$9=0,0,IF(Perfil_Area!$V$10=0,0,MIN(Cadastro_Cargas!$E$9,MAX(Cadastro_Cargas!$F$9,Perfil_Area!$V$10*RANDBETWEEN(85,115)/100))))</f>
        <v>0</v>
      </c>
    </row>
    <row r="7668" ht="15.0" customHeight="1">
      <c r="A7668" s="45">
        <v>45680.7916666667</v>
      </c>
      <c r="B7668" s="35">
        <v>19.0</v>
      </c>
      <c r="C7668" s="35" t="s">
        <v>129</v>
      </c>
      <c r="D7668" s="36" t="s">
        <v>105</v>
      </c>
      <c r="E7668" s="35" t="s">
        <v>173</v>
      </c>
      <c r="F7668" s="46">
        <f>IF(Cadastro_Cargas!$E$10=0,0,IF(Perfil_Area!$V$12=0,0,MIN(Cadastro_Cargas!$E$10,MAX(Cadastro_Cargas!$F$10,Perfil_Area!$V$12*RANDBETWEEN(85,115)/100))))</f>
        <v>0</v>
      </c>
    </row>
    <row r="7669" ht="15.0" customHeight="1">
      <c r="A7669" s="45">
        <v>45680.7916666667</v>
      </c>
      <c r="B7669" s="35">
        <v>19.0</v>
      </c>
      <c r="C7669" s="35" t="s">
        <v>129</v>
      </c>
      <c r="D7669" s="36" t="s">
        <v>106</v>
      </c>
      <c r="E7669" s="35" t="s">
        <v>173</v>
      </c>
      <c r="F7669" s="46">
        <f>IF(Cadastro_Cargas!$E$11=0,0,IF(Perfil_Area!$V$14=0,0,MIN(Cadastro_Cargas!$E$11,MAX(Cadastro_Cargas!$F$11,Perfil_Area!$V$14*RANDBETWEEN(85,115)/100))))</f>
        <v>2.279179792</v>
      </c>
    </row>
    <row r="7670" ht="15.0" customHeight="1">
      <c r="A7670" s="45">
        <v>45680.7916666667</v>
      </c>
      <c r="B7670" s="35">
        <v>19.0</v>
      </c>
      <c r="C7670" s="35" t="s">
        <v>129</v>
      </c>
      <c r="D7670" s="36" t="s">
        <v>107</v>
      </c>
      <c r="E7670" s="35" t="s">
        <v>173</v>
      </c>
      <c r="F7670" s="46">
        <f>IF(Cadastro_Cargas!$E$12=0,0,IF(Perfil_Area!$V$16=0,0,MIN(Cadastro_Cargas!$E$12,MAX(Cadastro_Cargas!$F$12,Perfil_Area!$V$16*RANDBETWEEN(85,115)/100))))</f>
        <v>0.2</v>
      </c>
    </row>
    <row r="7671" ht="15.0" customHeight="1">
      <c r="A7671" s="45">
        <v>45680.7916666667</v>
      </c>
      <c r="B7671" s="35">
        <v>19.0</v>
      </c>
      <c r="C7671" s="35" t="s">
        <v>129</v>
      </c>
      <c r="D7671" s="39" t="s">
        <v>31</v>
      </c>
      <c r="E7671" s="35" t="s">
        <v>174</v>
      </c>
      <c r="F7671" s="46">
        <f>IF(Cadastro_Cargas!$E$13=0,0,IF(Perfil_Area!$V$4=0,0,MIN(Cadastro_Cargas!$E$13,MAX(Cadastro_Cargas!$F$13,Perfil_Area!$V$4*RANDBETWEEN(85,115)/100))))</f>
        <v>1.1175</v>
      </c>
    </row>
    <row r="7672" ht="15.0" customHeight="1">
      <c r="A7672" s="45">
        <v>45680.7916666667</v>
      </c>
      <c r="B7672" s="35">
        <v>19.0</v>
      </c>
      <c r="C7672" s="35" t="s">
        <v>129</v>
      </c>
      <c r="D7672" s="40" t="s">
        <v>44</v>
      </c>
      <c r="E7672" s="35" t="s">
        <v>174</v>
      </c>
      <c r="F7672" s="46">
        <f>IF(Cadastro_Cargas!$E$14=0,0,IF(Perfil_Area!$V$6=0,0,MIN(Cadastro_Cargas!$E$14,MAX(Cadastro_Cargas!$F$14,Perfil_Area!$V$6*RANDBETWEEN(85,115)/100))))</f>
        <v>0.514</v>
      </c>
    </row>
    <row r="7673" ht="15.0" customHeight="1">
      <c r="A7673" s="45">
        <v>45680.7916666667</v>
      </c>
      <c r="B7673" s="35">
        <v>19.0</v>
      </c>
      <c r="C7673" s="35" t="s">
        <v>129</v>
      </c>
      <c r="D7673" s="41" t="s">
        <v>56</v>
      </c>
      <c r="E7673" s="35" t="s">
        <v>174</v>
      </c>
      <c r="F7673" s="46">
        <f>IF(Cadastro_Cargas!$E$15=0,0,IF(Perfil_Area!$V$8=0,0,MIN(Cadastro_Cargas!$E$15,MAX(Cadastro_Cargas!$F$15,Perfil_Area!$V$8*RANDBETWEEN(85,115)/100))))</f>
        <v>0.336</v>
      </c>
    </row>
    <row r="7674" ht="15.0" customHeight="1">
      <c r="A7674" s="45">
        <v>45680.8333333333</v>
      </c>
      <c r="B7674" s="35">
        <v>20.0</v>
      </c>
      <c r="C7674" s="35" t="s">
        <v>128</v>
      </c>
      <c r="D7674" s="36" t="s">
        <v>104</v>
      </c>
      <c r="E7674" s="35" t="s">
        <v>173</v>
      </c>
      <c r="F7674" s="46">
        <f>IF(Cadastro_Cargas!$E$2=0,0,IF(Perfil_Area!$W$9=0,0,MIN(Cadastro_Cargas!$E$2,MAX(Cadastro_Cargas!$F$2,Perfil_Area!$W$9*RANDBETWEEN(85,115)/100))))</f>
        <v>4</v>
      </c>
    </row>
    <row r="7675" ht="15.0" customHeight="1">
      <c r="A7675" s="45">
        <v>45680.8333333333</v>
      </c>
      <c r="B7675" s="35">
        <v>20.0</v>
      </c>
      <c r="C7675" s="35" t="s">
        <v>128</v>
      </c>
      <c r="D7675" s="36" t="s">
        <v>105</v>
      </c>
      <c r="E7675" s="35" t="s">
        <v>173</v>
      </c>
      <c r="F7675" s="46">
        <f>IF(Cadastro_Cargas!$E$3=0,0,IF(Perfil_Area!$W$11=0,0,MIN(Cadastro_Cargas!$E$3,MAX(Cadastro_Cargas!$F$3,Perfil_Area!$W$11*RANDBETWEEN(85,115)/100))))</f>
        <v>0</v>
      </c>
    </row>
    <row r="7676" ht="15.0" customHeight="1">
      <c r="A7676" s="45">
        <v>45680.8333333333</v>
      </c>
      <c r="B7676" s="35">
        <v>20.0</v>
      </c>
      <c r="C7676" s="35" t="s">
        <v>128</v>
      </c>
      <c r="D7676" s="36" t="s">
        <v>106</v>
      </c>
      <c r="E7676" s="35" t="s">
        <v>173</v>
      </c>
      <c r="F7676" s="46">
        <f>IF(Cadastro_Cargas!$E$4=0,0,IF(Perfil_Area!$W$13=0,0,MIN(Cadastro_Cargas!$E$4,MAX(Cadastro_Cargas!$F$4,Perfil_Area!$W$13*RANDBETWEEN(85,115)/100))))</f>
        <v>0</v>
      </c>
    </row>
    <row r="7677" ht="15.0" customHeight="1">
      <c r="A7677" s="45">
        <v>45680.8333333333</v>
      </c>
      <c r="B7677" s="35">
        <v>20.0</v>
      </c>
      <c r="C7677" s="35" t="s">
        <v>128</v>
      </c>
      <c r="D7677" s="36" t="s">
        <v>107</v>
      </c>
      <c r="E7677" s="35" t="s">
        <v>173</v>
      </c>
      <c r="F7677" s="46">
        <f>IF(Cadastro_Cargas!$E$5=0,0,IF(Perfil_Area!$W$15=0,0,MIN(Cadastro_Cargas!$E$5,MAX(Cadastro_Cargas!$F$5,Perfil_Area!$W$15*RANDBETWEEN(85,115)/100))))</f>
        <v>0.2</v>
      </c>
    </row>
    <row r="7678" ht="15.0" customHeight="1">
      <c r="A7678" s="45">
        <v>45680.8333333333</v>
      </c>
      <c r="B7678" s="35">
        <v>20.0</v>
      </c>
      <c r="C7678" s="35" t="s">
        <v>128</v>
      </c>
      <c r="D7678" s="39" t="s">
        <v>31</v>
      </c>
      <c r="E7678" s="35" t="s">
        <v>174</v>
      </c>
      <c r="F7678" s="46">
        <f>IF(Cadastro_Cargas!$E$6=0,0,IF(Perfil_Area!$W$3=0,0,MIN(Cadastro_Cargas!$E$6,MAX(Cadastro_Cargas!$F$6,Perfil_Area!$W$3*RANDBETWEEN(85,115)/100))))</f>
        <v>0.606</v>
      </c>
    </row>
    <row r="7679" ht="15.0" customHeight="1">
      <c r="A7679" s="45">
        <v>45680.8333333333</v>
      </c>
      <c r="B7679" s="35">
        <v>20.0</v>
      </c>
      <c r="C7679" s="35" t="s">
        <v>128</v>
      </c>
      <c r="D7679" s="40" t="s">
        <v>44</v>
      </c>
      <c r="E7679" s="35" t="s">
        <v>174</v>
      </c>
      <c r="F7679" s="46">
        <f>IF(Cadastro_Cargas!$E$7=0,0,IF(Perfil_Area!$W$5=0,0,MIN(Cadastro_Cargas!$E$7,MAX(Cadastro_Cargas!$F$7,Perfil_Area!$W$5*RANDBETWEEN(85,115)/100))))</f>
        <v>0.2826</v>
      </c>
    </row>
    <row r="7680" ht="15.0" customHeight="1">
      <c r="A7680" s="45">
        <v>45680.8333333333</v>
      </c>
      <c r="B7680" s="35">
        <v>20.0</v>
      </c>
      <c r="C7680" s="35" t="s">
        <v>128</v>
      </c>
      <c r="D7680" s="41" t="s">
        <v>56</v>
      </c>
      <c r="E7680" s="35" t="s">
        <v>174</v>
      </c>
      <c r="F7680" s="46">
        <f>IF(Cadastro_Cargas!$E$8=0,0,IF(Perfil_Area!$W$7=0,0,MIN(Cadastro_Cargas!$E$8,MAX(Cadastro_Cargas!$F$8,Perfil_Area!$W$7*RANDBETWEEN(85,115)/100))))</f>
        <v>0.176</v>
      </c>
    </row>
    <row r="7681" ht="15.0" customHeight="1">
      <c r="A7681" s="45">
        <v>45680.8333333333</v>
      </c>
      <c r="B7681" s="35">
        <v>20.0</v>
      </c>
      <c r="C7681" s="35" t="s">
        <v>129</v>
      </c>
      <c r="D7681" s="36" t="s">
        <v>104</v>
      </c>
      <c r="E7681" s="35" t="s">
        <v>173</v>
      </c>
      <c r="F7681" s="46">
        <f>IF(Cadastro_Cargas!$E$9=0,0,IF(Perfil_Area!$W$10=0,0,MIN(Cadastro_Cargas!$E$9,MAX(Cadastro_Cargas!$F$9,Perfil_Area!$W$10*RANDBETWEEN(85,115)/100))))</f>
        <v>8</v>
      </c>
    </row>
    <row r="7682" ht="15.0" customHeight="1">
      <c r="A7682" s="45">
        <v>45680.8333333333</v>
      </c>
      <c r="B7682" s="35">
        <v>20.0</v>
      </c>
      <c r="C7682" s="35" t="s">
        <v>129</v>
      </c>
      <c r="D7682" s="36" t="s">
        <v>105</v>
      </c>
      <c r="E7682" s="35" t="s">
        <v>173</v>
      </c>
      <c r="F7682" s="46">
        <f>IF(Cadastro_Cargas!$E$10=0,0,IF(Perfil_Area!$W$12=0,0,MIN(Cadastro_Cargas!$E$10,MAX(Cadastro_Cargas!$F$10,Perfil_Area!$W$12*RANDBETWEEN(85,115)/100))))</f>
        <v>17.6</v>
      </c>
    </row>
    <row r="7683" ht="15.0" customHeight="1">
      <c r="A7683" s="45">
        <v>45680.8333333333</v>
      </c>
      <c r="B7683" s="35">
        <v>20.0</v>
      </c>
      <c r="C7683" s="35" t="s">
        <v>129</v>
      </c>
      <c r="D7683" s="36" t="s">
        <v>106</v>
      </c>
      <c r="E7683" s="35" t="s">
        <v>173</v>
      </c>
      <c r="F7683" s="46">
        <f>IF(Cadastro_Cargas!$E$11=0,0,IF(Perfil_Area!$W$14=0,0,MIN(Cadastro_Cargas!$E$11,MAX(Cadastro_Cargas!$F$11,Perfil_Area!$W$14*RANDBETWEEN(85,115)/100))))</f>
        <v>2.0382526</v>
      </c>
    </row>
    <row r="7684" ht="15.0" customHeight="1">
      <c r="A7684" s="45">
        <v>45680.8333333333</v>
      </c>
      <c r="B7684" s="35">
        <v>20.0</v>
      </c>
      <c r="C7684" s="35" t="s">
        <v>129</v>
      </c>
      <c r="D7684" s="36" t="s">
        <v>107</v>
      </c>
      <c r="E7684" s="35" t="s">
        <v>173</v>
      </c>
      <c r="F7684" s="46">
        <f>IF(Cadastro_Cargas!$E$12=0,0,IF(Perfil_Area!$W$16=0,0,MIN(Cadastro_Cargas!$E$12,MAX(Cadastro_Cargas!$F$12,Perfil_Area!$W$16*RANDBETWEEN(85,115)/100))))</f>
        <v>0.192</v>
      </c>
    </row>
    <row r="7685" ht="15.0" customHeight="1">
      <c r="A7685" s="45">
        <v>45680.8333333333</v>
      </c>
      <c r="B7685" s="35">
        <v>20.0</v>
      </c>
      <c r="C7685" s="35" t="s">
        <v>129</v>
      </c>
      <c r="D7685" s="39" t="s">
        <v>31</v>
      </c>
      <c r="E7685" s="35" t="s">
        <v>174</v>
      </c>
      <c r="F7685" s="46">
        <f>IF(Cadastro_Cargas!$E$13=0,0,IF(Perfil_Area!$W$4=0,0,MIN(Cadastro_Cargas!$E$13,MAX(Cadastro_Cargas!$F$13,Perfil_Area!$W$4*RANDBETWEEN(85,115)/100))))</f>
        <v>1.1175</v>
      </c>
    </row>
    <row r="7686" ht="15.0" customHeight="1">
      <c r="A7686" s="45">
        <v>45680.8333333333</v>
      </c>
      <c r="B7686" s="35">
        <v>20.0</v>
      </c>
      <c r="C7686" s="35" t="s">
        <v>129</v>
      </c>
      <c r="D7686" s="40" t="s">
        <v>44</v>
      </c>
      <c r="E7686" s="35" t="s">
        <v>174</v>
      </c>
      <c r="F7686" s="46">
        <f>IF(Cadastro_Cargas!$E$14=0,0,IF(Perfil_Area!$W$6=0,0,MIN(Cadastro_Cargas!$E$14,MAX(Cadastro_Cargas!$F$14,Perfil_Area!$W$6*RANDBETWEEN(85,115)/100))))</f>
        <v>0.49486</v>
      </c>
    </row>
    <row r="7687" ht="15.0" customHeight="1">
      <c r="A7687" s="45">
        <v>45680.8333333333</v>
      </c>
      <c r="B7687" s="35">
        <v>20.0</v>
      </c>
      <c r="C7687" s="35" t="s">
        <v>129</v>
      </c>
      <c r="D7687" s="41" t="s">
        <v>56</v>
      </c>
      <c r="E7687" s="35" t="s">
        <v>174</v>
      </c>
      <c r="F7687" s="46">
        <f>IF(Cadastro_Cargas!$E$15=0,0,IF(Perfil_Area!$W$8=0,0,MIN(Cadastro_Cargas!$E$15,MAX(Cadastro_Cargas!$F$15,Perfil_Area!$W$8*RANDBETWEEN(85,115)/100))))</f>
        <v>0.336</v>
      </c>
    </row>
    <row r="7688" ht="15.0" customHeight="1">
      <c r="A7688" s="45">
        <v>45680.875</v>
      </c>
      <c r="B7688" s="35">
        <v>21.0</v>
      </c>
      <c r="C7688" s="35" t="s">
        <v>128</v>
      </c>
      <c r="D7688" s="36" t="s">
        <v>104</v>
      </c>
      <c r="E7688" s="35" t="s">
        <v>173</v>
      </c>
      <c r="F7688" s="46">
        <f>IF(Cadastro_Cargas!$E$2=0,0,IF(Perfil_Area!$X$9=0,0,MIN(Cadastro_Cargas!$E$2,MAX(Cadastro_Cargas!$F$2,Perfil_Area!$X$9*RANDBETWEEN(85,115)/100))))</f>
        <v>3.56</v>
      </c>
    </row>
    <row r="7689" ht="15.0" customHeight="1">
      <c r="A7689" s="45">
        <v>45680.875</v>
      </c>
      <c r="B7689" s="35">
        <v>21.0</v>
      </c>
      <c r="C7689" s="35" t="s">
        <v>128</v>
      </c>
      <c r="D7689" s="36" t="s">
        <v>105</v>
      </c>
      <c r="E7689" s="35" t="s">
        <v>173</v>
      </c>
      <c r="F7689" s="46">
        <f>IF(Cadastro_Cargas!$E$3=0,0,IF(Perfil_Area!$X$11=0,0,MIN(Cadastro_Cargas!$E$3,MAX(Cadastro_Cargas!$F$3,Perfil_Area!$X$11*RANDBETWEEN(85,115)/100))))</f>
        <v>0</v>
      </c>
    </row>
    <row r="7690" ht="15.0" customHeight="1">
      <c r="A7690" s="45">
        <v>45680.875</v>
      </c>
      <c r="B7690" s="35">
        <v>21.0</v>
      </c>
      <c r="C7690" s="35" t="s">
        <v>128</v>
      </c>
      <c r="D7690" s="36" t="s">
        <v>106</v>
      </c>
      <c r="E7690" s="35" t="s">
        <v>173</v>
      </c>
      <c r="F7690" s="46">
        <f>IF(Cadastro_Cargas!$E$4=0,0,IF(Perfil_Area!$X$13=0,0,MIN(Cadastro_Cargas!$E$4,MAX(Cadastro_Cargas!$F$4,Perfil_Area!$X$13*RANDBETWEEN(85,115)/100))))</f>
        <v>0</v>
      </c>
    </row>
    <row r="7691" ht="15.0" customHeight="1">
      <c r="A7691" s="45">
        <v>45680.875</v>
      </c>
      <c r="B7691" s="35">
        <v>21.0</v>
      </c>
      <c r="C7691" s="35" t="s">
        <v>128</v>
      </c>
      <c r="D7691" s="36" t="s">
        <v>107</v>
      </c>
      <c r="E7691" s="35" t="s">
        <v>173</v>
      </c>
      <c r="F7691" s="46">
        <f>IF(Cadastro_Cargas!$E$5=0,0,IF(Perfil_Area!$X$15=0,0,MIN(Cadastro_Cargas!$E$5,MAX(Cadastro_Cargas!$F$5,Perfil_Area!$X$15*RANDBETWEEN(85,115)/100))))</f>
        <v>0.2</v>
      </c>
    </row>
    <row r="7692" ht="15.0" customHeight="1">
      <c r="A7692" s="45">
        <v>45680.875</v>
      </c>
      <c r="B7692" s="35">
        <v>21.0</v>
      </c>
      <c r="C7692" s="35" t="s">
        <v>128</v>
      </c>
      <c r="D7692" s="39" t="s">
        <v>31</v>
      </c>
      <c r="E7692" s="35" t="s">
        <v>174</v>
      </c>
      <c r="F7692" s="46">
        <f>IF(Cadastro_Cargas!$E$6=0,0,IF(Perfil_Area!$X$3=0,0,MIN(Cadastro_Cargas!$E$6,MAX(Cadastro_Cargas!$F$6,Perfil_Area!$X$3*RANDBETWEEN(85,115)/100))))</f>
        <v>0.606</v>
      </c>
    </row>
    <row r="7693" ht="15.0" customHeight="1">
      <c r="A7693" s="45">
        <v>45680.875</v>
      </c>
      <c r="B7693" s="35">
        <v>21.0</v>
      </c>
      <c r="C7693" s="35" t="s">
        <v>128</v>
      </c>
      <c r="D7693" s="40" t="s">
        <v>44</v>
      </c>
      <c r="E7693" s="35" t="s">
        <v>174</v>
      </c>
      <c r="F7693" s="46">
        <f>IF(Cadastro_Cargas!$E$7=0,0,IF(Perfil_Area!$X$5=0,0,MIN(Cadastro_Cargas!$E$7,MAX(Cadastro_Cargas!$F$7,Perfil_Area!$X$5*RANDBETWEEN(85,115)/100))))</f>
        <v>0.30962</v>
      </c>
    </row>
    <row r="7694" ht="15.0" customHeight="1">
      <c r="A7694" s="45">
        <v>45680.875</v>
      </c>
      <c r="B7694" s="35">
        <v>21.0</v>
      </c>
      <c r="C7694" s="35" t="s">
        <v>128</v>
      </c>
      <c r="D7694" s="41" t="s">
        <v>56</v>
      </c>
      <c r="E7694" s="35" t="s">
        <v>174</v>
      </c>
      <c r="F7694" s="46">
        <f>IF(Cadastro_Cargas!$E$8=0,0,IF(Perfil_Area!$X$7=0,0,MIN(Cadastro_Cargas!$E$8,MAX(Cadastro_Cargas!$F$8,Perfil_Area!$X$7*RANDBETWEEN(85,115)/100))))</f>
        <v>0.176</v>
      </c>
    </row>
    <row r="7695" ht="15.0" customHeight="1">
      <c r="A7695" s="45">
        <v>45680.875</v>
      </c>
      <c r="B7695" s="35">
        <v>21.0</v>
      </c>
      <c r="C7695" s="35" t="s">
        <v>129</v>
      </c>
      <c r="D7695" s="36" t="s">
        <v>104</v>
      </c>
      <c r="E7695" s="35" t="s">
        <v>173</v>
      </c>
      <c r="F7695" s="46">
        <f>IF(Cadastro_Cargas!$E$9=0,0,IF(Perfil_Area!$X$10=0,0,MIN(Cadastro_Cargas!$E$9,MAX(Cadastro_Cargas!$F$9,Perfil_Area!$X$10*RANDBETWEEN(85,115)/100))))</f>
        <v>8</v>
      </c>
    </row>
    <row r="7696" ht="15.0" customHeight="1">
      <c r="A7696" s="45">
        <v>45680.875</v>
      </c>
      <c r="B7696" s="35">
        <v>21.0</v>
      </c>
      <c r="C7696" s="35" t="s">
        <v>129</v>
      </c>
      <c r="D7696" s="36" t="s">
        <v>105</v>
      </c>
      <c r="E7696" s="35" t="s">
        <v>173</v>
      </c>
      <c r="F7696" s="46">
        <f>IF(Cadastro_Cargas!$E$10=0,0,IF(Perfil_Area!$X$12=0,0,MIN(Cadastro_Cargas!$E$10,MAX(Cadastro_Cargas!$F$10,Perfil_Area!$X$12*RANDBETWEEN(85,115)/100))))</f>
        <v>16.016</v>
      </c>
    </row>
    <row r="7697" ht="15.0" customHeight="1">
      <c r="A7697" s="45">
        <v>45680.875</v>
      </c>
      <c r="B7697" s="35">
        <v>21.0</v>
      </c>
      <c r="C7697" s="35" t="s">
        <v>129</v>
      </c>
      <c r="D7697" s="36" t="s">
        <v>106</v>
      </c>
      <c r="E7697" s="35" t="s">
        <v>173</v>
      </c>
      <c r="F7697" s="46">
        <f>IF(Cadastro_Cargas!$E$11=0,0,IF(Perfil_Area!$X$14=0,0,MIN(Cadastro_Cargas!$E$11,MAX(Cadastro_Cargas!$F$11,Perfil_Area!$X$14*RANDBETWEEN(85,115)/100))))</f>
        <v>2.057081724</v>
      </c>
    </row>
    <row r="7698" ht="15.0" customHeight="1">
      <c r="A7698" s="45">
        <v>45680.875</v>
      </c>
      <c r="B7698" s="35">
        <v>21.0</v>
      </c>
      <c r="C7698" s="35" t="s">
        <v>129</v>
      </c>
      <c r="D7698" s="36" t="s">
        <v>107</v>
      </c>
      <c r="E7698" s="35" t="s">
        <v>173</v>
      </c>
      <c r="F7698" s="46">
        <f>IF(Cadastro_Cargas!$E$12=0,0,IF(Perfil_Area!$X$16=0,0,MIN(Cadastro_Cargas!$E$12,MAX(Cadastro_Cargas!$F$12,Perfil_Area!$X$16*RANDBETWEEN(85,115)/100))))</f>
        <v>0.17</v>
      </c>
    </row>
    <row r="7699" ht="15.0" customHeight="1">
      <c r="A7699" s="45">
        <v>45680.875</v>
      </c>
      <c r="B7699" s="35">
        <v>21.0</v>
      </c>
      <c r="C7699" s="35" t="s">
        <v>129</v>
      </c>
      <c r="D7699" s="39" t="s">
        <v>31</v>
      </c>
      <c r="E7699" s="35" t="s">
        <v>174</v>
      </c>
      <c r="F7699" s="46">
        <f>IF(Cadastro_Cargas!$E$13=0,0,IF(Perfil_Area!$X$4=0,0,MIN(Cadastro_Cargas!$E$13,MAX(Cadastro_Cargas!$F$13,Perfil_Area!$X$4*RANDBETWEEN(85,115)/100))))</f>
        <v>1.1175</v>
      </c>
    </row>
    <row r="7700" ht="15.0" customHeight="1">
      <c r="A7700" s="45">
        <v>45680.875</v>
      </c>
      <c r="B7700" s="35">
        <v>21.0</v>
      </c>
      <c r="C7700" s="35" t="s">
        <v>129</v>
      </c>
      <c r="D7700" s="40" t="s">
        <v>44</v>
      </c>
      <c r="E7700" s="35" t="s">
        <v>174</v>
      </c>
      <c r="F7700" s="46">
        <f>IF(Cadastro_Cargas!$E$14=0,0,IF(Perfil_Area!$X$6=0,0,MIN(Cadastro_Cargas!$E$14,MAX(Cadastro_Cargas!$F$14,Perfil_Area!$X$6*RANDBETWEEN(85,115)/100))))</f>
        <v>0.3546</v>
      </c>
    </row>
    <row r="7701" ht="15.0" customHeight="1">
      <c r="A7701" s="45">
        <v>45680.875</v>
      </c>
      <c r="B7701" s="35">
        <v>21.0</v>
      </c>
      <c r="C7701" s="35" t="s">
        <v>129</v>
      </c>
      <c r="D7701" s="41" t="s">
        <v>56</v>
      </c>
      <c r="E7701" s="35" t="s">
        <v>174</v>
      </c>
      <c r="F7701" s="46">
        <f>IF(Cadastro_Cargas!$E$15=0,0,IF(Perfil_Area!$X$8=0,0,MIN(Cadastro_Cargas!$E$15,MAX(Cadastro_Cargas!$F$15,Perfil_Area!$X$8*RANDBETWEEN(85,115)/100))))</f>
        <v>0.336</v>
      </c>
    </row>
    <row r="7702" ht="15.0" customHeight="1">
      <c r="A7702" s="45">
        <v>45680.9166666667</v>
      </c>
      <c r="B7702" s="35">
        <v>22.0</v>
      </c>
      <c r="C7702" s="35" t="s">
        <v>128</v>
      </c>
      <c r="D7702" s="36" t="s">
        <v>104</v>
      </c>
      <c r="E7702" s="35" t="s">
        <v>173</v>
      </c>
      <c r="F7702" s="46">
        <f>IF(Cadastro_Cargas!$E$2=0,0,IF(Perfil_Area!$Y$9=0,0,MIN(Cadastro_Cargas!$E$2,MAX(Cadastro_Cargas!$F$2,Perfil_Area!$Y$9*RANDBETWEEN(85,115)/100))))</f>
        <v>4</v>
      </c>
    </row>
    <row r="7703" ht="15.0" customHeight="1">
      <c r="A7703" s="45">
        <v>45680.9166666667</v>
      </c>
      <c r="B7703" s="35">
        <v>22.0</v>
      </c>
      <c r="C7703" s="35" t="s">
        <v>128</v>
      </c>
      <c r="D7703" s="36" t="s">
        <v>105</v>
      </c>
      <c r="E7703" s="35" t="s">
        <v>173</v>
      </c>
      <c r="F7703" s="46">
        <f>IF(Cadastro_Cargas!$E$3=0,0,IF(Perfil_Area!$Y$11=0,0,MIN(Cadastro_Cargas!$E$3,MAX(Cadastro_Cargas!$F$3,Perfil_Area!$Y$11*RANDBETWEEN(85,115)/100))))</f>
        <v>0</v>
      </c>
    </row>
    <row r="7704" ht="15.0" customHeight="1">
      <c r="A7704" s="45">
        <v>45680.9166666667</v>
      </c>
      <c r="B7704" s="35">
        <v>22.0</v>
      </c>
      <c r="C7704" s="35" t="s">
        <v>128</v>
      </c>
      <c r="D7704" s="36" t="s">
        <v>106</v>
      </c>
      <c r="E7704" s="35" t="s">
        <v>173</v>
      </c>
      <c r="F7704" s="46">
        <f>IF(Cadastro_Cargas!$E$4=0,0,IF(Perfil_Area!$Y$13=0,0,MIN(Cadastro_Cargas!$E$4,MAX(Cadastro_Cargas!$F$4,Perfil_Area!$Y$13*RANDBETWEEN(85,115)/100))))</f>
        <v>0</v>
      </c>
    </row>
    <row r="7705" ht="15.0" customHeight="1">
      <c r="A7705" s="45">
        <v>45680.9166666667</v>
      </c>
      <c r="B7705" s="35">
        <v>22.0</v>
      </c>
      <c r="C7705" s="35" t="s">
        <v>128</v>
      </c>
      <c r="D7705" s="36" t="s">
        <v>107</v>
      </c>
      <c r="E7705" s="35" t="s">
        <v>173</v>
      </c>
      <c r="F7705" s="46">
        <f>IF(Cadastro_Cargas!$E$5=0,0,IF(Perfil_Area!$Y$15=0,0,MIN(Cadastro_Cargas!$E$5,MAX(Cadastro_Cargas!$F$5,Perfil_Area!$Y$15*RANDBETWEEN(85,115)/100))))</f>
        <v>0.18</v>
      </c>
    </row>
    <row r="7706" ht="15.0" customHeight="1">
      <c r="A7706" s="45">
        <v>45680.9166666667</v>
      </c>
      <c r="B7706" s="35">
        <v>22.0</v>
      </c>
      <c r="C7706" s="35" t="s">
        <v>128</v>
      </c>
      <c r="D7706" s="39" t="s">
        <v>31</v>
      </c>
      <c r="E7706" s="35" t="s">
        <v>174</v>
      </c>
      <c r="F7706" s="46">
        <f>IF(Cadastro_Cargas!$E$6=0,0,IF(Perfil_Area!$Y$3=0,0,MIN(Cadastro_Cargas!$E$6,MAX(Cadastro_Cargas!$F$6,Perfil_Area!$Y$3*RANDBETWEEN(85,115)/100))))</f>
        <v>0.606</v>
      </c>
    </row>
    <row r="7707" ht="15.0" customHeight="1">
      <c r="A7707" s="45">
        <v>45680.9166666667</v>
      </c>
      <c r="B7707" s="35">
        <v>22.0</v>
      </c>
      <c r="C7707" s="35" t="s">
        <v>128</v>
      </c>
      <c r="D7707" s="40" t="s">
        <v>44</v>
      </c>
      <c r="E7707" s="35" t="s">
        <v>174</v>
      </c>
      <c r="F7707" s="46">
        <f>IF(Cadastro_Cargas!$E$7=0,0,IF(Perfil_Area!$Y$5=0,0,MIN(Cadastro_Cargas!$E$7,MAX(Cadastro_Cargas!$F$7,Perfil_Area!$Y$5*RANDBETWEEN(85,115)/100))))</f>
        <v>0.27948</v>
      </c>
    </row>
    <row r="7708" ht="15.0" customHeight="1">
      <c r="A7708" s="45">
        <v>45680.9166666667</v>
      </c>
      <c r="B7708" s="35">
        <v>22.0</v>
      </c>
      <c r="C7708" s="35" t="s">
        <v>128</v>
      </c>
      <c r="D7708" s="41" t="s">
        <v>56</v>
      </c>
      <c r="E7708" s="35" t="s">
        <v>174</v>
      </c>
      <c r="F7708" s="46">
        <f>IF(Cadastro_Cargas!$E$8=0,0,IF(Perfil_Area!$Y$7=0,0,MIN(Cadastro_Cargas!$E$8,MAX(Cadastro_Cargas!$F$8,Perfil_Area!$Y$7*RANDBETWEEN(85,115)/100))))</f>
        <v>0.176</v>
      </c>
    </row>
    <row r="7709" ht="15.0" customHeight="1">
      <c r="A7709" s="45">
        <v>45680.9166666667</v>
      </c>
      <c r="B7709" s="35">
        <v>22.0</v>
      </c>
      <c r="C7709" s="35" t="s">
        <v>129</v>
      </c>
      <c r="D7709" s="36" t="s">
        <v>104</v>
      </c>
      <c r="E7709" s="35" t="s">
        <v>173</v>
      </c>
      <c r="F7709" s="46">
        <f>IF(Cadastro_Cargas!$E$9=0,0,IF(Perfil_Area!$Y$10=0,0,MIN(Cadastro_Cargas!$E$9,MAX(Cadastro_Cargas!$F$9,Perfil_Area!$Y$10*RANDBETWEEN(85,115)/100))))</f>
        <v>8</v>
      </c>
    </row>
    <row r="7710" ht="15.0" customHeight="1">
      <c r="A7710" s="45">
        <v>45680.9166666667</v>
      </c>
      <c r="B7710" s="35">
        <v>22.0</v>
      </c>
      <c r="C7710" s="35" t="s">
        <v>129</v>
      </c>
      <c r="D7710" s="36" t="s">
        <v>105</v>
      </c>
      <c r="E7710" s="35" t="s">
        <v>173</v>
      </c>
      <c r="F7710" s="46">
        <f>IF(Cadastro_Cargas!$E$10=0,0,IF(Perfil_Area!$Y$12=0,0,MIN(Cadastro_Cargas!$E$10,MAX(Cadastro_Cargas!$F$10,Perfil_Area!$Y$12*RANDBETWEEN(85,115)/100))))</f>
        <v>0</v>
      </c>
    </row>
    <row r="7711" ht="15.0" customHeight="1">
      <c r="A7711" s="45">
        <v>45680.9166666667</v>
      </c>
      <c r="B7711" s="35">
        <v>22.0</v>
      </c>
      <c r="C7711" s="35" t="s">
        <v>129</v>
      </c>
      <c r="D7711" s="36" t="s">
        <v>106</v>
      </c>
      <c r="E7711" s="35" t="s">
        <v>173</v>
      </c>
      <c r="F7711" s="46">
        <f>IF(Cadastro_Cargas!$E$11=0,0,IF(Perfil_Area!$Y$14=0,0,MIN(Cadastro_Cargas!$E$11,MAX(Cadastro_Cargas!$F$11,Perfil_Area!$Y$14*RANDBETWEEN(85,115)/100))))</f>
        <v>2.367013373</v>
      </c>
    </row>
    <row r="7712" ht="15.0" customHeight="1">
      <c r="A7712" s="45">
        <v>45680.9166666667</v>
      </c>
      <c r="B7712" s="35">
        <v>22.0</v>
      </c>
      <c r="C7712" s="35" t="s">
        <v>129</v>
      </c>
      <c r="D7712" s="36" t="s">
        <v>107</v>
      </c>
      <c r="E7712" s="35" t="s">
        <v>173</v>
      </c>
      <c r="F7712" s="46">
        <f>IF(Cadastro_Cargas!$E$12=0,0,IF(Perfil_Area!$Y$16=0,0,MIN(Cadastro_Cargas!$E$12,MAX(Cadastro_Cargas!$F$12,Perfil_Area!$Y$16*RANDBETWEEN(85,115)/100))))</f>
        <v>0.2</v>
      </c>
    </row>
    <row r="7713" ht="15.0" customHeight="1">
      <c r="A7713" s="45">
        <v>45680.9166666667</v>
      </c>
      <c r="B7713" s="35">
        <v>22.0</v>
      </c>
      <c r="C7713" s="35" t="s">
        <v>129</v>
      </c>
      <c r="D7713" s="39" t="s">
        <v>31</v>
      </c>
      <c r="E7713" s="35" t="s">
        <v>174</v>
      </c>
      <c r="F7713" s="46">
        <f>IF(Cadastro_Cargas!$E$13=0,0,IF(Perfil_Area!$Y$4=0,0,MIN(Cadastro_Cargas!$E$13,MAX(Cadastro_Cargas!$F$13,Perfil_Area!$Y$4*RANDBETWEEN(85,115)/100))))</f>
        <v>1.1175</v>
      </c>
    </row>
    <row r="7714" ht="15.0" customHeight="1">
      <c r="A7714" s="45">
        <v>45680.9166666667</v>
      </c>
      <c r="B7714" s="35">
        <v>22.0</v>
      </c>
      <c r="C7714" s="35" t="s">
        <v>129</v>
      </c>
      <c r="D7714" s="40" t="s">
        <v>44</v>
      </c>
      <c r="E7714" s="35" t="s">
        <v>174</v>
      </c>
      <c r="F7714" s="46">
        <f>IF(Cadastro_Cargas!$E$14=0,0,IF(Perfil_Area!$Y$6=0,0,MIN(Cadastro_Cargas!$E$14,MAX(Cadastro_Cargas!$F$14,Perfil_Area!$Y$6*RANDBETWEEN(85,115)/100))))</f>
        <v>0.42946</v>
      </c>
    </row>
    <row r="7715" ht="15.0" customHeight="1">
      <c r="A7715" s="45">
        <v>45680.9166666667</v>
      </c>
      <c r="B7715" s="35">
        <v>22.0</v>
      </c>
      <c r="C7715" s="35" t="s">
        <v>129</v>
      </c>
      <c r="D7715" s="41" t="s">
        <v>56</v>
      </c>
      <c r="E7715" s="35" t="s">
        <v>174</v>
      </c>
      <c r="F7715" s="46">
        <f>IF(Cadastro_Cargas!$E$15=0,0,IF(Perfil_Area!$Y$8=0,0,MIN(Cadastro_Cargas!$E$15,MAX(Cadastro_Cargas!$F$15,Perfil_Area!$Y$8*RANDBETWEEN(85,115)/100))))</f>
        <v>0.336</v>
      </c>
    </row>
    <row r="7716" ht="15.0" customHeight="1">
      <c r="A7716" s="45">
        <v>45680.9583333333</v>
      </c>
      <c r="B7716" s="35">
        <v>23.0</v>
      </c>
      <c r="C7716" s="35" t="s">
        <v>128</v>
      </c>
      <c r="D7716" s="36" t="s">
        <v>104</v>
      </c>
      <c r="E7716" s="35" t="s">
        <v>173</v>
      </c>
      <c r="F7716" s="46">
        <f>IF(Cadastro_Cargas!$E$2=0,0,IF(Perfil_Area!$Z$9=0,0,MIN(Cadastro_Cargas!$E$2,MAX(Cadastro_Cargas!$F$2,Perfil_Area!$Z$9*RANDBETWEEN(85,115)/100))))</f>
        <v>3.6</v>
      </c>
    </row>
    <row r="7717" ht="15.0" customHeight="1">
      <c r="A7717" s="45">
        <v>45680.9583333333</v>
      </c>
      <c r="B7717" s="35">
        <v>23.0</v>
      </c>
      <c r="C7717" s="35" t="s">
        <v>128</v>
      </c>
      <c r="D7717" s="36" t="s">
        <v>105</v>
      </c>
      <c r="E7717" s="35" t="s">
        <v>173</v>
      </c>
      <c r="F7717" s="46">
        <f>IF(Cadastro_Cargas!$E$3=0,0,IF(Perfil_Area!$Z$11=0,0,MIN(Cadastro_Cargas!$E$3,MAX(Cadastro_Cargas!$F$3,Perfil_Area!$Z$11*RANDBETWEEN(85,115)/100))))</f>
        <v>0</v>
      </c>
    </row>
    <row r="7718" ht="15.0" customHeight="1">
      <c r="A7718" s="45">
        <v>45680.9583333333</v>
      </c>
      <c r="B7718" s="35">
        <v>23.0</v>
      </c>
      <c r="C7718" s="35" t="s">
        <v>128</v>
      </c>
      <c r="D7718" s="36" t="s">
        <v>106</v>
      </c>
      <c r="E7718" s="35" t="s">
        <v>173</v>
      </c>
      <c r="F7718" s="46">
        <f>IF(Cadastro_Cargas!$E$4=0,0,IF(Perfil_Area!$Z$13=0,0,MIN(Cadastro_Cargas!$E$4,MAX(Cadastro_Cargas!$F$4,Perfil_Area!$Z$13*RANDBETWEEN(85,115)/100))))</f>
        <v>0</v>
      </c>
    </row>
    <row r="7719" ht="15.0" customHeight="1">
      <c r="A7719" s="45">
        <v>45680.9583333333</v>
      </c>
      <c r="B7719" s="35">
        <v>23.0</v>
      </c>
      <c r="C7719" s="35" t="s">
        <v>128</v>
      </c>
      <c r="D7719" s="36" t="s">
        <v>107</v>
      </c>
      <c r="E7719" s="35" t="s">
        <v>173</v>
      </c>
      <c r="F7719" s="46">
        <f>IF(Cadastro_Cargas!$E$5=0,0,IF(Perfil_Area!$Z$15=0,0,MIN(Cadastro_Cargas!$E$5,MAX(Cadastro_Cargas!$F$5,Perfil_Area!$Z$15*RANDBETWEEN(85,115)/100))))</f>
        <v>0.178</v>
      </c>
    </row>
    <row r="7720" ht="15.0" customHeight="1">
      <c r="A7720" s="45">
        <v>45680.9583333333</v>
      </c>
      <c r="B7720" s="35">
        <v>23.0</v>
      </c>
      <c r="C7720" s="35" t="s">
        <v>128</v>
      </c>
      <c r="D7720" s="39" t="s">
        <v>31</v>
      </c>
      <c r="E7720" s="35" t="s">
        <v>174</v>
      </c>
      <c r="F7720" s="46">
        <f>IF(Cadastro_Cargas!$E$6=0,0,IF(Perfil_Area!$Z$3=0,0,MIN(Cadastro_Cargas!$E$6,MAX(Cadastro_Cargas!$F$6,Perfil_Area!$Z$3*RANDBETWEEN(85,115)/100))))</f>
        <v>0.606</v>
      </c>
    </row>
    <row r="7721" ht="15.0" customHeight="1">
      <c r="A7721" s="45">
        <v>45680.9583333333</v>
      </c>
      <c r="B7721" s="35">
        <v>23.0</v>
      </c>
      <c r="C7721" s="35" t="s">
        <v>128</v>
      </c>
      <c r="D7721" s="40" t="s">
        <v>44</v>
      </c>
      <c r="E7721" s="35" t="s">
        <v>174</v>
      </c>
      <c r="F7721" s="46">
        <f>IF(Cadastro_Cargas!$E$7=0,0,IF(Perfil_Area!$Z$5=0,0,MIN(Cadastro_Cargas!$E$7,MAX(Cadastro_Cargas!$F$7,Perfil_Area!$Z$5*RANDBETWEEN(85,115)/100))))</f>
        <v>0.3014</v>
      </c>
    </row>
    <row r="7722" ht="15.0" customHeight="1">
      <c r="A7722" s="45">
        <v>45680.9583333333</v>
      </c>
      <c r="B7722" s="35">
        <v>23.0</v>
      </c>
      <c r="C7722" s="35" t="s">
        <v>128</v>
      </c>
      <c r="D7722" s="41" t="s">
        <v>56</v>
      </c>
      <c r="E7722" s="35" t="s">
        <v>174</v>
      </c>
      <c r="F7722" s="46">
        <f>IF(Cadastro_Cargas!$E$8=0,0,IF(Perfil_Area!$Z$7=0,0,MIN(Cadastro_Cargas!$E$8,MAX(Cadastro_Cargas!$F$8,Perfil_Area!$Z$7*RANDBETWEEN(85,115)/100))))</f>
        <v>0.176</v>
      </c>
    </row>
    <row r="7723" ht="15.0" customHeight="1">
      <c r="A7723" s="45">
        <v>45680.9583333333</v>
      </c>
      <c r="B7723" s="35">
        <v>23.0</v>
      </c>
      <c r="C7723" s="35" t="s">
        <v>129</v>
      </c>
      <c r="D7723" s="36" t="s">
        <v>104</v>
      </c>
      <c r="E7723" s="35" t="s">
        <v>173</v>
      </c>
      <c r="F7723" s="46">
        <f>IF(Cadastro_Cargas!$E$9=0,0,IF(Perfil_Area!$Z$10=0,0,MIN(Cadastro_Cargas!$E$9,MAX(Cadastro_Cargas!$F$9,Perfil_Area!$Z$10*RANDBETWEEN(85,115)/100))))</f>
        <v>7.44</v>
      </c>
    </row>
    <row r="7724" ht="15.0" customHeight="1">
      <c r="A7724" s="45">
        <v>45680.9583333333</v>
      </c>
      <c r="B7724" s="35">
        <v>23.0</v>
      </c>
      <c r="C7724" s="35" t="s">
        <v>129</v>
      </c>
      <c r="D7724" s="36" t="s">
        <v>105</v>
      </c>
      <c r="E7724" s="35" t="s">
        <v>173</v>
      </c>
      <c r="F7724" s="46">
        <f>IF(Cadastro_Cargas!$E$10=0,0,IF(Perfil_Area!$Z$12=0,0,MIN(Cadastro_Cargas!$E$10,MAX(Cadastro_Cargas!$F$10,Perfil_Area!$Z$12*RANDBETWEEN(85,115)/100))))</f>
        <v>0</v>
      </c>
    </row>
    <row r="7725" ht="15.0" customHeight="1">
      <c r="A7725" s="45">
        <v>45680.9583333333</v>
      </c>
      <c r="B7725" s="35">
        <v>23.0</v>
      </c>
      <c r="C7725" s="35" t="s">
        <v>129</v>
      </c>
      <c r="D7725" s="36" t="s">
        <v>106</v>
      </c>
      <c r="E7725" s="35" t="s">
        <v>173</v>
      </c>
      <c r="F7725" s="46">
        <f>IF(Cadastro_Cargas!$E$11=0,0,IF(Perfil_Area!$Z$14=0,0,MIN(Cadastro_Cargas!$E$11,MAX(Cadastro_Cargas!$F$11,Perfil_Area!$Z$14*RANDBETWEEN(85,115)/100))))</f>
        <v>2.367013373</v>
      </c>
    </row>
    <row r="7726" ht="15.0" customHeight="1">
      <c r="A7726" s="45">
        <v>45680.9583333333</v>
      </c>
      <c r="B7726" s="35">
        <v>23.0</v>
      </c>
      <c r="C7726" s="35" t="s">
        <v>129</v>
      </c>
      <c r="D7726" s="36" t="s">
        <v>107</v>
      </c>
      <c r="E7726" s="35" t="s">
        <v>173</v>
      </c>
      <c r="F7726" s="46">
        <f>IF(Cadastro_Cargas!$E$12=0,0,IF(Perfil_Area!$Z$16=0,0,MIN(Cadastro_Cargas!$E$12,MAX(Cadastro_Cargas!$F$12,Perfil_Area!$Z$16*RANDBETWEEN(85,115)/100))))</f>
        <v>0.2</v>
      </c>
    </row>
    <row r="7727" ht="15.0" customHeight="1">
      <c r="A7727" s="45">
        <v>45680.9583333333</v>
      </c>
      <c r="B7727" s="35">
        <v>23.0</v>
      </c>
      <c r="C7727" s="35" t="s">
        <v>129</v>
      </c>
      <c r="D7727" s="39" t="s">
        <v>31</v>
      </c>
      <c r="E7727" s="35" t="s">
        <v>174</v>
      </c>
      <c r="F7727" s="46">
        <f>IF(Cadastro_Cargas!$E$13=0,0,IF(Perfil_Area!$Z$4=0,0,MIN(Cadastro_Cargas!$E$13,MAX(Cadastro_Cargas!$F$13,Perfil_Area!$Z$4*RANDBETWEEN(85,115)/100))))</f>
        <v>1.1175</v>
      </c>
    </row>
    <row r="7728" ht="15.0" customHeight="1">
      <c r="A7728" s="45">
        <v>45680.9583333333</v>
      </c>
      <c r="B7728" s="35">
        <v>23.0</v>
      </c>
      <c r="C7728" s="35" t="s">
        <v>129</v>
      </c>
      <c r="D7728" s="40" t="s">
        <v>44</v>
      </c>
      <c r="E7728" s="35" t="s">
        <v>174</v>
      </c>
      <c r="F7728" s="46">
        <f>IF(Cadastro_Cargas!$E$14=0,0,IF(Perfil_Area!$Z$6=0,0,MIN(Cadastro_Cargas!$E$14,MAX(Cadastro_Cargas!$F$14,Perfil_Area!$Z$6*RANDBETWEEN(85,115)/100))))</f>
        <v>0.34278</v>
      </c>
    </row>
    <row r="7729" ht="15.0" customHeight="1">
      <c r="A7729" s="45">
        <v>45680.9583333333</v>
      </c>
      <c r="B7729" s="35">
        <v>23.0</v>
      </c>
      <c r="C7729" s="35" t="s">
        <v>129</v>
      </c>
      <c r="D7729" s="41" t="s">
        <v>56</v>
      </c>
      <c r="E7729" s="35" t="s">
        <v>174</v>
      </c>
      <c r="F7729" s="46">
        <f>IF(Cadastro_Cargas!$E$15=0,0,IF(Perfil_Area!$Z$8=0,0,MIN(Cadastro_Cargas!$E$15,MAX(Cadastro_Cargas!$F$15,Perfil_Area!$Z$8*RANDBETWEEN(85,115)/100))))</f>
        <v>0.336</v>
      </c>
    </row>
    <row r="7730" ht="15.0" customHeight="1">
      <c r="A7730" s="45">
        <v>45681.0</v>
      </c>
      <c r="B7730" s="35">
        <v>0.0</v>
      </c>
      <c r="C7730" s="35" t="s">
        <v>128</v>
      </c>
      <c r="D7730" s="36" t="s">
        <v>104</v>
      </c>
      <c r="E7730" s="35" t="s">
        <v>173</v>
      </c>
      <c r="F7730" s="46">
        <f>IF(Cadastro_Cargas!$E$2=0,0,IF(Perfil_Area!$C$9=0,0,MIN(Cadastro_Cargas!$E$2,MAX(Cadastro_Cargas!$F$2,Perfil_Area!$C$9*RANDBETWEEN(85,115)/100))))</f>
        <v>3.6</v>
      </c>
    </row>
    <row r="7731" ht="15.0" customHeight="1">
      <c r="A7731" s="45">
        <v>45681.0</v>
      </c>
      <c r="B7731" s="35">
        <v>0.0</v>
      </c>
      <c r="C7731" s="35" t="s">
        <v>128</v>
      </c>
      <c r="D7731" s="36" t="s">
        <v>105</v>
      </c>
      <c r="E7731" s="35" t="s">
        <v>173</v>
      </c>
      <c r="F7731" s="46">
        <f>IF(Cadastro_Cargas!$E$3=0,0,IF(Perfil_Area!$C$11=0,0,MIN(Cadastro_Cargas!$E$3,MAX(Cadastro_Cargas!$F$3,Perfil_Area!$C$11*RANDBETWEEN(85,115)/100))))</f>
        <v>0</v>
      </c>
    </row>
    <row r="7732" ht="15.0" customHeight="1">
      <c r="A7732" s="45">
        <v>45681.0</v>
      </c>
      <c r="B7732" s="35">
        <v>0.0</v>
      </c>
      <c r="C7732" s="35" t="s">
        <v>128</v>
      </c>
      <c r="D7732" s="36" t="s">
        <v>106</v>
      </c>
      <c r="E7732" s="35" t="s">
        <v>173</v>
      </c>
      <c r="F7732" s="46">
        <f>IF(Cadastro_Cargas!$E$4=0,0,IF(Perfil_Area!$C$13=0,0,MIN(Cadastro_Cargas!$E$4,MAX(Cadastro_Cargas!$F$4,Perfil_Area!$C$13*RANDBETWEEN(85,115)/100))))</f>
        <v>0</v>
      </c>
    </row>
    <row r="7733" ht="15.0" customHeight="1">
      <c r="A7733" s="45">
        <v>45681.0</v>
      </c>
      <c r="B7733" s="35">
        <v>0.0</v>
      </c>
      <c r="C7733" s="35" t="s">
        <v>128</v>
      </c>
      <c r="D7733" s="36" t="s">
        <v>107</v>
      </c>
      <c r="E7733" s="35" t="s">
        <v>173</v>
      </c>
      <c r="F7733" s="46">
        <f>IF(Cadastro_Cargas!$E$5=0,0,IF(Perfil_Area!$C$15=0,0,MIN(Cadastro_Cargas!$E$5,MAX(Cadastro_Cargas!$F$5,Perfil_Area!$C$15*RANDBETWEEN(85,115)/100))))</f>
        <v>0.196</v>
      </c>
    </row>
    <row r="7734" ht="15.0" customHeight="1">
      <c r="A7734" s="45">
        <v>45681.0</v>
      </c>
      <c r="B7734" s="35">
        <v>0.0</v>
      </c>
      <c r="C7734" s="35" t="s">
        <v>128</v>
      </c>
      <c r="D7734" s="39" t="s">
        <v>31</v>
      </c>
      <c r="E7734" s="35" t="s">
        <v>174</v>
      </c>
      <c r="F7734" s="46">
        <f>IF(Cadastro_Cargas!$E$6=0,0,IF(Perfil_Area!$C$3=0,0,MIN(Cadastro_Cargas!$E$6,MAX(Cadastro_Cargas!$F$6,Perfil_Area!$C$3*RANDBETWEEN(85,115)/100))))</f>
        <v>0.606</v>
      </c>
    </row>
    <row r="7735" ht="15.0" customHeight="1">
      <c r="A7735" s="45">
        <v>45681.0</v>
      </c>
      <c r="B7735" s="35">
        <v>0.0</v>
      </c>
      <c r="C7735" s="35" t="s">
        <v>128</v>
      </c>
      <c r="D7735" s="40" t="s">
        <v>44</v>
      </c>
      <c r="E7735" s="35" t="s">
        <v>174</v>
      </c>
      <c r="F7735" s="46">
        <f>IF(Cadastro_Cargas!$E$7=0,0,IF(Perfil_Area!$C$5=0,0,MIN(Cadastro_Cargas!$E$7,MAX(Cadastro_Cargas!$F$7,Perfil_Area!$C$5*RANDBETWEEN(85,115)/100))))</f>
        <v>0.26852</v>
      </c>
    </row>
    <row r="7736" ht="15.0" customHeight="1">
      <c r="A7736" s="45">
        <v>45681.0</v>
      </c>
      <c r="B7736" s="35">
        <v>0.0</v>
      </c>
      <c r="C7736" s="35" t="s">
        <v>128</v>
      </c>
      <c r="D7736" s="41" t="s">
        <v>56</v>
      </c>
      <c r="E7736" s="35" t="s">
        <v>174</v>
      </c>
      <c r="F7736" s="46">
        <f>IF(Cadastro_Cargas!$E$8=0,0,IF(Perfil_Area!$C$7=0,0,MIN(Cadastro_Cargas!$E$8,MAX(Cadastro_Cargas!$F$8,Perfil_Area!$C$7*RANDBETWEEN(85,115)/100))))</f>
        <v>0.1584</v>
      </c>
    </row>
    <row r="7737" ht="15.0" customHeight="1">
      <c r="A7737" s="45">
        <v>45681.0</v>
      </c>
      <c r="B7737" s="35">
        <v>0.0</v>
      </c>
      <c r="C7737" s="35" t="s">
        <v>129</v>
      </c>
      <c r="D7737" s="36" t="s">
        <v>104</v>
      </c>
      <c r="E7737" s="35" t="s">
        <v>173</v>
      </c>
      <c r="F7737" s="46">
        <f>IF(Cadastro_Cargas!$E$9=0,0,IF(Perfil_Area!$C$10=0,0,MIN(Cadastro_Cargas!$E$9,MAX(Cadastro_Cargas!$F$9,Perfil_Area!$C$10*RANDBETWEEN(85,115)/100))))</f>
        <v>7.36</v>
      </c>
    </row>
    <row r="7738" ht="15.0" customHeight="1">
      <c r="A7738" s="45">
        <v>45681.0</v>
      </c>
      <c r="B7738" s="35">
        <v>0.0</v>
      </c>
      <c r="C7738" s="35" t="s">
        <v>129</v>
      </c>
      <c r="D7738" s="36" t="s">
        <v>105</v>
      </c>
      <c r="E7738" s="35" t="s">
        <v>173</v>
      </c>
      <c r="F7738" s="46">
        <f>IF(Cadastro_Cargas!$E$10=0,0,IF(Perfil_Area!$C$12=0,0,MIN(Cadastro_Cargas!$E$10,MAX(Cadastro_Cargas!$F$10,Perfil_Area!$C$12*RANDBETWEEN(85,115)/100))))</f>
        <v>17.248</v>
      </c>
    </row>
    <row r="7739" ht="15.0" customHeight="1">
      <c r="A7739" s="45">
        <v>45681.0</v>
      </c>
      <c r="B7739" s="35">
        <v>0.0</v>
      </c>
      <c r="C7739" s="35" t="s">
        <v>129</v>
      </c>
      <c r="D7739" s="36" t="s">
        <v>106</v>
      </c>
      <c r="E7739" s="35" t="s">
        <v>173</v>
      </c>
      <c r="F7739" s="46">
        <f>IF(Cadastro_Cargas!$E$11=0,0,IF(Perfil_Area!$C$14=0,0,MIN(Cadastro_Cargas!$E$11,MAX(Cadastro_Cargas!$F$11,Perfil_Area!$C$14*RANDBETWEEN(85,115)/100))))</f>
        <v>2.367013373</v>
      </c>
    </row>
    <row r="7740" ht="15.0" customHeight="1">
      <c r="A7740" s="45">
        <v>45681.0</v>
      </c>
      <c r="B7740" s="35">
        <v>0.0</v>
      </c>
      <c r="C7740" s="35" t="s">
        <v>129</v>
      </c>
      <c r="D7740" s="36" t="s">
        <v>107</v>
      </c>
      <c r="E7740" s="35" t="s">
        <v>173</v>
      </c>
      <c r="F7740" s="46">
        <f>IF(Cadastro_Cargas!$E$12=0,0,IF(Perfil_Area!$C$16=0,0,MIN(Cadastro_Cargas!$E$12,MAX(Cadastro_Cargas!$F$12,Perfil_Area!$C$16*RANDBETWEEN(85,115)/100))))</f>
        <v>0.2</v>
      </c>
    </row>
    <row r="7741" ht="15.0" customHeight="1">
      <c r="A7741" s="45">
        <v>45681.0</v>
      </c>
      <c r="B7741" s="35">
        <v>0.0</v>
      </c>
      <c r="C7741" s="35" t="s">
        <v>129</v>
      </c>
      <c r="D7741" s="39" t="s">
        <v>31</v>
      </c>
      <c r="E7741" s="35" t="s">
        <v>174</v>
      </c>
      <c r="F7741" s="46">
        <f>IF(Cadastro_Cargas!$E$13=0,0,IF(Perfil_Area!$C$4=0,0,MIN(Cadastro_Cargas!$E$13,MAX(Cadastro_Cargas!$F$13,Perfil_Area!$C$4*RANDBETWEEN(85,115)/100))))</f>
        <v>1.1175</v>
      </c>
    </row>
    <row r="7742" ht="15.0" customHeight="1">
      <c r="A7742" s="45">
        <v>45681.0</v>
      </c>
      <c r="B7742" s="35">
        <v>0.0</v>
      </c>
      <c r="C7742" s="35" t="s">
        <v>129</v>
      </c>
      <c r="D7742" s="40" t="s">
        <v>44</v>
      </c>
      <c r="E7742" s="35" t="s">
        <v>174</v>
      </c>
      <c r="F7742" s="46">
        <f>IF(Cadastro_Cargas!$E$14=0,0,IF(Perfil_Area!$C$6=0,0,MIN(Cadastro_Cargas!$E$14,MAX(Cadastro_Cargas!$F$14,Perfil_Area!$C$6*RANDBETWEEN(85,115)/100))))</f>
        <v>0.35066</v>
      </c>
    </row>
    <row r="7743" ht="15.0" customHeight="1">
      <c r="A7743" s="45">
        <v>45681.0</v>
      </c>
      <c r="B7743" s="35">
        <v>0.0</v>
      </c>
      <c r="C7743" s="35" t="s">
        <v>129</v>
      </c>
      <c r="D7743" s="41" t="s">
        <v>56</v>
      </c>
      <c r="E7743" s="35" t="s">
        <v>174</v>
      </c>
      <c r="F7743" s="46">
        <f>IF(Cadastro_Cargas!$E$15=0,0,IF(Perfil_Area!$C$8=0,0,MIN(Cadastro_Cargas!$E$15,MAX(Cadastro_Cargas!$F$15,Perfil_Area!$C$8*RANDBETWEEN(85,115)/100))))</f>
        <v>0.336</v>
      </c>
    </row>
    <row r="7744" ht="15.0" customHeight="1">
      <c r="A7744" s="45">
        <v>45681.0416666667</v>
      </c>
      <c r="B7744" s="35">
        <v>1.0</v>
      </c>
      <c r="C7744" s="35" t="s">
        <v>128</v>
      </c>
      <c r="D7744" s="36" t="s">
        <v>104</v>
      </c>
      <c r="E7744" s="35" t="s">
        <v>173</v>
      </c>
      <c r="F7744" s="46">
        <f>IF(Cadastro_Cargas!$E$2=0,0,IF(Perfil_Area!$D$9=0,0,MIN(Cadastro_Cargas!$E$2,MAX(Cadastro_Cargas!$F$2,Perfil_Area!$D$9*RANDBETWEEN(85,115)/100))))</f>
        <v>3.44</v>
      </c>
    </row>
    <row r="7745" ht="15.0" customHeight="1">
      <c r="A7745" s="45">
        <v>45681.0416666667</v>
      </c>
      <c r="B7745" s="35">
        <v>1.0</v>
      </c>
      <c r="C7745" s="35" t="s">
        <v>128</v>
      </c>
      <c r="D7745" s="36" t="s">
        <v>105</v>
      </c>
      <c r="E7745" s="35" t="s">
        <v>173</v>
      </c>
      <c r="F7745" s="46">
        <f>IF(Cadastro_Cargas!$E$3=0,0,IF(Perfil_Area!$D$11=0,0,MIN(Cadastro_Cargas!$E$3,MAX(Cadastro_Cargas!$F$3,Perfil_Area!$D$11*RANDBETWEEN(85,115)/100))))</f>
        <v>0</v>
      </c>
    </row>
    <row r="7746" ht="15.0" customHeight="1">
      <c r="A7746" s="45">
        <v>45681.0416666667</v>
      </c>
      <c r="B7746" s="35">
        <v>1.0</v>
      </c>
      <c r="C7746" s="35" t="s">
        <v>128</v>
      </c>
      <c r="D7746" s="36" t="s">
        <v>106</v>
      </c>
      <c r="E7746" s="35" t="s">
        <v>173</v>
      </c>
      <c r="F7746" s="46">
        <f>IF(Cadastro_Cargas!$E$4=0,0,IF(Perfil_Area!$D$13=0,0,MIN(Cadastro_Cargas!$E$4,MAX(Cadastro_Cargas!$F$4,Perfil_Area!$D$13*RANDBETWEEN(85,115)/100))))</f>
        <v>0</v>
      </c>
    </row>
    <row r="7747" ht="15.0" customHeight="1">
      <c r="A7747" s="45">
        <v>45681.0416666667</v>
      </c>
      <c r="B7747" s="35">
        <v>1.0</v>
      </c>
      <c r="C7747" s="35" t="s">
        <v>128</v>
      </c>
      <c r="D7747" s="36" t="s">
        <v>107</v>
      </c>
      <c r="E7747" s="35" t="s">
        <v>173</v>
      </c>
      <c r="F7747" s="46">
        <f>IF(Cadastro_Cargas!$E$5=0,0,IF(Perfil_Area!$D$15=0,0,MIN(Cadastro_Cargas!$E$5,MAX(Cadastro_Cargas!$F$5,Perfil_Area!$D$15*RANDBETWEEN(85,115)/100))))</f>
        <v>0.2</v>
      </c>
    </row>
    <row r="7748" ht="15.0" customHeight="1">
      <c r="A7748" s="45">
        <v>45681.0416666667</v>
      </c>
      <c r="B7748" s="35">
        <v>1.0</v>
      </c>
      <c r="C7748" s="35" t="s">
        <v>128</v>
      </c>
      <c r="D7748" s="39" t="s">
        <v>31</v>
      </c>
      <c r="E7748" s="35" t="s">
        <v>174</v>
      </c>
      <c r="F7748" s="46">
        <f>IF(Cadastro_Cargas!$E$6=0,0,IF(Perfil_Area!$D$3=0,0,MIN(Cadastro_Cargas!$E$6,MAX(Cadastro_Cargas!$F$6,Perfil_Area!$D$3*RANDBETWEEN(85,115)/100))))</f>
        <v>0.606</v>
      </c>
    </row>
    <row r="7749" ht="15.0" customHeight="1">
      <c r="A7749" s="45">
        <v>45681.0416666667</v>
      </c>
      <c r="B7749" s="35">
        <v>1.0</v>
      </c>
      <c r="C7749" s="35" t="s">
        <v>128</v>
      </c>
      <c r="D7749" s="40" t="s">
        <v>44</v>
      </c>
      <c r="E7749" s="35" t="s">
        <v>174</v>
      </c>
      <c r="F7749" s="46">
        <f>IF(Cadastro_Cargas!$E$7=0,0,IF(Perfil_Area!$D$5=0,0,MIN(Cadastro_Cargas!$E$7,MAX(Cadastro_Cargas!$F$7,Perfil_Area!$D$5*RANDBETWEEN(85,115)/100))))</f>
        <v>0.24112</v>
      </c>
    </row>
    <row r="7750" ht="15.0" customHeight="1">
      <c r="A7750" s="45">
        <v>45681.0416666667</v>
      </c>
      <c r="B7750" s="35">
        <v>1.0</v>
      </c>
      <c r="C7750" s="35" t="s">
        <v>128</v>
      </c>
      <c r="D7750" s="41" t="s">
        <v>56</v>
      </c>
      <c r="E7750" s="35" t="s">
        <v>174</v>
      </c>
      <c r="F7750" s="46">
        <f>IF(Cadastro_Cargas!$E$8=0,0,IF(Perfil_Area!$D$7=0,0,MIN(Cadastro_Cargas!$E$8,MAX(Cadastro_Cargas!$F$8,Perfil_Area!$D$7*RANDBETWEEN(85,115)/100))))</f>
        <v>0.176</v>
      </c>
    </row>
    <row r="7751" ht="15.0" customHeight="1">
      <c r="A7751" s="45">
        <v>45681.0416666667</v>
      </c>
      <c r="B7751" s="35">
        <v>1.0</v>
      </c>
      <c r="C7751" s="35" t="s">
        <v>129</v>
      </c>
      <c r="D7751" s="36" t="s">
        <v>104</v>
      </c>
      <c r="E7751" s="35" t="s">
        <v>173</v>
      </c>
      <c r="F7751" s="46">
        <f>IF(Cadastro_Cargas!$E$9=0,0,IF(Perfil_Area!$D$10=0,0,MIN(Cadastro_Cargas!$E$9,MAX(Cadastro_Cargas!$F$9,Perfil_Area!$D$10*RANDBETWEEN(85,115)/100))))</f>
        <v>8</v>
      </c>
    </row>
    <row r="7752" ht="15.0" customHeight="1">
      <c r="A7752" s="45">
        <v>45681.0416666667</v>
      </c>
      <c r="B7752" s="35">
        <v>1.0</v>
      </c>
      <c r="C7752" s="35" t="s">
        <v>129</v>
      </c>
      <c r="D7752" s="36" t="s">
        <v>105</v>
      </c>
      <c r="E7752" s="35" t="s">
        <v>173</v>
      </c>
      <c r="F7752" s="46">
        <f>IF(Cadastro_Cargas!$E$10=0,0,IF(Perfil_Area!$D$12=0,0,MIN(Cadastro_Cargas!$E$10,MAX(Cadastro_Cargas!$F$10,Perfil_Area!$D$12*RANDBETWEEN(85,115)/100))))</f>
        <v>16.896</v>
      </c>
    </row>
    <row r="7753" ht="15.0" customHeight="1">
      <c r="A7753" s="45">
        <v>45681.0416666667</v>
      </c>
      <c r="B7753" s="35">
        <v>1.0</v>
      </c>
      <c r="C7753" s="35" t="s">
        <v>129</v>
      </c>
      <c r="D7753" s="36" t="s">
        <v>106</v>
      </c>
      <c r="E7753" s="35" t="s">
        <v>173</v>
      </c>
      <c r="F7753" s="46">
        <f>IF(Cadastro_Cargas!$E$11=0,0,IF(Perfil_Area!$D$14=0,0,MIN(Cadastro_Cargas!$E$11,MAX(Cadastro_Cargas!$F$11,Perfil_Area!$D$14*RANDBETWEEN(85,115)/100))))</f>
        <v>2.367013373</v>
      </c>
    </row>
    <row r="7754" ht="15.0" customHeight="1">
      <c r="A7754" s="45">
        <v>45681.0416666667</v>
      </c>
      <c r="B7754" s="35">
        <v>1.0</v>
      </c>
      <c r="C7754" s="35" t="s">
        <v>129</v>
      </c>
      <c r="D7754" s="36" t="s">
        <v>107</v>
      </c>
      <c r="E7754" s="35" t="s">
        <v>173</v>
      </c>
      <c r="F7754" s="46">
        <f>IF(Cadastro_Cargas!$E$12=0,0,IF(Perfil_Area!$D$16=0,0,MIN(Cadastro_Cargas!$E$12,MAX(Cadastro_Cargas!$F$12,Perfil_Area!$D$16*RANDBETWEEN(85,115)/100))))</f>
        <v>0.186</v>
      </c>
    </row>
    <row r="7755" ht="15.0" customHeight="1">
      <c r="A7755" s="45">
        <v>45681.0416666667</v>
      </c>
      <c r="B7755" s="35">
        <v>1.0</v>
      </c>
      <c r="C7755" s="35" t="s">
        <v>129</v>
      </c>
      <c r="D7755" s="39" t="s">
        <v>31</v>
      </c>
      <c r="E7755" s="35" t="s">
        <v>174</v>
      </c>
      <c r="F7755" s="46">
        <f>IF(Cadastro_Cargas!$E$13=0,0,IF(Perfil_Area!$D$4=0,0,MIN(Cadastro_Cargas!$E$13,MAX(Cadastro_Cargas!$F$13,Perfil_Area!$D$4*RANDBETWEEN(85,115)/100))))</f>
        <v>1.1175</v>
      </c>
    </row>
    <row r="7756" ht="15.0" customHeight="1">
      <c r="A7756" s="45">
        <v>45681.0416666667</v>
      </c>
      <c r="B7756" s="35">
        <v>1.0</v>
      </c>
      <c r="C7756" s="35" t="s">
        <v>129</v>
      </c>
      <c r="D7756" s="40" t="s">
        <v>44</v>
      </c>
      <c r="E7756" s="35" t="s">
        <v>174</v>
      </c>
      <c r="F7756" s="46">
        <f>IF(Cadastro_Cargas!$E$14=0,0,IF(Perfil_Area!$D$6=0,0,MIN(Cadastro_Cargas!$E$14,MAX(Cadastro_Cargas!$F$14,Perfil_Area!$D$6*RANDBETWEEN(85,115)/100))))</f>
        <v>0.394</v>
      </c>
    </row>
    <row r="7757" ht="15.0" customHeight="1">
      <c r="A7757" s="45">
        <v>45681.0416666667</v>
      </c>
      <c r="B7757" s="35">
        <v>1.0</v>
      </c>
      <c r="C7757" s="35" t="s">
        <v>129</v>
      </c>
      <c r="D7757" s="41" t="s">
        <v>56</v>
      </c>
      <c r="E7757" s="35" t="s">
        <v>174</v>
      </c>
      <c r="F7757" s="46">
        <f>IF(Cadastro_Cargas!$E$15=0,0,IF(Perfil_Area!$D$8=0,0,MIN(Cadastro_Cargas!$E$15,MAX(Cadastro_Cargas!$F$15,Perfil_Area!$D$8*RANDBETWEEN(85,115)/100))))</f>
        <v>0.33264</v>
      </c>
    </row>
    <row r="7758" ht="15.0" customHeight="1">
      <c r="A7758" s="45">
        <v>45681.0833333333</v>
      </c>
      <c r="B7758" s="35">
        <v>2.0</v>
      </c>
      <c r="C7758" s="35" t="s">
        <v>128</v>
      </c>
      <c r="D7758" s="36" t="s">
        <v>104</v>
      </c>
      <c r="E7758" s="35" t="s">
        <v>173</v>
      </c>
      <c r="F7758" s="46">
        <f>IF(Cadastro_Cargas!$E$2=0,0,IF(Perfil_Area!$E$9=0,0,MIN(Cadastro_Cargas!$E$2,MAX(Cadastro_Cargas!$F$2,Perfil_Area!$E$9*RANDBETWEEN(85,115)/100))))</f>
        <v>3.6</v>
      </c>
    </row>
    <row r="7759" ht="15.0" customHeight="1">
      <c r="A7759" s="45">
        <v>45681.0833333333</v>
      </c>
      <c r="B7759" s="35">
        <v>2.0</v>
      </c>
      <c r="C7759" s="35" t="s">
        <v>128</v>
      </c>
      <c r="D7759" s="36" t="s">
        <v>105</v>
      </c>
      <c r="E7759" s="35" t="s">
        <v>173</v>
      </c>
      <c r="F7759" s="46">
        <f>IF(Cadastro_Cargas!$E$3=0,0,IF(Perfil_Area!$E$11=0,0,MIN(Cadastro_Cargas!$E$3,MAX(Cadastro_Cargas!$F$3,Perfil_Area!$E$11*RANDBETWEEN(85,115)/100))))</f>
        <v>0</v>
      </c>
    </row>
    <row r="7760" ht="15.0" customHeight="1">
      <c r="A7760" s="45">
        <v>45681.0833333333</v>
      </c>
      <c r="B7760" s="35">
        <v>2.0</v>
      </c>
      <c r="C7760" s="35" t="s">
        <v>128</v>
      </c>
      <c r="D7760" s="36" t="s">
        <v>106</v>
      </c>
      <c r="E7760" s="35" t="s">
        <v>173</v>
      </c>
      <c r="F7760" s="46">
        <f>IF(Cadastro_Cargas!$E$4=0,0,IF(Perfil_Area!$E$13=0,0,MIN(Cadastro_Cargas!$E$4,MAX(Cadastro_Cargas!$F$4,Perfil_Area!$E$13*RANDBETWEEN(85,115)/100))))</f>
        <v>0</v>
      </c>
    </row>
    <row r="7761" ht="15.0" customHeight="1">
      <c r="A7761" s="45">
        <v>45681.0833333333</v>
      </c>
      <c r="B7761" s="35">
        <v>2.0</v>
      </c>
      <c r="C7761" s="35" t="s">
        <v>128</v>
      </c>
      <c r="D7761" s="36" t="s">
        <v>107</v>
      </c>
      <c r="E7761" s="35" t="s">
        <v>173</v>
      </c>
      <c r="F7761" s="46">
        <f>IF(Cadastro_Cargas!$E$5=0,0,IF(Perfil_Area!$E$15=0,0,MIN(Cadastro_Cargas!$E$5,MAX(Cadastro_Cargas!$F$5,Perfil_Area!$E$15*RANDBETWEEN(85,115)/100))))</f>
        <v>0.2</v>
      </c>
    </row>
    <row r="7762" ht="15.0" customHeight="1">
      <c r="A7762" s="45">
        <v>45681.0833333333</v>
      </c>
      <c r="B7762" s="35">
        <v>2.0</v>
      </c>
      <c r="C7762" s="35" t="s">
        <v>128</v>
      </c>
      <c r="D7762" s="39" t="s">
        <v>31</v>
      </c>
      <c r="E7762" s="35" t="s">
        <v>174</v>
      </c>
      <c r="F7762" s="46">
        <f>IF(Cadastro_Cargas!$E$6=0,0,IF(Perfil_Area!$E$3=0,0,MIN(Cadastro_Cargas!$E$6,MAX(Cadastro_Cargas!$F$6,Perfil_Area!$E$3*RANDBETWEEN(85,115)/100))))</f>
        <v>0.606</v>
      </c>
    </row>
    <row r="7763" ht="15.0" customHeight="1">
      <c r="A7763" s="45">
        <v>45681.0833333333</v>
      </c>
      <c r="B7763" s="35">
        <v>2.0</v>
      </c>
      <c r="C7763" s="35" t="s">
        <v>128</v>
      </c>
      <c r="D7763" s="40" t="s">
        <v>44</v>
      </c>
      <c r="E7763" s="35" t="s">
        <v>174</v>
      </c>
      <c r="F7763" s="46">
        <f>IF(Cadastro_Cargas!$E$7=0,0,IF(Perfil_Area!$E$5=0,0,MIN(Cadastro_Cargas!$E$7,MAX(Cadastro_Cargas!$F$7,Perfil_Area!$E$5*RANDBETWEEN(85,115)/100))))</f>
        <v>0.28496</v>
      </c>
    </row>
    <row r="7764" ht="15.0" customHeight="1">
      <c r="A7764" s="45">
        <v>45681.0833333333</v>
      </c>
      <c r="B7764" s="35">
        <v>2.0</v>
      </c>
      <c r="C7764" s="35" t="s">
        <v>128</v>
      </c>
      <c r="D7764" s="41" t="s">
        <v>56</v>
      </c>
      <c r="E7764" s="35" t="s">
        <v>174</v>
      </c>
      <c r="F7764" s="46">
        <f>IF(Cadastro_Cargas!$E$8=0,0,IF(Perfil_Area!$E$7=0,0,MIN(Cadastro_Cargas!$E$8,MAX(Cadastro_Cargas!$F$8,Perfil_Area!$E$7*RANDBETWEEN(85,115)/100))))</f>
        <v>0.176</v>
      </c>
    </row>
    <row r="7765" ht="15.0" customHeight="1">
      <c r="A7765" s="45">
        <v>45681.0833333333</v>
      </c>
      <c r="B7765" s="35">
        <v>2.0</v>
      </c>
      <c r="C7765" s="35" t="s">
        <v>129</v>
      </c>
      <c r="D7765" s="36" t="s">
        <v>104</v>
      </c>
      <c r="E7765" s="35" t="s">
        <v>173</v>
      </c>
      <c r="F7765" s="46">
        <f>IF(Cadastro_Cargas!$E$9=0,0,IF(Perfil_Area!$E$10=0,0,MIN(Cadastro_Cargas!$E$9,MAX(Cadastro_Cargas!$F$9,Perfil_Area!$E$10*RANDBETWEEN(85,115)/100))))</f>
        <v>7.76</v>
      </c>
    </row>
    <row r="7766" ht="15.0" customHeight="1">
      <c r="A7766" s="45">
        <v>45681.0833333333</v>
      </c>
      <c r="B7766" s="35">
        <v>2.0</v>
      </c>
      <c r="C7766" s="35" t="s">
        <v>129</v>
      </c>
      <c r="D7766" s="36" t="s">
        <v>105</v>
      </c>
      <c r="E7766" s="35" t="s">
        <v>173</v>
      </c>
      <c r="F7766" s="46">
        <f>IF(Cadastro_Cargas!$E$10=0,0,IF(Perfil_Area!$E$12=0,0,MIN(Cadastro_Cargas!$E$10,MAX(Cadastro_Cargas!$F$10,Perfil_Area!$E$12*RANDBETWEEN(85,115)/100))))</f>
        <v>0</v>
      </c>
    </row>
    <row r="7767" ht="15.0" customHeight="1">
      <c r="A7767" s="45">
        <v>45681.0833333333</v>
      </c>
      <c r="B7767" s="35">
        <v>2.0</v>
      </c>
      <c r="C7767" s="35" t="s">
        <v>129</v>
      </c>
      <c r="D7767" s="36" t="s">
        <v>106</v>
      </c>
      <c r="E7767" s="35" t="s">
        <v>173</v>
      </c>
      <c r="F7767" s="46">
        <f>IF(Cadastro_Cargas!$E$11=0,0,IF(Perfil_Area!$E$14=0,0,MIN(Cadastro_Cargas!$E$11,MAX(Cadastro_Cargas!$F$11,Perfil_Area!$E$14*RANDBETWEEN(85,115)/100))))</f>
        <v>2.07013373</v>
      </c>
    </row>
    <row r="7768" ht="15.0" customHeight="1">
      <c r="A7768" s="45">
        <v>45681.0833333333</v>
      </c>
      <c r="B7768" s="35">
        <v>2.0</v>
      </c>
      <c r="C7768" s="35" t="s">
        <v>129</v>
      </c>
      <c r="D7768" s="36" t="s">
        <v>107</v>
      </c>
      <c r="E7768" s="35" t="s">
        <v>173</v>
      </c>
      <c r="F7768" s="46">
        <f>IF(Cadastro_Cargas!$E$12=0,0,IF(Perfil_Area!$E$16=0,0,MIN(Cadastro_Cargas!$E$12,MAX(Cadastro_Cargas!$F$12,Perfil_Area!$E$16*RANDBETWEEN(85,115)/100))))</f>
        <v>0.198</v>
      </c>
    </row>
    <row r="7769" ht="15.0" customHeight="1">
      <c r="A7769" s="45">
        <v>45681.0833333333</v>
      </c>
      <c r="B7769" s="35">
        <v>2.0</v>
      </c>
      <c r="C7769" s="35" t="s">
        <v>129</v>
      </c>
      <c r="D7769" s="39" t="s">
        <v>31</v>
      </c>
      <c r="E7769" s="35" t="s">
        <v>174</v>
      </c>
      <c r="F7769" s="46">
        <f>IF(Cadastro_Cargas!$E$13=0,0,IF(Perfil_Area!$E$4=0,0,MIN(Cadastro_Cargas!$E$13,MAX(Cadastro_Cargas!$F$13,Perfil_Area!$E$4*RANDBETWEEN(85,115)/100))))</f>
        <v>1.1175</v>
      </c>
    </row>
    <row r="7770" ht="15.0" customHeight="1">
      <c r="A7770" s="45">
        <v>45681.0833333333</v>
      </c>
      <c r="B7770" s="35">
        <v>2.0</v>
      </c>
      <c r="C7770" s="35" t="s">
        <v>129</v>
      </c>
      <c r="D7770" s="40" t="s">
        <v>44</v>
      </c>
      <c r="E7770" s="35" t="s">
        <v>174</v>
      </c>
      <c r="F7770" s="46">
        <f>IF(Cadastro_Cargas!$E$14=0,0,IF(Perfil_Area!$E$6=0,0,MIN(Cadastro_Cargas!$E$14,MAX(Cadastro_Cargas!$F$14,Perfil_Area!$E$6*RANDBETWEEN(85,115)/100))))</f>
        <v>0.34278</v>
      </c>
    </row>
    <row r="7771" ht="15.0" customHeight="1">
      <c r="A7771" s="45">
        <v>45681.0833333333</v>
      </c>
      <c r="B7771" s="35">
        <v>2.0</v>
      </c>
      <c r="C7771" s="35" t="s">
        <v>129</v>
      </c>
      <c r="D7771" s="41" t="s">
        <v>56</v>
      </c>
      <c r="E7771" s="35" t="s">
        <v>174</v>
      </c>
      <c r="F7771" s="46">
        <f>IF(Cadastro_Cargas!$E$15=0,0,IF(Perfil_Area!$E$8=0,0,MIN(Cadastro_Cargas!$E$15,MAX(Cadastro_Cargas!$F$15,Perfil_Area!$E$8*RANDBETWEEN(85,115)/100))))</f>
        <v>0.336</v>
      </c>
    </row>
    <row r="7772" ht="15.0" customHeight="1">
      <c r="A7772" s="45">
        <v>45681.125</v>
      </c>
      <c r="B7772" s="35">
        <v>3.0</v>
      </c>
      <c r="C7772" s="35" t="s">
        <v>128</v>
      </c>
      <c r="D7772" s="36" t="s">
        <v>104</v>
      </c>
      <c r="E7772" s="35" t="s">
        <v>173</v>
      </c>
      <c r="F7772" s="46">
        <f>IF(Cadastro_Cargas!$E$2=0,0,IF(Perfil_Area!$F$9=0,0,MIN(Cadastro_Cargas!$E$2,MAX(Cadastro_Cargas!$F$2,Perfil_Area!$F$9*RANDBETWEEN(85,115)/100))))</f>
        <v>3.88</v>
      </c>
    </row>
    <row r="7773" ht="15.0" customHeight="1">
      <c r="A7773" s="45">
        <v>45681.125</v>
      </c>
      <c r="B7773" s="35">
        <v>3.0</v>
      </c>
      <c r="C7773" s="35" t="s">
        <v>128</v>
      </c>
      <c r="D7773" s="36" t="s">
        <v>105</v>
      </c>
      <c r="E7773" s="35" t="s">
        <v>173</v>
      </c>
      <c r="F7773" s="46">
        <f>IF(Cadastro_Cargas!$E$3=0,0,IF(Perfil_Area!$F$11=0,0,MIN(Cadastro_Cargas!$E$3,MAX(Cadastro_Cargas!$F$3,Perfil_Area!$F$11*RANDBETWEEN(85,115)/100))))</f>
        <v>0</v>
      </c>
    </row>
    <row r="7774" ht="15.0" customHeight="1">
      <c r="A7774" s="45">
        <v>45681.125</v>
      </c>
      <c r="B7774" s="35">
        <v>3.0</v>
      </c>
      <c r="C7774" s="35" t="s">
        <v>128</v>
      </c>
      <c r="D7774" s="36" t="s">
        <v>106</v>
      </c>
      <c r="E7774" s="35" t="s">
        <v>173</v>
      </c>
      <c r="F7774" s="46">
        <f>IF(Cadastro_Cargas!$E$4=0,0,IF(Perfil_Area!$F$13=0,0,MIN(Cadastro_Cargas!$E$4,MAX(Cadastro_Cargas!$F$4,Perfil_Area!$F$13*RANDBETWEEN(85,115)/100))))</f>
        <v>0</v>
      </c>
    </row>
    <row r="7775" ht="15.0" customHeight="1">
      <c r="A7775" s="45">
        <v>45681.125</v>
      </c>
      <c r="B7775" s="35">
        <v>3.0</v>
      </c>
      <c r="C7775" s="35" t="s">
        <v>128</v>
      </c>
      <c r="D7775" s="36" t="s">
        <v>107</v>
      </c>
      <c r="E7775" s="35" t="s">
        <v>173</v>
      </c>
      <c r="F7775" s="46">
        <f>IF(Cadastro_Cargas!$E$5=0,0,IF(Perfil_Area!$F$15=0,0,MIN(Cadastro_Cargas!$E$5,MAX(Cadastro_Cargas!$F$5,Perfil_Area!$F$15*RANDBETWEEN(85,115)/100))))</f>
        <v>0.2</v>
      </c>
    </row>
    <row r="7776" ht="15.0" customHeight="1">
      <c r="A7776" s="45">
        <v>45681.125</v>
      </c>
      <c r="B7776" s="35">
        <v>3.0</v>
      </c>
      <c r="C7776" s="35" t="s">
        <v>128</v>
      </c>
      <c r="D7776" s="39" t="s">
        <v>31</v>
      </c>
      <c r="E7776" s="35" t="s">
        <v>174</v>
      </c>
      <c r="F7776" s="46">
        <f>IF(Cadastro_Cargas!$E$6=0,0,IF(Perfil_Area!$F$3=0,0,MIN(Cadastro_Cargas!$E$6,MAX(Cadastro_Cargas!$F$6,Perfil_Area!$F$3*RANDBETWEEN(85,115)/100))))</f>
        <v>0.606</v>
      </c>
    </row>
    <row r="7777" ht="15.0" customHeight="1">
      <c r="A7777" s="45">
        <v>45681.125</v>
      </c>
      <c r="B7777" s="35">
        <v>3.0</v>
      </c>
      <c r="C7777" s="35" t="s">
        <v>128</v>
      </c>
      <c r="D7777" s="40" t="s">
        <v>44</v>
      </c>
      <c r="E7777" s="35" t="s">
        <v>174</v>
      </c>
      <c r="F7777" s="46">
        <f>IF(Cadastro_Cargas!$E$7=0,0,IF(Perfil_Area!$F$5=0,0,MIN(Cadastro_Cargas!$E$7,MAX(Cadastro_Cargas!$F$7,Perfil_Area!$F$5*RANDBETWEEN(85,115)/100))))</f>
        <v>0.2466</v>
      </c>
    </row>
    <row r="7778" ht="15.0" customHeight="1">
      <c r="A7778" s="45">
        <v>45681.125</v>
      </c>
      <c r="B7778" s="35">
        <v>3.0</v>
      </c>
      <c r="C7778" s="35" t="s">
        <v>128</v>
      </c>
      <c r="D7778" s="41" t="s">
        <v>56</v>
      </c>
      <c r="E7778" s="35" t="s">
        <v>174</v>
      </c>
      <c r="F7778" s="46">
        <f>IF(Cadastro_Cargas!$E$8=0,0,IF(Perfil_Area!$F$7=0,0,MIN(Cadastro_Cargas!$E$8,MAX(Cadastro_Cargas!$F$8,Perfil_Area!$F$7*RANDBETWEEN(85,115)/100))))</f>
        <v>0.16192</v>
      </c>
    </row>
    <row r="7779" ht="15.0" customHeight="1">
      <c r="A7779" s="45">
        <v>45681.125</v>
      </c>
      <c r="B7779" s="35">
        <v>3.0</v>
      </c>
      <c r="C7779" s="35" t="s">
        <v>129</v>
      </c>
      <c r="D7779" s="36" t="s">
        <v>104</v>
      </c>
      <c r="E7779" s="35" t="s">
        <v>173</v>
      </c>
      <c r="F7779" s="46">
        <f>IF(Cadastro_Cargas!$E$9=0,0,IF(Perfil_Area!$F$10=0,0,MIN(Cadastro_Cargas!$E$9,MAX(Cadastro_Cargas!$F$9,Perfil_Area!$F$10*RANDBETWEEN(85,115)/100))))</f>
        <v>7.76</v>
      </c>
    </row>
    <row r="7780" ht="15.0" customHeight="1">
      <c r="A7780" s="45">
        <v>45681.125</v>
      </c>
      <c r="B7780" s="35">
        <v>3.0</v>
      </c>
      <c r="C7780" s="35" t="s">
        <v>129</v>
      </c>
      <c r="D7780" s="36" t="s">
        <v>105</v>
      </c>
      <c r="E7780" s="35" t="s">
        <v>173</v>
      </c>
      <c r="F7780" s="46">
        <f>IF(Cadastro_Cargas!$E$10=0,0,IF(Perfil_Area!$F$12=0,0,MIN(Cadastro_Cargas!$E$10,MAX(Cadastro_Cargas!$F$10,Perfil_Area!$F$12*RANDBETWEEN(85,115)/100))))</f>
        <v>0</v>
      </c>
    </row>
    <row r="7781" ht="15.0" customHeight="1">
      <c r="A7781" s="45">
        <v>45681.125</v>
      </c>
      <c r="B7781" s="35">
        <v>3.0</v>
      </c>
      <c r="C7781" s="35" t="s">
        <v>129</v>
      </c>
      <c r="D7781" s="36" t="s">
        <v>106</v>
      </c>
      <c r="E7781" s="35" t="s">
        <v>173</v>
      </c>
      <c r="F7781" s="46">
        <f>IF(Cadastro_Cargas!$E$11=0,0,IF(Perfil_Area!$F$14=0,0,MIN(Cadastro_Cargas!$E$11,MAX(Cadastro_Cargas!$F$11,Perfil_Area!$F$14*RANDBETWEEN(85,115)/100))))</f>
        <v>2.176011887</v>
      </c>
    </row>
    <row r="7782" ht="15.0" customHeight="1">
      <c r="A7782" s="45">
        <v>45681.125</v>
      </c>
      <c r="B7782" s="35">
        <v>3.0</v>
      </c>
      <c r="C7782" s="35" t="s">
        <v>129</v>
      </c>
      <c r="D7782" s="36" t="s">
        <v>107</v>
      </c>
      <c r="E7782" s="35" t="s">
        <v>173</v>
      </c>
      <c r="F7782" s="46">
        <f>IF(Cadastro_Cargas!$E$12=0,0,IF(Perfil_Area!$F$16=0,0,MIN(Cadastro_Cargas!$E$12,MAX(Cadastro_Cargas!$F$12,Perfil_Area!$F$16*RANDBETWEEN(85,115)/100))))</f>
        <v>0.2</v>
      </c>
    </row>
    <row r="7783" ht="15.0" customHeight="1">
      <c r="A7783" s="45">
        <v>45681.125</v>
      </c>
      <c r="B7783" s="35">
        <v>3.0</v>
      </c>
      <c r="C7783" s="35" t="s">
        <v>129</v>
      </c>
      <c r="D7783" s="39" t="s">
        <v>31</v>
      </c>
      <c r="E7783" s="35" t="s">
        <v>174</v>
      </c>
      <c r="F7783" s="46">
        <f>IF(Cadastro_Cargas!$E$13=0,0,IF(Perfil_Area!$F$4=0,0,MIN(Cadastro_Cargas!$E$13,MAX(Cadastro_Cargas!$F$13,Perfil_Area!$F$4*RANDBETWEEN(85,115)/100))))</f>
        <v>1.1175</v>
      </c>
    </row>
    <row r="7784" ht="15.0" customHeight="1">
      <c r="A7784" s="45">
        <v>45681.125</v>
      </c>
      <c r="B7784" s="35">
        <v>3.0</v>
      </c>
      <c r="C7784" s="35" t="s">
        <v>129</v>
      </c>
      <c r="D7784" s="40" t="s">
        <v>44</v>
      </c>
      <c r="E7784" s="35" t="s">
        <v>174</v>
      </c>
      <c r="F7784" s="46">
        <f>IF(Cadastro_Cargas!$E$14=0,0,IF(Perfil_Area!$F$6=0,0,MIN(Cadastro_Cargas!$E$14,MAX(Cadastro_Cargas!$F$14,Perfil_Area!$F$6*RANDBETWEEN(85,115)/100))))</f>
        <v>0.40582</v>
      </c>
    </row>
    <row r="7785" ht="15.0" customHeight="1">
      <c r="A7785" s="45">
        <v>45681.125</v>
      </c>
      <c r="B7785" s="35">
        <v>3.0</v>
      </c>
      <c r="C7785" s="35" t="s">
        <v>129</v>
      </c>
      <c r="D7785" s="41" t="s">
        <v>56</v>
      </c>
      <c r="E7785" s="35" t="s">
        <v>174</v>
      </c>
      <c r="F7785" s="46">
        <f>IF(Cadastro_Cargas!$E$15=0,0,IF(Perfil_Area!$F$8=0,0,MIN(Cadastro_Cargas!$E$15,MAX(Cadastro_Cargas!$F$15,Perfil_Area!$F$8*RANDBETWEEN(85,115)/100))))</f>
        <v>0.336</v>
      </c>
    </row>
    <row r="7786" ht="15.0" customHeight="1">
      <c r="A7786" s="45">
        <v>45681.1666666667</v>
      </c>
      <c r="B7786" s="35">
        <v>4.0</v>
      </c>
      <c r="C7786" s="35" t="s">
        <v>128</v>
      </c>
      <c r="D7786" s="36" t="s">
        <v>104</v>
      </c>
      <c r="E7786" s="35" t="s">
        <v>173</v>
      </c>
      <c r="F7786" s="46">
        <f>IF(Cadastro_Cargas!$E$2=0,0,IF(Perfil_Area!$G$9=0,0,MIN(Cadastro_Cargas!$E$2,MAX(Cadastro_Cargas!$F$2,Perfil_Area!$G$9*RANDBETWEEN(85,115)/100))))</f>
        <v>4</v>
      </c>
    </row>
    <row r="7787" ht="15.0" customHeight="1">
      <c r="A7787" s="45">
        <v>45681.1666666667</v>
      </c>
      <c r="B7787" s="35">
        <v>4.0</v>
      </c>
      <c r="C7787" s="35" t="s">
        <v>128</v>
      </c>
      <c r="D7787" s="36" t="s">
        <v>105</v>
      </c>
      <c r="E7787" s="35" t="s">
        <v>173</v>
      </c>
      <c r="F7787" s="46">
        <f>IF(Cadastro_Cargas!$E$3=0,0,IF(Perfil_Area!$G$11=0,0,MIN(Cadastro_Cargas!$E$3,MAX(Cadastro_Cargas!$F$3,Perfil_Area!$G$11*RANDBETWEEN(85,115)/100))))</f>
        <v>0</v>
      </c>
    </row>
    <row r="7788" ht="15.0" customHeight="1">
      <c r="A7788" s="45">
        <v>45681.1666666667</v>
      </c>
      <c r="B7788" s="35">
        <v>4.0</v>
      </c>
      <c r="C7788" s="35" t="s">
        <v>128</v>
      </c>
      <c r="D7788" s="36" t="s">
        <v>106</v>
      </c>
      <c r="E7788" s="35" t="s">
        <v>173</v>
      </c>
      <c r="F7788" s="46">
        <f>IF(Cadastro_Cargas!$E$4=0,0,IF(Perfil_Area!$G$13=0,0,MIN(Cadastro_Cargas!$E$4,MAX(Cadastro_Cargas!$F$4,Perfil_Area!$G$13*RANDBETWEEN(85,115)/100))))</f>
        <v>0</v>
      </c>
    </row>
    <row r="7789" ht="15.0" customHeight="1">
      <c r="A7789" s="45">
        <v>45681.1666666667</v>
      </c>
      <c r="B7789" s="35">
        <v>4.0</v>
      </c>
      <c r="C7789" s="35" t="s">
        <v>128</v>
      </c>
      <c r="D7789" s="36" t="s">
        <v>107</v>
      </c>
      <c r="E7789" s="35" t="s">
        <v>173</v>
      </c>
      <c r="F7789" s="46">
        <f>IF(Cadastro_Cargas!$E$5=0,0,IF(Perfil_Area!$G$15=0,0,MIN(Cadastro_Cargas!$E$5,MAX(Cadastro_Cargas!$F$5,Perfil_Area!$G$15*RANDBETWEEN(85,115)/100))))</f>
        <v>0.2</v>
      </c>
    </row>
    <row r="7790" ht="15.0" customHeight="1">
      <c r="A7790" s="45">
        <v>45681.1666666667</v>
      </c>
      <c r="B7790" s="35">
        <v>4.0</v>
      </c>
      <c r="C7790" s="35" t="s">
        <v>128</v>
      </c>
      <c r="D7790" s="39" t="s">
        <v>31</v>
      </c>
      <c r="E7790" s="35" t="s">
        <v>174</v>
      </c>
      <c r="F7790" s="46">
        <f>IF(Cadastro_Cargas!$E$6=0,0,IF(Perfil_Area!$G$3=0,0,MIN(Cadastro_Cargas!$E$6,MAX(Cadastro_Cargas!$F$6,Perfil_Area!$G$3*RANDBETWEEN(85,115)/100))))</f>
        <v>0.606</v>
      </c>
    </row>
    <row r="7791" ht="15.0" customHeight="1">
      <c r="A7791" s="45">
        <v>45681.1666666667</v>
      </c>
      <c r="B7791" s="35">
        <v>4.0</v>
      </c>
      <c r="C7791" s="35" t="s">
        <v>128</v>
      </c>
      <c r="D7791" s="40" t="s">
        <v>44</v>
      </c>
      <c r="E7791" s="35" t="s">
        <v>174</v>
      </c>
      <c r="F7791" s="46">
        <f>IF(Cadastro_Cargas!$E$7=0,0,IF(Perfil_Area!$G$5=0,0,MIN(Cadastro_Cargas!$E$7,MAX(Cadastro_Cargas!$F$7,Perfil_Area!$G$5*RANDBETWEEN(85,115)/100))))</f>
        <v>0.2329</v>
      </c>
    </row>
    <row r="7792" ht="15.0" customHeight="1">
      <c r="A7792" s="45">
        <v>45681.1666666667</v>
      </c>
      <c r="B7792" s="35">
        <v>4.0</v>
      </c>
      <c r="C7792" s="35" t="s">
        <v>128</v>
      </c>
      <c r="D7792" s="41" t="s">
        <v>56</v>
      </c>
      <c r="E7792" s="35" t="s">
        <v>174</v>
      </c>
      <c r="F7792" s="46">
        <f>IF(Cadastro_Cargas!$E$8=0,0,IF(Perfil_Area!$G$7=0,0,MIN(Cadastro_Cargas!$E$8,MAX(Cadastro_Cargas!$F$8,Perfil_Area!$G$7*RANDBETWEEN(85,115)/100))))</f>
        <v>0.16906</v>
      </c>
    </row>
    <row r="7793" ht="15.0" customHeight="1">
      <c r="A7793" s="45">
        <v>45681.1666666667</v>
      </c>
      <c r="B7793" s="35">
        <v>4.0</v>
      </c>
      <c r="C7793" s="35" t="s">
        <v>129</v>
      </c>
      <c r="D7793" s="36" t="s">
        <v>104</v>
      </c>
      <c r="E7793" s="35" t="s">
        <v>173</v>
      </c>
      <c r="F7793" s="46">
        <f>IF(Cadastro_Cargas!$E$9=0,0,IF(Perfil_Area!$G$10=0,0,MIN(Cadastro_Cargas!$E$9,MAX(Cadastro_Cargas!$F$9,Perfil_Area!$G$10*RANDBETWEEN(85,115)/100))))</f>
        <v>8</v>
      </c>
    </row>
    <row r="7794" ht="15.0" customHeight="1">
      <c r="A7794" s="45">
        <v>45681.1666666667</v>
      </c>
      <c r="B7794" s="35">
        <v>4.0</v>
      </c>
      <c r="C7794" s="35" t="s">
        <v>129</v>
      </c>
      <c r="D7794" s="36" t="s">
        <v>105</v>
      </c>
      <c r="E7794" s="35" t="s">
        <v>173</v>
      </c>
      <c r="F7794" s="46">
        <f>IF(Cadastro_Cargas!$E$10=0,0,IF(Perfil_Area!$G$12=0,0,MIN(Cadastro_Cargas!$E$10,MAX(Cadastro_Cargas!$F$10,Perfil_Area!$G$12*RANDBETWEEN(85,115)/100))))</f>
        <v>0</v>
      </c>
    </row>
    <row r="7795" ht="15.0" customHeight="1">
      <c r="A7795" s="45">
        <v>45681.1666666667</v>
      </c>
      <c r="B7795" s="35">
        <v>4.0</v>
      </c>
      <c r="C7795" s="35" t="s">
        <v>129</v>
      </c>
      <c r="D7795" s="36" t="s">
        <v>106</v>
      </c>
      <c r="E7795" s="35" t="s">
        <v>173</v>
      </c>
      <c r="F7795" s="46">
        <f>IF(Cadastro_Cargas!$E$11=0,0,IF(Perfil_Area!$G$14=0,0,MIN(Cadastro_Cargas!$E$11,MAX(Cadastro_Cargas!$F$11,Perfil_Area!$G$14*RANDBETWEEN(85,115)/100))))</f>
        <v>1.944517088</v>
      </c>
    </row>
    <row r="7796" ht="15.0" customHeight="1">
      <c r="A7796" s="45">
        <v>45681.1666666667</v>
      </c>
      <c r="B7796" s="35">
        <v>4.0</v>
      </c>
      <c r="C7796" s="35" t="s">
        <v>129</v>
      </c>
      <c r="D7796" s="36" t="s">
        <v>107</v>
      </c>
      <c r="E7796" s="35" t="s">
        <v>173</v>
      </c>
      <c r="F7796" s="46">
        <f>IF(Cadastro_Cargas!$E$12=0,0,IF(Perfil_Area!$G$16=0,0,MIN(Cadastro_Cargas!$E$12,MAX(Cadastro_Cargas!$F$12,Perfil_Area!$G$16*RANDBETWEEN(85,115)/100))))</f>
        <v>0.2</v>
      </c>
    </row>
    <row r="7797" ht="15.0" customHeight="1">
      <c r="A7797" s="45">
        <v>45681.1666666667</v>
      </c>
      <c r="B7797" s="35">
        <v>4.0</v>
      </c>
      <c r="C7797" s="35" t="s">
        <v>129</v>
      </c>
      <c r="D7797" s="39" t="s">
        <v>31</v>
      </c>
      <c r="E7797" s="35" t="s">
        <v>174</v>
      </c>
      <c r="F7797" s="46">
        <f>IF(Cadastro_Cargas!$E$13=0,0,IF(Perfil_Area!$G$4=0,0,MIN(Cadastro_Cargas!$E$13,MAX(Cadastro_Cargas!$F$13,Perfil_Area!$G$4*RANDBETWEEN(85,115)/100))))</f>
        <v>1.1175</v>
      </c>
    </row>
    <row r="7798" ht="15.0" customHeight="1">
      <c r="A7798" s="45">
        <v>45681.1666666667</v>
      </c>
      <c r="B7798" s="35">
        <v>4.0</v>
      </c>
      <c r="C7798" s="35" t="s">
        <v>129</v>
      </c>
      <c r="D7798" s="40" t="s">
        <v>44</v>
      </c>
      <c r="E7798" s="35" t="s">
        <v>174</v>
      </c>
      <c r="F7798" s="46">
        <f>IF(Cadastro_Cargas!$E$14=0,0,IF(Perfil_Area!$G$6=0,0,MIN(Cadastro_Cargas!$E$14,MAX(Cadastro_Cargas!$F$14,Perfil_Area!$G$6*RANDBETWEEN(85,115)/100))))</f>
        <v>0.37036</v>
      </c>
    </row>
    <row r="7799" ht="15.0" customHeight="1">
      <c r="A7799" s="45">
        <v>45681.1666666667</v>
      </c>
      <c r="B7799" s="35">
        <v>4.0</v>
      </c>
      <c r="C7799" s="35" t="s">
        <v>129</v>
      </c>
      <c r="D7799" s="41" t="s">
        <v>56</v>
      </c>
      <c r="E7799" s="35" t="s">
        <v>174</v>
      </c>
      <c r="F7799" s="46">
        <f>IF(Cadastro_Cargas!$E$15=0,0,IF(Perfil_Area!$G$8=0,0,MIN(Cadastro_Cargas!$E$15,MAX(Cadastro_Cargas!$F$15,Perfil_Area!$G$8*RANDBETWEEN(85,115)/100))))</f>
        <v>0.336</v>
      </c>
    </row>
    <row r="7800" ht="15.0" customHeight="1">
      <c r="A7800" s="45">
        <v>45681.2083333333</v>
      </c>
      <c r="B7800" s="35">
        <v>5.0</v>
      </c>
      <c r="C7800" s="35" t="s">
        <v>128</v>
      </c>
      <c r="D7800" s="36" t="s">
        <v>104</v>
      </c>
      <c r="E7800" s="35" t="s">
        <v>173</v>
      </c>
      <c r="F7800" s="46">
        <f>IF(Cadastro_Cargas!$E$2=0,0,IF(Perfil_Area!$H$9=0,0,MIN(Cadastro_Cargas!$E$2,MAX(Cadastro_Cargas!$F$2,Perfil_Area!$H$9*RANDBETWEEN(85,115)/100))))</f>
        <v>0</v>
      </c>
    </row>
    <row r="7801" ht="15.0" customHeight="1">
      <c r="A7801" s="45">
        <v>45681.2083333333</v>
      </c>
      <c r="B7801" s="35">
        <v>5.0</v>
      </c>
      <c r="C7801" s="35" t="s">
        <v>128</v>
      </c>
      <c r="D7801" s="36" t="s">
        <v>105</v>
      </c>
      <c r="E7801" s="35" t="s">
        <v>173</v>
      </c>
      <c r="F7801" s="46">
        <f>IF(Cadastro_Cargas!$E$3=0,0,IF(Perfil_Area!$H$11=0,0,MIN(Cadastro_Cargas!$E$3,MAX(Cadastro_Cargas!$F$3,Perfil_Area!$H$11*RANDBETWEEN(85,115)/100))))</f>
        <v>0</v>
      </c>
    </row>
    <row r="7802" ht="15.0" customHeight="1">
      <c r="A7802" s="45">
        <v>45681.2083333333</v>
      </c>
      <c r="B7802" s="35">
        <v>5.0</v>
      </c>
      <c r="C7802" s="35" t="s">
        <v>128</v>
      </c>
      <c r="D7802" s="36" t="s">
        <v>106</v>
      </c>
      <c r="E7802" s="35" t="s">
        <v>173</v>
      </c>
      <c r="F7802" s="46">
        <f>IF(Cadastro_Cargas!$E$4=0,0,IF(Perfil_Area!$H$13=0,0,MIN(Cadastro_Cargas!$E$4,MAX(Cadastro_Cargas!$F$4,Perfil_Area!$H$13*RANDBETWEEN(85,115)/100))))</f>
        <v>0</v>
      </c>
    </row>
    <row r="7803" ht="15.0" customHeight="1">
      <c r="A7803" s="45">
        <v>45681.2083333333</v>
      </c>
      <c r="B7803" s="35">
        <v>5.0</v>
      </c>
      <c r="C7803" s="35" t="s">
        <v>128</v>
      </c>
      <c r="D7803" s="36" t="s">
        <v>107</v>
      </c>
      <c r="E7803" s="35" t="s">
        <v>173</v>
      </c>
      <c r="F7803" s="46">
        <f>IF(Cadastro_Cargas!$E$5=0,0,IF(Perfil_Area!$H$15=0,0,MIN(Cadastro_Cargas!$E$5,MAX(Cadastro_Cargas!$F$5,Perfil_Area!$H$15*RANDBETWEEN(85,115)/100))))</f>
        <v>0.2</v>
      </c>
    </row>
    <row r="7804" ht="15.0" customHeight="1">
      <c r="A7804" s="45">
        <v>45681.2083333333</v>
      </c>
      <c r="B7804" s="35">
        <v>5.0</v>
      </c>
      <c r="C7804" s="35" t="s">
        <v>128</v>
      </c>
      <c r="D7804" s="39" t="s">
        <v>31</v>
      </c>
      <c r="E7804" s="35" t="s">
        <v>174</v>
      </c>
      <c r="F7804" s="46">
        <f>IF(Cadastro_Cargas!$E$6=0,0,IF(Perfil_Area!$H$3=0,0,MIN(Cadastro_Cargas!$E$6,MAX(Cadastro_Cargas!$F$6,Perfil_Area!$H$3*RANDBETWEEN(85,115)/100))))</f>
        <v>0.606</v>
      </c>
    </row>
    <row r="7805" ht="15.0" customHeight="1">
      <c r="A7805" s="45">
        <v>45681.2083333333</v>
      </c>
      <c r="B7805" s="35">
        <v>5.0</v>
      </c>
      <c r="C7805" s="35" t="s">
        <v>128</v>
      </c>
      <c r="D7805" s="40" t="s">
        <v>44</v>
      </c>
      <c r="E7805" s="35" t="s">
        <v>174</v>
      </c>
      <c r="F7805" s="46">
        <f>IF(Cadastro_Cargas!$E$7=0,0,IF(Perfil_Area!$H$5=0,0,MIN(Cadastro_Cargas!$E$7,MAX(Cadastro_Cargas!$F$7,Perfil_Area!$H$5*RANDBETWEEN(85,115)/100))))</f>
        <v>0.354</v>
      </c>
    </row>
    <row r="7806" ht="15.0" customHeight="1">
      <c r="A7806" s="45">
        <v>45681.2083333333</v>
      </c>
      <c r="B7806" s="35">
        <v>5.0</v>
      </c>
      <c r="C7806" s="35" t="s">
        <v>128</v>
      </c>
      <c r="D7806" s="41" t="s">
        <v>56</v>
      </c>
      <c r="E7806" s="35" t="s">
        <v>174</v>
      </c>
      <c r="F7806" s="46">
        <f>IF(Cadastro_Cargas!$E$8=0,0,IF(Perfil_Area!$H$7=0,0,MIN(Cadastro_Cargas!$E$8,MAX(Cadastro_Cargas!$F$8,Perfil_Area!$H$7*RANDBETWEEN(85,115)/100))))</f>
        <v>0.10716</v>
      </c>
    </row>
    <row r="7807" ht="15.0" customHeight="1">
      <c r="A7807" s="45">
        <v>45681.2083333333</v>
      </c>
      <c r="B7807" s="35">
        <v>5.0</v>
      </c>
      <c r="C7807" s="35" t="s">
        <v>129</v>
      </c>
      <c r="D7807" s="36" t="s">
        <v>104</v>
      </c>
      <c r="E7807" s="35" t="s">
        <v>173</v>
      </c>
      <c r="F7807" s="46">
        <f>IF(Cadastro_Cargas!$E$9=0,0,IF(Perfil_Area!$H$10=0,0,MIN(Cadastro_Cargas!$E$9,MAX(Cadastro_Cargas!$F$9,Perfil_Area!$H$10*RANDBETWEEN(85,115)/100))))</f>
        <v>0</v>
      </c>
    </row>
    <row r="7808" ht="15.0" customHeight="1">
      <c r="A7808" s="45">
        <v>45681.2083333333</v>
      </c>
      <c r="B7808" s="35">
        <v>5.0</v>
      </c>
      <c r="C7808" s="35" t="s">
        <v>129</v>
      </c>
      <c r="D7808" s="36" t="s">
        <v>105</v>
      </c>
      <c r="E7808" s="35" t="s">
        <v>173</v>
      </c>
      <c r="F7808" s="46">
        <f>IF(Cadastro_Cargas!$E$10=0,0,IF(Perfil_Area!$H$12=0,0,MIN(Cadastro_Cargas!$E$10,MAX(Cadastro_Cargas!$F$10,Perfil_Area!$H$12*RANDBETWEEN(85,115)/100))))</f>
        <v>0</v>
      </c>
    </row>
    <row r="7809" ht="15.0" customHeight="1">
      <c r="A7809" s="45">
        <v>45681.2083333333</v>
      </c>
      <c r="B7809" s="35">
        <v>5.0</v>
      </c>
      <c r="C7809" s="35" t="s">
        <v>129</v>
      </c>
      <c r="D7809" s="36" t="s">
        <v>106</v>
      </c>
      <c r="E7809" s="35" t="s">
        <v>173</v>
      </c>
      <c r="F7809" s="46">
        <f>IF(Cadastro_Cargas!$E$11=0,0,IF(Perfil_Area!$H$14=0,0,MIN(Cadastro_Cargas!$E$11,MAX(Cadastro_Cargas!$F$11,Perfil_Area!$H$14*RANDBETWEEN(85,115)/100))))</f>
        <v>2.260520059</v>
      </c>
    </row>
    <row r="7810" ht="15.0" customHeight="1">
      <c r="A7810" s="45">
        <v>45681.2083333333</v>
      </c>
      <c r="B7810" s="35">
        <v>5.0</v>
      </c>
      <c r="C7810" s="35" t="s">
        <v>129</v>
      </c>
      <c r="D7810" s="36" t="s">
        <v>107</v>
      </c>
      <c r="E7810" s="35" t="s">
        <v>173</v>
      </c>
      <c r="F7810" s="46">
        <f>IF(Cadastro_Cargas!$E$12=0,0,IF(Perfil_Area!$H$16=0,0,MIN(Cadastro_Cargas!$E$12,MAX(Cadastro_Cargas!$F$12,Perfil_Area!$H$16*RANDBETWEEN(85,115)/100))))</f>
        <v>0.188</v>
      </c>
    </row>
    <row r="7811" ht="15.0" customHeight="1">
      <c r="A7811" s="45">
        <v>45681.2083333333</v>
      </c>
      <c r="B7811" s="35">
        <v>5.0</v>
      </c>
      <c r="C7811" s="35" t="s">
        <v>129</v>
      </c>
      <c r="D7811" s="39" t="s">
        <v>31</v>
      </c>
      <c r="E7811" s="35" t="s">
        <v>174</v>
      </c>
      <c r="F7811" s="46">
        <f>IF(Cadastro_Cargas!$E$13=0,0,IF(Perfil_Area!$H$4=0,0,MIN(Cadastro_Cargas!$E$13,MAX(Cadastro_Cargas!$F$13,Perfil_Area!$H$4*RANDBETWEEN(85,115)/100))))</f>
        <v>1.1175</v>
      </c>
    </row>
    <row r="7812" ht="15.0" customHeight="1">
      <c r="A7812" s="45">
        <v>45681.2083333333</v>
      </c>
      <c r="B7812" s="35">
        <v>5.0</v>
      </c>
      <c r="C7812" s="35" t="s">
        <v>129</v>
      </c>
      <c r="D7812" s="40" t="s">
        <v>44</v>
      </c>
      <c r="E7812" s="35" t="s">
        <v>174</v>
      </c>
      <c r="F7812" s="46">
        <f>IF(Cadastro_Cargas!$E$14=0,0,IF(Perfil_Area!$H$6=0,0,MIN(Cadastro_Cargas!$E$14,MAX(Cadastro_Cargas!$F$14,Perfil_Area!$H$6*RANDBETWEEN(85,115)/100))))</f>
        <v>0.514</v>
      </c>
    </row>
    <row r="7813" ht="15.0" customHeight="1">
      <c r="A7813" s="45">
        <v>45681.2083333333</v>
      </c>
      <c r="B7813" s="35">
        <v>5.0</v>
      </c>
      <c r="C7813" s="35" t="s">
        <v>129</v>
      </c>
      <c r="D7813" s="41" t="s">
        <v>56</v>
      </c>
      <c r="E7813" s="35" t="s">
        <v>174</v>
      </c>
      <c r="F7813" s="46">
        <f>IF(Cadastro_Cargas!$E$15=0,0,IF(Perfil_Area!$H$8=0,0,MIN(Cadastro_Cargas!$E$15,MAX(Cadastro_Cargas!$F$15,Perfil_Area!$H$8*RANDBETWEEN(85,115)/100))))</f>
        <v>0.24864</v>
      </c>
    </row>
    <row r="7814" ht="15.0" customHeight="1">
      <c r="A7814" s="45">
        <v>45681.25</v>
      </c>
      <c r="B7814" s="35">
        <v>6.0</v>
      </c>
      <c r="C7814" s="35" t="s">
        <v>128</v>
      </c>
      <c r="D7814" s="36" t="s">
        <v>104</v>
      </c>
      <c r="E7814" s="35" t="s">
        <v>173</v>
      </c>
      <c r="F7814" s="46">
        <f>IF(Cadastro_Cargas!$E$2=0,0,IF(Perfil_Area!$I$9=0,0,MIN(Cadastro_Cargas!$E$2,MAX(Cadastro_Cargas!$F$2,Perfil_Area!$I$9*RANDBETWEEN(85,115)/100))))</f>
        <v>0</v>
      </c>
    </row>
    <row r="7815" ht="15.0" customHeight="1">
      <c r="A7815" s="45">
        <v>45681.25</v>
      </c>
      <c r="B7815" s="35">
        <v>6.0</v>
      </c>
      <c r="C7815" s="35" t="s">
        <v>128</v>
      </c>
      <c r="D7815" s="36" t="s">
        <v>105</v>
      </c>
      <c r="E7815" s="35" t="s">
        <v>173</v>
      </c>
      <c r="F7815" s="46">
        <f>IF(Cadastro_Cargas!$E$3=0,0,IF(Perfil_Area!$I$11=0,0,MIN(Cadastro_Cargas!$E$3,MAX(Cadastro_Cargas!$F$3,Perfil_Area!$I$11*RANDBETWEEN(85,115)/100))))</f>
        <v>0</v>
      </c>
    </row>
    <row r="7816" ht="15.0" customHeight="1">
      <c r="A7816" s="45">
        <v>45681.25</v>
      </c>
      <c r="B7816" s="35">
        <v>6.0</v>
      </c>
      <c r="C7816" s="35" t="s">
        <v>128</v>
      </c>
      <c r="D7816" s="36" t="s">
        <v>106</v>
      </c>
      <c r="E7816" s="35" t="s">
        <v>173</v>
      </c>
      <c r="F7816" s="46">
        <f>IF(Cadastro_Cargas!$E$4=0,0,IF(Perfil_Area!$I$13=0,0,MIN(Cadastro_Cargas!$E$4,MAX(Cadastro_Cargas!$F$4,Perfil_Area!$I$13*RANDBETWEEN(85,115)/100))))</f>
        <v>0</v>
      </c>
    </row>
    <row r="7817" ht="15.0" customHeight="1">
      <c r="A7817" s="45">
        <v>45681.25</v>
      </c>
      <c r="B7817" s="35">
        <v>6.0</v>
      </c>
      <c r="C7817" s="35" t="s">
        <v>128</v>
      </c>
      <c r="D7817" s="36" t="s">
        <v>107</v>
      </c>
      <c r="E7817" s="35" t="s">
        <v>173</v>
      </c>
      <c r="F7817" s="46">
        <f>IF(Cadastro_Cargas!$E$5=0,0,IF(Perfil_Area!$I$15=0,0,MIN(Cadastro_Cargas!$E$5,MAX(Cadastro_Cargas!$F$5,Perfil_Area!$I$15*RANDBETWEEN(85,115)/100))))</f>
        <v>0.2</v>
      </c>
    </row>
    <row r="7818" ht="15.0" customHeight="1">
      <c r="A7818" s="45">
        <v>45681.25</v>
      </c>
      <c r="B7818" s="35">
        <v>6.0</v>
      </c>
      <c r="C7818" s="35" t="s">
        <v>128</v>
      </c>
      <c r="D7818" s="39" t="s">
        <v>31</v>
      </c>
      <c r="E7818" s="35" t="s">
        <v>174</v>
      </c>
      <c r="F7818" s="46">
        <f>IF(Cadastro_Cargas!$E$6=0,0,IF(Perfil_Area!$I$3=0,0,MIN(Cadastro_Cargas!$E$6,MAX(Cadastro_Cargas!$F$6,Perfil_Area!$I$3*RANDBETWEEN(85,115)/100))))</f>
        <v>0.606</v>
      </c>
    </row>
    <row r="7819" ht="15.0" customHeight="1">
      <c r="A7819" s="45">
        <v>45681.25</v>
      </c>
      <c r="B7819" s="35">
        <v>6.0</v>
      </c>
      <c r="C7819" s="35" t="s">
        <v>128</v>
      </c>
      <c r="D7819" s="40" t="s">
        <v>44</v>
      </c>
      <c r="E7819" s="35" t="s">
        <v>174</v>
      </c>
      <c r="F7819" s="46">
        <f>IF(Cadastro_Cargas!$E$7=0,0,IF(Perfil_Area!$I$5=0,0,MIN(Cadastro_Cargas!$E$7,MAX(Cadastro_Cargas!$F$7,Perfil_Area!$I$5*RANDBETWEEN(85,115)/100))))</f>
        <v>0.354</v>
      </c>
    </row>
    <row r="7820" ht="15.0" customHeight="1">
      <c r="A7820" s="45">
        <v>45681.25</v>
      </c>
      <c r="B7820" s="35">
        <v>6.0</v>
      </c>
      <c r="C7820" s="35" t="s">
        <v>128</v>
      </c>
      <c r="D7820" s="41" t="s">
        <v>56</v>
      </c>
      <c r="E7820" s="35" t="s">
        <v>174</v>
      </c>
      <c r="F7820" s="46">
        <f>IF(Cadastro_Cargas!$E$8=0,0,IF(Perfil_Area!$I$7=0,0,MIN(Cadastro_Cargas!$E$8,MAX(Cadastro_Cargas!$F$8,Perfil_Area!$I$7*RANDBETWEEN(85,115)/100))))</f>
        <v>0.0528</v>
      </c>
    </row>
    <row r="7821" ht="15.0" customHeight="1">
      <c r="A7821" s="45">
        <v>45681.25</v>
      </c>
      <c r="B7821" s="35">
        <v>6.0</v>
      </c>
      <c r="C7821" s="35" t="s">
        <v>129</v>
      </c>
      <c r="D7821" s="36" t="s">
        <v>104</v>
      </c>
      <c r="E7821" s="35" t="s">
        <v>173</v>
      </c>
      <c r="F7821" s="46">
        <f>IF(Cadastro_Cargas!$E$9=0,0,IF(Perfil_Area!$I$10=0,0,MIN(Cadastro_Cargas!$E$9,MAX(Cadastro_Cargas!$F$9,Perfil_Area!$I$10*RANDBETWEEN(85,115)/100))))</f>
        <v>0</v>
      </c>
    </row>
    <row r="7822" ht="15.0" customHeight="1">
      <c r="A7822" s="45">
        <v>45681.25</v>
      </c>
      <c r="B7822" s="35">
        <v>6.0</v>
      </c>
      <c r="C7822" s="35" t="s">
        <v>129</v>
      </c>
      <c r="D7822" s="36" t="s">
        <v>105</v>
      </c>
      <c r="E7822" s="35" t="s">
        <v>173</v>
      </c>
      <c r="F7822" s="46">
        <f>IF(Cadastro_Cargas!$E$10=0,0,IF(Perfil_Area!$I$12=0,0,MIN(Cadastro_Cargas!$E$10,MAX(Cadastro_Cargas!$F$10,Perfil_Area!$I$12*RANDBETWEEN(85,115)/100))))</f>
        <v>0</v>
      </c>
    </row>
    <row r="7823" ht="15.0" customHeight="1">
      <c r="A7823" s="45">
        <v>45681.25</v>
      </c>
      <c r="B7823" s="35">
        <v>6.0</v>
      </c>
      <c r="C7823" s="35" t="s">
        <v>129</v>
      </c>
      <c r="D7823" s="36" t="s">
        <v>106</v>
      </c>
      <c r="E7823" s="35" t="s">
        <v>173</v>
      </c>
      <c r="F7823" s="46">
        <f>IF(Cadastro_Cargas!$E$11=0,0,IF(Perfil_Area!$I$14=0,0,MIN(Cadastro_Cargas!$E$11,MAX(Cadastro_Cargas!$F$11,Perfil_Area!$I$14*RANDBETWEEN(85,115)/100))))</f>
        <v>2.367013373</v>
      </c>
    </row>
    <row r="7824" ht="15.0" customHeight="1">
      <c r="A7824" s="45">
        <v>45681.25</v>
      </c>
      <c r="B7824" s="35">
        <v>6.0</v>
      </c>
      <c r="C7824" s="35" t="s">
        <v>129</v>
      </c>
      <c r="D7824" s="36" t="s">
        <v>107</v>
      </c>
      <c r="E7824" s="35" t="s">
        <v>173</v>
      </c>
      <c r="F7824" s="46">
        <f>IF(Cadastro_Cargas!$E$12=0,0,IF(Perfil_Area!$I$16=0,0,MIN(Cadastro_Cargas!$E$12,MAX(Cadastro_Cargas!$F$12,Perfil_Area!$I$16*RANDBETWEEN(85,115)/100))))</f>
        <v>0.2</v>
      </c>
    </row>
    <row r="7825" ht="15.0" customHeight="1">
      <c r="A7825" s="45">
        <v>45681.25</v>
      </c>
      <c r="B7825" s="35">
        <v>6.0</v>
      </c>
      <c r="C7825" s="35" t="s">
        <v>129</v>
      </c>
      <c r="D7825" s="39" t="s">
        <v>31</v>
      </c>
      <c r="E7825" s="35" t="s">
        <v>174</v>
      </c>
      <c r="F7825" s="46">
        <f>IF(Cadastro_Cargas!$E$13=0,0,IF(Perfil_Area!$I$4=0,0,MIN(Cadastro_Cargas!$E$13,MAX(Cadastro_Cargas!$F$13,Perfil_Area!$I$4*RANDBETWEEN(85,115)/100))))</f>
        <v>1.1175</v>
      </c>
    </row>
    <row r="7826" ht="15.0" customHeight="1">
      <c r="A7826" s="45">
        <v>45681.25</v>
      </c>
      <c r="B7826" s="35">
        <v>6.0</v>
      </c>
      <c r="C7826" s="35" t="s">
        <v>129</v>
      </c>
      <c r="D7826" s="40" t="s">
        <v>44</v>
      </c>
      <c r="E7826" s="35" t="s">
        <v>174</v>
      </c>
      <c r="F7826" s="46">
        <f>IF(Cadastro_Cargas!$E$14=0,0,IF(Perfil_Area!$I$6=0,0,MIN(Cadastro_Cargas!$E$14,MAX(Cadastro_Cargas!$F$14,Perfil_Area!$I$6*RANDBETWEEN(85,115)/100))))</f>
        <v>0.514</v>
      </c>
    </row>
    <row r="7827" ht="15.0" customHeight="1">
      <c r="A7827" s="45">
        <v>45681.25</v>
      </c>
      <c r="B7827" s="35">
        <v>6.0</v>
      </c>
      <c r="C7827" s="35" t="s">
        <v>129</v>
      </c>
      <c r="D7827" s="41" t="s">
        <v>56</v>
      </c>
      <c r="E7827" s="35" t="s">
        <v>174</v>
      </c>
      <c r="F7827" s="46">
        <f>IF(Cadastro_Cargas!$E$15=0,0,IF(Perfil_Area!$I$8=0,0,MIN(Cadastro_Cargas!$E$15,MAX(Cadastro_Cargas!$F$15,Perfil_Area!$I$8*RANDBETWEEN(85,115)/100))))</f>
        <v>0.10176</v>
      </c>
    </row>
    <row r="7828" ht="15.0" customHeight="1">
      <c r="A7828" s="45">
        <v>45681.2916666667</v>
      </c>
      <c r="B7828" s="35">
        <v>7.0</v>
      </c>
      <c r="C7828" s="35" t="s">
        <v>128</v>
      </c>
      <c r="D7828" s="36" t="s">
        <v>104</v>
      </c>
      <c r="E7828" s="35" t="s">
        <v>173</v>
      </c>
      <c r="F7828" s="46">
        <f>IF(Cadastro_Cargas!$E$2=0,0,IF(Perfil_Area!$J$9=0,0,MIN(Cadastro_Cargas!$E$2,MAX(Cadastro_Cargas!$F$2,Perfil_Area!$J$9*RANDBETWEEN(85,115)/100))))</f>
        <v>0</v>
      </c>
    </row>
    <row r="7829" ht="15.0" customHeight="1">
      <c r="A7829" s="45">
        <v>45681.2916666667</v>
      </c>
      <c r="B7829" s="35">
        <v>7.0</v>
      </c>
      <c r="C7829" s="35" t="s">
        <v>128</v>
      </c>
      <c r="D7829" s="36" t="s">
        <v>105</v>
      </c>
      <c r="E7829" s="35" t="s">
        <v>173</v>
      </c>
      <c r="F7829" s="46">
        <f>IF(Cadastro_Cargas!$E$3=0,0,IF(Perfil_Area!$J$11=0,0,MIN(Cadastro_Cargas!$E$3,MAX(Cadastro_Cargas!$F$3,Perfil_Area!$J$11*RANDBETWEEN(85,115)/100))))</f>
        <v>0</v>
      </c>
    </row>
    <row r="7830" ht="15.0" customHeight="1">
      <c r="A7830" s="45">
        <v>45681.2916666667</v>
      </c>
      <c r="B7830" s="35">
        <v>7.0</v>
      </c>
      <c r="C7830" s="35" t="s">
        <v>128</v>
      </c>
      <c r="D7830" s="36" t="s">
        <v>106</v>
      </c>
      <c r="E7830" s="35" t="s">
        <v>173</v>
      </c>
      <c r="F7830" s="46">
        <f>IF(Cadastro_Cargas!$E$4=0,0,IF(Perfil_Area!$J$13=0,0,MIN(Cadastro_Cargas!$E$4,MAX(Cadastro_Cargas!$F$4,Perfil_Area!$J$13*RANDBETWEEN(85,115)/100))))</f>
        <v>0</v>
      </c>
    </row>
    <row r="7831" ht="15.0" customHeight="1">
      <c r="A7831" s="45">
        <v>45681.2916666667</v>
      </c>
      <c r="B7831" s="35">
        <v>7.0</v>
      </c>
      <c r="C7831" s="35" t="s">
        <v>128</v>
      </c>
      <c r="D7831" s="36" t="s">
        <v>107</v>
      </c>
      <c r="E7831" s="35" t="s">
        <v>173</v>
      </c>
      <c r="F7831" s="46">
        <f>IF(Cadastro_Cargas!$E$5=0,0,IF(Perfil_Area!$J$15=0,0,MIN(Cadastro_Cargas!$E$5,MAX(Cadastro_Cargas!$F$5,Perfil_Area!$J$15*RANDBETWEEN(85,115)/100))))</f>
        <v>0.18</v>
      </c>
    </row>
    <row r="7832" ht="15.0" customHeight="1">
      <c r="A7832" s="45">
        <v>45681.2916666667</v>
      </c>
      <c r="B7832" s="35">
        <v>7.0</v>
      </c>
      <c r="C7832" s="35" t="s">
        <v>128</v>
      </c>
      <c r="D7832" s="39" t="s">
        <v>31</v>
      </c>
      <c r="E7832" s="35" t="s">
        <v>174</v>
      </c>
      <c r="F7832" s="46">
        <f>IF(Cadastro_Cargas!$E$6=0,0,IF(Perfil_Area!$J$3=0,0,MIN(Cadastro_Cargas!$E$6,MAX(Cadastro_Cargas!$F$6,Perfil_Area!$J$3*RANDBETWEEN(85,115)/100))))</f>
        <v>0.7006</v>
      </c>
    </row>
    <row r="7833" ht="15.0" customHeight="1">
      <c r="A7833" s="45">
        <v>45681.2916666667</v>
      </c>
      <c r="B7833" s="35">
        <v>7.0</v>
      </c>
      <c r="C7833" s="35" t="s">
        <v>128</v>
      </c>
      <c r="D7833" s="40" t="s">
        <v>44</v>
      </c>
      <c r="E7833" s="35" t="s">
        <v>174</v>
      </c>
      <c r="F7833" s="46">
        <f>IF(Cadastro_Cargas!$E$7=0,0,IF(Perfil_Area!$J$5=0,0,MIN(Cadastro_Cargas!$E$7,MAX(Cadastro_Cargas!$F$7,Perfil_Area!$J$5*RANDBETWEEN(85,115)/100))))</f>
        <v>0.354</v>
      </c>
    </row>
    <row r="7834" ht="15.0" customHeight="1">
      <c r="A7834" s="45">
        <v>45681.2916666667</v>
      </c>
      <c r="B7834" s="35">
        <v>7.0</v>
      </c>
      <c r="C7834" s="35" t="s">
        <v>128</v>
      </c>
      <c r="D7834" s="41" t="s">
        <v>56</v>
      </c>
      <c r="E7834" s="35" t="s">
        <v>174</v>
      </c>
      <c r="F7834" s="46">
        <f>IF(Cadastro_Cargas!$E$8=0,0,IF(Perfil_Area!$J$7=0,0,MIN(Cadastro_Cargas!$E$8,MAX(Cadastro_Cargas!$F$8,Perfil_Area!$J$7*RANDBETWEEN(85,115)/100))))</f>
        <v>0</v>
      </c>
    </row>
    <row r="7835" ht="15.0" customHeight="1">
      <c r="A7835" s="45">
        <v>45681.2916666667</v>
      </c>
      <c r="B7835" s="35">
        <v>7.0</v>
      </c>
      <c r="C7835" s="35" t="s">
        <v>129</v>
      </c>
      <c r="D7835" s="36" t="s">
        <v>104</v>
      </c>
      <c r="E7835" s="35" t="s">
        <v>173</v>
      </c>
      <c r="F7835" s="46">
        <f>IF(Cadastro_Cargas!$E$9=0,0,IF(Perfil_Area!$J$10=0,0,MIN(Cadastro_Cargas!$E$9,MAX(Cadastro_Cargas!$F$9,Perfil_Area!$J$10*RANDBETWEEN(85,115)/100))))</f>
        <v>0</v>
      </c>
    </row>
    <row r="7836" ht="15.0" customHeight="1">
      <c r="A7836" s="45">
        <v>45681.2916666667</v>
      </c>
      <c r="B7836" s="35">
        <v>7.0</v>
      </c>
      <c r="C7836" s="35" t="s">
        <v>129</v>
      </c>
      <c r="D7836" s="36" t="s">
        <v>105</v>
      </c>
      <c r="E7836" s="35" t="s">
        <v>173</v>
      </c>
      <c r="F7836" s="46">
        <f>IF(Cadastro_Cargas!$E$10=0,0,IF(Perfil_Area!$J$12=0,0,MIN(Cadastro_Cargas!$E$10,MAX(Cadastro_Cargas!$F$10,Perfil_Area!$J$12*RANDBETWEEN(85,115)/100))))</f>
        <v>16.368</v>
      </c>
    </row>
    <row r="7837" ht="15.0" customHeight="1">
      <c r="A7837" s="45">
        <v>45681.2916666667</v>
      </c>
      <c r="B7837" s="35">
        <v>7.0</v>
      </c>
      <c r="C7837" s="35" t="s">
        <v>129</v>
      </c>
      <c r="D7837" s="36" t="s">
        <v>106</v>
      </c>
      <c r="E7837" s="35" t="s">
        <v>173</v>
      </c>
      <c r="F7837" s="46">
        <f>IF(Cadastro_Cargas!$E$11=0,0,IF(Perfil_Area!$J$14=0,0,MIN(Cadastro_Cargas!$E$11,MAX(Cadastro_Cargas!$F$11,Perfil_Area!$J$14*RANDBETWEEN(85,115)/100))))</f>
        <v>2.126799406</v>
      </c>
    </row>
    <row r="7838" ht="15.0" customHeight="1">
      <c r="A7838" s="45">
        <v>45681.2916666667</v>
      </c>
      <c r="B7838" s="35">
        <v>7.0</v>
      </c>
      <c r="C7838" s="35" t="s">
        <v>129</v>
      </c>
      <c r="D7838" s="36" t="s">
        <v>107</v>
      </c>
      <c r="E7838" s="35" t="s">
        <v>173</v>
      </c>
      <c r="F7838" s="46">
        <f>IF(Cadastro_Cargas!$E$12=0,0,IF(Perfil_Area!$J$16=0,0,MIN(Cadastro_Cargas!$E$12,MAX(Cadastro_Cargas!$F$12,Perfil_Area!$J$16*RANDBETWEEN(85,115)/100))))</f>
        <v>0.186</v>
      </c>
    </row>
    <row r="7839" ht="15.0" customHeight="1">
      <c r="A7839" s="45">
        <v>45681.2916666667</v>
      </c>
      <c r="B7839" s="35">
        <v>7.0</v>
      </c>
      <c r="C7839" s="35" t="s">
        <v>129</v>
      </c>
      <c r="D7839" s="39" t="s">
        <v>31</v>
      </c>
      <c r="E7839" s="35" t="s">
        <v>174</v>
      </c>
      <c r="F7839" s="46">
        <f>IF(Cadastro_Cargas!$E$13=0,0,IF(Perfil_Area!$J$4=0,0,MIN(Cadastro_Cargas!$E$13,MAX(Cadastro_Cargas!$F$13,Perfil_Area!$J$4*RANDBETWEEN(85,115)/100))))</f>
        <v>1.1175</v>
      </c>
    </row>
    <row r="7840" ht="15.0" customHeight="1">
      <c r="A7840" s="45">
        <v>45681.2916666667</v>
      </c>
      <c r="B7840" s="35">
        <v>7.0</v>
      </c>
      <c r="C7840" s="35" t="s">
        <v>129</v>
      </c>
      <c r="D7840" s="40" t="s">
        <v>44</v>
      </c>
      <c r="E7840" s="35" t="s">
        <v>174</v>
      </c>
      <c r="F7840" s="46">
        <f>IF(Cadastro_Cargas!$E$14=0,0,IF(Perfil_Area!$J$6=0,0,MIN(Cadastro_Cargas!$E$14,MAX(Cadastro_Cargas!$F$14,Perfil_Area!$J$6*RANDBETWEEN(85,115)/100))))</f>
        <v>0.514</v>
      </c>
    </row>
    <row r="7841" ht="15.0" customHeight="1">
      <c r="A7841" s="45">
        <v>45681.2916666667</v>
      </c>
      <c r="B7841" s="35">
        <v>7.0</v>
      </c>
      <c r="C7841" s="35" t="s">
        <v>129</v>
      </c>
      <c r="D7841" s="41" t="s">
        <v>56</v>
      </c>
      <c r="E7841" s="35" t="s">
        <v>174</v>
      </c>
      <c r="F7841" s="46">
        <f>IF(Cadastro_Cargas!$E$15=0,0,IF(Perfil_Area!$J$8=0,0,MIN(Cadastro_Cargas!$E$15,MAX(Cadastro_Cargas!$F$15,Perfil_Area!$J$8*RANDBETWEEN(85,115)/100))))</f>
        <v>0</v>
      </c>
    </row>
    <row r="7842" ht="15.0" customHeight="1">
      <c r="A7842" s="45">
        <v>45681.3333333333</v>
      </c>
      <c r="B7842" s="35">
        <v>8.0</v>
      </c>
      <c r="C7842" s="35" t="s">
        <v>128</v>
      </c>
      <c r="D7842" s="36" t="s">
        <v>104</v>
      </c>
      <c r="E7842" s="35" t="s">
        <v>173</v>
      </c>
      <c r="F7842" s="46">
        <f>IF(Cadastro_Cargas!$E$2=0,0,IF(Perfil_Area!$K$9=0,0,MIN(Cadastro_Cargas!$E$2,MAX(Cadastro_Cargas!$F$2,Perfil_Area!$K$9*RANDBETWEEN(85,115)/100))))</f>
        <v>0</v>
      </c>
    </row>
    <row r="7843" ht="15.0" customHeight="1">
      <c r="A7843" s="45">
        <v>45681.3333333333</v>
      </c>
      <c r="B7843" s="35">
        <v>8.0</v>
      </c>
      <c r="C7843" s="35" t="s">
        <v>128</v>
      </c>
      <c r="D7843" s="36" t="s">
        <v>105</v>
      </c>
      <c r="E7843" s="35" t="s">
        <v>173</v>
      </c>
      <c r="F7843" s="46">
        <f>IF(Cadastro_Cargas!$E$3=0,0,IF(Perfil_Area!$K$11=0,0,MIN(Cadastro_Cargas!$E$3,MAX(Cadastro_Cargas!$F$3,Perfil_Area!$K$11*RANDBETWEEN(85,115)/100))))</f>
        <v>0</v>
      </c>
    </row>
    <row r="7844" ht="15.0" customHeight="1">
      <c r="A7844" s="45">
        <v>45681.3333333333</v>
      </c>
      <c r="B7844" s="35">
        <v>8.0</v>
      </c>
      <c r="C7844" s="35" t="s">
        <v>128</v>
      </c>
      <c r="D7844" s="36" t="s">
        <v>106</v>
      </c>
      <c r="E7844" s="35" t="s">
        <v>173</v>
      </c>
      <c r="F7844" s="46">
        <f>IF(Cadastro_Cargas!$E$4=0,0,IF(Perfil_Area!$K$13=0,0,MIN(Cadastro_Cargas!$E$4,MAX(Cadastro_Cargas!$F$4,Perfil_Area!$K$13*RANDBETWEEN(85,115)/100))))</f>
        <v>0</v>
      </c>
    </row>
    <row r="7845" ht="15.0" customHeight="1">
      <c r="A7845" s="45">
        <v>45681.3333333333</v>
      </c>
      <c r="B7845" s="35">
        <v>8.0</v>
      </c>
      <c r="C7845" s="35" t="s">
        <v>128</v>
      </c>
      <c r="D7845" s="36" t="s">
        <v>107</v>
      </c>
      <c r="E7845" s="35" t="s">
        <v>173</v>
      </c>
      <c r="F7845" s="46">
        <f>IF(Cadastro_Cargas!$E$5=0,0,IF(Perfil_Area!$K$15=0,0,MIN(Cadastro_Cargas!$E$5,MAX(Cadastro_Cargas!$F$5,Perfil_Area!$K$15*RANDBETWEEN(85,115)/100))))</f>
        <v>0.194</v>
      </c>
    </row>
    <row r="7846" ht="15.0" customHeight="1">
      <c r="A7846" s="45">
        <v>45681.3333333333</v>
      </c>
      <c r="B7846" s="35">
        <v>8.0</v>
      </c>
      <c r="C7846" s="35" t="s">
        <v>128</v>
      </c>
      <c r="D7846" s="39" t="s">
        <v>31</v>
      </c>
      <c r="E7846" s="35" t="s">
        <v>174</v>
      </c>
      <c r="F7846" s="46">
        <f>IF(Cadastro_Cargas!$E$6=0,0,IF(Perfil_Area!$K$3=0,0,MIN(Cadastro_Cargas!$E$6,MAX(Cadastro_Cargas!$F$6,Perfil_Area!$K$3*RANDBETWEEN(85,115)/100))))</f>
        <v>1.0812</v>
      </c>
    </row>
    <row r="7847" ht="15.0" customHeight="1">
      <c r="A7847" s="45">
        <v>45681.3333333333</v>
      </c>
      <c r="B7847" s="35">
        <v>8.0</v>
      </c>
      <c r="C7847" s="35" t="s">
        <v>128</v>
      </c>
      <c r="D7847" s="40" t="s">
        <v>44</v>
      </c>
      <c r="E7847" s="35" t="s">
        <v>174</v>
      </c>
      <c r="F7847" s="46">
        <f>IF(Cadastro_Cargas!$E$7=0,0,IF(Perfil_Area!$K$5=0,0,MIN(Cadastro_Cargas!$E$7,MAX(Cadastro_Cargas!$F$7,Perfil_Area!$K$5*RANDBETWEEN(85,115)/100))))</f>
        <v>0.354</v>
      </c>
    </row>
    <row r="7848" ht="15.0" customHeight="1">
      <c r="A7848" s="45">
        <v>45681.3333333333</v>
      </c>
      <c r="B7848" s="35">
        <v>8.0</v>
      </c>
      <c r="C7848" s="35" t="s">
        <v>128</v>
      </c>
      <c r="D7848" s="41" t="s">
        <v>56</v>
      </c>
      <c r="E7848" s="35" t="s">
        <v>174</v>
      </c>
      <c r="F7848" s="46">
        <f>IF(Cadastro_Cargas!$E$8=0,0,IF(Perfil_Area!$K$7=0,0,MIN(Cadastro_Cargas!$E$8,MAX(Cadastro_Cargas!$F$8,Perfil_Area!$K$7*RANDBETWEEN(85,115)/100))))</f>
        <v>0</v>
      </c>
    </row>
    <row r="7849" ht="15.0" customHeight="1">
      <c r="A7849" s="45">
        <v>45681.3333333333</v>
      </c>
      <c r="B7849" s="35">
        <v>8.0</v>
      </c>
      <c r="C7849" s="35" t="s">
        <v>129</v>
      </c>
      <c r="D7849" s="36" t="s">
        <v>104</v>
      </c>
      <c r="E7849" s="35" t="s">
        <v>173</v>
      </c>
      <c r="F7849" s="46">
        <f>IF(Cadastro_Cargas!$E$9=0,0,IF(Perfil_Area!$K$10=0,0,MIN(Cadastro_Cargas!$E$9,MAX(Cadastro_Cargas!$F$9,Perfil_Area!$K$10*RANDBETWEEN(85,115)/100))))</f>
        <v>0</v>
      </c>
    </row>
    <row r="7850" ht="15.0" customHeight="1">
      <c r="A7850" s="45">
        <v>45681.3333333333</v>
      </c>
      <c r="B7850" s="35">
        <v>8.0</v>
      </c>
      <c r="C7850" s="35" t="s">
        <v>129</v>
      </c>
      <c r="D7850" s="36" t="s">
        <v>105</v>
      </c>
      <c r="E7850" s="35" t="s">
        <v>173</v>
      </c>
      <c r="F7850" s="46">
        <f>IF(Cadastro_Cargas!$E$10=0,0,IF(Perfil_Area!$K$12=0,0,MIN(Cadastro_Cargas!$E$10,MAX(Cadastro_Cargas!$F$10,Perfil_Area!$K$12*RANDBETWEEN(85,115)/100))))</f>
        <v>16.368</v>
      </c>
    </row>
    <row r="7851" ht="15.0" customHeight="1">
      <c r="A7851" s="45">
        <v>45681.3333333333</v>
      </c>
      <c r="B7851" s="35">
        <v>8.0</v>
      </c>
      <c r="C7851" s="35" t="s">
        <v>129</v>
      </c>
      <c r="D7851" s="36" t="s">
        <v>106</v>
      </c>
      <c r="E7851" s="35" t="s">
        <v>173</v>
      </c>
      <c r="F7851" s="46">
        <f>IF(Cadastro_Cargas!$E$11=0,0,IF(Perfil_Area!$K$14=0,0,MIN(Cadastro_Cargas!$E$11,MAX(Cadastro_Cargas!$F$11,Perfil_Area!$K$14*RANDBETWEEN(85,115)/100))))</f>
        <v>2.086109955</v>
      </c>
    </row>
    <row r="7852" ht="15.0" customHeight="1">
      <c r="A7852" s="45">
        <v>45681.3333333333</v>
      </c>
      <c r="B7852" s="35">
        <v>8.0</v>
      </c>
      <c r="C7852" s="35" t="s">
        <v>129</v>
      </c>
      <c r="D7852" s="36" t="s">
        <v>107</v>
      </c>
      <c r="E7852" s="35" t="s">
        <v>173</v>
      </c>
      <c r="F7852" s="46">
        <f>IF(Cadastro_Cargas!$E$12=0,0,IF(Perfil_Area!$K$16=0,0,MIN(Cadastro_Cargas!$E$12,MAX(Cadastro_Cargas!$F$12,Perfil_Area!$K$16*RANDBETWEEN(85,115)/100))))</f>
        <v>0.2</v>
      </c>
    </row>
    <row r="7853" ht="15.0" customHeight="1">
      <c r="A7853" s="45">
        <v>45681.3333333333</v>
      </c>
      <c r="B7853" s="35">
        <v>8.0</v>
      </c>
      <c r="C7853" s="35" t="s">
        <v>129</v>
      </c>
      <c r="D7853" s="39" t="s">
        <v>31</v>
      </c>
      <c r="E7853" s="35" t="s">
        <v>174</v>
      </c>
      <c r="F7853" s="46">
        <f>IF(Cadastro_Cargas!$E$13=0,0,IF(Perfil_Area!$K$4=0,0,MIN(Cadastro_Cargas!$E$13,MAX(Cadastro_Cargas!$F$13,Perfil_Area!$K$4*RANDBETWEEN(85,115)/100))))</f>
        <v>1.7328</v>
      </c>
    </row>
    <row r="7854" ht="15.0" customHeight="1">
      <c r="A7854" s="45">
        <v>45681.3333333333</v>
      </c>
      <c r="B7854" s="35">
        <v>8.0</v>
      </c>
      <c r="C7854" s="35" t="s">
        <v>129</v>
      </c>
      <c r="D7854" s="40" t="s">
        <v>44</v>
      </c>
      <c r="E7854" s="35" t="s">
        <v>174</v>
      </c>
      <c r="F7854" s="46">
        <f>IF(Cadastro_Cargas!$E$14=0,0,IF(Perfil_Area!$K$6=0,0,MIN(Cadastro_Cargas!$E$14,MAX(Cadastro_Cargas!$F$14,Perfil_Area!$K$6*RANDBETWEEN(85,115)/100))))</f>
        <v>0.514</v>
      </c>
    </row>
    <row r="7855" ht="15.0" customHeight="1">
      <c r="A7855" s="45">
        <v>45681.3333333333</v>
      </c>
      <c r="B7855" s="35">
        <v>8.0</v>
      </c>
      <c r="C7855" s="35" t="s">
        <v>129</v>
      </c>
      <c r="D7855" s="41" t="s">
        <v>56</v>
      </c>
      <c r="E7855" s="35" t="s">
        <v>174</v>
      </c>
      <c r="F7855" s="46">
        <f>IF(Cadastro_Cargas!$E$15=0,0,IF(Perfil_Area!$K$8=0,0,MIN(Cadastro_Cargas!$E$15,MAX(Cadastro_Cargas!$F$15,Perfil_Area!$K$8*RANDBETWEEN(85,115)/100))))</f>
        <v>0</v>
      </c>
    </row>
    <row r="7856" ht="15.0" customHeight="1">
      <c r="A7856" s="45">
        <v>45681.375</v>
      </c>
      <c r="B7856" s="35">
        <v>9.0</v>
      </c>
      <c r="C7856" s="35" t="s">
        <v>128</v>
      </c>
      <c r="D7856" s="36" t="s">
        <v>104</v>
      </c>
      <c r="E7856" s="35" t="s">
        <v>173</v>
      </c>
      <c r="F7856" s="46">
        <f>IF(Cadastro_Cargas!$E$2=0,0,IF(Perfil_Area!$L$9=0,0,MIN(Cadastro_Cargas!$E$2,MAX(Cadastro_Cargas!$F$2,Perfil_Area!$L$9*RANDBETWEEN(85,115)/100))))</f>
        <v>0</v>
      </c>
    </row>
    <row r="7857" ht="15.0" customHeight="1">
      <c r="A7857" s="45">
        <v>45681.375</v>
      </c>
      <c r="B7857" s="35">
        <v>9.0</v>
      </c>
      <c r="C7857" s="35" t="s">
        <v>128</v>
      </c>
      <c r="D7857" s="36" t="s">
        <v>105</v>
      </c>
      <c r="E7857" s="35" t="s">
        <v>173</v>
      </c>
      <c r="F7857" s="46">
        <f>IF(Cadastro_Cargas!$E$3=0,0,IF(Perfil_Area!$L$11=0,0,MIN(Cadastro_Cargas!$E$3,MAX(Cadastro_Cargas!$F$3,Perfil_Area!$L$11*RANDBETWEEN(85,115)/100))))</f>
        <v>0</v>
      </c>
    </row>
    <row r="7858" ht="15.0" customHeight="1">
      <c r="A7858" s="45">
        <v>45681.375</v>
      </c>
      <c r="B7858" s="35">
        <v>9.0</v>
      </c>
      <c r="C7858" s="35" t="s">
        <v>128</v>
      </c>
      <c r="D7858" s="36" t="s">
        <v>106</v>
      </c>
      <c r="E7858" s="35" t="s">
        <v>173</v>
      </c>
      <c r="F7858" s="46">
        <f>IF(Cadastro_Cargas!$E$4=0,0,IF(Perfil_Area!$L$13=0,0,MIN(Cadastro_Cargas!$E$4,MAX(Cadastro_Cargas!$F$4,Perfil_Area!$L$13*RANDBETWEEN(85,115)/100))))</f>
        <v>0</v>
      </c>
    </row>
    <row r="7859" ht="15.0" customHeight="1">
      <c r="A7859" s="45">
        <v>45681.375</v>
      </c>
      <c r="B7859" s="35">
        <v>9.0</v>
      </c>
      <c r="C7859" s="35" t="s">
        <v>128</v>
      </c>
      <c r="D7859" s="36" t="s">
        <v>107</v>
      </c>
      <c r="E7859" s="35" t="s">
        <v>173</v>
      </c>
      <c r="F7859" s="46">
        <f>IF(Cadastro_Cargas!$E$5=0,0,IF(Perfil_Area!$L$15=0,0,MIN(Cadastro_Cargas!$E$5,MAX(Cadastro_Cargas!$F$5,Perfil_Area!$L$15*RANDBETWEEN(85,115)/100))))</f>
        <v>0.17</v>
      </c>
    </row>
    <row r="7860" ht="15.0" customHeight="1">
      <c r="A7860" s="45">
        <v>45681.375</v>
      </c>
      <c r="B7860" s="35">
        <v>9.0</v>
      </c>
      <c r="C7860" s="35" t="s">
        <v>128</v>
      </c>
      <c r="D7860" s="39" t="s">
        <v>31</v>
      </c>
      <c r="E7860" s="35" t="s">
        <v>174</v>
      </c>
      <c r="F7860" s="46">
        <f>IF(Cadastro_Cargas!$E$6=0,0,IF(Perfil_Area!$L$3=0,0,MIN(Cadastro_Cargas!$E$6,MAX(Cadastro_Cargas!$F$6,Perfil_Area!$L$3*RANDBETWEEN(85,115)/100))))</f>
        <v>1.717</v>
      </c>
    </row>
    <row r="7861" ht="15.0" customHeight="1">
      <c r="A7861" s="45">
        <v>45681.375</v>
      </c>
      <c r="B7861" s="35">
        <v>9.0</v>
      </c>
      <c r="C7861" s="35" t="s">
        <v>128</v>
      </c>
      <c r="D7861" s="40" t="s">
        <v>44</v>
      </c>
      <c r="E7861" s="35" t="s">
        <v>174</v>
      </c>
      <c r="F7861" s="46">
        <f>IF(Cadastro_Cargas!$E$7=0,0,IF(Perfil_Area!$L$5=0,0,MIN(Cadastro_Cargas!$E$7,MAX(Cadastro_Cargas!$F$7,Perfil_Area!$L$5*RANDBETWEEN(85,115)/100))))</f>
        <v>0.274</v>
      </c>
    </row>
    <row r="7862" ht="15.0" customHeight="1">
      <c r="A7862" s="45">
        <v>45681.375</v>
      </c>
      <c r="B7862" s="35">
        <v>9.0</v>
      </c>
      <c r="C7862" s="35" t="s">
        <v>128</v>
      </c>
      <c r="D7862" s="41" t="s">
        <v>56</v>
      </c>
      <c r="E7862" s="35" t="s">
        <v>174</v>
      </c>
      <c r="F7862" s="46">
        <f>IF(Cadastro_Cargas!$E$8=0,0,IF(Perfil_Area!$L$7=0,0,MIN(Cadastro_Cargas!$E$8,MAX(Cadastro_Cargas!$F$8,Perfil_Area!$L$7*RANDBETWEEN(85,115)/100))))</f>
        <v>0</v>
      </c>
    </row>
    <row r="7863" ht="15.0" customHeight="1">
      <c r="A7863" s="45">
        <v>45681.375</v>
      </c>
      <c r="B7863" s="35">
        <v>9.0</v>
      </c>
      <c r="C7863" s="35" t="s">
        <v>129</v>
      </c>
      <c r="D7863" s="36" t="s">
        <v>104</v>
      </c>
      <c r="E7863" s="35" t="s">
        <v>173</v>
      </c>
      <c r="F7863" s="46">
        <f>IF(Cadastro_Cargas!$E$9=0,0,IF(Perfil_Area!$L$10=0,0,MIN(Cadastro_Cargas!$E$9,MAX(Cadastro_Cargas!$F$9,Perfil_Area!$L$10*RANDBETWEEN(85,115)/100))))</f>
        <v>0</v>
      </c>
    </row>
    <row r="7864" ht="15.0" customHeight="1">
      <c r="A7864" s="45">
        <v>45681.375</v>
      </c>
      <c r="B7864" s="35">
        <v>9.0</v>
      </c>
      <c r="C7864" s="35" t="s">
        <v>129</v>
      </c>
      <c r="D7864" s="36" t="s">
        <v>105</v>
      </c>
      <c r="E7864" s="35" t="s">
        <v>173</v>
      </c>
      <c r="F7864" s="46">
        <f>IF(Cadastro_Cargas!$E$10=0,0,IF(Perfil_Area!$L$12=0,0,MIN(Cadastro_Cargas!$E$10,MAX(Cadastro_Cargas!$F$10,Perfil_Area!$L$12*RANDBETWEEN(85,115)/100))))</f>
        <v>0</v>
      </c>
    </row>
    <row r="7865" ht="15.0" customHeight="1">
      <c r="A7865" s="45">
        <v>45681.375</v>
      </c>
      <c r="B7865" s="35">
        <v>9.0</v>
      </c>
      <c r="C7865" s="35" t="s">
        <v>129</v>
      </c>
      <c r="D7865" s="36" t="s">
        <v>106</v>
      </c>
      <c r="E7865" s="35" t="s">
        <v>173</v>
      </c>
      <c r="F7865" s="46">
        <f>IF(Cadastro_Cargas!$E$11=0,0,IF(Perfil_Area!$L$14=0,0,MIN(Cadastro_Cargas!$E$11,MAX(Cadastro_Cargas!$F$11,Perfil_Area!$L$14*RANDBETWEEN(85,115)/100))))</f>
        <v>2.248662704</v>
      </c>
    </row>
    <row r="7866" ht="15.0" customHeight="1">
      <c r="A7866" s="45">
        <v>45681.375</v>
      </c>
      <c r="B7866" s="35">
        <v>9.0</v>
      </c>
      <c r="C7866" s="35" t="s">
        <v>129</v>
      </c>
      <c r="D7866" s="36" t="s">
        <v>107</v>
      </c>
      <c r="E7866" s="35" t="s">
        <v>173</v>
      </c>
      <c r="F7866" s="46">
        <f>IF(Cadastro_Cargas!$E$12=0,0,IF(Perfil_Area!$L$16=0,0,MIN(Cadastro_Cargas!$E$12,MAX(Cadastro_Cargas!$F$12,Perfil_Area!$L$16*RANDBETWEEN(85,115)/100))))</f>
        <v>0.2</v>
      </c>
    </row>
    <row r="7867" ht="15.0" customHeight="1">
      <c r="A7867" s="45">
        <v>45681.375</v>
      </c>
      <c r="B7867" s="35">
        <v>9.0</v>
      </c>
      <c r="C7867" s="35" t="s">
        <v>129</v>
      </c>
      <c r="D7867" s="39" t="s">
        <v>31</v>
      </c>
      <c r="E7867" s="35" t="s">
        <v>174</v>
      </c>
      <c r="F7867" s="46">
        <f>IF(Cadastro_Cargas!$E$13=0,0,IF(Perfil_Area!$L$4=0,0,MIN(Cadastro_Cargas!$E$13,MAX(Cadastro_Cargas!$F$13,Perfil_Area!$L$4*RANDBETWEEN(85,115)/100))))</f>
        <v>3.16625</v>
      </c>
    </row>
    <row r="7868" ht="15.0" customHeight="1">
      <c r="A7868" s="45">
        <v>45681.375</v>
      </c>
      <c r="B7868" s="35">
        <v>9.0</v>
      </c>
      <c r="C7868" s="35" t="s">
        <v>129</v>
      </c>
      <c r="D7868" s="40" t="s">
        <v>44</v>
      </c>
      <c r="E7868" s="35" t="s">
        <v>174</v>
      </c>
      <c r="F7868" s="46">
        <f>IF(Cadastro_Cargas!$E$14=0,0,IF(Perfil_Area!$L$6=0,0,MIN(Cadastro_Cargas!$E$14,MAX(Cadastro_Cargas!$F$14,Perfil_Area!$L$6*RANDBETWEEN(85,115)/100))))</f>
        <v>0.36248</v>
      </c>
    </row>
    <row r="7869" ht="15.0" customHeight="1">
      <c r="A7869" s="45">
        <v>45681.375</v>
      </c>
      <c r="B7869" s="35">
        <v>9.0</v>
      </c>
      <c r="C7869" s="35" t="s">
        <v>129</v>
      </c>
      <c r="D7869" s="41" t="s">
        <v>56</v>
      </c>
      <c r="E7869" s="35" t="s">
        <v>174</v>
      </c>
      <c r="F7869" s="46">
        <f>IF(Cadastro_Cargas!$E$15=0,0,IF(Perfil_Area!$L$8=0,0,MIN(Cadastro_Cargas!$E$15,MAX(Cadastro_Cargas!$F$15,Perfil_Area!$L$8*RANDBETWEEN(85,115)/100))))</f>
        <v>0</v>
      </c>
    </row>
    <row r="7870" ht="15.0" customHeight="1">
      <c r="A7870" s="45">
        <v>45681.4166666667</v>
      </c>
      <c r="B7870" s="35">
        <v>10.0</v>
      </c>
      <c r="C7870" s="35" t="s">
        <v>128</v>
      </c>
      <c r="D7870" s="36" t="s">
        <v>104</v>
      </c>
      <c r="E7870" s="35" t="s">
        <v>173</v>
      </c>
      <c r="F7870" s="46">
        <f>IF(Cadastro_Cargas!$E$2=0,0,IF(Perfil_Area!$M$9=0,0,MIN(Cadastro_Cargas!$E$2,MAX(Cadastro_Cargas!$F$2,Perfil_Area!$M$9*RANDBETWEEN(85,115)/100))))</f>
        <v>0</v>
      </c>
    </row>
    <row r="7871" ht="15.0" customHeight="1">
      <c r="A7871" s="45">
        <v>45681.4166666667</v>
      </c>
      <c r="B7871" s="35">
        <v>10.0</v>
      </c>
      <c r="C7871" s="35" t="s">
        <v>128</v>
      </c>
      <c r="D7871" s="36" t="s">
        <v>105</v>
      </c>
      <c r="E7871" s="35" t="s">
        <v>173</v>
      </c>
      <c r="F7871" s="46">
        <f>IF(Cadastro_Cargas!$E$3=0,0,IF(Perfil_Area!$M$11=0,0,MIN(Cadastro_Cargas!$E$3,MAX(Cadastro_Cargas!$F$3,Perfil_Area!$M$11*RANDBETWEEN(85,115)/100))))</f>
        <v>0</v>
      </c>
    </row>
    <row r="7872" ht="15.0" customHeight="1">
      <c r="A7872" s="45">
        <v>45681.4166666667</v>
      </c>
      <c r="B7872" s="35">
        <v>10.0</v>
      </c>
      <c r="C7872" s="35" t="s">
        <v>128</v>
      </c>
      <c r="D7872" s="36" t="s">
        <v>106</v>
      </c>
      <c r="E7872" s="35" t="s">
        <v>173</v>
      </c>
      <c r="F7872" s="46">
        <f>IF(Cadastro_Cargas!$E$4=0,0,IF(Perfil_Area!$M$13=0,0,MIN(Cadastro_Cargas!$E$4,MAX(Cadastro_Cargas!$F$4,Perfil_Area!$M$13*RANDBETWEEN(85,115)/100))))</f>
        <v>0</v>
      </c>
    </row>
    <row r="7873" ht="15.0" customHeight="1">
      <c r="A7873" s="45">
        <v>45681.4166666667</v>
      </c>
      <c r="B7873" s="35">
        <v>10.0</v>
      </c>
      <c r="C7873" s="35" t="s">
        <v>128</v>
      </c>
      <c r="D7873" s="36" t="s">
        <v>107</v>
      </c>
      <c r="E7873" s="35" t="s">
        <v>173</v>
      </c>
      <c r="F7873" s="46">
        <f>IF(Cadastro_Cargas!$E$5=0,0,IF(Perfil_Area!$M$15=0,0,MIN(Cadastro_Cargas!$E$5,MAX(Cadastro_Cargas!$F$5,Perfil_Area!$M$15*RANDBETWEEN(85,115)/100))))</f>
        <v>0.2</v>
      </c>
    </row>
    <row r="7874" ht="15.0" customHeight="1">
      <c r="A7874" s="45">
        <v>45681.4166666667</v>
      </c>
      <c r="B7874" s="35">
        <v>10.0</v>
      </c>
      <c r="C7874" s="35" t="s">
        <v>128</v>
      </c>
      <c r="D7874" s="39" t="s">
        <v>31</v>
      </c>
      <c r="E7874" s="35" t="s">
        <v>174</v>
      </c>
      <c r="F7874" s="46">
        <f>IF(Cadastro_Cargas!$E$6=0,0,IF(Perfil_Area!$M$3=0,0,MIN(Cadastro_Cargas!$E$6,MAX(Cadastro_Cargas!$F$6,Perfil_Area!$M$3*RANDBETWEEN(85,115)/100))))</f>
        <v>1.8988</v>
      </c>
    </row>
    <row r="7875" ht="15.0" customHeight="1">
      <c r="A7875" s="45">
        <v>45681.4166666667</v>
      </c>
      <c r="B7875" s="35">
        <v>10.0</v>
      </c>
      <c r="C7875" s="35" t="s">
        <v>128</v>
      </c>
      <c r="D7875" s="40" t="s">
        <v>44</v>
      </c>
      <c r="E7875" s="35" t="s">
        <v>174</v>
      </c>
      <c r="F7875" s="46">
        <f>IF(Cadastro_Cargas!$E$7=0,0,IF(Perfil_Area!$M$5=0,0,MIN(Cadastro_Cargas!$E$7,MAX(Cadastro_Cargas!$F$7,Perfil_Area!$M$5*RANDBETWEEN(85,115)/100))))</f>
        <v>0.2877</v>
      </c>
    </row>
    <row r="7876" ht="15.0" customHeight="1">
      <c r="A7876" s="45">
        <v>45681.4166666667</v>
      </c>
      <c r="B7876" s="35">
        <v>10.0</v>
      </c>
      <c r="C7876" s="35" t="s">
        <v>128</v>
      </c>
      <c r="D7876" s="41" t="s">
        <v>56</v>
      </c>
      <c r="E7876" s="35" t="s">
        <v>174</v>
      </c>
      <c r="F7876" s="46">
        <f>IF(Cadastro_Cargas!$E$8=0,0,IF(Perfil_Area!$M$7=0,0,MIN(Cadastro_Cargas!$E$8,MAX(Cadastro_Cargas!$F$8,Perfil_Area!$M$7*RANDBETWEEN(85,115)/100))))</f>
        <v>0</v>
      </c>
    </row>
    <row r="7877" ht="15.0" customHeight="1">
      <c r="A7877" s="45">
        <v>45681.4166666667</v>
      </c>
      <c r="B7877" s="35">
        <v>10.0</v>
      </c>
      <c r="C7877" s="35" t="s">
        <v>129</v>
      </c>
      <c r="D7877" s="36" t="s">
        <v>104</v>
      </c>
      <c r="E7877" s="35" t="s">
        <v>173</v>
      </c>
      <c r="F7877" s="46">
        <f>IF(Cadastro_Cargas!$E$9=0,0,IF(Perfil_Area!$M$10=0,0,MIN(Cadastro_Cargas!$E$9,MAX(Cadastro_Cargas!$F$9,Perfil_Area!$M$10*RANDBETWEEN(85,115)/100))))</f>
        <v>0</v>
      </c>
    </row>
    <row r="7878" ht="15.0" customHeight="1">
      <c r="A7878" s="45">
        <v>45681.4166666667</v>
      </c>
      <c r="B7878" s="35">
        <v>10.0</v>
      </c>
      <c r="C7878" s="35" t="s">
        <v>129</v>
      </c>
      <c r="D7878" s="36" t="s">
        <v>105</v>
      </c>
      <c r="E7878" s="35" t="s">
        <v>173</v>
      </c>
      <c r="F7878" s="46">
        <f>IF(Cadastro_Cargas!$E$10=0,0,IF(Perfil_Area!$M$12=0,0,MIN(Cadastro_Cargas!$E$10,MAX(Cadastro_Cargas!$F$10,Perfil_Area!$M$12*RANDBETWEEN(85,115)/100))))</f>
        <v>0</v>
      </c>
    </row>
    <row r="7879" ht="15.0" customHeight="1">
      <c r="A7879" s="45">
        <v>45681.4166666667</v>
      </c>
      <c r="B7879" s="35">
        <v>10.0</v>
      </c>
      <c r="C7879" s="35" t="s">
        <v>129</v>
      </c>
      <c r="D7879" s="36" t="s">
        <v>106</v>
      </c>
      <c r="E7879" s="35" t="s">
        <v>173</v>
      </c>
      <c r="F7879" s="46">
        <f>IF(Cadastro_Cargas!$E$11=0,0,IF(Perfil_Area!$M$14=0,0,MIN(Cadastro_Cargas!$E$11,MAX(Cadastro_Cargas!$F$11,Perfil_Area!$M$14*RANDBETWEEN(85,115)/100))))</f>
        <v>2.367013373</v>
      </c>
    </row>
    <row r="7880" ht="15.0" customHeight="1">
      <c r="A7880" s="45">
        <v>45681.4166666667</v>
      </c>
      <c r="B7880" s="35">
        <v>10.0</v>
      </c>
      <c r="C7880" s="35" t="s">
        <v>129</v>
      </c>
      <c r="D7880" s="36" t="s">
        <v>107</v>
      </c>
      <c r="E7880" s="35" t="s">
        <v>173</v>
      </c>
      <c r="F7880" s="46">
        <f>IF(Cadastro_Cargas!$E$12=0,0,IF(Perfil_Area!$M$16=0,0,MIN(Cadastro_Cargas!$E$12,MAX(Cadastro_Cargas!$F$12,Perfil_Area!$M$16*RANDBETWEEN(85,115)/100))))</f>
        <v>0.182</v>
      </c>
    </row>
    <row r="7881" ht="15.0" customHeight="1">
      <c r="A7881" s="45">
        <v>45681.4166666667</v>
      </c>
      <c r="B7881" s="35">
        <v>10.0</v>
      </c>
      <c r="C7881" s="35" t="s">
        <v>129</v>
      </c>
      <c r="D7881" s="39" t="s">
        <v>31</v>
      </c>
      <c r="E7881" s="35" t="s">
        <v>174</v>
      </c>
      <c r="F7881" s="46">
        <f>IF(Cadastro_Cargas!$E$13=0,0,IF(Perfil_Area!$M$4=0,0,MIN(Cadastro_Cargas!$E$13,MAX(Cadastro_Cargas!$F$13,Perfil_Area!$M$4*RANDBETWEEN(85,115)/100))))</f>
        <v>3.725</v>
      </c>
    </row>
    <row r="7882" ht="15.0" customHeight="1">
      <c r="A7882" s="45">
        <v>45681.4166666667</v>
      </c>
      <c r="B7882" s="35">
        <v>10.0</v>
      </c>
      <c r="C7882" s="35" t="s">
        <v>129</v>
      </c>
      <c r="D7882" s="40" t="s">
        <v>44</v>
      </c>
      <c r="E7882" s="35" t="s">
        <v>174</v>
      </c>
      <c r="F7882" s="46">
        <f>IF(Cadastro_Cargas!$E$14=0,0,IF(Perfil_Area!$M$6=0,0,MIN(Cadastro_Cargas!$E$14,MAX(Cadastro_Cargas!$F$14,Perfil_Area!$M$6*RANDBETWEEN(85,115)/100))))</f>
        <v>0.34672</v>
      </c>
    </row>
    <row r="7883" ht="15.0" customHeight="1">
      <c r="A7883" s="45">
        <v>45681.4166666667</v>
      </c>
      <c r="B7883" s="35">
        <v>10.0</v>
      </c>
      <c r="C7883" s="35" t="s">
        <v>129</v>
      </c>
      <c r="D7883" s="41" t="s">
        <v>56</v>
      </c>
      <c r="E7883" s="35" t="s">
        <v>174</v>
      </c>
      <c r="F7883" s="46">
        <f>IF(Cadastro_Cargas!$E$15=0,0,IF(Perfil_Area!$M$8=0,0,MIN(Cadastro_Cargas!$E$15,MAX(Cadastro_Cargas!$F$15,Perfil_Area!$M$8*RANDBETWEEN(85,115)/100))))</f>
        <v>0</v>
      </c>
    </row>
    <row r="7884" ht="15.0" customHeight="1">
      <c r="A7884" s="45">
        <v>45681.4583333333</v>
      </c>
      <c r="B7884" s="35">
        <v>11.0</v>
      </c>
      <c r="C7884" s="35" t="s">
        <v>128</v>
      </c>
      <c r="D7884" s="36" t="s">
        <v>104</v>
      </c>
      <c r="E7884" s="35" t="s">
        <v>173</v>
      </c>
      <c r="F7884" s="46">
        <f>IF(Cadastro_Cargas!$E$2=0,0,IF(Perfil_Area!$N$9=0,0,MIN(Cadastro_Cargas!$E$2,MAX(Cadastro_Cargas!$F$2,Perfil_Area!$N$9*RANDBETWEEN(85,115)/100))))</f>
        <v>0</v>
      </c>
    </row>
    <row r="7885" ht="15.0" customHeight="1">
      <c r="A7885" s="45">
        <v>45681.4583333333</v>
      </c>
      <c r="B7885" s="35">
        <v>11.0</v>
      </c>
      <c r="C7885" s="35" t="s">
        <v>128</v>
      </c>
      <c r="D7885" s="36" t="s">
        <v>105</v>
      </c>
      <c r="E7885" s="35" t="s">
        <v>173</v>
      </c>
      <c r="F7885" s="46">
        <f>IF(Cadastro_Cargas!$E$3=0,0,IF(Perfil_Area!$N$11=0,0,MIN(Cadastro_Cargas!$E$3,MAX(Cadastro_Cargas!$F$3,Perfil_Area!$N$11*RANDBETWEEN(85,115)/100))))</f>
        <v>0</v>
      </c>
    </row>
    <row r="7886" ht="15.0" customHeight="1">
      <c r="A7886" s="45">
        <v>45681.4583333333</v>
      </c>
      <c r="B7886" s="35">
        <v>11.0</v>
      </c>
      <c r="C7886" s="35" t="s">
        <v>128</v>
      </c>
      <c r="D7886" s="36" t="s">
        <v>106</v>
      </c>
      <c r="E7886" s="35" t="s">
        <v>173</v>
      </c>
      <c r="F7886" s="46">
        <f>IF(Cadastro_Cargas!$E$4=0,0,IF(Perfil_Area!$N$13=0,0,MIN(Cadastro_Cargas!$E$4,MAX(Cadastro_Cargas!$F$4,Perfil_Area!$N$13*RANDBETWEEN(85,115)/100))))</f>
        <v>0</v>
      </c>
    </row>
    <row r="7887" ht="15.0" customHeight="1">
      <c r="A7887" s="45">
        <v>45681.4583333333</v>
      </c>
      <c r="B7887" s="35">
        <v>11.0</v>
      </c>
      <c r="C7887" s="35" t="s">
        <v>128</v>
      </c>
      <c r="D7887" s="36" t="s">
        <v>107</v>
      </c>
      <c r="E7887" s="35" t="s">
        <v>173</v>
      </c>
      <c r="F7887" s="46">
        <f>IF(Cadastro_Cargas!$E$5=0,0,IF(Perfil_Area!$N$15=0,0,MIN(Cadastro_Cargas!$E$5,MAX(Cadastro_Cargas!$F$5,Perfil_Area!$N$15*RANDBETWEEN(85,115)/100))))</f>
        <v>0.2</v>
      </c>
    </row>
    <row r="7888" ht="15.0" customHeight="1">
      <c r="A7888" s="45">
        <v>45681.4583333333</v>
      </c>
      <c r="B7888" s="35">
        <v>11.0</v>
      </c>
      <c r="C7888" s="35" t="s">
        <v>128</v>
      </c>
      <c r="D7888" s="39" t="s">
        <v>31</v>
      </c>
      <c r="E7888" s="35" t="s">
        <v>174</v>
      </c>
      <c r="F7888" s="46">
        <f>IF(Cadastro_Cargas!$E$6=0,0,IF(Perfil_Area!$N$3=0,0,MIN(Cadastro_Cargas!$E$6,MAX(Cadastro_Cargas!$F$6,Perfil_Area!$N$3*RANDBETWEEN(85,115)/100))))</f>
        <v>1.9796</v>
      </c>
    </row>
    <row r="7889" ht="15.0" customHeight="1">
      <c r="A7889" s="45">
        <v>45681.4583333333</v>
      </c>
      <c r="B7889" s="35">
        <v>11.0</v>
      </c>
      <c r="C7889" s="35" t="s">
        <v>128</v>
      </c>
      <c r="D7889" s="40" t="s">
        <v>44</v>
      </c>
      <c r="E7889" s="35" t="s">
        <v>174</v>
      </c>
      <c r="F7889" s="46">
        <f>IF(Cadastro_Cargas!$E$7=0,0,IF(Perfil_Area!$N$5=0,0,MIN(Cadastro_Cargas!$E$7,MAX(Cadastro_Cargas!$F$7,Perfil_Area!$N$5*RANDBETWEEN(85,115)/100))))</f>
        <v>0.354</v>
      </c>
    </row>
    <row r="7890" ht="15.0" customHeight="1">
      <c r="A7890" s="45">
        <v>45681.4583333333</v>
      </c>
      <c r="B7890" s="35">
        <v>11.0</v>
      </c>
      <c r="C7890" s="35" t="s">
        <v>128</v>
      </c>
      <c r="D7890" s="41" t="s">
        <v>56</v>
      </c>
      <c r="E7890" s="35" t="s">
        <v>174</v>
      </c>
      <c r="F7890" s="46">
        <f>IF(Cadastro_Cargas!$E$8=0,0,IF(Perfil_Area!$N$7=0,0,MIN(Cadastro_Cargas!$E$8,MAX(Cadastro_Cargas!$F$8,Perfil_Area!$N$7*RANDBETWEEN(85,115)/100))))</f>
        <v>0</v>
      </c>
    </row>
    <row r="7891" ht="15.0" customHeight="1">
      <c r="A7891" s="45">
        <v>45681.4583333333</v>
      </c>
      <c r="B7891" s="35">
        <v>11.0</v>
      </c>
      <c r="C7891" s="35" t="s">
        <v>129</v>
      </c>
      <c r="D7891" s="36" t="s">
        <v>104</v>
      </c>
      <c r="E7891" s="35" t="s">
        <v>173</v>
      </c>
      <c r="F7891" s="46">
        <f>IF(Cadastro_Cargas!$E$9=0,0,IF(Perfil_Area!$N$10=0,0,MIN(Cadastro_Cargas!$E$9,MAX(Cadastro_Cargas!$F$9,Perfil_Area!$N$10*RANDBETWEEN(85,115)/100))))</f>
        <v>0</v>
      </c>
    </row>
    <row r="7892" ht="15.0" customHeight="1">
      <c r="A7892" s="45">
        <v>45681.4583333333</v>
      </c>
      <c r="B7892" s="35">
        <v>11.0</v>
      </c>
      <c r="C7892" s="35" t="s">
        <v>129</v>
      </c>
      <c r="D7892" s="36" t="s">
        <v>105</v>
      </c>
      <c r="E7892" s="35" t="s">
        <v>173</v>
      </c>
      <c r="F7892" s="46">
        <f>IF(Cadastro_Cargas!$E$10=0,0,IF(Perfil_Area!$N$12=0,0,MIN(Cadastro_Cargas!$E$10,MAX(Cadastro_Cargas!$F$10,Perfil_Area!$N$12*RANDBETWEEN(85,115)/100))))</f>
        <v>0</v>
      </c>
    </row>
    <row r="7893" ht="15.0" customHeight="1">
      <c r="A7893" s="45">
        <v>45681.4583333333</v>
      </c>
      <c r="B7893" s="35">
        <v>11.0</v>
      </c>
      <c r="C7893" s="35" t="s">
        <v>129</v>
      </c>
      <c r="D7893" s="36" t="s">
        <v>106</v>
      </c>
      <c r="E7893" s="35" t="s">
        <v>173</v>
      </c>
      <c r="F7893" s="46">
        <f>IF(Cadastro_Cargas!$E$11=0,0,IF(Perfil_Area!$N$14=0,0,MIN(Cadastro_Cargas!$E$11,MAX(Cadastro_Cargas!$F$11,Perfil_Area!$N$14*RANDBETWEEN(85,115)/100))))</f>
        <v>2.367013373</v>
      </c>
    </row>
    <row r="7894" ht="15.0" customHeight="1">
      <c r="A7894" s="45">
        <v>45681.4583333333</v>
      </c>
      <c r="B7894" s="35">
        <v>11.0</v>
      </c>
      <c r="C7894" s="35" t="s">
        <v>129</v>
      </c>
      <c r="D7894" s="36" t="s">
        <v>107</v>
      </c>
      <c r="E7894" s="35" t="s">
        <v>173</v>
      </c>
      <c r="F7894" s="46">
        <f>IF(Cadastro_Cargas!$E$12=0,0,IF(Perfil_Area!$N$16=0,0,MIN(Cadastro_Cargas!$E$12,MAX(Cadastro_Cargas!$F$12,Perfil_Area!$N$16*RANDBETWEEN(85,115)/100))))</f>
        <v>0.2</v>
      </c>
    </row>
    <row r="7895" ht="15.0" customHeight="1">
      <c r="A7895" s="45">
        <v>45681.4583333333</v>
      </c>
      <c r="B7895" s="35">
        <v>11.0</v>
      </c>
      <c r="C7895" s="35" t="s">
        <v>129</v>
      </c>
      <c r="D7895" s="39" t="s">
        <v>31</v>
      </c>
      <c r="E7895" s="35" t="s">
        <v>174</v>
      </c>
      <c r="F7895" s="46">
        <f>IF(Cadastro_Cargas!$E$13=0,0,IF(Perfil_Area!$N$4=0,0,MIN(Cadastro_Cargas!$E$13,MAX(Cadastro_Cargas!$F$13,Perfil_Area!$N$4*RANDBETWEEN(85,115)/100))))</f>
        <v>3.725</v>
      </c>
    </row>
    <row r="7896" ht="15.0" customHeight="1">
      <c r="A7896" s="45">
        <v>45681.4583333333</v>
      </c>
      <c r="B7896" s="35">
        <v>11.0</v>
      </c>
      <c r="C7896" s="35" t="s">
        <v>129</v>
      </c>
      <c r="D7896" s="40" t="s">
        <v>44</v>
      </c>
      <c r="E7896" s="35" t="s">
        <v>174</v>
      </c>
      <c r="F7896" s="46">
        <f>IF(Cadastro_Cargas!$E$14=0,0,IF(Perfil_Area!$N$6=0,0,MIN(Cadastro_Cargas!$E$14,MAX(Cadastro_Cargas!$F$14,Perfil_Area!$N$6*RANDBETWEEN(85,115)/100))))</f>
        <v>0.44718</v>
      </c>
    </row>
    <row r="7897" ht="15.0" customHeight="1">
      <c r="A7897" s="45">
        <v>45681.4583333333</v>
      </c>
      <c r="B7897" s="35">
        <v>11.0</v>
      </c>
      <c r="C7897" s="35" t="s">
        <v>129</v>
      </c>
      <c r="D7897" s="41" t="s">
        <v>56</v>
      </c>
      <c r="E7897" s="35" t="s">
        <v>174</v>
      </c>
      <c r="F7897" s="46">
        <f>IF(Cadastro_Cargas!$E$15=0,0,IF(Perfil_Area!$N$8=0,0,MIN(Cadastro_Cargas!$E$15,MAX(Cadastro_Cargas!$F$15,Perfil_Area!$N$8*RANDBETWEEN(85,115)/100))))</f>
        <v>0</v>
      </c>
    </row>
    <row r="7898" ht="15.0" customHeight="1">
      <c r="A7898" s="45">
        <v>45681.5</v>
      </c>
      <c r="B7898" s="35">
        <v>12.0</v>
      </c>
      <c r="C7898" s="35" t="s">
        <v>128</v>
      </c>
      <c r="D7898" s="36" t="s">
        <v>104</v>
      </c>
      <c r="E7898" s="35" t="s">
        <v>173</v>
      </c>
      <c r="F7898" s="46">
        <f>IF(Cadastro_Cargas!$E$2=0,0,IF(Perfil_Area!$O$9=0,0,MIN(Cadastro_Cargas!$E$2,MAX(Cadastro_Cargas!$F$2,Perfil_Area!$O$9*RANDBETWEEN(85,115)/100))))</f>
        <v>0</v>
      </c>
    </row>
    <row r="7899" ht="15.0" customHeight="1">
      <c r="A7899" s="45">
        <v>45681.5</v>
      </c>
      <c r="B7899" s="35">
        <v>12.0</v>
      </c>
      <c r="C7899" s="35" t="s">
        <v>128</v>
      </c>
      <c r="D7899" s="36" t="s">
        <v>105</v>
      </c>
      <c r="E7899" s="35" t="s">
        <v>173</v>
      </c>
      <c r="F7899" s="46">
        <f>IF(Cadastro_Cargas!$E$3=0,0,IF(Perfil_Area!$O$11=0,0,MIN(Cadastro_Cargas!$E$3,MAX(Cadastro_Cargas!$F$3,Perfil_Area!$O$11*RANDBETWEEN(85,115)/100))))</f>
        <v>0</v>
      </c>
    </row>
    <row r="7900" ht="15.0" customHeight="1">
      <c r="A7900" s="45">
        <v>45681.5</v>
      </c>
      <c r="B7900" s="35">
        <v>12.0</v>
      </c>
      <c r="C7900" s="35" t="s">
        <v>128</v>
      </c>
      <c r="D7900" s="36" t="s">
        <v>106</v>
      </c>
      <c r="E7900" s="35" t="s">
        <v>173</v>
      </c>
      <c r="F7900" s="46">
        <f>IF(Cadastro_Cargas!$E$4=0,0,IF(Perfil_Area!$O$13=0,0,MIN(Cadastro_Cargas!$E$4,MAX(Cadastro_Cargas!$F$4,Perfil_Area!$O$13*RANDBETWEEN(85,115)/100))))</f>
        <v>0</v>
      </c>
    </row>
    <row r="7901" ht="15.0" customHeight="1">
      <c r="A7901" s="45">
        <v>45681.5</v>
      </c>
      <c r="B7901" s="35">
        <v>12.0</v>
      </c>
      <c r="C7901" s="35" t="s">
        <v>128</v>
      </c>
      <c r="D7901" s="36" t="s">
        <v>107</v>
      </c>
      <c r="E7901" s="35" t="s">
        <v>173</v>
      </c>
      <c r="F7901" s="46">
        <f>IF(Cadastro_Cargas!$E$5=0,0,IF(Perfil_Area!$O$15=0,0,MIN(Cadastro_Cargas!$E$5,MAX(Cadastro_Cargas!$F$5,Perfil_Area!$O$15*RANDBETWEEN(85,115)/100))))</f>
        <v>0.178</v>
      </c>
    </row>
    <row r="7902" ht="15.0" customHeight="1">
      <c r="A7902" s="45">
        <v>45681.5</v>
      </c>
      <c r="B7902" s="35">
        <v>12.0</v>
      </c>
      <c r="C7902" s="35" t="s">
        <v>128</v>
      </c>
      <c r="D7902" s="39" t="s">
        <v>31</v>
      </c>
      <c r="E7902" s="35" t="s">
        <v>174</v>
      </c>
      <c r="F7902" s="46">
        <f>IF(Cadastro_Cargas!$E$6=0,0,IF(Perfil_Area!$O$3=0,0,MIN(Cadastro_Cargas!$E$6,MAX(Cadastro_Cargas!$F$6,Perfil_Area!$O$3*RANDBETWEEN(85,115)/100))))</f>
        <v>2.02</v>
      </c>
    </row>
    <row r="7903" ht="15.0" customHeight="1">
      <c r="A7903" s="45">
        <v>45681.5</v>
      </c>
      <c r="B7903" s="35">
        <v>12.0</v>
      </c>
      <c r="C7903" s="35" t="s">
        <v>128</v>
      </c>
      <c r="D7903" s="40" t="s">
        <v>44</v>
      </c>
      <c r="E7903" s="35" t="s">
        <v>174</v>
      </c>
      <c r="F7903" s="46">
        <f>IF(Cadastro_Cargas!$E$7=0,0,IF(Perfil_Area!$O$5=0,0,MIN(Cadastro_Cargas!$E$7,MAX(Cadastro_Cargas!$F$7,Perfil_Area!$O$5*RANDBETWEEN(85,115)/100))))</f>
        <v>0.354</v>
      </c>
    </row>
    <row r="7904" ht="15.0" customHeight="1">
      <c r="A7904" s="45">
        <v>45681.5</v>
      </c>
      <c r="B7904" s="35">
        <v>12.0</v>
      </c>
      <c r="C7904" s="35" t="s">
        <v>128</v>
      </c>
      <c r="D7904" s="41" t="s">
        <v>56</v>
      </c>
      <c r="E7904" s="35" t="s">
        <v>174</v>
      </c>
      <c r="F7904" s="46">
        <f>IF(Cadastro_Cargas!$E$8=0,0,IF(Perfil_Area!$O$7=0,0,MIN(Cadastro_Cargas!$E$8,MAX(Cadastro_Cargas!$F$8,Perfil_Area!$O$7*RANDBETWEEN(85,115)/100))))</f>
        <v>0</v>
      </c>
    </row>
    <row r="7905" ht="15.0" customHeight="1">
      <c r="A7905" s="45">
        <v>45681.5</v>
      </c>
      <c r="B7905" s="35">
        <v>12.0</v>
      </c>
      <c r="C7905" s="35" t="s">
        <v>129</v>
      </c>
      <c r="D7905" s="36" t="s">
        <v>104</v>
      </c>
      <c r="E7905" s="35" t="s">
        <v>173</v>
      </c>
      <c r="F7905" s="46">
        <f>IF(Cadastro_Cargas!$E$9=0,0,IF(Perfil_Area!$O$10=0,0,MIN(Cadastro_Cargas!$E$9,MAX(Cadastro_Cargas!$F$9,Perfil_Area!$O$10*RANDBETWEEN(85,115)/100))))</f>
        <v>0</v>
      </c>
    </row>
    <row r="7906" ht="15.0" customHeight="1">
      <c r="A7906" s="45">
        <v>45681.5</v>
      </c>
      <c r="B7906" s="35">
        <v>12.0</v>
      </c>
      <c r="C7906" s="35" t="s">
        <v>129</v>
      </c>
      <c r="D7906" s="36" t="s">
        <v>105</v>
      </c>
      <c r="E7906" s="35" t="s">
        <v>173</v>
      </c>
      <c r="F7906" s="46">
        <f>IF(Cadastro_Cargas!$E$10=0,0,IF(Perfil_Area!$O$12=0,0,MIN(Cadastro_Cargas!$E$10,MAX(Cadastro_Cargas!$F$10,Perfil_Area!$O$12*RANDBETWEEN(85,115)/100))))</f>
        <v>0</v>
      </c>
    </row>
    <row r="7907" ht="15.0" customHeight="1">
      <c r="A7907" s="45">
        <v>45681.5</v>
      </c>
      <c r="B7907" s="35">
        <v>12.0</v>
      </c>
      <c r="C7907" s="35" t="s">
        <v>129</v>
      </c>
      <c r="D7907" s="36" t="s">
        <v>106</v>
      </c>
      <c r="E7907" s="35" t="s">
        <v>173</v>
      </c>
      <c r="F7907" s="46">
        <f>IF(Cadastro_Cargas!$E$11=0,0,IF(Perfil_Area!$O$14=0,0,MIN(Cadastro_Cargas!$E$11,MAX(Cadastro_Cargas!$F$11,Perfil_Area!$O$14*RANDBETWEEN(85,115)/100))))</f>
        <v>2.262882615</v>
      </c>
    </row>
    <row r="7908" ht="15.0" customHeight="1">
      <c r="A7908" s="45">
        <v>45681.5</v>
      </c>
      <c r="B7908" s="35">
        <v>12.0</v>
      </c>
      <c r="C7908" s="35" t="s">
        <v>129</v>
      </c>
      <c r="D7908" s="36" t="s">
        <v>107</v>
      </c>
      <c r="E7908" s="35" t="s">
        <v>173</v>
      </c>
      <c r="F7908" s="46">
        <f>IF(Cadastro_Cargas!$E$12=0,0,IF(Perfil_Area!$O$16=0,0,MIN(Cadastro_Cargas!$E$12,MAX(Cadastro_Cargas!$F$12,Perfil_Area!$O$16*RANDBETWEEN(85,115)/100))))</f>
        <v>0.2</v>
      </c>
    </row>
    <row r="7909" ht="15.0" customHeight="1">
      <c r="A7909" s="45">
        <v>45681.5</v>
      </c>
      <c r="B7909" s="35">
        <v>12.0</v>
      </c>
      <c r="C7909" s="35" t="s">
        <v>129</v>
      </c>
      <c r="D7909" s="39" t="s">
        <v>31</v>
      </c>
      <c r="E7909" s="35" t="s">
        <v>174</v>
      </c>
      <c r="F7909" s="46">
        <f>IF(Cadastro_Cargas!$E$13=0,0,IF(Perfil_Area!$O$4=0,0,MIN(Cadastro_Cargas!$E$13,MAX(Cadastro_Cargas!$F$13,Perfil_Area!$O$4*RANDBETWEEN(85,115)/100))))</f>
        <v>3.725</v>
      </c>
    </row>
    <row r="7910" ht="15.0" customHeight="1">
      <c r="A7910" s="45">
        <v>45681.5</v>
      </c>
      <c r="B7910" s="35">
        <v>12.0</v>
      </c>
      <c r="C7910" s="35" t="s">
        <v>129</v>
      </c>
      <c r="D7910" s="40" t="s">
        <v>44</v>
      </c>
      <c r="E7910" s="35" t="s">
        <v>174</v>
      </c>
      <c r="F7910" s="46">
        <f>IF(Cadastro_Cargas!$E$14=0,0,IF(Perfil_Area!$O$6=0,0,MIN(Cadastro_Cargas!$E$14,MAX(Cadastro_Cargas!$F$14,Perfil_Area!$O$6*RANDBETWEEN(85,115)/100))))</f>
        <v>0.514</v>
      </c>
    </row>
    <row r="7911" ht="15.0" customHeight="1">
      <c r="A7911" s="45">
        <v>45681.5</v>
      </c>
      <c r="B7911" s="35">
        <v>12.0</v>
      </c>
      <c r="C7911" s="35" t="s">
        <v>129</v>
      </c>
      <c r="D7911" s="41" t="s">
        <v>56</v>
      </c>
      <c r="E7911" s="35" t="s">
        <v>174</v>
      </c>
      <c r="F7911" s="46">
        <f>IF(Cadastro_Cargas!$E$15=0,0,IF(Perfil_Area!$O$8=0,0,MIN(Cadastro_Cargas!$E$15,MAX(Cadastro_Cargas!$F$15,Perfil_Area!$O$8*RANDBETWEEN(85,115)/100))))</f>
        <v>0</v>
      </c>
    </row>
    <row r="7912" ht="15.0" customHeight="1">
      <c r="A7912" s="45">
        <v>45681.5416666667</v>
      </c>
      <c r="B7912" s="35">
        <v>13.0</v>
      </c>
      <c r="C7912" s="35" t="s">
        <v>128</v>
      </c>
      <c r="D7912" s="36" t="s">
        <v>104</v>
      </c>
      <c r="E7912" s="35" t="s">
        <v>173</v>
      </c>
      <c r="F7912" s="46">
        <f>IF(Cadastro_Cargas!$E$2=0,0,IF(Perfil_Area!$P$9=0,0,MIN(Cadastro_Cargas!$E$2,MAX(Cadastro_Cargas!$F$2,Perfil_Area!$P$9*RANDBETWEEN(85,115)/100))))</f>
        <v>0</v>
      </c>
    </row>
    <row r="7913" ht="15.0" customHeight="1">
      <c r="A7913" s="45">
        <v>45681.5416666667</v>
      </c>
      <c r="B7913" s="35">
        <v>13.0</v>
      </c>
      <c r="C7913" s="35" t="s">
        <v>128</v>
      </c>
      <c r="D7913" s="36" t="s">
        <v>105</v>
      </c>
      <c r="E7913" s="35" t="s">
        <v>173</v>
      </c>
      <c r="F7913" s="46">
        <f>IF(Cadastro_Cargas!$E$3=0,0,IF(Perfil_Area!$P$11=0,0,MIN(Cadastro_Cargas!$E$3,MAX(Cadastro_Cargas!$F$3,Perfil_Area!$P$11*RANDBETWEEN(85,115)/100))))</f>
        <v>0</v>
      </c>
    </row>
    <row r="7914" ht="15.0" customHeight="1">
      <c r="A7914" s="45">
        <v>45681.5416666667</v>
      </c>
      <c r="B7914" s="35">
        <v>13.0</v>
      </c>
      <c r="C7914" s="35" t="s">
        <v>128</v>
      </c>
      <c r="D7914" s="36" t="s">
        <v>106</v>
      </c>
      <c r="E7914" s="35" t="s">
        <v>173</v>
      </c>
      <c r="F7914" s="46">
        <f>IF(Cadastro_Cargas!$E$4=0,0,IF(Perfil_Area!$P$13=0,0,MIN(Cadastro_Cargas!$E$4,MAX(Cadastro_Cargas!$F$4,Perfil_Area!$P$13*RANDBETWEEN(85,115)/100))))</f>
        <v>0</v>
      </c>
    </row>
    <row r="7915" ht="15.0" customHeight="1">
      <c r="A7915" s="45">
        <v>45681.5416666667</v>
      </c>
      <c r="B7915" s="35">
        <v>13.0</v>
      </c>
      <c r="C7915" s="35" t="s">
        <v>128</v>
      </c>
      <c r="D7915" s="36" t="s">
        <v>107</v>
      </c>
      <c r="E7915" s="35" t="s">
        <v>173</v>
      </c>
      <c r="F7915" s="46">
        <f>IF(Cadastro_Cargas!$E$5=0,0,IF(Perfil_Area!$P$15=0,0,MIN(Cadastro_Cargas!$E$5,MAX(Cadastro_Cargas!$F$5,Perfil_Area!$P$15*RANDBETWEEN(85,115)/100))))</f>
        <v>0.184</v>
      </c>
    </row>
    <row r="7916" ht="15.0" customHeight="1">
      <c r="A7916" s="45">
        <v>45681.5416666667</v>
      </c>
      <c r="B7916" s="35">
        <v>13.0</v>
      </c>
      <c r="C7916" s="35" t="s">
        <v>128</v>
      </c>
      <c r="D7916" s="39" t="s">
        <v>31</v>
      </c>
      <c r="E7916" s="35" t="s">
        <v>174</v>
      </c>
      <c r="F7916" s="46">
        <f>IF(Cadastro_Cargas!$E$6=0,0,IF(Perfil_Area!$P$3=0,0,MIN(Cadastro_Cargas!$E$6,MAX(Cadastro_Cargas!$F$6,Perfil_Area!$P$3*RANDBETWEEN(85,115)/100))))</f>
        <v>1.7574</v>
      </c>
    </row>
    <row r="7917" ht="15.0" customHeight="1">
      <c r="A7917" s="45">
        <v>45681.5416666667</v>
      </c>
      <c r="B7917" s="35">
        <v>13.0</v>
      </c>
      <c r="C7917" s="35" t="s">
        <v>128</v>
      </c>
      <c r="D7917" s="40" t="s">
        <v>44</v>
      </c>
      <c r="E7917" s="35" t="s">
        <v>174</v>
      </c>
      <c r="F7917" s="46">
        <f>IF(Cadastro_Cargas!$E$7=0,0,IF(Perfil_Area!$P$5=0,0,MIN(Cadastro_Cargas!$E$7,MAX(Cadastro_Cargas!$F$7,Perfil_Area!$P$5*RANDBETWEEN(85,115)/100))))</f>
        <v>0.354</v>
      </c>
    </row>
    <row r="7918" ht="15.0" customHeight="1">
      <c r="A7918" s="45">
        <v>45681.5416666667</v>
      </c>
      <c r="B7918" s="35">
        <v>13.0</v>
      </c>
      <c r="C7918" s="35" t="s">
        <v>128</v>
      </c>
      <c r="D7918" s="41" t="s">
        <v>56</v>
      </c>
      <c r="E7918" s="35" t="s">
        <v>174</v>
      </c>
      <c r="F7918" s="46">
        <f>IF(Cadastro_Cargas!$E$8=0,0,IF(Perfil_Area!$P$7=0,0,MIN(Cadastro_Cargas!$E$8,MAX(Cadastro_Cargas!$F$8,Perfil_Area!$P$7*RANDBETWEEN(85,115)/100))))</f>
        <v>0</v>
      </c>
    </row>
    <row r="7919" ht="15.0" customHeight="1">
      <c r="A7919" s="45">
        <v>45681.5416666667</v>
      </c>
      <c r="B7919" s="35">
        <v>13.0</v>
      </c>
      <c r="C7919" s="35" t="s">
        <v>129</v>
      </c>
      <c r="D7919" s="36" t="s">
        <v>104</v>
      </c>
      <c r="E7919" s="35" t="s">
        <v>173</v>
      </c>
      <c r="F7919" s="46">
        <f>IF(Cadastro_Cargas!$E$9=0,0,IF(Perfil_Area!$P$10=0,0,MIN(Cadastro_Cargas!$E$9,MAX(Cadastro_Cargas!$F$9,Perfil_Area!$P$10*RANDBETWEEN(85,115)/100))))</f>
        <v>0</v>
      </c>
    </row>
    <row r="7920" ht="15.0" customHeight="1">
      <c r="A7920" s="45">
        <v>45681.5416666667</v>
      </c>
      <c r="B7920" s="35">
        <v>13.0</v>
      </c>
      <c r="C7920" s="35" t="s">
        <v>129</v>
      </c>
      <c r="D7920" s="36" t="s">
        <v>105</v>
      </c>
      <c r="E7920" s="35" t="s">
        <v>173</v>
      </c>
      <c r="F7920" s="46">
        <f>IF(Cadastro_Cargas!$E$10=0,0,IF(Perfil_Area!$P$12=0,0,MIN(Cadastro_Cargas!$E$10,MAX(Cadastro_Cargas!$F$10,Perfil_Area!$P$12*RANDBETWEEN(85,115)/100))))</f>
        <v>0</v>
      </c>
    </row>
    <row r="7921" ht="15.0" customHeight="1">
      <c r="A7921" s="45">
        <v>45681.5416666667</v>
      </c>
      <c r="B7921" s="35">
        <v>13.0</v>
      </c>
      <c r="C7921" s="35" t="s">
        <v>129</v>
      </c>
      <c r="D7921" s="36" t="s">
        <v>106</v>
      </c>
      <c r="E7921" s="35" t="s">
        <v>173</v>
      </c>
      <c r="F7921" s="46">
        <f>IF(Cadastro_Cargas!$E$11=0,0,IF(Perfil_Area!$P$14=0,0,MIN(Cadastro_Cargas!$E$11,MAX(Cadastro_Cargas!$F$11,Perfil_Area!$P$14*RANDBETWEEN(85,115)/100))))</f>
        <v>2.282603269</v>
      </c>
    </row>
    <row r="7922" ht="15.0" customHeight="1">
      <c r="A7922" s="45">
        <v>45681.5416666667</v>
      </c>
      <c r="B7922" s="35">
        <v>13.0</v>
      </c>
      <c r="C7922" s="35" t="s">
        <v>129</v>
      </c>
      <c r="D7922" s="36" t="s">
        <v>107</v>
      </c>
      <c r="E7922" s="35" t="s">
        <v>173</v>
      </c>
      <c r="F7922" s="46">
        <f>IF(Cadastro_Cargas!$E$12=0,0,IF(Perfil_Area!$P$16=0,0,MIN(Cadastro_Cargas!$E$12,MAX(Cadastro_Cargas!$F$12,Perfil_Area!$P$16*RANDBETWEEN(85,115)/100))))</f>
        <v>0.2</v>
      </c>
    </row>
    <row r="7923" ht="15.0" customHeight="1">
      <c r="A7923" s="45">
        <v>45681.5416666667</v>
      </c>
      <c r="B7923" s="35">
        <v>13.0</v>
      </c>
      <c r="C7923" s="35" t="s">
        <v>129</v>
      </c>
      <c r="D7923" s="39" t="s">
        <v>31</v>
      </c>
      <c r="E7923" s="35" t="s">
        <v>174</v>
      </c>
      <c r="F7923" s="46">
        <f>IF(Cadastro_Cargas!$E$13=0,0,IF(Perfil_Area!$P$4=0,0,MIN(Cadastro_Cargas!$E$13,MAX(Cadastro_Cargas!$F$13,Perfil_Area!$P$4*RANDBETWEEN(85,115)/100))))</f>
        <v>3.725</v>
      </c>
    </row>
    <row r="7924" ht="15.0" customHeight="1">
      <c r="A7924" s="45">
        <v>45681.5416666667</v>
      </c>
      <c r="B7924" s="35">
        <v>13.0</v>
      </c>
      <c r="C7924" s="35" t="s">
        <v>129</v>
      </c>
      <c r="D7924" s="40" t="s">
        <v>44</v>
      </c>
      <c r="E7924" s="35" t="s">
        <v>174</v>
      </c>
      <c r="F7924" s="46">
        <f>IF(Cadastro_Cargas!$E$14=0,0,IF(Perfil_Area!$P$6=0,0,MIN(Cadastro_Cargas!$E$14,MAX(Cadastro_Cargas!$F$14,Perfil_Area!$P$6*RANDBETWEEN(85,115)/100))))</f>
        <v>0.514</v>
      </c>
    </row>
    <row r="7925" ht="15.0" customHeight="1">
      <c r="A7925" s="45">
        <v>45681.5416666667</v>
      </c>
      <c r="B7925" s="35">
        <v>13.0</v>
      </c>
      <c r="C7925" s="35" t="s">
        <v>129</v>
      </c>
      <c r="D7925" s="41" t="s">
        <v>56</v>
      </c>
      <c r="E7925" s="35" t="s">
        <v>174</v>
      </c>
      <c r="F7925" s="46">
        <f>IF(Cadastro_Cargas!$E$15=0,0,IF(Perfil_Area!$P$8=0,0,MIN(Cadastro_Cargas!$E$15,MAX(Cadastro_Cargas!$F$15,Perfil_Area!$P$8*RANDBETWEEN(85,115)/100))))</f>
        <v>0</v>
      </c>
    </row>
    <row r="7926" ht="15.0" customHeight="1">
      <c r="A7926" s="45">
        <v>45681.5833333333</v>
      </c>
      <c r="B7926" s="35">
        <v>14.0</v>
      </c>
      <c r="C7926" s="35" t="s">
        <v>128</v>
      </c>
      <c r="D7926" s="36" t="s">
        <v>104</v>
      </c>
      <c r="E7926" s="35" t="s">
        <v>173</v>
      </c>
      <c r="F7926" s="46">
        <f>IF(Cadastro_Cargas!$E$2=0,0,IF(Perfil_Area!$Q$9=0,0,MIN(Cadastro_Cargas!$E$2,MAX(Cadastro_Cargas!$F$2,Perfil_Area!$Q$9*RANDBETWEEN(85,115)/100))))</f>
        <v>0</v>
      </c>
    </row>
    <row r="7927" ht="15.0" customHeight="1">
      <c r="A7927" s="45">
        <v>45681.5833333333</v>
      </c>
      <c r="B7927" s="35">
        <v>14.0</v>
      </c>
      <c r="C7927" s="35" t="s">
        <v>128</v>
      </c>
      <c r="D7927" s="36" t="s">
        <v>105</v>
      </c>
      <c r="E7927" s="35" t="s">
        <v>173</v>
      </c>
      <c r="F7927" s="46">
        <f>IF(Cadastro_Cargas!$E$3=0,0,IF(Perfil_Area!$Q$11=0,0,MIN(Cadastro_Cargas!$E$3,MAX(Cadastro_Cargas!$F$3,Perfil_Area!$Q$11*RANDBETWEEN(85,115)/100))))</f>
        <v>0</v>
      </c>
    </row>
    <row r="7928" ht="15.0" customHeight="1">
      <c r="A7928" s="45">
        <v>45681.5833333333</v>
      </c>
      <c r="B7928" s="35">
        <v>14.0</v>
      </c>
      <c r="C7928" s="35" t="s">
        <v>128</v>
      </c>
      <c r="D7928" s="36" t="s">
        <v>106</v>
      </c>
      <c r="E7928" s="35" t="s">
        <v>173</v>
      </c>
      <c r="F7928" s="46">
        <f>IF(Cadastro_Cargas!$E$4=0,0,IF(Perfil_Area!$Q$13=0,0,MIN(Cadastro_Cargas!$E$4,MAX(Cadastro_Cargas!$F$4,Perfil_Area!$Q$13*RANDBETWEEN(85,115)/100))))</f>
        <v>0</v>
      </c>
    </row>
    <row r="7929" ht="15.0" customHeight="1">
      <c r="A7929" s="45">
        <v>45681.5833333333</v>
      </c>
      <c r="B7929" s="35">
        <v>14.0</v>
      </c>
      <c r="C7929" s="35" t="s">
        <v>128</v>
      </c>
      <c r="D7929" s="36" t="s">
        <v>107</v>
      </c>
      <c r="E7929" s="35" t="s">
        <v>173</v>
      </c>
      <c r="F7929" s="46">
        <f>IF(Cadastro_Cargas!$E$5=0,0,IF(Perfil_Area!$Q$15=0,0,MIN(Cadastro_Cargas!$E$5,MAX(Cadastro_Cargas!$F$5,Perfil_Area!$Q$15*RANDBETWEEN(85,115)/100))))</f>
        <v>0.2</v>
      </c>
    </row>
    <row r="7930" ht="15.0" customHeight="1">
      <c r="A7930" s="45">
        <v>45681.5833333333</v>
      </c>
      <c r="B7930" s="35">
        <v>14.0</v>
      </c>
      <c r="C7930" s="35" t="s">
        <v>128</v>
      </c>
      <c r="D7930" s="39" t="s">
        <v>31</v>
      </c>
      <c r="E7930" s="35" t="s">
        <v>174</v>
      </c>
      <c r="F7930" s="46">
        <f>IF(Cadastro_Cargas!$E$6=0,0,IF(Perfil_Area!$Q$3=0,0,MIN(Cadastro_Cargas!$E$6,MAX(Cadastro_Cargas!$F$6,Perfil_Area!$Q$3*RANDBETWEEN(85,115)/100))))</f>
        <v>2.02</v>
      </c>
    </row>
    <row r="7931" ht="15.0" customHeight="1">
      <c r="A7931" s="45">
        <v>45681.5833333333</v>
      </c>
      <c r="B7931" s="35">
        <v>14.0</v>
      </c>
      <c r="C7931" s="35" t="s">
        <v>128</v>
      </c>
      <c r="D7931" s="40" t="s">
        <v>44</v>
      </c>
      <c r="E7931" s="35" t="s">
        <v>174</v>
      </c>
      <c r="F7931" s="46">
        <f>IF(Cadastro_Cargas!$E$7=0,0,IF(Perfil_Area!$Q$5=0,0,MIN(Cadastro_Cargas!$E$7,MAX(Cadastro_Cargas!$F$7,Perfil_Area!$Q$5*RANDBETWEEN(85,115)/100))))</f>
        <v>0.354</v>
      </c>
    </row>
    <row r="7932" ht="15.0" customHeight="1">
      <c r="A7932" s="45">
        <v>45681.5833333333</v>
      </c>
      <c r="B7932" s="35">
        <v>14.0</v>
      </c>
      <c r="C7932" s="35" t="s">
        <v>128</v>
      </c>
      <c r="D7932" s="41" t="s">
        <v>56</v>
      </c>
      <c r="E7932" s="35" t="s">
        <v>174</v>
      </c>
      <c r="F7932" s="46">
        <f>IF(Cadastro_Cargas!$E$8=0,0,IF(Perfil_Area!$Q$7=0,0,MIN(Cadastro_Cargas!$E$8,MAX(Cadastro_Cargas!$F$8,Perfil_Area!$Q$7*RANDBETWEEN(85,115)/100))))</f>
        <v>0</v>
      </c>
    </row>
    <row r="7933" ht="15.0" customHeight="1">
      <c r="A7933" s="45">
        <v>45681.5833333333</v>
      </c>
      <c r="B7933" s="35">
        <v>14.0</v>
      </c>
      <c r="C7933" s="35" t="s">
        <v>129</v>
      </c>
      <c r="D7933" s="36" t="s">
        <v>104</v>
      </c>
      <c r="E7933" s="35" t="s">
        <v>173</v>
      </c>
      <c r="F7933" s="46">
        <f>IF(Cadastro_Cargas!$E$9=0,0,IF(Perfil_Area!$Q$10=0,0,MIN(Cadastro_Cargas!$E$9,MAX(Cadastro_Cargas!$F$9,Perfil_Area!$Q$10*RANDBETWEEN(85,115)/100))))</f>
        <v>0</v>
      </c>
    </row>
    <row r="7934" ht="15.0" customHeight="1">
      <c r="A7934" s="45">
        <v>45681.5833333333</v>
      </c>
      <c r="B7934" s="35">
        <v>14.0</v>
      </c>
      <c r="C7934" s="35" t="s">
        <v>129</v>
      </c>
      <c r="D7934" s="36" t="s">
        <v>105</v>
      </c>
      <c r="E7934" s="35" t="s">
        <v>173</v>
      </c>
      <c r="F7934" s="46">
        <f>IF(Cadastro_Cargas!$E$10=0,0,IF(Perfil_Area!$Q$12=0,0,MIN(Cadastro_Cargas!$E$10,MAX(Cadastro_Cargas!$F$10,Perfil_Area!$Q$12*RANDBETWEEN(85,115)/100))))</f>
        <v>17.6</v>
      </c>
    </row>
    <row r="7935" ht="15.0" customHeight="1">
      <c r="A7935" s="45">
        <v>45681.5833333333</v>
      </c>
      <c r="B7935" s="35">
        <v>14.0</v>
      </c>
      <c r="C7935" s="35" t="s">
        <v>129</v>
      </c>
      <c r="D7935" s="36" t="s">
        <v>106</v>
      </c>
      <c r="E7935" s="35" t="s">
        <v>173</v>
      </c>
      <c r="F7935" s="46">
        <f>IF(Cadastro_Cargas!$E$11=0,0,IF(Perfil_Area!$Q$14=0,0,MIN(Cadastro_Cargas!$E$11,MAX(Cadastro_Cargas!$F$11,Perfil_Area!$Q$14*RANDBETWEEN(85,115)/100))))</f>
        <v>2.367013373</v>
      </c>
    </row>
    <row r="7936" ht="15.0" customHeight="1">
      <c r="A7936" s="45">
        <v>45681.5833333333</v>
      </c>
      <c r="B7936" s="35">
        <v>14.0</v>
      </c>
      <c r="C7936" s="35" t="s">
        <v>129</v>
      </c>
      <c r="D7936" s="36" t="s">
        <v>107</v>
      </c>
      <c r="E7936" s="35" t="s">
        <v>173</v>
      </c>
      <c r="F7936" s="46">
        <f>IF(Cadastro_Cargas!$E$12=0,0,IF(Perfil_Area!$Q$16=0,0,MIN(Cadastro_Cargas!$E$12,MAX(Cadastro_Cargas!$F$12,Perfil_Area!$Q$16*RANDBETWEEN(85,115)/100))))</f>
        <v>0.19</v>
      </c>
    </row>
    <row r="7937" ht="15.0" customHeight="1">
      <c r="A7937" s="45">
        <v>45681.5833333333</v>
      </c>
      <c r="B7937" s="35">
        <v>14.0</v>
      </c>
      <c r="C7937" s="35" t="s">
        <v>129</v>
      </c>
      <c r="D7937" s="39" t="s">
        <v>31</v>
      </c>
      <c r="E7937" s="35" t="s">
        <v>174</v>
      </c>
      <c r="F7937" s="46">
        <f>IF(Cadastro_Cargas!$E$13=0,0,IF(Perfil_Area!$Q$4=0,0,MIN(Cadastro_Cargas!$E$13,MAX(Cadastro_Cargas!$F$13,Perfil_Area!$Q$4*RANDBETWEEN(85,115)/100))))</f>
        <v>3.725</v>
      </c>
    </row>
    <row r="7938" ht="15.0" customHeight="1">
      <c r="A7938" s="45">
        <v>45681.5833333333</v>
      </c>
      <c r="B7938" s="35">
        <v>14.0</v>
      </c>
      <c r="C7938" s="35" t="s">
        <v>129</v>
      </c>
      <c r="D7938" s="40" t="s">
        <v>44</v>
      </c>
      <c r="E7938" s="35" t="s">
        <v>174</v>
      </c>
      <c r="F7938" s="46">
        <f>IF(Cadastro_Cargas!$E$14=0,0,IF(Perfil_Area!$Q$6=0,0,MIN(Cadastro_Cargas!$E$14,MAX(Cadastro_Cargas!$F$14,Perfil_Area!$Q$6*RANDBETWEEN(85,115)/100))))</f>
        <v>0.514</v>
      </c>
    </row>
    <row r="7939" ht="15.0" customHeight="1">
      <c r="A7939" s="45">
        <v>45681.5833333333</v>
      </c>
      <c r="B7939" s="35">
        <v>14.0</v>
      </c>
      <c r="C7939" s="35" t="s">
        <v>129</v>
      </c>
      <c r="D7939" s="41" t="s">
        <v>56</v>
      </c>
      <c r="E7939" s="35" t="s">
        <v>174</v>
      </c>
      <c r="F7939" s="46">
        <f>IF(Cadastro_Cargas!$E$15=0,0,IF(Perfil_Area!$Q$8=0,0,MIN(Cadastro_Cargas!$E$15,MAX(Cadastro_Cargas!$F$15,Perfil_Area!$Q$8*RANDBETWEEN(85,115)/100))))</f>
        <v>0</v>
      </c>
    </row>
    <row r="7940" ht="15.0" customHeight="1">
      <c r="A7940" s="45">
        <v>45681.625</v>
      </c>
      <c r="B7940" s="35">
        <v>15.0</v>
      </c>
      <c r="C7940" s="35" t="s">
        <v>128</v>
      </c>
      <c r="D7940" s="36" t="s">
        <v>104</v>
      </c>
      <c r="E7940" s="35" t="s">
        <v>173</v>
      </c>
      <c r="F7940" s="46">
        <f>IF(Cadastro_Cargas!$E$2=0,0,IF(Perfil_Area!$R$9=0,0,MIN(Cadastro_Cargas!$E$2,MAX(Cadastro_Cargas!$F$2,Perfil_Area!$R$9*RANDBETWEEN(85,115)/100))))</f>
        <v>0</v>
      </c>
    </row>
    <row r="7941" ht="15.0" customHeight="1">
      <c r="A7941" s="45">
        <v>45681.625</v>
      </c>
      <c r="B7941" s="35">
        <v>15.0</v>
      </c>
      <c r="C7941" s="35" t="s">
        <v>128</v>
      </c>
      <c r="D7941" s="36" t="s">
        <v>105</v>
      </c>
      <c r="E7941" s="35" t="s">
        <v>173</v>
      </c>
      <c r="F7941" s="46">
        <f>IF(Cadastro_Cargas!$E$3=0,0,IF(Perfil_Area!$R$11=0,0,MIN(Cadastro_Cargas!$E$3,MAX(Cadastro_Cargas!$F$3,Perfil_Area!$R$11*RANDBETWEEN(85,115)/100))))</f>
        <v>0</v>
      </c>
    </row>
    <row r="7942" ht="15.0" customHeight="1">
      <c r="A7942" s="45">
        <v>45681.625</v>
      </c>
      <c r="B7942" s="35">
        <v>15.0</v>
      </c>
      <c r="C7942" s="35" t="s">
        <v>128</v>
      </c>
      <c r="D7942" s="36" t="s">
        <v>106</v>
      </c>
      <c r="E7942" s="35" t="s">
        <v>173</v>
      </c>
      <c r="F7942" s="46">
        <f>IF(Cadastro_Cargas!$E$4=0,0,IF(Perfil_Area!$R$13=0,0,MIN(Cadastro_Cargas!$E$4,MAX(Cadastro_Cargas!$F$4,Perfil_Area!$R$13*RANDBETWEEN(85,115)/100))))</f>
        <v>0</v>
      </c>
    </row>
    <row r="7943" ht="15.0" customHeight="1">
      <c r="A7943" s="45">
        <v>45681.625</v>
      </c>
      <c r="B7943" s="35">
        <v>15.0</v>
      </c>
      <c r="C7943" s="35" t="s">
        <v>128</v>
      </c>
      <c r="D7943" s="36" t="s">
        <v>107</v>
      </c>
      <c r="E7943" s="35" t="s">
        <v>173</v>
      </c>
      <c r="F7943" s="46">
        <f>IF(Cadastro_Cargas!$E$5=0,0,IF(Perfil_Area!$R$15=0,0,MIN(Cadastro_Cargas!$E$5,MAX(Cadastro_Cargas!$F$5,Perfil_Area!$R$15*RANDBETWEEN(85,115)/100))))</f>
        <v>0.2</v>
      </c>
    </row>
    <row r="7944" ht="15.0" customHeight="1">
      <c r="A7944" s="45">
        <v>45681.625</v>
      </c>
      <c r="B7944" s="35">
        <v>15.0</v>
      </c>
      <c r="C7944" s="35" t="s">
        <v>128</v>
      </c>
      <c r="D7944" s="39" t="s">
        <v>31</v>
      </c>
      <c r="E7944" s="35" t="s">
        <v>174</v>
      </c>
      <c r="F7944" s="46">
        <f>IF(Cadastro_Cargas!$E$6=0,0,IF(Perfil_Area!$R$3=0,0,MIN(Cadastro_Cargas!$E$6,MAX(Cadastro_Cargas!$F$6,Perfil_Area!$R$3*RANDBETWEEN(85,115)/100))))</f>
        <v>2.02</v>
      </c>
    </row>
    <row r="7945" ht="15.0" customHeight="1">
      <c r="A7945" s="45">
        <v>45681.625</v>
      </c>
      <c r="B7945" s="35">
        <v>15.0</v>
      </c>
      <c r="C7945" s="35" t="s">
        <v>128</v>
      </c>
      <c r="D7945" s="40" t="s">
        <v>44</v>
      </c>
      <c r="E7945" s="35" t="s">
        <v>174</v>
      </c>
      <c r="F7945" s="46">
        <f>IF(Cadastro_Cargas!$E$7=0,0,IF(Perfil_Area!$R$5=0,0,MIN(Cadastro_Cargas!$E$7,MAX(Cadastro_Cargas!$F$7,Perfil_Area!$R$5*RANDBETWEEN(85,115)/100))))</f>
        <v>0.354</v>
      </c>
    </row>
    <row r="7946" ht="15.0" customHeight="1">
      <c r="A7946" s="45">
        <v>45681.625</v>
      </c>
      <c r="B7946" s="35">
        <v>15.0</v>
      </c>
      <c r="C7946" s="35" t="s">
        <v>128</v>
      </c>
      <c r="D7946" s="41" t="s">
        <v>56</v>
      </c>
      <c r="E7946" s="35" t="s">
        <v>174</v>
      </c>
      <c r="F7946" s="46">
        <f>IF(Cadastro_Cargas!$E$8=0,0,IF(Perfil_Area!$R$7=0,0,MIN(Cadastro_Cargas!$E$8,MAX(Cadastro_Cargas!$F$8,Perfil_Area!$R$7*RANDBETWEEN(85,115)/100))))</f>
        <v>0</v>
      </c>
    </row>
    <row r="7947" ht="15.0" customHeight="1">
      <c r="A7947" s="45">
        <v>45681.625</v>
      </c>
      <c r="B7947" s="35">
        <v>15.0</v>
      </c>
      <c r="C7947" s="35" t="s">
        <v>129</v>
      </c>
      <c r="D7947" s="36" t="s">
        <v>104</v>
      </c>
      <c r="E7947" s="35" t="s">
        <v>173</v>
      </c>
      <c r="F7947" s="46">
        <f>IF(Cadastro_Cargas!$E$9=0,0,IF(Perfil_Area!$R$10=0,0,MIN(Cadastro_Cargas!$E$9,MAX(Cadastro_Cargas!$F$9,Perfil_Area!$R$10*RANDBETWEEN(85,115)/100))))</f>
        <v>0</v>
      </c>
    </row>
    <row r="7948" ht="15.0" customHeight="1">
      <c r="A7948" s="45">
        <v>45681.625</v>
      </c>
      <c r="B7948" s="35">
        <v>15.0</v>
      </c>
      <c r="C7948" s="35" t="s">
        <v>129</v>
      </c>
      <c r="D7948" s="36" t="s">
        <v>105</v>
      </c>
      <c r="E7948" s="35" t="s">
        <v>173</v>
      </c>
      <c r="F7948" s="46">
        <f>IF(Cadastro_Cargas!$E$10=0,0,IF(Perfil_Area!$R$12=0,0,MIN(Cadastro_Cargas!$E$10,MAX(Cadastro_Cargas!$F$10,Perfil_Area!$R$12*RANDBETWEEN(85,115)/100))))</f>
        <v>17.6</v>
      </c>
    </row>
    <row r="7949" ht="15.0" customHeight="1">
      <c r="A7949" s="45">
        <v>45681.625</v>
      </c>
      <c r="B7949" s="35">
        <v>15.0</v>
      </c>
      <c r="C7949" s="35" t="s">
        <v>129</v>
      </c>
      <c r="D7949" s="36" t="s">
        <v>106</v>
      </c>
      <c r="E7949" s="35" t="s">
        <v>173</v>
      </c>
      <c r="F7949" s="46">
        <f>IF(Cadastro_Cargas!$E$11=0,0,IF(Perfil_Area!$R$14=0,0,MIN(Cadastro_Cargas!$E$11,MAX(Cadastro_Cargas!$F$11,Perfil_Area!$R$14*RANDBETWEEN(85,115)/100))))</f>
        <v>2.367013373</v>
      </c>
    </row>
    <row r="7950" ht="15.0" customHeight="1">
      <c r="A7950" s="45">
        <v>45681.625</v>
      </c>
      <c r="B7950" s="35">
        <v>15.0</v>
      </c>
      <c r="C7950" s="35" t="s">
        <v>129</v>
      </c>
      <c r="D7950" s="36" t="s">
        <v>107</v>
      </c>
      <c r="E7950" s="35" t="s">
        <v>173</v>
      </c>
      <c r="F7950" s="46">
        <f>IF(Cadastro_Cargas!$E$12=0,0,IF(Perfil_Area!$R$16=0,0,MIN(Cadastro_Cargas!$E$12,MAX(Cadastro_Cargas!$F$12,Perfil_Area!$R$16*RANDBETWEEN(85,115)/100))))</f>
        <v>0.172</v>
      </c>
    </row>
    <row r="7951" ht="15.0" customHeight="1">
      <c r="A7951" s="45">
        <v>45681.625</v>
      </c>
      <c r="B7951" s="35">
        <v>15.0</v>
      </c>
      <c r="C7951" s="35" t="s">
        <v>129</v>
      </c>
      <c r="D7951" s="39" t="s">
        <v>31</v>
      </c>
      <c r="E7951" s="35" t="s">
        <v>174</v>
      </c>
      <c r="F7951" s="46">
        <f>IF(Cadastro_Cargas!$E$13=0,0,IF(Perfil_Area!$R$4=0,0,MIN(Cadastro_Cargas!$E$13,MAX(Cadastro_Cargas!$F$13,Perfil_Area!$R$4*RANDBETWEEN(85,115)/100))))</f>
        <v>3.725</v>
      </c>
    </row>
    <row r="7952" ht="15.0" customHeight="1">
      <c r="A7952" s="45">
        <v>45681.625</v>
      </c>
      <c r="B7952" s="35">
        <v>15.0</v>
      </c>
      <c r="C7952" s="35" t="s">
        <v>129</v>
      </c>
      <c r="D7952" s="40" t="s">
        <v>44</v>
      </c>
      <c r="E7952" s="35" t="s">
        <v>174</v>
      </c>
      <c r="F7952" s="46">
        <f>IF(Cadastro_Cargas!$E$14=0,0,IF(Perfil_Area!$R$6=0,0,MIN(Cadastro_Cargas!$E$14,MAX(Cadastro_Cargas!$F$14,Perfil_Area!$R$6*RANDBETWEEN(85,115)/100))))</f>
        <v>0.514</v>
      </c>
    </row>
    <row r="7953" ht="15.0" customHeight="1">
      <c r="A7953" s="45">
        <v>45681.625</v>
      </c>
      <c r="B7953" s="35">
        <v>15.0</v>
      </c>
      <c r="C7953" s="35" t="s">
        <v>129</v>
      </c>
      <c r="D7953" s="41" t="s">
        <v>56</v>
      </c>
      <c r="E7953" s="35" t="s">
        <v>174</v>
      </c>
      <c r="F7953" s="46">
        <f>IF(Cadastro_Cargas!$E$15=0,0,IF(Perfil_Area!$R$8=0,0,MIN(Cadastro_Cargas!$E$15,MAX(Cadastro_Cargas!$F$15,Perfil_Area!$R$8*RANDBETWEEN(85,115)/100))))</f>
        <v>0</v>
      </c>
    </row>
    <row r="7954" ht="15.0" customHeight="1">
      <c r="A7954" s="45">
        <v>45681.6666666667</v>
      </c>
      <c r="B7954" s="35">
        <v>16.0</v>
      </c>
      <c r="C7954" s="35" t="s">
        <v>128</v>
      </c>
      <c r="D7954" s="36" t="s">
        <v>104</v>
      </c>
      <c r="E7954" s="35" t="s">
        <v>173</v>
      </c>
      <c r="F7954" s="46">
        <f>IF(Cadastro_Cargas!$E$2=0,0,IF(Perfil_Area!$S$9=0,0,MIN(Cadastro_Cargas!$E$2,MAX(Cadastro_Cargas!$F$2,Perfil_Area!$S$9*RANDBETWEEN(85,115)/100))))</f>
        <v>0</v>
      </c>
    </row>
    <row r="7955" ht="15.0" customHeight="1">
      <c r="A7955" s="45">
        <v>45681.6666666667</v>
      </c>
      <c r="B7955" s="35">
        <v>16.0</v>
      </c>
      <c r="C7955" s="35" t="s">
        <v>128</v>
      </c>
      <c r="D7955" s="36" t="s">
        <v>105</v>
      </c>
      <c r="E7955" s="35" t="s">
        <v>173</v>
      </c>
      <c r="F7955" s="46">
        <f>IF(Cadastro_Cargas!$E$3=0,0,IF(Perfil_Area!$S$11=0,0,MIN(Cadastro_Cargas!$E$3,MAX(Cadastro_Cargas!$F$3,Perfil_Area!$S$11*RANDBETWEEN(85,115)/100))))</f>
        <v>0</v>
      </c>
    </row>
    <row r="7956" ht="15.0" customHeight="1">
      <c r="A7956" s="45">
        <v>45681.6666666667</v>
      </c>
      <c r="B7956" s="35">
        <v>16.0</v>
      </c>
      <c r="C7956" s="35" t="s">
        <v>128</v>
      </c>
      <c r="D7956" s="36" t="s">
        <v>106</v>
      </c>
      <c r="E7956" s="35" t="s">
        <v>173</v>
      </c>
      <c r="F7956" s="46">
        <f>IF(Cadastro_Cargas!$E$4=0,0,IF(Perfil_Area!$S$13=0,0,MIN(Cadastro_Cargas!$E$4,MAX(Cadastro_Cargas!$F$4,Perfil_Area!$S$13*RANDBETWEEN(85,115)/100))))</f>
        <v>0</v>
      </c>
    </row>
    <row r="7957" ht="15.0" customHeight="1">
      <c r="A7957" s="45">
        <v>45681.6666666667</v>
      </c>
      <c r="B7957" s="35">
        <v>16.0</v>
      </c>
      <c r="C7957" s="35" t="s">
        <v>128</v>
      </c>
      <c r="D7957" s="36" t="s">
        <v>107</v>
      </c>
      <c r="E7957" s="35" t="s">
        <v>173</v>
      </c>
      <c r="F7957" s="46">
        <f>IF(Cadastro_Cargas!$E$5=0,0,IF(Perfil_Area!$S$15=0,0,MIN(Cadastro_Cargas!$E$5,MAX(Cadastro_Cargas!$F$5,Perfil_Area!$S$15*RANDBETWEEN(85,115)/100))))</f>
        <v>0.192</v>
      </c>
    </row>
    <row r="7958" ht="15.0" customHeight="1">
      <c r="A7958" s="45">
        <v>45681.6666666667</v>
      </c>
      <c r="B7958" s="35">
        <v>16.0</v>
      </c>
      <c r="C7958" s="35" t="s">
        <v>128</v>
      </c>
      <c r="D7958" s="39" t="s">
        <v>31</v>
      </c>
      <c r="E7958" s="35" t="s">
        <v>174</v>
      </c>
      <c r="F7958" s="46">
        <f>IF(Cadastro_Cargas!$E$6=0,0,IF(Perfil_Area!$S$3=0,0,MIN(Cadastro_Cargas!$E$6,MAX(Cadastro_Cargas!$F$6,Perfil_Area!$S$3*RANDBETWEEN(85,115)/100))))</f>
        <v>1.717</v>
      </c>
    </row>
    <row r="7959" ht="15.0" customHeight="1">
      <c r="A7959" s="45">
        <v>45681.6666666667</v>
      </c>
      <c r="B7959" s="35">
        <v>16.0</v>
      </c>
      <c r="C7959" s="35" t="s">
        <v>128</v>
      </c>
      <c r="D7959" s="40" t="s">
        <v>44</v>
      </c>
      <c r="E7959" s="35" t="s">
        <v>174</v>
      </c>
      <c r="F7959" s="46">
        <f>IF(Cadastro_Cargas!$E$7=0,0,IF(Perfil_Area!$S$5=0,0,MIN(Cadastro_Cargas!$E$7,MAX(Cadastro_Cargas!$F$7,Perfil_Area!$S$5*RANDBETWEEN(85,115)/100))))</f>
        <v>0.30962</v>
      </c>
    </row>
    <row r="7960" ht="15.0" customHeight="1">
      <c r="A7960" s="45">
        <v>45681.6666666667</v>
      </c>
      <c r="B7960" s="35">
        <v>16.0</v>
      </c>
      <c r="C7960" s="35" t="s">
        <v>128</v>
      </c>
      <c r="D7960" s="41" t="s">
        <v>56</v>
      </c>
      <c r="E7960" s="35" t="s">
        <v>174</v>
      </c>
      <c r="F7960" s="46">
        <f>IF(Cadastro_Cargas!$E$8=0,0,IF(Perfil_Area!$S$7=0,0,MIN(Cadastro_Cargas!$E$8,MAX(Cadastro_Cargas!$F$8,Perfil_Area!$S$7*RANDBETWEEN(85,115)/100))))</f>
        <v>0</v>
      </c>
    </row>
    <row r="7961" ht="15.0" customHeight="1">
      <c r="A7961" s="45">
        <v>45681.6666666667</v>
      </c>
      <c r="B7961" s="35">
        <v>16.0</v>
      </c>
      <c r="C7961" s="35" t="s">
        <v>129</v>
      </c>
      <c r="D7961" s="36" t="s">
        <v>104</v>
      </c>
      <c r="E7961" s="35" t="s">
        <v>173</v>
      </c>
      <c r="F7961" s="46">
        <f>IF(Cadastro_Cargas!$E$9=0,0,IF(Perfil_Area!$S$10=0,0,MIN(Cadastro_Cargas!$E$9,MAX(Cadastro_Cargas!$F$9,Perfil_Area!$S$10*RANDBETWEEN(85,115)/100))))</f>
        <v>0</v>
      </c>
    </row>
    <row r="7962" ht="15.0" customHeight="1">
      <c r="A7962" s="45">
        <v>45681.6666666667</v>
      </c>
      <c r="B7962" s="35">
        <v>16.0</v>
      </c>
      <c r="C7962" s="35" t="s">
        <v>129</v>
      </c>
      <c r="D7962" s="36" t="s">
        <v>105</v>
      </c>
      <c r="E7962" s="35" t="s">
        <v>173</v>
      </c>
      <c r="F7962" s="46">
        <f>IF(Cadastro_Cargas!$E$10=0,0,IF(Perfil_Area!$S$12=0,0,MIN(Cadastro_Cargas!$E$10,MAX(Cadastro_Cargas!$F$10,Perfil_Area!$S$12*RANDBETWEEN(85,115)/100))))</f>
        <v>0</v>
      </c>
    </row>
    <row r="7963" ht="15.0" customHeight="1">
      <c r="A7963" s="45">
        <v>45681.6666666667</v>
      </c>
      <c r="B7963" s="35">
        <v>16.0</v>
      </c>
      <c r="C7963" s="35" t="s">
        <v>129</v>
      </c>
      <c r="D7963" s="36" t="s">
        <v>106</v>
      </c>
      <c r="E7963" s="35" t="s">
        <v>173</v>
      </c>
      <c r="F7963" s="46">
        <f>IF(Cadastro_Cargas!$E$11=0,0,IF(Perfil_Area!$S$14=0,0,MIN(Cadastro_Cargas!$E$11,MAX(Cadastro_Cargas!$F$11,Perfil_Area!$S$14*RANDBETWEEN(85,115)/100))))</f>
        <v>2.336282318</v>
      </c>
    </row>
    <row r="7964" ht="15.0" customHeight="1">
      <c r="A7964" s="45">
        <v>45681.6666666667</v>
      </c>
      <c r="B7964" s="35">
        <v>16.0</v>
      </c>
      <c r="C7964" s="35" t="s">
        <v>129</v>
      </c>
      <c r="D7964" s="36" t="s">
        <v>107</v>
      </c>
      <c r="E7964" s="35" t="s">
        <v>173</v>
      </c>
      <c r="F7964" s="46">
        <f>IF(Cadastro_Cargas!$E$12=0,0,IF(Perfil_Area!$S$16=0,0,MIN(Cadastro_Cargas!$E$12,MAX(Cadastro_Cargas!$F$12,Perfil_Area!$S$16*RANDBETWEEN(85,115)/100))))</f>
        <v>0.186</v>
      </c>
    </row>
    <row r="7965" ht="15.0" customHeight="1">
      <c r="A7965" s="45">
        <v>45681.6666666667</v>
      </c>
      <c r="B7965" s="35">
        <v>16.0</v>
      </c>
      <c r="C7965" s="35" t="s">
        <v>129</v>
      </c>
      <c r="D7965" s="39" t="s">
        <v>31</v>
      </c>
      <c r="E7965" s="35" t="s">
        <v>174</v>
      </c>
      <c r="F7965" s="46">
        <f>IF(Cadastro_Cargas!$E$13=0,0,IF(Perfil_Area!$S$4=0,0,MIN(Cadastro_Cargas!$E$13,MAX(Cadastro_Cargas!$F$13,Perfil_Area!$S$4*RANDBETWEEN(85,115)/100))))</f>
        <v>3.725</v>
      </c>
    </row>
    <row r="7966" ht="15.0" customHeight="1">
      <c r="A7966" s="45">
        <v>45681.6666666667</v>
      </c>
      <c r="B7966" s="35">
        <v>16.0</v>
      </c>
      <c r="C7966" s="35" t="s">
        <v>129</v>
      </c>
      <c r="D7966" s="40" t="s">
        <v>44</v>
      </c>
      <c r="E7966" s="35" t="s">
        <v>174</v>
      </c>
      <c r="F7966" s="46">
        <f>IF(Cadastro_Cargas!$E$14=0,0,IF(Perfil_Area!$S$6=0,0,MIN(Cadastro_Cargas!$E$14,MAX(Cadastro_Cargas!$F$14,Perfil_Area!$S$6*RANDBETWEEN(85,115)/100))))</f>
        <v>0.4137</v>
      </c>
    </row>
    <row r="7967" ht="15.0" customHeight="1">
      <c r="A7967" s="45">
        <v>45681.6666666667</v>
      </c>
      <c r="B7967" s="35">
        <v>16.0</v>
      </c>
      <c r="C7967" s="35" t="s">
        <v>129</v>
      </c>
      <c r="D7967" s="41" t="s">
        <v>56</v>
      </c>
      <c r="E7967" s="35" t="s">
        <v>174</v>
      </c>
      <c r="F7967" s="46">
        <f>IF(Cadastro_Cargas!$E$15=0,0,IF(Perfil_Area!$S$8=0,0,MIN(Cadastro_Cargas!$E$15,MAX(Cadastro_Cargas!$F$15,Perfil_Area!$S$8*RANDBETWEEN(85,115)/100))))</f>
        <v>0</v>
      </c>
    </row>
    <row r="7968" ht="15.0" customHeight="1">
      <c r="A7968" s="45">
        <v>45681.7083333333</v>
      </c>
      <c r="B7968" s="35">
        <v>17.0</v>
      </c>
      <c r="C7968" s="35" t="s">
        <v>128</v>
      </c>
      <c r="D7968" s="36" t="s">
        <v>104</v>
      </c>
      <c r="E7968" s="35" t="s">
        <v>173</v>
      </c>
      <c r="F7968" s="46">
        <f>IF(Cadastro_Cargas!$E$2=0,0,IF(Perfil_Area!$T$9=0,0,MIN(Cadastro_Cargas!$E$2,MAX(Cadastro_Cargas!$F$2,Perfil_Area!$T$9*RANDBETWEEN(85,115)/100))))</f>
        <v>0</v>
      </c>
    </row>
    <row r="7969" ht="15.0" customHeight="1">
      <c r="A7969" s="45">
        <v>45681.7083333333</v>
      </c>
      <c r="B7969" s="35">
        <v>17.0</v>
      </c>
      <c r="C7969" s="35" t="s">
        <v>128</v>
      </c>
      <c r="D7969" s="36" t="s">
        <v>105</v>
      </c>
      <c r="E7969" s="35" t="s">
        <v>173</v>
      </c>
      <c r="F7969" s="46">
        <f>IF(Cadastro_Cargas!$E$3=0,0,IF(Perfil_Area!$T$11=0,0,MIN(Cadastro_Cargas!$E$3,MAX(Cadastro_Cargas!$F$3,Perfil_Area!$T$11*RANDBETWEEN(85,115)/100))))</f>
        <v>0</v>
      </c>
    </row>
    <row r="7970" ht="15.0" customHeight="1">
      <c r="A7970" s="45">
        <v>45681.7083333333</v>
      </c>
      <c r="B7970" s="35">
        <v>17.0</v>
      </c>
      <c r="C7970" s="35" t="s">
        <v>128</v>
      </c>
      <c r="D7970" s="36" t="s">
        <v>106</v>
      </c>
      <c r="E7970" s="35" t="s">
        <v>173</v>
      </c>
      <c r="F7970" s="46">
        <f>IF(Cadastro_Cargas!$E$4=0,0,IF(Perfil_Area!$T$13=0,0,MIN(Cadastro_Cargas!$E$4,MAX(Cadastro_Cargas!$F$4,Perfil_Area!$T$13*RANDBETWEEN(85,115)/100))))</f>
        <v>0</v>
      </c>
    </row>
    <row r="7971" ht="15.0" customHeight="1">
      <c r="A7971" s="45">
        <v>45681.7083333333</v>
      </c>
      <c r="B7971" s="35">
        <v>17.0</v>
      </c>
      <c r="C7971" s="35" t="s">
        <v>128</v>
      </c>
      <c r="D7971" s="36" t="s">
        <v>107</v>
      </c>
      <c r="E7971" s="35" t="s">
        <v>173</v>
      </c>
      <c r="F7971" s="46">
        <f>IF(Cadastro_Cargas!$E$5=0,0,IF(Perfil_Area!$T$15=0,0,MIN(Cadastro_Cargas!$E$5,MAX(Cadastro_Cargas!$F$5,Perfil_Area!$T$15*RANDBETWEEN(85,115)/100))))</f>
        <v>0.2</v>
      </c>
    </row>
    <row r="7972" ht="15.0" customHeight="1">
      <c r="A7972" s="45">
        <v>45681.7083333333</v>
      </c>
      <c r="B7972" s="35">
        <v>17.0</v>
      </c>
      <c r="C7972" s="35" t="s">
        <v>128</v>
      </c>
      <c r="D7972" s="39" t="s">
        <v>31</v>
      </c>
      <c r="E7972" s="35" t="s">
        <v>174</v>
      </c>
      <c r="F7972" s="46">
        <f>IF(Cadastro_Cargas!$E$6=0,0,IF(Perfil_Area!$T$3=0,0,MIN(Cadastro_Cargas!$E$6,MAX(Cadastro_Cargas!$F$6,Perfil_Area!$T$3*RANDBETWEEN(85,115)/100))))</f>
        <v>0.606</v>
      </c>
    </row>
    <row r="7973" ht="15.0" customHeight="1">
      <c r="A7973" s="45">
        <v>45681.7083333333</v>
      </c>
      <c r="B7973" s="35">
        <v>17.0</v>
      </c>
      <c r="C7973" s="35" t="s">
        <v>128</v>
      </c>
      <c r="D7973" s="40" t="s">
        <v>44</v>
      </c>
      <c r="E7973" s="35" t="s">
        <v>174</v>
      </c>
      <c r="F7973" s="46">
        <f>IF(Cadastro_Cargas!$E$7=0,0,IF(Perfil_Area!$T$5=0,0,MIN(Cadastro_Cargas!$E$7,MAX(Cadastro_Cargas!$F$7,Perfil_Area!$T$5*RANDBETWEEN(85,115)/100))))</f>
        <v>0.354</v>
      </c>
    </row>
    <row r="7974" ht="15.0" customHeight="1">
      <c r="A7974" s="45">
        <v>45681.7083333333</v>
      </c>
      <c r="B7974" s="35">
        <v>17.0</v>
      </c>
      <c r="C7974" s="35" t="s">
        <v>128</v>
      </c>
      <c r="D7974" s="41" t="s">
        <v>56</v>
      </c>
      <c r="E7974" s="35" t="s">
        <v>174</v>
      </c>
      <c r="F7974" s="46">
        <f>IF(Cadastro_Cargas!$E$8=0,0,IF(Perfil_Area!$T$7=0,0,MIN(Cadastro_Cargas!$E$8,MAX(Cadastro_Cargas!$F$8,Perfil_Area!$T$7*RANDBETWEEN(85,115)/100))))</f>
        <v>0</v>
      </c>
    </row>
    <row r="7975" ht="15.0" customHeight="1">
      <c r="A7975" s="45">
        <v>45681.7083333333</v>
      </c>
      <c r="B7975" s="35">
        <v>17.0</v>
      </c>
      <c r="C7975" s="35" t="s">
        <v>129</v>
      </c>
      <c r="D7975" s="36" t="s">
        <v>104</v>
      </c>
      <c r="E7975" s="35" t="s">
        <v>173</v>
      </c>
      <c r="F7975" s="46">
        <f>IF(Cadastro_Cargas!$E$9=0,0,IF(Perfil_Area!$T$10=0,0,MIN(Cadastro_Cargas!$E$9,MAX(Cadastro_Cargas!$F$9,Perfil_Area!$T$10*RANDBETWEEN(85,115)/100))))</f>
        <v>0</v>
      </c>
    </row>
    <row r="7976" ht="15.0" customHeight="1">
      <c r="A7976" s="45">
        <v>45681.7083333333</v>
      </c>
      <c r="B7976" s="35">
        <v>17.0</v>
      </c>
      <c r="C7976" s="35" t="s">
        <v>129</v>
      </c>
      <c r="D7976" s="36" t="s">
        <v>105</v>
      </c>
      <c r="E7976" s="35" t="s">
        <v>173</v>
      </c>
      <c r="F7976" s="46">
        <f>IF(Cadastro_Cargas!$E$10=0,0,IF(Perfil_Area!$T$12=0,0,MIN(Cadastro_Cargas!$E$10,MAX(Cadastro_Cargas!$F$10,Perfil_Area!$T$12*RANDBETWEEN(85,115)/100))))</f>
        <v>0</v>
      </c>
    </row>
    <row r="7977" ht="15.0" customHeight="1">
      <c r="A7977" s="45">
        <v>45681.7083333333</v>
      </c>
      <c r="B7977" s="35">
        <v>17.0</v>
      </c>
      <c r="C7977" s="35" t="s">
        <v>129</v>
      </c>
      <c r="D7977" s="36" t="s">
        <v>106</v>
      </c>
      <c r="E7977" s="35" t="s">
        <v>173</v>
      </c>
      <c r="F7977" s="46">
        <f>IF(Cadastro_Cargas!$E$11=0,0,IF(Perfil_Area!$T$14=0,0,MIN(Cadastro_Cargas!$E$11,MAX(Cadastro_Cargas!$F$11,Perfil_Area!$T$14*RANDBETWEEN(85,115)/100))))</f>
        <v>2.299578009</v>
      </c>
    </row>
    <row r="7978" ht="15.0" customHeight="1">
      <c r="A7978" s="45">
        <v>45681.7083333333</v>
      </c>
      <c r="B7978" s="35">
        <v>17.0</v>
      </c>
      <c r="C7978" s="35" t="s">
        <v>129</v>
      </c>
      <c r="D7978" s="36" t="s">
        <v>107</v>
      </c>
      <c r="E7978" s="35" t="s">
        <v>173</v>
      </c>
      <c r="F7978" s="46">
        <f>IF(Cadastro_Cargas!$E$12=0,0,IF(Perfil_Area!$T$16=0,0,MIN(Cadastro_Cargas!$E$12,MAX(Cadastro_Cargas!$F$12,Perfil_Area!$T$16*RANDBETWEEN(85,115)/100))))</f>
        <v>0.2</v>
      </c>
    </row>
    <row r="7979" ht="15.0" customHeight="1">
      <c r="A7979" s="45">
        <v>45681.7083333333</v>
      </c>
      <c r="B7979" s="35">
        <v>17.0</v>
      </c>
      <c r="C7979" s="35" t="s">
        <v>129</v>
      </c>
      <c r="D7979" s="39" t="s">
        <v>31</v>
      </c>
      <c r="E7979" s="35" t="s">
        <v>174</v>
      </c>
      <c r="F7979" s="46">
        <f>IF(Cadastro_Cargas!$E$13=0,0,IF(Perfil_Area!$T$4=0,0,MIN(Cadastro_Cargas!$E$13,MAX(Cadastro_Cargas!$F$13,Perfil_Area!$T$4*RANDBETWEEN(85,115)/100))))</f>
        <v>1.144</v>
      </c>
    </row>
    <row r="7980" ht="15.0" customHeight="1">
      <c r="A7980" s="45">
        <v>45681.7083333333</v>
      </c>
      <c r="B7980" s="35">
        <v>17.0</v>
      </c>
      <c r="C7980" s="35" t="s">
        <v>129</v>
      </c>
      <c r="D7980" s="40" t="s">
        <v>44</v>
      </c>
      <c r="E7980" s="35" t="s">
        <v>174</v>
      </c>
      <c r="F7980" s="46">
        <f>IF(Cadastro_Cargas!$E$14=0,0,IF(Perfil_Area!$T$6=0,0,MIN(Cadastro_Cargas!$E$14,MAX(Cadastro_Cargas!$F$14,Perfil_Area!$T$6*RANDBETWEEN(85,115)/100))))</f>
        <v>0.514</v>
      </c>
    </row>
    <row r="7981" ht="15.0" customHeight="1">
      <c r="A7981" s="45">
        <v>45681.7083333333</v>
      </c>
      <c r="B7981" s="35">
        <v>17.0</v>
      </c>
      <c r="C7981" s="35" t="s">
        <v>129</v>
      </c>
      <c r="D7981" s="41" t="s">
        <v>56</v>
      </c>
      <c r="E7981" s="35" t="s">
        <v>174</v>
      </c>
      <c r="F7981" s="46">
        <f>IF(Cadastro_Cargas!$E$15=0,0,IF(Perfil_Area!$T$8=0,0,MIN(Cadastro_Cargas!$E$15,MAX(Cadastro_Cargas!$F$15,Perfil_Area!$T$8*RANDBETWEEN(85,115)/100))))</f>
        <v>0</v>
      </c>
    </row>
    <row r="7982" ht="15.0" customHeight="1">
      <c r="A7982" s="45">
        <v>45681.75</v>
      </c>
      <c r="B7982" s="35">
        <v>18.0</v>
      </c>
      <c r="C7982" s="35" t="s">
        <v>128</v>
      </c>
      <c r="D7982" s="36" t="s">
        <v>104</v>
      </c>
      <c r="E7982" s="35" t="s">
        <v>173</v>
      </c>
      <c r="F7982" s="46">
        <f>IF(Cadastro_Cargas!$E$2=0,0,IF(Perfil_Area!$U$9=0,0,MIN(Cadastro_Cargas!$E$2,MAX(Cadastro_Cargas!$F$2,Perfil_Area!$U$9*RANDBETWEEN(85,115)/100))))</f>
        <v>0</v>
      </c>
    </row>
    <row r="7983" ht="15.0" customHeight="1">
      <c r="A7983" s="45">
        <v>45681.75</v>
      </c>
      <c r="B7983" s="35">
        <v>18.0</v>
      </c>
      <c r="C7983" s="35" t="s">
        <v>128</v>
      </c>
      <c r="D7983" s="36" t="s">
        <v>105</v>
      </c>
      <c r="E7983" s="35" t="s">
        <v>173</v>
      </c>
      <c r="F7983" s="46">
        <f>IF(Cadastro_Cargas!$E$3=0,0,IF(Perfil_Area!$U$11=0,0,MIN(Cadastro_Cargas!$E$3,MAX(Cadastro_Cargas!$F$3,Perfil_Area!$U$11*RANDBETWEEN(85,115)/100))))</f>
        <v>0</v>
      </c>
    </row>
    <row r="7984" ht="15.0" customHeight="1">
      <c r="A7984" s="45">
        <v>45681.75</v>
      </c>
      <c r="B7984" s="35">
        <v>18.0</v>
      </c>
      <c r="C7984" s="35" t="s">
        <v>128</v>
      </c>
      <c r="D7984" s="36" t="s">
        <v>106</v>
      </c>
      <c r="E7984" s="35" t="s">
        <v>173</v>
      </c>
      <c r="F7984" s="46">
        <f>IF(Cadastro_Cargas!$E$4=0,0,IF(Perfil_Area!$U$13=0,0,MIN(Cadastro_Cargas!$E$4,MAX(Cadastro_Cargas!$F$4,Perfil_Area!$U$13*RANDBETWEEN(85,115)/100))))</f>
        <v>0</v>
      </c>
    </row>
    <row r="7985" ht="15.0" customHeight="1">
      <c r="A7985" s="45">
        <v>45681.75</v>
      </c>
      <c r="B7985" s="35">
        <v>18.0</v>
      </c>
      <c r="C7985" s="35" t="s">
        <v>128</v>
      </c>
      <c r="D7985" s="36" t="s">
        <v>107</v>
      </c>
      <c r="E7985" s="35" t="s">
        <v>173</v>
      </c>
      <c r="F7985" s="46">
        <f>IF(Cadastro_Cargas!$E$5=0,0,IF(Perfil_Area!$U$15=0,0,MIN(Cadastro_Cargas!$E$5,MAX(Cadastro_Cargas!$F$5,Perfil_Area!$U$15*RANDBETWEEN(85,115)/100))))</f>
        <v>0.18</v>
      </c>
    </row>
    <row r="7986" ht="15.0" customHeight="1">
      <c r="A7986" s="45">
        <v>45681.75</v>
      </c>
      <c r="B7986" s="35">
        <v>18.0</v>
      </c>
      <c r="C7986" s="35" t="s">
        <v>128</v>
      </c>
      <c r="D7986" s="39" t="s">
        <v>31</v>
      </c>
      <c r="E7986" s="35" t="s">
        <v>174</v>
      </c>
      <c r="F7986" s="46">
        <f>IF(Cadastro_Cargas!$E$6=0,0,IF(Perfil_Area!$U$3=0,0,MIN(Cadastro_Cargas!$E$6,MAX(Cadastro_Cargas!$F$6,Perfil_Area!$U$3*RANDBETWEEN(85,115)/100))))</f>
        <v>0.606</v>
      </c>
    </row>
    <row r="7987" ht="15.0" customHeight="1">
      <c r="A7987" s="45">
        <v>45681.75</v>
      </c>
      <c r="B7987" s="35">
        <v>18.0</v>
      </c>
      <c r="C7987" s="35" t="s">
        <v>128</v>
      </c>
      <c r="D7987" s="40" t="s">
        <v>44</v>
      </c>
      <c r="E7987" s="35" t="s">
        <v>174</v>
      </c>
      <c r="F7987" s="46">
        <f>IF(Cadastro_Cargas!$E$7=0,0,IF(Perfil_Area!$U$5=0,0,MIN(Cadastro_Cargas!$E$7,MAX(Cadastro_Cargas!$F$7,Perfil_Area!$U$5*RANDBETWEEN(85,115)/100))))</f>
        <v>0.354</v>
      </c>
    </row>
    <row r="7988" ht="15.0" customHeight="1">
      <c r="A7988" s="45">
        <v>45681.75</v>
      </c>
      <c r="B7988" s="35">
        <v>18.0</v>
      </c>
      <c r="C7988" s="35" t="s">
        <v>128</v>
      </c>
      <c r="D7988" s="41" t="s">
        <v>56</v>
      </c>
      <c r="E7988" s="35" t="s">
        <v>174</v>
      </c>
      <c r="F7988" s="46">
        <f>IF(Cadastro_Cargas!$E$8=0,0,IF(Perfil_Area!$U$7=0,0,MIN(Cadastro_Cargas!$E$8,MAX(Cadastro_Cargas!$F$8,Perfil_Area!$U$7*RANDBETWEEN(85,115)/100))))</f>
        <v>0.176</v>
      </c>
    </row>
    <row r="7989" ht="15.0" customHeight="1">
      <c r="A7989" s="45">
        <v>45681.75</v>
      </c>
      <c r="B7989" s="35">
        <v>18.0</v>
      </c>
      <c r="C7989" s="35" t="s">
        <v>129</v>
      </c>
      <c r="D7989" s="36" t="s">
        <v>104</v>
      </c>
      <c r="E7989" s="35" t="s">
        <v>173</v>
      </c>
      <c r="F7989" s="46">
        <f>IF(Cadastro_Cargas!$E$9=0,0,IF(Perfil_Area!$U$10=0,0,MIN(Cadastro_Cargas!$E$9,MAX(Cadastro_Cargas!$F$9,Perfil_Area!$U$10*RANDBETWEEN(85,115)/100))))</f>
        <v>0</v>
      </c>
    </row>
    <row r="7990" ht="15.0" customHeight="1">
      <c r="A7990" s="45">
        <v>45681.75</v>
      </c>
      <c r="B7990" s="35">
        <v>18.0</v>
      </c>
      <c r="C7990" s="35" t="s">
        <v>129</v>
      </c>
      <c r="D7990" s="36" t="s">
        <v>105</v>
      </c>
      <c r="E7990" s="35" t="s">
        <v>173</v>
      </c>
      <c r="F7990" s="46">
        <f>IF(Cadastro_Cargas!$E$10=0,0,IF(Perfil_Area!$U$12=0,0,MIN(Cadastro_Cargas!$E$10,MAX(Cadastro_Cargas!$F$10,Perfil_Area!$U$12*RANDBETWEEN(85,115)/100))))</f>
        <v>0</v>
      </c>
    </row>
    <row r="7991" ht="15.0" customHeight="1">
      <c r="A7991" s="45">
        <v>45681.75</v>
      </c>
      <c r="B7991" s="35">
        <v>18.0</v>
      </c>
      <c r="C7991" s="35" t="s">
        <v>129</v>
      </c>
      <c r="D7991" s="36" t="s">
        <v>106</v>
      </c>
      <c r="E7991" s="35" t="s">
        <v>173</v>
      </c>
      <c r="F7991" s="46">
        <f>IF(Cadastro_Cargas!$E$11=0,0,IF(Perfil_Area!$U$14=0,0,MIN(Cadastro_Cargas!$E$11,MAX(Cadastro_Cargas!$F$11,Perfil_Area!$U$14*RANDBETWEEN(85,115)/100))))</f>
        <v>2.331031204</v>
      </c>
    </row>
    <row r="7992" ht="15.0" customHeight="1">
      <c r="A7992" s="45">
        <v>45681.75</v>
      </c>
      <c r="B7992" s="35">
        <v>18.0</v>
      </c>
      <c r="C7992" s="35" t="s">
        <v>129</v>
      </c>
      <c r="D7992" s="36" t="s">
        <v>107</v>
      </c>
      <c r="E7992" s="35" t="s">
        <v>173</v>
      </c>
      <c r="F7992" s="46">
        <f>IF(Cadastro_Cargas!$E$12=0,0,IF(Perfil_Area!$U$16=0,0,MIN(Cadastro_Cargas!$E$12,MAX(Cadastro_Cargas!$F$12,Perfil_Area!$U$16*RANDBETWEEN(85,115)/100))))</f>
        <v>0.182</v>
      </c>
    </row>
    <row r="7993" ht="15.0" customHeight="1">
      <c r="A7993" s="45">
        <v>45681.75</v>
      </c>
      <c r="B7993" s="35">
        <v>18.0</v>
      </c>
      <c r="C7993" s="35" t="s">
        <v>129</v>
      </c>
      <c r="D7993" s="39" t="s">
        <v>31</v>
      </c>
      <c r="E7993" s="35" t="s">
        <v>174</v>
      </c>
      <c r="F7993" s="46">
        <f>IF(Cadastro_Cargas!$E$13=0,0,IF(Perfil_Area!$U$4=0,0,MIN(Cadastro_Cargas!$E$13,MAX(Cadastro_Cargas!$F$13,Perfil_Area!$U$4*RANDBETWEEN(85,115)/100))))</f>
        <v>1.1175</v>
      </c>
    </row>
    <row r="7994" ht="15.0" customHeight="1">
      <c r="A7994" s="45">
        <v>45681.75</v>
      </c>
      <c r="B7994" s="35">
        <v>18.0</v>
      </c>
      <c r="C7994" s="35" t="s">
        <v>129</v>
      </c>
      <c r="D7994" s="40" t="s">
        <v>44</v>
      </c>
      <c r="E7994" s="35" t="s">
        <v>174</v>
      </c>
      <c r="F7994" s="46">
        <f>IF(Cadastro_Cargas!$E$14=0,0,IF(Perfil_Area!$U$6=0,0,MIN(Cadastro_Cargas!$E$14,MAX(Cadastro_Cargas!$F$14,Perfil_Area!$U$6*RANDBETWEEN(85,115)/100))))</f>
        <v>0.514</v>
      </c>
    </row>
    <row r="7995" ht="15.0" customHeight="1">
      <c r="A7995" s="45">
        <v>45681.75</v>
      </c>
      <c r="B7995" s="35">
        <v>18.0</v>
      </c>
      <c r="C7995" s="35" t="s">
        <v>129</v>
      </c>
      <c r="D7995" s="41" t="s">
        <v>56</v>
      </c>
      <c r="E7995" s="35" t="s">
        <v>174</v>
      </c>
      <c r="F7995" s="46">
        <f>IF(Cadastro_Cargas!$E$15=0,0,IF(Perfil_Area!$U$8=0,0,MIN(Cadastro_Cargas!$E$15,MAX(Cadastro_Cargas!$F$15,Perfil_Area!$U$8*RANDBETWEEN(85,115)/100))))</f>
        <v>0.336</v>
      </c>
    </row>
    <row r="7996" ht="15.0" customHeight="1">
      <c r="A7996" s="45">
        <v>45681.7916666667</v>
      </c>
      <c r="B7996" s="35">
        <v>19.0</v>
      </c>
      <c r="C7996" s="35" t="s">
        <v>128</v>
      </c>
      <c r="D7996" s="36" t="s">
        <v>104</v>
      </c>
      <c r="E7996" s="35" t="s">
        <v>173</v>
      </c>
      <c r="F7996" s="46">
        <f>IF(Cadastro_Cargas!$E$2=0,0,IF(Perfil_Area!$V$9=0,0,MIN(Cadastro_Cargas!$E$2,MAX(Cadastro_Cargas!$F$2,Perfil_Area!$V$9*RANDBETWEEN(85,115)/100))))</f>
        <v>0</v>
      </c>
    </row>
    <row r="7997" ht="15.0" customHeight="1">
      <c r="A7997" s="45">
        <v>45681.7916666667</v>
      </c>
      <c r="B7997" s="35">
        <v>19.0</v>
      </c>
      <c r="C7997" s="35" t="s">
        <v>128</v>
      </c>
      <c r="D7997" s="36" t="s">
        <v>105</v>
      </c>
      <c r="E7997" s="35" t="s">
        <v>173</v>
      </c>
      <c r="F7997" s="46">
        <f>IF(Cadastro_Cargas!$E$3=0,0,IF(Perfil_Area!$V$11=0,0,MIN(Cadastro_Cargas!$E$3,MAX(Cadastro_Cargas!$F$3,Perfil_Area!$V$11*RANDBETWEEN(85,115)/100))))</f>
        <v>0</v>
      </c>
    </row>
    <row r="7998" ht="15.0" customHeight="1">
      <c r="A7998" s="45">
        <v>45681.7916666667</v>
      </c>
      <c r="B7998" s="35">
        <v>19.0</v>
      </c>
      <c r="C7998" s="35" t="s">
        <v>128</v>
      </c>
      <c r="D7998" s="36" t="s">
        <v>106</v>
      </c>
      <c r="E7998" s="35" t="s">
        <v>173</v>
      </c>
      <c r="F7998" s="46">
        <f>IF(Cadastro_Cargas!$E$4=0,0,IF(Perfil_Area!$V$13=0,0,MIN(Cadastro_Cargas!$E$4,MAX(Cadastro_Cargas!$F$4,Perfil_Area!$V$13*RANDBETWEEN(85,115)/100))))</f>
        <v>0</v>
      </c>
    </row>
    <row r="7999" ht="15.0" customHeight="1">
      <c r="A7999" s="45">
        <v>45681.7916666667</v>
      </c>
      <c r="B7999" s="35">
        <v>19.0</v>
      </c>
      <c r="C7999" s="35" t="s">
        <v>128</v>
      </c>
      <c r="D7999" s="36" t="s">
        <v>107</v>
      </c>
      <c r="E7999" s="35" t="s">
        <v>173</v>
      </c>
      <c r="F7999" s="46">
        <f>IF(Cadastro_Cargas!$E$5=0,0,IF(Perfil_Area!$V$15=0,0,MIN(Cadastro_Cargas!$E$5,MAX(Cadastro_Cargas!$F$5,Perfil_Area!$V$15*RANDBETWEEN(85,115)/100))))</f>
        <v>0.194</v>
      </c>
    </row>
    <row r="8000" ht="15.0" customHeight="1">
      <c r="A8000" s="45">
        <v>45681.7916666667</v>
      </c>
      <c r="B8000" s="35">
        <v>19.0</v>
      </c>
      <c r="C8000" s="35" t="s">
        <v>128</v>
      </c>
      <c r="D8000" s="39" t="s">
        <v>31</v>
      </c>
      <c r="E8000" s="35" t="s">
        <v>174</v>
      </c>
      <c r="F8000" s="46">
        <f>IF(Cadastro_Cargas!$E$6=0,0,IF(Perfil_Area!$V$3=0,0,MIN(Cadastro_Cargas!$E$6,MAX(Cadastro_Cargas!$F$6,Perfil_Area!$V$3*RANDBETWEEN(85,115)/100))))</f>
        <v>0.606</v>
      </c>
    </row>
    <row r="8001" ht="15.0" customHeight="1">
      <c r="A8001" s="45">
        <v>45681.7916666667</v>
      </c>
      <c r="B8001" s="35">
        <v>19.0</v>
      </c>
      <c r="C8001" s="35" t="s">
        <v>128</v>
      </c>
      <c r="D8001" s="40" t="s">
        <v>44</v>
      </c>
      <c r="E8001" s="35" t="s">
        <v>174</v>
      </c>
      <c r="F8001" s="46">
        <f>IF(Cadastro_Cargas!$E$7=0,0,IF(Perfil_Area!$V$5=0,0,MIN(Cadastro_Cargas!$E$7,MAX(Cadastro_Cargas!$F$7,Perfil_Area!$V$5*RANDBETWEEN(85,115)/100))))</f>
        <v>0.354</v>
      </c>
    </row>
    <row r="8002" ht="15.0" customHeight="1">
      <c r="A8002" s="45">
        <v>45681.7916666667</v>
      </c>
      <c r="B8002" s="35">
        <v>19.0</v>
      </c>
      <c r="C8002" s="35" t="s">
        <v>128</v>
      </c>
      <c r="D8002" s="41" t="s">
        <v>56</v>
      </c>
      <c r="E8002" s="35" t="s">
        <v>174</v>
      </c>
      <c r="F8002" s="46">
        <f>IF(Cadastro_Cargas!$E$8=0,0,IF(Perfil_Area!$V$7=0,0,MIN(Cadastro_Cargas!$E$8,MAX(Cadastro_Cargas!$F$8,Perfil_Area!$V$7*RANDBETWEEN(85,115)/100))))</f>
        <v>0.176</v>
      </c>
    </row>
    <row r="8003" ht="15.0" customHeight="1">
      <c r="A8003" s="45">
        <v>45681.7916666667</v>
      </c>
      <c r="B8003" s="35">
        <v>19.0</v>
      </c>
      <c r="C8003" s="35" t="s">
        <v>129</v>
      </c>
      <c r="D8003" s="36" t="s">
        <v>104</v>
      </c>
      <c r="E8003" s="35" t="s">
        <v>173</v>
      </c>
      <c r="F8003" s="46">
        <f>IF(Cadastro_Cargas!$E$9=0,0,IF(Perfil_Area!$V$10=0,0,MIN(Cadastro_Cargas!$E$9,MAX(Cadastro_Cargas!$F$9,Perfil_Area!$V$10*RANDBETWEEN(85,115)/100))))</f>
        <v>0</v>
      </c>
    </row>
    <row r="8004" ht="15.0" customHeight="1">
      <c r="A8004" s="45">
        <v>45681.7916666667</v>
      </c>
      <c r="B8004" s="35">
        <v>19.0</v>
      </c>
      <c r="C8004" s="35" t="s">
        <v>129</v>
      </c>
      <c r="D8004" s="36" t="s">
        <v>105</v>
      </c>
      <c r="E8004" s="35" t="s">
        <v>173</v>
      </c>
      <c r="F8004" s="46">
        <f>IF(Cadastro_Cargas!$E$10=0,0,IF(Perfil_Area!$V$12=0,0,MIN(Cadastro_Cargas!$E$10,MAX(Cadastro_Cargas!$F$10,Perfil_Area!$V$12*RANDBETWEEN(85,115)/100))))</f>
        <v>0</v>
      </c>
    </row>
    <row r="8005" ht="15.0" customHeight="1">
      <c r="A8005" s="45">
        <v>45681.7916666667</v>
      </c>
      <c r="B8005" s="35">
        <v>19.0</v>
      </c>
      <c r="C8005" s="35" t="s">
        <v>129</v>
      </c>
      <c r="D8005" s="36" t="s">
        <v>106</v>
      </c>
      <c r="E8005" s="35" t="s">
        <v>173</v>
      </c>
      <c r="F8005" s="46">
        <f>IF(Cadastro_Cargas!$E$11=0,0,IF(Perfil_Area!$V$14=0,0,MIN(Cadastro_Cargas!$E$11,MAX(Cadastro_Cargas!$F$11,Perfil_Area!$V$14*RANDBETWEEN(85,115)/100))))</f>
        <v>2.367013373</v>
      </c>
    </row>
    <row r="8006" ht="15.0" customHeight="1">
      <c r="A8006" s="45">
        <v>45681.7916666667</v>
      </c>
      <c r="B8006" s="35">
        <v>19.0</v>
      </c>
      <c r="C8006" s="35" t="s">
        <v>129</v>
      </c>
      <c r="D8006" s="36" t="s">
        <v>107</v>
      </c>
      <c r="E8006" s="35" t="s">
        <v>173</v>
      </c>
      <c r="F8006" s="46">
        <f>IF(Cadastro_Cargas!$E$12=0,0,IF(Perfil_Area!$V$16=0,0,MIN(Cadastro_Cargas!$E$12,MAX(Cadastro_Cargas!$F$12,Perfil_Area!$V$16*RANDBETWEEN(85,115)/100))))</f>
        <v>0.2</v>
      </c>
    </row>
    <row r="8007" ht="15.0" customHeight="1">
      <c r="A8007" s="45">
        <v>45681.7916666667</v>
      </c>
      <c r="B8007" s="35">
        <v>19.0</v>
      </c>
      <c r="C8007" s="35" t="s">
        <v>129</v>
      </c>
      <c r="D8007" s="39" t="s">
        <v>31</v>
      </c>
      <c r="E8007" s="35" t="s">
        <v>174</v>
      </c>
      <c r="F8007" s="46">
        <f>IF(Cadastro_Cargas!$E$13=0,0,IF(Perfil_Area!$V$4=0,0,MIN(Cadastro_Cargas!$E$13,MAX(Cadastro_Cargas!$F$13,Perfil_Area!$V$4*RANDBETWEEN(85,115)/100))))</f>
        <v>1.1175</v>
      </c>
    </row>
    <row r="8008" ht="15.0" customHeight="1">
      <c r="A8008" s="45">
        <v>45681.7916666667</v>
      </c>
      <c r="B8008" s="35">
        <v>19.0</v>
      </c>
      <c r="C8008" s="35" t="s">
        <v>129</v>
      </c>
      <c r="D8008" s="40" t="s">
        <v>44</v>
      </c>
      <c r="E8008" s="35" t="s">
        <v>174</v>
      </c>
      <c r="F8008" s="46">
        <f>IF(Cadastro_Cargas!$E$14=0,0,IF(Perfil_Area!$V$6=0,0,MIN(Cadastro_Cargas!$E$14,MAX(Cadastro_Cargas!$F$14,Perfil_Area!$V$6*RANDBETWEEN(85,115)/100))))</f>
        <v>0.514</v>
      </c>
    </row>
    <row r="8009" ht="15.0" customHeight="1">
      <c r="A8009" s="45">
        <v>45681.7916666667</v>
      </c>
      <c r="B8009" s="35">
        <v>19.0</v>
      </c>
      <c r="C8009" s="35" t="s">
        <v>129</v>
      </c>
      <c r="D8009" s="41" t="s">
        <v>56</v>
      </c>
      <c r="E8009" s="35" t="s">
        <v>174</v>
      </c>
      <c r="F8009" s="46">
        <f>IF(Cadastro_Cargas!$E$15=0,0,IF(Perfil_Area!$V$8=0,0,MIN(Cadastro_Cargas!$E$15,MAX(Cadastro_Cargas!$F$15,Perfil_Area!$V$8*RANDBETWEEN(85,115)/100))))</f>
        <v>0.336</v>
      </c>
    </row>
    <row r="8010" ht="15.0" customHeight="1">
      <c r="A8010" s="45">
        <v>45681.8333333333</v>
      </c>
      <c r="B8010" s="35">
        <v>20.0</v>
      </c>
      <c r="C8010" s="35" t="s">
        <v>128</v>
      </c>
      <c r="D8010" s="36" t="s">
        <v>104</v>
      </c>
      <c r="E8010" s="35" t="s">
        <v>173</v>
      </c>
      <c r="F8010" s="46">
        <f>IF(Cadastro_Cargas!$E$2=0,0,IF(Perfil_Area!$W$9=0,0,MIN(Cadastro_Cargas!$E$2,MAX(Cadastro_Cargas!$F$2,Perfil_Area!$W$9*RANDBETWEEN(85,115)/100))))</f>
        <v>4</v>
      </c>
    </row>
    <row r="8011" ht="15.0" customHeight="1">
      <c r="A8011" s="45">
        <v>45681.8333333333</v>
      </c>
      <c r="B8011" s="35">
        <v>20.0</v>
      </c>
      <c r="C8011" s="35" t="s">
        <v>128</v>
      </c>
      <c r="D8011" s="36" t="s">
        <v>105</v>
      </c>
      <c r="E8011" s="35" t="s">
        <v>173</v>
      </c>
      <c r="F8011" s="46">
        <f>IF(Cadastro_Cargas!$E$3=0,0,IF(Perfil_Area!$W$11=0,0,MIN(Cadastro_Cargas!$E$3,MAX(Cadastro_Cargas!$F$3,Perfil_Area!$W$11*RANDBETWEEN(85,115)/100))))</f>
        <v>0</v>
      </c>
    </row>
    <row r="8012" ht="15.0" customHeight="1">
      <c r="A8012" s="45">
        <v>45681.8333333333</v>
      </c>
      <c r="B8012" s="35">
        <v>20.0</v>
      </c>
      <c r="C8012" s="35" t="s">
        <v>128</v>
      </c>
      <c r="D8012" s="36" t="s">
        <v>106</v>
      </c>
      <c r="E8012" s="35" t="s">
        <v>173</v>
      </c>
      <c r="F8012" s="46">
        <f>IF(Cadastro_Cargas!$E$4=0,0,IF(Perfil_Area!$W$13=0,0,MIN(Cadastro_Cargas!$E$4,MAX(Cadastro_Cargas!$F$4,Perfil_Area!$W$13*RANDBETWEEN(85,115)/100))))</f>
        <v>0</v>
      </c>
    </row>
    <row r="8013" ht="15.0" customHeight="1">
      <c r="A8013" s="45">
        <v>45681.8333333333</v>
      </c>
      <c r="B8013" s="35">
        <v>20.0</v>
      </c>
      <c r="C8013" s="35" t="s">
        <v>128</v>
      </c>
      <c r="D8013" s="36" t="s">
        <v>107</v>
      </c>
      <c r="E8013" s="35" t="s">
        <v>173</v>
      </c>
      <c r="F8013" s="46">
        <f>IF(Cadastro_Cargas!$E$5=0,0,IF(Perfil_Area!$W$15=0,0,MIN(Cadastro_Cargas!$E$5,MAX(Cadastro_Cargas!$F$5,Perfil_Area!$W$15*RANDBETWEEN(85,115)/100))))</f>
        <v>0.192</v>
      </c>
    </row>
    <row r="8014" ht="15.0" customHeight="1">
      <c r="A8014" s="45">
        <v>45681.8333333333</v>
      </c>
      <c r="B8014" s="35">
        <v>20.0</v>
      </c>
      <c r="C8014" s="35" t="s">
        <v>128</v>
      </c>
      <c r="D8014" s="39" t="s">
        <v>31</v>
      </c>
      <c r="E8014" s="35" t="s">
        <v>174</v>
      </c>
      <c r="F8014" s="46">
        <f>IF(Cadastro_Cargas!$E$6=0,0,IF(Perfil_Area!$W$3=0,0,MIN(Cadastro_Cargas!$E$6,MAX(Cadastro_Cargas!$F$6,Perfil_Area!$W$3*RANDBETWEEN(85,115)/100))))</f>
        <v>0.606</v>
      </c>
    </row>
    <row r="8015" ht="15.0" customHeight="1">
      <c r="A8015" s="45">
        <v>45681.8333333333</v>
      </c>
      <c r="B8015" s="35">
        <v>20.0</v>
      </c>
      <c r="C8015" s="35" t="s">
        <v>128</v>
      </c>
      <c r="D8015" s="40" t="s">
        <v>44</v>
      </c>
      <c r="E8015" s="35" t="s">
        <v>174</v>
      </c>
      <c r="F8015" s="46">
        <f>IF(Cadastro_Cargas!$E$7=0,0,IF(Perfil_Area!$W$5=0,0,MIN(Cadastro_Cargas!$E$7,MAX(Cadastro_Cargas!$F$7,Perfil_Area!$W$5*RANDBETWEEN(85,115)/100))))</f>
        <v>0.314</v>
      </c>
    </row>
    <row r="8016" ht="15.0" customHeight="1">
      <c r="A8016" s="45">
        <v>45681.8333333333</v>
      </c>
      <c r="B8016" s="35">
        <v>20.0</v>
      </c>
      <c r="C8016" s="35" t="s">
        <v>128</v>
      </c>
      <c r="D8016" s="41" t="s">
        <v>56</v>
      </c>
      <c r="E8016" s="35" t="s">
        <v>174</v>
      </c>
      <c r="F8016" s="46">
        <f>IF(Cadastro_Cargas!$E$8=0,0,IF(Perfil_Area!$W$7=0,0,MIN(Cadastro_Cargas!$E$8,MAX(Cadastro_Cargas!$F$8,Perfil_Area!$W$7*RANDBETWEEN(85,115)/100))))</f>
        <v>0.176</v>
      </c>
    </row>
    <row r="8017" ht="15.0" customHeight="1">
      <c r="A8017" s="45">
        <v>45681.8333333333</v>
      </c>
      <c r="B8017" s="35">
        <v>20.0</v>
      </c>
      <c r="C8017" s="35" t="s">
        <v>129</v>
      </c>
      <c r="D8017" s="36" t="s">
        <v>104</v>
      </c>
      <c r="E8017" s="35" t="s">
        <v>173</v>
      </c>
      <c r="F8017" s="46">
        <f>IF(Cadastro_Cargas!$E$9=0,0,IF(Perfil_Area!$W$10=0,0,MIN(Cadastro_Cargas!$E$9,MAX(Cadastro_Cargas!$F$9,Perfil_Area!$W$10*RANDBETWEEN(85,115)/100))))</f>
        <v>7.92</v>
      </c>
    </row>
    <row r="8018" ht="15.0" customHeight="1">
      <c r="A8018" s="45">
        <v>45681.8333333333</v>
      </c>
      <c r="B8018" s="35">
        <v>20.0</v>
      </c>
      <c r="C8018" s="35" t="s">
        <v>129</v>
      </c>
      <c r="D8018" s="36" t="s">
        <v>105</v>
      </c>
      <c r="E8018" s="35" t="s">
        <v>173</v>
      </c>
      <c r="F8018" s="46">
        <f>IF(Cadastro_Cargas!$E$10=0,0,IF(Perfil_Area!$W$12=0,0,MIN(Cadastro_Cargas!$E$10,MAX(Cadastro_Cargas!$F$10,Perfil_Area!$W$12*RANDBETWEEN(85,115)/100))))</f>
        <v>17.248</v>
      </c>
    </row>
    <row r="8019" ht="15.0" customHeight="1">
      <c r="A8019" s="45">
        <v>45681.8333333333</v>
      </c>
      <c r="B8019" s="35">
        <v>20.0</v>
      </c>
      <c r="C8019" s="35" t="s">
        <v>129</v>
      </c>
      <c r="D8019" s="36" t="s">
        <v>106</v>
      </c>
      <c r="E8019" s="35" t="s">
        <v>173</v>
      </c>
      <c r="F8019" s="46">
        <f>IF(Cadastro_Cargas!$E$11=0,0,IF(Perfil_Area!$W$14=0,0,MIN(Cadastro_Cargas!$E$11,MAX(Cadastro_Cargas!$F$11,Perfil_Area!$W$14*RANDBETWEEN(85,115)/100))))</f>
        <v>2.015090639</v>
      </c>
    </row>
    <row r="8020" ht="15.0" customHeight="1">
      <c r="A8020" s="45">
        <v>45681.8333333333</v>
      </c>
      <c r="B8020" s="35">
        <v>20.0</v>
      </c>
      <c r="C8020" s="35" t="s">
        <v>129</v>
      </c>
      <c r="D8020" s="36" t="s">
        <v>107</v>
      </c>
      <c r="E8020" s="35" t="s">
        <v>173</v>
      </c>
      <c r="F8020" s="46">
        <f>IF(Cadastro_Cargas!$E$12=0,0,IF(Perfil_Area!$W$16=0,0,MIN(Cadastro_Cargas!$E$12,MAX(Cadastro_Cargas!$F$12,Perfil_Area!$W$16*RANDBETWEEN(85,115)/100))))</f>
        <v>0.188</v>
      </c>
    </row>
    <row r="8021" ht="15.0" customHeight="1">
      <c r="A8021" s="45">
        <v>45681.8333333333</v>
      </c>
      <c r="B8021" s="35">
        <v>20.0</v>
      </c>
      <c r="C8021" s="35" t="s">
        <v>129</v>
      </c>
      <c r="D8021" s="39" t="s">
        <v>31</v>
      </c>
      <c r="E8021" s="35" t="s">
        <v>174</v>
      </c>
      <c r="F8021" s="46">
        <f>IF(Cadastro_Cargas!$E$13=0,0,IF(Perfil_Area!$W$4=0,0,MIN(Cadastro_Cargas!$E$13,MAX(Cadastro_Cargas!$F$13,Perfil_Area!$W$4*RANDBETWEEN(85,115)/100))))</f>
        <v>1.1175</v>
      </c>
    </row>
    <row r="8022" ht="15.0" customHeight="1">
      <c r="A8022" s="45">
        <v>45681.8333333333</v>
      </c>
      <c r="B8022" s="35">
        <v>20.0</v>
      </c>
      <c r="C8022" s="35" t="s">
        <v>129</v>
      </c>
      <c r="D8022" s="40" t="s">
        <v>44</v>
      </c>
      <c r="E8022" s="35" t="s">
        <v>174</v>
      </c>
      <c r="F8022" s="46">
        <f>IF(Cadastro_Cargas!$E$14=0,0,IF(Perfil_Area!$W$6=0,0,MIN(Cadastro_Cargas!$E$14,MAX(Cadastro_Cargas!$F$14,Perfil_Area!$W$6*RANDBETWEEN(85,115)/100))))</f>
        <v>0.44946</v>
      </c>
    </row>
    <row r="8023" ht="15.0" customHeight="1">
      <c r="A8023" s="45">
        <v>45681.8333333333</v>
      </c>
      <c r="B8023" s="35">
        <v>20.0</v>
      </c>
      <c r="C8023" s="35" t="s">
        <v>129</v>
      </c>
      <c r="D8023" s="41" t="s">
        <v>56</v>
      </c>
      <c r="E8023" s="35" t="s">
        <v>174</v>
      </c>
      <c r="F8023" s="46">
        <f>IF(Cadastro_Cargas!$E$15=0,0,IF(Perfil_Area!$W$8=0,0,MIN(Cadastro_Cargas!$E$15,MAX(Cadastro_Cargas!$F$15,Perfil_Area!$W$8*RANDBETWEEN(85,115)/100))))</f>
        <v>0.336</v>
      </c>
    </row>
    <row r="8024" ht="15.0" customHeight="1">
      <c r="A8024" s="45">
        <v>45681.875</v>
      </c>
      <c r="B8024" s="35">
        <v>21.0</v>
      </c>
      <c r="C8024" s="35" t="s">
        <v>128</v>
      </c>
      <c r="D8024" s="36" t="s">
        <v>104</v>
      </c>
      <c r="E8024" s="35" t="s">
        <v>173</v>
      </c>
      <c r="F8024" s="46">
        <f>IF(Cadastro_Cargas!$E$2=0,0,IF(Perfil_Area!$X$9=0,0,MIN(Cadastro_Cargas!$E$2,MAX(Cadastro_Cargas!$F$2,Perfil_Area!$X$9*RANDBETWEEN(85,115)/100))))</f>
        <v>4</v>
      </c>
    </row>
    <row r="8025" ht="15.0" customHeight="1">
      <c r="A8025" s="45">
        <v>45681.875</v>
      </c>
      <c r="B8025" s="35">
        <v>21.0</v>
      </c>
      <c r="C8025" s="35" t="s">
        <v>128</v>
      </c>
      <c r="D8025" s="36" t="s">
        <v>105</v>
      </c>
      <c r="E8025" s="35" t="s">
        <v>173</v>
      </c>
      <c r="F8025" s="46">
        <f>IF(Cadastro_Cargas!$E$3=0,0,IF(Perfil_Area!$X$11=0,0,MIN(Cadastro_Cargas!$E$3,MAX(Cadastro_Cargas!$F$3,Perfil_Area!$X$11*RANDBETWEEN(85,115)/100))))</f>
        <v>0</v>
      </c>
    </row>
    <row r="8026" ht="15.0" customHeight="1">
      <c r="A8026" s="45">
        <v>45681.875</v>
      </c>
      <c r="B8026" s="35">
        <v>21.0</v>
      </c>
      <c r="C8026" s="35" t="s">
        <v>128</v>
      </c>
      <c r="D8026" s="36" t="s">
        <v>106</v>
      </c>
      <c r="E8026" s="35" t="s">
        <v>173</v>
      </c>
      <c r="F8026" s="46">
        <f>IF(Cadastro_Cargas!$E$4=0,0,IF(Perfil_Area!$X$13=0,0,MIN(Cadastro_Cargas!$E$4,MAX(Cadastro_Cargas!$F$4,Perfil_Area!$X$13*RANDBETWEEN(85,115)/100))))</f>
        <v>0</v>
      </c>
    </row>
    <row r="8027" ht="15.0" customHeight="1">
      <c r="A8027" s="45">
        <v>45681.875</v>
      </c>
      <c r="B8027" s="35">
        <v>21.0</v>
      </c>
      <c r="C8027" s="35" t="s">
        <v>128</v>
      </c>
      <c r="D8027" s="36" t="s">
        <v>107</v>
      </c>
      <c r="E8027" s="35" t="s">
        <v>173</v>
      </c>
      <c r="F8027" s="46">
        <f>IF(Cadastro_Cargas!$E$5=0,0,IF(Perfil_Area!$X$15=0,0,MIN(Cadastro_Cargas!$E$5,MAX(Cadastro_Cargas!$F$5,Perfil_Area!$X$15*RANDBETWEEN(85,115)/100))))</f>
        <v>0.196</v>
      </c>
    </row>
    <row r="8028" ht="15.0" customHeight="1">
      <c r="A8028" s="45">
        <v>45681.875</v>
      </c>
      <c r="B8028" s="35">
        <v>21.0</v>
      </c>
      <c r="C8028" s="35" t="s">
        <v>128</v>
      </c>
      <c r="D8028" s="39" t="s">
        <v>31</v>
      </c>
      <c r="E8028" s="35" t="s">
        <v>174</v>
      </c>
      <c r="F8028" s="46">
        <f>IF(Cadastro_Cargas!$E$6=0,0,IF(Perfil_Area!$X$3=0,0,MIN(Cadastro_Cargas!$E$6,MAX(Cadastro_Cargas!$F$6,Perfil_Area!$X$3*RANDBETWEEN(85,115)/100))))</f>
        <v>0.606</v>
      </c>
    </row>
    <row r="8029" ht="15.0" customHeight="1">
      <c r="A8029" s="45">
        <v>45681.875</v>
      </c>
      <c r="B8029" s="35">
        <v>21.0</v>
      </c>
      <c r="C8029" s="35" t="s">
        <v>128</v>
      </c>
      <c r="D8029" s="40" t="s">
        <v>44</v>
      </c>
      <c r="E8029" s="35" t="s">
        <v>174</v>
      </c>
      <c r="F8029" s="46">
        <f>IF(Cadastro_Cargas!$E$7=0,0,IF(Perfil_Area!$X$5=0,0,MIN(Cadastro_Cargas!$E$7,MAX(Cadastro_Cargas!$F$7,Perfil_Area!$X$5*RANDBETWEEN(85,115)/100))))</f>
        <v>0.29866</v>
      </c>
    </row>
    <row r="8030" ht="15.0" customHeight="1">
      <c r="A8030" s="45">
        <v>45681.875</v>
      </c>
      <c r="B8030" s="35">
        <v>21.0</v>
      </c>
      <c r="C8030" s="35" t="s">
        <v>128</v>
      </c>
      <c r="D8030" s="41" t="s">
        <v>56</v>
      </c>
      <c r="E8030" s="35" t="s">
        <v>174</v>
      </c>
      <c r="F8030" s="46">
        <f>IF(Cadastro_Cargas!$E$8=0,0,IF(Perfil_Area!$X$7=0,0,MIN(Cadastro_Cargas!$E$8,MAX(Cadastro_Cargas!$F$8,Perfil_Area!$X$7*RANDBETWEEN(85,115)/100))))</f>
        <v>0.176</v>
      </c>
    </row>
    <row r="8031" ht="15.0" customHeight="1">
      <c r="A8031" s="45">
        <v>45681.875</v>
      </c>
      <c r="B8031" s="35">
        <v>21.0</v>
      </c>
      <c r="C8031" s="35" t="s">
        <v>129</v>
      </c>
      <c r="D8031" s="36" t="s">
        <v>104</v>
      </c>
      <c r="E8031" s="35" t="s">
        <v>173</v>
      </c>
      <c r="F8031" s="46">
        <f>IF(Cadastro_Cargas!$E$9=0,0,IF(Perfil_Area!$X$10=0,0,MIN(Cadastro_Cargas!$E$9,MAX(Cadastro_Cargas!$F$9,Perfil_Area!$X$10*RANDBETWEEN(85,115)/100))))</f>
        <v>7.92</v>
      </c>
    </row>
    <row r="8032" ht="15.0" customHeight="1">
      <c r="A8032" s="45">
        <v>45681.875</v>
      </c>
      <c r="B8032" s="35">
        <v>21.0</v>
      </c>
      <c r="C8032" s="35" t="s">
        <v>129</v>
      </c>
      <c r="D8032" s="36" t="s">
        <v>105</v>
      </c>
      <c r="E8032" s="35" t="s">
        <v>173</v>
      </c>
      <c r="F8032" s="46">
        <f>IF(Cadastro_Cargas!$E$10=0,0,IF(Perfil_Area!$X$12=0,0,MIN(Cadastro_Cargas!$E$10,MAX(Cadastro_Cargas!$F$10,Perfil_Area!$X$12*RANDBETWEEN(85,115)/100))))</f>
        <v>17.424</v>
      </c>
    </row>
    <row r="8033" ht="15.0" customHeight="1">
      <c r="A8033" s="45">
        <v>45681.875</v>
      </c>
      <c r="B8033" s="35">
        <v>21.0</v>
      </c>
      <c r="C8033" s="35" t="s">
        <v>129</v>
      </c>
      <c r="D8033" s="36" t="s">
        <v>106</v>
      </c>
      <c r="E8033" s="35" t="s">
        <v>173</v>
      </c>
      <c r="F8033" s="46">
        <f>IF(Cadastro_Cargas!$E$11=0,0,IF(Perfil_Area!$X$14=0,0,MIN(Cadastro_Cargas!$E$11,MAX(Cadastro_Cargas!$F$11,Perfil_Area!$X$14*RANDBETWEEN(85,115)/100))))</f>
        <v>2.367013373</v>
      </c>
    </row>
    <row r="8034" ht="15.0" customHeight="1">
      <c r="A8034" s="45">
        <v>45681.875</v>
      </c>
      <c r="B8034" s="35">
        <v>21.0</v>
      </c>
      <c r="C8034" s="35" t="s">
        <v>129</v>
      </c>
      <c r="D8034" s="36" t="s">
        <v>107</v>
      </c>
      <c r="E8034" s="35" t="s">
        <v>173</v>
      </c>
      <c r="F8034" s="46">
        <f>IF(Cadastro_Cargas!$E$12=0,0,IF(Perfil_Area!$X$16=0,0,MIN(Cadastro_Cargas!$E$12,MAX(Cadastro_Cargas!$F$12,Perfil_Area!$X$16*RANDBETWEEN(85,115)/100))))</f>
        <v>0.2</v>
      </c>
    </row>
    <row r="8035" ht="15.0" customHeight="1">
      <c r="A8035" s="45">
        <v>45681.875</v>
      </c>
      <c r="B8035" s="35">
        <v>21.0</v>
      </c>
      <c r="C8035" s="35" t="s">
        <v>129</v>
      </c>
      <c r="D8035" s="39" t="s">
        <v>31</v>
      </c>
      <c r="E8035" s="35" t="s">
        <v>174</v>
      </c>
      <c r="F8035" s="46">
        <f>IF(Cadastro_Cargas!$E$13=0,0,IF(Perfil_Area!$X$4=0,0,MIN(Cadastro_Cargas!$E$13,MAX(Cadastro_Cargas!$F$13,Perfil_Area!$X$4*RANDBETWEEN(85,115)/100))))</f>
        <v>1.1175</v>
      </c>
    </row>
    <row r="8036" ht="15.0" customHeight="1">
      <c r="A8036" s="45">
        <v>45681.875</v>
      </c>
      <c r="B8036" s="35">
        <v>21.0</v>
      </c>
      <c r="C8036" s="35" t="s">
        <v>129</v>
      </c>
      <c r="D8036" s="40" t="s">
        <v>44</v>
      </c>
      <c r="E8036" s="35" t="s">
        <v>174</v>
      </c>
      <c r="F8036" s="46">
        <f>IF(Cadastro_Cargas!$E$14=0,0,IF(Perfil_Area!$X$6=0,0,MIN(Cadastro_Cargas!$E$14,MAX(Cadastro_Cargas!$F$14,Perfil_Area!$X$6*RANDBETWEEN(85,115)/100))))</f>
        <v>0.42158</v>
      </c>
    </row>
    <row r="8037" ht="15.0" customHeight="1">
      <c r="A8037" s="45">
        <v>45681.875</v>
      </c>
      <c r="B8037" s="35">
        <v>21.0</v>
      </c>
      <c r="C8037" s="35" t="s">
        <v>129</v>
      </c>
      <c r="D8037" s="41" t="s">
        <v>56</v>
      </c>
      <c r="E8037" s="35" t="s">
        <v>174</v>
      </c>
      <c r="F8037" s="46">
        <f>IF(Cadastro_Cargas!$E$15=0,0,IF(Perfil_Area!$X$8=0,0,MIN(Cadastro_Cargas!$E$15,MAX(Cadastro_Cargas!$F$15,Perfil_Area!$X$8*RANDBETWEEN(85,115)/100))))</f>
        <v>0.336</v>
      </c>
    </row>
    <row r="8038" ht="15.0" customHeight="1">
      <c r="A8038" s="45">
        <v>45681.9166666667</v>
      </c>
      <c r="B8038" s="35">
        <v>22.0</v>
      </c>
      <c r="C8038" s="35" t="s">
        <v>128</v>
      </c>
      <c r="D8038" s="36" t="s">
        <v>104</v>
      </c>
      <c r="E8038" s="35" t="s">
        <v>173</v>
      </c>
      <c r="F8038" s="46">
        <f>IF(Cadastro_Cargas!$E$2=0,0,IF(Perfil_Area!$Y$9=0,0,MIN(Cadastro_Cargas!$E$2,MAX(Cadastro_Cargas!$F$2,Perfil_Area!$Y$9*RANDBETWEEN(85,115)/100))))</f>
        <v>4</v>
      </c>
    </row>
    <row r="8039" ht="15.0" customHeight="1">
      <c r="A8039" s="45">
        <v>45681.9166666667</v>
      </c>
      <c r="B8039" s="35">
        <v>22.0</v>
      </c>
      <c r="C8039" s="35" t="s">
        <v>128</v>
      </c>
      <c r="D8039" s="36" t="s">
        <v>105</v>
      </c>
      <c r="E8039" s="35" t="s">
        <v>173</v>
      </c>
      <c r="F8039" s="46">
        <f>IF(Cadastro_Cargas!$E$3=0,0,IF(Perfil_Area!$Y$11=0,0,MIN(Cadastro_Cargas!$E$3,MAX(Cadastro_Cargas!$F$3,Perfil_Area!$Y$11*RANDBETWEEN(85,115)/100))))</f>
        <v>0</v>
      </c>
    </row>
    <row r="8040" ht="15.0" customHeight="1">
      <c r="A8040" s="45">
        <v>45681.9166666667</v>
      </c>
      <c r="B8040" s="35">
        <v>22.0</v>
      </c>
      <c r="C8040" s="35" t="s">
        <v>128</v>
      </c>
      <c r="D8040" s="36" t="s">
        <v>106</v>
      </c>
      <c r="E8040" s="35" t="s">
        <v>173</v>
      </c>
      <c r="F8040" s="46">
        <f>IF(Cadastro_Cargas!$E$4=0,0,IF(Perfil_Area!$Y$13=0,0,MIN(Cadastro_Cargas!$E$4,MAX(Cadastro_Cargas!$F$4,Perfil_Area!$Y$13*RANDBETWEEN(85,115)/100))))</f>
        <v>0</v>
      </c>
    </row>
    <row r="8041" ht="15.0" customHeight="1">
      <c r="A8041" s="45">
        <v>45681.9166666667</v>
      </c>
      <c r="B8041" s="35">
        <v>22.0</v>
      </c>
      <c r="C8041" s="35" t="s">
        <v>128</v>
      </c>
      <c r="D8041" s="36" t="s">
        <v>107</v>
      </c>
      <c r="E8041" s="35" t="s">
        <v>173</v>
      </c>
      <c r="F8041" s="46">
        <f>IF(Cadastro_Cargas!$E$5=0,0,IF(Perfil_Area!$Y$15=0,0,MIN(Cadastro_Cargas!$E$5,MAX(Cadastro_Cargas!$F$5,Perfil_Area!$Y$15*RANDBETWEEN(85,115)/100))))</f>
        <v>0.2</v>
      </c>
    </row>
    <row r="8042" ht="15.0" customHeight="1">
      <c r="A8042" s="45">
        <v>45681.9166666667</v>
      </c>
      <c r="B8042" s="35">
        <v>22.0</v>
      </c>
      <c r="C8042" s="35" t="s">
        <v>128</v>
      </c>
      <c r="D8042" s="39" t="s">
        <v>31</v>
      </c>
      <c r="E8042" s="35" t="s">
        <v>174</v>
      </c>
      <c r="F8042" s="46">
        <f>IF(Cadastro_Cargas!$E$6=0,0,IF(Perfil_Area!$Y$3=0,0,MIN(Cadastro_Cargas!$E$6,MAX(Cadastro_Cargas!$F$6,Perfil_Area!$Y$3*RANDBETWEEN(85,115)/100))))</f>
        <v>0.606</v>
      </c>
    </row>
    <row r="8043" ht="15.0" customHeight="1">
      <c r="A8043" s="45">
        <v>45681.9166666667</v>
      </c>
      <c r="B8043" s="35">
        <v>22.0</v>
      </c>
      <c r="C8043" s="35" t="s">
        <v>128</v>
      </c>
      <c r="D8043" s="40" t="s">
        <v>44</v>
      </c>
      <c r="E8043" s="35" t="s">
        <v>174</v>
      </c>
      <c r="F8043" s="46">
        <f>IF(Cadastro_Cargas!$E$7=0,0,IF(Perfil_Area!$Y$5=0,0,MIN(Cadastro_Cargas!$E$7,MAX(Cadastro_Cargas!$F$7,Perfil_Area!$Y$5*RANDBETWEEN(85,115)/100))))</f>
        <v>0.30688</v>
      </c>
    </row>
    <row r="8044" ht="15.0" customHeight="1">
      <c r="A8044" s="45">
        <v>45681.9166666667</v>
      </c>
      <c r="B8044" s="35">
        <v>22.0</v>
      </c>
      <c r="C8044" s="35" t="s">
        <v>128</v>
      </c>
      <c r="D8044" s="41" t="s">
        <v>56</v>
      </c>
      <c r="E8044" s="35" t="s">
        <v>174</v>
      </c>
      <c r="F8044" s="46">
        <f>IF(Cadastro_Cargas!$E$8=0,0,IF(Perfil_Area!$Y$7=0,0,MIN(Cadastro_Cargas!$E$8,MAX(Cadastro_Cargas!$F$8,Perfil_Area!$Y$7*RANDBETWEEN(85,115)/100))))</f>
        <v>0.176</v>
      </c>
    </row>
    <row r="8045" ht="15.0" customHeight="1">
      <c r="A8045" s="45">
        <v>45681.9166666667</v>
      </c>
      <c r="B8045" s="35">
        <v>22.0</v>
      </c>
      <c r="C8045" s="35" t="s">
        <v>129</v>
      </c>
      <c r="D8045" s="36" t="s">
        <v>104</v>
      </c>
      <c r="E8045" s="35" t="s">
        <v>173</v>
      </c>
      <c r="F8045" s="46">
        <f>IF(Cadastro_Cargas!$E$9=0,0,IF(Perfil_Area!$Y$10=0,0,MIN(Cadastro_Cargas!$E$9,MAX(Cadastro_Cargas!$F$9,Perfil_Area!$Y$10*RANDBETWEEN(85,115)/100))))</f>
        <v>7.52</v>
      </c>
    </row>
    <row r="8046" ht="15.0" customHeight="1">
      <c r="A8046" s="45">
        <v>45681.9166666667</v>
      </c>
      <c r="B8046" s="35">
        <v>22.0</v>
      </c>
      <c r="C8046" s="35" t="s">
        <v>129</v>
      </c>
      <c r="D8046" s="36" t="s">
        <v>105</v>
      </c>
      <c r="E8046" s="35" t="s">
        <v>173</v>
      </c>
      <c r="F8046" s="46">
        <f>IF(Cadastro_Cargas!$E$10=0,0,IF(Perfil_Area!$Y$12=0,0,MIN(Cadastro_Cargas!$E$10,MAX(Cadastro_Cargas!$F$10,Perfil_Area!$Y$12*RANDBETWEEN(85,115)/100))))</f>
        <v>0</v>
      </c>
    </row>
    <row r="8047" ht="15.0" customHeight="1">
      <c r="A8047" s="45">
        <v>45681.9166666667</v>
      </c>
      <c r="B8047" s="35">
        <v>22.0</v>
      </c>
      <c r="C8047" s="35" t="s">
        <v>129</v>
      </c>
      <c r="D8047" s="36" t="s">
        <v>106</v>
      </c>
      <c r="E8047" s="35" t="s">
        <v>173</v>
      </c>
      <c r="F8047" s="46">
        <f>IF(Cadastro_Cargas!$E$11=0,0,IF(Perfil_Area!$Y$14=0,0,MIN(Cadastro_Cargas!$E$11,MAX(Cadastro_Cargas!$F$11,Perfil_Area!$Y$14*RANDBETWEEN(85,115)/100))))</f>
        <v>2.367013373</v>
      </c>
    </row>
    <row r="8048" ht="15.0" customHeight="1">
      <c r="A8048" s="45">
        <v>45681.9166666667</v>
      </c>
      <c r="B8048" s="35">
        <v>22.0</v>
      </c>
      <c r="C8048" s="35" t="s">
        <v>129</v>
      </c>
      <c r="D8048" s="36" t="s">
        <v>107</v>
      </c>
      <c r="E8048" s="35" t="s">
        <v>173</v>
      </c>
      <c r="F8048" s="46">
        <f>IF(Cadastro_Cargas!$E$12=0,0,IF(Perfil_Area!$Y$16=0,0,MIN(Cadastro_Cargas!$E$12,MAX(Cadastro_Cargas!$F$12,Perfil_Area!$Y$16*RANDBETWEEN(85,115)/100))))</f>
        <v>0.2</v>
      </c>
    </row>
    <row r="8049" ht="15.0" customHeight="1">
      <c r="A8049" s="45">
        <v>45681.9166666667</v>
      </c>
      <c r="B8049" s="35">
        <v>22.0</v>
      </c>
      <c r="C8049" s="35" t="s">
        <v>129</v>
      </c>
      <c r="D8049" s="39" t="s">
        <v>31</v>
      </c>
      <c r="E8049" s="35" t="s">
        <v>174</v>
      </c>
      <c r="F8049" s="46">
        <f>IF(Cadastro_Cargas!$E$13=0,0,IF(Perfil_Area!$Y$4=0,0,MIN(Cadastro_Cargas!$E$13,MAX(Cadastro_Cargas!$F$13,Perfil_Area!$Y$4*RANDBETWEEN(85,115)/100))))</f>
        <v>1.1175</v>
      </c>
    </row>
    <row r="8050" ht="15.0" customHeight="1">
      <c r="A8050" s="45">
        <v>45681.9166666667</v>
      </c>
      <c r="B8050" s="35">
        <v>22.0</v>
      </c>
      <c r="C8050" s="35" t="s">
        <v>129</v>
      </c>
      <c r="D8050" s="40" t="s">
        <v>44</v>
      </c>
      <c r="E8050" s="35" t="s">
        <v>174</v>
      </c>
      <c r="F8050" s="46">
        <f>IF(Cadastro_Cargas!$E$14=0,0,IF(Perfil_Area!$Y$6=0,0,MIN(Cadastro_Cargas!$E$14,MAX(Cadastro_Cargas!$F$14,Perfil_Area!$Y$6*RANDBETWEEN(85,115)/100))))</f>
        <v>0.4334</v>
      </c>
    </row>
    <row r="8051" ht="15.0" customHeight="1">
      <c r="A8051" s="45">
        <v>45681.9166666667</v>
      </c>
      <c r="B8051" s="35">
        <v>22.0</v>
      </c>
      <c r="C8051" s="35" t="s">
        <v>129</v>
      </c>
      <c r="D8051" s="41" t="s">
        <v>56</v>
      </c>
      <c r="E8051" s="35" t="s">
        <v>174</v>
      </c>
      <c r="F8051" s="46">
        <f>IF(Cadastro_Cargas!$E$15=0,0,IF(Perfil_Area!$Y$8=0,0,MIN(Cadastro_Cargas!$E$15,MAX(Cadastro_Cargas!$F$15,Perfil_Area!$Y$8*RANDBETWEEN(85,115)/100))))</f>
        <v>0.336</v>
      </c>
    </row>
    <row r="8052" ht="15.0" customHeight="1">
      <c r="A8052" s="45">
        <v>45681.9583333333</v>
      </c>
      <c r="B8052" s="35">
        <v>23.0</v>
      </c>
      <c r="C8052" s="35" t="s">
        <v>128</v>
      </c>
      <c r="D8052" s="36" t="s">
        <v>104</v>
      </c>
      <c r="E8052" s="35" t="s">
        <v>173</v>
      </c>
      <c r="F8052" s="46">
        <f>IF(Cadastro_Cargas!$E$2=0,0,IF(Perfil_Area!$Z$9=0,0,MIN(Cadastro_Cargas!$E$2,MAX(Cadastro_Cargas!$F$2,Perfil_Area!$Z$9*RANDBETWEEN(85,115)/100))))</f>
        <v>4</v>
      </c>
    </row>
    <row r="8053" ht="15.0" customHeight="1">
      <c r="A8053" s="45">
        <v>45681.9583333333</v>
      </c>
      <c r="B8053" s="35">
        <v>23.0</v>
      </c>
      <c r="C8053" s="35" t="s">
        <v>128</v>
      </c>
      <c r="D8053" s="36" t="s">
        <v>105</v>
      </c>
      <c r="E8053" s="35" t="s">
        <v>173</v>
      </c>
      <c r="F8053" s="46">
        <f>IF(Cadastro_Cargas!$E$3=0,0,IF(Perfil_Area!$Z$11=0,0,MIN(Cadastro_Cargas!$E$3,MAX(Cadastro_Cargas!$F$3,Perfil_Area!$Z$11*RANDBETWEEN(85,115)/100))))</f>
        <v>0</v>
      </c>
    </row>
    <row r="8054" ht="15.0" customHeight="1">
      <c r="A8054" s="45">
        <v>45681.9583333333</v>
      </c>
      <c r="B8054" s="35">
        <v>23.0</v>
      </c>
      <c r="C8054" s="35" t="s">
        <v>128</v>
      </c>
      <c r="D8054" s="36" t="s">
        <v>106</v>
      </c>
      <c r="E8054" s="35" t="s">
        <v>173</v>
      </c>
      <c r="F8054" s="46">
        <f>IF(Cadastro_Cargas!$E$4=0,0,IF(Perfil_Area!$Z$13=0,0,MIN(Cadastro_Cargas!$E$4,MAX(Cadastro_Cargas!$F$4,Perfil_Area!$Z$13*RANDBETWEEN(85,115)/100))))</f>
        <v>0</v>
      </c>
    </row>
    <row r="8055" ht="15.0" customHeight="1">
      <c r="A8055" s="45">
        <v>45681.9583333333</v>
      </c>
      <c r="B8055" s="35">
        <v>23.0</v>
      </c>
      <c r="C8055" s="35" t="s">
        <v>128</v>
      </c>
      <c r="D8055" s="36" t="s">
        <v>107</v>
      </c>
      <c r="E8055" s="35" t="s">
        <v>173</v>
      </c>
      <c r="F8055" s="46">
        <f>IF(Cadastro_Cargas!$E$5=0,0,IF(Perfil_Area!$Z$15=0,0,MIN(Cadastro_Cargas!$E$5,MAX(Cadastro_Cargas!$F$5,Perfil_Area!$Z$15*RANDBETWEEN(85,115)/100))))</f>
        <v>0.2</v>
      </c>
    </row>
    <row r="8056" ht="15.0" customHeight="1">
      <c r="A8056" s="45">
        <v>45681.9583333333</v>
      </c>
      <c r="B8056" s="35">
        <v>23.0</v>
      </c>
      <c r="C8056" s="35" t="s">
        <v>128</v>
      </c>
      <c r="D8056" s="39" t="s">
        <v>31</v>
      </c>
      <c r="E8056" s="35" t="s">
        <v>174</v>
      </c>
      <c r="F8056" s="46">
        <f>IF(Cadastro_Cargas!$E$6=0,0,IF(Perfil_Area!$Z$3=0,0,MIN(Cadastro_Cargas!$E$6,MAX(Cadastro_Cargas!$F$6,Perfil_Area!$Z$3*RANDBETWEEN(85,115)/100))))</f>
        <v>0.606</v>
      </c>
    </row>
    <row r="8057" ht="15.0" customHeight="1">
      <c r="A8057" s="45">
        <v>45681.9583333333</v>
      </c>
      <c r="B8057" s="35">
        <v>23.0</v>
      </c>
      <c r="C8057" s="35" t="s">
        <v>128</v>
      </c>
      <c r="D8057" s="40" t="s">
        <v>44</v>
      </c>
      <c r="E8057" s="35" t="s">
        <v>174</v>
      </c>
      <c r="F8057" s="46">
        <f>IF(Cadastro_Cargas!$E$7=0,0,IF(Perfil_Area!$Z$5=0,0,MIN(Cadastro_Cargas!$E$7,MAX(Cadastro_Cargas!$F$7,Perfil_Area!$Z$5*RANDBETWEEN(85,115)/100))))</f>
        <v>0.24934</v>
      </c>
    </row>
    <row r="8058" ht="15.0" customHeight="1">
      <c r="A8058" s="45">
        <v>45681.9583333333</v>
      </c>
      <c r="B8058" s="35">
        <v>23.0</v>
      </c>
      <c r="C8058" s="35" t="s">
        <v>128</v>
      </c>
      <c r="D8058" s="41" t="s">
        <v>56</v>
      </c>
      <c r="E8058" s="35" t="s">
        <v>174</v>
      </c>
      <c r="F8058" s="46">
        <f>IF(Cadastro_Cargas!$E$8=0,0,IF(Perfil_Area!$Z$7=0,0,MIN(Cadastro_Cargas!$E$8,MAX(Cadastro_Cargas!$F$8,Perfil_Area!$Z$7*RANDBETWEEN(85,115)/100))))</f>
        <v>0.176</v>
      </c>
    </row>
    <row r="8059" ht="15.0" customHeight="1">
      <c r="A8059" s="45">
        <v>45681.9583333333</v>
      </c>
      <c r="B8059" s="35">
        <v>23.0</v>
      </c>
      <c r="C8059" s="35" t="s">
        <v>129</v>
      </c>
      <c r="D8059" s="36" t="s">
        <v>104</v>
      </c>
      <c r="E8059" s="35" t="s">
        <v>173</v>
      </c>
      <c r="F8059" s="46">
        <f>IF(Cadastro_Cargas!$E$9=0,0,IF(Perfil_Area!$Z$10=0,0,MIN(Cadastro_Cargas!$E$9,MAX(Cadastro_Cargas!$F$9,Perfil_Area!$Z$10*RANDBETWEEN(85,115)/100))))</f>
        <v>8</v>
      </c>
    </row>
    <row r="8060" ht="15.0" customHeight="1">
      <c r="A8060" s="45">
        <v>45681.9583333333</v>
      </c>
      <c r="B8060" s="35">
        <v>23.0</v>
      </c>
      <c r="C8060" s="35" t="s">
        <v>129</v>
      </c>
      <c r="D8060" s="36" t="s">
        <v>105</v>
      </c>
      <c r="E8060" s="35" t="s">
        <v>173</v>
      </c>
      <c r="F8060" s="46">
        <f>IF(Cadastro_Cargas!$E$10=0,0,IF(Perfil_Area!$Z$12=0,0,MIN(Cadastro_Cargas!$E$10,MAX(Cadastro_Cargas!$F$10,Perfil_Area!$Z$12*RANDBETWEEN(85,115)/100))))</f>
        <v>0</v>
      </c>
    </row>
    <row r="8061" ht="15.0" customHeight="1">
      <c r="A8061" s="45">
        <v>45681.9583333333</v>
      </c>
      <c r="B8061" s="35">
        <v>23.0</v>
      </c>
      <c r="C8061" s="35" t="s">
        <v>129</v>
      </c>
      <c r="D8061" s="36" t="s">
        <v>106</v>
      </c>
      <c r="E8061" s="35" t="s">
        <v>173</v>
      </c>
      <c r="F8061" s="46">
        <f>IF(Cadastro_Cargas!$E$11=0,0,IF(Perfil_Area!$Z$14=0,0,MIN(Cadastro_Cargas!$E$11,MAX(Cadastro_Cargas!$F$11,Perfil_Area!$Z$14*RANDBETWEEN(85,115)/100))))</f>
        <v>2.249224369</v>
      </c>
    </row>
    <row r="8062" ht="15.0" customHeight="1">
      <c r="A8062" s="45">
        <v>45681.9583333333</v>
      </c>
      <c r="B8062" s="35">
        <v>23.0</v>
      </c>
      <c r="C8062" s="35" t="s">
        <v>129</v>
      </c>
      <c r="D8062" s="36" t="s">
        <v>107</v>
      </c>
      <c r="E8062" s="35" t="s">
        <v>173</v>
      </c>
      <c r="F8062" s="46">
        <f>IF(Cadastro_Cargas!$E$12=0,0,IF(Perfil_Area!$Z$16=0,0,MIN(Cadastro_Cargas!$E$12,MAX(Cadastro_Cargas!$F$12,Perfil_Area!$Z$16*RANDBETWEEN(85,115)/100))))</f>
        <v>0.2</v>
      </c>
    </row>
    <row r="8063" ht="15.0" customHeight="1">
      <c r="A8063" s="45">
        <v>45681.9583333333</v>
      </c>
      <c r="B8063" s="35">
        <v>23.0</v>
      </c>
      <c r="C8063" s="35" t="s">
        <v>129</v>
      </c>
      <c r="D8063" s="39" t="s">
        <v>31</v>
      </c>
      <c r="E8063" s="35" t="s">
        <v>174</v>
      </c>
      <c r="F8063" s="46">
        <f>IF(Cadastro_Cargas!$E$13=0,0,IF(Perfil_Area!$Z$4=0,0,MIN(Cadastro_Cargas!$E$13,MAX(Cadastro_Cargas!$F$13,Perfil_Area!$Z$4*RANDBETWEEN(85,115)/100))))</f>
        <v>1.1175</v>
      </c>
    </row>
    <row r="8064" ht="15.0" customHeight="1">
      <c r="A8064" s="45">
        <v>45681.9583333333</v>
      </c>
      <c r="B8064" s="35">
        <v>23.0</v>
      </c>
      <c r="C8064" s="35" t="s">
        <v>129</v>
      </c>
      <c r="D8064" s="40" t="s">
        <v>44</v>
      </c>
      <c r="E8064" s="35" t="s">
        <v>174</v>
      </c>
      <c r="F8064" s="46">
        <f>IF(Cadastro_Cargas!$E$14=0,0,IF(Perfil_Area!$Z$6=0,0,MIN(Cadastro_Cargas!$E$14,MAX(Cadastro_Cargas!$F$14,Perfil_Area!$Z$6*RANDBETWEEN(85,115)/100))))</f>
        <v>0.3546</v>
      </c>
    </row>
    <row r="8065" ht="15.0" customHeight="1">
      <c r="A8065" s="45">
        <v>45681.9583333333</v>
      </c>
      <c r="B8065" s="35">
        <v>23.0</v>
      </c>
      <c r="C8065" s="35" t="s">
        <v>129</v>
      </c>
      <c r="D8065" s="41" t="s">
        <v>56</v>
      </c>
      <c r="E8065" s="35" t="s">
        <v>174</v>
      </c>
      <c r="F8065" s="46">
        <f>IF(Cadastro_Cargas!$E$15=0,0,IF(Perfil_Area!$Z$8=0,0,MIN(Cadastro_Cargas!$E$15,MAX(Cadastro_Cargas!$F$15,Perfil_Area!$Z$8*RANDBETWEEN(85,115)/100))))</f>
        <v>0.336</v>
      </c>
    </row>
    <row r="8066" ht="15.0" customHeight="1">
      <c r="A8066" s="45">
        <v>45682.0</v>
      </c>
      <c r="B8066" s="35">
        <v>0.0</v>
      </c>
      <c r="C8066" s="35" t="s">
        <v>128</v>
      </c>
      <c r="D8066" s="36" t="s">
        <v>104</v>
      </c>
      <c r="E8066" s="35" t="s">
        <v>173</v>
      </c>
      <c r="F8066" s="46">
        <f>IF(Cadastro_Cargas!$E$2=0,0,IF(Perfil_Area!$C$9=0,0,MIN(Cadastro_Cargas!$E$2,MAX(Cadastro_Cargas!$F$2,Perfil_Area!$C$9*RANDBETWEEN(85,115)/100))))</f>
        <v>3.92</v>
      </c>
    </row>
    <row r="8067" ht="15.0" customHeight="1">
      <c r="A8067" s="45">
        <v>45682.0</v>
      </c>
      <c r="B8067" s="35">
        <v>0.0</v>
      </c>
      <c r="C8067" s="35" t="s">
        <v>128</v>
      </c>
      <c r="D8067" s="36" t="s">
        <v>105</v>
      </c>
      <c r="E8067" s="35" t="s">
        <v>173</v>
      </c>
      <c r="F8067" s="46">
        <f>IF(Cadastro_Cargas!$E$3=0,0,IF(Perfil_Area!$C$11=0,0,MIN(Cadastro_Cargas!$E$3,MAX(Cadastro_Cargas!$F$3,Perfil_Area!$C$11*RANDBETWEEN(85,115)/100))))</f>
        <v>0</v>
      </c>
    </row>
    <row r="8068" ht="15.0" customHeight="1">
      <c r="A8068" s="45">
        <v>45682.0</v>
      </c>
      <c r="B8068" s="35">
        <v>0.0</v>
      </c>
      <c r="C8068" s="35" t="s">
        <v>128</v>
      </c>
      <c r="D8068" s="36" t="s">
        <v>106</v>
      </c>
      <c r="E8068" s="35" t="s">
        <v>173</v>
      </c>
      <c r="F8068" s="46">
        <f>IF(Cadastro_Cargas!$E$4=0,0,IF(Perfil_Area!$C$13=0,0,MIN(Cadastro_Cargas!$E$4,MAX(Cadastro_Cargas!$F$4,Perfil_Area!$C$13*RANDBETWEEN(85,115)/100))))</f>
        <v>0</v>
      </c>
    </row>
    <row r="8069" ht="15.0" customHeight="1">
      <c r="A8069" s="45">
        <v>45682.0</v>
      </c>
      <c r="B8069" s="35">
        <v>0.0</v>
      </c>
      <c r="C8069" s="35" t="s">
        <v>128</v>
      </c>
      <c r="D8069" s="36" t="s">
        <v>107</v>
      </c>
      <c r="E8069" s="35" t="s">
        <v>173</v>
      </c>
      <c r="F8069" s="46">
        <f>IF(Cadastro_Cargas!$E$5=0,0,IF(Perfil_Area!$C$15=0,0,MIN(Cadastro_Cargas!$E$5,MAX(Cadastro_Cargas!$F$5,Perfil_Area!$C$15*RANDBETWEEN(85,115)/100))))</f>
        <v>0.2</v>
      </c>
    </row>
    <row r="8070" ht="15.0" customHeight="1">
      <c r="A8070" s="45">
        <v>45682.0</v>
      </c>
      <c r="B8070" s="35">
        <v>0.0</v>
      </c>
      <c r="C8070" s="35" t="s">
        <v>128</v>
      </c>
      <c r="D8070" s="39" t="s">
        <v>31</v>
      </c>
      <c r="E8070" s="35" t="s">
        <v>174</v>
      </c>
      <c r="F8070" s="46">
        <f>IF(Cadastro_Cargas!$E$6=0,0,IF(Perfil_Area!$C$3=0,0,MIN(Cadastro_Cargas!$E$6,MAX(Cadastro_Cargas!$F$6,Perfil_Area!$C$3*RANDBETWEEN(85,115)/100))))</f>
        <v>0.606</v>
      </c>
    </row>
    <row r="8071" ht="15.0" customHeight="1">
      <c r="A8071" s="45">
        <v>45682.0</v>
      </c>
      <c r="B8071" s="35">
        <v>0.0</v>
      </c>
      <c r="C8071" s="35" t="s">
        <v>128</v>
      </c>
      <c r="D8071" s="40" t="s">
        <v>44</v>
      </c>
      <c r="E8071" s="35" t="s">
        <v>174</v>
      </c>
      <c r="F8071" s="46">
        <f>IF(Cadastro_Cargas!$E$7=0,0,IF(Perfil_Area!$C$5=0,0,MIN(Cadastro_Cargas!$E$7,MAX(Cadastro_Cargas!$F$7,Perfil_Area!$C$5*RANDBETWEEN(85,115)/100))))</f>
        <v>0.29318</v>
      </c>
    </row>
    <row r="8072" ht="15.0" customHeight="1">
      <c r="A8072" s="45">
        <v>45682.0</v>
      </c>
      <c r="B8072" s="35">
        <v>0.0</v>
      </c>
      <c r="C8072" s="35" t="s">
        <v>128</v>
      </c>
      <c r="D8072" s="41" t="s">
        <v>56</v>
      </c>
      <c r="E8072" s="35" t="s">
        <v>174</v>
      </c>
      <c r="F8072" s="46">
        <f>IF(Cadastro_Cargas!$E$8=0,0,IF(Perfil_Area!$C$7=0,0,MIN(Cadastro_Cargas!$E$8,MAX(Cadastro_Cargas!$F$8,Perfil_Area!$C$7*RANDBETWEEN(85,115)/100))))</f>
        <v>0.176</v>
      </c>
    </row>
    <row r="8073" ht="15.0" customHeight="1">
      <c r="A8073" s="45">
        <v>45682.0</v>
      </c>
      <c r="B8073" s="35">
        <v>0.0</v>
      </c>
      <c r="C8073" s="35" t="s">
        <v>129</v>
      </c>
      <c r="D8073" s="36" t="s">
        <v>104</v>
      </c>
      <c r="E8073" s="35" t="s">
        <v>173</v>
      </c>
      <c r="F8073" s="46">
        <f>IF(Cadastro_Cargas!$E$9=0,0,IF(Perfil_Area!$C$10=0,0,MIN(Cadastro_Cargas!$E$9,MAX(Cadastro_Cargas!$F$9,Perfil_Area!$C$10*RANDBETWEEN(85,115)/100))))</f>
        <v>8</v>
      </c>
    </row>
    <row r="8074" ht="15.0" customHeight="1">
      <c r="A8074" s="45">
        <v>45682.0</v>
      </c>
      <c r="B8074" s="35">
        <v>0.0</v>
      </c>
      <c r="C8074" s="35" t="s">
        <v>129</v>
      </c>
      <c r="D8074" s="36" t="s">
        <v>105</v>
      </c>
      <c r="E8074" s="35" t="s">
        <v>173</v>
      </c>
      <c r="F8074" s="46">
        <f>IF(Cadastro_Cargas!$E$10=0,0,IF(Perfil_Area!$C$12=0,0,MIN(Cadastro_Cargas!$E$10,MAX(Cadastro_Cargas!$F$10,Perfil_Area!$C$12*RANDBETWEEN(85,115)/100))))</f>
        <v>17.6</v>
      </c>
    </row>
    <row r="8075" ht="15.0" customHeight="1">
      <c r="A8075" s="45">
        <v>45682.0</v>
      </c>
      <c r="B8075" s="35">
        <v>0.0</v>
      </c>
      <c r="C8075" s="35" t="s">
        <v>129</v>
      </c>
      <c r="D8075" s="36" t="s">
        <v>106</v>
      </c>
      <c r="E8075" s="35" t="s">
        <v>173</v>
      </c>
      <c r="F8075" s="46">
        <f>IF(Cadastro_Cargas!$E$11=0,0,IF(Perfil_Area!$C$14=0,0,MIN(Cadastro_Cargas!$E$11,MAX(Cadastro_Cargas!$F$11,Perfil_Area!$C$14*RANDBETWEEN(85,115)/100))))</f>
        <v>2.367013373</v>
      </c>
    </row>
    <row r="8076" ht="15.0" customHeight="1">
      <c r="A8076" s="45">
        <v>45682.0</v>
      </c>
      <c r="B8076" s="35">
        <v>0.0</v>
      </c>
      <c r="C8076" s="35" t="s">
        <v>129</v>
      </c>
      <c r="D8076" s="36" t="s">
        <v>107</v>
      </c>
      <c r="E8076" s="35" t="s">
        <v>173</v>
      </c>
      <c r="F8076" s="46">
        <f>IF(Cadastro_Cargas!$E$12=0,0,IF(Perfil_Area!$C$16=0,0,MIN(Cadastro_Cargas!$E$12,MAX(Cadastro_Cargas!$F$12,Perfil_Area!$C$16*RANDBETWEEN(85,115)/100))))</f>
        <v>0.184</v>
      </c>
    </row>
    <row r="8077" ht="15.0" customHeight="1">
      <c r="A8077" s="45">
        <v>45682.0</v>
      </c>
      <c r="B8077" s="35">
        <v>0.0</v>
      </c>
      <c r="C8077" s="35" t="s">
        <v>129</v>
      </c>
      <c r="D8077" s="39" t="s">
        <v>31</v>
      </c>
      <c r="E8077" s="35" t="s">
        <v>174</v>
      </c>
      <c r="F8077" s="46">
        <f>IF(Cadastro_Cargas!$E$13=0,0,IF(Perfil_Area!$C$4=0,0,MIN(Cadastro_Cargas!$E$13,MAX(Cadastro_Cargas!$F$13,Perfil_Area!$C$4*RANDBETWEEN(85,115)/100))))</f>
        <v>1.1175</v>
      </c>
    </row>
    <row r="8078" ht="15.0" customHeight="1">
      <c r="A8078" s="45">
        <v>45682.0</v>
      </c>
      <c r="B8078" s="35">
        <v>0.0</v>
      </c>
      <c r="C8078" s="35" t="s">
        <v>129</v>
      </c>
      <c r="D8078" s="40" t="s">
        <v>44</v>
      </c>
      <c r="E8078" s="35" t="s">
        <v>174</v>
      </c>
      <c r="F8078" s="46">
        <f>IF(Cadastro_Cargas!$E$14=0,0,IF(Perfil_Area!$C$6=0,0,MIN(Cadastro_Cargas!$E$14,MAX(Cadastro_Cargas!$F$14,Perfil_Area!$C$6*RANDBETWEEN(85,115)/100))))</f>
        <v>0.40188</v>
      </c>
    </row>
    <row r="8079" ht="15.0" customHeight="1">
      <c r="A8079" s="45">
        <v>45682.0</v>
      </c>
      <c r="B8079" s="35">
        <v>0.0</v>
      </c>
      <c r="C8079" s="35" t="s">
        <v>129</v>
      </c>
      <c r="D8079" s="41" t="s">
        <v>56</v>
      </c>
      <c r="E8079" s="35" t="s">
        <v>174</v>
      </c>
      <c r="F8079" s="46">
        <f>IF(Cadastro_Cargas!$E$15=0,0,IF(Perfil_Area!$C$8=0,0,MIN(Cadastro_Cargas!$E$15,MAX(Cadastro_Cargas!$F$15,Perfil_Area!$C$8*RANDBETWEEN(85,115)/100))))</f>
        <v>0.31248</v>
      </c>
    </row>
    <row r="8080" ht="15.0" customHeight="1">
      <c r="A8080" s="45">
        <v>45682.0416666667</v>
      </c>
      <c r="B8080" s="35">
        <v>1.0</v>
      </c>
      <c r="C8080" s="35" t="s">
        <v>128</v>
      </c>
      <c r="D8080" s="36" t="s">
        <v>104</v>
      </c>
      <c r="E8080" s="35" t="s">
        <v>173</v>
      </c>
      <c r="F8080" s="46">
        <f>IF(Cadastro_Cargas!$E$2=0,0,IF(Perfil_Area!$D$9=0,0,MIN(Cadastro_Cargas!$E$2,MAX(Cadastro_Cargas!$F$2,Perfil_Area!$D$9*RANDBETWEEN(85,115)/100))))</f>
        <v>4</v>
      </c>
    </row>
    <row r="8081" ht="15.0" customHeight="1">
      <c r="A8081" s="45">
        <v>45682.0416666667</v>
      </c>
      <c r="B8081" s="35">
        <v>1.0</v>
      </c>
      <c r="C8081" s="35" t="s">
        <v>128</v>
      </c>
      <c r="D8081" s="36" t="s">
        <v>105</v>
      </c>
      <c r="E8081" s="35" t="s">
        <v>173</v>
      </c>
      <c r="F8081" s="46">
        <f>IF(Cadastro_Cargas!$E$3=0,0,IF(Perfil_Area!$D$11=0,0,MIN(Cadastro_Cargas!$E$3,MAX(Cadastro_Cargas!$F$3,Perfil_Area!$D$11*RANDBETWEEN(85,115)/100))))</f>
        <v>0</v>
      </c>
    </row>
    <row r="8082" ht="15.0" customHeight="1">
      <c r="A8082" s="45">
        <v>45682.0416666667</v>
      </c>
      <c r="B8082" s="35">
        <v>1.0</v>
      </c>
      <c r="C8082" s="35" t="s">
        <v>128</v>
      </c>
      <c r="D8082" s="36" t="s">
        <v>106</v>
      </c>
      <c r="E8082" s="35" t="s">
        <v>173</v>
      </c>
      <c r="F8082" s="46">
        <f>IF(Cadastro_Cargas!$E$4=0,0,IF(Perfil_Area!$D$13=0,0,MIN(Cadastro_Cargas!$E$4,MAX(Cadastro_Cargas!$F$4,Perfil_Area!$D$13*RANDBETWEEN(85,115)/100))))</f>
        <v>0</v>
      </c>
    </row>
    <row r="8083" ht="15.0" customHeight="1">
      <c r="A8083" s="45">
        <v>45682.0416666667</v>
      </c>
      <c r="B8083" s="35">
        <v>1.0</v>
      </c>
      <c r="C8083" s="35" t="s">
        <v>128</v>
      </c>
      <c r="D8083" s="36" t="s">
        <v>107</v>
      </c>
      <c r="E8083" s="35" t="s">
        <v>173</v>
      </c>
      <c r="F8083" s="46">
        <f>IF(Cadastro_Cargas!$E$5=0,0,IF(Perfil_Area!$D$15=0,0,MIN(Cadastro_Cargas!$E$5,MAX(Cadastro_Cargas!$F$5,Perfil_Area!$D$15*RANDBETWEEN(85,115)/100))))</f>
        <v>0.182</v>
      </c>
    </row>
    <row r="8084" ht="15.0" customHeight="1">
      <c r="A8084" s="45">
        <v>45682.0416666667</v>
      </c>
      <c r="B8084" s="35">
        <v>1.0</v>
      </c>
      <c r="C8084" s="35" t="s">
        <v>128</v>
      </c>
      <c r="D8084" s="39" t="s">
        <v>31</v>
      </c>
      <c r="E8084" s="35" t="s">
        <v>174</v>
      </c>
      <c r="F8084" s="46">
        <f>IF(Cadastro_Cargas!$E$6=0,0,IF(Perfil_Area!$D$3=0,0,MIN(Cadastro_Cargas!$E$6,MAX(Cadastro_Cargas!$F$6,Perfil_Area!$D$3*RANDBETWEEN(85,115)/100))))</f>
        <v>0.606</v>
      </c>
    </row>
    <row r="8085" ht="15.0" customHeight="1">
      <c r="A8085" s="45">
        <v>45682.0416666667</v>
      </c>
      <c r="B8085" s="35">
        <v>1.0</v>
      </c>
      <c r="C8085" s="35" t="s">
        <v>128</v>
      </c>
      <c r="D8085" s="40" t="s">
        <v>44</v>
      </c>
      <c r="E8085" s="35" t="s">
        <v>174</v>
      </c>
      <c r="F8085" s="46">
        <f>IF(Cadastro_Cargas!$E$7=0,0,IF(Perfil_Area!$D$5=0,0,MIN(Cadastro_Cargas!$E$7,MAX(Cadastro_Cargas!$F$7,Perfil_Area!$D$5*RANDBETWEEN(85,115)/100))))</f>
        <v>0.31236</v>
      </c>
    </row>
    <row r="8086" ht="15.0" customHeight="1">
      <c r="A8086" s="45">
        <v>45682.0416666667</v>
      </c>
      <c r="B8086" s="35">
        <v>1.0</v>
      </c>
      <c r="C8086" s="35" t="s">
        <v>128</v>
      </c>
      <c r="D8086" s="41" t="s">
        <v>56</v>
      </c>
      <c r="E8086" s="35" t="s">
        <v>174</v>
      </c>
      <c r="F8086" s="46">
        <f>IF(Cadastro_Cargas!$E$8=0,0,IF(Perfil_Area!$D$7=0,0,MIN(Cadastro_Cargas!$E$8,MAX(Cadastro_Cargas!$F$8,Perfil_Area!$D$7*RANDBETWEEN(85,115)/100))))</f>
        <v>0.176</v>
      </c>
    </row>
    <row r="8087" ht="15.0" customHeight="1">
      <c r="A8087" s="45">
        <v>45682.0416666667</v>
      </c>
      <c r="B8087" s="35">
        <v>1.0</v>
      </c>
      <c r="C8087" s="35" t="s">
        <v>129</v>
      </c>
      <c r="D8087" s="36" t="s">
        <v>104</v>
      </c>
      <c r="E8087" s="35" t="s">
        <v>173</v>
      </c>
      <c r="F8087" s="46">
        <f>IF(Cadastro_Cargas!$E$9=0,0,IF(Perfil_Area!$D$10=0,0,MIN(Cadastro_Cargas!$E$9,MAX(Cadastro_Cargas!$F$9,Perfil_Area!$D$10*RANDBETWEEN(85,115)/100))))</f>
        <v>7.76</v>
      </c>
    </row>
    <row r="8088" ht="15.0" customHeight="1">
      <c r="A8088" s="45">
        <v>45682.0416666667</v>
      </c>
      <c r="B8088" s="35">
        <v>1.0</v>
      </c>
      <c r="C8088" s="35" t="s">
        <v>129</v>
      </c>
      <c r="D8088" s="36" t="s">
        <v>105</v>
      </c>
      <c r="E8088" s="35" t="s">
        <v>173</v>
      </c>
      <c r="F8088" s="46">
        <f>IF(Cadastro_Cargas!$E$10=0,0,IF(Perfil_Area!$D$12=0,0,MIN(Cadastro_Cargas!$E$10,MAX(Cadastro_Cargas!$F$10,Perfil_Area!$D$12*RANDBETWEEN(85,115)/100))))</f>
        <v>17.6</v>
      </c>
    </row>
    <row r="8089" ht="15.0" customHeight="1">
      <c r="A8089" s="45">
        <v>45682.0416666667</v>
      </c>
      <c r="B8089" s="35">
        <v>1.0</v>
      </c>
      <c r="C8089" s="35" t="s">
        <v>129</v>
      </c>
      <c r="D8089" s="36" t="s">
        <v>106</v>
      </c>
      <c r="E8089" s="35" t="s">
        <v>173</v>
      </c>
      <c r="F8089" s="46">
        <f>IF(Cadastro_Cargas!$E$11=0,0,IF(Perfil_Area!$D$14=0,0,MIN(Cadastro_Cargas!$E$11,MAX(Cadastro_Cargas!$F$11,Perfil_Area!$D$14*RANDBETWEEN(85,115)/100))))</f>
        <v>2.367013373</v>
      </c>
    </row>
    <row r="8090" ht="15.0" customHeight="1">
      <c r="A8090" s="45">
        <v>45682.0416666667</v>
      </c>
      <c r="B8090" s="35">
        <v>1.0</v>
      </c>
      <c r="C8090" s="35" t="s">
        <v>129</v>
      </c>
      <c r="D8090" s="36" t="s">
        <v>107</v>
      </c>
      <c r="E8090" s="35" t="s">
        <v>173</v>
      </c>
      <c r="F8090" s="46">
        <f>IF(Cadastro_Cargas!$E$12=0,0,IF(Perfil_Area!$D$16=0,0,MIN(Cadastro_Cargas!$E$12,MAX(Cadastro_Cargas!$F$12,Perfil_Area!$D$16*RANDBETWEEN(85,115)/100))))</f>
        <v>0.2</v>
      </c>
    </row>
    <row r="8091" ht="15.0" customHeight="1">
      <c r="A8091" s="45">
        <v>45682.0416666667</v>
      </c>
      <c r="B8091" s="35">
        <v>1.0</v>
      </c>
      <c r="C8091" s="35" t="s">
        <v>129</v>
      </c>
      <c r="D8091" s="39" t="s">
        <v>31</v>
      </c>
      <c r="E8091" s="35" t="s">
        <v>174</v>
      </c>
      <c r="F8091" s="46">
        <f>IF(Cadastro_Cargas!$E$13=0,0,IF(Perfil_Area!$D$4=0,0,MIN(Cadastro_Cargas!$E$13,MAX(Cadastro_Cargas!$F$13,Perfil_Area!$D$4*RANDBETWEEN(85,115)/100))))</f>
        <v>1.1175</v>
      </c>
    </row>
    <row r="8092" ht="15.0" customHeight="1">
      <c r="A8092" s="45">
        <v>45682.0416666667</v>
      </c>
      <c r="B8092" s="35">
        <v>1.0</v>
      </c>
      <c r="C8092" s="35" t="s">
        <v>129</v>
      </c>
      <c r="D8092" s="40" t="s">
        <v>44</v>
      </c>
      <c r="E8092" s="35" t="s">
        <v>174</v>
      </c>
      <c r="F8092" s="46">
        <f>IF(Cadastro_Cargas!$E$14=0,0,IF(Perfil_Area!$D$6=0,0,MIN(Cadastro_Cargas!$E$14,MAX(Cadastro_Cargas!$F$14,Perfil_Area!$D$6*RANDBETWEEN(85,115)/100))))</f>
        <v>0.38218</v>
      </c>
    </row>
    <row r="8093" ht="15.0" customHeight="1">
      <c r="A8093" s="45">
        <v>45682.0416666667</v>
      </c>
      <c r="B8093" s="35">
        <v>1.0</v>
      </c>
      <c r="C8093" s="35" t="s">
        <v>129</v>
      </c>
      <c r="D8093" s="41" t="s">
        <v>56</v>
      </c>
      <c r="E8093" s="35" t="s">
        <v>174</v>
      </c>
      <c r="F8093" s="46">
        <f>IF(Cadastro_Cargas!$E$15=0,0,IF(Perfil_Area!$D$8=0,0,MIN(Cadastro_Cargas!$E$15,MAX(Cadastro_Cargas!$F$15,Perfil_Area!$D$8*RANDBETWEEN(85,115)/100))))</f>
        <v>0.32928</v>
      </c>
    </row>
    <row r="8094" ht="15.0" customHeight="1">
      <c r="A8094" s="45">
        <v>45682.0833333333</v>
      </c>
      <c r="B8094" s="35">
        <v>2.0</v>
      </c>
      <c r="C8094" s="35" t="s">
        <v>128</v>
      </c>
      <c r="D8094" s="36" t="s">
        <v>104</v>
      </c>
      <c r="E8094" s="35" t="s">
        <v>173</v>
      </c>
      <c r="F8094" s="46">
        <f>IF(Cadastro_Cargas!$E$2=0,0,IF(Perfil_Area!$E$9=0,0,MIN(Cadastro_Cargas!$E$2,MAX(Cadastro_Cargas!$F$2,Perfil_Area!$E$9*RANDBETWEEN(85,115)/100))))</f>
        <v>4</v>
      </c>
    </row>
    <row r="8095" ht="15.0" customHeight="1">
      <c r="A8095" s="45">
        <v>45682.0833333333</v>
      </c>
      <c r="B8095" s="35">
        <v>2.0</v>
      </c>
      <c r="C8095" s="35" t="s">
        <v>128</v>
      </c>
      <c r="D8095" s="36" t="s">
        <v>105</v>
      </c>
      <c r="E8095" s="35" t="s">
        <v>173</v>
      </c>
      <c r="F8095" s="46">
        <f>IF(Cadastro_Cargas!$E$3=0,0,IF(Perfil_Area!$E$11=0,0,MIN(Cadastro_Cargas!$E$3,MAX(Cadastro_Cargas!$F$3,Perfil_Area!$E$11*RANDBETWEEN(85,115)/100))))</f>
        <v>0</v>
      </c>
    </row>
    <row r="8096" ht="15.0" customHeight="1">
      <c r="A8096" s="45">
        <v>45682.0833333333</v>
      </c>
      <c r="B8096" s="35">
        <v>2.0</v>
      </c>
      <c r="C8096" s="35" t="s">
        <v>128</v>
      </c>
      <c r="D8096" s="36" t="s">
        <v>106</v>
      </c>
      <c r="E8096" s="35" t="s">
        <v>173</v>
      </c>
      <c r="F8096" s="46">
        <f>IF(Cadastro_Cargas!$E$4=0,0,IF(Perfil_Area!$E$13=0,0,MIN(Cadastro_Cargas!$E$4,MAX(Cadastro_Cargas!$F$4,Perfil_Area!$E$13*RANDBETWEEN(85,115)/100))))</f>
        <v>0</v>
      </c>
    </row>
    <row r="8097" ht="15.0" customHeight="1">
      <c r="A8097" s="45">
        <v>45682.0833333333</v>
      </c>
      <c r="B8097" s="35">
        <v>2.0</v>
      </c>
      <c r="C8097" s="35" t="s">
        <v>128</v>
      </c>
      <c r="D8097" s="36" t="s">
        <v>107</v>
      </c>
      <c r="E8097" s="35" t="s">
        <v>173</v>
      </c>
      <c r="F8097" s="46">
        <f>IF(Cadastro_Cargas!$E$5=0,0,IF(Perfil_Area!$E$15=0,0,MIN(Cadastro_Cargas!$E$5,MAX(Cadastro_Cargas!$F$5,Perfil_Area!$E$15*RANDBETWEEN(85,115)/100))))</f>
        <v>0.186</v>
      </c>
    </row>
    <row r="8098" ht="15.0" customHeight="1">
      <c r="A8098" s="45">
        <v>45682.0833333333</v>
      </c>
      <c r="B8098" s="35">
        <v>2.0</v>
      </c>
      <c r="C8098" s="35" t="s">
        <v>128</v>
      </c>
      <c r="D8098" s="39" t="s">
        <v>31</v>
      </c>
      <c r="E8098" s="35" t="s">
        <v>174</v>
      </c>
      <c r="F8098" s="46">
        <f>IF(Cadastro_Cargas!$E$6=0,0,IF(Perfil_Area!$E$3=0,0,MIN(Cadastro_Cargas!$E$6,MAX(Cadastro_Cargas!$F$6,Perfil_Area!$E$3*RANDBETWEEN(85,115)/100))))</f>
        <v>0.606</v>
      </c>
    </row>
    <row r="8099" ht="15.0" customHeight="1">
      <c r="A8099" s="45">
        <v>45682.0833333333</v>
      </c>
      <c r="B8099" s="35">
        <v>2.0</v>
      </c>
      <c r="C8099" s="35" t="s">
        <v>128</v>
      </c>
      <c r="D8099" s="40" t="s">
        <v>44</v>
      </c>
      <c r="E8099" s="35" t="s">
        <v>174</v>
      </c>
      <c r="F8099" s="46">
        <f>IF(Cadastro_Cargas!$E$7=0,0,IF(Perfil_Area!$E$5=0,0,MIN(Cadastro_Cargas!$E$7,MAX(Cadastro_Cargas!$F$7,Perfil_Area!$E$5*RANDBETWEEN(85,115)/100))))</f>
        <v>0.24934</v>
      </c>
    </row>
    <row r="8100" ht="15.0" customHeight="1">
      <c r="A8100" s="45">
        <v>45682.0833333333</v>
      </c>
      <c r="B8100" s="35">
        <v>2.0</v>
      </c>
      <c r="C8100" s="35" t="s">
        <v>128</v>
      </c>
      <c r="D8100" s="41" t="s">
        <v>56</v>
      </c>
      <c r="E8100" s="35" t="s">
        <v>174</v>
      </c>
      <c r="F8100" s="46">
        <f>IF(Cadastro_Cargas!$E$8=0,0,IF(Perfil_Area!$E$7=0,0,MIN(Cadastro_Cargas!$E$8,MAX(Cadastro_Cargas!$F$8,Perfil_Area!$E$7*RANDBETWEEN(85,115)/100))))</f>
        <v>0.176</v>
      </c>
    </row>
    <row r="8101" ht="15.0" customHeight="1">
      <c r="A8101" s="45">
        <v>45682.0833333333</v>
      </c>
      <c r="B8101" s="35">
        <v>2.0</v>
      </c>
      <c r="C8101" s="35" t="s">
        <v>129</v>
      </c>
      <c r="D8101" s="36" t="s">
        <v>104</v>
      </c>
      <c r="E8101" s="35" t="s">
        <v>173</v>
      </c>
      <c r="F8101" s="46">
        <f>IF(Cadastro_Cargas!$E$9=0,0,IF(Perfil_Area!$E$10=0,0,MIN(Cadastro_Cargas!$E$9,MAX(Cadastro_Cargas!$F$9,Perfil_Area!$E$10*RANDBETWEEN(85,115)/100))))</f>
        <v>8</v>
      </c>
    </row>
    <row r="8102" ht="15.0" customHeight="1">
      <c r="A8102" s="45">
        <v>45682.0833333333</v>
      </c>
      <c r="B8102" s="35">
        <v>2.0</v>
      </c>
      <c r="C8102" s="35" t="s">
        <v>129</v>
      </c>
      <c r="D8102" s="36" t="s">
        <v>105</v>
      </c>
      <c r="E8102" s="35" t="s">
        <v>173</v>
      </c>
      <c r="F8102" s="46">
        <f>IF(Cadastro_Cargas!$E$10=0,0,IF(Perfil_Area!$E$12=0,0,MIN(Cadastro_Cargas!$E$10,MAX(Cadastro_Cargas!$F$10,Perfil_Area!$E$12*RANDBETWEEN(85,115)/100))))</f>
        <v>0</v>
      </c>
    </row>
    <row r="8103" ht="15.0" customHeight="1">
      <c r="A8103" s="45">
        <v>45682.0833333333</v>
      </c>
      <c r="B8103" s="35">
        <v>2.0</v>
      </c>
      <c r="C8103" s="35" t="s">
        <v>129</v>
      </c>
      <c r="D8103" s="36" t="s">
        <v>106</v>
      </c>
      <c r="E8103" s="35" t="s">
        <v>173</v>
      </c>
      <c r="F8103" s="46">
        <f>IF(Cadastro_Cargas!$E$11=0,0,IF(Perfil_Area!$E$14=0,0,MIN(Cadastro_Cargas!$E$11,MAX(Cadastro_Cargas!$F$11,Perfil_Area!$E$14*RANDBETWEEN(85,115)/100))))</f>
        <v>2.277147103</v>
      </c>
    </row>
    <row r="8104" ht="15.0" customHeight="1">
      <c r="A8104" s="45">
        <v>45682.0833333333</v>
      </c>
      <c r="B8104" s="35">
        <v>2.0</v>
      </c>
      <c r="C8104" s="35" t="s">
        <v>129</v>
      </c>
      <c r="D8104" s="36" t="s">
        <v>107</v>
      </c>
      <c r="E8104" s="35" t="s">
        <v>173</v>
      </c>
      <c r="F8104" s="46">
        <f>IF(Cadastro_Cargas!$E$12=0,0,IF(Perfil_Area!$E$16=0,0,MIN(Cadastro_Cargas!$E$12,MAX(Cadastro_Cargas!$F$12,Perfil_Area!$E$16*RANDBETWEEN(85,115)/100))))</f>
        <v>0.172</v>
      </c>
    </row>
    <row r="8105" ht="15.0" customHeight="1">
      <c r="A8105" s="45">
        <v>45682.0833333333</v>
      </c>
      <c r="B8105" s="35">
        <v>2.0</v>
      </c>
      <c r="C8105" s="35" t="s">
        <v>129</v>
      </c>
      <c r="D8105" s="39" t="s">
        <v>31</v>
      </c>
      <c r="E8105" s="35" t="s">
        <v>174</v>
      </c>
      <c r="F8105" s="46">
        <f>IF(Cadastro_Cargas!$E$13=0,0,IF(Perfil_Area!$E$4=0,0,MIN(Cadastro_Cargas!$E$13,MAX(Cadastro_Cargas!$F$13,Perfil_Area!$E$4*RANDBETWEEN(85,115)/100))))</f>
        <v>1.1175</v>
      </c>
    </row>
    <row r="8106" ht="15.0" customHeight="1">
      <c r="A8106" s="45">
        <v>45682.0833333333</v>
      </c>
      <c r="B8106" s="35">
        <v>2.0</v>
      </c>
      <c r="C8106" s="35" t="s">
        <v>129</v>
      </c>
      <c r="D8106" s="40" t="s">
        <v>44</v>
      </c>
      <c r="E8106" s="35" t="s">
        <v>174</v>
      </c>
      <c r="F8106" s="46">
        <f>IF(Cadastro_Cargas!$E$14=0,0,IF(Perfil_Area!$E$6=0,0,MIN(Cadastro_Cargas!$E$14,MAX(Cadastro_Cargas!$F$14,Perfil_Area!$E$6*RANDBETWEEN(85,115)/100))))</f>
        <v>0.43734</v>
      </c>
    </row>
    <row r="8107" ht="15.0" customHeight="1">
      <c r="A8107" s="45">
        <v>45682.0833333333</v>
      </c>
      <c r="B8107" s="35">
        <v>2.0</v>
      </c>
      <c r="C8107" s="35" t="s">
        <v>129</v>
      </c>
      <c r="D8107" s="41" t="s">
        <v>56</v>
      </c>
      <c r="E8107" s="35" t="s">
        <v>174</v>
      </c>
      <c r="F8107" s="46">
        <f>IF(Cadastro_Cargas!$E$15=0,0,IF(Perfil_Area!$E$8=0,0,MIN(Cadastro_Cargas!$E$15,MAX(Cadastro_Cargas!$F$15,Perfil_Area!$E$8*RANDBETWEEN(85,115)/100))))</f>
        <v>0.32256</v>
      </c>
    </row>
    <row r="8108" ht="15.0" customHeight="1">
      <c r="A8108" s="45">
        <v>45682.125</v>
      </c>
      <c r="B8108" s="35">
        <v>3.0</v>
      </c>
      <c r="C8108" s="35" t="s">
        <v>128</v>
      </c>
      <c r="D8108" s="36" t="s">
        <v>104</v>
      </c>
      <c r="E8108" s="35" t="s">
        <v>173</v>
      </c>
      <c r="F8108" s="46">
        <f>IF(Cadastro_Cargas!$E$2=0,0,IF(Perfil_Area!$F$9=0,0,MIN(Cadastro_Cargas!$E$2,MAX(Cadastro_Cargas!$F$2,Perfil_Area!$F$9*RANDBETWEEN(85,115)/100))))</f>
        <v>3.92</v>
      </c>
    </row>
    <row r="8109" ht="15.0" customHeight="1">
      <c r="A8109" s="45">
        <v>45682.125</v>
      </c>
      <c r="B8109" s="35">
        <v>3.0</v>
      </c>
      <c r="C8109" s="35" t="s">
        <v>128</v>
      </c>
      <c r="D8109" s="36" t="s">
        <v>105</v>
      </c>
      <c r="E8109" s="35" t="s">
        <v>173</v>
      </c>
      <c r="F8109" s="46">
        <f>IF(Cadastro_Cargas!$E$3=0,0,IF(Perfil_Area!$F$11=0,0,MIN(Cadastro_Cargas!$E$3,MAX(Cadastro_Cargas!$F$3,Perfil_Area!$F$11*RANDBETWEEN(85,115)/100))))</f>
        <v>0</v>
      </c>
    </row>
    <row r="8110" ht="15.0" customHeight="1">
      <c r="A8110" s="45">
        <v>45682.125</v>
      </c>
      <c r="B8110" s="35">
        <v>3.0</v>
      </c>
      <c r="C8110" s="35" t="s">
        <v>128</v>
      </c>
      <c r="D8110" s="36" t="s">
        <v>106</v>
      </c>
      <c r="E8110" s="35" t="s">
        <v>173</v>
      </c>
      <c r="F8110" s="46">
        <f>IF(Cadastro_Cargas!$E$4=0,0,IF(Perfil_Area!$F$13=0,0,MIN(Cadastro_Cargas!$E$4,MAX(Cadastro_Cargas!$F$4,Perfil_Area!$F$13*RANDBETWEEN(85,115)/100))))</f>
        <v>0</v>
      </c>
    </row>
    <row r="8111" ht="15.0" customHeight="1">
      <c r="A8111" s="45">
        <v>45682.125</v>
      </c>
      <c r="B8111" s="35">
        <v>3.0</v>
      </c>
      <c r="C8111" s="35" t="s">
        <v>128</v>
      </c>
      <c r="D8111" s="36" t="s">
        <v>107</v>
      </c>
      <c r="E8111" s="35" t="s">
        <v>173</v>
      </c>
      <c r="F8111" s="46">
        <f>IF(Cadastro_Cargas!$E$5=0,0,IF(Perfil_Area!$F$15=0,0,MIN(Cadastro_Cargas!$E$5,MAX(Cadastro_Cargas!$F$5,Perfil_Area!$F$15*RANDBETWEEN(85,115)/100))))</f>
        <v>0.2</v>
      </c>
    </row>
    <row r="8112" ht="15.0" customHeight="1">
      <c r="A8112" s="45">
        <v>45682.125</v>
      </c>
      <c r="B8112" s="35">
        <v>3.0</v>
      </c>
      <c r="C8112" s="35" t="s">
        <v>128</v>
      </c>
      <c r="D8112" s="39" t="s">
        <v>31</v>
      </c>
      <c r="E8112" s="35" t="s">
        <v>174</v>
      </c>
      <c r="F8112" s="46">
        <f>IF(Cadastro_Cargas!$E$6=0,0,IF(Perfil_Area!$F$3=0,0,MIN(Cadastro_Cargas!$E$6,MAX(Cadastro_Cargas!$F$6,Perfil_Area!$F$3*RANDBETWEEN(85,115)/100))))</f>
        <v>0.606</v>
      </c>
    </row>
    <row r="8113" ht="15.0" customHeight="1">
      <c r="A8113" s="45">
        <v>45682.125</v>
      </c>
      <c r="B8113" s="35">
        <v>3.0</v>
      </c>
      <c r="C8113" s="35" t="s">
        <v>128</v>
      </c>
      <c r="D8113" s="40" t="s">
        <v>44</v>
      </c>
      <c r="E8113" s="35" t="s">
        <v>174</v>
      </c>
      <c r="F8113" s="46">
        <f>IF(Cadastro_Cargas!$E$7=0,0,IF(Perfil_Area!$F$5=0,0,MIN(Cadastro_Cargas!$E$7,MAX(Cadastro_Cargas!$F$7,Perfil_Area!$F$5*RANDBETWEEN(85,115)/100))))</f>
        <v>0.24112</v>
      </c>
    </row>
    <row r="8114" ht="15.0" customHeight="1">
      <c r="A8114" s="45">
        <v>45682.125</v>
      </c>
      <c r="B8114" s="35">
        <v>3.0</v>
      </c>
      <c r="C8114" s="35" t="s">
        <v>128</v>
      </c>
      <c r="D8114" s="41" t="s">
        <v>56</v>
      </c>
      <c r="E8114" s="35" t="s">
        <v>174</v>
      </c>
      <c r="F8114" s="46">
        <f>IF(Cadastro_Cargas!$E$8=0,0,IF(Perfil_Area!$F$7=0,0,MIN(Cadastro_Cargas!$E$8,MAX(Cadastro_Cargas!$F$8,Perfil_Area!$F$7*RANDBETWEEN(85,115)/100))))</f>
        <v>0.176</v>
      </c>
    </row>
    <row r="8115" ht="15.0" customHeight="1">
      <c r="A8115" s="45">
        <v>45682.125</v>
      </c>
      <c r="B8115" s="35">
        <v>3.0</v>
      </c>
      <c r="C8115" s="35" t="s">
        <v>129</v>
      </c>
      <c r="D8115" s="36" t="s">
        <v>104</v>
      </c>
      <c r="E8115" s="35" t="s">
        <v>173</v>
      </c>
      <c r="F8115" s="46">
        <f>IF(Cadastro_Cargas!$E$9=0,0,IF(Perfil_Area!$F$10=0,0,MIN(Cadastro_Cargas!$E$9,MAX(Cadastro_Cargas!$F$9,Perfil_Area!$F$10*RANDBETWEEN(85,115)/100))))</f>
        <v>7.04</v>
      </c>
    </row>
    <row r="8116" ht="15.0" customHeight="1">
      <c r="A8116" s="45">
        <v>45682.125</v>
      </c>
      <c r="B8116" s="35">
        <v>3.0</v>
      </c>
      <c r="C8116" s="35" t="s">
        <v>129</v>
      </c>
      <c r="D8116" s="36" t="s">
        <v>105</v>
      </c>
      <c r="E8116" s="35" t="s">
        <v>173</v>
      </c>
      <c r="F8116" s="46">
        <f>IF(Cadastro_Cargas!$E$10=0,0,IF(Perfil_Area!$F$12=0,0,MIN(Cadastro_Cargas!$E$10,MAX(Cadastro_Cargas!$F$10,Perfil_Area!$F$12*RANDBETWEEN(85,115)/100))))</f>
        <v>0</v>
      </c>
    </row>
    <row r="8117" ht="15.0" customHeight="1">
      <c r="A8117" s="45">
        <v>45682.125</v>
      </c>
      <c r="B8117" s="35">
        <v>3.0</v>
      </c>
      <c r="C8117" s="35" t="s">
        <v>129</v>
      </c>
      <c r="D8117" s="36" t="s">
        <v>106</v>
      </c>
      <c r="E8117" s="35" t="s">
        <v>173</v>
      </c>
      <c r="F8117" s="46">
        <f>IF(Cadastro_Cargas!$E$11=0,0,IF(Perfil_Area!$F$14=0,0,MIN(Cadastro_Cargas!$E$11,MAX(Cadastro_Cargas!$F$11,Perfil_Area!$F$14*RANDBETWEEN(85,115)/100))))</f>
        <v>2.367013373</v>
      </c>
    </row>
    <row r="8118" ht="15.0" customHeight="1">
      <c r="A8118" s="45">
        <v>45682.125</v>
      </c>
      <c r="B8118" s="35">
        <v>3.0</v>
      </c>
      <c r="C8118" s="35" t="s">
        <v>129</v>
      </c>
      <c r="D8118" s="36" t="s">
        <v>107</v>
      </c>
      <c r="E8118" s="35" t="s">
        <v>173</v>
      </c>
      <c r="F8118" s="46">
        <f>IF(Cadastro_Cargas!$E$12=0,0,IF(Perfil_Area!$F$16=0,0,MIN(Cadastro_Cargas!$E$12,MAX(Cadastro_Cargas!$F$12,Perfil_Area!$F$16*RANDBETWEEN(85,115)/100))))</f>
        <v>0.2</v>
      </c>
    </row>
    <row r="8119" ht="15.0" customHeight="1">
      <c r="A8119" s="45">
        <v>45682.125</v>
      </c>
      <c r="B8119" s="35">
        <v>3.0</v>
      </c>
      <c r="C8119" s="35" t="s">
        <v>129</v>
      </c>
      <c r="D8119" s="39" t="s">
        <v>31</v>
      </c>
      <c r="E8119" s="35" t="s">
        <v>174</v>
      </c>
      <c r="F8119" s="46">
        <f>IF(Cadastro_Cargas!$E$13=0,0,IF(Perfil_Area!$F$4=0,0,MIN(Cadastro_Cargas!$E$13,MAX(Cadastro_Cargas!$F$13,Perfil_Area!$F$4*RANDBETWEEN(85,115)/100))))</f>
        <v>1.1175</v>
      </c>
    </row>
    <row r="8120" ht="15.0" customHeight="1">
      <c r="A8120" s="45">
        <v>45682.125</v>
      </c>
      <c r="B8120" s="35">
        <v>3.0</v>
      </c>
      <c r="C8120" s="35" t="s">
        <v>129</v>
      </c>
      <c r="D8120" s="40" t="s">
        <v>44</v>
      </c>
      <c r="E8120" s="35" t="s">
        <v>174</v>
      </c>
      <c r="F8120" s="46">
        <f>IF(Cadastro_Cargas!$E$14=0,0,IF(Perfil_Area!$F$6=0,0,MIN(Cadastro_Cargas!$E$14,MAX(Cadastro_Cargas!$F$14,Perfil_Area!$F$6*RANDBETWEEN(85,115)/100))))</f>
        <v>0.3349</v>
      </c>
    </row>
    <row r="8121" ht="15.0" customHeight="1">
      <c r="A8121" s="45">
        <v>45682.125</v>
      </c>
      <c r="B8121" s="35">
        <v>3.0</v>
      </c>
      <c r="C8121" s="35" t="s">
        <v>129</v>
      </c>
      <c r="D8121" s="41" t="s">
        <v>56</v>
      </c>
      <c r="E8121" s="35" t="s">
        <v>174</v>
      </c>
      <c r="F8121" s="46">
        <f>IF(Cadastro_Cargas!$E$15=0,0,IF(Perfil_Area!$F$8=0,0,MIN(Cadastro_Cargas!$E$15,MAX(Cadastro_Cargas!$F$15,Perfil_Area!$F$8*RANDBETWEEN(85,115)/100))))</f>
        <v>0.336</v>
      </c>
    </row>
    <row r="8122" ht="15.0" customHeight="1">
      <c r="A8122" s="45">
        <v>45682.1666666667</v>
      </c>
      <c r="B8122" s="35">
        <v>4.0</v>
      </c>
      <c r="C8122" s="35" t="s">
        <v>128</v>
      </c>
      <c r="D8122" s="36" t="s">
        <v>104</v>
      </c>
      <c r="E8122" s="35" t="s">
        <v>173</v>
      </c>
      <c r="F8122" s="46">
        <f>IF(Cadastro_Cargas!$E$2=0,0,IF(Perfil_Area!$G$9=0,0,MIN(Cadastro_Cargas!$E$2,MAX(Cadastro_Cargas!$F$2,Perfil_Area!$G$9*RANDBETWEEN(85,115)/100))))</f>
        <v>4</v>
      </c>
    </row>
    <row r="8123" ht="15.0" customHeight="1">
      <c r="A8123" s="45">
        <v>45682.1666666667</v>
      </c>
      <c r="B8123" s="35">
        <v>4.0</v>
      </c>
      <c r="C8123" s="35" t="s">
        <v>128</v>
      </c>
      <c r="D8123" s="36" t="s">
        <v>105</v>
      </c>
      <c r="E8123" s="35" t="s">
        <v>173</v>
      </c>
      <c r="F8123" s="46">
        <f>IF(Cadastro_Cargas!$E$3=0,0,IF(Perfil_Area!$G$11=0,0,MIN(Cadastro_Cargas!$E$3,MAX(Cadastro_Cargas!$F$3,Perfil_Area!$G$11*RANDBETWEEN(85,115)/100))))</f>
        <v>0</v>
      </c>
    </row>
    <row r="8124" ht="15.0" customHeight="1">
      <c r="A8124" s="45">
        <v>45682.1666666667</v>
      </c>
      <c r="B8124" s="35">
        <v>4.0</v>
      </c>
      <c r="C8124" s="35" t="s">
        <v>128</v>
      </c>
      <c r="D8124" s="36" t="s">
        <v>106</v>
      </c>
      <c r="E8124" s="35" t="s">
        <v>173</v>
      </c>
      <c r="F8124" s="46">
        <f>IF(Cadastro_Cargas!$E$4=0,0,IF(Perfil_Area!$G$13=0,0,MIN(Cadastro_Cargas!$E$4,MAX(Cadastro_Cargas!$F$4,Perfil_Area!$G$13*RANDBETWEEN(85,115)/100))))</f>
        <v>0</v>
      </c>
    </row>
    <row r="8125" ht="15.0" customHeight="1">
      <c r="A8125" s="45">
        <v>45682.1666666667</v>
      </c>
      <c r="B8125" s="35">
        <v>4.0</v>
      </c>
      <c r="C8125" s="35" t="s">
        <v>128</v>
      </c>
      <c r="D8125" s="36" t="s">
        <v>107</v>
      </c>
      <c r="E8125" s="35" t="s">
        <v>173</v>
      </c>
      <c r="F8125" s="46">
        <f>IF(Cadastro_Cargas!$E$5=0,0,IF(Perfil_Area!$G$15=0,0,MIN(Cadastro_Cargas!$E$5,MAX(Cadastro_Cargas!$F$5,Perfil_Area!$G$15*RANDBETWEEN(85,115)/100))))</f>
        <v>0.2</v>
      </c>
    </row>
    <row r="8126" ht="15.0" customHeight="1">
      <c r="A8126" s="45">
        <v>45682.1666666667</v>
      </c>
      <c r="B8126" s="35">
        <v>4.0</v>
      </c>
      <c r="C8126" s="35" t="s">
        <v>128</v>
      </c>
      <c r="D8126" s="39" t="s">
        <v>31</v>
      </c>
      <c r="E8126" s="35" t="s">
        <v>174</v>
      </c>
      <c r="F8126" s="46">
        <f>IF(Cadastro_Cargas!$E$6=0,0,IF(Perfil_Area!$G$3=0,0,MIN(Cadastro_Cargas!$E$6,MAX(Cadastro_Cargas!$F$6,Perfil_Area!$G$3*RANDBETWEEN(85,115)/100))))</f>
        <v>0.606</v>
      </c>
    </row>
    <row r="8127" ht="15.0" customHeight="1">
      <c r="A8127" s="45">
        <v>45682.1666666667</v>
      </c>
      <c r="B8127" s="35">
        <v>4.0</v>
      </c>
      <c r="C8127" s="35" t="s">
        <v>128</v>
      </c>
      <c r="D8127" s="40" t="s">
        <v>44</v>
      </c>
      <c r="E8127" s="35" t="s">
        <v>174</v>
      </c>
      <c r="F8127" s="46">
        <f>IF(Cadastro_Cargas!$E$7=0,0,IF(Perfil_Area!$G$5=0,0,MIN(Cadastro_Cargas!$E$7,MAX(Cadastro_Cargas!$F$7,Perfil_Area!$G$5*RANDBETWEEN(85,115)/100))))</f>
        <v>0.26304</v>
      </c>
    </row>
    <row r="8128" ht="15.0" customHeight="1">
      <c r="A8128" s="45">
        <v>45682.1666666667</v>
      </c>
      <c r="B8128" s="35">
        <v>4.0</v>
      </c>
      <c r="C8128" s="35" t="s">
        <v>128</v>
      </c>
      <c r="D8128" s="41" t="s">
        <v>56</v>
      </c>
      <c r="E8128" s="35" t="s">
        <v>174</v>
      </c>
      <c r="F8128" s="46">
        <f>IF(Cadastro_Cargas!$E$8=0,0,IF(Perfil_Area!$G$7=0,0,MIN(Cadastro_Cargas!$E$8,MAX(Cadastro_Cargas!$F$8,Perfil_Area!$G$7*RANDBETWEEN(85,115)/100))))</f>
        <v>0.1422</v>
      </c>
    </row>
    <row r="8129" ht="15.0" customHeight="1">
      <c r="A8129" s="45">
        <v>45682.1666666667</v>
      </c>
      <c r="B8129" s="35">
        <v>4.0</v>
      </c>
      <c r="C8129" s="35" t="s">
        <v>129</v>
      </c>
      <c r="D8129" s="36" t="s">
        <v>104</v>
      </c>
      <c r="E8129" s="35" t="s">
        <v>173</v>
      </c>
      <c r="F8129" s="46">
        <f>IF(Cadastro_Cargas!$E$9=0,0,IF(Perfil_Area!$G$10=0,0,MIN(Cadastro_Cargas!$E$9,MAX(Cadastro_Cargas!$F$9,Perfil_Area!$G$10*RANDBETWEEN(85,115)/100))))</f>
        <v>6.8</v>
      </c>
    </row>
    <row r="8130" ht="15.0" customHeight="1">
      <c r="A8130" s="45">
        <v>45682.1666666667</v>
      </c>
      <c r="B8130" s="35">
        <v>4.0</v>
      </c>
      <c r="C8130" s="35" t="s">
        <v>129</v>
      </c>
      <c r="D8130" s="36" t="s">
        <v>105</v>
      </c>
      <c r="E8130" s="35" t="s">
        <v>173</v>
      </c>
      <c r="F8130" s="46">
        <f>IF(Cadastro_Cargas!$E$10=0,0,IF(Perfil_Area!$G$12=0,0,MIN(Cadastro_Cargas!$E$10,MAX(Cadastro_Cargas!$F$10,Perfil_Area!$G$12*RANDBETWEEN(85,115)/100))))</f>
        <v>0</v>
      </c>
    </row>
    <row r="8131" ht="15.0" customHeight="1">
      <c r="A8131" s="45">
        <v>45682.1666666667</v>
      </c>
      <c r="B8131" s="35">
        <v>4.0</v>
      </c>
      <c r="C8131" s="35" t="s">
        <v>129</v>
      </c>
      <c r="D8131" s="36" t="s">
        <v>106</v>
      </c>
      <c r="E8131" s="35" t="s">
        <v>173</v>
      </c>
      <c r="F8131" s="46">
        <f>IF(Cadastro_Cargas!$E$11=0,0,IF(Perfil_Area!$G$14=0,0,MIN(Cadastro_Cargas!$E$11,MAX(Cadastro_Cargas!$F$11,Perfil_Area!$G$14*RANDBETWEEN(85,115)/100))))</f>
        <v>2.013147102</v>
      </c>
    </row>
    <row r="8132" ht="15.0" customHeight="1">
      <c r="A8132" s="45">
        <v>45682.1666666667</v>
      </c>
      <c r="B8132" s="35">
        <v>4.0</v>
      </c>
      <c r="C8132" s="35" t="s">
        <v>129</v>
      </c>
      <c r="D8132" s="36" t="s">
        <v>107</v>
      </c>
      <c r="E8132" s="35" t="s">
        <v>173</v>
      </c>
      <c r="F8132" s="46">
        <f>IF(Cadastro_Cargas!$E$12=0,0,IF(Perfil_Area!$G$16=0,0,MIN(Cadastro_Cargas!$E$12,MAX(Cadastro_Cargas!$F$12,Perfil_Area!$G$16*RANDBETWEEN(85,115)/100))))</f>
        <v>0.186</v>
      </c>
    </row>
    <row r="8133" ht="15.0" customHeight="1">
      <c r="A8133" s="45">
        <v>45682.1666666667</v>
      </c>
      <c r="B8133" s="35">
        <v>4.0</v>
      </c>
      <c r="C8133" s="35" t="s">
        <v>129</v>
      </c>
      <c r="D8133" s="39" t="s">
        <v>31</v>
      </c>
      <c r="E8133" s="35" t="s">
        <v>174</v>
      </c>
      <c r="F8133" s="46">
        <f>IF(Cadastro_Cargas!$E$13=0,0,IF(Perfil_Area!$G$4=0,0,MIN(Cadastro_Cargas!$E$13,MAX(Cadastro_Cargas!$F$13,Perfil_Area!$G$4*RANDBETWEEN(85,115)/100))))</f>
        <v>1.1175</v>
      </c>
    </row>
    <row r="8134" ht="15.0" customHeight="1">
      <c r="A8134" s="45">
        <v>45682.1666666667</v>
      </c>
      <c r="B8134" s="35">
        <v>4.0</v>
      </c>
      <c r="C8134" s="35" t="s">
        <v>129</v>
      </c>
      <c r="D8134" s="40" t="s">
        <v>44</v>
      </c>
      <c r="E8134" s="35" t="s">
        <v>174</v>
      </c>
      <c r="F8134" s="46">
        <f>IF(Cadastro_Cargas!$E$14=0,0,IF(Perfil_Area!$G$6=0,0,MIN(Cadastro_Cargas!$E$14,MAX(Cadastro_Cargas!$F$14,Perfil_Area!$G$6*RANDBETWEEN(85,115)/100))))</f>
        <v>0.37824</v>
      </c>
    </row>
    <row r="8135" ht="15.0" customHeight="1">
      <c r="A8135" s="45">
        <v>45682.1666666667</v>
      </c>
      <c r="B8135" s="35">
        <v>4.0</v>
      </c>
      <c r="C8135" s="35" t="s">
        <v>129</v>
      </c>
      <c r="D8135" s="41" t="s">
        <v>56</v>
      </c>
      <c r="E8135" s="35" t="s">
        <v>174</v>
      </c>
      <c r="F8135" s="46">
        <f>IF(Cadastro_Cargas!$E$15=0,0,IF(Perfil_Area!$G$8=0,0,MIN(Cadastro_Cargas!$E$15,MAX(Cadastro_Cargas!$F$15,Perfil_Area!$G$8*RANDBETWEEN(85,115)/100))))</f>
        <v>0.28458</v>
      </c>
    </row>
    <row r="8136" ht="15.0" customHeight="1">
      <c r="A8136" s="45">
        <v>45682.2083333333</v>
      </c>
      <c r="B8136" s="35">
        <v>5.0</v>
      </c>
      <c r="C8136" s="35" t="s">
        <v>128</v>
      </c>
      <c r="D8136" s="36" t="s">
        <v>104</v>
      </c>
      <c r="E8136" s="35" t="s">
        <v>173</v>
      </c>
      <c r="F8136" s="46">
        <f>IF(Cadastro_Cargas!$E$2=0,0,IF(Perfil_Area!$H$9=0,0,MIN(Cadastro_Cargas!$E$2,MAX(Cadastro_Cargas!$F$2,Perfil_Area!$H$9*RANDBETWEEN(85,115)/100))))</f>
        <v>0</v>
      </c>
    </row>
    <row r="8137" ht="15.0" customHeight="1">
      <c r="A8137" s="45">
        <v>45682.2083333333</v>
      </c>
      <c r="B8137" s="35">
        <v>5.0</v>
      </c>
      <c r="C8137" s="35" t="s">
        <v>128</v>
      </c>
      <c r="D8137" s="36" t="s">
        <v>105</v>
      </c>
      <c r="E8137" s="35" t="s">
        <v>173</v>
      </c>
      <c r="F8137" s="46">
        <f>IF(Cadastro_Cargas!$E$3=0,0,IF(Perfil_Area!$H$11=0,0,MIN(Cadastro_Cargas!$E$3,MAX(Cadastro_Cargas!$F$3,Perfil_Area!$H$11*RANDBETWEEN(85,115)/100))))</f>
        <v>0</v>
      </c>
    </row>
    <row r="8138" ht="15.0" customHeight="1">
      <c r="A8138" s="45">
        <v>45682.2083333333</v>
      </c>
      <c r="B8138" s="35">
        <v>5.0</v>
      </c>
      <c r="C8138" s="35" t="s">
        <v>128</v>
      </c>
      <c r="D8138" s="36" t="s">
        <v>106</v>
      </c>
      <c r="E8138" s="35" t="s">
        <v>173</v>
      </c>
      <c r="F8138" s="46">
        <f>IF(Cadastro_Cargas!$E$4=0,0,IF(Perfil_Area!$H$13=0,0,MIN(Cadastro_Cargas!$E$4,MAX(Cadastro_Cargas!$F$4,Perfil_Area!$H$13*RANDBETWEEN(85,115)/100))))</f>
        <v>0</v>
      </c>
    </row>
    <row r="8139" ht="15.0" customHeight="1">
      <c r="A8139" s="45">
        <v>45682.2083333333</v>
      </c>
      <c r="B8139" s="35">
        <v>5.0</v>
      </c>
      <c r="C8139" s="35" t="s">
        <v>128</v>
      </c>
      <c r="D8139" s="36" t="s">
        <v>107</v>
      </c>
      <c r="E8139" s="35" t="s">
        <v>173</v>
      </c>
      <c r="F8139" s="46">
        <f>IF(Cadastro_Cargas!$E$5=0,0,IF(Perfil_Area!$H$15=0,0,MIN(Cadastro_Cargas!$E$5,MAX(Cadastro_Cargas!$F$5,Perfil_Area!$H$15*RANDBETWEEN(85,115)/100))))</f>
        <v>0.186</v>
      </c>
    </row>
    <row r="8140" ht="15.0" customHeight="1">
      <c r="A8140" s="45">
        <v>45682.2083333333</v>
      </c>
      <c r="B8140" s="35">
        <v>5.0</v>
      </c>
      <c r="C8140" s="35" t="s">
        <v>128</v>
      </c>
      <c r="D8140" s="39" t="s">
        <v>31</v>
      </c>
      <c r="E8140" s="35" t="s">
        <v>174</v>
      </c>
      <c r="F8140" s="46">
        <f>IF(Cadastro_Cargas!$E$6=0,0,IF(Perfil_Area!$H$3=0,0,MIN(Cadastro_Cargas!$E$6,MAX(Cadastro_Cargas!$F$6,Perfil_Area!$H$3*RANDBETWEEN(85,115)/100))))</f>
        <v>0.606</v>
      </c>
    </row>
    <row r="8141" ht="15.0" customHeight="1">
      <c r="A8141" s="45">
        <v>45682.2083333333</v>
      </c>
      <c r="B8141" s="35">
        <v>5.0</v>
      </c>
      <c r="C8141" s="35" t="s">
        <v>128</v>
      </c>
      <c r="D8141" s="40" t="s">
        <v>44</v>
      </c>
      <c r="E8141" s="35" t="s">
        <v>174</v>
      </c>
      <c r="F8141" s="46">
        <f>IF(Cadastro_Cargas!$E$7=0,0,IF(Perfil_Area!$H$5=0,0,MIN(Cadastro_Cargas!$E$7,MAX(Cadastro_Cargas!$F$7,Perfil_Area!$H$5*RANDBETWEEN(85,115)/100))))</f>
        <v>0.354</v>
      </c>
    </row>
    <row r="8142" ht="15.0" customHeight="1">
      <c r="A8142" s="45">
        <v>45682.2083333333</v>
      </c>
      <c r="B8142" s="35">
        <v>5.0</v>
      </c>
      <c r="C8142" s="35" t="s">
        <v>128</v>
      </c>
      <c r="D8142" s="41" t="s">
        <v>56</v>
      </c>
      <c r="E8142" s="35" t="s">
        <v>174</v>
      </c>
      <c r="F8142" s="46">
        <f>IF(Cadastro_Cargas!$E$8=0,0,IF(Perfil_Area!$H$7=0,0,MIN(Cadastro_Cargas!$E$8,MAX(Cadastro_Cargas!$F$8,Perfil_Area!$H$7*RANDBETWEEN(85,115)/100))))</f>
        <v>0.11058</v>
      </c>
    </row>
    <row r="8143" ht="15.0" customHeight="1">
      <c r="A8143" s="45">
        <v>45682.2083333333</v>
      </c>
      <c r="B8143" s="35">
        <v>5.0</v>
      </c>
      <c r="C8143" s="35" t="s">
        <v>129</v>
      </c>
      <c r="D8143" s="36" t="s">
        <v>104</v>
      </c>
      <c r="E8143" s="35" t="s">
        <v>173</v>
      </c>
      <c r="F8143" s="46">
        <f>IF(Cadastro_Cargas!$E$9=0,0,IF(Perfil_Area!$H$10=0,0,MIN(Cadastro_Cargas!$E$9,MAX(Cadastro_Cargas!$F$9,Perfil_Area!$H$10*RANDBETWEEN(85,115)/100))))</f>
        <v>0</v>
      </c>
    </row>
    <row r="8144" ht="15.0" customHeight="1">
      <c r="A8144" s="45">
        <v>45682.2083333333</v>
      </c>
      <c r="B8144" s="35">
        <v>5.0</v>
      </c>
      <c r="C8144" s="35" t="s">
        <v>129</v>
      </c>
      <c r="D8144" s="36" t="s">
        <v>105</v>
      </c>
      <c r="E8144" s="35" t="s">
        <v>173</v>
      </c>
      <c r="F8144" s="46">
        <f>IF(Cadastro_Cargas!$E$10=0,0,IF(Perfil_Area!$H$12=0,0,MIN(Cadastro_Cargas!$E$10,MAX(Cadastro_Cargas!$F$10,Perfil_Area!$H$12*RANDBETWEEN(85,115)/100))))</f>
        <v>0</v>
      </c>
    </row>
    <row r="8145" ht="15.0" customHeight="1">
      <c r="A8145" s="45">
        <v>45682.2083333333</v>
      </c>
      <c r="B8145" s="35">
        <v>5.0</v>
      </c>
      <c r="C8145" s="35" t="s">
        <v>129</v>
      </c>
      <c r="D8145" s="36" t="s">
        <v>106</v>
      </c>
      <c r="E8145" s="35" t="s">
        <v>173</v>
      </c>
      <c r="F8145" s="46">
        <f>IF(Cadastro_Cargas!$E$11=0,0,IF(Perfil_Area!$H$14=0,0,MIN(Cadastro_Cargas!$E$11,MAX(Cadastro_Cargas!$F$11,Perfil_Area!$H$14*RANDBETWEEN(85,115)/100))))</f>
        <v>2.367013373</v>
      </c>
    </row>
    <row r="8146" ht="15.0" customHeight="1">
      <c r="A8146" s="45">
        <v>45682.2083333333</v>
      </c>
      <c r="B8146" s="35">
        <v>5.0</v>
      </c>
      <c r="C8146" s="35" t="s">
        <v>129</v>
      </c>
      <c r="D8146" s="36" t="s">
        <v>107</v>
      </c>
      <c r="E8146" s="35" t="s">
        <v>173</v>
      </c>
      <c r="F8146" s="46">
        <f>IF(Cadastro_Cargas!$E$12=0,0,IF(Perfil_Area!$H$16=0,0,MIN(Cadastro_Cargas!$E$12,MAX(Cadastro_Cargas!$F$12,Perfil_Area!$H$16*RANDBETWEEN(85,115)/100))))</f>
        <v>0.2</v>
      </c>
    </row>
    <row r="8147" ht="15.0" customHeight="1">
      <c r="A8147" s="45">
        <v>45682.2083333333</v>
      </c>
      <c r="B8147" s="35">
        <v>5.0</v>
      </c>
      <c r="C8147" s="35" t="s">
        <v>129</v>
      </c>
      <c r="D8147" s="39" t="s">
        <v>31</v>
      </c>
      <c r="E8147" s="35" t="s">
        <v>174</v>
      </c>
      <c r="F8147" s="46">
        <f>IF(Cadastro_Cargas!$E$13=0,0,IF(Perfil_Area!$H$4=0,0,MIN(Cadastro_Cargas!$E$13,MAX(Cadastro_Cargas!$F$13,Perfil_Area!$H$4*RANDBETWEEN(85,115)/100))))</f>
        <v>1.1175</v>
      </c>
    </row>
    <row r="8148" ht="15.0" customHeight="1">
      <c r="A8148" s="45">
        <v>45682.2083333333</v>
      </c>
      <c r="B8148" s="35">
        <v>5.0</v>
      </c>
      <c r="C8148" s="35" t="s">
        <v>129</v>
      </c>
      <c r="D8148" s="40" t="s">
        <v>44</v>
      </c>
      <c r="E8148" s="35" t="s">
        <v>174</v>
      </c>
      <c r="F8148" s="46">
        <f>IF(Cadastro_Cargas!$E$14=0,0,IF(Perfil_Area!$H$6=0,0,MIN(Cadastro_Cargas!$E$14,MAX(Cadastro_Cargas!$F$14,Perfil_Area!$H$6*RANDBETWEEN(85,115)/100))))</f>
        <v>0.514</v>
      </c>
    </row>
    <row r="8149" ht="15.0" customHeight="1">
      <c r="A8149" s="45">
        <v>45682.2083333333</v>
      </c>
      <c r="B8149" s="35">
        <v>5.0</v>
      </c>
      <c r="C8149" s="35" t="s">
        <v>129</v>
      </c>
      <c r="D8149" s="41" t="s">
        <v>56</v>
      </c>
      <c r="E8149" s="35" t="s">
        <v>174</v>
      </c>
      <c r="F8149" s="46">
        <f>IF(Cadastro_Cargas!$E$15=0,0,IF(Perfil_Area!$H$8=0,0,MIN(Cadastro_Cargas!$E$15,MAX(Cadastro_Cargas!$F$15,Perfil_Area!$H$8*RANDBETWEEN(85,115)/100))))</f>
        <v>0.25308</v>
      </c>
    </row>
    <row r="8150" ht="15.0" customHeight="1">
      <c r="A8150" s="45">
        <v>45682.25</v>
      </c>
      <c r="B8150" s="35">
        <v>6.0</v>
      </c>
      <c r="C8150" s="35" t="s">
        <v>128</v>
      </c>
      <c r="D8150" s="36" t="s">
        <v>104</v>
      </c>
      <c r="E8150" s="35" t="s">
        <v>173</v>
      </c>
      <c r="F8150" s="46">
        <f>IF(Cadastro_Cargas!$E$2=0,0,IF(Perfil_Area!$I$9=0,0,MIN(Cadastro_Cargas!$E$2,MAX(Cadastro_Cargas!$F$2,Perfil_Area!$I$9*RANDBETWEEN(85,115)/100))))</f>
        <v>0</v>
      </c>
    </row>
    <row r="8151" ht="15.0" customHeight="1">
      <c r="A8151" s="45">
        <v>45682.25</v>
      </c>
      <c r="B8151" s="35">
        <v>6.0</v>
      </c>
      <c r="C8151" s="35" t="s">
        <v>128</v>
      </c>
      <c r="D8151" s="36" t="s">
        <v>105</v>
      </c>
      <c r="E8151" s="35" t="s">
        <v>173</v>
      </c>
      <c r="F8151" s="46">
        <f>IF(Cadastro_Cargas!$E$3=0,0,IF(Perfil_Area!$I$11=0,0,MIN(Cadastro_Cargas!$E$3,MAX(Cadastro_Cargas!$F$3,Perfil_Area!$I$11*RANDBETWEEN(85,115)/100))))</f>
        <v>0</v>
      </c>
    </row>
    <row r="8152" ht="15.0" customHeight="1">
      <c r="A8152" s="45">
        <v>45682.25</v>
      </c>
      <c r="B8152" s="35">
        <v>6.0</v>
      </c>
      <c r="C8152" s="35" t="s">
        <v>128</v>
      </c>
      <c r="D8152" s="36" t="s">
        <v>106</v>
      </c>
      <c r="E8152" s="35" t="s">
        <v>173</v>
      </c>
      <c r="F8152" s="46">
        <f>IF(Cadastro_Cargas!$E$4=0,0,IF(Perfil_Area!$I$13=0,0,MIN(Cadastro_Cargas!$E$4,MAX(Cadastro_Cargas!$F$4,Perfil_Area!$I$13*RANDBETWEEN(85,115)/100))))</f>
        <v>0</v>
      </c>
    </row>
    <row r="8153" ht="15.0" customHeight="1">
      <c r="A8153" s="45">
        <v>45682.25</v>
      </c>
      <c r="B8153" s="35">
        <v>6.0</v>
      </c>
      <c r="C8153" s="35" t="s">
        <v>128</v>
      </c>
      <c r="D8153" s="36" t="s">
        <v>107</v>
      </c>
      <c r="E8153" s="35" t="s">
        <v>173</v>
      </c>
      <c r="F8153" s="46">
        <f>IF(Cadastro_Cargas!$E$5=0,0,IF(Perfil_Area!$I$15=0,0,MIN(Cadastro_Cargas!$E$5,MAX(Cadastro_Cargas!$F$5,Perfil_Area!$I$15*RANDBETWEEN(85,115)/100))))</f>
        <v>0.192</v>
      </c>
    </row>
    <row r="8154" ht="15.0" customHeight="1">
      <c r="A8154" s="45">
        <v>45682.25</v>
      </c>
      <c r="B8154" s="35">
        <v>6.0</v>
      </c>
      <c r="C8154" s="35" t="s">
        <v>128</v>
      </c>
      <c r="D8154" s="39" t="s">
        <v>31</v>
      </c>
      <c r="E8154" s="35" t="s">
        <v>174</v>
      </c>
      <c r="F8154" s="46">
        <f>IF(Cadastro_Cargas!$E$6=0,0,IF(Perfil_Area!$I$3=0,0,MIN(Cadastro_Cargas!$E$6,MAX(Cadastro_Cargas!$F$6,Perfil_Area!$I$3*RANDBETWEEN(85,115)/100))))</f>
        <v>0.606</v>
      </c>
    </row>
    <row r="8155" ht="15.0" customHeight="1">
      <c r="A8155" s="45">
        <v>45682.25</v>
      </c>
      <c r="B8155" s="35">
        <v>6.0</v>
      </c>
      <c r="C8155" s="35" t="s">
        <v>128</v>
      </c>
      <c r="D8155" s="40" t="s">
        <v>44</v>
      </c>
      <c r="E8155" s="35" t="s">
        <v>174</v>
      </c>
      <c r="F8155" s="46">
        <f>IF(Cadastro_Cargas!$E$7=0,0,IF(Perfil_Area!$I$5=0,0,MIN(Cadastro_Cargas!$E$7,MAX(Cadastro_Cargas!$F$7,Perfil_Area!$I$5*RANDBETWEEN(85,115)/100))))</f>
        <v>0.354</v>
      </c>
    </row>
    <row r="8156" ht="15.0" customHeight="1">
      <c r="A8156" s="45">
        <v>45682.25</v>
      </c>
      <c r="B8156" s="35">
        <v>6.0</v>
      </c>
      <c r="C8156" s="35" t="s">
        <v>128</v>
      </c>
      <c r="D8156" s="41" t="s">
        <v>56</v>
      </c>
      <c r="E8156" s="35" t="s">
        <v>174</v>
      </c>
      <c r="F8156" s="46">
        <f>IF(Cadastro_Cargas!$E$8=0,0,IF(Perfil_Area!$I$7=0,0,MIN(Cadastro_Cargas!$E$8,MAX(Cadastro_Cargas!$F$8,Perfil_Area!$I$7*RANDBETWEEN(85,115)/100))))</f>
        <v>0.0528</v>
      </c>
    </row>
    <row r="8157" ht="15.0" customHeight="1">
      <c r="A8157" s="45">
        <v>45682.25</v>
      </c>
      <c r="B8157" s="35">
        <v>6.0</v>
      </c>
      <c r="C8157" s="35" t="s">
        <v>129</v>
      </c>
      <c r="D8157" s="36" t="s">
        <v>104</v>
      </c>
      <c r="E8157" s="35" t="s">
        <v>173</v>
      </c>
      <c r="F8157" s="46">
        <f>IF(Cadastro_Cargas!$E$9=0,0,IF(Perfil_Area!$I$10=0,0,MIN(Cadastro_Cargas!$E$9,MAX(Cadastro_Cargas!$F$9,Perfil_Area!$I$10*RANDBETWEEN(85,115)/100))))</f>
        <v>0</v>
      </c>
    </row>
    <row r="8158" ht="15.0" customHeight="1">
      <c r="A8158" s="45">
        <v>45682.25</v>
      </c>
      <c r="B8158" s="35">
        <v>6.0</v>
      </c>
      <c r="C8158" s="35" t="s">
        <v>129</v>
      </c>
      <c r="D8158" s="36" t="s">
        <v>105</v>
      </c>
      <c r="E8158" s="35" t="s">
        <v>173</v>
      </c>
      <c r="F8158" s="46">
        <f>IF(Cadastro_Cargas!$E$10=0,0,IF(Perfil_Area!$I$12=0,0,MIN(Cadastro_Cargas!$E$10,MAX(Cadastro_Cargas!$F$10,Perfil_Area!$I$12*RANDBETWEEN(85,115)/100))))</f>
        <v>0</v>
      </c>
    </row>
    <row r="8159" ht="15.0" customHeight="1">
      <c r="A8159" s="45">
        <v>45682.25</v>
      </c>
      <c r="B8159" s="35">
        <v>6.0</v>
      </c>
      <c r="C8159" s="35" t="s">
        <v>129</v>
      </c>
      <c r="D8159" s="36" t="s">
        <v>106</v>
      </c>
      <c r="E8159" s="35" t="s">
        <v>173</v>
      </c>
      <c r="F8159" s="46">
        <f>IF(Cadastro_Cargas!$E$11=0,0,IF(Perfil_Area!$I$14=0,0,MIN(Cadastro_Cargas!$E$11,MAX(Cadastro_Cargas!$F$11,Perfil_Area!$I$14*RANDBETWEEN(85,115)/100))))</f>
        <v>2.367013373</v>
      </c>
    </row>
    <row r="8160" ht="15.0" customHeight="1">
      <c r="A8160" s="45">
        <v>45682.25</v>
      </c>
      <c r="B8160" s="35">
        <v>6.0</v>
      </c>
      <c r="C8160" s="35" t="s">
        <v>129</v>
      </c>
      <c r="D8160" s="36" t="s">
        <v>107</v>
      </c>
      <c r="E8160" s="35" t="s">
        <v>173</v>
      </c>
      <c r="F8160" s="46">
        <f>IF(Cadastro_Cargas!$E$12=0,0,IF(Perfil_Area!$I$16=0,0,MIN(Cadastro_Cargas!$E$12,MAX(Cadastro_Cargas!$F$12,Perfil_Area!$I$16*RANDBETWEEN(85,115)/100))))</f>
        <v>0.184</v>
      </c>
    </row>
    <row r="8161" ht="15.0" customHeight="1">
      <c r="A8161" s="45">
        <v>45682.25</v>
      </c>
      <c r="B8161" s="35">
        <v>6.0</v>
      </c>
      <c r="C8161" s="35" t="s">
        <v>129</v>
      </c>
      <c r="D8161" s="39" t="s">
        <v>31</v>
      </c>
      <c r="E8161" s="35" t="s">
        <v>174</v>
      </c>
      <c r="F8161" s="46">
        <f>IF(Cadastro_Cargas!$E$13=0,0,IF(Perfil_Area!$I$4=0,0,MIN(Cadastro_Cargas!$E$13,MAX(Cadastro_Cargas!$F$13,Perfil_Area!$I$4*RANDBETWEEN(85,115)/100))))</f>
        <v>1.1175</v>
      </c>
    </row>
    <row r="8162" ht="15.0" customHeight="1">
      <c r="A8162" s="45">
        <v>45682.25</v>
      </c>
      <c r="B8162" s="35">
        <v>6.0</v>
      </c>
      <c r="C8162" s="35" t="s">
        <v>129</v>
      </c>
      <c r="D8162" s="40" t="s">
        <v>44</v>
      </c>
      <c r="E8162" s="35" t="s">
        <v>174</v>
      </c>
      <c r="F8162" s="46">
        <f>IF(Cadastro_Cargas!$E$14=0,0,IF(Perfil_Area!$I$6=0,0,MIN(Cadastro_Cargas!$E$14,MAX(Cadastro_Cargas!$F$14,Perfil_Area!$I$6*RANDBETWEEN(85,115)/100))))</f>
        <v>0.514</v>
      </c>
    </row>
    <row r="8163" ht="15.0" customHeight="1">
      <c r="A8163" s="45">
        <v>45682.25</v>
      </c>
      <c r="B8163" s="35">
        <v>6.0</v>
      </c>
      <c r="C8163" s="35" t="s">
        <v>129</v>
      </c>
      <c r="D8163" s="41" t="s">
        <v>56</v>
      </c>
      <c r="E8163" s="35" t="s">
        <v>174</v>
      </c>
      <c r="F8163" s="46">
        <f>IF(Cadastro_Cargas!$E$15=0,0,IF(Perfil_Area!$I$8=0,0,MIN(Cadastro_Cargas!$E$15,MAX(Cadastro_Cargas!$F$15,Perfil_Area!$I$8*RANDBETWEEN(85,115)/100))))</f>
        <v>0.10464</v>
      </c>
    </row>
    <row r="8164" ht="15.0" customHeight="1">
      <c r="A8164" s="45">
        <v>45682.2916666667</v>
      </c>
      <c r="B8164" s="35">
        <v>7.0</v>
      </c>
      <c r="C8164" s="35" t="s">
        <v>128</v>
      </c>
      <c r="D8164" s="36" t="s">
        <v>104</v>
      </c>
      <c r="E8164" s="35" t="s">
        <v>173</v>
      </c>
      <c r="F8164" s="46">
        <f>IF(Cadastro_Cargas!$E$2=0,0,IF(Perfil_Area!$J$9=0,0,MIN(Cadastro_Cargas!$E$2,MAX(Cadastro_Cargas!$F$2,Perfil_Area!$J$9*RANDBETWEEN(85,115)/100))))</f>
        <v>0</v>
      </c>
    </row>
    <row r="8165" ht="15.0" customHeight="1">
      <c r="A8165" s="45">
        <v>45682.2916666667</v>
      </c>
      <c r="B8165" s="35">
        <v>7.0</v>
      </c>
      <c r="C8165" s="35" t="s">
        <v>128</v>
      </c>
      <c r="D8165" s="36" t="s">
        <v>105</v>
      </c>
      <c r="E8165" s="35" t="s">
        <v>173</v>
      </c>
      <c r="F8165" s="46">
        <f>IF(Cadastro_Cargas!$E$3=0,0,IF(Perfil_Area!$J$11=0,0,MIN(Cadastro_Cargas!$E$3,MAX(Cadastro_Cargas!$F$3,Perfil_Area!$J$11*RANDBETWEEN(85,115)/100))))</f>
        <v>0</v>
      </c>
    </row>
    <row r="8166" ht="15.0" customHeight="1">
      <c r="A8166" s="45">
        <v>45682.2916666667</v>
      </c>
      <c r="B8166" s="35">
        <v>7.0</v>
      </c>
      <c r="C8166" s="35" t="s">
        <v>128</v>
      </c>
      <c r="D8166" s="36" t="s">
        <v>106</v>
      </c>
      <c r="E8166" s="35" t="s">
        <v>173</v>
      </c>
      <c r="F8166" s="46">
        <f>IF(Cadastro_Cargas!$E$4=0,0,IF(Perfil_Area!$J$13=0,0,MIN(Cadastro_Cargas!$E$4,MAX(Cadastro_Cargas!$F$4,Perfil_Area!$J$13*RANDBETWEEN(85,115)/100))))</f>
        <v>0</v>
      </c>
    </row>
    <row r="8167" ht="15.0" customHeight="1">
      <c r="A8167" s="45">
        <v>45682.2916666667</v>
      </c>
      <c r="B8167" s="35">
        <v>7.0</v>
      </c>
      <c r="C8167" s="35" t="s">
        <v>128</v>
      </c>
      <c r="D8167" s="36" t="s">
        <v>107</v>
      </c>
      <c r="E8167" s="35" t="s">
        <v>173</v>
      </c>
      <c r="F8167" s="46">
        <f>IF(Cadastro_Cargas!$E$5=0,0,IF(Perfil_Area!$J$15=0,0,MIN(Cadastro_Cargas!$E$5,MAX(Cadastro_Cargas!$F$5,Perfil_Area!$J$15*RANDBETWEEN(85,115)/100))))</f>
        <v>0.2</v>
      </c>
    </row>
    <row r="8168" ht="15.0" customHeight="1">
      <c r="A8168" s="45">
        <v>45682.2916666667</v>
      </c>
      <c r="B8168" s="35">
        <v>7.0</v>
      </c>
      <c r="C8168" s="35" t="s">
        <v>128</v>
      </c>
      <c r="D8168" s="39" t="s">
        <v>31</v>
      </c>
      <c r="E8168" s="35" t="s">
        <v>174</v>
      </c>
      <c r="F8168" s="46">
        <f>IF(Cadastro_Cargas!$E$6=0,0,IF(Perfil_Area!$J$3=0,0,MIN(Cadastro_Cargas!$E$6,MAX(Cadastro_Cargas!$F$6,Perfil_Area!$J$3*RANDBETWEEN(85,115)/100))))</f>
        <v>0.606</v>
      </c>
    </row>
    <row r="8169" ht="15.0" customHeight="1">
      <c r="A8169" s="45">
        <v>45682.2916666667</v>
      </c>
      <c r="B8169" s="35">
        <v>7.0</v>
      </c>
      <c r="C8169" s="35" t="s">
        <v>128</v>
      </c>
      <c r="D8169" s="40" t="s">
        <v>44</v>
      </c>
      <c r="E8169" s="35" t="s">
        <v>174</v>
      </c>
      <c r="F8169" s="46">
        <f>IF(Cadastro_Cargas!$E$7=0,0,IF(Perfil_Area!$J$5=0,0,MIN(Cadastro_Cargas!$E$7,MAX(Cadastro_Cargas!$F$7,Perfil_Area!$J$5*RANDBETWEEN(85,115)/100))))</f>
        <v>0.354</v>
      </c>
    </row>
    <row r="8170" ht="15.0" customHeight="1">
      <c r="A8170" s="45">
        <v>45682.2916666667</v>
      </c>
      <c r="B8170" s="35">
        <v>7.0</v>
      </c>
      <c r="C8170" s="35" t="s">
        <v>128</v>
      </c>
      <c r="D8170" s="41" t="s">
        <v>56</v>
      </c>
      <c r="E8170" s="35" t="s">
        <v>174</v>
      </c>
      <c r="F8170" s="46">
        <f>IF(Cadastro_Cargas!$E$8=0,0,IF(Perfil_Area!$J$7=0,0,MIN(Cadastro_Cargas!$E$8,MAX(Cadastro_Cargas!$F$8,Perfil_Area!$J$7*RANDBETWEEN(85,115)/100))))</f>
        <v>0</v>
      </c>
    </row>
    <row r="8171" ht="15.0" customHeight="1">
      <c r="A8171" s="45">
        <v>45682.2916666667</v>
      </c>
      <c r="B8171" s="35">
        <v>7.0</v>
      </c>
      <c r="C8171" s="35" t="s">
        <v>129</v>
      </c>
      <c r="D8171" s="36" t="s">
        <v>104</v>
      </c>
      <c r="E8171" s="35" t="s">
        <v>173</v>
      </c>
      <c r="F8171" s="46">
        <f>IF(Cadastro_Cargas!$E$9=0,0,IF(Perfil_Area!$J$10=0,0,MIN(Cadastro_Cargas!$E$9,MAX(Cadastro_Cargas!$F$9,Perfil_Area!$J$10*RANDBETWEEN(85,115)/100))))</f>
        <v>0</v>
      </c>
    </row>
    <row r="8172" ht="15.0" customHeight="1">
      <c r="A8172" s="45">
        <v>45682.2916666667</v>
      </c>
      <c r="B8172" s="35">
        <v>7.0</v>
      </c>
      <c r="C8172" s="35" t="s">
        <v>129</v>
      </c>
      <c r="D8172" s="36" t="s">
        <v>105</v>
      </c>
      <c r="E8172" s="35" t="s">
        <v>173</v>
      </c>
      <c r="F8172" s="46">
        <f>IF(Cadastro_Cargas!$E$10=0,0,IF(Perfil_Area!$J$12=0,0,MIN(Cadastro_Cargas!$E$10,MAX(Cadastro_Cargas!$F$10,Perfil_Area!$J$12*RANDBETWEEN(85,115)/100))))</f>
        <v>17.6</v>
      </c>
    </row>
    <row r="8173" ht="15.0" customHeight="1">
      <c r="A8173" s="45">
        <v>45682.2916666667</v>
      </c>
      <c r="B8173" s="35">
        <v>7.0</v>
      </c>
      <c r="C8173" s="35" t="s">
        <v>129</v>
      </c>
      <c r="D8173" s="36" t="s">
        <v>106</v>
      </c>
      <c r="E8173" s="35" t="s">
        <v>173</v>
      </c>
      <c r="F8173" s="46">
        <f>IF(Cadastro_Cargas!$E$11=0,0,IF(Perfil_Area!$J$14=0,0,MIN(Cadastro_Cargas!$E$11,MAX(Cadastro_Cargas!$F$11,Perfil_Area!$J$14*RANDBETWEEN(85,115)/100))))</f>
        <v>2.19615156</v>
      </c>
    </row>
    <row r="8174" ht="15.0" customHeight="1">
      <c r="A8174" s="45">
        <v>45682.2916666667</v>
      </c>
      <c r="B8174" s="35">
        <v>7.0</v>
      </c>
      <c r="C8174" s="35" t="s">
        <v>129</v>
      </c>
      <c r="D8174" s="36" t="s">
        <v>107</v>
      </c>
      <c r="E8174" s="35" t="s">
        <v>173</v>
      </c>
      <c r="F8174" s="46">
        <f>IF(Cadastro_Cargas!$E$12=0,0,IF(Perfil_Area!$J$16=0,0,MIN(Cadastro_Cargas!$E$12,MAX(Cadastro_Cargas!$F$12,Perfil_Area!$J$16*RANDBETWEEN(85,115)/100))))</f>
        <v>0.18</v>
      </c>
    </row>
    <row r="8175" ht="15.0" customHeight="1">
      <c r="A8175" s="45">
        <v>45682.2916666667</v>
      </c>
      <c r="B8175" s="35">
        <v>7.0</v>
      </c>
      <c r="C8175" s="35" t="s">
        <v>129</v>
      </c>
      <c r="D8175" s="39" t="s">
        <v>31</v>
      </c>
      <c r="E8175" s="35" t="s">
        <v>174</v>
      </c>
      <c r="F8175" s="46">
        <f>IF(Cadastro_Cargas!$E$13=0,0,IF(Perfil_Area!$J$4=0,0,MIN(Cadastro_Cargas!$E$13,MAX(Cadastro_Cargas!$F$13,Perfil_Area!$J$4*RANDBETWEEN(85,115)/100))))</f>
        <v>1.1336</v>
      </c>
    </row>
    <row r="8176" ht="15.0" customHeight="1">
      <c r="A8176" s="45">
        <v>45682.2916666667</v>
      </c>
      <c r="B8176" s="35">
        <v>7.0</v>
      </c>
      <c r="C8176" s="35" t="s">
        <v>129</v>
      </c>
      <c r="D8176" s="40" t="s">
        <v>44</v>
      </c>
      <c r="E8176" s="35" t="s">
        <v>174</v>
      </c>
      <c r="F8176" s="46">
        <f>IF(Cadastro_Cargas!$E$14=0,0,IF(Perfil_Area!$J$6=0,0,MIN(Cadastro_Cargas!$E$14,MAX(Cadastro_Cargas!$F$14,Perfil_Area!$J$6*RANDBETWEEN(85,115)/100))))</f>
        <v>0.514</v>
      </c>
    </row>
    <row r="8177" ht="15.0" customHeight="1">
      <c r="A8177" s="45">
        <v>45682.2916666667</v>
      </c>
      <c r="B8177" s="35">
        <v>7.0</v>
      </c>
      <c r="C8177" s="35" t="s">
        <v>129</v>
      </c>
      <c r="D8177" s="41" t="s">
        <v>56</v>
      </c>
      <c r="E8177" s="35" t="s">
        <v>174</v>
      </c>
      <c r="F8177" s="46">
        <f>IF(Cadastro_Cargas!$E$15=0,0,IF(Perfil_Area!$J$8=0,0,MIN(Cadastro_Cargas!$E$15,MAX(Cadastro_Cargas!$F$15,Perfil_Area!$J$8*RANDBETWEEN(85,115)/100))))</f>
        <v>0</v>
      </c>
    </row>
    <row r="8178" ht="15.0" customHeight="1">
      <c r="A8178" s="45">
        <v>45682.3333333333</v>
      </c>
      <c r="B8178" s="35">
        <v>8.0</v>
      </c>
      <c r="C8178" s="35" t="s">
        <v>128</v>
      </c>
      <c r="D8178" s="36" t="s">
        <v>104</v>
      </c>
      <c r="E8178" s="35" t="s">
        <v>173</v>
      </c>
      <c r="F8178" s="46">
        <f>IF(Cadastro_Cargas!$E$2=0,0,IF(Perfil_Area!$K$9=0,0,MIN(Cadastro_Cargas!$E$2,MAX(Cadastro_Cargas!$F$2,Perfil_Area!$K$9*RANDBETWEEN(85,115)/100))))</f>
        <v>0</v>
      </c>
    </row>
    <row r="8179" ht="15.0" customHeight="1">
      <c r="A8179" s="45">
        <v>45682.3333333333</v>
      </c>
      <c r="B8179" s="35">
        <v>8.0</v>
      </c>
      <c r="C8179" s="35" t="s">
        <v>128</v>
      </c>
      <c r="D8179" s="36" t="s">
        <v>105</v>
      </c>
      <c r="E8179" s="35" t="s">
        <v>173</v>
      </c>
      <c r="F8179" s="46">
        <f>IF(Cadastro_Cargas!$E$3=0,0,IF(Perfil_Area!$K$11=0,0,MIN(Cadastro_Cargas!$E$3,MAX(Cadastro_Cargas!$F$3,Perfil_Area!$K$11*RANDBETWEEN(85,115)/100))))</f>
        <v>0</v>
      </c>
    </row>
    <row r="8180" ht="15.0" customHeight="1">
      <c r="A8180" s="45">
        <v>45682.3333333333</v>
      </c>
      <c r="B8180" s="35">
        <v>8.0</v>
      </c>
      <c r="C8180" s="35" t="s">
        <v>128</v>
      </c>
      <c r="D8180" s="36" t="s">
        <v>106</v>
      </c>
      <c r="E8180" s="35" t="s">
        <v>173</v>
      </c>
      <c r="F8180" s="46">
        <f>IF(Cadastro_Cargas!$E$4=0,0,IF(Perfil_Area!$K$13=0,0,MIN(Cadastro_Cargas!$E$4,MAX(Cadastro_Cargas!$F$4,Perfil_Area!$K$13*RANDBETWEEN(85,115)/100))))</f>
        <v>0</v>
      </c>
    </row>
    <row r="8181" ht="15.0" customHeight="1">
      <c r="A8181" s="45">
        <v>45682.3333333333</v>
      </c>
      <c r="B8181" s="35">
        <v>8.0</v>
      </c>
      <c r="C8181" s="35" t="s">
        <v>128</v>
      </c>
      <c r="D8181" s="36" t="s">
        <v>107</v>
      </c>
      <c r="E8181" s="35" t="s">
        <v>173</v>
      </c>
      <c r="F8181" s="46">
        <f>IF(Cadastro_Cargas!$E$5=0,0,IF(Perfil_Area!$K$15=0,0,MIN(Cadastro_Cargas!$E$5,MAX(Cadastro_Cargas!$F$5,Perfil_Area!$K$15*RANDBETWEEN(85,115)/100))))</f>
        <v>0.2</v>
      </c>
    </row>
    <row r="8182" ht="15.0" customHeight="1">
      <c r="A8182" s="45">
        <v>45682.3333333333</v>
      </c>
      <c r="B8182" s="35">
        <v>8.0</v>
      </c>
      <c r="C8182" s="35" t="s">
        <v>128</v>
      </c>
      <c r="D8182" s="39" t="s">
        <v>31</v>
      </c>
      <c r="E8182" s="35" t="s">
        <v>174</v>
      </c>
      <c r="F8182" s="46">
        <f>IF(Cadastro_Cargas!$E$6=0,0,IF(Perfil_Area!$K$3=0,0,MIN(Cadastro_Cargas!$E$6,MAX(Cadastro_Cargas!$F$6,Perfil_Area!$K$3*RANDBETWEEN(85,115)/100))))</f>
        <v>1.0282</v>
      </c>
    </row>
    <row r="8183" ht="15.0" customHeight="1">
      <c r="A8183" s="45">
        <v>45682.3333333333</v>
      </c>
      <c r="B8183" s="35">
        <v>8.0</v>
      </c>
      <c r="C8183" s="35" t="s">
        <v>128</v>
      </c>
      <c r="D8183" s="40" t="s">
        <v>44</v>
      </c>
      <c r="E8183" s="35" t="s">
        <v>174</v>
      </c>
      <c r="F8183" s="46">
        <f>IF(Cadastro_Cargas!$E$7=0,0,IF(Perfil_Area!$K$5=0,0,MIN(Cadastro_Cargas!$E$7,MAX(Cadastro_Cargas!$F$7,Perfil_Area!$K$5*RANDBETWEEN(85,115)/100))))</f>
        <v>0.354</v>
      </c>
    </row>
    <row r="8184" ht="15.0" customHeight="1">
      <c r="A8184" s="45">
        <v>45682.3333333333</v>
      </c>
      <c r="B8184" s="35">
        <v>8.0</v>
      </c>
      <c r="C8184" s="35" t="s">
        <v>128</v>
      </c>
      <c r="D8184" s="41" t="s">
        <v>56</v>
      </c>
      <c r="E8184" s="35" t="s">
        <v>174</v>
      </c>
      <c r="F8184" s="46">
        <f>IF(Cadastro_Cargas!$E$8=0,0,IF(Perfil_Area!$K$7=0,0,MIN(Cadastro_Cargas!$E$8,MAX(Cadastro_Cargas!$F$8,Perfil_Area!$K$7*RANDBETWEEN(85,115)/100))))</f>
        <v>0</v>
      </c>
    </row>
    <row r="8185" ht="15.0" customHeight="1">
      <c r="A8185" s="45">
        <v>45682.3333333333</v>
      </c>
      <c r="B8185" s="35">
        <v>8.0</v>
      </c>
      <c r="C8185" s="35" t="s">
        <v>129</v>
      </c>
      <c r="D8185" s="36" t="s">
        <v>104</v>
      </c>
      <c r="E8185" s="35" t="s">
        <v>173</v>
      </c>
      <c r="F8185" s="46">
        <f>IF(Cadastro_Cargas!$E$9=0,0,IF(Perfil_Area!$K$10=0,0,MIN(Cadastro_Cargas!$E$9,MAX(Cadastro_Cargas!$F$9,Perfil_Area!$K$10*RANDBETWEEN(85,115)/100))))</f>
        <v>0</v>
      </c>
    </row>
    <row r="8186" ht="15.0" customHeight="1">
      <c r="A8186" s="45">
        <v>45682.3333333333</v>
      </c>
      <c r="B8186" s="35">
        <v>8.0</v>
      </c>
      <c r="C8186" s="35" t="s">
        <v>129</v>
      </c>
      <c r="D8186" s="36" t="s">
        <v>105</v>
      </c>
      <c r="E8186" s="35" t="s">
        <v>173</v>
      </c>
      <c r="F8186" s="46">
        <f>IF(Cadastro_Cargas!$E$10=0,0,IF(Perfil_Area!$K$12=0,0,MIN(Cadastro_Cargas!$E$10,MAX(Cadastro_Cargas!$F$10,Perfil_Area!$K$12*RANDBETWEEN(85,115)/100))))</f>
        <v>17.6</v>
      </c>
    </row>
    <row r="8187" ht="15.0" customHeight="1">
      <c r="A8187" s="45">
        <v>45682.3333333333</v>
      </c>
      <c r="B8187" s="35">
        <v>8.0</v>
      </c>
      <c r="C8187" s="35" t="s">
        <v>129</v>
      </c>
      <c r="D8187" s="36" t="s">
        <v>106</v>
      </c>
      <c r="E8187" s="35" t="s">
        <v>173</v>
      </c>
      <c r="F8187" s="46">
        <f>IF(Cadastro_Cargas!$E$11=0,0,IF(Perfil_Area!$K$14=0,0,MIN(Cadastro_Cargas!$E$11,MAX(Cadastro_Cargas!$F$11,Perfil_Area!$K$14*RANDBETWEEN(85,115)/100))))</f>
        <v>2.367013373</v>
      </c>
    </row>
    <row r="8188" ht="15.0" customHeight="1">
      <c r="A8188" s="45">
        <v>45682.3333333333</v>
      </c>
      <c r="B8188" s="35">
        <v>8.0</v>
      </c>
      <c r="C8188" s="35" t="s">
        <v>129</v>
      </c>
      <c r="D8188" s="36" t="s">
        <v>107</v>
      </c>
      <c r="E8188" s="35" t="s">
        <v>173</v>
      </c>
      <c r="F8188" s="46">
        <f>IF(Cadastro_Cargas!$E$12=0,0,IF(Perfil_Area!$K$16=0,0,MIN(Cadastro_Cargas!$E$12,MAX(Cadastro_Cargas!$F$12,Perfil_Area!$K$16*RANDBETWEEN(85,115)/100))))</f>
        <v>0.174</v>
      </c>
    </row>
    <row r="8189" ht="15.0" customHeight="1">
      <c r="A8189" s="45">
        <v>45682.3333333333</v>
      </c>
      <c r="B8189" s="35">
        <v>8.0</v>
      </c>
      <c r="C8189" s="35" t="s">
        <v>129</v>
      </c>
      <c r="D8189" s="39" t="s">
        <v>31</v>
      </c>
      <c r="E8189" s="35" t="s">
        <v>174</v>
      </c>
      <c r="F8189" s="46">
        <f>IF(Cadastro_Cargas!$E$13=0,0,IF(Perfil_Area!$K$4=0,0,MIN(Cadastro_Cargas!$E$13,MAX(Cadastro_Cargas!$F$13,Perfil_Area!$K$4*RANDBETWEEN(85,115)/100))))</f>
        <v>1.8772</v>
      </c>
    </row>
    <row r="8190" ht="15.0" customHeight="1">
      <c r="A8190" s="45">
        <v>45682.3333333333</v>
      </c>
      <c r="B8190" s="35">
        <v>8.0</v>
      </c>
      <c r="C8190" s="35" t="s">
        <v>129</v>
      </c>
      <c r="D8190" s="40" t="s">
        <v>44</v>
      </c>
      <c r="E8190" s="35" t="s">
        <v>174</v>
      </c>
      <c r="F8190" s="46">
        <f>IF(Cadastro_Cargas!$E$14=0,0,IF(Perfil_Area!$K$6=0,0,MIN(Cadastro_Cargas!$E$14,MAX(Cadastro_Cargas!$F$14,Perfil_Area!$K$6*RANDBETWEEN(85,115)/100))))</f>
        <v>0.514</v>
      </c>
    </row>
    <row r="8191" ht="15.0" customHeight="1">
      <c r="A8191" s="45">
        <v>45682.3333333333</v>
      </c>
      <c r="B8191" s="35">
        <v>8.0</v>
      </c>
      <c r="C8191" s="35" t="s">
        <v>129</v>
      </c>
      <c r="D8191" s="41" t="s">
        <v>56</v>
      </c>
      <c r="E8191" s="35" t="s">
        <v>174</v>
      </c>
      <c r="F8191" s="46">
        <f>IF(Cadastro_Cargas!$E$15=0,0,IF(Perfil_Area!$K$8=0,0,MIN(Cadastro_Cargas!$E$15,MAX(Cadastro_Cargas!$F$15,Perfil_Area!$K$8*RANDBETWEEN(85,115)/100))))</f>
        <v>0</v>
      </c>
    </row>
    <row r="8192" ht="15.0" customHeight="1">
      <c r="A8192" s="45">
        <v>45682.375</v>
      </c>
      <c r="B8192" s="35">
        <v>9.0</v>
      </c>
      <c r="C8192" s="35" t="s">
        <v>128</v>
      </c>
      <c r="D8192" s="36" t="s">
        <v>104</v>
      </c>
      <c r="E8192" s="35" t="s">
        <v>173</v>
      </c>
      <c r="F8192" s="46">
        <f>IF(Cadastro_Cargas!$E$2=0,0,IF(Perfil_Area!$L$9=0,0,MIN(Cadastro_Cargas!$E$2,MAX(Cadastro_Cargas!$F$2,Perfil_Area!$L$9*RANDBETWEEN(85,115)/100))))</f>
        <v>0</v>
      </c>
    </row>
    <row r="8193" ht="15.0" customHeight="1">
      <c r="A8193" s="45">
        <v>45682.375</v>
      </c>
      <c r="B8193" s="35">
        <v>9.0</v>
      </c>
      <c r="C8193" s="35" t="s">
        <v>128</v>
      </c>
      <c r="D8193" s="36" t="s">
        <v>105</v>
      </c>
      <c r="E8193" s="35" t="s">
        <v>173</v>
      </c>
      <c r="F8193" s="46">
        <f>IF(Cadastro_Cargas!$E$3=0,0,IF(Perfil_Area!$L$11=0,0,MIN(Cadastro_Cargas!$E$3,MAX(Cadastro_Cargas!$F$3,Perfil_Area!$L$11*RANDBETWEEN(85,115)/100))))</f>
        <v>0</v>
      </c>
    </row>
    <row r="8194" ht="15.0" customHeight="1">
      <c r="A8194" s="45">
        <v>45682.375</v>
      </c>
      <c r="B8194" s="35">
        <v>9.0</v>
      </c>
      <c r="C8194" s="35" t="s">
        <v>128</v>
      </c>
      <c r="D8194" s="36" t="s">
        <v>106</v>
      </c>
      <c r="E8194" s="35" t="s">
        <v>173</v>
      </c>
      <c r="F8194" s="46">
        <f>IF(Cadastro_Cargas!$E$4=0,0,IF(Perfil_Area!$L$13=0,0,MIN(Cadastro_Cargas!$E$4,MAX(Cadastro_Cargas!$F$4,Perfil_Area!$L$13*RANDBETWEEN(85,115)/100))))</f>
        <v>0</v>
      </c>
    </row>
    <row r="8195" ht="15.0" customHeight="1">
      <c r="A8195" s="45">
        <v>45682.375</v>
      </c>
      <c r="B8195" s="35">
        <v>9.0</v>
      </c>
      <c r="C8195" s="35" t="s">
        <v>128</v>
      </c>
      <c r="D8195" s="36" t="s">
        <v>107</v>
      </c>
      <c r="E8195" s="35" t="s">
        <v>173</v>
      </c>
      <c r="F8195" s="46">
        <f>IF(Cadastro_Cargas!$E$5=0,0,IF(Perfil_Area!$L$15=0,0,MIN(Cadastro_Cargas!$E$5,MAX(Cadastro_Cargas!$F$5,Perfil_Area!$L$15*RANDBETWEEN(85,115)/100))))</f>
        <v>0.2</v>
      </c>
    </row>
    <row r="8196" ht="15.0" customHeight="1">
      <c r="A8196" s="45">
        <v>45682.375</v>
      </c>
      <c r="B8196" s="35">
        <v>9.0</v>
      </c>
      <c r="C8196" s="35" t="s">
        <v>128</v>
      </c>
      <c r="D8196" s="39" t="s">
        <v>31</v>
      </c>
      <c r="E8196" s="35" t="s">
        <v>174</v>
      </c>
      <c r="F8196" s="46">
        <f>IF(Cadastro_Cargas!$E$6=0,0,IF(Perfil_Area!$L$3=0,0,MIN(Cadastro_Cargas!$E$6,MAX(Cadastro_Cargas!$F$6,Perfil_Area!$L$3*RANDBETWEEN(85,115)/100))))</f>
        <v>1.7574</v>
      </c>
    </row>
    <row r="8197" ht="15.0" customHeight="1">
      <c r="A8197" s="45">
        <v>45682.375</v>
      </c>
      <c r="B8197" s="35">
        <v>9.0</v>
      </c>
      <c r="C8197" s="35" t="s">
        <v>128</v>
      </c>
      <c r="D8197" s="40" t="s">
        <v>44</v>
      </c>
      <c r="E8197" s="35" t="s">
        <v>174</v>
      </c>
      <c r="F8197" s="46">
        <f>IF(Cadastro_Cargas!$E$7=0,0,IF(Perfil_Area!$L$5=0,0,MIN(Cadastro_Cargas!$E$7,MAX(Cadastro_Cargas!$F$7,Perfil_Area!$L$5*RANDBETWEEN(85,115)/100))))</f>
        <v>0.2466</v>
      </c>
    </row>
    <row r="8198" ht="15.0" customHeight="1">
      <c r="A8198" s="45">
        <v>45682.375</v>
      </c>
      <c r="B8198" s="35">
        <v>9.0</v>
      </c>
      <c r="C8198" s="35" t="s">
        <v>128</v>
      </c>
      <c r="D8198" s="41" t="s">
        <v>56</v>
      </c>
      <c r="E8198" s="35" t="s">
        <v>174</v>
      </c>
      <c r="F8198" s="46">
        <f>IF(Cadastro_Cargas!$E$8=0,0,IF(Perfil_Area!$L$7=0,0,MIN(Cadastro_Cargas!$E$8,MAX(Cadastro_Cargas!$F$8,Perfil_Area!$L$7*RANDBETWEEN(85,115)/100))))</f>
        <v>0</v>
      </c>
    </row>
    <row r="8199" ht="15.0" customHeight="1">
      <c r="A8199" s="45">
        <v>45682.375</v>
      </c>
      <c r="B8199" s="35">
        <v>9.0</v>
      </c>
      <c r="C8199" s="35" t="s">
        <v>129</v>
      </c>
      <c r="D8199" s="36" t="s">
        <v>104</v>
      </c>
      <c r="E8199" s="35" t="s">
        <v>173</v>
      </c>
      <c r="F8199" s="46">
        <f>IF(Cadastro_Cargas!$E$9=0,0,IF(Perfil_Area!$L$10=0,0,MIN(Cadastro_Cargas!$E$9,MAX(Cadastro_Cargas!$F$9,Perfil_Area!$L$10*RANDBETWEEN(85,115)/100))))</f>
        <v>0</v>
      </c>
    </row>
    <row r="8200" ht="15.0" customHeight="1">
      <c r="A8200" s="45">
        <v>45682.375</v>
      </c>
      <c r="B8200" s="35">
        <v>9.0</v>
      </c>
      <c r="C8200" s="35" t="s">
        <v>129</v>
      </c>
      <c r="D8200" s="36" t="s">
        <v>105</v>
      </c>
      <c r="E8200" s="35" t="s">
        <v>173</v>
      </c>
      <c r="F8200" s="46">
        <f>IF(Cadastro_Cargas!$E$10=0,0,IF(Perfil_Area!$L$12=0,0,MIN(Cadastro_Cargas!$E$10,MAX(Cadastro_Cargas!$F$10,Perfil_Area!$L$12*RANDBETWEEN(85,115)/100))))</f>
        <v>0</v>
      </c>
    </row>
    <row r="8201" ht="15.0" customHeight="1">
      <c r="A8201" s="45">
        <v>45682.375</v>
      </c>
      <c r="B8201" s="35">
        <v>9.0</v>
      </c>
      <c r="C8201" s="35" t="s">
        <v>129</v>
      </c>
      <c r="D8201" s="36" t="s">
        <v>106</v>
      </c>
      <c r="E8201" s="35" t="s">
        <v>173</v>
      </c>
      <c r="F8201" s="46">
        <f>IF(Cadastro_Cargas!$E$11=0,0,IF(Perfil_Area!$L$14=0,0,MIN(Cadastro_Cargas!$E$11,MAX(Cadastro_Cargas!$F$11,Perfil_Area!$L$14*RANDBETWEEN(85,115)/100))))</f>
        <v>2.011961367</v>
      </c>
    </row>
    <row r="8202" ht="15.0" customHeight="1">
      <c r="A8202" s="45">
        <v>45682.375</v>
      </c>
      <c r="B8202" s="35">
        <v>9.0</v>
      </c>
      <c r="C8202" s="35" t="s">
        <v>129</v>
      </c>
      <c r="D8202" s="36" t="s">
        <v>107</v>
      </c>
      <c r="E8202" s="35" t="s">
        <v>173</v>
      </c>
      <c r="F8202" s="46">
        <f>IF(Cadastro_Cargas!$E$12=0,0,IF(Perfil_Area!$L$16=0,0,MIN(Cadastro_Cargas!$E$12,MAX(Cadastro_Cargas!$F$12,Perfil_Area!$L$16*RANDBETWEEN(85,115)/100))))</f>
        <v>0.2</v>
      </c>
    </row>
    <row r="8203" ht="15.0" customHeight="1">
      <c r="A8203" s="45">
        <v>45682.375</v>
      </c>
      <c r="B8203" s="35">
        <v>9.0</v>
      </c>
      <c r="C8203" s="35" t="s">
        <v>129</v>
      </c>
      <c r="D8203" s="39" t="s">
        <v>31</v>
      </c>
      <c r="E8203" s="35" t="s">
        <v>174</v>
      </c>
      <c r="F8203" s="46">
        <f>IF(Cadastro_Cargas!$E$13=0,0,IF(Perfil_Area!$L$4=0,0,MIN(Cadastro_Cargas!$E$13,MAX(Cadastro_Cargas!$F$13,Perfil_Area!$L$4*RANDBETWEEN(85,115)/100))))</f>
        <v>3.24075</v>
      </c>
    </row>
    <row r="8204" ht="15.0" customHeight="1">
      <c r="A8204" s="45">
        <v>45682.375</v>
      </c>
      <c r="B8204" s="35">
        <v>9.0</v>
      </c>
      <c r="C8204" s="35" t="s">
        <v>129</v>
      </c>
      <c r="D8204" s="40" t="s">
        <v>44</v>
      </c>
      <c r="E8204" s="35" t="s">
        <v>174</v>
      </c>
      <c r="F8204" s="46">
        <f>IF(Cadastro_Cargas!$E$14=0,0,IF(Perfil_Area!$L$6=0,0,MIN(Cadastro_Cargas!$E$14,MAX(Cadastro_Cargas!$F$14,Perfil_Area!$L$6*RANDBETWEEN(85,115)/100))))</f>
        <v>0.37036</v>
      </c>
    </row>
    <row r="8205" ht="15.0" customHeight="1">
      <c r="A8205" s="45">
        <v>45682.375</v>
      </c>
      <c r="B8205" s="35">
        <v>9.0</v>
      </c>
      <c r="C8205" s="35" t="s">
        <v>129</v>
      </c>
      <c r="D8205" s="41" t="s">
        <v>56</v>
      </c>
      <c r="E8205" s="35" t="s">
        <v>174</v>
      </c>
      <c r="F8205" s="46">
        <f>IF(Cadastro_Cargas!$E$15=0,0,IF(Perfil_Area!$L$8=0,0,MIN(Cadastro_Cargas!$E$15,MAX(Cadastro_Cargas!$F$15,Perfil_Area!$L$8*RANDBETWEEN(85,115)/100))))</f>
        <v>0</v>
      </c>
    </row>
    <row r="8206" ht="15.0" customHeight="1">
      <c r="A8206" s="45">
        <v>45682.4166666667</v>
      </c>
      <c r="B8206" s="35">
        <v>10.0</v>
      </c>
      <c r="C8206" s="35" t="s">
        <v>128</v>
      </c>
      <c r="D8206" s="36" t="s">
        <v>104</v>
      </c>
      <c r="E8206" s="35" t="s">
        <v>173</v>
      </c>
      <c r="F8206" s="46">
        <f>IF(Cadastro_Cargas!$E$2=0,0,IF(Perfil_Area!$M$9=0,0,MIN(Cadastro_Cargas!$E$2,MAX(Cadastro_Cargas!$F$2,Perfil_Area!$M$9*RANDBETWEEN(85,115)/100))))</f>
        <v>0</v>
      </c>
    </row>
    <row r="8207" ht="15.0" customHeight="1">
      <c r="A8207" s="45">
        <v>45682.4166666667</v>
      </c>
      <c r="B8207" s="35">
        <v>10.0</v>
      </c>
      <c r="C8207" s="35" t="s">
        <v>128</v>
      </c>
      <c r="D8207" s="36" t="s">
        <v>105</v>
      </c>
      <c r="E8207" s="35" t="s">
        <v>173</v>
      </c>
      <c r="F8207" s="46">
        <f>IF(Cadastro_Cargas!$E$3=0,0,IF(Perfil_Area!$M$11=0,0,MIN(Cadastro_Cargas!$E$3,MAX(Cadastro_Cargas!$F$3,Perfil_Area!$M$11*RANDBETWEEN(85,115)/100))))</f>
        <v>0</v>
      </c>
    </row>
    <row r="8208" ht="15.0" customHeight="1">
      <c r="A8208" s="45">
        <v>45682.4166666667</v>
      </c>
      <c r="B8208" s="35">
        <v>10.0</v>
      </c>
      <c r="C8208" s="35" t="s">
        <v>128</v>
      </c>
      <c r="D8208" s="36" t="s">
        <v>106</v>
      </c>
      <c r="E8208" s="35" t="s">
        <v>173</v>
      </c>
      <c r="F8208" s="46">
        <f>IF(Cadastro_Cargas!$E$4=0,0,IF(Perfil_Area!$M$13=0,0,MIN(Cadastro_Cargas!$E$4,MAX(Cadastro_Cargas!$F$4,Perfil_Area!$M$13*RANDBETWEEN(85,115)/100))))</f>
        <v>0</v>
      </c>
    </row>
    <row r="8209" ht="15.0" customHeight="1">
      <c r="A8209" s="45">
        <v>45682.4166666667</v>
      </c>
      <c r="B8209" s="35">
        <v>10.0</v>
      </c>
      <c r="C8209" s="35" t="s">
        <v>128</v>
      </c>
      <c r="D8209" s="36" t="s">
        <v>107</v>
      </c>
      <c r="E8209" s="35" t="s">
        <v>173</v>
      </c>
      <c r="F8209" s="46">
        <f>IF(Cadastro_Cargas!$E$5=0,0,IF(Perfil_Area!$M$15=0,0,MIN(Cadastro_Cargas!$E$5,MAX(Cadastro_Cargas!$F$5,Perfil_Area!$M$15*RANDBETWEEN(85,115)/100))))</f>
        <v>0.2</v>
      </c>
    </row>
    <row r="8210" ht="15.0" customHeight="1">
      <c r="A8210" s="45">
        <v>45682.4166666667</v>
      </c>
      <c r="B8210" s="35">
        <v>10.0</v>
      </c>
      <c r="C8210" s="35" t="s">
        <v>128</v>
      </c>
      <c r="D8210" s="39" t="s">
        <v>31</v>
      </c>
      <c r="E8210" s="35" t="s">
        <v>174</v>
      </c>
      <c r="F8210" s="46">
        <f>IF(Cadastro_Cargas!$E$6=0,0,IF(Perfil_Area!$M$3=0,0,MIN(Cadastro_Cargas!$E$6,MAX(Cadastro_Cargas!$F$6,Perfil_Area!$M$3*RANDBETWEEN(85,115)/100))))</f>
        <v>1.8382</v>
      </c>
    </row>
    <row r="8211" ht="15.0" customHeight="1">
      <c r="A8211" s="45">
        <v>45682.4166666667</v>
      </c>
      <c r="B8211" s="35">
        <v>10.0</v>
      </c>
      <c r="C8211" s="35" t="s">
        <v>128</v>
      </c>
      <c r="D8211" s="40" t="s">
        <v>44</v>
      </c>
      <c r="E8211" s="35" t="s">
        <v>174</v>
      </c>
      <c r="F8211" s="46">
        <f>IF(Cadastro_Cargas!$E$7=0,0,IF(Perfil_Area!$M$5=0,0,MIN(Cadastro_Cargas!$E$7,MAX(Cadastro_Cargas!$F$7,Perfil_Area!$M$5*RANDBETWEEN(85,115)/100))))</f>
        <v>0.2329</v>
      </c>
    </row>
    <row r="8212" ht="15.0" customHeight="1">
      <c r="A8212" s="45">
        <v>45682.4166666667</v>
      </c>
      <c r="B8212" s="35">
        <v>10.0</v>
      </c>
      <c r="C8212" s="35" t="s">
        <v>128</v>
      </c>
      <c r="D8212" s="41" t="s">
        <v>56</v>
      </c>
      <c r="E8212" s="35" t="s">
        <v>174</v>
      </c>
      <c r="F8212" s="46">
        <f>IF(Cadastro_Cargas!$E$8=0,0,IF(Perfil_Area!$M$7=0,0,MIN(Cadastro_Cargas!$E$8,MAX(Cadastro_Cargas!$F$8,Perfil_Area!$M$7*RANDBETWEEN(85,115)/100))))</f>
        <v>0</v>
      </c>
    </row>
    <row r="8213" ht="15.0" customHeight="1">
      <c r="A8213" s="45">
        <v>45682.4166666667</v>
      </c>
      <c r="B8213" s="35">
        <v>10.0</v>
      </c>
      <c r="C8213" s="35" t="s">
        <v>129</v>
      </c>
      <c r="D8213" s="36" t="s">
        <v>104</v>
      </c>
      <c r="E8213" s="35" t="s">
        <v>173</v>
      </c>
      <c r="F8213" s="46">
        <f>IF(Cadastro_Cargas!$E$9=0,0,IF(Perfil_Area!$M$10=0,0,MIN(Cadastro_Cargas!$E$9,MAX(Cadastro_Cargas!$F$9,Perfil_Area!$M$10*RANDBETWEEN(85,115)/100))))</f>
        <v>0</v>
      </c>
    </row>
    <row r="8214" ht="15.0" customHeight="1">
      <c r="A8214" s="45">
        <v>45682.4166666667</v>
      </c>
      <c r="B8214" s="35">
        <v>10.0</v>
      </c>
      <c r="C8214" s="35" t="s">
        <v>129</v>
      </c>
      <c r="D8214" s="36" t="s">
        <v>105</v>
      </c>
      <c r="E8214" s="35" t="s">
        <v>173</v>
      </c>
      <c r="F8214" s="46">
        <f>IF(Cadastro_Cargas!$E$10=0,0,IF(Perfil_Area!$M$12=0,0,MIN(Cadastro_Cargas!$E$10,MAX(Cadastro_Cargas!$F$10,Perfil_Area!$M$12*RANDBETWEEN(85,115)/100))))</f>
        <v>0</v>
      </c>
    </row>
    <row r="8215" ht="15.0" customHeight="1">
      <c r="A8215" s="45">
        <v>45682.4166666667</v>
      </c>
      <c r="B8215" s="35">
        <v>10.0</v>
      </c>
      <c r="C8215" s="35" t="s">
        <v>129</v>
      </c>
      <c r="D8215" s="36" t="s">
        <v>106</v>
      </c>
      <c r="E8215" s="35" t="s">
        <v>173</v>
      </c>
      <c r="F8215" s="46">
        <f>IF(Cadastro_Cargas!$E$11=0,0,IF(Perfil_Area!$M$14=0,0,MIN(Cadastro_Cargas!$E$11,MAX(Cadastro_Cargas!$F$11,Perfil_Area!$M$14*RANDBETWEEN(85,115)/100))))</f>
        <v>2.367013373</v>
      </c>
    </row>
    <row r="8216" ht="15.0" customHeight="1">
      <c r="A8216" s="45">
        <v>45682.4166666667</v>
      </c>
      <c r="B8216" s="35">
        <v>10.0</v>
      </c>
      <c r="C8216" s="35" t="s">
        <v>129</v>
      </c>
      <c r="D8216" s="36" t="s">
        <v>107</v>
      </c>
      <c r="E8216" s="35" t="s">
        <v>173</v>
      </c>
      <c r="F8216" s="46">
        <f>IF(Cadastro_Cargas!$E$12=0,0,IF(Perfil_Area!$M$16=0,0,MIN(Cadastro_Cargas!$E$12,MAX(Cadastro_Cargas!$F$12,Perfil_Area!$M$16*RANDBETWEEN(85,115)/100))))</f>
        <v>0.194</v>
      </c>
    </row>
    <row r="8217" ht="15.0" customHeight="1">
      <c r="A8217" s="45">
        <v>45682.4166666667</v>
      </c>
      <c r="B8217" s="35">
        <v>10.0</v>
      </c>
      <c r="C8217" s="35" t="s">
        <v>129</v>
      </c>
      <c r="D8217" s="39" t="s">
        <v>31</v>
      </c>
      <c r="E8217" s="35" t="s">
        <v>174</v>
      </c>
      <c r="F8217" s="46">
        <f>IF(Cadastro_Cargas!$E$13=0,0,IF(Perfil_Area!$M$4=0,0,MIN(Cadastro_Cargas!$E$13,MAX(Cadastro_Cargas!$F$13,Perfil_Area!$M$4*RANDBETWEEN(85,115)/100))))</f>
        <v>3.5015</v>
      </c>
    </row>
    <row r="8218" ht="15.0" customHeight="1">
      <c r="A8218" s="45">
        <v>45682.4166666667</v>
      </c>
      <c r="B8218" s="35">
        <v>10.0</v>
      </c>
      <c r="C8218" s="35" t="s">
        <v>129</v>
      </c>
      <c r="D8218" s="40" t="s">
        <v>44</v>
      </c>
      <c r="E8218" s="35" t="s">
        <v>174</v>
      </c>
      <c r="F8218" s="46">
        <f>IF(Cadastro_Cargas!$E$14=0,0,IF(Perfil_Area!$M$6=0,0,MIN(Cadastro_Cargas!$E$14,MAX(Cadastro_Cargas!$F$14,Perfil_Area!$M$6*RANDBETWEEN(85,115)/100))))</f>
        <v>0.36642</v>
      </c>
    </row>
    <row r="8219" ht="15.0" customHeight="1">
      <c r="A8219" s="45">
        <v>45682.4166666667</v>
      </c>
      <c r="B8219" s="35">
        <v>10.0</v>
      </c>
      <c r="C8219" s="35" t="s">
        <v>129</v>
      </c>
      <c r="D8219" s="41" t="s">
        <v>56</v>
      </c>
      <c r="E8219" s="35" t="s">
        <v>174</v>
      </c>
      <c r="F8219" s="46">
        <f>IF(Cadastro_Cargas!$E$15=0,0,IF(Perfil_Area!$M$8=0,0,MIN(Cadastro_Cargas!$E$15,MAX(Cadastro_Cargas!$F$15,Perfil_Area!$M$8*RANDBETWEEN(85,115)/100))))</f>
        <v>0</v>
      </c>
    </row>
    <row r="8220" ht="15.0" customHeight="1">
      <c r="A8220" s="45">
        <v>45682.4583333333</v>
      </c>
      <c r="B8220" s="35">
        <v>11.0</v>
      </c>
      <c r="C8220" s="35" t="s">
        <v>128</v>
      </c>
      <c r="D8220" s="36" t="s">
        <v>104</v>
      </c>
      <c r="E8220" s="35" t="s">
        <v>173</v>
      </c>
      <c r="F8220" s="46">
        <f>IF(Cadastro_Cargas!$E$2=0,0,IF(Perfil_Area!$N$9=0,0,MIN(Cadastro_Cargas!$E$2,MAX(Cadastro_Cargas!$F$2,Perfil_Area!$N$9*RANDBETWEEN(85,115)/100))))</f>
        <v>0</v>
      </c>
    </row>
    <row r="8221" ht="15.0" customHeight="1">
      <c r="A8221" s="45">
        <v>45682.4583333333</v>
      </c>
      <c r="B8221" s="35">
        <v>11.0</v>
      </c>
      <c r="C8221" s="35" t="s">
        <v>128</v>
      </c>
      <c r="D8221" s="36" t="s">
        <v>105</v>
      </c>
      <c r="E8221" s="35" t="s">
        <v>173</v>
      </c>
      <c r="F8221" s="46">
        <f>IF(Cadastro_Cargas!$E$3=0,0,IF(Perfil_Area!$N$11=0,0,MIN(Cadastro_Cargas!$E$3,MAX(Cadastro_Cargas!$F$3,Perfil_Area!$N$11*RANDBETWEEN(85,115)/100))))</f>
        <v>0</v>
      </c>
    </row>
    <row r="8222" ht="15.0" customHeight="1">
      <c r="A8222" s="45">
        <v>45682.4583333333</v>
      </c>
      <c r="B8222" s="35">
        <v>11.0</v>
      </c>
      <c r="C8222" s="35" t="s">
        <v>128</v>
      </c>
      <c r="D8222" s="36" t="s">
        <v>106</v>
      </c>
      <c r="E8222" s="35" t="s">
        <v>173</v>
      </c>
      <c r="F8222" s="46">
        <f>IF(Cadastro_Cargas!$E$4=0,0,IF(Perfil_Area!$N$13=0,0,MIN(Cadastro_Cargas!$E$4,MAX(Cadastro_Cargas!$F$4,Perfil_Area!$N$13*RANDBETWEEN(85,115)/100))))</f>
        <v>0</v>
      </c>
    </row>
    <row r="8223" ht="15.0" customHeight="1">
      <c r="A8223" s="45">
        <v>45682.4583333333</v>
      </c>
      <c r="B8223" s="35">
        <v>11.0</v>
      </c>
      <c r="C8223" s="35" t="s">
        <v>128</v>
      </c>
      <c r="D8223" s="36" t="s">
        <v>107</v>
      </c>
      <c r="E8223" s="35" t="s">
        <v>173</v>
      </c>
      <c r="F8223" s="46">
        <f>IF(Cadastro_Cargas!$E$5=0,0,IF(Perfil_Area!$N$15=0,0,MIN(Cadastro_Cargas!$E$5,MAX(Cadastro_Cargas!$F$5,Perfil_Area!$N$15*RANDBETWEEN(85,115)/100))))</f>
        <v>0.2</v>
      </c>
    </row>
    <row r="8224" ht="15.0" customHeight="1">
      <c r="A8224" s="45">
        <v>45682.4583333333</v>
      </c>
      <c r="B8224" s="35">
        <v>11.0</v>
      </c>
      <c r="C8224" s="35" t="s">
        <v>128</v>
      </c>
      <c r="D8224" s="39" t="s">
        <v>31</v>
      </c>
      <c r="E8224" s="35" t="s">
        <v>174</v>
      </c>
      <c r="F8224" s="46">
        <f>IF(Cadastro_Cargas!$E$6=0,0,IF(Perfil_Area!$N$3=0,0,MIN(Cadastro_Cargas!$E$6,MAX(Cadastro_Cargas!$F$6,Perfil_Area!$N$3*RANDBETWEEN(85,115)/100))))</f>
        <v>1.7978</v>
      </c>
    </row>
    <row r="8225" ht="15.0" customHeight="1">
      <c r="A8225" s="45">
        <v>45682.4583333333</v>
      </c>
      <c r="B8225" s="35">
        <v>11.0</v>
      </c>
      <c r="C8225" s="35" t="s">
        <v>128</v>
      </c>
      <c r="D8225" s="40" t="s">
        <v>44</v>
      </c>
      <c r="E8225" s="35" t="s">
        <v>174</v>
      </c>
      <c r="F8225" s="46">
        <f>IF(Cadastro_Cargas!$E$7=0,0,IF(Perfil_Area!$N$5=0,0,MIN(Cadastro_Cargas!$E$7,MAX(Cadastro_Cargas!$F$7,Perfil_Area!$N$5*RANDBETWEEN(85,115)/100))))</f>
        <v>0.354</v>
      </c>
    </row>
    <row r="8226" ht="15.0" customHeight="1">
      <c r="A8226" s="45">
        <v>45682.4583333333</v>
      </c>
      <c r="B8226" s="35">
        <v>11.0</v>
      </c>
      <c r="C8226" s="35" t="s">
        <v>128</v>
      </c>
      <c r="D8226" s="41" t="s">
        <v>56</v>
      </c>
      <c r="E8226" s="35" t="s">
        <v>174</v>
      </c>
      <c r="F8226" s="46">
        <f>IF(Cadastro_Cargas!$E$8=0,0,IF(Perfil_Area!$N$7=0,0,MIN(Cadastro_Cargas!$E$8,MAX(Cadastro_Cargas!$F$8,Perfil_Area!$N$7*RANDBETWEEN(85,115)/100))))</f>
        <v>0</v>
      </c>
    </row>
    <row r="8227" ht="15.0" customHeight="1">
      <c r="A8227" s="45">
        <v>45682.4583333333</v>
      </c>
      <c r="B8227" s="35">
        <v>11.0</v>
      </c>
      <c r="C8227" s="35" t="s">
        <v>129</v>
      </c>
      <c r="D8227" s="36" t="s">
        <v>104</v>
      </c>
      <c r="E8227" s="35" t="s">
        <v>173</v>
      </c>
      <c r="F8227" s="46">
        <f>IF(Cadastro_Cargas!$E$9=0,0,IF(Perfil_Area!$N$10=0,0,MIN(Cadastro_Cargas!$E$9,MAX(Cadastro_Cargas!$F$9,Perfil_Area!$N$10*RANDBETWEEN(85,115)/100))))</f>
        <v>0</v>
      </c>
    </row>
    <row r="8228" ht="15.0" customHeight="1">
      <c r="A8228" s="45">
        <v>45682.4583333333</v>
      </c>
      <c r="B8228" s="35">
        <v>11.0</v>
      </c>
      <c r="C8228" s="35" t="s">
        <v>129</v>
      </c>
      <c r="D8228" s="36" t="s">
        <v>105</v>
      </c>
      <c r="E8228" s="35" t="s">
        <v>173</v>
      </c>
      <c r="F8228" s="46">
        <f>IF(Cadastro_Cargas!$E$10=0,0,IF(Perfil_Area!$N$12=0,0,MIN(Cadastro_Cargas!$E$10,MAX(Cadastro_Cargas!$F$10,Perfil_Area!$N$12*RANDBETWEEN(85,115)/100))))</f>
        <v>0</v>
      </c>
    </row>
    <row r="8229" ht="15.0" customHeight="1">
      <c r="A8229" s="45">
        <v>45682.4583333333</v>
      </c>
      <c r="B8229" s="35">
        <v>11.0</v>
      </c>
      <c r="C8229" s="35" t="s">
        <v>129</v>
      </c>
      <c r="D8229" s="36" t="s">
        <v>106</v>
      </c>
      <c r="E8229" s="35" t="s">
        <v>173</v>
      </c>
      <c r="F8229" s="46">
        <f>IF(Cadastro_Cargas!$E$11=0,0,IF(Perfil_Area!$N$14=0,0,MIN(Cadastro_Cargas!$E$11,MAX(Cadastro_Cargas!$F$11,Perfil_Area!$N$14*RANDBETWEEN(85,115)/100))))</f>
        <v>2.271619614</v>
      </c>
    </row>
    <row r="8230" ht="15.0" customHeight="1">
      <c r="A8230" s="45">
        <v>45682.4583333333</v>
      </c>
      <c r="B8230" s="35">
        <v>11.0</v>
      </c>
      <c r="C8230" s="35" t="s">
        <v>129</v>
      </c>
      <c r="D8230" s="36" t="s">
        <v>107</v>
      </c>
      <c r="E8230" s="35" t="s">
        <v>173</v>
      </c>
      <c r="F8230" s="46">
        <f>IF(Cadastro_Cargas!$E$12=0,0,IF(Perfil_Area!$N$16=0,0,MIN(Cadastro_Cargas!$E$12,MAX(Cadastro_Cargas!$F$12,Perfil_Area!$N$16*RANDBETWEEN(85,115)/100))))</f>
        <v>0.188</v>
      </c>
    </row>
    <row r="8231" ht="15.0" customHeight="1">
      <c r="A8231" s="45">
        <v>45682.4583333333</v>
      </c>
      <c r="B8231" s="35">
        <v>11.0</v>
      </c>
      <c r="C8231" s="35" t="s">
        <v>129</v>
      </c>
      <c r="D8231" s="39" t="s">
        <v>31</v>
      </c>
      <c r="E8231" s="35" t="s">
        <v>174</v>
      </c>
      <c r="F8231" s="46">
        <f>IF(Cadastro_Cargas!$E$13=0,0,IF(Perfil_Area!$N$4=0,0,MIN(Cadastro_Cargas!$E$13,MAX(Cadastro_Cargas!$F$13,Perfil_Area!$N$4*RANDBETWEEN(85,115)/100))))</f>
        <v>3.725</v>
      </c>
    </row>
    <row r="8232" ht="15.0" customHeight="1">
      <c r="A8232" s="45">
        <v>45682.4583333333</v>
      </c>
      <c r="B8232" s="35">
        <v>11.0</v>
      </c>
      <c r="C8232" s="35" t="s">
        <v>129</v>
      </c>
      <c r="D8232" s="40" t="s">
        <v>44</v>
      </c>
      <c r="E8232" s="35" t="s">
        <v>174</v>
      </c>
      <c r="F8232" s="46">
        <f>IF(Cadastro_Cargas!$E$14=0,0,IF(Perfil_Area!$N$6=0,0,MIN(Cadastro_Cargas!$E$14,MAX(Cadastro_Cargas!$F$14,Perfil_Area!$N$6*RANDBETWEEN(85,115)/100))))</f>
        <v>0.514</v>
      </c>
    </row>
    <row r="8233" ht="15.0" customHeight="1">
      <c r="A8233" s="45">
        <v>45682.4583333333</v>
      </c>
      <c r="B8233" s="35">
        <v>11.0</v>
      </c>
      <c r="C8233" s="35" t="s">
        <v>129</v>
      </c>
      <c r="D8233" s="41" t="s">
        <v>56</v>
      </c>
      <c r="E8233" s="35" t="s">
        <v>174</v>
      </c>
      <c r="F8233" s="46">
        <f>IF(Cadastro_Cargas!$E$15=0,0,IF(Perfil_Area!$N$8=0,0,MIN(Cadastro_Cargas!$E$15,MAX(Cadastro_Cargas!$F$15,Perfil_Area!$N$8*RANDBETWEEN(85,115)/100))))</f>
        <v>0</v>
      </c>
    </row>
    <row r="8234" ht="15.0" customHeight="1">
      <c r="A8234" s="45">
        <v>45682.5</v>
      </c>
      <c r="B8234" s="35">
        <v>12.0</v>
      </c>
      <c r="C8234" s="35" t="s">
        <v>128</v>
      </c>
      <c r="D8234" s="36" t="s">
        <v>104</v>
      </c>
      <c r="E8234" s="35" t="s">
        <v>173</v>
      </c>
      <c r="F8234" s="46">
        <f>IF(Cadastro_Cargas!$E$2=0,0,IF(Perfil_Area!$O$9=0,0,MIN(Cadastro_Cargas!$E$2,MAX(Cadastro_Cargas!$F$2,Perfil_Area!$O$9*RANDBETWEEN(85,115)/100))))</f>
        <v>0</v>
      </c>
    </row>
    <row r="8235" ht="15.0" customHeight="1">
      <c r="A8235" s="45">
        <v>45682.5</v>
      </c>
      <c r="B8235" s="35">
        <v>12.0</v>
      </c>
      <c r="C8235" s="35" t="s">
        <v>128</v>
      </c>
      <c r="D8235" s="36" t="s">
        <v>105</v>
      </c>
      <c r="E8235" s="35" t="s">
        <v>173</v>
      </c>
      <c r="F8235" s="46">
        <f>IF(Cadastro_Cargas!$E$3=0,0,IF(Perfil_Area!$O$11=0,0,MIN(Cadastro_Cargas!$E$3,MAX(Cadastro_Cargas!$F$3,Perfil_Area!$O$11*RANDBETWEEN(85,115)/100))))</f>
        <v>0</v>
      </c>
    </row>
    <row r="8236" ht="15.0" customHeight="1">
      <c r="A8236" s="45">
        <v>45682.5</v>
      </c>
      <c r="B8236" s="35">
        <v>12.0</v>
      </c>
      <c r="C8236" s="35" t="s">
        <v>128</v>
      </c>
      <c r="D8236" s="36" t="s">
        <v>106</v>
      </c>
      <c r="E8236" s="35" t="s">
        <v>173</v>
      </c>
      <c r="F8236" s="46">
        <f>IF(Cadastro_Cargas!$E$4=0,0,IF(Perfil_Area!$O$13=0,0,MIN(Cadastro_Cargas!$E$4,MAX(Cadastro_Cargas!$F$4,Perfil_Area!$O$13*RANDBETWEEN(85,115)/100))))</f>
        <v>0</v>
      </c>
    </row>
    <row r="8237" ht="15.0" customHeight="1">
      <c r="A8237" s="45">
        <v>45682.5</v>
      </c>
      <c r="B8237" s="35">
        <v>12.0</v>
      </c>
      <c r="C8237" s="35" t="s">
        <v>128</v>
      </c>
      <c r="D8237" s="36" t="s">
        <v>107</v>
      </c>
      <c r="E8237" s="35" t="s">
        <v>173</v>
      </c>
      <c r="F8237" s="46">
        <f>IF(Cadastro_Cargas!$E$5=0,0,IF(Perfil_Area!$O$15=0,0,MIN(Cadastro_Cargas!$E$5,MAX(Cadastro_Cargas!$F$5,Perfil_Area!$O$15*RANDBETWEEN(85,115)/100))))</f>
        <v>0.2</v>
      </c>
    </row>
    <row r="8238" ht="15.0" customHeight="1">
      <c r="A8238" s="45">
        <v>45682.5</v>
      </c>
      <c r="B8238" s="35">
        <v>12.0</v>
      </c>
      <c r="C8238" s="35" t="s">
        <v>128</v>
      </c>
      <c r="D8238" s="39" t="s">
        <v>31</v>
      </c>
      <c r="E8238" s="35" t="s">
        <v>174</v>
      </c>
      <c r="F8238" s="46">
        <f>IF(Cadastro_Cargas!$E$6=0,0,IF(Perfil_Area!$O$3=0,0,MIN(Cadastro_Cargas!$E$6,MAX(Cadastro_Cargas!$F$6,Perfil_Area!$O$3*RANDBETWEEN(85,115)/100))))</f>
        <v>2.02</v>
      </c>
    </row>
    <row r="8239" ht="15.0" customHeight="1">
      <c r="A8239" s="45">
        <v>45682.5</v>
      </c>
      <c r="B8239" s="35">
        <v>12.0</v>
      </c>
      <c r="C8239" s="35" t="s">
        <v>128</v>
      </c>
      <c r="D8239" s="40" t="s">
        <v>44</v>
      </c>
      <c r="E8239" s="35" t="s">
        <v>174</v>
      </c>
      <c r="F8239" s="46">
        <f>IF(Cadastro_Cargas!$E$7=0,0,IF(Perfil_Area!$O$5=0,0,MIN(Cadastro_Cargas!$E$7,MAX(Cadastro_Cargas!$F$7,Perfil_Area!$O$5*RANDBETWEEN(85,115)/100))))</f>
        <v>0.354</v>
      </c>
    </row>
    <row r="8240" ht="15.0" customHeight="1">
      <c r="A8240" s="45">
        <v>45682.5</v>
      </c>
      <c r="B8240" s="35">
        <v>12.0</v>
      </c>
      <c r="C8240" s="35" t="s">
        <v>128</v>
      </c>
      <c r="D8240" s="41" t="s">
        <v>56</v>
      </c>
      <c r="E8240" s="35" t="s">
        <v>174</v>
      </c>
      <c r="F8240" s="46">
        <f>IF(Cadastro_Cargas!$E$8=0,0,IF(Perfil_Area!$O$7=0,0,MIN(Cadastro_Cargas!$E$8,MAX(Cadastro_Cargas!$F$8,Perfil_Area!$O$7*RANDBETWEEN(85,115)/100))))</f>
        <v>0</v>
      </c>
    </row>
    <row r="8241" ht="15.0" customHeight="1">
      <c r="A8241" s="45">
        <v>45682.5</v>
      </c>
      <c r="B8241" s="35">
        <v>12.0</v>
      </c>
      <c r="C8241" s="35" t="s">
        <v>129</v>
      </c>
      <c r="D8241" s="36" t="s">
        <v>104</v>
      </c>
      <c r="E8241" s="35" t="s">
        <v>173</v>
      </c>
      <c r="F8241" s="46">
        <f>IF(Cadastro_Cargas!$E$9=0,0,IF(Perfil_Area!$O$10=0,0,MIN(Cadastro_Cargas!$E$9,MAX(Cadastro_Cargas!$F$9,Perfil_Area!$O$10*RANDBETWEEN(85,115)/100))))</f>
        <v>0</v>
      </c>
    </row>
    <row r="8242" ht="15.0" customHeight="1">
      <c r="A8242" s="45">
        <v>45682.5</v>
      </c>
      <c r="B8242" s="35">
        <v>12.0</v>
      </c>
      <c r="C8242" s="35" t="s">
        <v>129</v>
      </c>
      <c r="D8242" s="36" t="s">
        <v>105</v>
      </c>
      <c r="E8242" s="35" t="s">
        <v>173</v>
      </c>
      <c r="F8242" s="46">
        <f>IF(Cadastro_Cargas!$E$10=0,0,IF(Perfil_Area!$O$12=0,0,MIN(Cadastro_Cargas!$E$10,MAX(Cadastro_Cargas!$F$10,Perfil_Area!$O$12*RANDBETWEEN(85,115)/100))))</f>
        <v>0</v>
      </c>
    </row>
    <row r="8243" ht="15.0" customHeight="1">
      <c r="A8243" s="45">
        <v>45682.5</v>
      </c>
      <c r="B8243" s="35">
        <v>12.0</v>
      </c>
      <c r="C8243" s="35" t="s">
        <v>129</v>
      </c>
      <c r="D8243" s="36" t="s">
        <v>106</v>
      </c>
      <c r="E8243" s="35" t="s">
        <v>173</v>
      </c>
      <c r="F8243" s="46">
        <f>IF(Cadastro_Cargas!$E$11=0,0,IF(Perfil_Area!$O$14=0,0,MIN(Cadastro_Cargas!$E$11,MAX(Cadastro_Cargas!$F$11,Perfil_Area!$O$14*RANDBETWEEN(85,115)/100))))</f>
        <v>2.008885587</v>
      </c>
    </row>
    <row r="8244" ht="15.0" customHeight="1">
      <c r="A8244" s="45">
        <v>45682.5</v>
      </c>
      <c r="B8244" s="35">
        <v>12.0</v>
      </c>
      <c r="C8244" s="35" t="s">
        <v>129</v>
      </c>
      <c r="D8244" s="36" t="s">
        <v>107</v>
      </c>
      <c r="E8244" s="35" t="s">
        <v>173</v>
      </c>
      <c r="F8244" s="46">
        <f>IF(Cadastro_Cargas!$E$12=0,0,IF(Perfil_Area!$O$16=0,0,MIN(Cadastro_Cargas!$E$12,MAX(Cadastro_Cargas!$F$12,Perfil_Area!$O$16*RANDBETWEEN(85,115)/100))))</f>
        <v>0.172</v>
      </c>
    </row>
    <row r="8245" ht="15.0" customHeight="1">
      <c r="A8245" s="45">
        <v>45682.5</v>
      </c>
      <c r="B8245" s="35">
        <v>12.0</v>
      </c>
      <c r="C8245" s="35" t="s">
        <v>129</v>
      </c>
      <c r="D8245" s="39" t="s">
        <v>31</v>
      </c>
      <c r="E8245" s="35" t="s">
        <v>174</v>
      </c>
      <c r="F8245" s="46">
        <f>IF(Cadastro_Cargas!$E$13=0,0,IF(Perfil_Area!$O$4=0,0,MIN(Cadastro_Cargas!$E$13,MAX(Cadastro_Cargas!$F$13,Perfil_Area!$O$4*RANDBETWEEN(85,115)/100))))</f>
        <v>3.5015</v>
      </c>
    </row>
    <row r="8246" ht="15.0" customHeight="1">
      <c r="A8246" s="45">
        <v>45682.5</v>
      </c>
      <c r="B8246" s="35">
        <v>12.0</v>
      </c>
      <c r="C8246" s="35" t="s">
        <v>129</v>
      </c>
      <c r="D8246" s="40" t="s">
        <v>44</v>
      </c>
      <c r="E8246" s="35" t="s">
        <v>174</v>
      </c>
      <c r="F8246" s="46">
        <f>IF(Cadastro_Cargas!$E$14=0,0,IF(Perfil_Area!$O$6=0,0,MIN(Cadastro_Cargas!$E$14,MAX(Cadastro_Cargas!$F$14,Perfil_Area!$O$6*RANDBETWEEN(85,115)/100))))</f>
        <v>0.514</v>
      </c>
    </row>
    <row r="8247" ht="15.0" customHeight="1">
      <c r="A8247" s="45">
        <v>45682.5</v>
      </c>
      <c r="B8247" s="35">
        <v>12.0</v>
      </c>
      <c r="C8247" s="35" t="s">
        <v>129</v>
      </c>
      <c r="D8247" s="41" t="s">
        <v>56</v>
      </c>
      <c r="E8247" s="35" t="s">
        <v>174</v>
      </c>
      <c r="F8247" s="46">
        <f>IF(Cadastro_Cargas!$E$15=0,0,IF(Perfil_Area!$O$8=0,0,MIN(Cadastro_Cargas!$E$15,MAX(Cadastro_Cargas!$F$15,Perfil_Area!$O$8*RANDBETWEEN(85,115)/100))))</f>
        <v>0</v>
      </c>
    </row>
    <row r="8248" ht="15.0" customHeight="1">
      <c r="A8248" s="45">
        <v>45682.5416666667</v>
      </c>
      <c r="B8248" s="35">
        <v>13.0</v>
      </c>
      <c r="C8248" s="35" t="s">
        <v>128</v>
      </c>
      <c r="D8248" s="36" t="s">
        <v>104</v>
      </c>
      <c r="E8248" s="35" t="s">
        <v>173</v>
      </c>
      <c r="F8248" s="46">
        <f>IF(Cadastro_Cargas!$E$2=0,0,IF(Perfil_Area!$P$9=0,0,MIN(Cadastro_Cargas!$E$2,MAX(Cadastro_Cargas!$F$2,Perfil_Area!$P$9*RANDBETWEEN(85,115)/100))))</f>
        <v>0</v>
      </c>
    </row>
    <row r="8249" ht="15.0" customHeight="1">
      <c r="A8249" s="45">
        <v>45682.5416666667</v>
      </c>
      <c r="B8249" s="35">
        <v>13.0</v>
      </c>
      <c r="C8249" s="35" t="s">
        <v>128</v>
      </c>
      <c r="D8249" s="36" t="s">
        <v>105</v>
      </c>
      <c r="E8249" s="35" t="s">
        <v>173</v>
      </c>
      <c r="F8249" s="46">
        <f>IF(Cadastro_Cargas!$E$3=0,0,IF(Perfil_Area!$P$11=0,0,MIN(Cadastro_Cargas!$E$3,MAX(Cadastro_Cargas!$F$3,Perfil_Area!$P$11*RANDBETWEEN(85,115)/100))))</f>
        <v>0</v>
      </c>
    </row>
    <row r="8250" ht="15.0" customHeight="1">
      <c r="A8250" s="45">
        <v>45682.5416666667</v>
      </c>
      <c r="B8250" s="35">
        <v>13.0</v>
      </c>
      <c r="C8250" s="35" t="s">
        <v>128</v>
      </c>
      <c r="D8250" s="36" t="s">
        <v>106</v>
      </c>
      <c r="E8250" s="35" t="s">
        <v>173</v>
      </c>
      <c r="F8250" s="46">
        <f>IF(Cadastro_Cargas!$E$4=0,0,IF(Perfil_Area!$P$13=0,0,MIN(Cadastro_Cargas!$E$4,MAX(Cadastro_Cargas!$F$4,Perfil_Area!$P$13*RANDBETWEEN(85,115)/100))))</f>
        <v>0</v>
      </c>
    </row>
    <row r="8251" ht="15.0" customHeight="1">
      <c r="A8251" s="45">
        <v>45682.5416666667</v>
      </c>
      <c r="B8251" s="35">
        <v>13.0</v>
      </c>
      <c r="C8251" s="35" t="s">
        <v>128</v>
      </c>
      <c r="D8251" s="36" t="s">
        <v>107</v>
      </c>
      <c r="E8251" s="35" t="s">
        <v>173</v>
      </c>
      <c r="F8251" s="46">
        <f>IF(Cadastro_Cargas!$E$5=0,0,IF(Perfil_Area!$P$15=0,0,MIN(Cadastro_Cargas!$E$5,MAX(Cadastro_Cargas!$F$5,Perfil_Area!$P$15*RANDBETWEEN(85,115)/100))))</f>
        <v>0.2</v>
      </c>
    </row>
    <row r="8252" ht="15.0" customHeight="1">
      <c r="A8252" s="45">
        <v>45682.5416666667</v>
      </c>
      <c r="B8252" s="35">
        <v>13.0</v>
      </c>
      <c r="C8252" s="35" t="s">
        <v>128</v>
      </c>
      <c r="D8252" s="39" t="s">
        <v>31</v>
      </c>
      <c r="E8252" s="35" t="s">
        <v>174</v>
      </c>
      <c r="F8252" s="46">
        <f>IF(Cadastro_Cargas!$E$6=0,0,IF(Perfil_Area!$P$3=0,0,MIN(Cadastro_Cargas!$E$6,MAX(Cadastro_Cargas!$F$6,Perfil_Area!$P$3*RANDBETWEEN(85,115)/100))))</f>
        <v>2.02</v>
      </c>
    </row>
    <row r="8253" ht="15.0" customHeight="1">
      <c r="A8253" s="45">
        <v>45682.5416666667</v>
      </c>
      <c r="B8253" s="35">
        <v>13.0</v>
      </c>
      <c r="C8253" s="35" t="s">
        <v>128</v>
      </c>
      <c r="D8253" s="40" t="s">
        <v>44</v>
      </c>
      <c r="E8253" s="35" t="s">
        <v>174</v>
      </c>
      <c r="F8253" s="46">
        <f>IF(Cadastro_Cargas!$E$7=0,0,IF(Perfil_Area!$P$5=0,0,MIN(Cadastro_Cargas!$E$7,MAX(Cadastro_Cargas!$F$7,Perfil_Area!$P$5*RANDBETWEEN(85,115)/100))))</f>
        <v>0.354</v>
      </c>
    </row>
    <row r="8254" ht="15.0" customHeight="1">
      <c r="A8254" s="45">
        <v>45682.5416666667</v>
      </c>
      <c r="B8254" s="35">
        <v>13.0</v>
      </c>
      <c r="C8254" s="35" t="s">
        <v>128</v>
      </c>
      <c r="D8254" s="41" t="s">
        <v>56</v>
      </c>
      <c r="E8254" s="35" t="s">
        <v>174</v>
      </c>
      <c r="F8254" s="46">
        <f>IF(Cadastro_Cargas!$E$8=0,0,IF(Perfil_Area!$P$7=0,0,MIN(Cadastro_Cargas!$E$8,MAX(Cadastro_Cargas!$F$8,Perfil_Area!$P$7*RANDBETWEEN(85,115)/100))))</f>
        <v>0</v>
      </c>
    </row>
    <row r="8255" ht="15.0" customHeight="1">
      <c r="A8255" s="45">
        <v>45682.5416666667</v>
      </c>
      <c r="B8255" s="35">
        <v>13.0</v>
      </c>
      <c r="C8255" s="35" t="s">
        <v>129</v>
      </c>
      <c r="D8255" s="36" t="s">
        <v>104</v>
      </c>
      <c r="E8255" s="35" t="s">
        <v>173</v>
      </c>
      <c r="F8255" s="46">
        <f>IF(Cadastro_Cargas!$E$9=0,0,IF(Perfil_Area!$P$10=0,0,MIN(Cadastro_Cargas!$E$9,MAX(Cadastro_Cargas!$F$9,Perfil_Area!$P$10*RANDBETWEEN(85,115)/100))))</f>
        <v>0</v>
      </c>
    </row>
    <row r="8256" ht="15.0" customHeight="1">
      <c r="A8256" s="45">
        <v>45682.5416666667</v>
      </c>
      <c r="B8256" s="35">
        <v>13.0</v>
      </c>
      <c r="C8256" s="35" t="s">
        <v>129</v>
      </c>
      <c r="D8256" s="36" t="s">
        <v>105</v>
      </c>
      <c r="E8256" s="35" t="s">
        <v>173</v>
      </c>
      <c r="F8256" s="46">
        <f>IF(Cadastro_Cargas!$E$10=0,0,IF(Perfil_Area!$P$12=0,0,MIN(Cadastro_Cargas!$E$10,MAX(Cadastro_Cargas!$F$10,Perfil_Area!$P$12*RANDBETWEEN(85,115)/100))))</f>
        <v>0</v>
      </c>
    </row>
    <row r="8257" ht="15.0" customHeight="1">
      <c r="A8257" s="45">
        <v>45682.5416666667</v>
      </c>
      <c r="B8257" s="35">
        <v>13.0</v>
      </c>
      <c r="C8257" s="35" t="s">
        <v>129</v>
      </c>
      <c r="D8257" s="36" t="s">
        <v>106</v>
      </c>
      <c r="E8257" s="35" t="s">
        <v>173</v>
      </c>
      <c r="F8257" s="46">
        <f>IF(Cadastro_Cargas!$E$11=0,0,IF(Perfil_Area!$P$14=0,0,MIN(Cadastro_Cargas!$E$11,MAX(Cadastro_Cargas!$F$11,Perfil_Area!$P$14*RANDBETWEEN(85,115)/100))))</f>
        <v>2.367013373</v>
      </c>
    </row>
    <row r="8258" ht="15.0" customHeight="1">
      <c r="A8258" s="45">
        <v>45682.5416666667</v>
      </c>
      <c r="B8258" s="35">
        <v>13.0</v>
      </c>
      <c r="C8258" s="35" t="s">
        <v>129</v>
      </c>
      <c r="D8258" s="36" t="s">
        <v>107</v>
      </c>
      <c r="E8258" s="35" t="s">
        <v>173</v>
      </c>
      <c r="F8258" s="46">
        <f>IF(Cadastro_Cargas!$E$12=0,0,IF(Perfil_Area!$P$16=0,0,MIN(Cadastro_Cargas!$E$12,MAX(Cadastro_Cargas!$F$12,Perfil_Area!$P$16*RANDBETWEEN(85,115)/100))))</f>
        <v>0.2</v>
      </c>
    </row>
    <row r="8259" ht="15.0" customHeight="1">
      <c r="A8259" s="45">
        <v>45682.5416666667</v>
      </c>
      <c r="B8259" s="35">
        <v>13.0</v>
      </c>
      <c r="C8259" s="35" t="s">
        <v>129</v>
      </c>
      <c r="D8259" s="39" t="s">
        <v>31</v>
      </c>
      <c r="E8259" s="35" t="s">
        <v>174</v>
      </c>
      <c r="F8259" s="46">
        <f>IF(Cadastro_Cargas!$E$13=0,0,IF(Perfil_Area!$P$4=0,0,MIN(Cadastro_Cargas!$E$13,MAX(Cadastro_Cargas!$F$13,Perfil_Area!$P$4*RANDBETWEEN(85,115)/100))))</f>
        <v>3.725</v>
      </c>
    </row>
    <row r="8260" ht="15.0" customHeight="1">
      <c r="A8260" s="45">
        <v>45682.5416666667</v>
      </c>
      <c r="B8260" s="35">
        <v>13.0</v>
      </c>
      <c r="C8260" s="35" t="s">
        <v>129</v>
      </c>
      <c r="D8260" s="40" t="s">
        <v>44</v>
      </c>
      <c r="E8260" s="35" t="s">
        <v>174</v>
      </c>
      <c r="F8260" s="46">
        <f>IF(Cadastro_Cargas!$E$14=0,0,IF(Perfil_Area!$P$6=0,0,MIN(Cadastro_Cargas!$E$14,MAX(Cadastro_Cargas!$F$14,Perfil_Area!$P$6*RANDBETWEEN(85,115)/100))))</f>
        <v>0.514</v>
      </c>
    </row>
    <row r="8261" ht="15.0" customHeight="1">
      <c r="A8261" s="45">
        <v>45682.5416666667</v>
      </c>
      <c r="B8261" s="35">
        <v>13.0</v>
      </c>
      <c r="C8261" s="35" t="s">
        <v>129</v>
      </c>
      <c r="D8261" s="41" t="s">
        <v>56</v>
      </c>
      <c r="E8261" s="35" t="s">
        <v>174</v>
      </c>
      <c r="F8261" s="46">
        <f>IF(Cadastro_Cargas!$E$15=0,0,IF(Perfil_Area!$P$8=0,0,MIN(Cadastro_Cargas!$E$15,MAX(Cadastro_Cargas!$F$15,Perfil_Area!$P$8*RANDBETWEEN(85,115)/100))))</f>
        <v>0</v>
      </c>
    </row>
    <row r="8262" ht="15.0" customHeight="1">
      <c r="A8262" s="45">
        <v>45682.5833333333</v>
      </c>
      <c r="B8262" s="35">
        <v>14.0</v>
      </c>
      <c r="C8262" s="35" t="s">
        <v>128</v>
      </c>
      <c r="D8262" s="36" t="s">
        <v>104</v>
      </c>
      <c r="E8262" s="35" t="s">
        <v>173</v>
      </c>
      <c r="F8262" s="46">
        <f>IF(Cadastro_Cargas!$E$2=0,0,IF(Perfil_Area!$Q$9=0,0,MIN(Cadastro_Cargas!$E$2,MAX(Cadastro_Cargas!$F$2,Perfil_Area!$Q$9*RANDBETWEEN(85,115)/100))))</f>
        <v>0</v>
      </c>
    </row>
    <row r="8263" ht="15.0" customHeight="1">
      <c r="A8263" s="45">
        <v>45682.5833333333</v>
      </c>
      <c r="B8263" s="35">
        <v>14.0</v>
      </c>
      <c r="C8263" s="35" t="s">
        <v>128</v>
      </c>
      <c r="D8263" s="36" t="s">
        <v>105</v>
      </c>
      <c r="E8263" s="35" t="s">
        <v>173</v>
      </c>
      <c r="F8263" s="46">
        <f>IF(Cadastro_Cargas!$E$3=0,0,IF(Perfil_Area!$Q$11=0,0,MIN(Cadastro_Cargas!$E$3,MAX(Cadastro_Cargas!$F$3,Perfil_Area!$Q$11*RANDBETWEEN(85,115)/100))))</f>
        <v>0</v>
      </c>
    </row>
    <row r="8264" ht="15.0" customHeight="1">
      <c r="A8264" s="45">
        <v>45682.5833333333</v>
      </c>
      <c r="B8264" s="35">
        <v>14.0</v>
      </c>
      <c r="C8264" s="35" t="s">
        <v>128</v>
      </c>
      <c r="D8264" s="36" t="s">
        <v>106</v>
      </c>
      <c r="E8264" s="35" t="s">
        <v>173</v>
      </c>
      <c r="F8264" s="46">
        <f>IF(Cadastro_Cargas!$E$4=0,0,IF(Perfil_Area!$Q$13=0,0,MIN(Cadastro_Cargas!$E$4,MAX(Cadastro_Cargas!$F$4,Perfil_Area!$Q$13*RANDBETWEEN(85,115)/100))))</f>
        <v>0</v>
      </c>
    </row>
    <row r="8265" ht="15.0" customHeight="1">
      <c r="A8265" s="45">
        <v>45682.5833333333</v>
      </c>
      <c r="B8265" s="35">
        <v>14.0</v>
      </c>
      <c r="C8265" s="35" t="s">
        <v>128</v>
      </c>
      <c r="D8265" s="36" t="s">
        <v>107</v>
      </c>
      <c r="E8265" s="35" t="s">
        <v>173</v>
      </c>
      <c r="F8265" s="46">
        <f>IF(Cadastro_Cargas!$E$5=0,0,IF(Perfil_Area!$Q$15=0,0,MIN(Cadastro_Cargas!$E$5,MAX(Cadastro_Cargas!$F$5,Perfil_Area!$Q$15*RANDBETWEEN(85,115)/100))))</f>
        <v>0.17</v>
      </c>
    </row>
    <row r="8266" ht="15.0" customHeight="1">
      <c r="A8266" s="45">
        <v>45682.5833333333</v>
      </c>
      <c r="B8266" s="35">
        <v>14.0</v>
      </c>
      <c r="C8266" s="35" t="s">
        <v>128</v>
      </c>
      <c r="D8266" s="39" t="s">
        <v>31</v>
      </c>
      <c r="E8266" s="35" t="s">
        <v>174</v>
      </c>
      <c r="F8266" s="46">
        <f>IF(Cadastro_Cargas!$E$6=0,0,IF(Perfil_Area!$Q$3=0,0,MIN(Cadastro_Cargas!$E$6,MAX(Cadastro_Cargas!$F$6,Perfil_Area!$Q$3*RANDBETWEEN(85,115)/100))))</f>
        <v>2.02</v>
      </c>
    </row>
    <row r="8267" ht="15.0" customHeight="1">
      <c r="A8267" s="45">
        <v>45682.5833333333</v>
      </c>
      <c r="B8267" s="35">
        <v>14.0</v>
      </c>
      <c r="C8267" s="35" t="s">
        <v>128</v>
      </c>
      <c r="D8267" s="40" t="s">
        <v>44</v>
      </c>
      <c r="E8267" s="35" t="s">
        <v>174</v>
      </c>
      <c r="F8267" s="46">
        <f>IF(Cadastro_Cargas!$E$7=0,0,IF(Perfil_Area!$Q$5=0,0,MIN(Cadastro_Cargas!$E$7,MAX(Cadastro_Cargas!$F$7,Perfil_Area!$Q$5*RANDBETWEEN(85,115)/100))))</f>
        <v>0.354</v>
      </c>
    </row>
    <row r="8268" ht="15.0" customHeight="1">
      <c r="A8268" s="45">
        <v>45682.5833333333</v>
      </c>
      <c r="B8268" s="35">
        <v>14.0</v>
      </c>
      <c r="C8268" s="35" t="s">
        <v>128</v>
      </c>
      <c r="D8268" s="41" t="s">
        <v>56</v>
      </c>
      <c r="E8268" s="35" t="s">
        <v>174</v>
      </c>
      <c r="F8268" s="46">
        <f>IF(Cadastro_Cargas!$E$8=0,0,IF(Perfil_Area!$Q$7=0,0,MIN(Cadastro_Cargas!$E$8,MAX(Cadastro_Cargas!$F$8,Perfil_Area!$Q$7*RANDBETWEEN(85,115)/100))))</f>
        <v>0</v>
      </c>
    </row>
    <row r="8269" ht="15.0" customHeight="1">
      <c r="A8269" s="45">
        <v>45682.5833333333</v>
      </c>
      <c r="B8269" s="35">
        <v>14.0</v>
      </c>
      <c r="C8269" s="35" t="s">
        <v>129</v>
      </c>
      <c r="D8269" s="36" t="s">
        <v>104</v>
      </c>
      <c r="E8269" s="35" t="s">
        <v>173</v>
      </c>
      <c r="F8269" s="46">
        <f>IF(Cadastro_Cargas!$E$9=0,0,IF(Perfil_Area!$Q$10=0,0,MIN(Cadastro_Cargas!$E$9,MAX(Cadastro_Cargas!$F$9,Perfil_Area!$Q$10*RANDBETWEEN(85,115)/100))))</f>
        <v>0</v>
      </c>
    </row>
    <row r="8270" ht="15.0" customHeight="1">
      <c r="A8270" s="45">
        <v>45682.5833333333</v>
      </c>
      <c r="B8270" s="35">
        <v>14.0</v>
      </c>
      <c r="C8270" s="35" t="s">
        <v>129</v>
      </c>
      <c r="D8270" s="36" t="s">
        <v>105</v>
      </c>
      <c r="E8270" s="35" t="s">
        <v>173</v>
      </c>
      <c r="F8270" s="46">
        <f>IF(Cadastro_Cargas!$E$10=0,0,IF(Perfil_Area!$Q$12=0,0,MIN(Cadastro_Cargas!$E$10,MAX(Cadastro_Cargas!$F$10,Perfil_Area!$Q$12*RANDBETWEEN(85,115)/100))))</f>
        <v>16.544</v>
      </c>
    </row>
    <row r="8271" ht="15.0" customHeight="1">
      <c r="A8271" s="45">
        <v>45682.5833333333</v>
      </c>
      <c r="B8271" s="35">
        <v>14.0</v>
      </c>
      <c r="C8271" s="35" t="s">
        <v>129</v>
      </c>
      <c r="D8271" s="36" t="s">
        <v>106</v>
      </c>
      <c r="E8271" s="35" t="s">
        <v>173</v>
      </c>
      <c r="F8271" s="46">
        <f>IF(Cadastro_Cargas!$E$11=0,0,IF(Perfil_Area!$Q$14=0,0,MIN(Cadastro_Cargas!$E$11,MAX(Cadastro_Cargas!$F$11,Perfil_Area!$Q$14*RANDBETWEEN(85,115)/100))))</f>
        <v>2.184</v>
      </c>
    </row>
    <row r="8272" ht="15.0" customHeight="1">
      <c r="A8272" s="45">
        <v>45682.5833333333</v>
      </c>
      <c r="B8272" s="35">
        <v>14.0</v>
      </c>
      <c r="C8272" s="35" t="s">
        <v>129</v>
      </c>
      <c r="D8272" s="36" t="s">
        <v>107</v>
      </c>
      <c r="E8272" s="35" t="s">
        <v>173</v>
      </c>
      <c r="F8272" s="46">
        <f>IF(Cadastro_Cargas!$E$12=0,0,IF(Perfil_Area!$Q$16=0,0,MIN(Cadastro_Cargas!$E$12,MAX(Cadastro_Cargas!$F$12,Perfil_Area!$Q$16*RANDBETWEEN(85,115)/100))))</f>
        <v>0.182</v>
      </c>
    </row>
    <row r="8273" ht="15.0" customHeight="1">
      <c r="A8273" s="45">
        <v>45682.5833333333</v>
      </c>
      <c r="B8273" s="35">
        <v>14.0</v>
      </c>
      <c r="C8273" s="35" t="s">
        <v>129</v>
      </c>
      <c r="D8273" s="39" t="s">
        <v>31</v>
      </c>
      <c r="E8273" s="35" t="s">
        <v>174</v>
      </c>
      <c r="F8273" s="46">
        <f>IF(Cadastro_Cargas!$E$13=0,0,IF(Perfil_Area!$Q$4=0,0,MIN(Cadastro_Cargas!$E$13,MAX(Cadastro_Cargas!$F$13,Perfil_Area!$Q$4*RANDBETWEEN(85,115)/100))))</f>
        <v>3.3525</v>
      </c>
    </row>
    <row r="8274" ht="15.0" customHeight="1">
      <c r="A8274" s="45">
        <v>45682.5833333333</v>
      </c>
      <c r="B8274" s="35">
        <v>14.0</v>
      </c>
      <c r="C8274" s="35" t="s">
        <v>129</v>
      </c>
      <c r="D8274" s="40" t="s">
        <v>44</v>
      </c>
      <c r="E8274" s="35" t="s">
        <v>174</v>
      </c>
      <c r="F8274" s="46">
        <f>IF(Cadastro_Cargas!$E$14=0,0,IF(Perfil_Area!$Q$6=0,0,MIN(Cadastro_Cargas!$E$14,MAX(Cadastro_Cargas!$F$14,Perfil_Area!$Q$6*RANDBETWEEN(85,115)/100))))</f>
        <v>0.514</v>
      </c>
    </row>
    <row r="8275" ht="15.0" customHeight="1">
      <c r="A8275" s="45">
        <v>45682.5833333333</v>
      </c>
      <c r="B8275" s="35">
        <v>14.0</v>
      </c>
      <c r="C8275" s="35" t="s">
        <v>129</v>
      </c>
      <c r="D8275" s="41" t="s">
        <v>56</v>
      </c>
      <c r="E8275" s="35" t="s">
        <v>174</v>
      </c>
      <c r="F8275" s="46">
        <f>IF(Cadastro_Cargas!$E$15=0,0,IF(Perfil_Area!$Q$8=0,0,MIN(Cadastro_Cargas!$E$15,MAX(Cadastro_Cargas!$F$15,Perfil_Area!$Q$8*RANDBETWEEN(85,115)/100))))</f>
        <v>0</v>
      </c>
    </row>
    <row r="8276" ht="15.0" customHeight="1">
      <c r="A8276" s="45">
        <v>45682.625</v>
      </c>
      <c r="B8276" s="35">
        <v>15.0</v>
      </c>
      <c r="C8276" s="35" t="s">
        <v>128</v>
      </c>
      <c r="D8276" s="36" t="s">
        <v>104</v>
      </c>
      <c r="E8276" s="35" t="s">
        <v>173</v>
      </c>
      <c r="F8276" s="46">
        <f>IF(Cadastro_Cargas!$E$2=0,0,IF(Perfil_Area!$R$9=0,0,MIN(Cadastro_Cargas!$E$2,MAX(Cadastro_Cargas!$F$2,Perfil_Area!$R$9*RANDBETWEEN(85,115)/100))))</f>
        <v>0</v>
      </c>
    </row>
    <row r="8277" ht="15.0" customHeight="1">
      <c r="A8277" s="45">
        <v>45682.625</v>
      </c>
      <c r="B8277" s="35">
        <v>15.0</v>
      </c>
      <c r="C8277" s="35" t="s">
        <v>128</v>
      </c>
      <c r="D8277" s="36" t="s">
        <v>105</v>
      </c>
      <c r="E8277" s="35" t="s">
        <v>173</v>
      </c>
      <c r="F8277" s="46">
        <f>IF(Cadastro_Cargas!$E$3=0,0,IF(Perfil_Area!$R$11=0,0,MIN(Cadastro_Cargas!$E$3,MAX(Cadastro_Cargas!$F$3,Perfil_Area!$R$11*RANDBETWEEN(85,115)/100))))</f>
        <v>0</v>
      </c>
    </row>
    <row r="8278" ht="15.0" customHeight="1">
      <c r="A8278" s="45">
        <v>45682.625</v>
      </c>
      <c r="B8278" s="35">
        <v>15.0</v>
      </c>
      <c r="C8278" s="35" t="s">
        <v>128</v>
      </c>
      <c r="D8278" s="36" t="s">
        <v>106</v>
      </c>
      <c r="E8278" s="35" t="s">
        <v>173</v>
      </c>
      <c r="F8278" s="46">
        <f>IF(Cadastro_Cargas!$E$4=0,0,IF(Perfil_Area!$R$13=0,0,MIN(Cadastro_Cargas!$E$4,MAX(Cadastro_Cargas!$F$4,Perfil_Area!$R$13*RANDBETWEEN(85,115)/100))))</f>
        <v>0</v>
      </c>
    </row>
    <row r="8279" ht="15.0" customHeight="1">
      <c r="A8279" s="45">
        <v>45682.625</v>
      </c>
      <c r="B8279" s="35">
        <v>15.0</v>
      </c>
      <c r="C8279" s="35" t="s">
        <v>128</v>
      </c>
      <c r="D8279" s="36" t="s">
        <v>107</v>
      </c>
      <c r="E8279" s="35" t="s">
        <v>173</v>
      </c>
      <c r="F8279" s="46">
        <f>IF(Cadastro_Cargas!$E$5=0,0,IF(Perfil_Area!$R$15=0,0,MIN(Cadastro_Cargas!$E$5,MAX(Cadastro_Cargas!$F$5,Perfil_Area!$R$15*RANDBETWEEN(85,115)/100))))</f>
        <v>0.188</v>
      </c>
    </row>
    <row r="8280" ht="15.0" customHeight="1">
      <c r="A8280" s="45">
        <v>45682.625</v>
      </c>
      <c r="B8280" s="35">
        <v>15.0</v>
      </c>
      <c r="C8280" s="35" t="s">
        <v>128</v>
      </c>
      <c r="D8280" s="39" t="s">
        <v>31</v>
      </c>
      <c r="E8280" s="35" t="s">
        <v>174</v>
      </c>
      <c r="F8280" s="46">
        <f>IF(Cadastro_Cargas!$E$6=0,0,IF(Perfil_Area!$R$3=0,0,MIN(Cadastro_Cargas!$E$6,MAX(Cadastro_Cargas!$F$6,Perfil_Area!$R$3*RANDBETWEEN(85,115)/100))))</f>
        <v>1.7372</v>
      </c>
    </row>
    <row r="8281" ht="15.0" customHeight="1">
      <c r="A8281" s="45">
        <v>45682.625</v>
      </c>
      <c r="B8281" s="35">
        <v>15.0</v>
      </c>
      <c r="C8281" s="35" t="s">
        <v>128</v>
      </c>
      <c r="D8281" s="40" t="s">
        <v>44</v>
      </c>
      <c r="E8281" s="35" t="s">
        <v>174</v>
      </c>
      <c r="F8281" s="46">
        <f>IF(Cadastro_Cargas!$E$7=0,0,IF(Perfil_Area!$R$5=0,0,MIN(Cadastro_Cargas!$E$7,MAX(Cadastro_Cargas!$F$7,Perfil_Area!$R$5*RANDBETWEEN(85,115)/100))))</f>
        <v>0.354</v>
      </c>
    </row>
    <row r="8282" ht="15.0" customHeight="1">
      <c r="A8282" s="45">
        <v>45682.625</v>
      </c>
      <c r="B8282" s="35">
        <v>15.0</v>
      </c>
      <c r="C8282" s="35" t="s">
        <v>128</v>
      </c>
      <c r="D8282" s="41" t="s">
        <v>56</v>
      </c>
      <c r="E8282" s="35" t="s">
        <v>174</v>
      </c>
      <c r="F8282" s="46">
        <f>IF(Cadastro_Cargas!$E$8=0,0,IF(Perfil_Area!$R$7=0,0,MIN(Cadastro_Cargas!$E$8,MAX(Cadastro_Cargas!$F$8,Perfil_Area!$R$7*RANDBETWEEN(85,115)/100))))</f>
        <v>0</v>
      </c>
    </row>
    <row r="8283" ht="15.0" customHeight="1">
      <c r="A8283" s="45">
        <v>45682.625</v>
      </c>
      <c r="B8283" s="35">
        <v>15.0</v>
      </c>
      <c r="C8283" s="35" t="s">
        <v>129</v>
      </c>
      <c r="D8283" s="36" t="s">
        <v>104</v>
      </c>
      <c r="E8283" s="35" t="s">
        <v>173</v>
      </c>
      <c r="F8283" s="46">
        <f>IF(Cadastro_Cargas!$E$9=0,0,IF(Perfil_Area!$R$10=0,0,MIN(Cadastro_Cargas!$E$9,MAX(Cadastro_Cargas!$F$9,Perfil_Area!$R$10*RANDBETWEEN(85,115)/100))))</f>
        <v>0</v>
      </c>
    </row>
    <row r="8284" ht="15.0" customHeight="1">
      <c r="A8284" s="45">
        <v>45682.625</v>
      </c>
      <c r="B8284" s="35">
        <v>15.0</v>
      </c>
      <c r="C8284" s="35" t="s">
        <v>129</v>
      </c>
      <c r="D8284" s="36" t="s">
        <v>105</v>
      </c>
      <c r="E8284" s="35" t="s">
        <v>173</v>
      </c>
      <c r="F8284" s="46">
        <f>IF(Cadastro_Cargas!$E$10=0,0,IF(Perfil_Area!$R$12=0,0,MIN(Cadastro_Cargas!$E$10,MAX(Cadastro_Cargas!$F$10,Perfil_Area!$R$12*RANDBETWEEN(85,115)/100))))</f>
        <v>15.664</v>
      </c>
    </row>
    <row r="8285" ht="15.0" customHeight="1">
      <c r="A8285" s="45">
        <v>45682.625</v>
      </c>
      <c r="B8285" s="35">
        <v>15.0</v>
      </c>
      <c r="C8285" s="35" t="s">
        <v>129</v>
      </c>
      <c r="D8285" s="36" t="s">
        <v>106</v>
      </c>
      <c r="E8285" s="35" t="s">
        <v>173</v>
      </c>
      <c r="F8285" s="46">
        <f>IF(Cadastro_Cargas!$E$11=0,0,IF(Perfil_Area!$R$14=0,0,MIN(Cadastro_Cargas!$E$11,MAX(Cadastro_Cargas!$F$11,Perfil_Area!$R$14*RANDBETWEEN(85,115)/100))))</f>
        <v>2.125497771</v>
      </c>
    </row>
    <row r="8286" ht="15.0" customHeight="1">
      <c r="A8286" s="45">
        <v>45682.625</v>
      </c>
      <c r="B8286" s="35">
        <v>15.0</v>
      </c>
      <c r="C8286" s="35" t="s">
        <v>129</v>
      </c>
      <c r="D8286" s="36" t="s">
        <v>107</v>
      </c>
      <c r="E8286" s="35" t="s">
        <v>173</v>
      </c>
      <c r="F8286" s="46">
        <f>IF(Cadastro_Cargas!$E$12=0,0,IF(Perfil_Area!$R$16=0,0,MIN(Cadastro_Cargas!$E$12,MAX(Cadastro_Cargas!$F$12,Perfil_Area!$R$16*RANDBETWEEN(85,115)/100))))</f>
        <v>0.186</v>
      </c>
    </row>
    <row r="8287" ht="15.0" customHeight="1">
      <c r="A8287" s="45">
        <v>45682.625</v>
      </c>
      <c r="B8287" s="35">
        <v>15.0</v>
      </c>
      <c r="C8287" s="35" t="s">
        <v>129</v>
      </c>
      <c r="D8287" s="39" t="s">
        <v>31</v>
      </c>
      <c r="E8287" s="35" t="s">
        <v>174</v>
      </c>
      <c r="F8287" s="46">
        <f>IF(Cadastro_Cargas!$E$13=0,0,IF(Perfil_Area!$R$4=0,0,MIN(Cadastro_Cargas!$E$13,MAX(Cadastro_Cargas!$F$13,Perfil_Area!$R$4*RANDBETWEEN(85,115)/100))))</f>
        <v>3.725</v>
      </c>
    </row>
    <row r="8288" ht="15.0" customHeight="1">
      <c r="A8288" s="45">
        <v>45682.625</v>
      </c>
      <c r="B8288" s="35">
        <v>15.0</v>
      </c>
      <c r="C8288" s="35" t="s">
        <v>129</v>
      </c>
      <c r="D8288" s="40" t="s">
        <v>44</v>
      </c>
      <c r="E8288" s="35" t="s">
        <v>174</v>
      </c>
      <c r="F8288" s="46">
        <f>IF(Cadastro_Cargas!$E$14=0,0,IF(Perfil_Area!$R$6=0,0,MIN(Cadastro_Cargas!$E$14,MAX(Cadastro_Cargas!$F$14,Perfil_Area!$R$6*RANDBETWEEN(85,115)/100))))</f>
        <v>0.514</v>
      </c>
    </row>
    <row r="8289" ht="15.0" customHeight="1">
      <c r="A8289" s="45">
        <v>45682.625</v>
      </c>
      <c r="B8289" s="35">
        <v>15.0</v>
      </c>
      <c r="C8289" s="35" t="s">
        <v>129</v>
      </c>
      <c r="D8289" s="41" t="s">
        <v>56</v>
      </c>
      <c r="E8289" s="35" t="s">
        <v>174</v>
      </c>
      <c r="F8289" s="46">
        <f>IF(Cadastro_Cargas!$E$15=0,0,IF(Perfil_Area!$R$8=0,0,MIN(Cadastro_Cargas!$E$15,MAX(Cadastro_Cargas!$F$15,Perfil_Area!$R$8*RANDBETWEEN(85,115)/100))))</f>
        <v>0</v>
      </c>
    </row>
    <row r="8290" ht="15.0" customHeight="1">
      <c r="A8290" s="45">
        <v>45682.6666666667</v>
      </c>
      <c r="B8290" s="35">
        <v>16.0</v>
      </c>
      <c r="C8290" s="35" t="s">
        <v>128</v>
      </c>
      <c r="D8290" s="36" t="s">
        <v>104</v>
      </c>
      <c r="E8290" s="35" t="s">
        <v>173</v>
      </c>
      <c r="F8290" s="46">
        <f>IF(Cadastro_Cargas!$E$2=0,0,IF(Perfil_Area!$S$9=0,0,MIN(Cadastro_Cargas!$E$2,MAX(Cadastro_Cargas!$F$2,Perfil_Area!$S$9*RANDBETWEEN(85,115)/100))))</f>
        <v>0</v>
      </c>
    </row>
    <row r="8291" ht="15.0" customHeight="1">
      <c r="A8291" s="45">
        <v>45682.6666666667</v>
      </c>
      <c r="B8291" s="35">
        <v>16.0</v>
      </c>
      <c r="C8291" s="35" t="s">
        <v>128</v>
      </c>
      <c r="D8291" s="36" t="s">
        <v>105</v>
      </c>
      <c r="E8291" s="35" t="s">
        <v>173</v>
      </c>
      <c r="F8291" s="46">
        <f>IF(Cadastro_Cargas!$E$3=0,0,IF(Perfil_Area!$S$11=0,0,MIN(Cadastro_Cargas!$E$3,MAX(Cadastro_Cargas!$F$3,Perfil_Area!$S$11*RANDBETWEEN(85,115)/100))))</f>
        <v>0</v>
      </c>
    </row>
    <row r="8292" ht="15.0" customHeight="1">
      <c r="A8292" s="45">
        <v>45682.6666666667</v>
      </c>
      <c r="B8292" s="35">
        <v>16.0</v>
      </c>
      <c r="C8292" s="35" t="s">
        <v>128</v>
      </c>
      <c r="D8292" s="36" t="s">
        <v>106</v>
      </c>
      <c r="E8292" s="35" t="s">
        <v>173</v>
      </c>
      <c r="F8292" s="46">
        <f>IF(Cadastro_Cargas!$E$4=0,0,IF(Perfil_Area!$S$13=0,0,MIN(Cadastro_Cargas!$E$4,MAX(Cadastro_Cargas!$F$4,Perfil_Area!$S$13*RANDBETWEEN(85,115)/100))))</f>
        <v>0</v>
      </c>
    </row>
    <row r="8293" ht="15.0" customHeight="1">
      <c r="A8293" s="45">
        <v>45682.6666666667</v>
      </c>
      <c r="B8293" s="35">
        <v>16.0</v>
      </c>
      <c r="C8293" s="35" t="s">
        <v>128</v>
      </c>
      <c r="D8293" s="36" t="s">
        <v>107</v>
      </c>
      <c r="E8293" s="35" t="s">
        <v>173</v>
      </c>
      <c r="F8293" s="46">
        <f>IF(Cadastro_Cargas!$E$5=0,0,IF(Perfil_Area!$S$15=0,0,MIN(Cadastro_Cargas!$E$5,MAX(Cadastro_Cargas!$F$5,Perfil_Area!$S$15*RANDBETWEEN(85,115)/100))))</f>
        <v>0.2</v>
      </c>
    </row>
    <row r="8294" ht="15.0" customHeight="1">
      <c r="A8294" s="45">
        <v>45682.6666666667</v>
      </c>
      <c r="B8294" s="35">
        <v>16.0</v>
      </c>
      <c r="C8294" s="35" t="s">
        <v>128</v>
      </c>
      <c r="D8294" s="39" t="s">
        <v>31</v>
      </c>
      <c r="E8294" s="35" t="s">
        <v>174</v>
      </c>
      <c r="F8294" s="46">
        <f>IF(Cadastro_Cargas!$E$6=0,0,IF(Perfil_Area!$S$3=0,0,MIN(Cadastro_Cargas!$E$6,MAX(Cadastro_Cargas!$F$6,Perfil_Area!$S$3*RANDBETWEEN(85,115)/100))))</f>
        <v>1.717</v>
      </c>
    </row>
    <row r="8295" ht="15.0" customHeight="1">
      <c r="A8295" s="45">
        <v>45682.6666666667</v>
      </c>
      <c r="B8295" s="35">
        <v>16.0</v>
      </c>
      <c r="C8295" s="35" t="s">
        <v>128</v>
      </c>
      <c r="D8295" s="40" t="s">
        <v>44</v>
      </c>
      <c r="E8295" s="35" t="s">
        <v>174</v>
      </c>
      <c r="F8295" s="46">
        <f>IF(Cadastro_Cargas!$E$7=0,0,IF(Perfil_Area!$S$5=0,0,MIN(Cadastro_Cargas!$E$7,MAX(Cadastro_Cargas!$F$7,Perfil_Area!$S$5*RANDBETWEEN(85,115)/100))))</f>
        <v>0.26304</v>
      </c>
    </row>
    <row r="8296" ht="15.0" customHeight="1">
      <c r="A8296" s="45">
        <v>45682.6666666667</v>
      </c>
      <c r="B8296" s="35">
        <v>16.0</v>
      </c>
      <c r="C8296" s="35" t="s">
        <v>128</v>
      </c>
      <c r="D8296" s="41" t="s">
        <v>56</v>
      </c>
      <c r="E8296" s="35" t="s">
        <v>174</v>
      </c>
      <c r="F8296" s="46">
        <f>IF(Cadastro_Cargas!$E$8=0,0,IF(Perfil_Area!$S$7=0,0,MIN(Cadastro_Cargas!$E$8,MAX(Cadastro_Cargas!$F$8,Perfil_Area!$S$7*RANDBETWEEN(85,115)/100))))</f>
        <v>0</v>
      </c>
    </row>
    <row r="8297" ht="15.0" customHeight="1">
      <c r="A8297" s="45">
        <v>45682.6666666667</v>
      </c>
      <c r="B8297" s="35">
        <v>16.0</v>
      </c>
      <c r="C8297" s="35" t="s">
        <v>129</v>
      </c>
      <c r="D8297" s="36" t="s">
        <v>104</v>
      </c>
      <c r="E8297" s="35" t="s">
        <v>173</v>
      </c>
      <c r="F8297" s="46">
        <f>IF(Cadastro_Cargas!$E$9=0,0,IF(Perfil_Area!$S$10=0,0,MIN(Cadastro_Cargas!$E$9,MAX(Cadastro_Cargas!$F$9,Perfil_Area!$S$10*RANDBETWEEN(85,115)/100))))</f>
        <v>0</v>
      </c>
    </row>
    <row r="8298" ht="15.0" customHeight="1">
      <c r="A8298" s="45">
        <v>45682.6666666667</v>
      </c>
      <c r="B8298" s="35">
        <v>16.0</v>
      </c>
      <c r="C8298" s="35" t="s">
        <v>129</v>
      </c>
      <c r="D8298" s="36" t="s">
        <v>105</v>
      </c>
      <c r="E8298" s="35" t="s">
        <v>173</v>
      </c>
      <c r="F8298" s="46">
        <f>IF(Cadastro_Cargas!$E$10=0,0,IF(Perfil_Area!$S$12=0,0,MIN(Cadastro_Cargas!$E$10,MAX(Cadastro_Cargas!$F$10,Perfil_Area!$S$12*RANDBETWEEN(85,115)/100))))</f>
        <v>0</v>
      </c>
    </row>
    <row r="8299" ht="15.0" customHeight="1">
      <c r="A8299" s="45">
        <v>45682.6666666667</v>
      </c>
      <c r="B8299" s="35">
        <v>16.0</v>
      </c>
      <c r="C8299" s="35" t="s">
        <v>129</v>
      </c>
      <c r="D8299" s="36" t="s">
        <v>106</v>
      </c>
      <c r="E8299" s="35" t="s">
        <v>173</v>
      </c>
      <c r="F8299" s="46">
        <f>IF(Cadastro_Cargas!$E$11=0,0,IF(Perfil_Area!$S$14=0,0,MIN(Cadastro_Cargas!$E$11,MAX(Cadastro_Cargas!$F$11,Perfil_Area!$S$14*RANDBETWEEN(85,115)/100))))</f>
        <v>2.076695394</v>
      </c>
    </row>
    <row r="8300" ht="15.0" customHeight="1">
      <c r="A8300" s="45">
        <v>45682.6666666667</v>
      </c>
      <c r="B8300" s="35">
        <v>16.0</v>
      </c>
      <c r="C8300" s="35" t="s">
        <v>129</v>
      </c>
      <c r="D8300" s="36" t="s">
        <v>107</v>
      </c>
      <c r="E8300" s="35" t="s">
        <v>173</v>
      </c>
      <c r="F8300" s="46">
        <f>IF(Cadastro_Cargas!$E$12=0,0,IF(Perfil_Area!$S$16=0,0,MIN(Cadastro_Cargas!$E$12,MAX(Cadastro_Cargas!$F$12,Perfil_Area!$S$16*RANDBETWEEN(85,115)/100))))</f>
        <v>0.2</v>
      </c>
    </row>
    <row r="8301" ht="15.0" customHeight="1">
      <c r="A8301" s="45">
        <v>45682.6666666667</v>
      </c>
      <c r="B8301" s="35">
        <v>16.0</v>
      </c>
      <c r="C8301" s="35" t="s">
        <v>129</v>
      </c>
      <c r="D8301" s="39" t="s">
        <v>31</v>
      </c>
      <c r="E8301" s="35" t="s">
        <v>174</v>
      </c>
      <c r="F8301" s="46">
        <f>IF(Cadastro_Cargas!$E$13=0,0,IF(Perfil_Area!$S$4=0,0,MIN(Cadastro_Cargas!$E$13,MAX(Cadastro_Cargas!$F$13,Perfil_Area!$S$4*RANDBETWEEN(85,115)/100))))</f>
        <v>3.725</v>
      </c>
    </row>
    <row r="8302" ht="15.0" customHeight="1">
      <c r="A8302" s="45">
        <v>45682.6666666667</v>
      </c>
      <c r="B8302" s="35">
        <v>16.0</v>
      </c>
      <c r="C8302" s="35" t="s">
        <v>129</v>
      </c>
      <c r="D8302" s="40" t="s">
        <v>44</v>
      </c>
      <c r="E8302" s="35" t="s">
        <v>174</v>
      </c>
      <c r="F8302" s="46">
        <f>IF(Cadastro_Cargas!$E$14=0,0,IF(Perfil_Area!$S$6=0,0,MIN(Cadastro_Cargas!$E$14,MAX(Cadastro_Cargas!$F$14,Perfil_Area!$S$6*RANDBETWEEN(85,115)/100))))</f>
        <v>0.40188</v>
      </c>
    </row>
    <row r="8303" ht="15.0" customHeight="1">
      <c r="A8303" s="45">
        <v>45682.6666666667</v>
      </c>
      <c r="B8303" s="35">
        <v>16.0</v>
      </c>
      <c r="C8303" s="35" t="s">
        <v>129</v>
      </c>
      <c r="D8303" s="41" t="s">
        <v>56</v>
      </c>
      <c r="E8303" s="35" t="s">
        <v>174</v>
      </c>
      <c r="F8303" s="46">
        <f>IF(Cadastro_Cargas!$E$15=0,0,IF(Perfil_Area!$S$8=0,0,MIN(Cadastro_Cargas!$E$15,MAX(Cadastro_Cargas!$F$15,Perfil_Area!$S$8*RANDBETWEEN(85,115)/100))))</f>
        <v>0</v>
      </c>
    </row>
    <row r="8304" ht="15.0" customHeight="1">
      <c r="A8304" s="45">
        <v>45682.7083333333</v>
      </c>
      <c r="B8304" s="35">
        <v>17.0</v>
      </c>
      <c r="C8304" s="35" t="s">
        <v>128</v>
      </c>
      <c r="D8304" s="36" t="s">
        <v>104</v>
      </c>
      <c r="E8304" s="35" t="s">
        <v>173</v>
      </c>
      <c r="F8304" s="46">
        <f>IF(Cadastro_Cargas!$E$2=0,0,IF(Perfil_Area!$T$9=0,0,MIN(Cadastro_Cargas!$E$2,MAX(Cadastro_Cargas!$F$2,Perfil_Area!$T$9*RANDBETWEEN(85,115)/100))))</f>
        <v>0</v>
      </c>
    </row>
    <row r="8305" ht="15.0" customHeight="1">
      <c r="A8305" s="45">
        <v>45682.7083333333</v>
      </c>
      <c r="B8305" s="35">
        <v>17.0</v>
      </c>
      <c r="C8305" s="35" t="s">
        <v>128</v>
      </c>
      <c r="D8305" s="36" t="s">
        <v>105</v>
      </c>
      <c r="E8305" s="35" t="s">
        <v>173</v>
      </c>
      <c r="F8305" s="46">
        <f>IF(Cadastro_Cargas!$E$3=0,0,IF(Perfil_Area!$T$11=0,0,MIN(Cadastro_Cargas!$E$3,MAX(Cadastro_Cargas!$F$3,Perfil_Area!$T$11*RANDBETWEEN(85,115)/100))))</f>
        <v>0</v>
      </c>
    </row>
    <row r="8306" ht="15.0" customHeight="1">
      <c r="A8306" s="45">
        <v>45682.7083333333</v>
      </c>
      <c r="B8306" s="35">
        <v>17.0</v>
      </c>
      <c r="C8306" s="35" t="s">
        <v>128</v>
      </c>
      <c r="D8306" s="36" t="s">
        <v>106</v>
      </c>
      <c r="E8306" s="35" t="s">
        <v>173</v>
      </c>
      <c r="F8306" s="46">
        <f>IF(Cadastro_Cargas!$E$4=0,0,IF(Perfil_Area!$T$13=0,0,MIN(Cadastro_Cargas!$E$4,MAX(Cadastro_Cargas!$F$4,Perfil_Area!$T$13*RANDBETWEEN(85,115)/100))))</f>
        <v>0</v>
      </c>
    </row>
    <row r="8307" ht="15.0" customHeight="1">
      <c r="A8307" s="45">
        <v>45682.7083333333</v>
      </c>
      <c r="B8307" s="35">
        <v>17.0</v>
      </c>
      <c r="C8307" s="35" t="s">
        <v>128</v>
      </c>
      <c r="D8307" s="36" t="s">
        <v>107</v>
      </c>
      <c r="E8307" s="35" t="s">
        <v>173</v>
      </c>
      <c r="F8307" s="46">
        <f>IF(Cadastro_Cargas!$E$5=0,0,IF(Perfil_Area!$T$15=0,0,MIN(Cadastro_Cargas!$E$5,MAX(Cadastro_Cargas!$F$5,Perfil_Area!$T$15*RANDBETWEEN(85,115)/100))))</f>
        <v>0.2</v>
      </c>
    </row>
    <row r="8308" ht="15.0" customHeight="1">
      <c r="A8308" s="45">
        <v>45682.7083333333</v>
      </c>
      <c r="B8308" s="35">
        <v>17.0</v>
      </c>
      <c r="C8308" s="35" t="s">
        <v>128</v>
      </c>
      <c r="D8308" s="39" t="s">
        <v>31</v>
      </c>
      <c r="E8308" s="35" t="s">
        <v>174</v>
      </c>
      <c r="F8308" s="46">
        <f>IF(Cadastro_Cargas!$E$6=0,0,IF(Perfil_Area!$T$3=0,0,MIN(Cadastro_Cargas!$E$6,MAX(Cadastro_Cargas!$F$6,Perfil_Area!$T$3*RANDBETWEEN(85,115)/100))))</f>
        <v>0.7068</v>
      </c>
    </row>
    <row r="8309" ht="15.0" customHeight="1">
      <c r="A8309" s="45">
        <v>45682.7083333333</v>
      </c>
      <c r="B8309" s="35">
        <v>17.0</v>
      </c>
      <c r="C8309" s="35" t="s">
        <v>128</v>
      </c>
      <c r="D8309" s="40" t="s">
        <v>44</v>
      </c>
      <c r="E8309" s="35" t="s">
        <v>174</v>
      </c>
      <c r="F8309" s="46">
        <f>IF(Cadastro_Cargas!$E$7=0,0,IF(Perfil_Area!$T$5=0,0,MIN(Cadastro_Cargas!$E$7,MAX(Cadastro_Cargas!$F$7,Perfil_Area!$T$5*RANDBETWEEN(85,115)/100))))</f>
        <v>0.354</v>
      </c>
    </row>
    <row r="8310" ht="15.0" customHeight="1">
      <c r="A8310" s="45">
        <v>45682.7083333333</v>
      </c>
      <c r="B8310" s="35">
        <v>17.0</v>
      </c>
      <c r="C8310" s="35" t="s">
        <v>128</v>
      </c>
      <c r="D8310" s="41" t="s">
        <v>56</v>
      </c>
      <c r="E8310" s="35" t="s">
        <v>174</v>
      </c>
      <c r="F8310" s="46">
        <f>IF(Cadastro_Cargas!$E$8=0,0,IF(Perfil_Area!$T$7=0,0,MIN(Cadastro_Cargas!$E$8,MAX(Cadastro_Cargas!$F$8,Perfil_Area!$T$7*RANDBETWEEN(85,115)/100))))</f>
        <v>0</v>
      </c>
    </row>
    <row r="8311" ht="15.0" customHeight="1">
      <c r="A8311" s="45">
        <v>45682.7083333333</v>
      </c>
      <c r="B8311" s="35">
        <v>17.0</v>
      </c>
      <c r="C8311" s="35" t="s">
        <v>129</v>
      </c>
      <c r="D8311" s="36" t="s">
        <v>104</v>
      </c>
      <c r="E8311" s="35" t="s">
        <v>173</v>
      </c>
      <c r="F8311" s="46">
        <f>IF(Cadastro_Cargas!$E$9=0,0,IF(Perfil_Area!$T$10=0,0,MIN(Cadastro_Cargas!$E$9,MAX(Cadastro_Cargas!$F$9,Perfil_Area!$T$10*RANDBETWEEN(85,115)/100))))</f>
        <v>0</v>
      </c>
    </row>
    <row r="8312" ht="15.0" customHeight="1">
      <c r="A8312" s="45">
        <v>45682.7083333333</v>
      </c>
      <c r="B8312" s="35">
        <v>17.0</v>
      </c>
      <c r="C8312" s="35" t="s">
        <v>129</v>
      </c>
      <c r="D8312" s="36" t="s">
        <v>105</v>
      </c>
      <c r="E8312" s="35" t="s">
        <v>173</v>
      </c>
      <c r="F8312" s="46">
        <f>IF(Cadastro_Cargas!$E$10=0,0,IF(Perfil_Area!$T$12=0,0,MIN(Cadastro_Cargas!$E$10,MAX(Cadastro_Cargas!$F$10,Perfil_Area!$T$12*RANDBETWEEN(85,115)/100))))</f>
        <v>0</v>
      </c>
    </row>
    <row r="8313" ht="15.0" customHeight="1">
      <c r="A8313" s="45">
        <v>45682.7083333333</v>
      </c>
      <c r="B8313" s="35">
        <v>17.0</v>
      </c>
      <c r="C8313" s="35" t="s">
        <v>129</v>
      </c>
      <c r="D8313" s="36" t="s">
        <v>106</v>
      </c>
      <c r="E8313" s="35" t="s">
        <v>173</v>
      </c>
      <c r="F8313" s="46">
        <f>IF(Cadastro_Cargas!$E$11=0,0,IF(Perfil_Area!$T$14=0,0,MIN(Cadastro_Cargas!$E$11,MAX(Cadastro_Cargas!$F$11,Perfil_Area!$T$14*RANDBETWEEN(85,115)/100))))</f>
        <v>2.367013373</v>
      </c>
    </row>
    <row r="8314" ht="15.0" customHeight="1">
      <c r="A8314" s="45">
        <v>45682.7083333333</v>
      </c>
      <c r="B8314" s="35">
        <v>17.0</v>
      </c>
      <c r="C8314" s="35" t="s">
        <v>129</v>
      </c>
      <c r="D8314" s="36" t="s">
        <v>107</v>
      </c>
      <c r="E8314" s="35" t="s">
        <v>173</v>
      </c>
      <c r="F8314" s="46">
        <f>IF(Cadastro_Cargas!$E$12=0,0,IF(Perfil_Area!$T$16=0,0,MIN(Cadastro_Cargas!$E$12,MAX(Cadastro_Cargas!$F$12,Perfil_Area!$T$16*RANDBETWEEN(85,115)/100))))</f>
        <v>0.2</v>
      </c>
    </row>
    <row r="8315" ht="15.0" customHeight="1">
      <c r="A8315" s="45">
        <v>45682.7083333333</v>
      </c>
      <c r="B8315" s="35">
        <v>17.0</v>
      </c>
      <c r="C8315" s="35" t="s">
        <v>129</v>
      </c>
      <c r="D8315" s="39" t="s">
        <v>31</v>
      </c>
      <c r="E8315" s="35" t="s">
        <v>174</v>
      </c>
      <c r="F8315" s="46">
        <f>IF(Cadastro_Cargas!$E$13=0,0,IF(Perfil_Area!$T$4=0,0,MIN(Cadastro_Cargas!$E$13,MAX(Cadastro_Cargas!$F$13,Perfil_Area!$T$4*RANDBETWEEN(85,115)/100))))</f>
        <v>1.1175</v>
      </c>
    </row>
    <row r="8316" ht="15.0" customHeight="1">
      <c r="A8316" s="45">
        <v>45682.7083333333</v>
      </c>
      <c r="B8316" s="35">
        <v>17.0</v>
      </c>
      <c r="C8316" s="35" t="s">
        <v>129</v>
      </c>
      <c r="D8316" s="40" t="s">
        <v>44</v>
      </c>
      <c r="E8316" s="35" t="s">
        <v>174</v>
      </c>
      <c r="F8316" s="46">
        <f>IF(Cadastro_Cargas!$E$14=0,0,IF(Perfil_Area!$T$6=0,0,MIN(Cadastro_Cargas!$E$14,MAX(Cadastro_Cargas!$F$14,Perfil_Area!$T$6*RANDBETWEEN(85,115)/100))))</f>
        <v>0.514</v>
      </c>
    </row>
    <row r="8317" ht="15.0" customHeight="1">
      <c r="A8317" s="45">
        <v>45682.7083333333</v>
      </c>
      <c r="B8317" s="35">
        <v>17.0</v>
      </c>
      <c r="C8317" s="35" t="s">
        <v>129</v>
      </c>
      <c r="D8317" s="41" t="s">
        <v>56</v>
      </c>
      <c r="E8317" s="35" t="s">
        <v>174</v>
      </c>
      <c r="F8317" s="46">
        <f>IF(Cadastro_Cargas!$E$15=0,0,IF(Perfil_Area!$T$8=0,0,MIN(Cadastro_Cargas!$E$15,MAX(Cadastro_Cargas!$F$15,Perfil_Area!$T$8*RANDBETWEEN(85,115)/100))))</f>
        <v>0</v>
      </c>
    </row>
    <row r="8318" ht="15.0" customHeight="1">
      <c r="A8318" s="45">
        <v>45682.75</v>
      </c>
      <c r="B8318" s="35">
        <v>18.0</v>
      </c>
      <c r="C8318" s="35" t="s">
        <v>128</v>
      </c>
      <c r="D8318" s="36" t="s">
        <v>104</v>
      </c>
      <c r="E8318" s="35" t="s">
        <v>173</v>
      </c>
      <c r="F8318" s="46">
        <f>IF(Cadastro_Cargas!$E$2=0,0,IF(Perfil_Area!$U$9=0,0,MIN(Cadastro_Cargas!$E$2,MAX(Cadastro_Cargas!$F$2,Perfil_Area!$U$9*RANDBETWEEN(85,115)/100))))</f>
        <v>0</v>
      </c>
    </row>
    <row r="8319" ht="15.0" customHeight="1">
      <c r="A8319" s="45">
        <v>45682.75</v>
      </c>
      <c r="B8319" s="35">
        <v>18.0</v>
      </c>
      <c r="C8319" s="35" t="s">
        <v>128</v>
      </c>
      <c r="D8319" s="36" t="s">
        <v>105</v>
      </c>
      <c r="E8319" s="35" t="s">
        <v>173</v>
      </c>
      <c r="F8319" s="46">
        <f>IF(Cadastro_Cargas!$E$3=0,0,IF(Perfil_Area!$U$11=0,0,MIN(Cadastro_Cargas!$E$3,MAX(Cadastro_Cargas!$F$3,Perfil_Area!$U$11*RANDBETWEEN(85,115)/100))))</f>
        <v>0</v>
      </c>
    </row>
    <row r="8320" ht="15.0" customHeight="1">
      <c r="A8320" s="45">
        <v>45682.75</v>
      </c>
      <c r="B8320" s="35">
        <v>18.0</v>
      </c>
      <c r="C8320" s="35" t="s">
        <v>128</v>
      </c>
      <c r="D8320" s="36" t="s">
        <v>106</v>
      </c>
      <c r="E8320" s="35" t="s">
        <v>173</v>
      </c>
      <c r="F8320" s="46">
        <f>IF(Cadastro_Cargas!$E$4=0,0,IF(Perfil_Area!$U$13=0,0,MIN(Cadastro_Cargas!$E$4,MAX(Cadastro_Cargas!$F$4,Perfil_Area!$U$13*RANDBETWEEN(85,115)/100))))</f>
        <v>0</v>
      </c>
    </row>
    <row r="8321" ht="15.0" customHeight="1">
      <c r="A8321" s="45">
        <v>45682.75</v>
      </c>
      <c r="B8321" s="35">
        <v>18.0</v>
      </c>
      <c r="C8321" s="35" t="s">
        <v>128</v>
      </c>
      <c r="D8321" s="36" t="s">
        <v>107</v>
      </c>
      <c r="E8321" s="35" t="s">
        <v>173</v>
      </c>
      <c r="F8321" s="46">
        <f>IF(Cadastro_Cargas!$E$5=0,0,IF(Perfil_Area!$U$15=0,0,MIN(Cadastro_Cargas!$E$5,MAX(Cadastro_Cargas!$F$5,Perfil_Area!$U$15*RANDBETWEEN(85,115)/100))))</f>
        <v>0.2</v>
      </c>
    </row>
    <row r="8322" ht="15.0" customHeight="1">
      <c r="A8322" s="45">
        <v>45682.75</v>
      </c>
      <c r="B8322" s="35">
        <v>18.0</v>
      </c>
      <c r="C8322" s="35" t="s">
        <v>128</v>
      </c>
      <c r="D8322" s="39" t="s">
        <v>31</v>
      </c>
      <c r="E8322" s="35" t="s">
        <v>174</v>
      </c>
      <c r="F8322" s="46">
        <f>IF(Cadastro_Cargas!$E$6=0,0,IF(Perfil_Area!$U$3=0,0,MIN(Cadastro_Cargas!$E$6,MAX(Cadastro_Cargas!$F$6,Perfil_Area!$U$3*RANDBETWEEN(85,115)/100))))</f>
        <v>0.606</v>
      </c>
    </row>
    <row r="8323" ht="15.0" customHeight="1">
      <c r="A8323" s="45">
        <v>45682.75</v>
      </c>
      <c r="B8323" s="35">
        <v>18.0</v>
      </c>
      <c r="C8323" s="35" t="s">
        <v>128</v>
      </c>
      <c r="D8323" s="40" t="s">
        <v>44</v>
      </c>
      <c r="E8323" s="35" t="s">
        <v>174</v>
      </c>
      <c r="F8323" s="46">
        <f>IF(Cadastro_Cargas!$E$7=0,0,IF(Perfil_Area!$U$5=0,0,MIN(Cadastro_Cargas!$E$7,MAX(Cadastro_Cargas!$F$7,Perfil_Area!$U$5*RANDBETWEEN(85,115)/100))))</f>
        <v>0.354</v>
      </c>
    </row>
    <row r="8324" ht="15.0" customHeight="1">
      <c r="A8324" s="45">
        <v>45682.75</v>
      </c>
      <c r="B8324" s="35">
        <v>18.0</v>
      </c>
      <c r="C8324" s="35" t="s">
        <v>128</v>
      </c>
      <c r="D8324" s="41" t="s">
        <v>56</v>
      </c>
      <c r="E8324" s="35" t="s">
        <v>174</v>
      </c>
      <c r="F8324" s="46">
        <f>IF(Cadastro_Cargas!$E$8=0,0,IF(Perfil_Area!$U$7=0,0,MIN(Cadastro_Cargas!$E$8,MAX(Cadastro_Cargas!$F$8,Perfil_Area!$U$7*RANDBETWEEN(85,115)/100))))</f>
        <v>0.176</v>
      </c>
    </row>
    <row r="8325" ht="15.0" customHeight="1">
      <c r="A8325" s="45">
        <v>45682.75</v>
      </c>
      <c r="B8325" s="35">
        <v>18.0</v>
      </c>
      <c r="C8325" s="35" t="s">
        <v>129</v>
      </c>
      <c r="D8325" s="36" t="s">
        <v>104</v>
      </c>
      <c r="E8325" s="35" t="s">
        <v>173</v>
      </c>
      <c r="F8325" s="46">
        <f>IF(Cadastro_Cargas!$E$9=0,0,IF(Perfil_Area!$U$10=0,0,MIN(Cadastro_Cargas!$E$9,MAX(Cadastro_Cargas!$F$9,Perfil_Area!$U$10*RANDBETWEEN(85,115)/100))))</f>
        <v>0</v>
      </c>
    </row>
    <row r="8326" ht="15.0" customHeight="1">
      <c r="A8326" s="45">
        <v>45682.75</v>
      </c>
      <c r="B8326" s="35">
        <v>18.0</v>
      </c>
      <c r="C8326" s="35" t="s">
        <v>129</v>
      </c>
      <c r="D8326" s="36" t="s">
        <v>105</v>
      </c>
      <c r="E8326" s="35" t="s">
        <v>173</v>
      </c>
      <c r="F8326" s="46">
        <f>IF(Cadastro_Cargas!$E$10=0,0,IF(Perfil_Area!$U$12=0,0,MIN(Cadastro_Cargas!$E$10,MAX(Cadastro_Cargas!$F$10,Perfil_Area!$U$12*RANDBETWEEN(85,115)/100))))</f>
        <v>0</v>
      </c>
    </row>
    <row r="8327" ht="15.0" customHeight="1">
      <c r="A8327" s="45">
        <v>45682.75</v>
      </c>
      <c r="B8327" s="35">
        <v>18.0</v>
      </c>
      <c r="C8327" s="35" t="s">
        <v>129</v>
      </c>
      <c r="D8327" s="36" t="s">
        <v>106</v>
      </c>
      <c r="E8327" s="35" t="s">
        <v>173</v>
      </c>
      <c r="F8327" s="46">
        <f>IF(Cadastro_Cargas!$E$11=0,0,IF(Perfil_Area!$U$14=0,0,MIN(Cadastro_Cargas!$E$11,MAX(Cadastro_Cargas!$F$11,Perfil_Area!$U$14*RANDBETWEEN(85,115)/100))))</f>
        <v>2.307245171</v>
      </c>
    </row>
    <row r="8328" ht="15.0" customHeight="1">
      <c r="A8328" s="45">
        <v>45682.75</v>
      </c>
      <c r="B8328" s="35">
        <v>18.0</v>
      </c>
      <c r="C8328" s="35" t="s">
        <v>129</v>
      </c>
      <c r="D8328" s="36" t="s">
        <v>107</v>
      </c>
      <c r="E8328" s="35" t="s">
        <v>173</v>
      </c>
      <c r="F8328" s="46">
        <f>IF(Cadastro_Cargas!$E$12=0,0,IF(Perfil_Area!$U$16=0,0,MIN(Cadastro_Cargas!$E$12,MAX(Cadastro_Cargas!$F$12,Perfil_Area!$U$16*RANDBETWEEN(85,115)/100))))</f>
        <v>0.2</v>
      </c>
    </row>
    <row r="8329" ht="15.0" customHeight="1">
      <c r="A8329" s="45">
        <v>45682.75</v>
      </c>
      <c r="B8329" s="35">
        <v>18.0</v>
      </c>
      <c r="C8329" s="35" t="s">
        <v>129</v>
      </c>
      <c r="D8329" s="39" t="s">
        <v>31</v>
      </c>
      <c r="E8329" s="35" t="s">
        <v>174</v>
      </c>
      <c r="F8329" s="46">
        <f>IF(Cadastro_Cargas!$E$13=0,0,IF(Perfil_Area!$U$4=0,0,MIN(Cadastro_Cargas!$E$13,MAX(Cadastro_Cargas!$F$13,Perfil_Area!$U$4*RANDBETWEEN(85,115)/100))))</f>
        <v>1.1175</v>
      </c>
    </row>
    <row r="8330" ht="15.0" customHeight="1">
      <c r="A8330" s="45">
        <v>45682.75</v>
      </c>
      <c r="B8330" s="35">
        <v>18.0</v>
      </c>
      <c r="C8330" s="35" t="s">
        <v>129</v>
      </c>
      <c r="D8330" s="40" t="s">
        <v>44</v>
      </c>
      <c r="E8330" s="35" t="s">
        <v>174</v>
      </c>
      <c r="F8330" s="46">
        <f>IF(Cadastro_Cargas!$E$14=0,0,IF(Perfil_Area!$U$6=0,0,MIN(Cadastro_Cargas!$E$14,MAX(Cadastro_Cargas!$F$14,Perfil_Area!$U$6*RANDBETWEEN(85,115)/100))))</f>
        <v>0.514</v>
      </c>
    </row>
    <row r="8331" ht="15.0" customHeight="1">
      <c r="A8331" s="45">
        <v>45682.75</v>
      </c>
      <c r="B8331" s="35">
        <v>18.0</v>
      </c>
      <c r="C8331" s="35" t="s">
        <v>129</v>
      </c>
      <c r="D8331" s="41" t="s">
        <v>56</v>
      </c>
      <c r="E8331" s="35" t="s">
        <v>174</v>
      </c>
      <c r="F8331" s="46">
        <f>IF(Cadastro_Cargas!$E$15=0,0,IF(Perfil_Area!$U$8=0,0,MIN(Cadastro_Cargas!$E$15,MAX(Cadastro_Cargas!$F$15,Perfil_Area!$U$8*RANDBETWEEN(85,115)/100))))</f>
        <v>0.336</v>
      </c>
    </row>
    <row r="8332" ht="15.0" customHeight="1">
      <c r="A8332" s="45">
        <v>45682.7916666667</v>
      </c>
      <c r="B8332" s="35">
        <v>19.0</v>
      </c>
      <c r="C8332" s="35" t="s">
        <v>128</v>
      </c>
      <c r="D8332" s="36" t="s">
        <v>104</v>
      </c>
      <c r="E8332" s="35" t="s">
        <v>173</v>
      </c>
      <c r="F8332" s="46">
        <f>IF(Cadastro_Cargas!$E$2=0,0,IF(Perfil_Area!$V$9=0,0,MIN(Cadastro_Cargas!$E$2,MAX(Cadastro_Cargas!$F$2,Perfil_Area!$V$9*RANDBETWEEN(85,115)/100))))</f>
        <v>0</v>
      </c>
    </row>
    <row r="8333" ht="15.0" customHeight="1">
      <c r="A8333" s="45">
        <v>45682.7916666667</v>
      </c>
      <c r="B8333" s="35">
        <v>19.0</v>
      </c>
      <c r="C8333" s="35" t="s">
        <v>128</v>
      </c>
      <c r="D8333" s="36" t="s">
        <v>105</v>
      </c>
      <c r="E8333" s="35" t="s">
        <v>173</v>
      </c>
      <c r="F8333" s="46">
        <f>IF(Cadastro_Cargas!$E$3=0,0,IF(Perfil_Area!$V$11=0,0,MIN(Cadastro_Cargas!$E$3,MAX(Cadastro_Cargas!$F$3,Perfil_Area!$V$11*RANDBETWEEN(85,115)/100))))</f>
        <v>0</v>
      </c>
    </row>
    <row r="8334" ht="15.0" customHeight="1">
      <c r="A8334" s="45">
        <v>45682.7916666667</v>
      </c>
      <c r="B8334" s="35">
        <v>19.0</v>
      </c>
      <c r="C8334" s="35" t="s">
        <v>128</v>
      </c>
      <c r="D8334" s="36" t="s">
        <v>106</v>
      </c>
      <c r="E8334" s="35" t="s">
        <v>173</v>
      </c>
      <c r="F8334" s="46">
        <f>IF(Cadastro_Cargas!$E$4=0,0,IF(Perfil_Area!$V$13=0,0,MIN(Cadastro_Cargas!$E$4,MAX(Cadastro_Cargas!$F$4,Perfil_Area!$V$13*RANDBETWEEN(85,115)/100))))</f>
        <v>0</v>
      </c>
    </row>
    <row r="8335" ht="15.0" customHeight="1">
      <c r="A8335" s="45">
        <v>45682.7916666667</v>
      </c>
      <c r="B8335" s="35">
        <v>19.0</v>
      </c>
      <c r="C8335" s="35" t="s">
        <v>128</v>
      </c>
      <c r="D8335" s="36" t="s">
        <v>107</v>
      </c>
      <c r="E8335" s="35" t="s">
        <v>173</v>
      </c>
      <c r="F8335" s="46">
        <f>IF(Cadastro_Cargas!$E$5=0,0,IF(Perfil_Area!$V$15=0,0,MIN(Cadastro_Cargas!$E$5,MAX(Cadastro_Cargas!$F$5,Perfil_Area!$V$15*RANDBETWEEN(85,115)/100))))</f>
        <v>0.172</v>
      </c>
    </row>
    <row r="8336" ht="15.0" customHeight="1">
      <c r="A8336" s="45">
        <v>45682.7916666667</v>
      </c>
      <c r="B8336" s="35">
        <v>19.0</v>
      </c>
      <c r="C8336" s="35" t="s">
        <v>128</v>
      </c>
      <c r="D8336" s="39" t="s">
        <v>31</v>
      </c>
      <c r="E8336" s="35" t="s">
        <v>174</v>
      </c>
      <c r="F8336" s="46">
        <f>IF(Cadastro_Cargas!$E$6=0,0,IF(Perfil_Area!$V$3=0,0,MIN(Cadastro_Cargas!$E$6,MAX(Cadastro_Cargas!$F$6,Perfil_Area!$V$3*RANDBETWEEN(85,115)/100))))</f>
        <v>0.606</v>
      </c>
    </row>
    <row r="8337" ht="15.0" customHeight="1">
      <c r="A8337" s="45">
        <v>45682.7916666667</v>
      </c>
      <c r="B8337" s="35">
        <v>19.0</v>
      </c>
      <c r="C8337" s="35" t="s">
        <v>128</v>
      </c>
      <c r="D8337" s="40" t="s">
        <v>44</v>
      </c>
      <c r="E8337" s="35" t="s">
        <v>174</v>
      </c>
      <c r="F8337" s="46">
        <f>IF(Cadastro_Cargas!$E$7=0,0,IF(Perfil_Area!$V$5=0,0,MIN(Cadastro_Cargas!$E$7,MAX(Cadastro_Cargas!$F$7,Perfil_Area!$V$5*RANDBETWEEN(85,115)/100))))</f>
        <v>0.354</v>
      </c>
    </row>
    <row r="8338" ht="15.0" customHeight="1">
      <c r="A8338" s="45">
        <v>45682.7916666667</v>
      </c>
      <c r="B8338" s="35">
        <v>19.0</v>
      </c>
      <c r="C8338" s="35" t="s">
        <v>128</v>
      </c>
      <c r="D8338" s="41" t="s">
        <v>56</v>
      </c>
      <c r="E8338" s="35" t="s">
        <v>174</v>
      </c>
      <c r="F8338" s="46">
        <f>IF(Cadastro_Cargas!$E$8=0,0,IF(Perfil_Area!$V$7=0,0,MIN(Cadastro_Cargas!$E$8,MAX(Cadastro_Cargas!$F$8,Perfil_Area!$V$7*RANDBETWEEN(85,115)/100))))</f>
        <v>0.176</v>
      </c>
    </row>
    <row r="8339" ht="15.0" customHeight="1">
      <c r="A8339" s="45">
        <v>45682.7916666667</v>
      </c>
      <c r="B8339" s="35">
        <v>19.0</v>
      </c>
      <c r="C8339" s="35" t="s">
        <v>129</v>
      </c>
      <c r="D8339" s="36" t="s">
        <v>104</v>
      </c>
      <c r="E8339" s="35" t="s">
        <v>173</v>
      </c>
      <c r="F8339" s="46">
        <f>IF(Cadastro_Cargas!$E$9=0,0,IF(Perfil_Area!$V$10=0,0,MIN(Cadastro_Cargas!$E$9,MAX(Cadastro_Cargas!$F$9,Perfil_Area!$V$10*RANDBETWEEN(85,115)/100))))</f>
        <v>0</v>
      </c>
    </row>
    <row r="8340" ht="15.0" customHeight="1">
      <c r="A8340" s="45">
        <v>45682.7916666667</v>
      </c>
      <c r="B8340" s="35">
        <v>19.0</v>
      </c>
      <c r="C8340" s="35" t="s">
        <v>129</v>
      </c>
      <c r="D8340" s="36" t="s">
        <v>105</v>
      </c>
      <c r="E8340" s="35" t="s">
        <v>173</v>
      </c>
      <c r="F8340" s="46">
        <f>IF(Cadastro_Cargas!$E$10=0,0,IF(Perfil_Area!$V$12=0,0,MIN(Cadastro_Cargas!$E$10,MAX(Cadastro_Cargas!$F$10,Perfil_Area!$V$12*RANDBETWEEN(85,115)/100))))</f>
        <v>0</v>
      </c>
    </row>
    <row r="8341" ht="15.0" customHeight="1">
      <c r="A8341" s="45">
        <v>45682.7916666667</v>
      </c>
      <c r="B8341" s="35">
        <v>19.0</v>
      </c>
      <c r="C8341" s="35" t="s">
        <v>129</v>
      </c>
      <c r="D8341" s="36" t="s">
        <v>106</v>
      </c>
      <c r="E8341" s="35" t="s">
        <v>173</v>
      </c>
      <c r="F8341" s="46">
        <f>IF(Cadastro_Cargas!$E$11=0,0,IF(Perfil_Area!$V$14=0,0,MIN(Cadastro_Cargas!$E$11,MAX(Cadastro_Cargas!$F$11,Perfil_Area!$V$14*RANDBETWEEN(85,115)/100))))</f>
        <v>2.279179792</v>
      </c>
    </row>
    <row r="8342" ht="15.0" customHeight="1">
      <c r="A8342" s="45">
        <v>45682.7916666667</v>
      </c>
      <c r="B8342" s="35">
        <v>19.0</v>
      </c>
      <c r="C8342" s="35" t="s">
        <v>129</v>
      </c>
      <c r="D8342" s="36" t="s">
        <v>107</v>
      </c>
      <c r="E8342" s="35" t="s">
        <v>173</v>
      </c>
      <c r="F8342" s="46">
        <f>IF(Cadastro_Cargas!$E$12=0,0,IF(Perfil_Area!$V$16=0,0,MIN(Cadastro_Cargas!$E$12,MAX(Cadastro_Cargas!$F$12,Perfil_Area!$V$16*RANDBETWEEN(85,115)/100))))</f>
        <v>0.2</v>
      </c>
    </row>
    <row r="8343" ht="15.0" customHeight="1">
      <c r="A8343" s="45">
        <v>45682.7916666667</v>
      </c>
      <c r="B8343" s="35">
        <v>19.0</v>
      </c>
      <c r="C8343" s="35" t="s">
        <v>129</v>
      </c>
      <c r="D8343" s="39" t="s">
        <v>31</v>
      </c>
      <c r="E8343" s="35" t="s">
        <v>174</v>
      </c>
      <c r="F8343" s="46">
        <f>IF(Cadastro_Cargas!$E$13=0,0,IF(Perfil_Area!$V$4=0,0,MIN(Cadastro_Cargas!$E$13,MAX(Cadastro_Cargas!$F$13,Perfil_Area!$V$4*RANDBETWEEN(85,115)/100))))</f>
        <v>1.1175</v>
      </c>
    </row>
    <row r="8344" ht="15.0" customHeight="1">
      <c r="A8344" s="45">
        <v>45682.7916666667</v>
      </c>
      <c r="B8344" s="35">
        <v>19.0</v>
      </c>
      <c r="C8344" s="35" t="s">
        <v>129</v>
      </c>
      <c r="D8344" s="40" t="s">
        <v>44</v>
      </c>
      <c r="E8344" s="35" t="s">
        <v>174</v>
      </c>
      <c r="F8344" s="46">
        <f>IF(Cadastro_Cargas!$E$14=0,0,IF(Perfil_Area!$V$6=0,0,MIN(Cadastro_Cargas!$E$14,MAX(Cadastro_Cargas!$F$14,Perfil_Area!$V$6*RANDBETWEEN(85,115)/100))))</f>
        <v>0.514</v>
      </c>
    </row>
    <row r="8345" ht="15.0" customHeight="1">
      <c r="A8345" s="45">
        <v>45682.7916666667</v>
      </c>
      <c r="B8345" s="35">
        <v>19.0</v>
      </c>
      <c r="C8345" s="35" t="s">
        <v>129</v>
      </c>
      <c r="D8345" s="41" t="s">
        <v>56</v>
      </c>
      <c r="E8345" s="35" t="s">
        <v>174</v>
      </c>
      <c r="F8345" s="46">
        <f>IF(Cadastro_Cargas!$E$15=0,0,IF(Perfil_Area!$V$8=0,0,MIN(Cadastro_Cargas!$E$15,MAX(Cadastro_Cargas!$F$15,Perfil_Area!$V$8*RANDBETWEEN(85,115)/100))))</f>
        <v>0.336</v>
      </c>
    </row>
    <row r="8346" ht="15.0" customHeight="1">
      <c r="A8346" s="45">
        <v>45682.8333333333</v>
      </c>
      <c r="B8346" s="35">
        <v>20.0</v>
      </c>
      <c r="C8346" s="35" t="s">
        <v>128</v>
      </c>
      <c r="D8346" s="36" t="s">
        <v>104</v>
      </c>
      <c r="E8346" s="35" t="s">
        <v>173</v>
      </c>
      <c r="F8346" s="46">
        <f>IF(Cadastro_Cargas!$E$2=0,0,IF(Perfil_Area!$W$9=0,0,MIN(Cadastro_Cargas!$E$2,MAX(Cadastro_Cargas!$F$2,Perfil_Area!$W$9*RANDBETWEEN(85,115)/100))))</f>
        <v>4</v>
      </c>
    </row>
    <row r="8347" ht="15.0" customHeight="1">
      <c r="A8347" s="45">
        <v>45682.8333333333</v>
      </c>
      <c r="B8347" s="35">
        <v>20.0</v>
      </c>
      <c r="C8347" s="35" t="s">
        <v>128</v>
      </c>
      <c r="D8347" s="36" t="s">
        <v>105</v>
      </c>
      <c r="E8347" s="35" t="s">
        <v>173</v>
      </c>
      <c r="F8347" s="46">
        <f>IF(Cadastro_Cargas!$E$3=0,0,IF(Perfil_Area!$W$11=0,0,MIN(Cadastro_Cargas!$E$3,MAX(Cadastro_Cargas!$F$3,Perfil_Area!$W$11*RANDBETWEEN(85,115)/100))))</f>
        <v>0</v>
      </c>
    </row>
    <row r="8348" ht="15.0" customHeight="1">
      <c r="A8348" s="45">
        <v>45682.8333333333</v>
      </c>
      <c r="B8348" s="35">
        <v>20.0</v>
      </c>
      <c r="C8348" s="35" t="s">
        <v>128</v>
      </c>
      <c r="D8348" s="36" t="s">
        <v>106</v>
      </c>
      <c r="E8348" s="35" t="s">
        <v>173</v>
      </c>
      <c r="F8348" s="46">
        <f>IF(Cadastro_Cargas!$E$4=0,0,IF(Perfil_Area!$W$13=0,0,MIN(Cadastro_Cargas!$E$4,MAX(Cadastro_Cargas!$F$4,Perfil_Area!$W$13*RANDBETWEEN(85,115)/100))))</f>
        <v>0</v>
      </c>
    </row>
    <row r="8349" ht="15.0" customHeight="1">
      <c r="A8349" s="45">
        <v>45682.8333333333</v>
      </c>
      <c r="B8349" s="35">
        <v>20.0</v>
      </c>
      <c r="C8349" s="35" t="s">
        <v>128</v>
      </c>
      <c r="D8349" s="36" t="s">
        <v>107</v>
      </c>
      <c r="E8349" s="35" t="s">
        <v>173</v>
      </c>
      <c r="F8349" s="46">
        <f>IF(Cadastro_Cargas!$E$5=0,0,IF(Perfil_Area!$W$15=0,0,MIN(Cadastro_Cargas!$E$5,MAX(Cadastro_Cargas!$F$5,Perfil_Area!$W$15*RANDBETWEEN(85,115)/100))))</f>
        <v>0.2</v>
      </c>
    </row>
    <row r="8350" ht="15.0" customHeight="1">
      <c r="A8350" s="45">
        <v>45682.8333333333</v>
      </c>
      <c r="B8350" s="35">
        <v>20.0</v>
      </c>
      <c r="C8350" s="35" t="s">
        <v>128</v>
      </c>
      <c r="D8350" s="39" t="s">
        <v>31</v>
      </c>
      <c r="E8350" s="35" t="s">
        <v>174</v>
      </c>
      <c r="F8350" s="46">
        <f>IF(Cadastro_Cargas!$E$6=0,0,IF(Perfil_Area!$W$3=0,0,MIN(Cadastro_Cargas!$E$6,MAX(Cadastro_Cargas!$F$6,Perfil_Area!$W$3*RANDBETWEEN(85,115)/100))))</f>
        <v>0.606</v>
      </c>
    </row>
    <row r="8351" ht="15.0" customHeight="1">
      <c r="A8351" s="45">
        <v>45682.8333333333</v>
      </c>
      <c r="B8351" s="35">
        <v>20.0</v>
      </c>
      <c r="C8351" s="35" t="s">
        <v>128</v>
      </c>
      <c r="D8351" s="40" t="s">
        <v>44</v>
      </c>
      <c r="E8351" s="35" t="s">
        <v>174</v>
      </c>
      <c r="F8351" s="46">
        <f>IF(Cadastro_Cargas!$E$7=0,0,IF(Perfil_Area!$W$5=0,0,MIN(Cadastro_Cargas!$E$7,MAX(Cadastro_Cargas!$F$7,Perfil_Area!$W$5*RANDBETWEEN(85,115)/100))))</f>
        <v>0.2826</v>
      </c>
    </row>
    <row r="8352" ht="15.0" customHeight="1">
      <c r="A8352" s="45">
        <v>45682.8333333333</v>
      </c>
      <c r="B8352" s="35">
        <v>20.0</v>
      </c>
      <c r="C8352" s="35" t="s">
        <v>128</v>
      </c>
      <c r="D8352" s="41" t="s">
        <v>56</v>
      </c>
      <c r="E8352" s="35" t="s">
        <v>174</v>
      </c>
      <c r="F8352" s="46">
        <f>IF(Cadastro_Cargas!$E$8=0,0,IF(Perfil_Area!$W$7=0,0,MIN(Cadastro_Cargas!$E$8,MAX(Cadastro_Cargas!$F$8,Perfil_Area!$W$7*RANDBETWEEN(85,115)/100))))</f>
        <v>0.176</v>
      </c>
    </row>
    <row r="8353" ht="15.0" customHeight="1">
      <c r="A8353" s="45">
        <v>45682.8333333333</v>
      </c>
      <c r="B8353" s="35">
        <v>20.0</v>
      </c>
      <c r="C8353" s="35" t="s">
        <v>129</v>
      </c>
      <c r="D8353" s="36" t="s">
        <v>104</v>
      </c>
      <c r="E8353" s="35" t="s">
        <v>173</v>
      </c>
      <c r="F8353" s="46">
        <f>IF(Cadastro_Cargas!$E$9=0,0,IF(Perfil_Area!$W$10=0,0,MIN(Cadastro_Cargas!$E$9,MAX(Cadastro_Cargas!$F$9,Perfil_Area!$W$10*RANDBETWEEN(85,115)/100))))</f>
        <v>8</v>
      </c>
    </row>
    <row r="8354" ht="15.0" customHeight="1">
      <c r="A8354" s="45">
        <v>45682.8333333333</v>
      </c>
      <c r="B8354" s="35">
        <v>20.0</v>
      </c>
      <c r="C8354" s="35" t="s">
        <v>129</v>
      </c>
      <c r="D8354" s="36" t="s">
        <v>105</v>
      </c>
      <c r="E8354" s="35" t="s">
        <v>173</v>
      </c>
      <c r="F8354" s="46">
        <f>IF(Cadastro_Cargas!$E$10=0,0,IF(Perfil_Area!$W$12=0,0,MIN(Cadastro_Cargas!$E$10,MAX(Cadastro_Cargas!$F$10,Perfil_Area!$W$12*RANDBETWEEN(85,115)/100))))</f>
        <v>17.6</v>
      </c>
    </row>
    <row r="8355" ht="15.0" customHeight="1">
      <c r="A8355" s="45">
        <v>45682.8333333333</v>
      </c>
      <c r="B8355" s="35">
        <v>20.0</v>
      </c>
      <c r="C8355" s="35" t="s">
        <v>129</v>
      </c>
      <c r="D8355" s="36" t="s">
        <v>106</v>
      </c>
      <c r="E8355" s="35" t="s">
        <v>173</v>
      </c>
      <c r="F8355" s="46">
        <f>IF(Cadastro_Cargas!$E$11=0,0,IF(Perfil_Area!$W$14=0,0,MIN(Cadastro_Cargas!$E$11,MAX(Cadastro_Cargas!$F$11,Perfil_Area!$W$14*RANDBETWEEN(85,115)/100))))</f>
        <v>1.968766716</v>
      </c>
    </row>
    <row r="8356" ht="15.0" customHeight="1">
      <c r="A8356" s="45">
        <v>45682.8333333333</v>
      </c>
      <c r="B8356" s="35">
        <v>20.0</v>
      </c>
      <c r="C8356" s="35" t="s">
        <v>129</v>
      </c>
      <c r="D8356" s="36" t="s">
        <v>107</v>
      </c>
      <c r="E8356" s="35" t="s">
        <v>173</v>
      </c>
      <c r="F8356" s="46">
        <f>IF(Cadastro_Cargas!$E$12=0,0,IF(Perfil_Area!$W$16=0,0,MIN(Cadastro_Cargas!$E$12,MAX(Cadastro_Cargas!$F$12,Perfil_Area!$W$16*RANDBETWEEN(85,115)/100))))</f>
        <v>0.2</v>
      </c>
    </row>
    <row r="8357" ht="15.0" customHeight="1">
      <c r="A8357" s="45">
        <v>45682.8333333333</v>
      </c>
      <c r="B8357" s="35">
        <v>20.0</v>
      </c>
      <c r="C8357" s="35" t="s">
        <v>129</v>
      </c>
      <c r="D8357" s="39" t="s">
        <v>31</v>
      </c>
      <c r="E8357" s="35" t="s">
        <v>174</v>
      </c>
      <c r="F8357" s="46">
        <f>IF(Cadastro_Cargas!$E$13=0,0,IF(Perfil_Area!$W$4=0,0,MIN(Cadastro_Cargas!$E$13,MAX(Cadastro_Cargas!$F$13,Perfil_Area!$W$4*RANDBETWEEN(85,115)/100))))</f>
        <v>1.1175</v>
      </c>
    </row>
    <row r="8358" ht="15.0" customHeight="1">
      <c r="A8358" s="45">
        <v>45682.8333333333</v>
      </c>
      <c r="B8358" s="35">
        <v>20.0</v>
      </c>
      <c r="C8358" s="35" t="s">
        <v>129</v>
      </c>
      <c r="D8358" s="40" t="s">
        <v>44</v>
      </c>
      <c r="E8358" s="35" t="s">
        <v>174</v>
      </c>
      <c r="F8358" s="46">
        <f>IF(Cadastro_Cargas!$E$14=0,0,IF(Perfil_Area!$W$6=0,0,MIN(Cadastro_Cargas!$E$14,MAX(Cadastro_Cargas!$F$14,Perfil_Area!$W$6*RANDBETWEEN(85,115)/100))))</f>
        <v>0.46308</v>
      </c>
    </row>
    <row r="8359" ht="15.0" customHeight="1">
      <c r="A8359" s="45">
        <v>45682.8333333333</v>
      </c>
      <c r="B8359" s="35">
        <v>20.0</v>
      </c>
      <c r="C8359" s="35" t="s">
        <v>129</v>
      </c>
      <c r="D8359" s="41" t="s">
        <v>56</v>
      </c>
      <c r="E8359" s="35" t="s">
        <v>174</v>
      </c>
      <c r="F8359" s="46">
        <f>IF(Cadastro_Cargas!$E$15=0,0,IF(Perfil_Area!$W$8=0,0,MIN(Cadastro_Cargas!$E$15,MAX(Cadastro_Cargas!$F$15,Perfil_Area!$W$8*RANDBETWEEN(85,115)/100))))</f>
        <v>0.336</v>
      </c>
    </row>
    <row r="8360" ht="15.0" customHeight="1">
      <c r="A8360" s="45">
        <v>45682.875</v>
      </c>
      <c r="B8360" s="35">
        <v>21.0</v>
      </c>
      <c r="C8360" s="35" t="s">
        <v>128</v>
      </c>
      <c r="D8360" s="36" t="s">
        <v>104</v>
      </c>
      <c r="E8360" s="35" t="s">
        <v>173</v>
      </c>
      <c r="F8360" s="46">
        <f>IF(Cadastro_Cargas!$E$2=0,0,IF(Perfil_Area!$X$9=0,0,MIN(Cadastro_Cargas!$E$2,MAX(Cadastro_Cargas!$F$2,Perfil_Area!$X$9*RANDBETWEEN(85,115)/100))))</f>
        <v>4</v>
      </c>
    </row>
    <row r="8361" ht="15.0" customHeight="1">
      <c r="A8361" s="45">
        <v>45682.875</v>
      </c>
      <c r="B8361" s="35">
        <v>21.0</v>
      </c>
      <c r="C8361" s="35" t="s">
        <v>128</v>
      </c>
      <c r="D8361" s="36" t="s">
        <v>105</v>
      </c>
      <c r="E8361" s="35" t="s">
        <v>173</v>
      </c>
      <c r="F8361" s="46">
        <f>IF(Cadastro_Cargas!$E$3=0,0,IF(Perfil_Area!$X$11=0,0,MIN(Cadastro_Cargas!$E$3,MAX(Cadastro_Cargas!$F$3,Perfil_Area!$X$11*RANDBETWEEN(85,115)/100))))</f>
        <v>0</v>
      </c>
    </row>
    <row r="8362" ht="15.0" customHeight="1">
      <c r="A8362" s="45">
        <v>45682.875</v>
      </c>
      <c r="B8362" s="35">
        <v>21.0</v>
      </c>
      <c r="C8362" s="35" t="s">
        <v>128</v>
      </c>
      <c r="D8362" s="36" t="s">
        <v>106</v>
      </c>
      <c r="E8362" s="35" t="s">
        <v>173</v>
      </c>
      <c r="F8362" s="46">
        <f>IF(Cadastro_Cargas!$E$4=0,0,IF(Perfil_Area!$X$13=0,0,MIN(Cadastro_Cargas!$E$4,MAX(Cadastro_Cargas!$F$4,Perfil_Area!$X$13*RANDBETWEEN(85,115)/100))))</f>
        <v>0</v>
      </c>
    </row>
    <row r="8363" ht="15.0" customHeight="1">
      <c r="A8363" s="45">
        <v>45682.875</v>
      </c>
      <c r="B8363" s="35">
        <v>21.0</v>
      </c>
      <c r="C8363" s="35" t="s">
        <v>128</v>
      </c>
      <c r="D8363" s="36" t="s">
        <v>107</v>
      </c>
      <c r="E8363" s="35" t="s">
        <v>173</v>
      </c>
      <c r="F8363" s="46">
        <f>IF(Cadastro_Cargas!$E$5=0,0,IF(Perfil_Area!$X$15=0,0,MIN(Cadastro_Cargas!$E$5,MAX(Cadastro_Cargas!$F$5,Perfil_Area!$X$15*RANDBETWEEN(85,115)/100))))</f>
        <v>0.2</v>
      </c>
    </row>
    <row r="8364" ht="15.0" customHeight="1">
      <c r="A8364" s="45">
        <v>45682.875</v>
      </c>
      <c r="B8364" s="35">
        <v>21.0</v>
      </c>
      <c r="C8364" s="35" t="s">
        <v>128</v>
      </c>
      <c r="D8364" s="39" t="s">
        <v>31</v>
      </c>
      <c r="E8364" s="35" t="s">
        <v>174</v>
      </c>
      <c r="F8364" s="46">
        <f>IF(Cadastro_Cargas!$E$6=0,0,IF(Perfil_Area!$X$3=0,0,MIN(Cadastro_Cargas!$E$6,MAX(Cadastro_Cargas!$F$6,Perfil_Area!$X$3*RANDBETWEEN(85,115)/100))))</f>
        <v>0.606</v>
      </c>
    </row>
    <row r="8365" ht="15.0" customHeight="1">
      <c r="A8365" s="45">
        <v>45682.875</v>
      </c>
      <c r="B8365" s="35">
        <v>21.0</v>
      </c>
      <c r="C8365" s="35" t="s">
        <v>128</v>
      </c>
      <c r="D8365" s="40" t="s">
        <v>44</v>
      </c>
      <c r="E8365" s="35" t="s">
        <v>174</v>
      </c>
      <c r="F8365" s="46">
        <f>IF(Cadastro_Cargas!$E$7=0,0,IF(Perfil_Area!$X$5=0,0,MIN(Cadastro_Cargas!$E$7,MAX(Cadastro_Cargas!$F$7,Perfil_Area!$X$5*RANDBETWEEN(85,115)/100))))</f>
        <v>0.3151</v>
      </c>
    </row>
    <row r="8366" ht="15.0" customHeight="1">
      <c r="A8366" s="45">
        <v>45682.875</v>
      </c>
      <c r="B8366" s="35">
        <v>21.0</v>
      </c>
      <c r="C8366" s="35" t="s">
        <v>128</v>
      </c>
      <c r="D8366" s="41" t="s">
        <v>56</v>
      </c>
      <c r="E8366" s="35" t="s">
        <v>174</v>
      </c>
      <c r="F8366" s="46">
        <f>IF(Cadastro_Cargas!$E$8=0,0,IF(Perfil_Area!$X$7=0,0,MIN(Cadastro_Cargas!$E$8,MAX(Cadastro_Cargas!$F$8,Perfil_Area!$X$7*RANDBETWEEN(85,115)/100))))</f>
        <v>0.176</v>
      </c>
    </row>
    <row r="8367" ht="15.0" customHeight="1">
      <c r="A8367" s="45">
        <v>45682.875</v>
      </c>
      <c r="B8367" s="35">
        <v>21.0</v>
      </c>
      <c r="C8367" s="35" t="s">
        <v>129</v>
      </c>
      <c r="D8367" s="36" t="s">
        <v>104</v>
      </c>
      <c r="E8367" s="35" t="s">
        <v>173</v>
      </c>
      <c r="F8367" s="46">
        <f>IF(Cadastro_Cargas!$E$9=0,0,IF(Perfil_Area!$X$10=0,0,MIN(Cadastro_Cargas!$E$9,MAX(Cadastro_Cargas!$F$9,Perfil_Area!$X$10*RANDBETWEEN(85,115)/100))))</f>
        <v>8</v>
      </c>
    </row>
    <row r="8368" ht="15.0" customHeight="1">
      <c r="A8368" s="45">
        <v>45682.875</v>
      </c>
      <c r="B8368" s="35">
        <v>21.0</v>
      </c>
      <c r="C8368" s="35" t="s">
        <v>129</v>
      </c>
      <c r="D8368" s="36" t="s">
        <v>105</v>
      </c>
      <c r="E8368" s="35" t="s">
        <v>173</v>
      </c>
      <c r="F8368" s="46">
        <f>IF(Cadastro_Cargas!$E$10=0,0,IF(Perfil_Area!$X$12=0,0,MIN(Cadastro_Cargas!$E$10,MAX(Cadastro_Cargas!$F$10,Perfil_Area!$X$12*RANDBETWEEN(85,115)/100))))</f>
        <v>17.6</v>
      </c>
    </row>
    <row r="8369" ht="15.0" customHeight="1">
      <c r="A8369" s="45">
        <v>45682.875</v>
      </c>
      <c r="B8369" s="35">
        <v>21.0</v>
      </c>
      <c r="C8369" s="35" t="s">
        <v>129</v>
      </c>
      <c r="D8369" s="36" t="s">
        <v>106</v>
      </c>
      <c r="E8369" s="35" t="s">
        <v>173</v>
      </c>
      <c r="F8369" s="46">
        <f>IF(Cadastro_Cargas!$E$11=0,0,IF(Perfil_Area!$X$14=0,0,MIN(Cadastro_Cargas!$E$11,MAX(Cadastro_Cargas!$F$11,Perfil_Area!$X$14*RANDBETWEEN(85,115)/100))))</f>
        <v>2.367013373</v>
      </c>
    </row>
    <row r="8370" ht="15.0" customHeight="1">
      <c r="A8370" s="45">
        <v>45682.875</v>
      </c>
      <c r="B8370" s="35">
        <v>21.0</v>
      </c>
      <c r="C8370" s="35" t="s">
        <v>129</v>
      </c>
      <c r="D8370" s="36" t="s">
        <v>107</v>
      </c>
      <c r="E8370" s="35" t="s">
        <v>173</v>
      </c>
      <c r="F8370" s="46">
        <f>IF(Cadastro_Cargas!$E$12=0,0,IF(Perfil_Area!$X$16=0,0,MIN(Cadastro_Cargas!$E$12,MAX(Cadastro_Cargas!$F$12,Perfil_Area!$X$16*RANDBETWEEN(85,115)/100))))</f>
        <v>0.2</v>
      </c>
    </row>
    <row r="8371" ht="15.0" customHeight="1">
      <c r="A8371" s="45">
        <v>45682.875</v>
      </c>
      <c r="B8371" s="35">
        <v>21.0</v>
      </c>
      <c r="C8371" s="35" t="s">
        <v>129</v>
      </c>
      <c r="D8371" s="39" t="s">
        <v>31</v>
      </c>
      <c r="E8371" s="35" t="s">
        <v>174</v>
      </c>
      <c r="F8371" s="46">
        <f>IF(Cadastro_Cargas!$E$13=0,0,IF(Perfil_Area!$X$4=0,0,MIN(Cadastro_Cargas!$E$13,MAX(Cadastro_Cargas!$F$13,Perfil_Area!$X$4*RANDBETWEEN(85,115)/100))))</f>
        <v>1.1175</v>
      </c>
    </row>
    <row r="8372" ht="15.0" customHeight="1">
      <c r="A8372" s="45">
        <v>45682.875</v>
      </c>
      <c r="B8372" s="35">
        <v>21.0</v>
      </c>
      <c r="C8372" s="35" t="s">
        <v>129</v>
      </c>
      <c r="D8372" s="40" t="s">
        <v>44</v>
      </c>
      <c r="E8372" s="35" t="s">
        <v>174</v>
      </c>
      <c r="F8372" s="46">
        <f>IF(Cadastro_Cargas!$E$14=0,0,IF(Perfil_Area!$X$6=0,0,MIN(Cadastro_Cargas!$E$14,MAX(Cadastro_Cargas!$F$14,Perfil_Area!$X$6*RANDBETWEEN(85,115)/100))))</f>
        <v>0.33884</v>
      </c>
    </row>
    <row r="8373" ht="15.0" customHeight="1">
      <c r="A8373" s="45">
        <v>45682.875</v>
      </c>
      <c r="B8373" s="35">
        <v>21.0</v>
      </c>
      <c r="C8373" s="35" t="s">
        <v>129</v>
      </c>
      <c r="D8373" s="41" t="s">
        <v>56</v>
      </c>
      <c r="E8373" s="35" t="s">
        <v>174</v>
      </c>
      <c r="F8373" s="46">
        <f>IF(Cadastro_Cargas!$E$15=0,0,IF(Perfil_Area!$X$8=0,0,MIN(Cadastro_Cargas!$E$15,MAX(Cadastro_Cargas!$F$15,Perfil_Area!$X$8*RANDBETWEEN(85,115)/100))))</f>
        <v>0.336</v>
      </c>
    </row>
    <row r="8374" ht="15.0" customHeight="1">
      <c r="A8374" s="45">
        <v>45682.9166666667</v>
      </c>
      <c r="B8374" s="35">
        <v>22.0</v>
      </c>
      <c r="C8374" s="35" t="s">
        <v>128</v>
      </c>
      <c r="D8374" s="36" t="s">
        <v>104</v>
      </c>
      <c r="E8374" s="35" t="s">
        <v>173</v>
      </c>
      <c r="F8374" s="46">
        <f>IF(Cadastro_Cargas!$E$2=0,0,IF(Perfil_Area!$Y$9=0,0,MIN(Cadastro_Cargas!$E$2,MAX(Cadastro_Cargas!$F$2,Perfil_Area!$Y$9*RANDBETWEEN(85,115)/100))))</f>
        <v>4</v>
      </c>
    </row>
    <row r="8375" ht="15.0" customHeight="1">
      <c r="A8375" s="45">
        <v>45682.9166666667</v>
      </c>
      <c r="B8375" s="35">
        <v>22.0</v>
      </c>
      <c r="C8375" s="35" t="s">
        <v>128</v>
      </c>
      <c r="D8375" s="36" t="s">
        <v>105</v>
      </c>
      <c r="E8375" s="35" t="s">
        <v>173</v>
      </c>
      <c r="F8375" s="46">
        <f>IF(Cadastro_Cargas!$E$3=0,0,IF(Perfil_Area!$Y$11=0,0,MIN(Cadastro_Cargas!$E$3,MAX(Cadastro_Cargas!$F$3,Perfil_Area!$Y$11*RANDBETWEEN(85,115)/100))))</f>
        <v>0</v>
      </c>
    </row>
    <row r="8376" ht="15.0" customHeight="1">
      <c r="A8376" s="45">
        <v>45682.9166666667</v>
      </c>
      <c r="B8376" s="35">
        <v>22.0</v>
      </c>
      <c r="C8376" s="35" t="s">
        <v>128</v>
      </c>
      <c r="D8376" s="36" t="s">
        <v>106</v>
      </c>
      <c r="E8376" s="35" t="s">
        <v>173</v>
      </c>
      <c r="F8376" s="46">
        <f>IF(Cadastro_Cargas!$E$4=0,0,IF(Perfil_Area!$Y$13=0,0,MIN(Cadastro_Cargas!$E$4,MAX(Cadastro_Cargas!$F$4,Perfil_Area!$Y$13*RANDBETWEEN(85,115)/100))))</f>
        <v>0</v>
      </c>
    </row>
    <row r="8377" ht="15.0" customHeight="1">
      <c r="A8377" s="45">
        <v>45682.9166666667</v>
      </c>
      <c r="B8377" s="35">
        <v>22.0</v>
      </c>
      <c r="C8377" s="35" t="s">
        <v>128</v>
      </c>
      <c r="D8377" s="36" t="s">
        <v>107</v>
      </c>
      <c r="E8377" s="35" t="s">
        <v>173</v>
      </c>
      <c r="F8377" s="46">
        <f>IF(Cadastro_Cargas!$E$5=0,0,IF(Perfil_Area!$Y$15=0,0,MIN(Cadastro_Cargas!$E$5,MAX(Cadastro_Cargas!$F$5,Perfil_Area!$Y$15*RANDBETWEEN(85,115)/100))))</f>
        <v>0.2</v>
      </c>
    </row>
    <row r="8378" ht="15.0" customHeight="1">
      <c r="A8378" s="45">
        <v>45682.9166666667</v>
      </c>
      <c r="B8378" s="35">
        <v>22.0</v>
      </c>
      <c r="C8378" s="35" t="s">
        <v>128</v>
      </c>
      <c r="D8378" s="39" t="s">
        <v>31</v>
      </c>
      <c r="E8378" s="35" t="s">
        <v>174</v>
      </c>
      <c r="F8378" s="46">
        <f>IF(Cadastro_Cargas!$E$6=0,0,IF(Perfil_Area!$Y$3=0,0,MIN(Cadastro_Cargas!$E$6,MAX(Cadastro_Cargas!$F$6,Perfil_Area!$Y$3*RANDBETWEEN(85,115)/100))))</f>
        <v>0.606</v>
      </c>
    </row>
    <row r="8379" ht="15.0" customHeight="1">
      <c r="A8379" s="45">
        <v>45682.9166666667</v>
      </c>
      <c r="B8379" s="35">
        <v>22.0</v>
      </c>
      <c r="C8379" s="35" t="s">
        <v>128</v>
      </c>
      <c r="D8379" s="40" t="s">
        <v>44</v>
      </c>
      <c r="E8379" s="35" t="s">
        <v>174</v>
      </c>
      <c r="F8379" s="46">
        <f>IF(Cadastro_Cargas!$E$7=0,0,IF(Perfil_Area!$Y$5=0,0,MIN(Cadastro_Cargas!$E$7,MAX(Cadastro_Cargas!$F$7,Perfil_Area!$Y$5*RANDBETWEEN(85,115)/100))))</f>
        <v>0.29318</v>
      </c>
    </row>
    <row r="8380" ht="15.0" customHeight="1">
      <c r="A8380" s="45">
        <v>45682.9166666667</v>
      </c>
      <c r="B8380" s="35">
        <v>22.0</v>
      </c>
      <c r="C8380" s="35" t="s">
        <v>128</v>
      </c>
      <c r="D8380" s="41" t="s">
        <v>56</v>
      </c>
      <c r="E8380" s="35" t="s">
        <v>174</v>
      </c>
      <c r="F8380" s="46">
        <f>IF(Cadastro_Cargas!$E$8=0,0,IF(Perfil_Area!$Y$7=0,0,MIN(Cadastro_Cargas!$E$8,MAX(Cadastro_Cargas!$F$8,Perfil_Area!$Y$7*RANDBETWEEN(85,115)/100))))</f>
        <v>0.176</v>
      </c>
    </row>
    <row r="8381" ht="15.0" customHeight="1">
      <c r="A8381" s="45">
        <v>45682.9166666667</v>
      </c>
      <c r="B8381" s="35">
        <v>22.0</v>
      </c>
      <c r="C8381" s="35" t="s">
        <v>129</v>
      </c>
      <c r="D8381" s="36" t="s">
        <v>104</v>
      </c>
      <c r="E8381" s="35" t="s">
        <v>173</v>
      </c>
      <c r="F8381" s="46">
        <f>IF(Cadastro_Cargas!$E$9=0,0,IF(Perfil_Area!$Y$10=0,0,MIN(Cadastro_Cargas!$E$9,MAX(Cadastro_Cargas!$F$9,Perfil_Area!$Y$10*RANDBETWEEN(85,115)/100))))</f>
        <v>8</v>
      </c>
    </row>
    <row r="8382" ht="15.0" customHeight="1">
      <c r="A8382" s="45">
        <v>45682.9166666667</v>
      </c>
      <c r="B8382" s="35">
        <v>22.0</v>
      </c>
      <c r="C8382" s="35" t="s">
        <v>129</v>
      </c>
      <c r="D8382" s="36" t="s">
        <v>105</v>
      </c>
      <c r="E8382" s="35" t="s">
        <v>173</v>
      </c>
      <c r="F8382" s="46">
        <f>IF(Cadastro_Cargas!$E$10=0,0,IF(Perfil_Area!$Y$12=0,0,MIN(Cadastro_Cargas!$E$10,MAX(Cadastro_Cargas!$F$10,Perfil_Area!$Y$12*RANDBETWEEN(85,115)/100))))</f>
        <v>0</v>
      </c>
    </row>
    <row r="8383" ht="15.0" customHeight="1">
      <c r="A8383" s="45">
        <v>45682.9166666667</v>
      </c>
      <c r="B8383" s="35">
        <v>22.0</v>
      </c>
      <c r="C8383" s="35" t="s">
        <v>129</v>
      </c>
      <c r="D8383" s="36" t="s">
        <v>106</v>
      </c>
      <c r="E8383" s="35" t="s">
        <v>173</v>
      </c>
      <c r="F8383" s="46">
        <f>IF(Cadastro_Cargas!$E$11=0,0,IF(Perfil_Area!$Y$14=0,0,MIN(Cadastro_Cargas!$E$11,MAX(Cadastro_Cargas!$F$11,Perfil_Area!$Y$14*RANDBETWEEN(85,115)/100))))</f>
        <v>2.367013373</v>
      </c>
    </row>
    <row r="8384" ht="15.0" customHeight="1">
      <c r="A8384" s="45">
        <v>45682.9166666667</v>
      </c>
      <c r="B8384" s="35">
        <v>22.0</v>
      </c>
      <c r="C8384" s="35" t="s">
        <v>129</v>
      </c>
      <c r="D8384" s="36" t="s">
        <v>107</v>
      </c>
      <c r="E8384" s="35" t="s">
        <v>173</v>
      </c>
      <c r="F8384" s="46">
        <f>IF(Cadastro_Cargas!$E$12=0,0,IF(Perfil_Area!$Y$16=0,0,MIN(Cadastro_Cargas!$E$12,MAX(Cadastro_Cargas!$F$12,Perfil_Area!$Y$16*RANDBETWEEN(85,115)/100))))</f>
        <v>0.188</v>
      </c>
    </row>
    <row r="8385" ht="15.0" customHeight="1">
      <c r="A8385" s="45">
        <v>45682.9166666667</v>
      </c>
      <c r="B8385" s="35">
        <v>22.0</v>
      </c>
      <c r="C8385" s="35" t="s">
        <v>129</v>
      </c>
      <c r="D8385" s="39" t="s">
        <v>31</v>
      </c>
      <c r="E8385" s="35" t="s">
        <v>174</v>
      </c>
      <c r="F8385" s="46">
        <f>IF(Cadastro_Cargas!$E$13=0,0,IF(Perfil_Area!$Y$4=0,0,MIN(Cadastro_Cargas!$E$13,MAX(Cadastro_Cargas!$F$13,Perfil_Area!$Y$4*RANDBETWEEN(85,115)/100))))</f>
        <v>1.1175</v>
      </c>
    </row>
    <row r="8386" ht="15.0" customHeight="1">
      <c r="A8386" s="45">
        <v>45682.9166666667</v>
      </c>
      <c r="B8386" s="35">
        <v>22.0</v>
      </c>
      <c r="C8386" s="35" t="s">
        <v>129</v>
      </c>
      <c r="D8386" s="40" t="s">
        <v>44</v>
      </c>
      <c r="E8386" s="35" t="s">
        <v>174</v>
      </c>
      <c r="F8386" s="46">
        <f>IF(Cadastro_Cargas!$E$14=0,0,IF(Perfil_Area!$Y$6=0,0,MIN(Cadastro_Cargas!$E$14,MAX(Cadastro_Cargas!$F$14,Perfil_Area!$Y$6*RANDBETWEEN(85,115)/100))))</f>
        <v>0.35066</v>
      </c>
    </row>
    <row r="8387" ht="15.0" customHeight="1">
      <c r="A8387" s="45">
        <v>45682.9166666667</v>
      </c>
      <c r="B8387" s="35">
        <v>22.0</v>
      </c>
      <c r="C8387" s="35" t="s">
        <v>129</v>
      </c>
      <c r="D8387" s="41" t="s">
        <v>56</v>
      </c>
      <c r="E8387" s="35" t="s">
        <v>174</v>
      </c>
      <c r="F8387" s="46">
        <f>IF(Cadastro_Cargas!$E$15=0,0,IF(Perfil_Area!$Y$8=0,0,MIN(Cadastro_Cargas!$E$15,MAX(Cadastro_Cargas!$F$15,Perfil_Area!$Y$8*RANDBETWEEN(85,115)/100))))</f>
        <v>0.336</v>
      </c>
    </row>
    <row r="8388" ht="15.0" customHeight="1">
      <c r="A8388" s="45">
        <v>45682.9583333333</v>
      </c>
      <c r="B8388" s="35">
        <v>23.0</v>
      </c>
      <c r="C8388" s="35" t="s">
        <v>128</v>
      </c>
      <c r="D8388" s="36" t="s">
        <v>104</v>
      </c>
      <c r="E8388" s="35" t="s">
        <v>173</v>
      </c>
      <c r="F8388" s="46">
        <f>IF(Cadastro_Cargas!$E$2=0,0,IF(Perfil_Area!$Z$9=0,0,MIN(Cadastro_Cargas!$E$2,MAX(Cadastro_Cargas!$F$2,Perfil_Area!$Z$9*RANDBETWEEN(85,115)/100))))</f>
        <v>4</v>
      </c>
    </row>
    <row r="8389" ht="15.0" customHeight="1">
      <c r="A8389" s="45">
        <v>45682.9583333333</v>
      </c>
      <c r="B8389" s="35">
        <v>23.0</v>
      </c>
      <c r="C8389" s="35" t="s">
        <v>128</v>
      </c>
      <c r="D8389" s="36" t="s">
        <v>105</v>
      </c>
      <c r="E8389" s="35" t="s">
        <v>173</v>
      </c>
      <c r="F8389" s="46">
        <f>IF(Cadastro_Cargas!$E$3=0,0,IF(Perfil_Area!$Z$11=0,0,MIN(Cadastro_Cargas!$E$3,MAX(Cadastro_Cargas!$F$3,Perfil_Area!$Z$11*RANDBETWEEN(85,115)/100))))</f>
        <v>0</v>
      </c>
    </row>
    <row r="8390" ht="15.0" customHeight="1">
      <c r="A8390" s="45">
        <v>45682.9583333333</v>
      </c>
      <c r="B8390" s="35">
        <v>23.0</v>
      </c>
      <c r="C8390" s="35" t="s">
        <v>128</v>
      </c>
      <c r="D8390" s="36" t="s">
        <v>106</v>
      </c>
      <c r="E8390" s="35" t="s">
        <v>173</v>
      </c>
      <c r="F8390" s="46">
        <f>IF(Cadastro_Cargas!$E$4=0,0,IF(Perfil_Area!$Z$13=0,0,MIN(Cadastro_Cargas!$E$4,MAX(Cadastro_Cargas!$F$4,Perfil_Area!$Z$13*RANDBETWEEN(85,115)/100))))</f>
        <v>0</v>
      </c>
    </row>
    <row r="8391" ht="15.0" customHeight="1">
      <c r="A8391" s="45">
        <v>45682.9583333333</v>
      </c>
      <c r="B8391" s="35">
        <v>23.0</v>
      </c>
      <c r="C8391" s="35" t="s">
        <v>128</v>
      </c>
      <c r="D8391" s="36" t="s">
        <v>107</v>
      </c>
      <c r="E8391" s="35" t="s">
        <v>173</v>
      </c>
      <c r="F8391" s="46">
        <f>IF(Cadastro_Cargas!$E$5=0,0,IF(Perfil_Area!$Z$15=0,0,MIN(Cadastro_Cargas!$E$5,MAX(Cadastro_Cargas!$F$5,Perfil_Area!$Z$15*RANDBETWEEN(85,115)/100))))</f>
        <v>0.19</v>
      </c>
    </row>
    <row r="8392" ht="15.0" customHeight="1">
      <c r="A8392" s="45">
        <v>45682.9583333333</v>
      </c>
      <c r="B8392" s="35">
        <v>23.0</v>
      </c>
      <c r="C8392" s="35" t="s">
        <v>128</v>
      </c>
      <c r="D8392" s="39" t="s">
        <v>31</v>
      </c>
      <c r="E8392" s="35" t="s">
        <v>174</v>
      </c>
      <c r="F8392" s="46">
        <f>IF(Cadastro_Cargas!$E$6=0,0,IF(Perfil_Area!$Z$3=0,0,MIN(Cadastro_Cargas!$E$6,MAX(Cadastro_Cargas!$F$6,Perfil_Area!$Z$3*RANDBETWEEN(85,115)/100))))</f>
        <v>0.606</v>
      </c>
    </row>
    <row r="8393" ht="15.0" customHeight="1">
      <c r="A8393" s="45">
        <v>45682.9583333333</v>
      </c>
      <c r="B8393" s="35">
        <v>23.0</v>
      </c>
      <c r="C8393" s="35" t="s">
        <v>128</v>
      </c>
      <c r="D8393" s="40" t="s">
        <v>44</v>
      </c>
      <c r="E8393" s="35" t="s">
        <v>174</v>
      </c>
      <c r="F8393" s="46">
        <f>IF(Cadastro_Cargas!$E$7=0,0,IF(Perfil_Area!$Z$5=0,0,MIN(Cadastro_Cargas!$E$7,MAX(Cadastro_Cargas!$F$7,Perfil_Area!$Z$5*RANDBETWEEN(85,115)/100))))</f>
        <v>0.30414</v>
      </c>
    </row>
    <row r="8394" ht="15.0" customHeight="1">
      <c r="A8394" s="45">
        <v>45682.9583333333</v>
      </c>
      <c r="B8394" s="35">
        <v>23.0</v>
      </c>
      <c r="C8394" s="35" t="s">
        <v>128</v>
      </c>
      <c r="D8394" s="41" t="s">
        <v>56</v>
      </c>
      <c r="E8394" s="35" t="s">
        <v>174</v>
      </c>
      <c r="F8394" s="46">
        <f>IF(Cadastro_Cargas!$E$8=0,0,IF(Perfil_Area!$Z$7=0,0,MIN(Cadastro_Cargas!$E$8,MAX(Cadastro_Cargas!$F$8,Perfil_Area!$Z$7*RANDBETWEEN(85,115)/100))))</f>
        <v>0.176</v>
      </c>
    </row>
    <row r="8395" ht="15.0" customHeight="1">
      <c r="A8395" s="45">
        <v>45682.9583333333</v>
      </c>
      <c r="B8395" s="35">
        <v>23.0</v>
      </c>
      <c r="C8395" s="35" t="s">
        <v>129</v>
      </c>
      <c r="D8395" s="36" t="s">
        <v>104</v>
      </c>
      <c r="E8395" s="35" t="s">
        <v>173</v>
      </c>
      <c r="F8395" s="46">
        <f>IF(Cadastro_Cargas!$E$9=0,0,IF(Perfil_Area!$Z$10=0,0,MIN(Cadastro_Cargas!$E$9,MAX(Cadastro_Cargas!$F$9,Perfil_Area!$Z$10*RANDBETWEEN(85,115)/100))))</f>
        <v>8</v>
      </c>
    </row>
    <row r="8396" ht="15.0" customHeight="1">
      <c r="A8396" s="45">
        <v>45682.9583333333</v>
      </c>
      <c r="B8396" s="35">
        <v>23.0</v>
      </c>
      <c r="C8396" s="35" t="s">
        <v>129</v>
      </c>
      <c r="D8396" s="36" t="s">
        <v>105</v>
      </c>
      <c r="E8396" s="35" t="s">
        <v>173</v>
      </c>
      <c r="F8396" s="46">
        <f>IF(Cadastro_Cargas!$E$10=0,0,IF(Perfil_Area!$Z$12=0,0,MIN(Cadastro_Cargas!$E$10,MAX(Cadastro_Cargas!$F$10,Perfil_Area!$Z$12*RANDBETWEEN(85,115)/100))))</f>
        <v>0</v>
      </c>
    </row>
    <row r="8397" ht="15.0" customHeight="1">
      <c r="A8397" s="45">
        <v>45682.9583333333</v>
      </c>
      <c r="B8397" s="35">
        <v>23.0</v>
      </c>
      <c r="C8397" s="35" t="s">
        <v>129</v>
      </c>
      <c r="D8397" s="36" t="s">
        <v>106</v>
      </c>
      <c r="E8397" s="35" t="s">
        <v>173</v>
      </c>
      <c r="F8397" s="46">
        <f>IF(Cadastro_Cargas!$E$11=0,0,IF(Perfil_Area!$Z$14=0,0,MIN(Cadastro_Cargas!$E$11,MAX(Cadastro_Cargas!$F$11,Perfil_Area!$Z$14*RANDBETWEEN(85,115)/100))))</f>
        <v>2.225794948</v>
      </c>
    </row>
    <row r="8398" ht="15.0" customHeight="1">
      <c r="A8398" s="45">
        <v>45682.9583333333</v>
      </c>
      <c r="B8398" s="35">
        <v>23.0</v>
      </c>
      <c r="C8398" s="35" t="s">
        <v>129</v>
      </c>
      <c r="D8398" s="36" t="s">
        <v>107</v>
      </c>
      <c r="E8398" s="35" t="s">
        <v>173</v>
      </c>
      <c r="F8398" s="46">
        <f>IF(Cadastro_Cargas!$E$12=0,0,IF(Perfil_Area!$Z$16=0,0,MIN(Cadastro_Cargas!$E$12,MAX(Cadastro_Cargas!$F$12,Perfil_Area!$Z$16*RANDBETWEEN(85,115)/100))))</f>
        <v>0.2</v>
      </c>
    </row>
    <row r="8399" ht="15.0" customHeight="1">
      <c r="A8399" s="45">
        <v>45682.9583333333</v>
      </c>
      <c r="B8399" s="35">
        <v>23.0</v>
      </c>
      <c r="C8399" s="35" t="s">
        <v>129</v>
      </c>
      <c r="D8399" s="39" t="s">
        <v>31</v>
      </c>
      <c r="E8399" s="35" t="s">
        <v>174</v>
      </c>
      <c r="F8399" s="46">
        <f>IF(Cadastro_Cargas!$E$13=0,0,IF(Perfil_Area!$Z$4=0,0,MIN(Cadastro_Cargas!$E$13,MAX(Cadastro_Cargas!$F$13,Perfil_Area!$Z$4*RANDBETWEEN(85,115)/100))))</f>
        <v>1.1175</v>
      </c>
    </row>
    <row r="8400" ht="15.0" customHeight="1">
      <c r="A8400" s="45">
        <v>45682.9583333333</v>
      </c>
      <c r="B8400" s="35">
        <v>23.0</v>
      </c>
      <c r="C8400" s="35" t="s">
        <v>129</v>
      </c>
      <c r="D8400" s="40" t="s">
        <v>44</v>
      </c>
      <c r="E8400" s="35" t="s">
        <v>174</v>
      </c>
      <c r="F8400" s="46">
        <f>IF(Cadastro_Cargas!$E$14=0,0,IF(Perfil_Area!$Z$6=0,0,MIN(Cadastro_Cargas!$E$14,MAX(Cadastro_Cargas!$F$14,Perfil_Area!$Z$6*RANDBETWEEN(85,115)/100))))</f>
        <v>0.36642</v>
      </c>
    </row>
    <row r="8401" ht="15.0" customHeight="1">
      <c r="A8401" s="45">
        <v>45682.9583333333</v>
      </c>
      <c r="B8401" s="35">
        <v>23.0</v>
      </c>
      <c r="C8401" s="35" t="s">
        <v>129</v>
      </c>
      <c r="D8401" s="41" t="s">
        <v>56</v>
      </c>
      <c r="E8401" s="35" t="s">
        <v>174</v>
      </c>
      <c r="F8401" s="46">
        <f>IF(Cadastro_Cargas!$E$15=0,0,IF(Perfil_Area!$Z$8=0,0,MIN(Cadastro_Cargas!$E$15,MAX(Cadastro_Cargas!$F$15,Perfil_Area!$Z$8*RANDBETWEEN(85,115)/100))))</f>
        <v>0.336</v>
      </c>
    </row>
    <row r="8402" ht="15.0" customHeight="1">
      <c r="A8402" s="45">
        <v>45683.0</v>
      </c>
      <c r="B8402" s="35">
        <v>0.0</v>
      </c>
      <c r="C8402" s="35" t="s">
        <v>128</v>
      </c>
      <c r="D8402" s="36" t="s">
        <v>104</v>
      </c>
      <c r="E8402" s="35" t="s">
        <v>173</v>
      </c>
      <c r="F8402" s="46">
        <f>IF(Cadastro_Cargas!$E$2=0,0,IF(Perfil_Area!$C$9=0,0,MIN(Cadastro_Cargas!$E$2,MAX(Cadastro_Cargas!$F$2,Perfil_Area!$C$9*RANDBETWEEN(85,115)/100))))</f>
        <v>3.48</v>
      </c>
    </row>
    <row r="8403" ht="15.0" customHeight="1">
      <c r="A8403" s="45">
        <v>45683.0</v>
      </c>
      <c r="B8403" s="35">
        <v>0.0</v>
      </c>
      <c r="C8403" s="35" t="s">
        <v>128</v>
      </c>
      <c r="D8403" s="36" t="s">
        <v>105</v>
      </c>
      <c r="E8403" s="35" t="s">
        <v>173</v>
      </c>
      <c r="F8403" s="46">
        <f>IF(Cadastro_Cargas!$E$3=0,0,IF(Perfil_Area!$C$11=0,0,MIN(Cadastro_Cargas!$E$3,MAX(Cadastro_Cargas!$F$3,Perfil_Area!$C$11*RANDBETWEEN(85,115)/100))))</f>
        <v>0</v>
      </c>
    </row>
    <row r="8404" ht="15.0" customHeight="1">
      <c r="A8404" s="45">
        <v>45683.0</v>
      </c>
      <c r="B8404" s="35">
        <v>0.0</v>
      </c>
      <c r="C8404" s="35" t="s">
        <v>128</v>
      </c>
      <c r="D8404" s="36" t="s">
        <v>106</v>
      </c>
      <c r="E8404" s="35" t="s">
        <v>173</v>
      </c>
      <c r="F8404" s="46">
        <f>IF(Cadastro_Cargas!$E$4=0,0,IF(Perfil_Area!$C$13=0,0,MIN(Cadastro_Cargas!$E$4,MAX(Cadastro_Cargas!$F$4,Perfil_Area!$C$13*RANDBETWEEN(85,115)/100))))</f>
        <v>0</v>
      </c>
    </row>
    <row r="8405" ht="15.0" customHeight="1">
      <c r="A8405" s="45">
        <v>45683.0</v>
      </c>
      <c r="B8405" s="35">
        <v>0.0</v>
      </c>
      <c r="C8405" s="35" t="s">
        <v>128</v>
      </c>
      <c r="D8405" s="36" t="s">
        <v>107</v>
      </c>
      <c r="E8405" s="35" t="s">
        <v>173</v>
      </c>
      <c r="F8405" s="46">
        <f>IF(Cadastro_Cargas!$E$5=0,0,IF(Perfil_Area!$C$15=0,0,MIN(Cadastro_Cargas!$E$5,MAX(Cadastro_Cargas!$F$5,Perfil_Area!$C$15*RANDBETWEEN(85,115)/100))))</f>
        <v>0.2</v>
      </c>
    </row>
    <row r="8406" ht="15.0" customHeight="1">
      <c r="A8406" s="45">
        <v>45683.0</v>
      </c>
      <c r="B8406" s="35">
        <v>0.0</v>
      </c>
      <c r="C8406" s="35" t="s">
        <v>128</v>
      </c>
      <c r="D8406" s="39" t="s">
        <v>31</v>
      </c>
      <c r="E8406" s="35" t="s">
        <v>174</v>
      </c>
      <c r="F8406" s="46">
        <f>IF(Cadastro_Cargas!$E$6=0,0,IF(Perfil_Area!$C$3=0,0,MIN(Cadastro_Cargas!$E$6,MAX(Cadastro_Cargas!$F$6,Perfil_Area!$C$3*RANDBETWEEN(85,115)/100))))</f>
        <v>0.606</v>
      </c>
    </row>
    <row r="8407" ht="15.0" customHeight="1">
      <c r="A8407" s="45">
        <v>45683.0</v>
      </c>
      <c r="B8407" s="35">
        <v>0.0</v>
      </c>
      <c r="C8407" s="35" t="s">
        <v>128</v>
      </c>
      <c r="D8407" s="40" t="s">
        <v>44</v>
      </c>
      <c r="E8407" s="35" t="s">
        <v>174</v>
      </c>
      <c r="F8407" s="46">
        <f>IF(Cadastro_Cargas!$E$7=0,0,IF(Perfil_Area!$C$5=0,0,MIN(Cadastro_Cargas!$E$7,MAX(Cadastro_Cargas!$F$7,Perfil_Area!$C$5*RANDBETWEEN(85,115)/100))))</f>
        <v>0.3151</v>
      </c>
    </row>
    <row r="8408" ht="15.0" customHeight="1">
      <c r="A8408" s="45">
        <v>45683.0</v>
      </c>
      <c r="B8408" s="35">
        <v>0.0</v>
      </c>
      <c r="C8408" s="35" t="s">
        <v>128</v>
      </c>
      <c r="D8408" s="41" t="s">
        <v>56</v>
      </c>
      <c r="E8408" s="35" t="s">
        <v>174</v>
      </c>
      <c r="F8408" s="46">
        <f>IF(Cadastro_Cargas!$E$8=0,0,IF(Perfil_Area!$C$7=0,0,MIN(Cadastro_Cargas!$E$8,MAX(Cadastro_Cargas!$F$8,Perfil_Area!$C$7*RANDBETWEEN(85,115)/100))))</f>
        <v>0.176</v>
      </c>
    </row>
    <row r="8409" ht="15.0" customHeight="1">
      <c r="A8409" s="45">
        <v>45683.0</v>
      </c>
      <c r="B8409" s="35">
        <v>0.0</v>
      </c>
      <c r="C8409" s="35" t="s">
        <v>129</v>
      </c>
      <c r="D8409" s="36" t="s">
        <v>104</v>
      </c>
      <c r="E8409" s="35" t="s">
        <v>173</v>
      </c>
      <c r="F8409" s="46">
        <f>IF(Cadastro_Cargas!$E$9=0,0,IF(Perfil_Area!$C$10=0,0,MIN(Cadastro_Cargas!$E$9,MAX(Cadastro_Cargas!$F$9,Perfil_Area!$C$10*RANDBETWEEN(85,115)/100))))</f>
        <v>8</v>
      </c>
    </row>
    <row r="8410" ht="15.0" customHeight="1">
      <c r="A8410" s="45">
        <v>45683.0</v>
      </c>
      <c r="B8410" s="35">
        <v>0.0</v>
      </c>
      <c r="C8410" s="35" t="s">
        <v>129</v>
      </c>
      <c r="D8410" s="36" t="s">
        <v>105</v>
      </c>
      <c r="E8410" s="35" t="s">
        <v>173</v>
      </c>
      <c r="F8410" s="46">
        <f>IF(Cadastro_Cargas!$E$10=0,0,IF(Perfil_Area!$C$12=0,0,MIN(Cadastro_Cargas!$E$10,MAX(Cadastro_Cargas!$F$10,Perfil_Area!$C$12*RANDBETWEEN(85,115)/100))))</f>
        <v>16.72</v>
      </c>
    </row>
    <row r="8411" ht="15.0" customHeight="1">
      <c r="A8411" s="45">
        <v>45683.0</v>
      </c>
      <c r="B8411" s="35">
        <v>0.0</v>
      </c>
      <c r="C8411" s="35" t="s">
        <v>129</v>
      </c>
      <c r="D8411" s="36" t="s">
        <v>106</v>
      </c>
      <c r="E8411" s="35" t="s">
        <v>173</v>
      </c>
      <c r="F8411" s="46">
        <f>IF(Cadastro_Cargas!$E$11=0,0,IF(Perfil_Area!$C$14=0,0,MIN(Cadastro_Cargas!$E$11,MAX(Cadastro_Cargas!$F$11,Perfil_Area!$C$14*RANDBETWEEN(85,115)/100))))</f>
        <v>2.343343239</v>
      </c>
    </row>
    <row r="8412" ht="15.0" customHeight="1">
      <c r="A8412" s="45">
        <v>45683.0</v>
      </c>
      <c r="B8412" s="35">
        <v>0.0</v>
      </c>
      <c r="C8412" s="35" t="s">
        <v>129</v>
      </c>
      <c r="D8412" s="36" t="s">
        <v>107</v>
      </c>
      <c r="E8412" s="35" t="s">
        <v>173</v>
      </c>
      <c r="F8412" s="46">
        <f>IF(Cadastro_Cargas!$E$12=0,0,IF(Perfil_Area!$C$16=0,0,MIN(Cadastro_Cargas!$E$12,MAX(Cadastro_Cargas!$F$12,Perfil_Area!$C$16*RANDBETWEEN(85,115)/100))))</f>
        <v>0.196</v>
      </c>
    </row>
    <row r="8413" ht="15.0" customHeight="1">
      <c r="A8413" s="45">
        <v>45683.0</v>
      </c>
      <c r="B8413" s="35">
        <v>0.0</v>
      </c>
      <c r="C8413" s="35" t="s">
        <v>129</v>
      </c>
      <c r="D8413" s="39" t="s">
        <v>31</v>
      </c>
      <c r="E8413" s="35" t="s">
        <v>174</v>
      </c>
      <c r="F8413" s="46">
        <f>IF(Cadastro_Cargas!$E$13=0,0,IF(Perfil_Area!$C$4=0,0,MIN(Cadastro_Cargas!$E$13,MAX(Cadastro_Cargas!$F$13,Perfil_Area!$C$4*RANDBETWEEN(85,115)/100))))</f>
        <v>1.1175</v>
      </c>
    </row>
    <row r="8414" ht="15.0" customHeight="1">
      <c r="A8414" s="45">
        <v>45683.0</v>
      </c>
      <c r="B8414" s="35">
        <v>0.0</v>
      </c>
      <c r="C8414" s="35" t="s">
        <v>129</v>
      </c>
      <c r="D8414" s="40" t="s">
        <v>44</v>
      </c>
      <c r="E8414" s="35" t="s">
        <v>174</v>
      </c>
      <c r="F8414" s="46">
        <f>IF(Cadastro_Cargas!$E$14=0,0,IF(Perfil_Area!$C$6=0,0,MIN(Cadastro_Cargas!$E$14,MAX(Cadastro_Cargas!$F$14,Perfil_Area!$C$6*RANDBETWEEN(85,115)/100))))</f>
        <v>0.44916</v>
      </c>
    </row>
    <row r="8415" ht="15.0" customHeight="1">
      <c r="A8415" s="45">
        <v>45683.0</v>
      </c>
      <c r="B8415" s="35">
        <v>0.0</v>
      </c>
      <c r="C8415" s="35" t="s">
        <v>129</v>
      </c>
      <c r="D8415" s="41" t="s">
        <v>56</v>
      </c>
      <c r="E8415" s="35" t="s">
        <v>174</v>
      </c>
      <c r="F8415" s="46">
        <f>IF(Cadastro_Cargas!$E$15=0,0,IF(Perfil_Area!$C$8=0,0,MIN(Cadastro_Cargas!$E$15,MAX(Cadastro_Cargas!$F$15,Perfil_Area!$C$8*RANDBETWEEN(85,115)/100))))</f>
        <v>0.336</v>
      </c>
    </row>
    <row r="8416" ht="15.0" customHeight="1">
      <c r="A8416" s="45">
        <v>45683.0416666667</v>
      </c>
      <c r="B8416" s="35">
        <v>1.0</v>
      </c>
      <c r="C8416" s="35" t="s">
        <v>128</v>
      </c>
      <c r="D8416" s="36" t="s">
        <v>104</v>
      </c>
      <c r="E8416" s="35" t="s">
        <v>173</v>
      </c>
      <c r="F8416" s="46">
        <f>IF(Cadastro_Cargas!$E$2=0,0,IF(Perfil_Area!$D$9=0,0,MIN(Cadastro_Cargas!$E$2,MAX(Cadastro_Cargas!$F$2,Perfil_Area!$D$9*RANDBETWEEN(85,115)/100))))</f>
        <v>3.88</v>
      </c>
    </row>
    <row r="8417" ht="15.0" customHeight="1">
      <c r="A8417" s="45">
        <v>45683.0416666667</v>
      </c>
      <c r="B8417" s="35">
        <v>1.0</v>
      </c>
      <c r="C8417" s="35" t="s">
        <v>128</v>
      </c>
      <c r="D8417" s="36" t="s">
        <v>105</v>
      </c>
      <c r="E8417" s="35" t="s">
        <v>173</v>
      </c>
      <c r="F8417" s="46">
        <f>IF(Cadastro_Cargas!$E$3=0,0,IF(Perfil_Area!$D$11=0,0,MIN(Cadastro_Cargas!$E$3,MAX(Cadastro_Cargas!$F$3,Perfil_Area!$D$11*RANDBETWEEN(85,115)/100))))</f>
        <v>0</v>
      </c>
    </row>
    <row r="8418" ht="15.0" customHeight="1">
      <c r="A8418" s="45">
        <v>45683.0416666667</v>
      </c>
      <c r="B8418" s="35">
        <v>1.0</v>
      </c>
      <c r="C8418" s="35" t="s">
        <v>128</v>
      </c>
      <c r="D8418" s="36" t="s">
        <v>106</v>
      </c>
      <c r="E8418" s="35" t="s">
        <v>173</v>
      </c>
      <c r="F8418" s="46">
        <f>IF(Cadastro_Cargas!$E$4=0,0,IF(Perfil_Area!$D$13=0,0,MIN(Cadastro_Cargas!$E$4,MAX(Cadastro_Cargas!$F$4,Perfil_Area!$D$13*RANDBETWEEN(85,115)/100))))</f>
        <v>0</v>
      </c>
    </row>
    <row r="8419" ht="15.0" customHeight="1">
      <c r="A8419" s="45">
        <v>45683.0416666667</v>
      </c>
      <c r="B8419" s="35">
        <v>1.0</v>
      </c>
      <c r="C8419" s="35" t="s">
        <v>128</v>
      </c>
      <c r="D8419" s="36" t="s">
        <v>107</v>
      </c>
      <c r="E8419" s="35" t="s">
        <v>173</v>
      </c>
      <c r="F8419" s="46">
        <f>IF(Cadastro_Cargas!$E$5=0,0,IF(Perfil_Area!$D$15=0,0,MIN(Cadastro_Cargas!$E$5,MAX(Cadastro_Cargas!$F$5,Perfil_Area!$D$15*RANDBETWEEN(85,115)/100))))</f>
        <v>0.19</v>
      </c>
    </row>
    <row r="8420" ht="15.0" customHeight="1">
      <c r="A8420" s="45">
        <v>45683.0416666667</v>
      </c>
      <c r="B8420" s="35">
        <v>1.0</v>
      </c>
      <c r="C8420" s="35" t="s">
        <v>128</v>
      </c>
      <c r="D8420" s="39" t="s">
        <v>31</v>
      </c>
      <c r="E8420" s="35" t="s">
        <v>174</v>
      </c>
      <c r="F8420" s="46">
        <f>IF(Cadastro_Cargas!$E$6=0,0,IF(Perfil_Area!$D$3=0,0,MIN(Cadastro_Cargas!$E$6,MAX(Cadastro_Cargas!$F$6,Perfil_Area!$D$3*RANDBETWEEN(85,115)/100))))</f>
        <v>0.606</v>
      </c>
    </row>
    <row r="8421" ht="15.0" customHeight="1">
      <c r="A8421" s="45">
        <v>45683.0416666667</v>
      </c>
      <c r="B8421" s="35">
        <v>1.0</v>
      </c>
      <c r="C8421" s="35" t="s">
        <v>128</v>
      </c>
      <c r="D8421" s="40" t="s">
        <v>44</v>
      </c>
      <c r="E8421" s="35" t="s">
        <v>174</v>
      </c>
      <c r="F8421" s="46">
        <f>IF(Cadastro_Cargas!$E$7=0,0,IF(Perfil_Area!$D$5=0,0,MIN(Cadastro_Cargas!$E$7,MAX(Cadastro_Cargas!$F$7,Perfil_Area!$D$5*RANDBETWEEN(85,115)/100))))</f>
        <v>0.24934</v>
      </c>
    </row>
    <row r="8422" ht="15.0" customHeight="1">
      <c r="A8422" s="45">
        <v>45683.0416666667</v>
      </c>
      <c r="B8422" s="35">
        <v>1.0</v>
      </c>
      <c r="C8422" s="35" t="s">
        <v>128</v>
      </c>
      <c r="D8422" s="41" t="s">
        <v>56</v>
      </c>
      <c r="E8422" s="35" t="s">
        <v>174</v>
      </c>
      <c r="F8422" s="46">
        <f>IF(Cadastro_Cargas!$E$8=0,0,IF(Perfil_Area!$D$7=0,0,MIN(Cadastro_Cargas!$E$8,MAX(Cadastro_Cargas!$F$8,Perfil_Area!$D$7*RANDBETWEEN(85,115)/100))))</f>
        <v>0.176</v>
      </c>
    </row>
    <row r="8423" ht="15.0" customHeight="1">
      <c r="A8423" s="45">
        <v>45683.0416666667</v>
      </c>
      <c r="B8423" s="35">
        <v>1.0</v>
      </c>
      <c r="C8423" s="35" t="s">
        <v>129</v>
      </c>
      <c r="D8423" s="36" t="s">
        <v>104</v>
      </c>
      <c r="E8423" s="35" t="s">
        <v>173</v>
      </c>
      <c r="F8423" s="46">
        <f>IF(Cadastro_Cargas!$E$9=0,0,IF(Perfil_Area!$D$10=0,0,MIN(Cadastro_Cargas!$E$9,MAX(Cadastro_Cargas!$F$9,Perfil_Area!$D$10*RANDBETWEEN(85,115)/100))))</f>
        <v>8</v>
      </c>
    </row>
    <row r="8424" ht="15.0" customHeight="1">
      <c r="A8424" s="45">
        <v>45683.0416666667</v>
      </c>
      <c r="B8424" s="35">
        <v>1.0</v>
      </c>
      <c r="C8424" s="35" t="s">
        <v>129</v>
      </c>
      <c r="D8424" s="36" t="s">
        <v>105</v>
      </c>
      <c r="E8424" s="35" t="s">
        <v>173</v>
      </c>
      <c r="F8424" s="46">
        <f>IF(Cadastro_Cargas!$E$10=0,0,IF(Perfil_Area!$D$12=0,0,MIN(Cadastro_Cargas!$E$10,MAX(Cadastro_Cargas!$F$10,Perfil_Area!$D$12*RANDBETWEEN(85,115)/100))))</f>
        <v>15.312</v>
      </c>
    </row>
    <row r="8425" ht="15.0" customHeight="1">
      <c r="A8425" s="45">
        <v>45683.0416666667</v>
      </c>
      <c r="B8425" s="35">
        <v>1.0</v>
      </c>
      <c r="C8425" s="35" t="s">
        <v>129</v>
      </c>
      <c r="D8425" s="36" t="s">
        <v>106</v>
      </c>
      <c r="E8425" s="35" t="s">
        <v>173</v>
      </c>
      <c r="F8425" s="46">
        <f>IF(Cadastro_Cargas!$E$11=0,0,IF(Perfil_Area!$D$14=0,0,MIN(Cadastro_Cargas!$E$11,MAX(Cadastro_Cargas!$F$11,Perfil_Area!$D$14*RANDBETWEEN(85,115)/100))))</f>
        <v>2.367013373</v>
      </c>
    </row>
    <row r="8426" ht="15.0" customHeight="1">
      <c r="A8426" s="45">
        <v>45683.0416666667</v>
      </c>
      <c r="B8426" s="35">
        <v>1.0</v>
      </c>
      <c r="C8426" s="35" t="s">
        <v>129</v>
      </c>
      <c r="D8426" s="36" t="s">
        <v>107</v>
      </c>
      <c r="E8426" s="35" t="s">
        <v>173</v>
      </c>
      <c r="F8426" s="46">
        <f>IF(Cadastro_Cargas!$E$12=0,0,IF(Perfil_Area!$D$16=0,0,MIN(Cadastro_Cargas!$E$12,MAX(Cadastro_Cargas!$F$12,Perfil_Area!$D$16*RANDBETWEEN(85,115)/100))))</f>
        <v>0.2</v>
      </c>
    </row>
    <row r="8427" ht="15.0" customHeight="1">
      <c r="A8427" s="45">
        <v>45683.0416666667</v>
      </c>
      <c r="B8427" s="35">
        <v>1.0</v>
      </c>
      <c r="C8427" s="35" t="s">
        <v>129</v>
      </c>
      <c r="D8427" s="39" t="s">
        <v>31</v>
      </c>
      <c r="E8427" s="35" t="s">
        <v>174</v>
      </c>
      <c r="F8427" s="46">
        <f>IF(Cadastro_Cargas!$E$13=0,0,IF(Perfil_Area!$D$4=0,0,MIN(Cadastro_Cargas!$E$13,MAX(Cadastro_Cargas!$F$13,Perfil_Area!$D$4*RANDBETWEEN(85,115)/100))))</f>
        <v>1.1175</v>
      </c>
    </row>
    <row r="8428" ht="15.0" customHeight="1">
      <c r="A8428" s="45">
        <v>45683.0416666667</v>
      </c>
      <c r="B8428" s="35">
        <v>1.0</v>
      </c>
      <c r="C8428" s="35" t="s">
        <v>129</v>
      </c>
      <c r="D8428" s="40" t="s">
        <v>44</v>
      </c>
      <c r="E8428" s="35" t="s">
        <v>174</v>
      </c>
      <c r="F8428" s="46">
        <f>IF(Cadastro_Cargas!$E$14=0,0,IF(Perfil_Area!$D$6=0,0,MIN(Cadastro_Cargas!$E$14,MAX(Cadastro_Cargas!$F$14,Perfil_Area!$D$6*RANDBETWEEN(85,115)/100))))</f>
        <v>0.37036</v>
      </c>
    </row>
    <row r="8429" ht="15.0" customHeight="1">
      <c r="A8429" s="45">
        <v>45683.0416666667</v>
      </c>
      <c r="B8429" s="35">
        <v>1.0</v>
      </c>
      <c r="C8429" s="35" t="s">
        <v>129</v>
      </c>
      <c r="D8429" s="41" t="s">
        <v>56</v>
      </c>
      <c r="E8429" s="35" t="s">
        <v>174</v>
      </c>
      <c r="F8429" s="46">
        <f>IF(Cadastro_Cargas!$E$15=0,0,IF(Perfil_Area!$D$8=0,0,MIN(Cadastro_Cargas!$E$15,MAX(Cadastro_Cargas!$F$15,Perfil_Area!$D$8*RANDBETWEEN(85,115)/100))))</f>
        <v>0.31584</v>
      </c>
    </row>
    <row r="8430" ht="15.0" customHeight="1">
      <c r="A8430" s="45">
        <v>45683.0833333333</v>
      </c>
      <c r="B8430" s="35">
        <v>2.0</v>
      </c>
      <c r="C8430" s="35" t="s">
        <v>128</v>
      </c>
      <c r="D8430" s="36" t="s">
        <v>104</v>
      </c>
      <c r="E8430" s="35" t="s">
        <v>173</v>
      </c>
      <c r="F8430" s="46">
        <f>IF(Cadastro_Cargas!$E$2=0,0,IF(Perfil_Area!$E$9=0,0,MIN(Cadastro_Cargas!$E$2,MAX(Cadastro_Cargas!$F$2,Perfil_Area!$E$9*RANDBETWEEN(85,115)/100))))</f>
        <v>4</v>
      </c>
    </row>
    <row r="8431" ht="15.0" customHeight="1">
      <c r="A8431" s="45">
        <v>45683.0833333333</v>
      </c>
      <c r="B8431" s="35">
        <v>2.0</v>
      </c>
      <c r="C8431" s="35" t="s">
        <v>128</v>
      </c>
      <c r="D8431" s="36" t="s">
        <v>105</v>
      </c>
      <c r="E8431" s="35" t="s">
        <v>173</v>
      </c>
      <c r="F8431" s="46">
        <f>IF(Cadastro_Cargas!$E$3=0,0,IF(Perfil_Area!$E$11=0,0,MIN(Cadastro_Cargas!$E$3,MAX(Cadastro_Cargas!$F$3,Perfil_Area!$E$11*RANDBETWEEN(85,115)/100))))</f>
        <v>0</v>
      </c>
    </row>
    <row r="8432" ht="15.0" customHeight="1">
      <c r="A8432" s="45">
        <v>45683.0833333333</v>
      </c>
      <c r="B8432" s="35">
        <v>2.0</v>
      </c>
      <c r="C8432" s="35" t="s">
        <v>128</v>
      </c>
      <c r="D8432" s="36" t="s">
        <v>106</v>
      </c>
      <c r="E8432" s="35" t="s">
        <v>173</v>
      </c>
      <c r="F8432" s="46">
        <f>IF(Cadastro_Cargas!$E$4=0,0,IF(Perfil_Area!$E$13=0,0,MIN(Cadastro_Cargas!$E$4,MAX(Cadastro_Cargas!$F$4,Perfil_Area!$E$13*RANDBETWEEN(85,115)/100))))</f>
        <v>0</v>
      </c>
    </row>
    <row r="8433" ht="15.0" customHeight="1">
      <c r="A8433" s="45">
        <v>45683.0833333333</v>
      </c>
      <c r="B8433" s="35">
        <v>2.0</v>
      </c>
      <c r="C8433" s="35" t="s">
        <v>128</v>
      </c>
      <c r="D8433" s="36" t="s">
        <v>107</v>
      </c>
      <c r="E8433" s="35" t="s">
        <v>173</v>
      </c>
      <c r="F8433" s="46">
        <f>IF(Cadastro_Cargas!$E$5=0,0,IF(Perfil_Area!$E$15=0,0,MIN(Cadastro_Cargas!$E$5,MAX(Cadastro_Cargas!$F$5,Perfil_Area!$E$15*RANDBETWEEN(85,115)/100))))</f>
        <v>0.2</v>
      </c>
    </row>
    <row r="8434" ht="15.0" customHeight="1">
      <c r="A8434" s="45">
        <v>45683.0833333333</v>
      </c>
      <c r="B8434" s="35">
        <v>2.0</v>
      </c>
      <c r="C8434" s="35" t="s">
        <v>128</v>
      </c>
      <c r="D8434" s="39" t="s">
        <v>31</v>
      </c>
      <c r="E8434" s="35" t="s">
        <v>174</v>
      </c>
      <c r="F8434" s="46">
        <f>IF(Cadastro_Cargas!$E$6=0,0,IF(Perfil_Area!$E$3=0,0,MIN(Cadastro_Cargas!$E$6,MAX(Cadastro_Cargas!$F$6,Perfil_Area!$E$3*RANDBETWEEN(85,115)/100))))</f>
        <v>0.606</v>
      </c>
    </row>
    <row r="8435" ht="15.0" customHeight="1">
      <c r="A8435" s="45">
        <v>45683.0833333333</v>
      </c>
      <c r="B8435" s="35">
        <v>2.0</v>
      </c>
      <c r="C8435" s="35" t="s">
        <v>128</v>
      </c>
      <c r="D8435" s="40" t="s">
        <v>44</v>
      </c>
      <c r="E8435" s="35" t="s">
        <v>174</v>
      </c>
      <c r="F8435" s="46">
        <f>IF(Cadastro_Cargas!$E$7=0,0,IF(Perfil_Area!$E$5=0,0,MIN(Cadastro_Cargas!$E$7,MAX(Cadastro_Cargas!$F$7,Perfil_Area!$E$5*RANDBETWEEN(85,115)/100))))</f>
        <v>0.3151</v>
      </c>
    </row>
    <row r="8436" ht="15.0" customHeight="1">
      <c r="A8436" s="45">
        <v>45683.0833333333</v>
      </c>
      <c r="B8436" s="35">
        <v>2.0</v>
      </c>
      <c r="C8436" s="35" t="s">
        <v>128</v>
      </c>
      <c r="D8436" s="41" t="s">
        <v>56</v>
      </c>
      <c r="E8436" s="35" t="s">
        <v>174</v>
      </c>
      <c r="F8436" s="46">
        <f>IF(Cadastro_Cargas!$E$8=0,0,IF(Perfil_Area!$E$7=0,0,MIN(Cadastro_Cargas!$E$8,MAX(Cadastro_Cargas!$F$8,Perfil_Area!$E$7*RANDBETWEEN(85,115)/100))))</f>
        <v>0.176</v>
      </c>
    </row>
    <row r="8437" ht="15.0" customHeight="1">
      <c r="A8437" s="45">
        <v>45683.0833333333</v>
      </c>
      <c r="B8437" s="35">
        <v>2.0</v>
      </c>
      <c r="C8437" s="35" t="s">
        <v>129</v>
      </c>
      <c r="D8437" s="36" t="s">
        <v>104</v>
      </c>
      <c r="E8437" s="35" t="s">
        <v>173</v>
      </c>
      <c r="F8437" s="46">
        <f>IF(Cadastro_Cargas!$E$9=0,0,IF(Perfil_Area!$E$10=0,0,MIN(Cadastro_Cargas!$E$9,MAX(Cadastro_Cargas!$F$9,Perfil_Area!$E$10*RANDBETWEEN(85,115)/100))))</f>
        <v>8</v>
      </c>
    </row>
    <row r="8438" ht="15.0" customHeight="1">
      <c r="A8438" s="45">
        <v>45683.0833333333</v>
      </c>
      <c r="B8438" s="35">
        <v>2.0</v>
      </c>
      <c r="C8438" s="35" t="s">
        <v>129</v>
      </c>
      <c r="D8438" s="36" t="s">
        <v>105</v>
      </c>
      <c r="E8438" s="35" t="s">
        <v>173</v>
      </c>
      <c r="F8438" s="46">
        <f>IF(Cadastro_Cargas!$E$10=0,0,IF(Perfil_Area!$E$12=0,0,MIN(Cadastro_Cargas!$E$10,MAX(Cadastro_Cargas!$F$10,Perfil_Area!$E$12*RANDBETWEEN(85,115)/100))))</f>
        <v>0</v>
      </c>
    </row>
    <row r="8439" ht="15.0" customHeight="1">
      <c r="A8439" s="45">
        <v>45683.0833333333</v>
      </c>
      <c r="B8439" s="35">
        <v>2.0</v>
      </c>
      <c r="C8439" s="35" t="s">
        <v>129</v>
      </c>
      <c r="D8439" s="36" t="s">
        <v>106</v>
      </c>
      <c r="E8439" s="35" t="s">
        <v>173</v>
      </c>
      <c r="F8439" s="46">
        <f>IF(Cadastro_Cargas!$E$11=0,0,IF(Perfil_Area!$E$14=0,0,MIN(Cadastro_Cargas!$E$11,MAX(Cadastro_Cargas!$F$11,Perfil_Area!$E$14*RANDBETWEEN(85,115)/100))))</f>
        <v>2.024130758</v>
      </c>
    </row>
    <row r="8440" ht="15.0" customHeight="1">
      <c r="A8440" s="45">
        <v>45683.0833333333</v>
      </c>
      <c r="B8440" s="35">
        <v>2.0</v>
      </c>
      <c r="C8440" s="35" t="s">
        <v>129</v>
      </c>
      <c r="D8440" s="36" t="s">
        <v>107</v>
      </c>
      <c r="E8440" s="35" t="s">
        <v>173</v>
      </c>
      <c r="F8440" s="46">
        <f>IF(Cadastro_Cargas!$E$12=0,0,IF(Perfil_Area!$E$16=0,0,MIN(Cadastro_Cargas!$E$12,MAX(Cadastro_Cargas!$F$12,Perfil_Area!$E$16*RANDBETWEEN(85,115)/100))))</f>
        <v>0.2</v>
      </c>
    </row>
    <row r="8441" ht="15.0" customHeight="1">
      <c r="A8441" s="45">
        <v>45683.0833333333</v>
      </c>
      <c r="B8441" s="35">
        <v>2.0</v>
      </c>
      <c r="C8441" s="35" t="s">
        <v>129</v>
      </c>
      <c r="D8441" s="39" t="s">
        <v>31</v>
      </c>
      <c r="E8441" s="35" t="s">
        <v>174</v>
      </c>
      <c r="F8441" s="46">
        <f>IF(Cadastro_Cargas!$E$13=0,0,IF(Perfil_Area!$E$4=0,0,MIN(Cadastro_Cargas!$E$13,MAX(Cadastro_Cargas!$F$13,Perfil_Area!$E$4*RANDBETWEEN(85,115)/100))))</f>
        <v>1.1175</v>
      </c>
    </row>
    <row r="8442" ht="15.0" customHeight="1">
      <c r="A8442" s="45">
        <v>45683.0833333333</v>
      </c>
      <c r="B8442" s="35">
        <v>2.0</v>
      </c>
      <c r="C8442" s="35" t="s">
        <v>129</v>
      </c>
      <c r="D8442" s="40" t="s">
        <v>44</v>
      </c>
      <c r="E8442" s="35" t="s">
        <v>174</v>
      </c>
      <c r="F8442" s="46">
        <f>IF(Cadastro_Cargas!$E$14=0,0,IF(Perfil_Area!$E$6=0,0,MIN(Cadastro_Cargas!$E$14,MAX(Cadastro_Cargas!$F$14,Perfil_Area!$E$6*RANDBETWEEN(85,115)/100))))</f>
        <v>0.4531</v>
      </c>
    </row>
    <row r="8443" ht="15.0" customHeight="1">
      <c r="A8443" s="45">
        <v>45683.0833333333</v>
      </c>
      <c r="B8443" s="35">
        <v>2.0</v>
      </c>
      <c r="C8443" s="35" t="s">
        <v>129</v>
      </c>
      <c r="D8443" s="41" t="s">
        <v>56</v>
      </c>
      <c r="E8443" s="35" t="s">
        <v>174</v>
      </c>
      <c r="F8443" s="46">
        <f>IF(Cadastro_Cargas!$E$15=0,0,IF(Perfil_Area!$E$8=0,0,MIN(Cadastro_Cargas!$E$15,MAX(Cadastro_Cargas!$F$15,Perfil_Area!$E$8*RANDBETWEEN(85,115)/100))))</f>
        <v>0.30912</v>
      </c>
    </row>
    <row r="8444" ht="15.0" customHeight="1">
      <c r="A8444" s="45">
        <v>45683.125</v>
      </c>
      <c r="B8444" s="35">
        <v>3.0</v>
      </c>
      <c r="C8444" s="35" t="s">
        <v>128</v>
      </c>
      <c r="D8444" s="36" t="s">
        <v>104</v>
      </c>
      <c r="E8444" s="35" t="s">
        <v>173</v>
      </c>
      <c r="F8444" s="46">
        <f>IF(Cadastro_Cargas!$E$2=0,0,IF(Perfil_Area!$F$9=0,0,MIN(Cadastro_Cargas!$E$2,MAX(Cadastro_Cargas!$F$2,Perfil_Area!$F$9*RANDBETWEEN(85,115)/100))))</f>
        <v>3.44</v>
      </c>
    </row>
    <row r="8445" ht="15.0" customHeight="1">
      <c r="A8445" s="45">
        <v>45683.125</v>
      </c>
      <c r="B8445" s="35">
        <v>3.0</v>
      </c>
      <c r="C8445" s="35" t="s">
        <v>128</v>
      </c>
      <c r="D8445" s="36" t="s">
        <v>105</v>
      </c>
      <c r="E8445" s="35" t="s">
        <v>173</v>
      </c>
      <c r="F8445" s="46">
        <f>IF(Cadastro_Cargas!$E$3=0,0,IF(Perfil_Area!$F$11=0,0,MIN(Cadastro_Cargas!$E$3,MAX(Cadastro_Cargas!$F$3,Perfil_Area!$F$11*RANDBETWEEN(85,115)/100))))</f>
        <v>0</v>
      </c>
    </row>
    <row r="8446" ht="15.0" customHeight="1">
      <c r="A8446" s="45">
        <v>45683.125</v>
      </c>
      <c r="B8446" s="35">
        <v>3.0</v>
      </c>
      <c r="C8446" s="35" t="s">
        <v>128</v>
      </c>
      <c r="D8446" s="36" t="s">
        <v>106</v>
      </c>
      <c r="E8446" s="35" t="s">
        <v>173</v>
      </c>
      <c r="F8446" s="46">
        <f>IF(Cadastro_Cargas!$E$4=0,0,IF(Perfil_Area!$F$13=0,0,MIN(Cadastro_Cargas!$E$4,MAX(Cadastro_Cargas!$F$4,Perfil_Area!$F$13*RANDBETWEEN(85,115)/100))))</f>
        <v>0</v>
      </c>
    </row>
    <row r="8447" ht="15.0" customHeight="1">
      <c r="A8447" s="45">
        <v>45683.125</v>
      </c>
      <c r="B8447" s="35">
        <v>3.0</v>
      </c>
      <c r="C8447" s="35" t="s">
        <v>128</v>
      </c>
      <c r="D8447" s="36" t="s">
        <v>107</v>
      </c>
      <c r="E8447" s="35" t="s">
        <v>173</v>
      </c>
      <c r="F8447" s="46">
        <f>IF(Cadastro_Cargas!$E$5=0,0,IF(Perfil_Area!$F$15=0,0,MIN(Cadastro_Cargas!$E$5,MAX(Cadastro_Cargas!$F$5,Perfil_Area!$F$15*RANDBETWEEN(85,115)/100))))</f>
        <v>0.2</v>
      </c>
    </row>
    <row r="8448" ht="15.0" customHeight="1">
      <c r="A8448" s="45">
        <v>45683.125</v>
      </c>
      <c r="B8448" s="35">
        <v>3.0</v>
      </c>
      <c r="C8448" s="35" t="s">
        <v>128</v>
      </c>
      <c r="D8448" s="39" t="s">
        <v>31</v>
      </c>
      <c r="E8448" s="35" t="s">
        <v>174</v>
      </c>
      <c r="F8448" s="46">
        <f>IF(Cadastro_Cargas!$E$6=0,0,IF(Perfil_Area!$F$3=0,0,MIN(Cadastro_Cargas!$E$6,MAX(Cadastro_Cargas!$F$6,Perfil_Area!$F$3*RANDBETWEEN(85,115)/100))))</f>
        <v>0.606</v>
      </c>
    </row>
    <row r="8449" ht="15.0" customHeight="1">
      <c r="A8449" s="45">
        <v>45683.125</v>
      </c>
      <c r="B8449" s="35">
        <v>3.0</v>
      </c>
      <c r="C8449" s="35" t="s">
        <v>128</v>
      </c>
      <c r="D8449" s="40" t="s">
        <v>44</v>
      </c>
      <c r="E8449" s="35" t="s">
        <v>174</v>
      </c>
      <c r="F8449" s="46">
        <f>IF(Cadastro_Cargas!$E$7=0,0,IF(Perfil_Area!$F$5=0,0,MIN(Cadastro_Cargas!$E$7,MAX(Cadastro_Cargas!$F$7,Perfil_Area!$F$5*RANDBETWEEN(85,115)/100))))</f>
        <v>0.31236</v>
      </c>
    </row>
    <row r="8450" ht="15.0" customHeight="1">
      <c r="A8450" s="45">
        <v>45683.125</v>
      </c>
      <c r="B8450" s="35">
        <v>3.0</v>
      </c>
      <c r="C8450" s="35" t="s">
        <v>128</v>
      </c>
      <c r="D8450" s="41" t="s">
        <v>56</v>
      </c>
      <c r="E8450" s="35" t="s">
        <v>174</v>
      </c>
      <c r="F8450" s="46">
        <f>IF(Cadastro_Cargas!$E$8=0,0,IF(Perfil_Area!$F$7=0,0,MIN(Cadastro_Cargas!$E$8,MAX(Cadastro_Cargas!$F$8,Perfil_Area!$F$7*RANDBETWEEN(85,115)/100))))</f>
        <v>0.176</v>
      </c>
    </row>
    <row r="8451" ht="15.0" customHeight="1">
      <c r="A8451" s="45">
        <v>45683.125</v>
      </c>
      <c r="B8451" s="35">
        <v>3.0</v>
      </c>
      <c r="C8451" s="35" t="s">
        <v>129</v>
      </c>
      <c r="D8451" s="36" t="s">
        <v>104</v>
      </c>
      <c r="E8451" s="35" t="s">
        <v>173</v>
      </c>
      <c r="F8451" s="46">
        <f>IF(Cadastro_Cargas!$E$9=0,0,IF(Perfil_Area!$F$10=0,0,MIN(Cadastro_Cargas!$E$9,MAX(Cadastro_Cargas!$F$9,Perfil_Area!$F$10*RANDBETWEEN(85,115)/100))))</f>
        <v>8</v>
      </c>
    </row>
    <row r="8452" ht="15.0" customHeight="1">
      <c r="A8452" s="45">
        <v>45683.125</v>
      </c>
      <c r="B8452" s="35">
        <v>3.0</v>
      </c>
      <c r="C8452" s="35" t="s">
        <v>129</v>
      </c>
      <c r="D8452" s="36" t="s">
        <v>105</v>
      </c>
      <c r="E8452" s="35" t="s">
        <v>173</v>
      </c>
      <c r="F8452" s="46">
        <f>IF(Cadastro_Cargas!$E$10=0,0,IF(Perfil_Area!$F$12=0,0,MIN(Cadastro_Cargas!$E$10,MAX(Cadastro_Cargas!$F$10,Perfil_Area!$F$12*RANDBETWEEN(85,115)/100))))</f>
        <v>0</v>
      </c>
    </row>
    <row r="8453" ht="15.0" customHeight="1">
      <c r="A8453" s="45">
        <v>45683.125</v>
      </c>
      <c r="B8453" s="35">
        <v>3.0</v>
      </c>
      <c r="C8453" s="35" t="s">
        <v>129</v>
      </c>
      <c r="D8453" s="36" t="s">
        <v>106</v>
      </c>
      <c r="E8453" s="35" t="s">
        <v>173</v>
      </c>
      <c r="F8453" s="46">
        <f>IF(Cadastro_Cargas!$E$11=0,0,IF(Perfil_Area!$F$14=0,0,MIN(Cadastro_Cargas!$E$11,MAX(Cadastro_Cargas!$F$11,Perfil_Area!$F$14*RANDBETWEEN(85,115)/100))))</f>
        <v>2.176011887</v>
      </c>
    </row>
    <row r="8454" ht="15.0" customHeight="1">
      <c r="A8454" s="45">
        <v>45683.125</v>
      </c>
      <c r="B8454" s="35">
        <v>3.0</v>
      </c>
      <c r="C8454" s="35" t="s">
        <v>129</v>
      </c>
      <c r="D8454" s="36" t="s">
        <v>107</v>
      </c>
      <c r="E8454" s="35" t="s">
        <v>173</v>
      </c>
      <c r="F8454" s="46">
        <f>IF(Cadastro_Cargas!$E$12=0,0,IF(Perfil_Area!$F$16=0,0,MIN(Cadastro_Cargas!$E$12,MAX(Cadastro_Cargas!$F$12,Perfil_Area!$F$16*RANDBETWEEN(85,115)/100))))</f>
        <v>0.2</v>
      </c>
    </row>
    <row r="8455" ht="15.0" customHeight="1">
      <c r="A8455" s="45">
        <v>45683.125</v>
      </c>
      <c r="B8455" s="35">
        <v>3.0</v>
      </c>
      <c r="C8455" s="35" t="s">
        <v>129</v>
      </c>
      <c r="D8455" s="39" t="s">
        <v>31</v>
      </c>
      <c r="E8455" s="35" t="s">
        <v>174</v>
      </c>
      <c r="F8455" s="46">
        <f>IF(Cadastro_Cargas!$E$13=0,0,IF(Perfil_Area!$F$4=0,0,MIN(Cadastro_Cargas!$E$13,MAX(Cadastro_Cargas!$F$13,Perfil_Area!$F$4*RANDBETWEEN(85,115)/100))))</f>
        <v>1.1175</v>
      </c>
    </row>
    <row r="8456" ht="15.0" customHeight="1">
      <c r="A8456" s="45">
        <v>45683.125</v>
      </c>
      <c r="B8456" s="35">
        <v>3.0</v>
      </c>
      <c r="C8456" s="35" t="s">
        <v>129</v>
      </c>
      <c r="D8456" s="40" t="s">
        <v>44</v>
      </c>
      <c r="E8456" s="35" t="s">
        <v>174</v>
      </c>
      <c r="F8456" s="46">
        <f>IF(Cadastro_Cargas!$E$14=0,0,IF(Perfil_Area!$F$6=0,0,MIN(Cadastro_Cargas!$E$14,MAX(Cadastro_Cargas!$F$14,Perfil_Area!$F$6*RANDBETWEEN(85,115)/100))))</f>
        <v>0.35854</v>
      </c>
    </row>
    <row r="8457" ht="15.0" customHeight="1">
      <c r="A8457" s="45">
        <v>45683.125</v>
      </c>
      <c r="B8457" s="35">
        <v>3.0</v>
      </c>
      <c r="C8457" s="35" t="s">
        <v>129</v>
      </c>
      <c r="D8457" s="41" t="s">
        <v>56</v>
      </c>
      <c r="E8457" s="35" t="s">
        <v>174</v>
      </c>
      <c r="F8457" s="46">
        <f>IF(Cadastro_Cargas!$E$15=0,0,IF(Perfil_Area!$F$8=0,0,MIN(Cadastro_Cargas!$E$15,MAX(Cadastro_Cargas!$F$15,Perfil_Area!$F$8*RANDBETWEEN(85,115)/100))))</f>
        <v>0.29568</v>
      </c>
    </row>
    <row r="8458" ht="15.0" customHeight="1">
      <c r="A8458" s="45">
        <v>45683.1666666667</v>
      </c>
      <c r="B8458" s="35">
        <v>4.0</v>
      </c>
      <c r="C8458" s="35" t="s">
        <v>128</v>
      </c>
      <c r="D8458" s="36" t="s">
        <v>104</v>
      </c>
      <c r="E8458" s="35" t="s">
        <v>173</v>
      </c>
      <c r="F8458" s="46">
        <f>IF(Cadastro_Cargas!$E$2=0,0,IF(Perfil_Area!$G$9=0,0,MIN(Cadastro_Cargas!$E$2,MAX(Cadastro_Cargas!$F$2,Perfil_Area!$G$9*RANDBETWEEN(85,115)/100))))</f>
        <v>4</v>
      </c>
    </row>
    <row r="8459" ht="15.0" customHeight="1">
      <c r="A8459" s="45">
        <v>45683.1666666667</v>
      </c>
      <c r="B8459" s="35">
        <v>4.0</v>
      </c>
      <c r="C8459" s="35" t="s">
        <v>128</v>
      </c>
      <c r="D8459" s="36" t="s">
        <v>105</v>
      </c>
      <c r="E8459" s="35" t="s">
        <v>173</v>
      </c>
      <c r="F8459" s="46">
        <f>IF(Cadastro_Cargas!$E$3=0,0,IF(Perfil_Area!$G$11=0,0,MIN(Cadastro_Cargas!$E$3,MAX(Cadastro_Cargas!$F$3,Perfil_Area!$G$11*RANDBETWEEN(85,115)/100))))</f>
        <v>0</v>
      </c>
    </row>
    <row r="8460" ht="15.0" customHeight="1">
      <c r="A8460" s="45">
        <v>45683.1666666667</v>
      </c>
      <c r="B8460" s="35">
        <v>4.0</v>
      </c>
      <c r="C8460" s="35" t="s">
        <v>128</v>
      </c>
      <c r="D8460" s="36" t="s">
        <v>106</v>
      </c>
      <c r="E8460" s="35" t="s">
        <v>173</v>
      </c>
      <c r="F8460" s="46">
        <f>IF(Cadastro_Cargas!$E$4=0,0,IF(Perfil_Area!$G$13=0,0,MIN(Cadastro_Cargas!$E$4,MAX(Cadastro_Cargas!$F$4,Perfil_Area!$G$13*RANDBETWEEN(85,115)/100))))</f>
        <v>0</v>
      </c>
    </row>
    <row r="8461" ht="15.0" customHeight="1">
      <c r="A8461" s="45">
        <v>45683.1666666667</v>
      </c>
      <c r="B8461" s="35">
        <v>4.0</v>
      </c>
      <c r="C8461" s="35" t="s">
        <v>128</v>
      </c>
      <c r="D8461" s="36" t="s">
        <v>107</v>
      </c>
      <c r="E8461" s="35" t="s">
        <v>173</v>
      </c>
      <c r="F8461" s="46">
        <f>IF(Cadastro_Cargas!$E$5=0,0,IF(Perfil_Area!$G$15=0,0,MIN(Cadastro_Cargas!$E$5,MAX(Cadastro_Cargas!$F$5,Perfil_Area!$G$15*RANDBETWEEN(85,115)/100))))</f>
        <v>0.2</v>
      </c>
    </row>
    <row r="8462" ht="15.0" customHeight="1">
      <c r="A8462" s="45">
        <v>45683.1666666667</v>
      </c>
      <c r="B8462" s="35">
        <v>4.0</v>
      </c>
      <c r="C8462" s="35" t="s">
        <v>128</v>
      </c>
      <c r="D8462" s="39" t="s">
        <v>31</v>
      </c>
      <c r="E8462" s="35" t="s">
        <v>174</v>
      </c>
      <c r="F8462" s="46">
        <f>IF(Cadastro_Cargas!$E$6=0,0,IF(Perfil_Area!$G$3=0,0,MIN(Cadastro_Cargas!$E$6,MAX(Cadastro_Cargas!$F$6,Perfil_Area!$G$3*RANDBETWEEN(85,115)/100))))</f>
        <v>0.606</v>
      </c>
    </row>
    <row r="8463" ht="15.0" customHeight="1">
      <c r="A8463" s="45">
        <v>45683.1666666667</v>
      </c>
      <c r="B8463" s="35">
        <v>4.0</v>
      </c>
      <c r="C8463" s="35" t="s">
        <v>128</v>
      </c>
      <c r="D8463" s="40" t="s">
        <v>44</v>
      </c>
      <c r="E8463" s="35" t="s">
        <v>174</v>
      </c>
      <c r="F8463" s="46">
        <f>IF(Cadastro_Cargas!$E$7=0,0,IF(Perfil_Area!$G$5=0,0,MIN(Cadastro_Cargas!$E$7,MAX(Cadastro_Cargas!$F$7,Perfil_Area!$G$5*RANDBETWEEN(85,115)/100))))</f>
        <v>0.25482</v>
      </c>
    </row>
    <row r="8464" ht="15.0" customHeight="1">
      <c r="A8464" s="45">
        <v>45683.1666666667</v>
      </c>
      <c r="B8464" s="35">
        <v>4.0</v>
      </c>
      <c r="C8464" s="35" t="s">
        <v>128</v>
      </c>
      <c r="D8464" s="41" t="s">
        <v>56</v>
      </c>
      <c r="E8464" s="35" t="s">
        <v>174</v>
      </c>
      <c r="F8464" s="46">
        <f>IF(Cadastro_Cargas!$E$8=0,0,IF(Perfil_Area!$G$7=0,0,MIN(Cadastro_Cargas!$E$8,MAX(Cadastro_Cargas!$F$8,Perfil_Area!$G$7*RANDBETWEEN(85,115)/100))))</f>
        <v>0.1422</v>
      </c>
    </row>
    <row r="8465" ht="15.0" customHeight="1">
      <c r="A8465" s="45">
        <v>45683.1666666667</v>
      </c>
      <c r="B8465" s="35">
        <v>4.0</v>
      </c>
      <c r="C8465" s="35" t="s">
        <v>129</v>
      </c>
      <c r="D8465" s="36" t="s">
        <v>104</v>
      </c>
      <c r="E8465" s="35" t="s">
        <v>173</v>
      </c>
      <c r="F8465" s="46">
        <f>IF(Cadastro_Cargas!$E$9=0,0,IF(Perfil_Area!$G$10=0,0,MIN(Cadastro_Cargas!$E$9,MAX(Cadastro_Cargas!$F$9,Perfil_Area!$G$10*RANDBETWEEN(85,115)/100))))</f>
        <v>8</v>
      </c>
    </row>
    <row r="8466" ht="15.0" customHeight="1">
      <c r="A8466" s="45">
        <v>45683.1666666667</v>
      </c>
      <c r="B8466" s="35">
        <v>4.0</v>
      </c>
      <c r="C8466" s="35" t="s">
        <v>129</v>
      </c>
      <c r="D8466" s="36" t="s">
        <v>105</v>
      </c>
      <c r="E8466" s="35" t="s">
        <v>173</v>
      </c>
      <c r="F8466" s="46">
        <f>IF(Cadastro_Cargas!$E$10=0,0,IF(Perfil_Area!$G$12=0,0,MIN(Cadastro_Cargas!$E$10,MAX(Cadastro_Cargas!$F$10,Perfil_Area!$G$12*RANDBETWEEN(85,115)/100))))</f>
        <v>0</v>
      </c>
    </row>
    <row r="8467" ht="15.0" customHeight="1">
      <c r="A8467" s="45">
        <v>45683.1666666667</v>
      </c>
      <c r="B8467" s="35">
        <v>4.0</v>
      </c>
      <c r="C8467" s="35" t="s">
        <v>129</v>
      </c>
      <c r="D8467" s="36" t="s">
        <v>106</v>
      </c>
      <c r="E8467" s="35" t="s">
        <v>173</v>
      </c>
      <c r="F8467" s="46">
        <f>IF(Cadastro_Cargas!$E$11=0,0,IF(Perfil_Area!$G$14=0,0,MIN(Cadastro_Cargas!$E$11,MAX(Cadastro_Cargas!$F$11,Perfil_Area!$G$14*RANDBETWEEN(85,115)/100))))</f>
        <v>2.196160475</v>
      </c>
    </row>
    <row r="8468" ht="15.0" customHeight="1">
      <c r="A8468" s="45">
        <v>45683.1666666667</v>
      </c>
      <c r="B8468" s="35">
        <v>4.0</v>
      </c>
      <c r="C8468" s="35" t="s">
        <v>129</v>
      </c>
      <c r="D8468" s="36" t="s">
        <v>107</v>
      </c>
      <c r="E8468" s="35" t="s">
        <v>173</v>
      </c>
      <c r="F8468" s="46">
        <f>IF(Cadastro_Cargas!$E$12=0,0,IF(Perfil_Area!$G$16=0,0,MIN(Cadastro_Cargas!$E$12,MAX(Cadastro_Cargas!$F$12,Perfil_Area!$G$16*RANDBETWEEN(85,115)/100))))</f>
        <v>0.2</v>
      </c>
    </row>
    <row r="8469" ht="15.0" customHeight="1">
      <c r="A8469" s="45">
        <v>45683.1666666667</v>
      </c>
      <c r="B8469" s="35">
        <v>4.0</v>
      </c>
      <c r="C8469" s="35" t="s">
        <v>129</v>
      </c>
      <c r="D8469" s="39" t="s">
        <v>31</v>
      </c>
      <c r="E8469" s="35" t="s">
        <v>174</v>
      </c>
      <c r="F8469" s="46">
        <f>IF(Cadastro_Cargas!$E$13=0,0,IF(Perfil_Area!$G$4=0,0,MIN(Cadastro_Cargas!$E$13,MAX(Cadastro_Cargas!$F$13,Perfil_Area!$G$4*RANDBETWEEN(85,115)/100))))</f>
        <v>1.1175</v>
      </c>
    </row>
    <row r="8470" ht="15.0" customHeight="1">
      <c r="A8470" s="45">
        <v>45683.1666666667</v>
      </c>
      <c r="B8470" s="35">
        <v>4.0</v>
      </c>
      <c r="C8470" s="35" t="s">
        <v>129</v>
      </c>
      <c r="D8470" s="40" t="s">
        <v>44</v>
      </c>
      <c r="E8470" s="35" t="s">
        <v>174</v>
      </c>
      <c r="F8470" s="46">
        <f>IF(Cadastro_Cargas!$E$14=0,0,IF(Perfil_Area!$G$6=0,0,MIN(Cadastro_Cargas!$E$14,MAX(Cadastro_Cargas!$F$14,Perfil_Area!$G$6*RANDBETWEEN(85,115)/100))))</f>
        <v>0.36642</v>
      </c>
    </row>
    <row r="8471" ht="15.0" customHeight="1">
      <c r="A8471" s="45">
        <v>45683.1666666667</v>
      </c>
      <c r="B8471" s="35">
        <v>4.0</v>
      </c>
      <c r="C8471" s="35" t="s">
        <v>129</v>
      </c>
      <c r="D8471" s="41" t="s">
        <v>56</v>
      </c>
      <c r="E8471" s="35" t="s">
        <v>174</v>
      </c>
      <c r="F8471" s="46">
        <f>IF(Cadastro_Cargas!$E$15=0,0,IF(Perfil_Area!$G$8=0,0,MIN(Cadastro_Cargas!$E$15,MAX(Cadastro_Cargas!$F$15,Perfil_Area!$G$8*RANDBETWEEN(85,115)/100))))</f>
        <v>0.2601</v>
      </c>
    </row>
    <row r="8472" ht="15.0" customHeight="1">
      <c r="A8472" s="45">
        <v>45683.2083333333</v>
      </c>
      <c r="B8472" s="35">
        <v>5.0</v>
      </c>
      <c r="C8472" s="35" t="s">
        <v>128</v>
      </c>
      <c r="D8472" s="36" t="s">
        <v>104</v>
      </c>
      <c r="E8472" s="35" t="s">
        <v>173</v>
      </c>
      <c r="F8472" s="46">
        <f>IF(Cadastro_Cargas!$E$2=0,0,IF(Perfil_Area!$H$9=0,0,MIN(Cadastro_Cargas!$E$2,MAX(Cadastro_Cargas!$F$2,Perfil_Area!$H$9*RANDBETWEEN(85,115)/100))))</f>
        <v>0</v>
      </c>
    </row>
    <row r="8473" ht="15.0" customHeight="1">
      <c r="A8473" s="45">
        <v>45683.2083333333</v>
      </c>
      <c r="B8473" s="35">
        <v>5.0</v>
      </c>
      <c r="C8473" s="35" t="s">
        <v>128</v>
      </c>
      <c r="D8473" s="36" t="s">
        <v>105</v>
      </c>
      <c r="E8473" s="35" t="s">
        <v>173</v>
      </c>
      <c r="F8473" s="46">
        <f>IF(Cadastro_Cargas!$E$3=0,0,IF(Perfil_Area!$H$11=0,0,MIN(Cadastro_Cargas!$E$3,MAX(Cadastro_Cargas!$F$3,Perfil_Area!$H$11*RANDBETWEEN(85,115)/100))))</f>
        <v>0</v>
      </c>
    </row>
    <row r="8474" ht="15.0" customHeight="1">
      <c r="A8474" s="45">
        <v>45683.2083333333</v>
      </c>
      <c r="B8474" s="35">
        <v>5.0</v>
      </c>
      <c r="C8474" s="35" t="s">
        <v>128</v>
      </c>
      <c r="D8474" s="36" t="s">
        <v>106</v>
      </c>
      <c r="E8474" s="35" t="s">
        <v>173</v>
      </c>
      <c r="F8474" s="46">
        <f>IF(Cadastro_Cargas!$E$4=0,0,IF(Perfil_Area!$H$13=0,0,MIN(Cadastro_Cargas!$E$4,MAX(Cadastro_Cargas!$F$4,Perfil_Area!$H$13*RANDBETWEEN(85,115)/100))))</f>
        <v>0</v>
      </c>
    </row>
    <row r="8475" ht="15.0" customHeight="1">
      <c r="A8475" s="45">
        <v>45683.2083333333</v>
      </c>
      <c r="B8475" s="35">
        <v>5.0</v>
      </c>
      <c r="C8475" s="35" t="s">
        <v>128</v>
      </c>
      <c r="D8475" s="36" t="s">
        <v>107</v>
      </c>
      <c r="E8475" s="35" t="s">
        <v>173</v>
      </c>
      <c r="F8475" s="46">
        <f>IF(Cadastro_Cargas!$E$5=0,0,IF(Perfil_Area!$H$15=0,0,MIN(Cadastro_Cargas!$E$5,MAX(Cadastro_Cargas!$F$5,Perfil_Area!$H$15*RANDBETWEEN(85,115)/100))))</f>
        <v>0.2</v>
      </c>
    </row>
    <row r="8476" ht="15.0" customHeight="1">
      <c r="A8476" s="45">
        <v>45683.2083333333</v>
      </c>
      <c r="B8476" s="35">
        <v>5.0</v>
      </c>
      <c r="C8476" s="35" t="s">
        <v>128</v>
      </c>
      <c r="D8476" s="39" t="s">
        <v>31</v>
      </c>
      <c r="E8476" s="35" t="s">
        <v>174</v>
      </c>
      <c r="F8476" s="46">
        <f>IF(Cadastro_Cargas!$E$6=0,0,IF(Perfil_Area!$H$3=0,0,MIN(Cadastro_Cargas!$E$6,MAX(Cadastro_Cargas!$F$6,Perfil_Area!$H$3*RANDBETWEEN(85,115)/100))))</f>
        <v>0.606</v>
      </c>
    </row>
    <row r="8477" ht="15.0" customHeight="1">
      <c r="A8477" s="45">
        <v>45683.2083333333</v>
      </c>
      <c r="B8477" s="35">
        <v>5.0</v>
      </c>
      <c r="C8477" s="35" t="s">
        <v>128</v>
      </c>
      <c r="D8477" s="40" t="s">
        <v>44</v>
      </c>
      <c r="E8477" s="35" t="s">
        <v>174</v>
      </c>
      <c r="F8477" s="46">
        <f>IF(Cadastro_Cargas!$E$7=0,0,IF(Perfil_Area!$H$5=0,0,MIN(Cadastro_Cargas!$E$7,MAX(Cadastro_Cargas!$F$7,Perfil_Area!$H$5*RANDBETWEEN(85,115)/100))))</f>
        <v>0.354</v>
      </c>
    </row>
    <row r="8478" ht="15.0" customHeight="1">
      <c r="A8478" s="45">
        <v>45683.2083333333</v>
      </c>
      <c r="B8478" s="35">
        <v>5.0</v>
      </c>
      <c r="C8478" s="35" t="s">
        <v>128</v>
      </c>
      <c r="D8478" s="41" t="s">
        <v>56</v>
      </c>
      <c r="E8478" s="35" t="s">
        <v>174</v>
      </c>
      <c r="F8478" s="46">
        <f>IF(Cadastro_Cargas!$E$8=0,0,IF(Perfil_Area!$H$7=0,0,MIN(Cadastro_Cargas!$E$8,MAX(Cadastro_Cargas!$F$8,Perfil_Area!$H$7*RANDBETWEEN(85,115)/100))))</f>
        <v>0.1254</v>
      </c>
    </row>
    <row r="8479" ht="15.0" customHeight="1">
      <c r="A8479" s="45">
        <v>45683.2083333333</v>
      </c>
      <c r="B8479" s="35">
        <v>5.0</v>
      </c>
      <c r="C8479" s="35" t="s">
        <v>129</v>
      </c>
      <c r="D8479" s="36" t="s">
        <v>104</v>
      </c>
      <c r="E8479" s="35" t="s">
        <v>173</v>
      </c>
      <c r="F8479" s="46">
        <f>IF(Cadastro_Cargas!$E$9=0,0,IF(Perfil_Area!$H$10=0,0,MIN(Cadastro_Cargas!$E$9,MAX(Cadastro_Cargas!$F$9,Perfil_Area!$H$10*RANDBETWEEN(85,115)/100))))</f>
        <v>0</v>
      </c>
    </row>
    <row r="8480" ht="15.0" customHeight="1">
      <c r="A8480" s="45">
        <v>45683.2083333333</v>
      </c>
      <c r="B8480" s="35">
        <v>5.0</v>
      </c>
      <c r="C8480" s="35" t="s">
        <v>129</v>
      </c>
      <c r="D8480" s="36" t="s">
        <v>105</v>
      </c>
      <c r="E8480" s="35" t="s">
        <v>173</v>
      </c>
      <c r="F8480" s="46">
        <f>IF(Cadastro_Cargas!$E$10=0,0,IF(Perfil_Area!$H$12=0,0,MIN(Cadastro_Cargas!$E$10,MAX(Cadastro_Cargas!$F$10,Perfil_Area!$H$12*RANDBETWEEN(85,115)/100))))</f>
        <v>0</v>
      </c>
    </row>
    <row r="8481" ht="15.0" customHeight="1">
      <c r="A8481" s="45">
        <v>45683.2083333333</v>
      </c>
      <c r="B8481" s="35">
        <v>5.0</v>
      </c>
      <c r="C8481" s="35" t="s">
        <v>129</v>
      </c>
      <c r="D8481" s="36" t="s">
        <v>106</v>
      </c>
      <c r="E8481" s="35" t="s">
        <v>173</v>
      </c>
      <c r="F8481" s="46">
        <f>IF(Cadastro_Cargas!$E$11=0,0,IF(Perfil_Area!$H$14=0,0,MIN(Cadastro_Cargas!$E$11,MAX(Cadastro_Cargas!$F$11,Perfil_Area!$H$14*RANDBETWEEN(85,115)/100))))</f>
        <v>2.367013373</v>
      </c>
    </row>
    <row r="8482" ht="15.0" customHeight="1">
      <c r="A8482" s="45">
        <v>45683.2083333333</v>
      </c>
      <c r="B8482" s="35">
        <v>5.0</v>
      </c>
      <c r="C8482" s="35" t="s">
        <v>129</v>
      </c>
      <c r="D8482" s="36" t="s">
        <v>107</v>
      </c>
      <c r="E8482" s="35" t="s">
        <v>173</v>
      </c>
      <c r="F8482" s="46">
        <f>IF(Cadastro_Cargas!$E$12=0,0,IF(Perfil_Area!$H$16=0,0,MIN(Cadastro_Cargas!$E$12,MAX(Cadastro_Cargas!$F$12,Perfil_Area!$H$16*RANDBETWEEN(85,115)/100))))</f>
        <v>0.2</v>
      </c>
    </row>
    <row r="8483" ht="15.0" customHeight="1">
      <c r="A8483" s="45">
        <v>45683.2083333333</v>
      </c>
      <c r="B8483" s="35">
        <v>5.0</v>
      </c>
      <c r="C8483" s="35" t="s">
        <v>129</v>
      </c>
      <c r="D8483" s="39" t="s">
        <v>31</v>
      </c>
      <c r="E8483" s="35" t="s">
        <v>174</v>
      </c>
      <c r="F8483" s="46">
        <f>IF(Cadastro_Cargas!$E$13=0,0,IF(Perfil_Area!$H$4=0,0,MIN(Cadastro_Cargas!$E$13,MAX(Cadastro_Cargas!$F$13,Perfil_Area!$H$4*RANDBETWEEN(85,115)/100))))</f>
        <v>1.1175</v>
      </c>
    </row>
    <row r="8484" ht="15.0" customHeight="1">
      <c r="A8484" s="45">
        <v>45683.2083333333</v>
      </c>
      <c r="B8484" s="35">
        <v>5.0</v>
      </c>
      <c r="C8484" s="35" t="s">
        <v>129</v>
      </c>
      <c r="D8484" s="40" t="s">
        <v>44</v>
      </c>
      <c r="E8484" s="35" t="s">
        <v>174</v>
      </c>
      <c r="F8484" s="46">
        <f>IF(Cadastro_Cargas!$E$14=0,0,IF(Perfil_Area!$H$6=0,0,MIN(Cadastro_Cargas!$E$14,MAX(Cadastro_Cargas!$F$14,Perfil_Area!$H$6*RANDBETWEEN(85,115)/100))))</f>
        <v>0.514</v>
      </c>
    </row>
    <row r="8485" ht="15.0" customHeight="1">
      <c r="A8485" s="45">
        <v>45683.2083333333</v>
      </c>
      <c r="B8485" s="35">
        <v>5.0</v>
      </c>
      <c r="C8485" s="35" t="s">
        <v>129</v>
      </c>
      <c r="D8485" s="41" t="s">
        <v>56</v>
      </c>
      <c r="E8485" s="35" t="s">
        <v>174</v>
      </c>
      <c r="F8485" s="46">
        <f>IF(Cadastro_Cargas!$E$15=0,0,IF(Perfil_Area!$H$8=0,0,MIN(Cadastro_Cargas!$E$15,MAX(Cadastro_Cargas!$F$15,Perfil_Area!$H$8*RANDBETWEEN(85,115)/100))))</f>
        <v>0.19536</v>
      </c>
    </row>
    <row r="8486" ht="15.0" customHeight="1">
      <c r="A8486" s="45">
        <v>45683.25</v>
      </c>
      <c r="B8486" s="35">
        <v>6.0</v>
      </c>
      <c r="C8486" s="35" t="s">
        <v>128</v>
      </c>
      <c r="D8486" s="36" t="s">
        <v>104</v>
      </c>
      <c r="E8486" s="35" t="s">
        <v>173</v>
      </c>
      <c r="F8486" s="46">
        <f>IF(Cadastro_Cargas!$E$2=0,0,IF(Perfil_Area!$I$9=0,0,MIN(Cadastro_Cargas!$E$2,MAX(Cadastro_Cargas!$F$2,Perfil_Area!$I$9*RANDBETWEEN(85,115)/100))))</f>
        <v>0</v>
      </c>
    </row>
    <row r="8487" ht="15.0" customHeight="1">
      <c r="A8487" s="45">
        <v>45683.25</v>
      </c>
      <c r="B8487" s="35">
        <v>6.0</v>
      </c>
      <c r="C8487" s="35" t="s">
        <v>128</v>
      </c>
      <c r="D8487" s="36" t="s">
        <v>105</v>
      </c>
      <c r="E8487" s="35" t="s">
        <v>173</v>
      </c>
      <c r="F8487" s="46">
        <f>IF(Cadastro_Cargas!$E$3=0,0,IF(Perfil_Area!$I$11=0,0,MIN(Cadastro_Cargas!$E$3,MAX(Cadastro_Cargas!$F$3,Perfil_Area!$I$11*RANDBETWEEN(85,115)/100))))</f>
        <v>0</v>
      </c>
    </row>
    <row r="8488" ht="15.0" customHeight="1">
      <c r="A8488" s="45">
        <v>45683.25</v>
      </c>
      <c r="B8488" s="35">
        <v>6.0</v>
      </c>
      <c r="C8488" s="35" t="s">
        <v>128</v>
      </c>
      <c r="D8488" s="36" t="s">
        <v>106</v>
      </c>
      <c r="E8488" s="35" t="s">
        <v>173</v>
      </c>
      <c r="F8488" s="46">
        <f>IF(Cadastro_Cargas!$E$4=0,0,IF(Perfil_Area!$I$13=0,0,MIN(Cadastro_Cargas!$E$4,MAX(Cadastro_Cargas!$F$4,Perfil_Area!$I$13*RANDBETWEEN(85,115)/100))))</f>
        <v>0</v>
      </c>
    </row>
    <row r="8489" ht="15.0" customHeight="1">
      <c r="A8489" s="45">
        <v>45683.25</v>
      </c>
      <c r="B8489" s="35">
        <v>6.0</v>
      </c>
      <c r="C8489" s="35" t="s">
        <v>128</v>
      </c>
      <c r="D8489" s="36" t="s">
        <v>107</v>
      </c>
      <c r="E8489" s="35" t="s">
        <v>173</v>
      </c>
      <c r="F8489" s="46">
        <f>IF(Cadastro_Cargas!$E$5=0,0,IF(Perfil_Area!$I$15=0,0,MIN(Cadastro_Cargas!$E$5,MAX(Cadastro_Cargas!$F$5,Perfil_Area!$I$15*RANDBETWEEN(85,115)/100))))</f>
        <v>0.2</v>
      </c>
    </row>
    <row r="8490" ht="15.0" customHeight="1">
      <c r="A8490" s="45">
        <v>45683.25</v>
      </c>
      <c r="B8490" s="35">
        <v>6.0</v>
      </c>
      <c r="C8490" s="35" t="s">
        <v>128</v>
      </c>
      <c r="D8490" s="39" t="s">
        <v>31</v>
      </c>
      <c r="E8490" s="35" t="s">
        <v>174</v>
      </c>
      <c r="F8490" s="46">
        <f>IF(Cadastro_Cargas!$E$6=0,0,IF(Perfil_Area!$I$3=0,0,MIN(Cadastro_Cargas!$E$6,MAX(Cadastro_Cargas!$F$6,Perfil_Area!$I$3*RANDBETWEEN(85,115)/100))))</f>
        <v>0.606</v>
      </c>
    </row>
    <row r="8491" ht="15.0" customHeight="1">
      <c r="A8491" s="45">
        <v>45683.25</v>
      </c>
      <c r="B8491" s="35">
        <v>6.0</v>
      </c>
      <c r="C8491" s="35" t="s">
        <v>128</v>
      </c>
      <c r="D8491" s="40" t="s">
        <v>44</v>
      </c>
      <c r="E8491" s="35" t="s">
        <v>174</v>
      </c>
      <c r="F8491" s="46">
        <f>IF(Cadastro_Cargas!$E$7=0,0,IF(Perfil_Area!$I$5=0,0,MIN(Cadastro_Cargas!$E$7,MAX(Cadastro_Cargas!$F$7,Perfil_Area!$I$5*RANDBETWEEN(85,115)/100))))</f>
        <v>0.354</v>
      </c>
    </row>
    <row r="8492" ht="15.0" customHeight="1">
      <c r="A8492" s="45">
        <v>45683.25</v>
      </c>
      <c r="B8492" s="35">
        <v>6.0</v>
      </c>
      <c r="C8492" s="35" t="s">
        <v>128</v>
      </c>
      <c r="D8492" s="41" t="s">
        <v>56</v>
      </c>
      <c r="E8492" s="35" t="s">
        <v>174</v>
      </c>
      <c r="F8492" s="46">
        <f>IF(Cadastro_Cargas!$E$8=0,0,IF(Perfil_Area!$I$7=0,0,MIN(Cadastro_Cargas!$E$8,MAX(Cadastro_Cargas!$F$8,Perfil_Area!$I$7*RANDBETWEEN(85,115)/100))))</f>
        <v>0.0528</v>
      </c>
    </row>
    <row r="8493" ht="15.0" customHeight="1">
      <c r="A8493" s="45">
        <v>45683.25</v>
      </c>
      <c r="B8493" s="35">
        <v>6.0</v>
      </c>
      <c r="C8493" s="35" t="s">
        <v>129</v>
      </c>
      <c r="D8493" s="36" t="s">
        <v>104</v>
      </c>
      <c r="E8493" s="35" t="s">
        <v>173</v>
      </c>
      <c r="F8493" s="46">
        <f>IF(Cadastro_Cargas!$E$9=0,0,IF(Perfil_Area!$I$10=0,0,MIN(Cadastro_Cargas!$E$9,MAX(Cadastro_Cargas!$F$9,Perfil_Area!$I$10*RANDBETWEEN(85,115)/100))))</f>
        <v>0</v>
      </c>
    </row>
    <row r="8494" ht="15.0" customHeight="1">
      <c r="A8494" s="45">
        <v>45683.25</v>
      </c>
      <c r="B8494" s="35">
        <v>6.0</v>
      </c>
      <c r="C8494" s="35" t="s">
        <v>129</v>
      </c>
      <c r="D8494" s="36" t="s">
        <v>105</v>
      </c>
      <c r="E8494" s="35" t="s">
        <v>173</v>
      </c>
      <c r="F8494" s="46">
        <f>IF(Cadastro_Cargas!$E$10=0,0,IF(Perfil_Area!$I$12=0,0,MIN(Cadastro_Cargas!$E$10,MAX(Cadastro_Cargas!$F$10,Perfil_Area!$I$12*RANDBETWEEN(85,115)/100))))</f>
        <v>0</v>
      </c>
    </row>
    <row r="8495" ht="15.0" customHeight="1">
      <c r="A8495" s="45">
        <v>45683.25</v>
      </c>
      <c r="B8495" s="35">
        <v>6.0</v>
      </c>
      <c r="C8495" s="35" t="s">
        <v>129</v>
      </c>
      <c r="D8495" s="36" t="s">
        <v>106</v>
      </c>
      <c r="E8495" s="35" t="s">
        <v>173</v>
      </c>
      <c r="F8495" s="46">
        <f>IF(Cadastro_Cargas!$E$11=0,0,IF(Perfil_Area!$I$14=0,0,MIN(Cadastro_Cargas!$E$11,MAX(Cadastro_Cargas!$F$11,Perfil_Area!$I$14*RANDBETWEEN(85,115)/100))))</f>
        <v>2.1393789</v>
      </c>
    </row>
    <row r="8496" ht="15.0" customHeight="1">
      <c r="A8496" s="45">
        <v>45683.25</v>
      </c>
      <c r="B8496" s="35">
        <v>6.0</v>
      </c>
      <c r="C8496" s="35" t="s">
        <v>129</v>
      </c>
      <c r="D8496" s="36" t="s">
        <v>107</v>
      </c>
      <c r="E8496" s="35" t="s">
        <v>173</v>
      </c>
      <c r="F8496" s="46">
        <f>IF(Cadastro_Cargas!$E$12=0,0,IF(Perfil_Area!$I$16=0,0,MIN(Cadastro_Cargas!$E$12,MAX(Cadastro_Cargas!$F$12,Perfil_Area!$I$16*RANDBETWEEN(85,115)/100))))</f>
        <v>0.182</v>
      </c>
    </row>
    <row r="8497" ht="15.0" customHeight="1">
      <c r="A8497" s="45">
        <v>45683.25</v>
      </c>
      <c r="B8497" s="35">
        <v>6.0</v>
      </c>
      <c r="C8497" s="35" t="s">
        <v>129</v>
      </c>
      <c r="D8497" s="39" t="s">
        <v>31</v>
      </c>
      <c r="E8497" s="35" t="s">
        <v>174</v>
      </c>
      <c r="F8497" s="46">
        <f>IF(Cadastro_Cargas!$E$13=0,0,IF(Perfil_Area!$I$4=0,0,MIN(Cadastro_Cargas!$E$13,MAX(Cadastro_Cargas!$F$13,Perfil_Area!$I$4*RANDBETWEEN(85,115)/100))))</f>
        <v>1.1175</v>
      </c>
    </row>
    <row r="8498" ht="15.0" customHeight="1">
      <c r="A8498" s="45">
        <v>45683.25</v>
      </c>
      <c r="B8498" s="35">
        <v>6.0</v>
      </c>
      <c r="C8498" s="35" t="s">
        <v>129</v>
      </c>
      <c r="D8498" s="40" t="s">
        <v>44</v>
      </c>
      <c r="E8498" s="35" t="s">
        <v>174</v>
      </c>
      <c r="F8498" s="46">
        <f>IF(Cadastro_Cargas!$E$14=0,0,IF(Perfil_Area!$I$6=0,0,MIN(Cadastro_Cargas!$E$14,MAX(Cadastro_Cargas!$F$14,Perfil_Area!$I$6*RANDBETWEEN(85,115)/100))))</f>
        <v>0.514</v>
      </c>
    </row>
    <row r="8499" ht="15.0" customHeight="1">
      <c r="A8499" s="45">
        <v>45683.25</v>
      </c>
      <c r="B8499" s="35">
        <v>6.0</v>
      </c>
      <c r="C8499" s="35" t="s">
        <v>129</v>
      </c>
      <c r="D8499" s="41" t="s">
        <v>56</v>
      </c>
      <c r="E8499" s="35" t="s">
        <v>174</v>
      </c>
      <c r="F8499" s="46">
        <f>IF(Cadastro_Cargas!$E$15=0,0,IF(Perfil_Area!$I$8=0,0,MIN(Cadastro_Cargas!$E$15,MAX(Cadastro_Cargas!$F$15,Perfil_Area!$I$8*RANDBETWEEN(85,115)/100))))</f>
        <v>0.1008</v>
      </c>
    </row>
    <row r="8500" ht="15.0" customHeight="1">
      <c r="A8500" s="45">
        <v>45683.2916666667</v>
      </c>
      <c r="B8500" s="35">
        <v>7.0</v>
      </c>
      <c r="C8500" s="35" t="s">
        <v>128</v>
      </c>
      <c r="D8500" s="36" t="s">
        <v>104</v>
      </c>
      <c r="E8500" s="35" t="s">
        <v>173</v>
      </c>
      <c r="F8500" s="46">
        <f>IF(Cadastro_Cargas!$E$2=0,0,IF(Perfil_Area!$J$9=0,0,MIN(Cadastro_Cargas!$E$2,MAX(Cadastro_Cargas!$F$2,Perfil_Area!$J$9*RANDBETWEEN(85,115)/100))))</f>
        <v>0</v>
      </c>
    </row>
    <row r="8501" ht="15.0" customHeight="1">
      <c r="A8501" s="45">
        <v>45683.2916666667</v>
      </c>
      <c r="B8501" s="35">
        <v>7.0</v>
      </c>
      <c r="C8501" s="35" t="s">
        <v>128</v>
      </c>
      <c r="D8501" s="36" t="s">
        <v>105</v>
      </c>
      <c r="E8501" s="35" t="s">
        <v>173</v>
      </c>
      <c r="F8501" s="46">
        <f>IF(Cadastro_Cargas!$E$3=0,0,IF(Perfil_Area!$J$11=0,0,MIN(Cadastro_Cargas!$E$3,MAX(Cadastro_Cargas!$F$3,Perfil_Area!$J$11*RANDBETWEEN(85,115)/100))))</f>
        <v>0</v>
      </c>
    </row>
    <row r="8502" ht="15.0" customHeight="1">
      <c r="A8502" s="45">
        <v>45683.2916666667</v>
      </c>
      <c r="B8502" s="35">
        <v>7.0</v>
      </c>
      <c r="C8502" s="35" t="s">
        <v>128</v>
      </c>
      <c r="D8502" s="36" t="s">
        <v>106</v>
      </c>
      <c r="E8502" s="35" t="s">
        <v>173</v>
      </c>
      <c r="F8502" s="46">
        <f>IF(Cadastro_Cargas!$E$4=0,0,IF(Perfil_Area!$J$13=0,0,MIN(Cadastro_Cargas!$E$4,MAX(Cadastro_Cargas!$F$4,Perfil_Area!$J$13*RANDBETWEEN(85,115)/100))))</f>
        <v>0</v>
      </c>
    </row>
    <row r="8503" ht="15.0" customHeight="1">
      <c r="A8503" s="45">
        <v>45683.2916666667</v>
      </c>
      <c r="B8503" s="35">
        <v>7.0</v>
      </c>
      <c r="C8503" s="35" t="s">
        <v>128</v>
      </c>
      <c r="D8503" s="36" t="s">
        <v>107</v>
      </c>
      <c r="E8503" s="35" t="s">
        <v>173</v>
      </c>
      <c r="F8503" s="46">
        <f>IF(Cadastro_Cargas!$E$5=0,0,IF(Perfil_Area!$J$15=0,0,MIN(Cadastro_Cargas!$E$5,MAX(Cadastro_Cargas!$F$5,Perfil_Area!$J$15*RANDBETWEEN(85,115)/100))))</f>
        <v>0.2</v>
      </c>
    </row>
    <row r="8504" ht="15.0" customHeight="1">
      <c r="A8504" s="45">
        <v>45683.2916666667</v>
      </c>
      <c r="B8504" s="35">
        <v>7.0</v>
      </c>
      <c r="C8504" s="35" t="s">
        <v>128</v>
      </c>
      <c r="D8504" s="39" t="s">
        <v>31</v>
      </c>
      <c r="E8504" s="35" t="s">
        <v>174</v>
      </c>
      <c r="F8504" s="46">
        <f>IF(Cadastro_Cargas!$E$6=0,0,IF(Perfil_Area!$J$3=0,0,MIN(Cadastro_Cargas!$E$6,MAX(Cadastro_Cargas!$F$6,Perfil_Area!$J$3*RANDBETWEEN(85,115)/100))))</f>
        <v>0.6572</v>
      </c>
    </row>
    <row r="8505" ht="15.0" customHeight="1">
      <c r="A8505" s="45">
        <v>45683.2916666667</v>
      </c>
      <c r="B8505" s="35">
        <v>7.0</v>
      </c>
      <c r="C8505" s="35" t="s">
        <v>128</v>
      </c>
      <c r="D8505" s="40" t="s">
        <v>44</v>
      </c>
      <c r="E8505" s="35" t="s">
        <v>174</v>
      </c>
      <c r="F8505" s="46">
        <f>IF(Cadastro_Cargas!$E$7=0,0,IF(Perfil_Area!$J$5=0,0,MIN(Cadastro_Cargas!$E$7,MAX(Cadastro_Cargas!$F$7,Perfil_Area!$J$5*RANDBETWEEN(85,115)/100))))</f>
        <v>0.354</v>
      </c>
    </row>
    <row r="8506" ht="15.0" customHeight="1">
      <c r="A8506" s="45">
        <v>45683.2916666667</v>
      </c>
      <c r="B8506" s="35">
        <v>7.0</v>
      </c>
      <c r="C8506" s="35" t="s">
        <v>128</v>
      </c>
      <c r="D8506" s="41" t="s">
        <v>56</v>
      </c>
      <c r="E8506" s="35" t="s">
        <v>174</v>
      </c>
      <c r="F8506" s="46">
        <f>IF(Cadastro_Cargas!$E$8=0,0,IF(Perfil_Area!$J$7=0,0,MIN(Cadastro_Cargas!$E$8,MAX(Cadastro_Cargas!$F$8,Perfil_Area!$J$7*RANDBETWEEN(85,115)/100))))</f>
        <v>0</v>
      </c>
    </row>
    <row r="8507" ht="15.0" customHeight="1">
      <c r="A8507" s="45">
        <v>45683.2916666667</v>
      </c>
      <c r="B8507" s="35">
        <v>7.0</v>
      </c>
      <c r="C8507" s="35" t="s">
        <v>129</v>
      </c>
      <c r="D8507" s="36" t="s">
        <v>104</v>
      </c>
      <c r="E8507" s="35" t="s">
        <v>173</v>
      </c>
      <c r="F8507" s="46">
        <f>IF(Cadastro_Cargas!$E$9=0,0,IF(Perfil_Area!$J$10=0,0,MIN(Cadastro_Cargas!$E$9,MAX(Cadastro_Cargas!$F$9,Perfil_Area!$J$10*RANDBETWEEN(85,115)/100))))</f>
        <v>0</v>
      </c>
    </row>
    <row r="8508" ht="15.0" customHeight="1">
      <c r="A8508" s="45">
        <v>45683.2916666667</v>
      </c>
      <c r="B8508" s="35">
        <v>7.0</v>
      </c>
      <c r="C8508" s="35" t="s">
        <v>129</v>
      </c>
      <c r="D8508" s="36" t="s">
        <v>105</v>
      </c>
      <c r="E8508" s="35" t="s">
        <v>173</v>
      </c>
      <c r="F8508" s="46">
        <f>IF(Cadastro_Cargas!$E$10=0,0,IF(Perfil_Area!$J$12=0,0,MIN(Cadastro_Cargas!$E$10,MAX(Cadastro_Cargas!$F$10,Perfil_Area!$J$12*RANDBETWEEN(85,115)/100))))</f>
        <v>16.544</v>
      </c>
    </row>
    <row r="8509" ht="15.0" customHeight="1">
      <c r="A8509" s="45">
        <v>45683.2916666667</v>
      </c>
      <c r="B8509" s="35">
        <v>7.0</v>
      </c>
      <c r="C8509" s="35" t="s">
        <v>129</v>
      </c>
      <c r="D8509" s="36" t="s">
        <v>106</v>
      </c>
      <c r="E8509" s="35" t="s">
        <v>173</v>
      </c>
      <c r="F8509" s="46">
        <f>IF(Cadastro_Cargas!$E$11=0,0,IF(Perfil_Area!$J$14=0,0,MIN(Cadastro_Cargas!$E$11,MAX(Cadastro_Cargas!$F$11,Perfil_Area!$J$14*RANDBETWEEN(85,115)/100))))</f>
        <v>2.19615156</v>
      </c>
    </row>
    <row r="8510" ht="15.0" customHeight="1">
      <c r="A8510" s="45">
        <v>45683.2916666667</v>
      </c>
      <c r="B8510" s="35">
        <v>7.0</v>
      </c>
      <c r="C8510" s="35" t="s">
        <v>129</v>
      </c>
      <c r="D8510" s="36" t="s">
        <v>107</v>
      </c>
      <c r="E8510" s="35" t="s">
        <v>173</v>
      </c>
      <c r="F8510" s="46">
        <f>IF(Cadastro_Cargas!$E$12=0,0,IF(Perfil_Area!$J$16=0,0,MIN(Cadastro_Cargas!$E$12,MAX(Cadastro_Cargas!$F$12,Perfil_Area!$J$16*RANDBETWEEN(85,115)/100))))</f>
        <v>0.192</v>
      </c>
    </row>
    <row r="8511" ht="15.0" customHeight="1">
      <c r="A8511" s="45">
        <v>45683.2916666667</v>
      </c>
      <c r="B8511" s="35">
        <v>7.0</v>
      </c>
      <c r="C8511" s="35" t="s">
        <v>129</v>
      </c>
      <c r="D8511" s="39" t="s">
        <v>31</v>
      </c>
      <c r="E8511" s="35" t="s">
        <v>174</v>
      </c>
      <c r="F8511" s="46">
        <f>IF(Cadastro_Cargas!$E$13=0,0,IF(Perfil_Area!$J$4=0,0,MIN(Cadastro_Cargas!$E$13,MAX(Cadastro_Cargas!$F$13,Perfil_Area!$J$4*RANDBETWEEN(85,115)/100))))</f>
        <v>1.1544</v>
      </c>
    </row>
    <row r="8512" ht="15.0" customHeight="1">
      <c r="A8512" s="45">
        <v>45683.2916666667</v>
      </c>
      <c r="B8512" s="35">
        <v>7.0</v>
      </c>
      <c r="C8512" s="35" t="s">
        <v>129</v>
      </c>
      <c r="D8512" s="40" t="s">
        <v>44</v>
      </c>
      <c r="E8512" s="35" t="s">
        <v>174</v>
      </c>
      <c r="F8512" s="46">
        <f>IF(Cadastro_Cargas!$E$14=0,0,IF(Perfil_Area!$J$6=0,0,MIN(Cadastro_Cargas!$E$14,MAX(Cadastro_Cargas!$F$14,Perfil_Area!$J$6*RANDBETWEEN(85,115)/100))))</f>
        <v>0.514</v>
      </c>
    </row>
    <row r="8513" ht="15.0" customHeight="1">
      <c r="A8513" s="45">
        <v>45683.2916666667</v>
      </c>
      <c r="B8513" s="35">
        <v>7.0</v>
      </c>
      <c r="C8513" s="35" t="s">
        <v>129</v>
      </c>
      <c r="D8513" s="41" t="s">
        <v>56</v>
      </c>
      <c r="E8513" s="35" t="s">
        <v>174</v>
      </c>
      <c r="F8513" s="46">
        <f>IF(Cadastro_Cargas!$E$15=0,0,IF(Perfil_Area!$J$8=0,0,MIN(Cadastro_Cargas!$E$15,MAX(Cadastro_Cargas!$F$15,Perfil_Area!$J$8*RANDBETWEEN(85,115)/100))))</f>
        <v>0</v>
      </c>
    </row>
    <row r="8514" ht="15.0" customHeight="1">
      <c r="A8514" s="45">
        <v>45683.3333333333</v>
      </c>
      <c r="B8514" s="35">
        <v>8.0</v>
      </c>
      <c r="C8514" s="35" t="s">
        <v>128</v>
      </c>
      <c r="D8514" s="36" t="s">
        <v>104</v>
      </c>
      <c r="E8514" s="35" t="s">
        <v>173</v>
      </c>
      <c r="F8514" s="46">
        <f>IF(Cadastro_Cargas!$E$2=0,0,IF(Perfil_Area!$K$9=0,0,MIN(Cadastro_Cargas!$E$2,MAX(Cadastro_Cargas!$F$2,Perfil_Area!$K$9*RANDBETWEEN(85,115)/100))))</f>
        <v>0</v>
      </c>
    </row>
    <row r="8515" ht="15.0" customHeight="1">
      <c r="A8515" s="45">
        <v>45683.3333333333</v>
      </c>
      <c r="B8515" s="35">
        <v>8.0</v>
      </c>
      <c r="C8515" s="35" t="s">
        <v>128</v>
      </c>
      <c r="D8515" s="36" t="s">
        <v>105</v>
      </c>
      <c r="E8515" s="35" t="s">
        <v>173</v>
      </c>
      <c r="F8515" s="46">
        <f>IF(Cadastro_Cargas!$E$3=0,0,IF(Perfil_Area!$K$11=0,0,MIN(Cadastro_Cargas!$E$3,MAX(Cadastro_Cargas!$F$3,Perfil_Area!$K$11*RANDBETWEEN(85,115)/100))))</f>
        <v>0</v>
      </c>
    </row>
    <row r="8516" ht="15.0" customHeight="1">
      <c r="A8516" s="45">
        <v>45683.3333333333</v>
      </c>
      <c r="B8516" s="35">
        <v>8.0</v>
      </c>
      <c r="C8516" s="35" t="s">
        <v>128</v>
      </c>
      <c r="D8516" s="36" t="s">
        <v>106</v>
      </c>
      <c r="E8516" s="35" t="s">
        <v>173</v>
      </c>
      <c r="F8516" s="46">
        <f>IF(Cadastro_Cargas!$E$4=0,0,IF(Perfil_Area!$K$13=0,0,MIN(Cadastro_Cargas!$E$4,MAX(Cadastro_Cargas!$F$4,Perfil_Area!$K$13*RANDBETWEEN(85,115)/100))))</f>
        <v>0</v>
      </c>
    </row>
    <row r="8517" ht="15.0" customHeight="1">
      <c r="A8517" s="45">
        <v>45683.3333333333</v>
      </c>
      <c r="B8517" s="35">
        <v>8.0</v>
      </c>
      <c r="C8517" s="35" t="s">
        <v>128</v>
      </c>
      <c r="D8517" s="36" t="s">
        <v>107</v>
      </c>
      <c r="E8517" s="35" t="s">
        <v>173</v>
      </c>
      <c r="F8517" s="46">
        <f>IF(Cadastro_Cargas!$E$5=0,0,IF(Perfil_Area!$K$15=0,0,MIN(Cadastro_Cargas!$E$5,MAX(Cadastro_Cargas!$F$5,Perfil_Area!$K$15*RANDBETWEEN(85,115)/100))))</f>
        <v>0.2</v>
      </c>
    </row>
    <row r="8518" ht="15.0" customHeight="1">
      <c r="A8518" s="45">
        <v>45683.3333333333</v>
      </c>
      <c r="B8518" s="35">
        <v>8.0</v>
      </c>
      <c r="C8518" s="35" t="s">
        <v>128</v>
      </c>
      <c r="D8518" s="39" t="s">
        <v>31</v>
      </c>
      <c r="E8518" s="35" t="s">
        <v>174</v>
      </c>
      <c r="F8518" s="46">
        <f>IF(Cadastro_Cargas!$E$6=0,0,IF(Perfil_Area!$K$3=0,0,MIN(Cadastro_Cargas!$E$6,MAX(Cadastro_Cargas!$F$6,Perfil_Area!$K$3*RANDBETWEEN(85,115)/100))))</f>
        <v>1.1342</v>
      </c>
    </row>
    <row r="8519" ht="15.0" customHeight="1">
      <c r="A8519" s="45">
        <v>45683.3333333333</v>
      </c>
      <c r="B8519" s="35">
        <v>8.0</v>
      </c>
      <c r="C8519" s="35" t="s">
        <v>128</v>
      </c>
      <c r="D8519" s="40" t="s">
        <v>44</v>
      </c>
      <c r="E8519" s="35" t="s">
        <v>174</v>
      </c>
      <c r="F8519" s="46">
        <f>IF(Cadastro_Cargas!$E$7=0,0,IF(Perfil_Area!$K$5=0,0,MIN(Cadastro_Cargas!$E$7,MAX(Cadastro_Cargas!$F$7,Perfil_Area!$K$5*RANDBETWEEN(85,115)/100))))</f>
        <v>0.354</v>
      </c>
    </row>
    <row r="8520" ht="15.0" customHeight="1">
      <c r="A8520" s="45">
        <v>45683.3333333333</v>
      </c>
      <c r="B8520" s="35">
        <v>8.0</v>
      </c>
      <c r="C8520" s="35" t="s">
        <v>128</v>
      </c>
      <c r="D8520" s="41" t="s">
        <v>56</v>
      </c>
      <c r="E8520" s="35" t="s">
        <v>174</v>
      </c>
      <c r="F8520" s="46">
        <f>IF(Cadastro_Cargas!$E$8=0,0,IF(Perfil_Area!$K$7=0,0,MIN(Cadastro_Cargas!$E$8,MAX(Cadastro_Cargas!$F$8,Perfil_Area!$K$7*RANDBETWEEN(85,115)/100))))</f>
        <v>0</v>
      </c>
    </row>
    <row r="8521" ht="15.0" customHeight="1">
      <c r="A8521" s="45">
        <v>45683.3333333333</v>
      </c>
      <c r="B8521" s="35">
        <v>8.0</v>
      </c>
      <c r="C8521" s="35" t="s">
        <v>129</v>
      </c>
      <c r="D8521" s="36" t="s">
        <v>104</v>
      </c>
      <c r="E8521" s="35" t="s">
        <v>173</v>
      </c>
      <c r="F8521" s="46">
        <f>IF(Cadastro_Cargas!$E$9=0,0,IF(Perfil_Area!$K$10=0,0,MIN(Cadastro_Cargas!$E$9,MAX(Cadastro_Cargas!$F$9,Perfil_Area!$K$10*RANDBETWEEN(85,115)/100))))</f>
        <v>0</v>
      </c>
    </row>
    <row r="8522" ht="15.0" customHeight="1">
      <c r="A8522" s="45">
        <v>45683.3333333333</v>
      </c>
      <c r="B8522" s="35">
        <v>8.0</v>
      </c>
      <c r="C8522" s="35" t="s">
        <v>129</v>
      </c>
      <c r="D8522" s="36" t="s">
        <v>105</v>
      </c>
      <c r="E8522" s="35" t="s">
        <v>173</v>
      </c>
      <c r="F8522" s="46">
        <f>IF(Cadastro_Cargas!$E$10=0,0,IF(Perfil_Area!$K$12=0,0,MIN(Cadastro_Cargas!$E$10,MAX(Cadastro_Cargas!$F$10,Perfil_Area!$K$12*RANDBETWEEN(85,115)/100))))</f>
        <v>16.72</v>
      </c>
    </row>
    <row r="8523" ht="15.0" customHeight="1">
      <c r="A8523" s="45">
        <v>45683.3333333333</v>
      </c>
      <c r="B8523" s="35">
        <v>8.0</v>
      </c>
      <c r="C8523" s="35" t="s">
        <v>129</v>
      </c>
      <c r="D8523" s="36" t="s">
        <v>106</v>
      </c>
      <c r="E8523" s="35" t="s">
        <v>173</v>
      </c>
      <c r="F8523" s="46">
        <f>IF(Cadastro_Cargas!$E$11=0,0,IF(Perfil_Area!$K$14=0,0,MIN(Cadastro_Cargas!$E$11,MAX(Cadastro_Cargas!$F$11,Perfil_Area!$K$14*RANDBETWEEN(85,115)/100))))</f>
        <v>2.014992571</v>
      </c>
    </row>
    <row r="8524" ht="15.0" customHeight="1">
      <c r="A8524" s="45">
        <v>45683.3333333333</v>
      </c>
      <c r="B8524" s="35">
        <v>8.0</v>
      </c>
      <c r="C8524" s="35" t="s">
        <v>129</v>
      </c>
      <c r="D8524" s="36" t="s">
        <v>107</v>
      </c>
      <c r="E8524" s="35" t="s">
        <v>173</v>
      </c>
      <c r="F8524" s="46">
        <f>IF(Cadastro_Cargas!$E$12=0,0,IF(Perfil_Area!$K$16=0,0,MIN(Cadastro_Cargas!$E$12,MAX(Cadastro_Cargas!$F$12,Perfil_Area!$K$16*RANDBETWEEN(85,115)/100))))</f>
        <v>0.184</v>
      </c>
    </row>
    <row r="8525" ht="15.0" customHeight="1">
      <c r="A8525" s="45">
        <v>45683.3333333333</v>
      </c>
      <c r="B8525" s="35">
        <v>8.0</v>
      </c>
      <c r="C8525" s="35" t="s">
        <v>129</v>
      </c>
      <c r="D8525" s="39" t="s">
        <v>31</v>
      </c>
      <c r="E8525" s="35" t="s">
        <v>174</v>
      </c>
      <c r="F8525" s="46">
        <f>IF(Cadastro_Cargas!$E$13=0,0,IF(Perfil_Area!$K$4=0,0,MIN(Cadastro_Cargas!$E$13,MAX(Cadastro_Cargas!$F$13,Perfil_Area!$K$4*RANDBETWEEN(85,115)/100))))</f>
        <v>1.67865</v>
      </c>
    </row>
    <row r="8526" ht="15.0" customHeight="1">
      <c r="A8526" s="45">
        <v>45683.3333333333</v>
      </c>
      <c r="B8526" s="35">
        <v>8.0</v>
      </c>
      <c r="C8526" s="35" t="s">
        <v>129</v>
      </c>
      <c r="D8526" s="40" t="s">
        <v>44</v>
      </c>
      <c r="E8526" s="35" t="s">
        <v>174</v>
      </c>
      <c r="F8526" s="46">
        <f>IF(Cadastro_Cargas!$E$14=0,0,IF(Perfil_Area!$K$6=0,0,MIN(Cadastro_Cargas!$E$14,MAX(Cadastro_Cargas!$F$14,Perfil_Area!$K$6*RANDBETWEEN(85,115)/100))))</f>
        <v>0.514</v>
      </c>
    </row>
    <row r="8527" ht="15.0" customHeight="1">
      <c r="A8527" s="45">
        <v>45683.3333333333</v>
      </c>
      <c r="B8527" s="35">
        <v>8.0</v>
      </c>
      <c r="C8527" s="35" t="s">
        <v>129</v>
      </c>
      <c r="D8527" s="41" t="s">
        <v>56</v>
      </c>
      <c r="E8527" s="35" t="s">
        <v>174</v>
      </c>
      <c r="F8527" s="46">
        <f>IF(Cadastro_Cargas!$E$15=0,0,IF(Perfil_Area!$K$8=0,0,MIN(Cadastro_Cargas!$E$15,MAX(Cadastro_Cargas!$F$15,Perfil_Area!$K$8*RANDBETWEEN(85,115)/100))))</f>
        <v>0</v>
      </c>
    </row>
    <row r="8528" ht="15.0" customHeight="1">
      <c r="A8528" s="45">
        <v>45683.375</v>
      </c>
      <c r="B8528" s="35">
        <v>9.0</v>
      </c>
      <c r="C8528" s="35" t="s">
        <v>128</v>
      </c>
      <c r="D8528" s="36" t="s">
        <v>104</v>
      </c>
      <c r="E8528" s="35" t="s">
        <v>173</v>
      </c>
      <c r="F8528" s="46">
        <f>IF(Cadastro_Cargas!$E$2=0,0,IF(Perfil_Area!$L$9=0,0,MIN(Cadastro_Cargas!$E$2,MAX(Cadastro_Cargas!$F$2,Perfil_Area!$L$9*RANDBETWEEN(85,115)/100))))</f>
        <v>0</v>
      </c>
    </row>
    <row r="8529" ht="15.0" customHeight="1">
      <c r="A8529" s="45">
        <v>45683.375</v>
      </c>
      <c r="B8529" s="35">
        <v>9.0</v>
      </c>
      <c r="C8529" s="35" t="s">
        <v>128</v>
      </c>
      <c r="D8529" s="36" t="s">
        <v>105</v>
      </c>
      <c r="E8529" s="35" t="s">
        <v>173</v>
      </c>
      <c r="F8529" s="46">
        <f>IF(Cadastro_Cargas!$E$3=0,0,IF(Perfil_Area!$L$11=0,0,MIN(Cadastro_Cargas!$E$3,MAX(Cadastro_Cargas!$F$3,Perfil_Area!$L$11*RANDBETWEEN(85,115)/100))))</f>
        <v>0</v>
      </c>
    </row>
    <row r="8530" ht="15.0" customHeight="1">
      <c r="A8530" s="45">
        <v>45683.375</v>
      </c>
      <c r="B8530" s="35">
        <v>9.0</v>
      </c>
      <c r="C8530" s="35" t="s">
        <v>128</v>
      </c>
      <c r="D8530" s="36" t="s">
        <v>106</v>
      </c>
      <c r="E8530" s="35" t="s">
        <v>173</v>
      </c>
      <c r="F8530" s="46">
        <f>IF(Cadastro_Cargas!$E$4=0,0,IF(Perfil_Area!$L$13=0,0,MIN(Cadastro_Cargas!$E$4,MAX(Cadastro_Cargas!$F$4,Perfil_Area!$L$13*RANDBETWEEN(85,115)/100))))</f>
        <v>0</v>
      </c>
    </row>
    <row r="8531" ht="15.0" customHeight="1">
      <c r="A8531" s="45">
        <v>45683.375</v>
      </c>
      <c r="B8531" s="35">
        <v>9.0</v>
      </c>
      <c r="C8531" s="35" t="s">
        <v>128</v>
      </c>
      <c r="D8531" s="36" t="s">
        <v>107</v>
      </c>
      <c r="E8531" s="35" t="s">
        <v>173</v>
      </c>
      <c r="F8531" s="46">
        <f>IF(Cadastro_Cargas!$E$5=0,0,IF(Perfil_Area!$L$15=0,0,MIN(Cadastro_Cargas!$E$5,MAX(Cadastro_Cargas!$F$5,Perfil_Area!$L$15*RANDBETWEEN(85,115)/100))))</f>
        <v>0.186</v>
      </c>
    </row>
    <row r="8532" ht="15.0" customHeight="1">
      <c r="A8532" s="45">
        <v>45683.375</v>
      </c>
      <c r="B8532" s="35">
        <v>9.0</v>
      </c>
      <c r="C8532" s="35" t="s">
        <v>128</v>
      </c>
      <c r="D8532" s="39" t="s">
        <v>31</v>
      </c>
      <c r="E8532" s="35" t="s">
        <v>174</v>
      </c>
      <c r="F8532" s="46">
        <f>IF(Cadastro_Cargas!$E$6=0,0,IF(Perfil_Area!$L$3=0,0,MIN(Cadastro_Cargas!$E$6,MAX(Cadastro_Cargas!$F$6,Perfil_Area!$L$3*RANDBETWEEN(85,115)/100))))</f>
        <v>2.02</v>
      </c>
    </row>
    <row r="8533" ht="15.0" customHeight="1">
      <c r="A8533" s="45">
        <v>45683.375</v>
      </c>
      <c r="B8533" s="35">
        <v>9.0</v>
      </c>
      <c r="C8533" s="35" t="s">
        <v>128</v>
      </c>
      <c r="D8533" s="40" t="s">
        <v>44</v>
      </c>
      <c r="E8533" s="35" t="s">
        <v>174</v>
      </c>
      <c r="F8533" s="46">
        <f>IF(Cadastro_Cargas!$E$7=0,0,IF(Perfil_Area!$L$5=0,0,MIN(Cadastro_Cargas!$E$7,MAX(Cadastro_Cargas!$F$7,Perfil_Area!$L$5*RANDBETWEEN(85,115)/100))))</f>
        <v>0.2466</v>
      </c>
    </row>
    <row r="8534" ht="15.0" customHeight="1">
      <c r="A8534" s="45">
        <v>45683.375</v>
      </c>
      <c r="B8534" s="35">
        <v>9.0</v>
      </c>
      <c r="C8534" s="35" t="s">
        <v>128</v>
      </c>
      <c r="D8534" s="41" t="s">
        <v>56</v>
      </c>
      <c r="E8534" s="35" t="s">
        <v>174</v>
      </c>
      <c r="F8534" s="46">
        <f>IF(Cadastro_Cargas!$E$8=0,0,IF(Perfil_Area!$L$7=0,0,MIN(Cadastro_Cargas!$E$8,MAX(Cadastro_Cargas!$F$8,Perfil_Area!$L$7*RANDBETWEEN(85,115)/100))))</f>
        <v>0</v>
      </c>
    </row>
    <row r="8535" ht="15.0" customHeight="1">
      <c r="A8535" s="45">
        <v>45683.375</v>
      </c>
      <c r="B8535" s="35">
        <v>9.0</v>
      </c>
      <c r="C8535" s="35" t="s">
        <v>129</v>
      </c>
      <c r="D8535" s="36" t="s">
        <v>104</v>
      </c>
      <c r="E8535" s="35" t="s">
        <v>173</v>
      </c>
      <c r="F8535" s="46">
        <f>IF(Cadastro_Cargas!$E$9=0,0,IF(Perfil_Area!$L$10=0,0,MIN(Cadastro_Cargas!$E$9,MAX(Cadastro_Cargas!$F$9,Perfil_Area!$L$10*RANDBETWEEN(85,115)/100))))</f>
        <v>0</v>
      </c>
    </row>
    <row r="8536" ht="15.0" customHeight="1">
      <c r="A8536" s="45">
        <v>45683.375</v>
      </c>
      <c r="B8536" s="35">
        <v>9.0</v>
      </c>
      <c r="C8536" s="35" t="s">
        <v>129</v>
      </c>
      <c r="D8536" s="36" t="s">
        <v>105</v>
      </c>
      <c r="E8536" s="35" t="s">
        <v>173</v>
      </c>
      <c r="F8536" s="46">
        <f>IF(Cadastro_Cargas!$E$10=0,0,IF(Perfil_Area!$L$12=0,0,MIN(Cadastro_Cargas!$E$10,MAX(Cadastro_Cargas!$F$10,Perfil_Area!$L$12*RANDBETWEEN(85,115)/100))))</f>
        <v>0</v>
      </c>
    </row>
    <row r="8537" ht="15.0" customHeight="1">
      <c r="A8537" s="45">
        <v>45683.375</v>
      </c>
      <c r="B8537" s="35">
        <v>9.0</v>
      </c>
      <c r="C8537" s="35" t="s">
        <v>129</v>
      </c>
      <c r="D8537" s="36" t="s">
        <v>106</v>
      </c>
      <c r="E8537" s="35" t="s">
        <v>173</v>
      </c>
      <c r="F8537" s="46">
        <f>IF(Cadastro_Cargas!$E$11=0,0,IF(Perfil_Area!$L$14=0,0,MIN(Cadastro_Cargas!$E$11,MAX(Cadastro_Cargas!$F$11,Perfil_Area!$L$14*RANDBETWEEN(85,115)/100))))</f>
        <v>2.343343239</v>
      </c>
    </row>
    <row r="8538" ht="15.0" customHeight="1">
      <c r="A8538" s="45">
        <v>45683.375</v>
      </c>
      <c r="B8538" s="35">
        <v>9.0</v>
      </c>
      <c r="C8538" s="35" t="s">
        <v>129</v>
      </c>
      <c r="D8538" s="36" t="s">
        <v>107</v>
      </c>
      <c r="E8538" s="35" t="s">
        <v>173</v>
      </c>
      <c r="F8538" s="46">
        <f>IF(Cadastro_Cargas!$E$12=0,0,IF(Perfil_Area!$L$16=0,0,MIN(Cadastro_Cargas!$E$12,MAX(Cadastro_Cargas!$F$12,Perfil_Area!$L$16*RANDBETWEEN(85,115)/100))))</f>
        <v>0.192</v>
      </c>
    </row>
    <row r="8539" ht="15.0" customHeight="1">
      <c r="A8539" s="45">
        <v>45683.375</v>
      </c>
      <c r="B8539" s="35">
        <v>9.0</v>
      </c>
      <c r="C8539" s="35" t="s">
        <v>129</v>
      </c>
      <c r="D8539" s="39" t="s">
        <v>31</v>
      </c>
      <c r="E8539" s="35" t="s">
        <v>174</v>
      </c>
      <c r="F8539" s="46">
        <f>IF(Cadastro_Cargas!$E$13=0,0,IF(Perfil_Area!$L$4=0,0,MIN(Cadastro_Cargas!$E$13,MAX(Cadastro_Cargas!$F$13,Perfil_Area!$L$4*RANDBETWEEN(85,115)/100))))</f>
        <v>3.725</v>
      </c>
    </row>
    <row r="8540" ht="15.0" customHeight="1">
      <c r="A8540" s="45">
        <v>45683.375</v>
      </c>
      <c r="B8540" s="35">
        <v>9.0</v>
      </c>
      <c r="C8540" s="35" t="s">
        <v>129</v>
      </c>
      <c r="D8540" s="40" t="s">
        <v>44</v>
      </c>
      <c r="E8540" s="35" t="s">
        <v>174</v>
      </c>
      <c r="F8540" s="46">
        <f>IF(Cadastro_Cargas!$E$14=0,0,IF(Perfil_Area!$L$6=0,0,MIN(Cadastro_Cargas!$E$14,MAX(Cadastro_Cargas!$F$14,Perfil_Area!$L$6*RANDBETWEEN(85,115)/100))))</f>
        <v>0.34672</v>
      </c>
    </row>
    <row r="8541" ht="15.0" customHeight="1">
      <c r="A8541" s="45">
        <v>45683.375</v>
      </c>
      <c r="B8541" s="35">
        <v>9.0</v>
      </c>
      <c r="C8541" s="35" t="s">
        <v>129</v>
      </c>
      <c r="D8541" s="41" t="s">
        <v>56</v>
      </c>
      <c r="E8541" s="35" t="s">
        <v>174</v>
      </c>
      <c r="F8541" s="46">
        <f>IF(Cadastro_Cargas!$E$15=0,0,IF(Perfil_Area!$L$8=0,0,MIN(Cadastro_Cargas!$E$15,MAX(Cadastro_Cargas!$F$15,Perfil_Area!$L$8*RANDBETWEEN(85,115)/100))))</f>
        <v>0</v>
      </c>
    </row>
    <row r="8542" ht="15.0" customHeight="1">
      <c r="A8542" s="45">
        <v>45683.4166666667</v>
      </c>
      <c r="B8542" s="35">
        <v>10.0</v>
      </c>
      <c r="C8542" s="35" t="s">
        <v>128</v>
      </c>
      <c r="D8542" s="36" t="s">
        <v>104</v>
      </c>
      <c r="E8542" s="35" t="s">
        <v>173</v>
      </c>
      <c r="F8542" s="46">
        <f>IF(Cadastro_Cargas!$E$2=0,0,IF(Perfil_Area!$M$9=0,0,MIN(Cadastro_Cargas!$E$2,MAX(Cadastro_Cargas!$F$2,Perfil_Area!$M$9*RANDBETWEEN(85,115)/100))))</f>
        <v>0</v>
      </c>
    </row>
    <row r="8543" ht="15.0" customHeight="1">
      <c r="A8543" s="45">
        <v>45683.4166666667</v>
      </c>
      <c r="B8543" s="35">
        <v>10.0</v>
      </c>
      <c r="C8543" s="35" t="s">
        <v>128</v>
      </c>
      <c r="D8543" s="36" t="s">
        <v>105</v>
      </c>
      <c r="E8543" s="35" t="s">
        <v>173</v>
      </c>
      <c r="F8543" s="46">
        <f>IF(Cadastro_Cargas!$E$3=0,0,IF(Perfil_Area!$M$11=0,0,MIN(Cadastro_Cargas!$E$3,MAX(Cadastro_Cargas!$F$3,Perfil_Area!$M$11*RANDBETWEEN(85,115)/100))))</f>
        <v>0</v>
      </c>
    </row>
    <row r="8544" ht="15.0" customHeight="1">
      <c r="A8544" s="45">
        <v>45683.4166666667</v>
      </c>
      <c r="B8544" s="35">
        <v>10.0</v>
      </c>
      <c r="C8544" s="35" t="s">
        <v>128</v>
      </c>
      <c r="D8544" s="36" t="s">
        <v>106</v>
      </c>
      <c r="E8544" s="35" t="s">
        <v>173</v>
      </c>
      <c r="F8544" s="46">
        <f>IF(Cadastro_Cargas!$E$4=0,0,IF(Perfil_Area!$M$13=0,0,MIN(Cadastro_Cargas!$E$4,MAX(Cadastro_Cargas!$F$4,Perfil_Area!$M$13*RANDBETWEEN(85,115)/100))))</f>
        <v>0</v>
      </c>
    </row>
    <row r="8545" ht="15.0" customHeight="1">
      <c r="A8545" s="45">
        <v>45683.4166666667</v>
      </c>
      <c r="B8545" s="35">
        <v>10.0</v>
      </c>
      <c r="C8545" s="35" t="s">
        <v>128</v>
      </c>
      <c r="D8545" s="36" t="s">
        <v>107</v>
      </c>
      <c r="E8545" s="35" t="s">
        <v>173</v>
      </c>
      <c r="F8545" s="46">
        <f>IF(Cadastro_Cargas!$E$5=0,0,IF(Perfil_Area!$M$15=0,0,MIN(Cadastro_Cargas!$E$5,MAX(Cadastro_Cargas!$F$5,Perfil_Area!$M$15*RANDBETWEEN(85,115)/100))))</f>
        <v>0.178</v>
      </c>
    </row>
    <row r="8546" ht="15.0" customHeight="1">
      <c r="A8546" s="45">
        <v>45683.4166666667</v>
      </c>
      <c r="B8546" s="35">
        <v>10.0</v>
      </c>
      <c r="C8546" s="35" t="s">
        <v>128</v>
      </c>
      <c r="D8546" s="39" t="s">
        <v>31</v>
      </c>
      <c r="E8546" s="35" t="s">
        <v>174</v>
      </c>
      <c r="F8546" s="46">
        <f>IF(Cadastro_Cargas!$E$6=0,0,IF(Perfil_Area!$M$3=0,0,MIN(Cadastro_Cargas!$E$6,MAX(Cadastro_Cargas!$F$6,Perfil_Area!$M$3*RANDBETWEEN(85,115)/100))))</f>
        <v>2.02</v>
      </c>
    </row>
    <row r="8547" ht="15.0" customHeight="1">
      <c r="A8547" s="45">
        <v>45683.4166666667</v>
      </c>
      <c r="B8547" s="35">
        <v>10.0</v>
      </c>
      <c r="C8547" s="35" t="s">
        <v>128</v>
      </c>
      <c r="D8547" s="40" t="s">
        <v>44</v>
      </c>
      <c r="E8547" s="35" t="s">
        <v>174</v>
      </c>
      <c r="F8547" s="46">
        <f>IF(Cadastro_Cargas!$E$7=0,0,IF(Perfil_Area!$M$5=0,0,MIN(Cadastro_Cargas!$E$7,MAX(Cadastro_Cargas!$F$7,Perfil_Area!$M$5*RANDBETWEEN(85,115)/100))))</f>
        <v>0.25482</v>
      </c>
    </row>
    <row r="8548" ht="15.0" customHeight="1">
      <c r="A8548" s="45">
        <v>45683.4166666667</v>
      </c>
      <c r="B8548" s="35">
        <v>10.0</v>
      </c>
      <c r="C8548" s="35" t="s">
        <v>128</v>
      </c>
      <c r="D8548" s="41" t="s">
        <v>56</v>
      </c>
      <c r="E8548" s="35" t="s">
        <v>174</v>
      </c>
      <c r="F8548" s="46">
        <f>IF(Cadastro_Cargas!$E$8=0,0,IF(Perfil_Area!$M$7=0,0,MIN(Cadastro_Cargas!$E$8,MAX(Cadastro_Cargas!$F$8,Perfil_Area!$M$7*RANDBETWEEN(85,115)/100))))</f>
        <v>0</v>
      </c>
    </row>
    <row r="8549" ht="15.0" customHeight="1">
      <c r="A8549" s="45">
        <v>45683.4166666667</v>
      </c>
      <c r="B8549" s="35">
        <v>10.0</v>
      </c>
      <c r="C8549" s="35" t="s">
        <v>129</v>
      </c>
      <c r="D8549" s="36" t="s">
        <v>104</v>
      </c>
      <c r="E8549" s="35" t="s">
        <v>173</v>
      </c>
      <c r="F8549" s="46">
        <f>IF(Cadastro_Cargas!$E$9=0,0,IF(Perfil_Area!$M$10=0,0,MIN(Cadastro_Cargas!$E$9,MAX(Cadastro_Cargas!$F$9,Perfil_Area!$M$10*RANDBETWEEN(85,115)/100))))</f>
        <v>0</v>
      </c>
    </row>
    <row r="8550" ht="15.0" customHeight="1">
      <c r="A8550" s="45">
        <v>45683.4166666667</v>
      </c>
      <c r="B8550" s="35">
        <v>10.0</v>
      </c>
      <c r="C8550" s="35" t="s">
        <v>129</v>
      </c>
      <c r="D8550" s="36" t="s">
        <v>105</v>
      </c>
      <c r="E8550" s="35" t="s">
        <v>173</v>
      </c>
      <c r="F8550" s="46">
        <f>IF(Cadastro_Cargas!$E$10=0,0,IF(Perfil_Area!$M$12=0,0,MIN(Cadastro_Cargas!$E$10,MAX(Cadastro_Cargas!$F$10,Perfil_Area!$M$12*RANDBETWEEN(85,115)/100))))</f>
        <v>0</v>
      </c>
    </row>
    <row r="8551" ht="15.0" customHeight="1">
      <c r="A8551" s="45">
        <v>45683.4166666667</v>
      </c>
      <c r="B8551" s="35">
        <v>10.0</v>
      </c>
      <c r="C8551" s="35" t="s">
        <v>129</v>
      </c>
      <c r="D8551" s="36" t="s">
        <v>106</v>
      </c>
      <c r="E8551" s="35" t="s">
        <v>173</v>
      </c>
      <c r="F8551" s="46">
        <f>IF(Cadastro_Cargas!$E$11=0,0,IF(Perfil_Area!$M$14=0,0,MIN(Cadastro_Cargas!$E$11,MAX(Cadastro_Cargas!$F$11,Perfil_Area!$M$14*RANDBETWEEN(85,115)/100))))</f>
        <v>2.367013373</v>
      </c>
    </row>
    <row r="8552" ht="15.0" customHeight="1">
      <c r="A8552" s="45">
        <v>45683.4166666667</v>
      </c>
      <c r="B8552" s="35">
        <v>10.0</v>
      </c>
      <c r="C8552" s="35" t="s">
        <v>129</v>
      </c>
      <c r="D8552" s="36" t="s">
        <v>107</v>
      </c>
      <c r="E8552" s="35" t="s">
        <v>173</v>
      </c>
      <c r="F8552" s="46">
        <f>IF(Cadastro_Cargas!$E$12=0,0,IF(Perfil_Area!$M$16=0,0,MIN(Cadastro_Cargas!$E$12,MAX(Cadastro_Cargas!$F$12,Perfil_Area!$M$16*RANDBETWEEN(85,115)/100))))</f>
        <v>0.19</v>
      </c>
    </row>
    <row r="8553" ht="15.0" customHeight="1">
      <c r="A8553" s="45">
        <v>45683.4166666667</v>
      </c>
      <c r="B8553" s="35">
        <v>10.0</v>
      </c>
      <c r="C8553" s="35" t="s">
        <v>129</v>
      </c>
      <c r="D8553" s="39" t="s">
        <v>31</v>
      </c>
      <c r="E8553" s="35" t="s">
        <v>174</v>
      </c>
      <c r="F8553" s="46">
        <f>IF(Cadastro_Cargas!$E$13=0,0,IF(Perfil_Area!$M$4=0,0,MIN(Cadastro_Cargas!$E$13,MAX(Cadastro_Cargas!$F$13,Perfil_Area!$M$4*RANDBETWEEN(85,115)/100))))</f>
        <v>3.576</v>
      </c>
    </row>
    <row r="8554" ht="15.0" customHeight="1">
      <c r="A8554" s="45">
        <v>45683.4166666667</v>
      </c>
      <c r="B8554" s="35">
        <v>10.0</v>
      </c>
      <c r="C8554" s="35" t="s">
        <v>129</v>
      </c>
      <c r="D8554" s="40" t="s">
        <v>44</v>
      </c>
      <c r="E8554" s="35" t="s">
        <v>174</v>
      </c>
      <c r="F8554" s="46">
        <f>IF(Cadastro_Cargas!$E$14=0,0,IF(Perfil_Area!$M$6=0,0,MIN(Cadastro_Cargas!$E$14,MAX(Cadastro_Cargas!$F$14,Perfil_Area!$M$6*RANDBETWEEN(85,115)/100))))</f>
        <v>0.38218</v>
      </c>
    </row>
    <row r="8555" ht="15.0" customHeight="1">
      <c r="A8555" s="45">
        <v>45683.4166666667</v>
      </c>
      <c r="B8555" s="35">
        <v>10.0</v>
      </c>
      <c r="C8555" s="35" t="s">
        <v>129</v>
      </c>
      <c r="D8555" s="41" t="s">
        <v>56</v>
      </c>
      <c r="E8555" s="35" t="s">
        <v>174</v>
      </c>
      <c r="F8555" s="46">
        <f>IF(Cadastro_Cargas!$E$15=0,0,IF(Perfil_Area!$M$8=0,0,MIN(Cadastro_Cargas!$E$15,MAX(Cadastro_Cargas!$F$15,Perfil_Area!$M$8*RANDBETWEEN(85,115)/100))))</f>
        <v>0</v>
      </c>
    </row>
    <row r="8556" ht="15.0" customHeight="1">
      <c r="A8556" s="45">
        <v>45683.4583333333</v>
      </c>
      <c r="B8556" s="35">
        <v>11.0</v>
      </c>
      <c r="C8556" s="35" t="s">
        <v>128</v>
      </c>
      <c r="D8556" s="36" t="s">
        <v>104</v>
      </c>
      <c r="E8556" s="35" t="s">
        <v>173</v>
      </c>
      <c r="F8556" s="46">
        <f>IF(Cadastro_Cargas!$E$2=0,0,IF(Perfil_Area!$N$9=0,0,MIN(Cadastro_Cargas!$E$2,MAX(Cadastro_Cargas!$F$2,Perfil_Area!$N$9*RANDBETWEEN(85,115)/100))))</f>
        <v>0</v>
      </c>
    </row>
    <row r="8557" ht="15.0" customHeight="1">
      <c r="A8557" s="45">
        <v>45683.4583333333</v>
      </c>
      <c r="B8557" s="35">
        <v>11.0</v>
      </c>
      <c r="C8557" s="35" t="s">
        <v>128</v>
      </c>
      <c r="D8557" s="36" t="s">
        <v>105</v>
      </c>
      <c r="E8557" s="35" t="s">
        <v>173</v>
      </c>
      <c r="F8557" s="46">
        <f>IF(Cadastro_Cargas!$E$3=0,0,IF(Perfil_Area!$N$11=0,0,MIN(Cadastro_Cargas!$E$3,MAX(Cadastro_Cargas!$F$3,Perfil_Area!$N$11*RANDBETWEEN(85,115)/100))))</f>
        <v>0</v>
      </c>
    </row>
    <row r="8558" ht="15.0" customHeight="1">
      <c r="A8558" s="45">
        <v>45683.4583333333</v>
      </c>
      <c r="B8558" s="35">
        <v>11.0</v>
      </c>
      <c r="C8558" s="35" t="s">
        <v>128</v>
      </c>
      <c r="D8558" s="36" t="s">
        <v>106</v>
      </c>
      <c r="E8558" s="35" t="s">
        <v>173</v>
      </c>
      <c r="F8558" s="46">
        <f>IF(Cadastro_Cargas!$E$4=0,0,IF(Perfil_Area!$N$13=0,0,MIN(Cadastro_Cargas!$E$4,MAX(Cadastro_Cargas!$F$4,Perfil_Area!$N$13*RANDBETWEEN(85,115)/100))))</f>
        <v>0</v>
      </c>
    </row>
    <row r="8559" ht="15.0" customHeight="1">
      <c r="A8559" s="45">
        <v>45683.4583333333</v>
      </c>
      <c r="B8559" s="35">
        <v>11.0</v>
      </c>
      <c r="C8559" s="35" t="s">
        <v>128</v>
      </c>
      <c r="D8559" s="36" t="s">
        <v>107</v>
      </c>
      <c r="E8559" s="35" t="s">
        <v>173</v>
      </c>
      <c r="F8559" s="46">
        <f>IF(Cadastro_Cargas!$E$5=0,0,IF(Perfil_Area!$N$15=0,0,MIN(Cadastro_Cargas!$E$5,MAX(Cadastro_Cargas!$F$5,Perfil_Area!$N$15*RANDBETWEEN(85,115)/100))))</f>
        <v>0.182</v>
      </c>
    </row>
    <row r="8560" ht="15.0" customHeight="1">
      <c r="A8560" s="45">
        <v>45683.4583333333</v>
      </c>
      <c r="B8560" s="35">
        <v>11.0</v>
      </c>
      <c r="C8560" s="35" t="s">
        <v>128</v>
      </c>
      <c r="D8560" s="39" t="s">
        <v>31</v>
      </c>
      <c r="E8560" s="35" t="s">
        <v>174</v>
      </c>
      <c r="F8560" s="46">
        <f>IF(Cadastro_Cargas!$E$6=0,0,IF(Perfil_Area!$N$3=0,0,MIN(Cadastro_Cargas!$E$6,MAX(Cadastro_Cargas!$F$6,Perfil_Area!$N$3*RANDBETWEEN(85,115)/100))))</f>
        <v>2.02</v>
      </c>
    </row>
    <row r="8561" ht="15.0" customHeight="1">
      <c r="A8561" s="45">
        <v>45683.4583333333</v>
      </c>
      <c r="B8561" s="35">
        <v>11.0</v>
      </c>
      <c r="C8561" s="35" t="s">
        <v>128</v>
      </c>
      <c r="D8561" s="40" t="s">
        <v>44</v>
      </c>
      <c r="E8561" s="35" t="s">
        <v>174</v>
      </c>
      <c r="F8561" s="46">
        <f>IF(Cadastro_Cargas!$E$7=0,0,IF(Perfil_Area!$N$5=0,0,MIN(Cadastro_Cargas!$E$7,MAX(Cadastro_Cargas!$F$7,Perfil_Area!$N$5*RANDBETWEEN(85,115)/100))))</f>
        <v>0.354</v>
      </c>
    </row>
    <row r="8562" ht="15.0" customHeight="1">
      <c r="A8562" s="45">
        <v>45683.4583333333</v>
      </c>
      <c r="B8562" s="35">
        <v>11.0</v>
      </c>
      <c r="C8562" s="35" t="s">
        <v>128</v>
      </c>
      <c r="D8562" s="41" t="s">
        <v>56</v>
      </c>
      <c r="E8562" s="35" t="s">
        <v>174</v>
      </c>
      <c r="F8562" s="46">
        <f>IF(Cadastro_Cargas!$E$8=0,0,IF(Perfil_Area!$N$7=0,0,MIN(Cadastro_Cargas!$E$8,MAX(Cadastro_Cargas!$F$8,Perfil_Area!$N$7*RANDBETWEEN(85,115)/100))))</f>
        <v>0</v>
      </c>
    </row>
    <row r="8563" ht="15.0" customHeight="1">
      <c r="A8563" s="45">
        <v>45683.4583333333</v>
      </c>
      <c r="B8563" s="35">
        <v>11.0</v>
      </c>
      <c r="C8563" s="35" t="s">
        <v>129</v>
      </c>
      <c r="D8563" s="36" t="s">
        <v>104</v>
      </c>
      <c r="E8563" s="35" t="s">
        <v>173</v>
      </c>
      <c r="F8563" s="46">
        <f>IF(Cadastro_Cargas!$E$9=0,0,IF(Perfil_Area!$N$10=0,0,MIN(Cadastro_Cargas!$E$9,MAX(Cadastro_Cargas!$F$9,Perfil_Area!$N$10*RANDBETWEEN(85,115)/100))))</f>
        <v>0</v>
      </c>
    </row>
    <row r="8564" ht="15.0" customHeight="1">
      <c r="A8564" s="45">
        <v>45683.4583333333</v>
      </c>
      <c r="B8564" s="35">
        <v>11.0</v>
      </c>
      <c r="C8564" s="35" t="s">
        <v>129</v>
      </c>
      <c r="D8564" s="36" t="s">
        <v>105</v>
      </c>
      <c r="E8564" s="35" t="s">
        <v>173</v>
      </c>
      <c r="F8564" s="46">
        <f>IF(Cadastro_Cargas!$E$10=0,0,IF(Perfil_Area!$N$12=0,0,MIN(Cadastro_Cargas!$E$10,MAX(Cadastro_Cargas!$F$10,Perfil_Area!$N$12*RANDBETWEEN(85,115)/100))))</f>
        <v>0</v>
      </c>
    </row>
    <row r="8565" ht="15.0" customHeight="1">
      <c r="A8565" s="45">
        <v>45683.4583333333</v>
      </c>
      <c r="B8565" s="35">
        <v>11.0</v>
      </c>
      <c r="C8565" s="35" t="s">
        <v>129</v>
      </c>
      <c r="D8565" s="36" t="s">
        <v>106</v>
      </c>
      <c r="E8565" s="35" t="s">
        <v>173</v>
      </c>
      <c r="F8565" s="46">
        <f>IF(Cadastro_Cargas!$E$11=0,0,IF(Perfil_Area!$N$14=0,0,MIN(Cadastro_Cargas!$E$11,MAX(Cadastro_Cargas!$F$11,Perfil_Area!$N$14*RANDBETWEEN(85,115)/100))))</f>
        <v>2.364338782</v>
      </c>
    </row>
    <row r="8566" ht="15.0" customHeight="1">
      <c r="A8566" s="45">
        <v>45683.4583333333</v>
      </c>
      <c r="B8566" s="35">
        <v>11.0</v>
      </c>
      <c r="C8566" s="35" t="s">
        <v>129</v>
      </c>
      <c r="D8566" s="36" t="s">
        <v>107</v>
      </c>
      <c r="E8566" s="35" t="s">
        <v>173</v>
      </c>
      <c r="F8566" s="46">
        <f>IF(Cadastro_Cargas!$E$12=0,0,IF(Perfil_Area!$N$16=0,0,MIN(Cadastro_Cargas!$E$12,MAX(Cadastro_Cargas!$F$12,Perfil_Area!$N$16*RANDBETWEEN(85,115)/100))))</f>
        <v>0.2</v>
      </c>
    </row>
    <row r="8567" ht="15.0" customHeight="1">
      <c r="A8567" s="45">
        <v>45683.4583333333</v>
      </c>
      <c r="B8567" s="35">
        <v>11.0</v>
      </c>
      <c r="C8567" s="35" t="s">
        <v>129</v>
      </c>
      <c r="D8567" s="39" t="s">
        <v>31</v>
      </c>
      <c r="E8567" s="35" t="s">
        <v>174</v>
      </c>
      <c r="F8567" s="46">
        <f>IF(Cadastro_Cargas!$E$13=0,0,IF(Perfil_Area!$N$4=0,0,MIN(Cadastro_Cargas!$E$13,MAX(Cadastro_Cargas!$F$13,Perfil_Area!$N$4*RANDBETWEEN(85,115)/100))))</f>
        <v>3.38975</v>
      </c>
    </row>
    <row r="8568" ht="15.0" customHeight="1">
      <c r="A8568" s="45">
        <v>45683.4583333333</v>
      </c>
      <c r="B8568" s="35">
        <v>11.0</v>
      </c>
      <c r="C8568" s="35" t="s">
        <v>129</v>
      </c>
      <c r="D8568" s="40" t="s">
        <v>44</v>
      </c>
      <c r="E8568" s="35" t="s">
        <v>174</v>
      </c>
      <c r="F8568" s="46">
        <f>IF(Cadastro_Cargas!$E$14=0,0,IF(Perfil_Area!$N$6=0,0,MIN(Cadastro_Cargas!$E$14,MAX(Cadastro_Cargas!$F$14,Perfil_Area!$N$6*RANDBETWEEN(85,115)/100))))</f>
        <v>0.514</v>
      </c>
    </row>
    <row r="8569" ht="15.0" customHeight="1">
      <c r="A8569" s="45">
        <v>45683.4583333333</v>
      </c>
      <c r="B8569" s="35">
        <v>11.0</v>
      </c>
      <c r="C8569" s="35" t="s">
        <v>129</v>
      </c>
      <c r="D8569" s="41" t="s">
        <v>56</v>
      </c>
      <c r="E8569" s="35" t="s">
        <v>174</v>
      </c>
      <c r="F8569" s="46">
        <f>IF(Cadastro_Cargas!$E$15=0,0,IF(Perfil_Area!$N$8=0,0,MIN(Cadastro_Cargas!$E$15,MAX(Cadastro_Cargas!$F$15,Perfil_Area!$N$8*RANDBETWEEN(85,115)/100))))</f>
        <v>0</v>
      </c>
    </row>
    <row r="8570" ht="15.0" customHeight="1">
      <c r="A8570" s="45">
        <v>45683.5</v>
      </c>
      <c r="B8570" s="35">
        <v>12.0</v>
      </c>
      <c r="C8570" s="35" t="s">
        <v>128</v>
      </c>
      <c r="D8570" s="36" t="s">
        <v>104</v>
      </c>
      <c r="E8570" s="35" t="s">
        <v>173</v>
      </c>
      <c r="F8570" s="46">
        <f>IF(Cadastro_Cargas!$E$2=0,0,IF(Perfil_Area!$O$9=0,0,MIN(Cadastro_Cargas!$E$2,MAX(Cadastro_Cargas!$F$2,Perfil_Area!$O$9*RANDBETWEEN(85,115)/100))))</f>
        <v>0</v>
      </c>
    </row>
    <row r="8571" ht="15.0" customHeight="1">
      <c r="A8571" s="45">
        <v>45683.5</v>
      </c>
      <c r="B8571" s="35">
        <v>12.0</v>
      </c>
      <c r="C8571" s="35" t="s">
        <v>128</v>
      </c>
      <c r="D8571" s="36" t="s">
        <v>105</v>
      </c>
      <c r="E8571" s="35" t="s">
        <v>173</v>
      </c>
      <c r="F8571" s="46">
        <f>IF(Cadastro_Cargas!$E$3=0,0,IF(Perfil_Area!$O$11=0,0,MIN(Cadastro_Cargas!$E$3,MAX(Cadastro_Cargas!$F$3,Perfil_Area!$O$11*RANDBETWEEN(85,115)/100))))</f>
        <v>0</v>
      </c>
    </row>
    <row r="8572" ht="15.0" customHeight="1">
      <c r="A8572" s="45">
        <v>45683.5</v>
      </c>
      <c r="B8572" s="35">
        <v>12.0</v>
      </c>
      <c r="C8572" s="35" t="s">
        <v>128</v>
      </c>
      <c r="D8572" s="36" t="s">
        <v>106</v>
      </c>
      <c r="E8572" s="35" t="s">
        <v>173</v>
      </c>
      <c r="F8572" s="46">
        <f>IF(Cadastro_Cargas!$E$4=0,0,IF(Perfil_Area!$O$13=0,0,MIN(Cadastro_Cargas!$E$4,MAX(Cadastro_Cargas!$F$4,Perfil_Area!$O$13*RANDBETWEEN(85,115)/100))))</f>
        <v>0</v>
      </c>
    </row>
    <row r="8573" ht="15.0" customHeight="1">
      <c r="A8573" s="45">
        <v>45683.5</v>
      </c>
      <c r="B8573" s="35">
        <v>12.0</v>
      </c>
      <c r="C8573" s="35" t="s">
        <v>128</v>
      </c>
      <c r="D8573" s="36" t="s">
        <v>107</v>
      </c>
      <c r="E8573" s="35" t="s">
        <v>173</v>
      </c>
      <c r="F8573" s="46">
        <f>IF(Cadastro_Cargas!$E$5=0,0,IF(Perfil_Area!$O$15=0,0,MIN(Cadastro_Cargas!$E$5,MAX(Cadastro_Cargas!$F$5,Perfil_Area!$O$15*RANDBETWEEN(85,115)/100))))</f>
        <v>0.2</v>
      </c>
    </row>
    <row r="8574" ht="15.0" customHeight="1">
      <c r="A8574" s="45">
        <v>45683.5</v>
      </c>
      <c r="B8574" s="35">
        <v>12.0</v>
      </c>
      <c r="C8574" s="35" t="s">
        <v>128</v>
      </c>
      <c r="D8574" s="39" t="s">
        <v>31</v>
      </c>
      <c r="E8574" s="35" t="s">
        <v>174</v>
      </c>
      <c r="F8574" s="46">
        <f>IF(Cadastro_Cargas!$E$6=0,0,IF(Perfil_Area!$O$3=0,0,MIN(Cadastro_Cargas!$E$6,MAX(Cadastro_Cargas!$F$6,Perfil_Area!$O$3*RANDBETWEEN(85,115)/100))))</f>
        <v>1.8786</v>
      </c>
    </row>
    <row r="8575" ht="15.0" customHeight="1">
      <c r="A8575" s="45">
        <v>45683.5</v>
      </c>
      <c r="B8575" s="35">
        <v>12.0</v>
      </c>
      <c r="C8575" s="35" t="s">
        <v>128</v>
      </c>
      <c r="D8575" s="40" t="s">
        <v>44</v>
      </c>
      <c r="E8575" s="35" t="s">
        <v>174</v>
      </c>
      <c r="F8575" s="46">
        <f>IF(Cadastro_Cargas!$E$7=0,0,IF(Perfil_Area!$O$5=0,0,MIN(Cadastro_Cargas!$E$7,MAX(Cadastro_Cargas!$F$7,Perfil_Area!$O$5*RANDBETWEEN(85,115)/100))))</f>
        <v>0.354</v>
      </c>
    </row>
    <row r="8576" ht="15.0" customHeight="1">
      <c r="A8576" s="45">
        <v>45683.5</v>
      </c>
      <c r="B8576" s="35">
        <v>12.0</v>
      </c>
      <c r="C8576" s="35" t="s">
        <v>128</v>
      </c>
      <c r="D8576" s="41" t="s">
        <v>56</v>
      </c>
      <c r="E8576" s="35" t="s">
        <v>174</v>
      </c>
      <c r="F8576" s="46">
        <f>IF(Cadastro_Cargas!$E$8=0,0,IF(Perfil_Area!$O$7=0,0,MIN(Cadastro_Cargas!$E$8,MAX(Cadastro_Cargas!$F$8,Perfil_Area!$O$7*RANDBETWEEN(85,115)/100))))</f>
        <v>0</v>
      </c>
    </row>
    <row r="8577" ht="15.0" customHeight="1">
      <c r="A8577" s="45">
        <v>45683.5</v>
      </c>
      <c r="B8577" s="35">
        <v>12.0</v>
      </c>
      <c r="C8577" s="35" t="s">
        <v>129</v>
      </c>
      <c r="D8577" s="36" t="s">
        <v>104</v>
      </c>
      <c r="E8577" s="35" t="s">
        <v>173</v>
      </c>
      <c r="F8577" s="46">
        <f>IF(Cadastro_Cargas!$E$9=0,0,IF(Perfil_Area!$O$10=0,0,MIN(Cadastro_Cargas!$E$9,MAX(Cadastro_Cargas!$F$9,Perfil_Area!$O$10*RANDBETWEEN(85,115)/100))))</f>
        <v>0</v>
      </c>
    </row>
    <row r="8578" ht="15.0" customHeight="1">
      <c r="A8578" s="45">
        <v>45683.5</v>
      </c>
      <c r="B8578" s="35">
        <v>12.0</v>
      </c>
      <c r="C8578" s="35" t="s">
        <v>129</v>
      </c>
      <c r="D8578" s="36" t="s">
        <v>105</v>
      </c>
      <c r="E8578" s="35" t="s">
        <v>173</v>
      </c>
      <c r="F8578" s="46">
        <f>IF(Cadastro_Cargas!$E$10=0,0,IF(Perfil_Area!$O$12=0,0,MIN(Cadastro_Cargas!$E$10,MAX(Cadastro_Cargas!$F$10,Perfil_Area!$O$12*RANDBETWEEN(85,115)/100))))</f>
        <v>0</v>
      </c>
    </row>
    <row r="8579" ht="15.0" customHeight="1">
      <c r="A8579" s="45">
        <v>45683.5</v>
      </c>
      <c r="B8579" s="35">
        <v>12.0</v>
      </c>
      <c r="C8579" s="35" t="s">
        <v>129</v>
      </c>
      <c r="D8579" s="36" t="s">
        <v>106</v>
      </c>
      <c r="E8579" s="35" t="s">
        <v>173</v>
      </c>
      <c r="F8579" s="46">
        <f>IF(Cadastro_Cargas!$E$11=0,0,IF(Perfil_Area!$O$14=0,0,MIN(Cadastro_Cargas!$E$11,MAX(Cadastro_Cargas!$F$11,Perfil_Area!$O$14*RANDBETWEEN(85,115)/100))))</f>
        <v>2.367013373</v>
      </c>
    </row>
    <row r="8580" ht="15.0" customHeight="1">
      <c r="A8580" s="45">
        <v>45683.5</v>
      </c>
      <c r="B8580" s="35">
        <v>12.0</v>
      </c>
      <c r="C8580" s="35" t="s">
        <v>129</v>
      </c>
      <c r="D8580" s="36" t="s">
        <v>107</v>
      </c>
      <c r="E8580" s="35" t="s">
        <v>173</v>
      </c>
      <c r="F8580" s="46">
        <f>IF(Cadastro_Cargas!$E$12=0,0,IF(Perfil_Area!$O$16=0,0,MIN(Cadastro_Cargas!$E$12,MAX(Cadastro_Cargas!$F$12,Perfil_Area!$O$16*RANDBETWEEN(85,115)/100))))</f>
        <v>0.196</v>
      </c>
    </row>
    <row r="8581" ht="15.0" customHeight="1">
      <c r="A8581" s="45">
        <v>45683.5</v>
      </c>
      <c r="B8581" s="35">
        <v>12.0</v>
      </c>
      <c r="C8581" s="35" t="s">
        <v>129</v>
      </c>
      <c r="D8581" s="39" t="s">
        <v>31</v>
      </c>
      <c r="E8581" s="35" t="s">
        <v>174</v>
      </c>
      <c r="F8581" s="46">
        <f>IF(Cadastro_Cargas!$E$13=0,0,IF(Perfil_Area!$O$4=0,0,MIN(Cadastro_Cargas!$E$13,MAX(Cadastro_Cargas!$F$13,Perfil_Area!$O$4*RANDBETWEEN(85,115)/100))))</f>
        <v>3.16625</v>
      </c>
    </row>
    <row r="8582" ht="15.0" customHeight="1">
      <c r="A8582" s="45">
        <v>45683.5</v>
      </c>
      <c r="B8582" s="35">
        <v>12.0</v>
      </c>
      <c r="C8582" s="35" t="s">
        <v>129</v>
      </c>
      <c r="D8582" s="40" t="s">
        <v>44</v>
      </c>
      <c r="E8582" s="35" t="s">
        <v>174</v>
      </c>
      <c r="F8582" s="46">
        <f>IF(Cadastro_Cargas!$E$14=0,0,IF(Perfil_Area!$O$6=0,0,MIN(Cadastro_Cargas!$E$14,MAX(Cadastro_Cargas!$F$14,Perfil_Area!$O$6*RANDBETWEEN(85,115)/100))))</f>
        <v>0.514</v>
      </c>
    </row>
    <row r="8583" ht="15.0" customHeight="1">
      <c r="A8583" s="45">
        <v>45683.5</v>
      </c>
      <c r="B8583" s="35">
        <v>12.0</v>
      </c>
      <c r="C8583" s="35" t="s">
        <v>129</v>
      </c>
      <c r="D8583" s="41" t="s">
        <v>56</v>
      </c>
      <c r="E8583" s="35" t="s">
        <v>174</v>
      </c>
      <c r="F8583" s="46">
        <f>IF(Cadastro_Cargas!$E$15=0,0,IF(Perfil_Area!$O$8=0,0,MIN(Cadastro_Cargas!$E$15,MAX(Cadastro_Cargas!$F$15,Perfil_Area!$O$8*RANDBETWEEN(85,115)/100))))</f>
        <v>0</v>
      </c>
    </row>
    <row r="8584" ht="15.0" customHeight="1">
      <c r="A8584" s="45">
        <v>45683.5416666667</v>
      </c>
      <c r="B8584" s="35">
        <v>13.0</v>
      </c>
      <c r="C8584" s="35" t="s">
        <v>128</v>
      </c>
      <c r="D8584" s="36" t="s">
        <v>104</v>
      </c>
      <c r="E8584" s="35" t="s">
        <v>173</v>
      </c>
      <c r="F8584" s="46">
        <f>IF(Cadastro_Cargas!$E$2=0,0,IF(Perfil_Area!$P$9=0,0,MIN(Cadastro_Cargas!$E$2,MAX(Cadastro_Cargas!$F$2,Perfil_Area!$P$9*RANDBETWEEN(85,115)/100))))</f>
        <v>0</v>
      </c>
    </row>
    <row r="8585" ht="15.0" customHeight="1">
      <c r="A8585" s="45">
        <v>45683.5416666667</v>
      </c>
      <c r="B8585" s="35">
        <v>13.0</v>
      </c>
      <c r="C8585" s="35" t="s">
        <v>128</v>
      </c>
      <c r="D8585" s="36" t="s">
        <v>105</v>
      </c>
      <c r="E8585" s="35" t="s">
        <v>173</v>
      </c>
      <c r="F8585" s="46">
        <f>IF(Cadastro_Cargas!$E$3=0,0,IF(Perfil_Area!$P$11=0,0,MIN(Cadastro_Cargas!$E$3,MAX(Cadastro_Cargas!$F$3,Perfil_Area!$P$11*RANDBETWEEN(85,115)/100))))</f>
        <v>0</v>
      </c>
    </row>
    <row r="8586" ht="15.0" customHeight="1">
      <c r="A8586" s="45">
        <v>45683.5416666667</v>
      </c>
      <c r="B8586" s="35">
        <v>13.0</v>
      </c>
      <c r="C8586" s="35" t="s">
        <v>128</v>
      </c>
      <c r="D8586" s="36" t="s">
        <v>106</v>
      </c>
      <c r="E8586" s="35" t="s">
        <v>173</v>
      </c>
      <c r="F8586" s="46">
        <f>IF(Cadastro_Cargas!$E$4=0,0,IF(Perfil_Area!$P$13=0,0,MIN(Cadastro_Cargas!$E$4,MAX(Cadastro_Cargas!$F$4,Perfil_Area!$P$13*RANDBETWEEN(85,115)/100))))</f>
        <v>0</v>
      </c>
    </row>
    <row r="8587" ht="15.0" customHeight="1">
      <c r="A8587" s="45">
        <v>45683.5416666667</v>
      </c>
      <c r="B8587" s="35">
        <v>13.0</v>
      </c>
      <c r="C8587" s="35" t="s">
        <v>128</v>
      </c>
      <c r="D8587" s="36" t="s">
        <v>107</v>
      </c>
      <c r="E8587" s="35" t="s">
        <v>173</v>
      </c>
      <c r="F8587" s="46">
        <f>IF(Cadastro_Cargas!$E$5=0,0,IF(Perfil_Area!$P$15=0,0,MIN(Cadastro_Cargas!$E$5,MAX(Cadastro_Cargas!$F$5,Perfil_Area!$P$15*RANDBETWEEN(85,115)/100))))</f>
        <v>0.196</v>
      </c>
    </row>
    <row r="8588" ht="15.0" customHeight="1">
      <c r="A8588" s="45">
        <v>45683.5416666667</v>
      </c>
      <c r="B8588" s="35">
        <v>13.0</v>
      </c>
      <c r="C8588" s="35" t="s">
        <v>128</v>
      </c>
      <c r="D8588" s="39" t="s">
        <v>31</v>
      </c>
      <c r="E8588" s="35" t="s">
        <v>174</v>
      </c>
      <c r="F8588" s="46">
        <f>IF(Cadastro_Cargas!$E$6=0,0,IF(Perfil_Area!$P$3=0,0,MIN(Cadastro_Cargas!$E$6,MAX(Cadastro_Cargas!$F$6,Perfil_Area!$P$3*RANDBETWEEN(85,115)/100))))</f>
        <v>1.7978</v>
      </c>
    </row>
    <row r="8589" ht="15.0" customHeight="1">
      <c r="A8589" s="45">
        <v>45683.5416666667</v>
      </c>
      <c r="B8589" s="35">
        <v>13.0</v>
      </c>
      <c r="C8589" s="35" t="s">
        <v>128</v>
      </c>
      <c r="D8589" s="40" t="s">
        <v>44</v>
      </c>
      <c r="E8589" s="35" t="s">
        <v>174</v>
      </c>
      <c r="F8589" s="46">
        <f>IF(Cadastro_Cargas!$E$7=0,0,IF(Perfil_Area!$P$5=0,0,MIN(Cadastro_Cargas!$E$7,MAX(Cadastro_Cargas!$F$7,Perfil_Area!$P$5*RANDBETWEEN(85,115)/100))))</f>
        <v>0.354</v>
      </c>
    </row>
    <row r="8590" ht="15.0" customHeight="1">
      <c r="A8590" s="45">
        <v>45683.5416666667</v>
      </c>
      <c r="B8590" s="35">
        <v>13.0</v>
      </c>
      <c r="C8590" s="35" t="s">
        <v>128</v>
      </c>
      <c r="D8590" s="41" t="s">
        <v>56</v>
      </c>
      <c r="E8590" s="35" t="s">
        <v>174</v>
      </c>
      <c r="F8590" s="46">
        <f>IF(Cadastro_Cargas!$E$8=0,0,IF(Perfil_Area!$P$7=0,0,MIN(Cadastro_Cargas!$E$8,MAX(Cadastro_Cargas!$F$8,Perfil_Area!$P$7*RANDBETWEEN(85,115)/100))))</f>
        <v>0</v>
      </c>
    </row>
    <row r="8591" ht="15.0" customHeight="1">
      <c r="A8591" s="45">
        <v>45683.5416666667</v>
      </c>
      <c r="B8591" s="35">
        <v>13.0</v>
      </c>
      <c r="C8591" s="35" t="s">
        <v>129</v>
      </c>
      <c r="D8591" s="36" t="s">
        <v>104</v>
      </c>
      <c r="E8591" s="35" t="s">
        <v>173</v>
      </c>
      <c r="F8591" s="46">
        <f>IF(Cadastro_Cargas!$E$9=0,0,IF(Perfil_Area!$P$10=0,0,MIN(Cadastro_Cargas!$E$9,MAX(Cadastro_Cargas!$F$9,Perfil_Area!$P$10*RANDBETWEEN(85,115)/100))))</f>
        <v>0</v>
      </c>
    </row>
    <row r="8592" ht="15.0" customHeight="1">
      <c r="A8592" s="45">
        <v>45683.5416666667</v>
      </c>
      <c r="B8592" s="35">
        <v>13.0</v>
      </c>
      <c r="C8592" s="35" t="s">
        <v>129</v>
      </c>
      <c r="D8592" s="36" t="s">
        <v>105</v>
      </c>
      <c r="E8592" s="35" t="s">
        <v>173</v>
      </c>
      <c r="F8592" s="46">
        <f>IF(Cadastro_Cargas!$E$10=0,0,IF(Perfil_Area!$P$12=0,0,MIN(Cadastro_Cargas!$E$10,MAX(Cadastro_Cargas!$F$10,Perfil_Area!$P$12*RANDBETWEEN(85,115)/100))))</f>
        <v>0</v>
      </c>
    </row>
    <row r="8593" ht="15.0" customHeight="1">
      <c r="A8593" s="45">
        <v>45683.5416666667</v>
      </c>
      <c r="B8593" s="35">
        <v>13.0</v>
      </c>
      <c r="C8593" s="35" t="s">
        <v>129</v>
      </c>
      <c r="D8593" s="36" t="s">
        <v>106</v>
      </c>
      <c r="E8593" s="35" t="s">
        <v>173</v>
      </c>
      <c r="F8593" s="46">
        <f>IF(Cadastro_Cargas!$E$11=0,0,IF(Perfil_Area!$P$14=0,0,MIN(Cadastro_Cargas!$E$11,MAX(Cadastro_Cargas!$F$11,Perfil_Area!$P$14*RANDBETWEEN(85,115)/100))))</f>
        <v>2.068609213</v>
      </c>
    </row>
    <row r="8594" ht="15.0" customHeight="1">
      <c r="A8594" s="45">
        <v>45683.5416666667</v>
      </c>
      <c r="B8594" s="35">
        <v>13.0</v>
      </c>
      <c r="C8594" s="35" t="s">
        <v>129</v>
      </c>
      <c r="D8594" s="36" t="s">
        <v>107</v>
      </c>
      <c r="E8594" s="35" t="s">
        <v>173</v>
      </c>
      <c r="F8594" s="46">
        <f>IF(Cadastro_Cargas!$E$12=0,0,IF(Perfil_Area!$P$16=0,0,MIN(Cadastro_Cargas!$E$12,MAX(Cadastro_Cargas!$F$12,Perfil_Area!$P$16*RANDBETWEEN(85,115)/100))))</f>
        <v>0.188</v>
      </c>
    </row>
    <row r="8595" ht="15.0" customHeight="1">
      <c r="A8595" s="45">
        <v>45683.5416666667</v>
      </c>
      <c r="B8595" s="35">
        <v>13.0</v>
      </c>
      <c r="C8595" s="35" t="s">
        <v>129</v>
      </c>
      <c r="D8595" s="39" t="s">
        <v>31</v>
      </c>
      <c r="E8595" s="35" t="s">
        <v>174</v>
      </c>
      <c r="F8595" s="46">
        <f>IF(Cadastro_Cargas!$E$13=0,0,IF(Perfil_Area!$P$4=0,0,MIN(Cadastro_Cargas!$E$13,MAX(Cadastro_Cargas!$F$13,Perfil_Area!$P$4*RANDBETWEEN(85,115)/100))))</f>
        <v>3.725</v>
      </c>
    </row>
    <row r="8596" ht="15.0" customHeight="1">
      <c r="A8596" s="45">
        <v>45683.5416666667</v>
      </c>
      <c r="B8596" s="35">
        <v>13.0</v>
      </c>
      <c r="C8596" s="35" t="s">
        <v>129</v>
      </c>
      <c r="D8596" s="40" t="s">
        <v>44</v>
      </c>
      <c r="E8596" s="35" t="s">
        <v>174</v>
      </c>
      <c r="F8596" s="46">
        <f>IF(Cadastro_Cargas!$E$14=0,0,IF(Perfil_Area!$P$6=0,0,MIN(Cadastro_Cargas!$E$14,MAX(Cadastro_Cargas!$F$14,Perfil_Area!$P$6*RANDBETWEEN(85,115)/100))))</f>
        <v>0.514</v>
      </c>
    </row>
    <row r="8597" ht="15.0" customHeight="1">
      <c r="A8597" s="45">
        <v>45683.5416666667</v>
      </c>
      <c r="B8597" s="35">
        <v>13.0</v>
      </c>
      <c r="C8597" s="35" t="s">
        <v>129</v>
      </c>
      <c r="D8597" s="41" t="s">
        <v>56</v>
      </c>
      <c r="E8597" s="35" t="s">
        <v>174</v>
      </c>
      <c r="F8597" s="46">
        <f>IF(Cadastro_Cargas!$E$15=0,0,IF(Perfil_Area!$P$8=0,0,MIN(Cadastro_Cargas!$E$15,MAX(Cadastro_Cargas!$F$15,Perfil_Area!$P$8*RANDBETWEEN(85,115)/100))))</f>
        <v>0</v>
      </c>
    </row>
    <row r="8598" ht="15.0" customHeight="1">
      <c r="A8598" s="45">
        <v>45683.5833333333</v>
      </c>
      <c r="B8598" s="35">
        <v>14.0</v>
      </c>
      <c r="C8598" s="35" t="s">
        <v>128</v>
      </c>
      <c r="D8598" s="36" t="s">
        <v>104</v>
      </c>
      <c r="E8598" s="35" t="s">
        <v>173</v>
      </c>
      <c r="F8598" s="46">
        <f>IF(Cadastro_Cargas!$E$2=0,0,IF(Perfil_Area!$Q$9=0,0,MIN(Cadastro_Cargas!$E$2,MAX(Cadastro_Cargas!$F$2,Perfil_Area!$Q$9*RANDBETWEEN(85,115)/100))))</f>
        <v>0</v>
      </c>
    </row>
    <row r="8599" ht="15.0" customHeight="1">
      <c r="A8599" s="45">
        <v>45683.5833333333</v>
      </c>
      <c r="B8599" s="35">
        <v>14.0</v>
      </c>
      <c r="C8599" s="35" t="s">
        <v>128</v>
      </c>
      <c r="D8599" s="36" t="s">
        <v>105</v>
      </c>
      <c r="E8599" s="35" t="s">
        <v>173</v>
      </c>
      <c r="F8599" s="46">
        <f>IF(Cadastro_Cargas!$E$3=0,0,IF(Perfil_Area!$Q$11=0,0,MIN(Cadastro_Cargas!$E$3,MAX(Cadastro_Cargas!$F$3,Perfil_Area!$Q$11*RANDBETWEEN(85,115)/100))))</f>
        <v>0</v>
      </c>
    </row>
    <row r="8600" ht="15.0" customHeight="1">
      <c r="A8600" s="45">
        <v>45683.5833333333</v>
      </c>
      <c r="B8600" s="35">
        <v>14.0</v>
      </c>
      <c r="C8600" s="35" t="s">
        <v>128</v>
      </c>
      <c r="D8600" s="36" t="s">
        <v>106</v>
      </c>
      <c r="E8600" s="35" t="s">
        <v>173</v>
      </c>
      <c r="F8600" s="46">
        <f>IF(Cadastro_Cargas!$E$4=0,0,IF(Perfil_Area!$Q$13=0,0,MIN(Cadastro_Cargas!$E$4,MAX(Cadastro_Cargas!$F$4,Perfil_Area!$Q$13*RANDBETWEEN(85,115)/100))))</f>
        <v>0</v>
      </c>
    </row>
    <row r="8601" ht="15.0" customHeight="1">
      <c r="A8601" s="45">
        <v>45683.5833333333</v>
      </c>
      <c r="B8601" s="35">
        <v>14.0</v>
      </c>
      <c r="C8601" s="35" t="s">
        <v>128</v>
      </c>
      <c r="D8601" s="36" t="s">
        <v>107</v>
      </c>
      <c r="E8601" s="35" t="s">
        <v>173</v>
      </c>
      <c r="F8601" s="46">
        <f>IF(Cadastro_Cargas!$E$5=0,0,IF(Perfil_Area!$Q$15=0,0,MIN(Cadastro_Cargas!$E$5,MAX(Cadastro_Cargas!$F$5,Perfil_Area!$Q$15*RANDBETWEEN(85,115)/100))))</f>
        <v>0.2</v>
      </c>
    </row>
    <row r="8602" ht="15.0" customHeight="1">
      <c r="A8602" s="45">
        <v>45683.5833333333</v>
      </c>
      <c r="B8602" s="35">
        <v>14.0</v>
      </c>
      <c r="C8602" s="35" t="s">
        <v>128</v>
      </c>
      <c r="D8602" s="39" t="s">
        <v>31</v>
      </c>
      <c r="E8602" s="35" t="s">
        <v>174</v>
      </c>
      <c r="F8602" s="46">
        <f>IF(Cadastro_Cargas!$E$6=0,0,IF(Perfil_Area!$Q$3=0,0,MIN(Cadastro_Cargas!$E$6,MAX(Cadastro_Cargas!$F$6,Perfil_Area!$Q$3*RANDBETWEEN(85,115)/100))))</f>
        <v>2.02</v>
      </c>
    </row>
    <row r="8603" ht="15.0" customHeight="1">
      <c r="A8603" s="45">
        <v>45683.5833333333</v>
      </c>
      <c r="B8603" s="35">
        <v>14.0</v>
      </c>
      <c r="C8603" s="35" t="s">
        <v>128</v>
      </c>
      <c r="D8603" s="40" t="s">
        <v>44</v>
      </c>
      <c r="E8603" s="35" t="s">
        <v>174</v>
      </c>
      <c r="F8603" s="46">
        <f>IF(Cadastro_Cargas!$E$7=0,0,IF(Perfil_Area!$Q$5=0,0,MIN(Cadastro_Cargas!$E$7,MAX(Cadastro_Cargas!$F$7,Perfil_Area!$Q$5*RANDBETWEEN(85,115)/100))))</f>
        <v>0.354</v>
      </c>
    </row>
    <row r="8604" ht="15.0" customHeight="1">
      <c r="A8604" s="45">
        <v>45683.5833333333</v>
      </c>
      <c r="B8604" s="35">
        <v>14.0</v>
      </c>
      <c r="C8604" s="35" t="s">
        <v>128</v>
      </c>
      <c r="D8604" s="41" t="s">
        <v>56</v>
      </c>
      <c r="E8604" s="35" t="s">
        <v>174</v>
      </c>
      <c r="F8604" s="46">
        <f>IF(Cadastro_Cargas!$E$8=0,0,IF(Perfil_Area!$Q$7=0,0,MIN(Cadastro_Cargas!$E$8,MAX(Cadastro_Cargas!$F$8,Perfil_Area!$Q$7*RANDBETWEEN(85,115)/100))))</f>
        <v>0</v>
      </c>
    </row>
    <row r="8605" ht="15.0" customHeight="1">
      <c r="A8605" s="45">
        <v>45683.5833333333</v>
      </c>
      <c r="B8605" s="35">
        <v>14.0</v>
      </c>
      <c r="C8605" s="35" t="s">
        <v>129</v>
      </c>
      <c r="D8605" s="36" t="s">
        <v>104</v>
      </c>
      <c r="E8605" s="35" t="s">
        <v>173</v>
      </c>
      <c r="F8605" s="46">
        <f>IF(Cadastro_Cargas!$E$9=0,0,IF(Perfil_Area!$Q$10=0,0,MIN(Cadastro_Cargas!$E$9,MAX(Cadastro_Cargas!$F$9,Perfil_Area!$Q$10*RANDBETWEEN(85,115)/100))))</f>
        <v>0</v>
      </c>
    </row>
    <row r="8606" ht="15.0" customHeight="1">
      <c r="A8606" s="45">
        <v>45683.5833333333</v>
      </c>
      <c r="B8606" s="35">
        <v>14.0</v>
      </c>
      <c r="C8606" s="35" t="s">
        <v>129</v>
      </c>
      <c r="D8606" s="36" t="s">
        <v>105</v>
      </c>
      <c r="E8606" s="35" t="s">
        <v>173</v>
      </c>
      <c r="F8606" s="46">
        <f>IF(Cadastro_Cargas!$E$10=0,0,IF(Perfil_Area!$Q$12=0,0,MIN(Cadastro_Cargas!$E$10,MAX(Cadastro_Cargas!$F$10,Perfil_Area!$Q$12*RANDBETWEEN(85,115)/100))))</f>
        <v>16.016</v>
      </c>
    </row>
    <row r="8607" ht="15.0" customHeight="1">
      <c r="A8607" s="45">
        <v>45683.5833333333</v>
      </c>
      <c r="B8607" s="35">
        <v>14.0</v>
      </c>
      <c r="C8607" s="35" t="s">
        <v>129</v>
      </c>
      <c r="D8607" s="36" t="s">
        <v>106</v>
      </c>
      <c r="E8607" s="35" t="s">
        <v>173</v>
      </c>
      <c r="F8607" s="46">
        <f>IF(Cadastro_Cargas!$E$11=0,0,IF(Perfil_Area!$Q$14=0,0,MIN(Cadastro_Cargas!$E$11,MAX(Cadastro_Cargas!$F$11,Perfil_Area!$Q$14*RANDBETWEEN(85,115)/100))))</f>
        <v>2.367013373</v>
      </c>
    </row>
    <row r="8608" ht="15.0" customHeight="1">
      <c r="A8608" s="45">
        <v>45683.5833333333</v>
      </c>
      <c r="B8608" s="35">
        <v>14.0</v>
      </c>
      <c r="C8608" s="35" t="s">
        <v>129</v>
      </c>
      <c r="D8608" s="36" t="s">
        <v>107</v>
      </c>
      <c r="E8608" s="35" t="s">
        <v>173</v>
      </c>
      <c r="F8608" s="46">
        <f>IF(Cadastro_Cargas!$E$12=0,0,IF(Perfil_Area!$Q$16=0,0,MIN(Cadastro_Cargas!$E$12,MAX(Cadastro_Cargas!$F$12,Perfil_Area!$Q$16*RANDBETWEEN(85,115)/100))))</f>
        <v>0.182</v>
      </c>
    </row>
    <row r="8609" ht="15.0" customHeight="1">
      <c r="A8609" s="45">
        <v>45683.5833333333</v>
      </c>
      <c r="B8609" s="35">
        <v>14.0</v>
      </c>
      <c r="C8609" s="35" t="s">
        <v>129</v>
      </c>
      <c r="D8609" s="39" t="s">
        <v>31</v>
      </c>
      <c r="E8609" s="35" t="s">
        <v>174</v>
      </c>
      <c r="F8609" s="46">
        <f>IF(Cadastro_Cargas!$E$13=0,0,IF(Perfil_Area!$Q$4=0,0,MIN(Cadastro_Cargas!$E$13,MAX(Cadastro_Cargas!$F$13,Perfil_Area!$Q$4*RANDBETWEEN(85,115)/100))))</f>
        <v>3.427</v>
      </c>
    </row>
    <row r="8610" ht="15.0" customHeight="1">
      <c r="A8610" s="45">
        <v>45683.5833333333</v>
      </c>
      <c r="B8610" s="35">
        <v>14.0</v>
      </c>
      <c r="C8610" s="35" t="s">
        <v>129</v>
      </c>
      <c r="D8610" s="40" t="s">
        <v>44</v>
      </c>
      <c r="E8610" s="35" t="s">
        <v>174</v>
      </c>
      <c r="F8610" s="46">
        <f>IF(Cadastro_Cargas!$E$14=0,0,IF(Perfil_Area!$Q$6=0,0,MIN(Cadastro_Cargas!$E$14,MAX(Cadastro_Cargas!$F$14,Perfil_Area!$Q$6*RANDBETWEEN(85,115)/100))))</f>
        <v>0.514</v>
      </c>
    </row>
    <row r="8611" ht="15.0" customHeight="1">
      <c r="A8611" s="45">
        <v>45683.5833333333</v>
      </c>
      <c r="B8611" s="35">
        <v>14.0</v>
      </c>
      <c r="C8611" s="35" t="s">
        <v>129</v>
      </c>
      <c r="D8611" s="41" t="s">
        <v>56</v>
      </c>
      <c r="E8611" s="35" t="s">
        <v>174</v>
      </c>
      <c r="F8611" s="46">
        <f>IF(Cadastro_Cargas!$E$15=0,0,IF(Perfil_Area!$Q$8=0,0,MIN(Cadastro_Cargas!$E$15,MAX(Cadastro_Cargas!$F$15,Perfil_Area!$Q$8*RANDBETWEEN(85,115)/100))))</f>
        <v>0</v>
      </c>
    </row>
    <row r="8612" ht="15.0" customHeight="1">
      <c r="A8612" s="45">
        <v>45683.625</v>
      </c>
      <c r="B8612" s="35">
        <v>15.0</v>
      </c>
      <c r="C8612" s="35" t="s">
        <v>128</v>
      </c>
      <c r="D8612" s="36" t="s">
        <v>104</v>
      </c>
      <c r="E8612" s="35" t="s">
        <v>173</v>
      </c>
      <c r="F8612" s="46">
        <f>IF(Cadastro_Cargas!$E$2=0,0,IF(Perfil_Area!$R$9=0,0,MIN(Cadastro_Cargas!$E$2,MAX(Cadastro_Cargas!$F$2,Perfil_Area!$R$9*RANDBETWEEN(85,115)/100))))</f>
        <v>0</v>
      </c>
    </row>
    <row r="8613" ht="15.0" customHeight="1">
      <c r="A8613" s="45">
        <v>45683.625</v>
      </c>
      <c r="B8613" s="35">
        <v>15.0</v>
      </c>
      <c r="C8613" s="35" t="s">
        <v>128</v>
      </c>
      <c r="D8613" s="36" t="s">
        <v>105</v>
      </c>
      <c r="E8613" s="35" t="s">
        <v>173</v>
      </c>
      <c r="F8613" s="46">
        <f>IF(Cadastro_Cargas!$E$3=0,0,IF(Perfil_Area!$R$11=0,0,MIN(Cadastro_Cargas!$E$3,MAX(Cadastro_Cargas!$F$3,Perfil_Area!$R$11*RANDBETWEEN(85,115)/100))))</f>
        <v>0</v>
      </c>
    </row>
    <row r="8614" ht="15.0" customHeight="1">
      <c r="A8614" s="45">
        <v>45683.625</v>
      </c>
      <c r="B8614" s="35">
        <v>15.0</v>
      </c>
      <c r="C8614" s="35" t="s">
        <v>128</v>
      </c>
      <c r="D8614" s="36" t="s">
        <v>106</v>
      </c>
      <c r="E8614" s="35" t="s">
        <v>173</v>
      </c>
      <c r="F8614" s="46">
        <f>IF(Cadastro_Cargas!$E$4=0,0,IF(Perfil_Area!$R$13=0,0,MIN(Cadastro_Cargas!$E$4,MAX(Cadastro_Cargas!$F$4,Perfil_Area!$R$13*RANDBETWEEN(85,115)/100))))</f>
        <v>0</v>
      </c>
    </row>
    <row r="8615" ht="15.0" customHeight="1">
      <c r="A8615" s="45">
        <v>45683.625</v>
      </c>
      <c r="B8615" s="35">
        <v>15.0</v>
      </c>
      <c r="C8615" s="35" t="s">
        <v>128</v>
      </c>
      <c r="D8615" s="36" t="s">
        <v>107</v>
      </c>
      <c r="E8615" s="35" t="s">
        <v>173</v>
      </c>
      <c r="F8615" s="46">
        <f>IF(Cadastro_Cargas!$E$5=0,0,IF(Perfil_Area!$R$15=0,0,MIN(Cadastro_Cargas!$E$5,MAX(Cadastro_Cargas!$F$5,Perfil_Area!$R$15*RANDBETWEEN(85,115)/100))))</f>
        <v>0.2</v>
      </c>
    </row>
    <row r="8616" ht="15.0" customHeight="1">
      <c r="A8616" s="45">
        <v>45683.625</v>
      </c>
      <c r="B8616" s="35">
        <v>15.0</v>
      </c>
      <c r="C8616" s="35" t="s">
        <v>128</v>
      </c>
      <c r="D8616" s="39" t="s">
        <v>31</v>
      </c>
      <c r="E8616" s="35" t="s">
        <v>174</v>
      </c>
      <c r="F8616" s="46">
        <f>IF(Cadastro_Cargas!$E$6=0,0,IF(Perfil_Area!$R$3=0,0,MIN(Cadastro_Cargas!$E$6,MAX(Cadastro_Cargas!$F$6,Perfil_Area!$R$3*RANDBETWEEN(85,115)/100))))</f>
        <v>1.8786</v>
      </c>
    </row>
    <row r="8617" ht="15.0" customHeight="1">
      <c r="A8617" s="45">
        <v>45683.625</v>
      </c>
      <c r="B8617" s="35">
        <v>15.0</v>
      </c>
      <c r="C8617" s="35" t="s">
        <v>128</v>
      </c>
      <c r="D8617" s="40" t="s">
        <v>44</v>
      </c>
      <c r="E8617" s="35" t="s">
        <v>174</v>
      </c>
      <c r="F8617" s="46">
        <f>IF(Cadastro_Cargas!$E$7=0,0,IF(Perfil_Area!$R$5=0,0,MIN(Cadastro_Cargas!$E$7,MAX(Cadastro_Cargas!$F$7,Perfil_Area!$R$5*RANDBETWEEN(85,115)/100))))</f>
        <v>0.354</v>
      </c>
    </row>
    <row r="8618" ht="15.0" customHeight="1">
      <c r="A8618" s="45">
        <v>45683.625</v>
      </c>
      <c r="B8618" s="35">
        <v>15.0</v>
      </c>
      <c r="C8618" s="35" t="s">
        <v>128</v>
      </c>
      <c r="D8618" s="41" t="s">
        <v>56</v>
      </c>
      <c r="E8618" s="35" t="s">
        <v>174</v>
      </c>
      <c r="F8618" s="46">
        <f>IF(Cadastro_Cargas!$E$8=0,0,IF(Perfil_Area!$R$7=0,0,MIN(Cadastro_Cargas!$E$8,MAX(Cadastro_Cargas!$F$8,Perfil_Area!$R$7*RANDBETWEEN(85,115)/100))))</f>
        <v>0</v>
      </c>
    </row>
    <row r="8619" ht="15.0" customHeight="1">
      <c r="A8619" s="45">
        <v>45683.625</v>
      </c>
      <c r="B8619" s="35">
        <v>15.0</v>
      </c>
      <c r="C8619" s="35" t="s">
        <v>129</v>
      </c>
      <c r="D8619" s="36" t="s">
        <v>104</v>
      </c>
      <c r="E8619" s="35" t="s">
        <v>173</v>
      </c>
      <c r="F8619" s="46">
        <f>IF(Cadastro_Cargas!$E$9=0,0,IF(Perfil_Area!$R$10=0,0,MIN(Cadastro_Cargas!$E$9,MAX(Cadastro_Cargas!$F$9,Perfil_Area!$R$10*RANDBETWEEN(85,115)/100))))</f>
        <v>0</v>
      </c>
    </row>
    <row r="8620" ht="15.0" customHeight="1">
      <c r="A8620" s="45">
        <v>45683.625</v>
      </c>
      <c r="B8620" s="35">
        <v>15.0</v>
      </c>
      <c r="C8620" s="35" t="s">
        <v>129</v>
      </c>
      <c r="D8620" s="36" t="s">
        <v>105</v>
      </c>
      <c r="E8620" s="35" t="s">
        <v>173</v>
      </c>
      <c r="F8620" s="46">
        <f>IF(Cadastro_Cargas!$E$10=0,0,IF(Perfil_Area!$R$12=0,0,MIN(Cadastro_Cargas!$E$10,MAX(Cadastro_Cargas!$F$10,Perfil_Area!$R$12*RANDBETWEEN(85,115)/100))))</f>
        <v>17.6</v>
      </c>
    </row>
    <row r="8621" ht="15.0" customHeight="1">
      <c r="A8621" s="45">
        <v>45683.625</v>
      </c>
      <c r="B8621" s="35">
        <v>15.0</v>
      </c>
      <c r="C8621" s="35" t="s">
        <v>129</v>
      </c>
      <c r="D8621" s="36" t="s">
        <v>106</v>
      </c>
      <c r="E8621" s="35" t="s">
        <v>173</v>
      </c>
      <c r="F8621" s="46">
        <f>IF(Cadastro_Cargas!$E$11=0,0,IF(Perfil_Area!$R$14=0,0,MIN(Cadastro_Cargas!$E$11,MAX(Cadastro_Cargas!$F$11,Perfil_Area!$R$14*RANDBETWEEN(85,115)/100))))</f>
        <v>2.243580981</v>
      </c>
    </row>
    <row r="8622" ht="15.0" customHeight="1">
      <c r="A8622" s="45">
        <v>45683.625</v>
      </c>
      <c r="B8622" s="35">
        <v>15.0</v>
      </c>
      <c r="C8622" s="35" t="s">
        <v>129</v>
      </c>
      <c r="D8622" s="36" t="s">
        <v>107</v>
      </c>
      <c r="E8622" s="35" t="s">
        <v>173</v>
      </c>
      <c r="F8622" s="46">
        <f>IF(Cadastro_Cargas!$E$12=0,0,IF(Perfil_Area!$R$16=0,0,MIN(Cadastro_Cargas!$E$12,MAX(Cadastro_Cargas!$F$12,Perfil_Area!$R$16*RANDBETWEEN(85,115)/100))))</f>
        <v>0.2</v>
      </c>
    </row>
    <row r="8623" ht="15.0" customHeight="1">
      <c r="A8623" s="45">
        <v>45683.625</v>
      </c>
      <c r="B8623" s="35">
        <v>15.0</v>
      </c>
      <c r="C8623" s="35" t="s">
        <v>129</v>
      </c>
      <c r="D8623" s="39" t="s">
        <v>31</v>
      </c>
      <c r="E8623" s="35" t="s">
        <v>174</v>
      </c>
      <c r="F8623" s="46">
        <f>IF(Cadastro_Cargas!$E$13=0,0,IF(Perfil_Area!$R$4=0,0,MIN(Cadastro_Cargas!$E$13,MAX(Cadastro_Cargas!$F$13,Perfil_Area!$R$4*RANDBETWEEN(85,115)/100))))</f>
        <v>3.278</v>
      </c>
    </row>
    <row r="8624" ht="15.0" customHeight="1">
      <c r="A8624" s="45">
        <v>45683.625</v>
      </c>
      <c r="B8624" s="35">
        <v>15.0</v>
      </c>
      <c r="C8624" s="35" t="s">
        <v>129</v>
      </c>
      <c r="D8624" s="40" t="s">
        <v>44</v>
      </c>
      <c r="E8624" s="35" t="s">
        <v>174</v>
      </c>
      <c r="F8624" s="46">
        <f>IF(Cadastro_Cargas!$E$14=0,0,IF(Perfil_Area!$R$6=0,0,MIN(Cadastro_Cargas!$E$14,MAX(Cadastro_Cargas!$F$14,Perfil_Area!$R$6*RANDBETWEEN(85,115)/100))))</f>
        <v>0.514</v>
      </c>
    </row>
    <row r="8625" ht="15.0" customHeight="1">
      <c r="A8625" s="45">
        <v>45683.625</v>
      </c>
      <c r="B8625" s="35">
        <v>15.0</v>
      </c>
      <c r="C8625" s="35" t="s">
        <v>129</v>
      </c>
      <c r="D8625" s="41" t="s">
        <v>56</v>
      </c>
      <c r="E8625" s="35" t="s">
        <v>174</v>
      </c>
      <c r="F8625" s="46">
        <f>IF(Cadastro_Cargas!$E$15=0,0,IF(Perfil_Area!$R$8=0,0,MIN(Cadastro_Cargas!$E$15,MAX(Cadastro_Cargas!$F$15,Perfil_Area!$R$8*RANDBETWEEN(85,115)/100))))</f>
        <v>0</v>
      </c>
    </row>
    <row r="8626" ht="15.0" customHeight="1">
      <c r="A8626" s="45">
        <v>45683.6666666667</v>
      </c>
      <c r="B8626" s="35">
        <v>16.0</v>
      </c>
      <c r="C8626" s="35" t="s">
        <v>128</v>
      </c>
      <c r="D8626" s="36" t="s">
        <v>104</v>
      </c>
      <c r="E8626" s="35" t="s">
        <v>173</v>
      </c>
      <c r="F8626" s="46">
        <f>IF(Cadastro_Cargas!$E$2=0,0,IF(Perfil_Area!$S$9=0,0,MIN(Cadastro_Cargas!$E$2,MAX(Cadastro_Cargas!$F$2,Perfil_Area!$S$9*RANDBETWEEN(85,115)/100))))</f>
        <v>0</v>
      </c>
    </row>
    <row r="8627" ht="15.0" customHeight="1">
      <c r="A8627" s="45">
        <v>45683.6666666667</v>
      </c>
      <c r="B8627" s="35">
        <v>16.0</v>
      </c>
      <c r="C8627" s="35" t="s">
        <v>128</v>
      </c>
      <c r="D8627" s="36" t="s">
        <v>105</v>
      </c>
      <c r="E8627" s="35" t="s">
        <v>173</v>
      </c>
      <c r="F8627" s="46">
        <f>IF(Cadastro_Cargas!$E$3=0,0,IF(Perfil_Area!$S$11=0,0,MIN(Cadastro_Cargas!$E$3,MAX(Cadastro_Cargas!$F$3,Perfil_Area!$S$11*RANDBETWEEN(85,115)/100))))</f>
        <v>0</v>
      </c>
    </row>
    <row r="8628" ht="15.0" customHeight="1">
      <c r="A8628" s="45">
        <v>45683.6666666667</v>
      </c>
      <c r="B8628" s="35">
        <v>16.0</v>
      </c>
      <c r="C8628" s="35" t="s">
        <v>128</v>
      </c>
      <c r="D8628" s="36" t="s">
        <v>106</v>
      </c>
      <c r="E8628" s="35" t="s">
        <v>173</v>
      </c>
      <c r="F8628" s="46">
        <f>IF(Cadastro_Cargas!$E$4=0,0,IF(Perfil_Area!$S$13=0,0,MIN(Cadastro_Cargas!$E$4,MAX(Cadastro_Cargas!$F$4,Perfil_Area!$S$13*RANDBETWEEN(85,115)/100))))</f>
        <v>0</v>
      </c>
    </row>
    <row r="8629" ht="15.0" customHeight="1">
      <c r="A8629" s="45">
        <v>45683.6666666667</v>
      </c>
      <c r="B8629" s="35">
        <v>16.0</v>
      </c>
      <c r="C8629" s="35" t="s">
        <v>128</v>
      </c>
      <c r="D8629" s="36" t="s">
        <v>107</v>
      </c>
      <c r="E8629" s="35" t="s">
        <v>173</v>
      </c>
      <c r="F8629" s="46">
        <f>IF(Cadastro_Cargas!$E$5=0,0,IF(Perfil_Area!$S$15=0,0,MIN(Cadastro_Cargas!$E$5,MAX(Cadastro_Cargas!$F$5,Perfil_Area!$S$15*RANDBETWEEN(85,115)/100))))</f>
        <v>0.2</v>
      </c>
    </row>
    <row r="8630" ht="15.0" customHeight="1">
      <c r="A8630" s="45">
        <v>45683.6666666667</v>
      </c>
      <c r="B8630" s="35">
        <v>16.0</v>
      </c>
      <c r="C8630" s="35" t="s">
        <v>128</v>
      </c>
      <c r="D8630" s="39" t="s">
        <v>31</v>
      </c>
      <c r="E8630" s="35" t="s">
        <v>174</v>
      </c>
      <c r="F8630" s="46">
        <f>IF(Cadastro_Cargas!$E$6=0,0,IF(Perfil_Area!$S$3=0,0,MIN(Cadastro_Cargas!$E$6,MAX(Cadastro_Cargas!$F$6,Perfil_Area!$S$3*RANDBETWEEN(85,115)/100))))</f>
        <v>2.02</v>
      </c>
    </row>
    <row r="8631" ht="15.0" customHeight="1">
      <c r="A8631" s="45">
        <v>45683.6666666667</v>
      </c>
      <c r="B8631" s="35">
        <v>16.0</v>
      </c>
      <c r="C8631" s="35" t="s">
        <v>128</v>
      </c>
      <c r="D8631" s="40" t="s">
        <v>44</v>
      </c>
      <c r="E8631" s="35" t="s">
        <v>174</v>
      </c>
      <c r="F8631" s="46">
        <f>IF(Cadastro_Cargas!$E$7=0,0,IF(Perfil_Area!$S$5=0,0,MIN(Cadastro_Cargas!$E$7,MAX(Cadastro_Cargas!$F$7,Perfil_Area!$S$5*RANDBETWEEN(85,115)/100))))</f>
        <v>0.29318</v>
      </c>
    </row>
    <row r="8632" ht="15.0" customHeight="1">
      <c r="A8632" s="45">
        <v>45683.6666666667</v>
      </c>
      <c r="B8632" s="35">
        <v>16.0</v>
      </c>
      <c r="C8632" s="35" t="s">
        <v>128</v>
      </c>
      <c r="D8632" s="41" t="s">
        <v>56</v>
      </c>
      <c r="E8632" s="35" t="s">
        <v>174</v>
      </c>
      <c r="F8632" s="46">
        <f>IF(Cadastro_Cargas!$E$8=0,0,IF(Perfil_Area!$S$7=0,0,MIN(Cadastro_Cargas!$E$8,MAX(Cadastro_Cargas!$F$8,Perfil_Area!$S$7*RANDBETWEEN(85,115)/100))))</f>
        <v>0</v>
      </c>
    </row>
    <row r="8633" ht="15.0" customHeight="1">
      <c r="A8633" s="45">
        <v>45683.6666666667</v>
      </c>
      <c r="B8633" s="35">
        <v>16.0</v>
      </c>
      <c r="C8633" s="35" t="s">
        <v>129</v>
      </c>
      <c r="D8633" s="36" t="s">
        <v>104</v>
      </c>
      <c r="E8633" s="35" t="s">
        <v>173</v>
      </c>
      <c r="F8633" s="46">
        <f>IF(Cadastro_Cargas!$E$9=0,0,IF(Perfil_Area!$S$10=0,0,MIN(Cadastro_Cargas!$E$9,MAX(Cadastro_Cargas!$F$9,Perfil_Area!$S$10*RANDBETWEEN(85,115)/100))))</f>
        <v>0</v>
      </c>
    </row>
    <row r="8634" ht="15.0" customHeight="1">
      <c r="A8634" s="45">
        <v>45683.6666666667</v>
      </c>
      <c r="B8634" s="35">
        <v>16.0</v>
      </c>
      <c r="C8634" s="35" t="s">
        <v>129</v>
      </c>
      <c r="D8634" s="36" t="s">
        <v>105</v>
      </c>
      <c r="E8634" s="35" t="s">
        <v>173</v>
      </c>
      <c r="F8634" s="46">
        <f>IF(Cadastro_Cargas!$E$10=0,0,IF(Perfil_Area!$S$12=0,0,MIN(Cadastro_Cargas!$E$10,MAX(Cadastro_Cargas!$F$10,Perfil_Area!$S$12*RANDBETWEEN(85,115)/100))))</f>
        <v>0</v>
      </c>
    </row>
    <row r="8635" ht="15.0" customHeight="1">
      <c r="A8635" s="45">
        <v>45683.6666666667</v>
      </c>
      <c r="B8635" s="35">
        <v>16.0</v>
      </c>
      <c r="C8635" s="35" t="s">
        <v>129</v>
      </c>
      <c r="D8635" s="36" t="s">
        <v>106</v>
      </c>
      <c r="E8635" s="35" t="s">
        <v>173</v>
      </c>
      <c r="F8635" s="46">
        <f>IF(Cadastro_Cargas!$E$11=0,0,IF(Perfil_Area!$S$14=0,0,MIN(Cadastro_Cargas!$E$11,MAX(Cadastro_Cargas!$F$11,Perfil_Area!$S$14*RANDBETWEEN(85,115)/100))))</f>
        <v>2.367013373</v>
      </c>
    </row>
    <row r="8636" ht="15.0" customHeight="1">
      <c r="A8636" s="45">
        <v>45683.6666666667</v>
      </c>
      <c r="B8636" s="35">
        <v>16.0</v>
      </c>
      <c r="C8636" s="35" t="s">
        <v>129</v>
      </c>
      <c r="D8636" s="36" t="s">
        <v>107</v>
      </c>
      <c r="E8636" s="35" t="s">
        <v>173</v>
      </c>
      <c r="F8636" s="46">
        <f>IF(Cadastro_Cargas!$E$12=0,0,IF(Perfil_Area!$S$16=0,0,MIN(Cadastro_Cargas!$E$12,MAX(Cadastro_Cargas!$F$12,Perfil_Area!$S$16*RANDBETWEEN(85,115)/100))))</f>
        <v>0.186</v>
      </c>
    </row>
    <row r="8637" ht="15.0" customHeight="1">
      <c r="A8637" s="45">
        <v>45683.6666666667</v>
      </c>
      <c r="B8637" s="35">
        <v>16.0</v>
      </c>
      <c r="C8637" s="35" t="s">
        <v>129</v>
      </c>
      <c r="D8637" s="39" t="s">
        <v>31</v>
      </c>
      <c r="E8637" s="35" t="s">
        <v>174</v>
      </c>
      <c r="F8637" s="46">
        <f>IF(Cadastro_Cargas!$E$13=0,0,IF(Perfil_Area!$S$4=0,0,MIN(Cadastro_Cargas!$E$13,MAX(Cadastro_Cargas!$F$13,Perfil_Area!$S$4*RANDBETWEEN(85,115)/100))))</f>
        <v>3.725</v>
      </c>
    </row>
    <row r="8638" ht="15.0" customHeight="1">
      <c r="A8638" s="45">
        <v>45683.6666666667</v>
      </c>
      <c r="B8638" s="35">
        <v>16.0</v>
      </c>
      <c r="C8638" s="35" t="s">
        <v>129</v>
      </c>
      <c r="D8638" s="40" t="s">
        <v>44</v>
      </c>
      <c r="E8638" s="35" t="s">
        <v>174</v>
      </c>
      <c r="F8638" s="46">
        <f>IF(Cadastro_Cargas!$E$14=0,0,IF(Perfil_Area!$S$6=0,0,MIN(Cadastro_Cargas!$E$14,MAX(Cadastro_Cargas!$F$14,Perfil_Area!$S$6*RANDBETWEEN(85,115)/100))))</f>
        <v>0.33884</v>
      </c>
    </row>
    <row r="8639" ht="15.0" customHeight="1">
      <c r="A8639" s="45">
        <v>45683.6666666667</v>
      </c>
      <c r="B8639" s="35">
        <v>16.0</v>
      </c>
      <c r="C8639" s="35" t="s">
        <v>129</v>
      </c>
      <c r="D8639" s="41" t="s">
        <v>56</v>
      </c>
      <c r="E8639" s="35" t="s">
        <v>174</v>
      </c>
      <c r="F8639" s="46">
        <f>IF(Cadastro_Cargas!$E$15=0,0,IF(Perfil_Area!$S$8=0,0,MIN(Cadastro_Cargas!$E$15,MAX(Cadastro_Cargas!$F$15,Perfil_Area!$S$8*RANDBETWEEN(85,115)/100))))</f>
        <v>0</v>
      </c>
    </row>
    <row r="8640" ht="15.0" customHeight="1">
      <c r="A8640" s="45">
        <v>45683.7083333333</v>
      </c>
      <c r="B8640" s="35">
        <v>17.0</v>
      </c>
      <c r="C8640" s="35" t="s">
        <v>128</v>
      </c>
      <c r="D8640" s="36" t="s">
        <v>104</v>
      </c>
      <c r="E8640" s="35" t="s">
        <v>173</v>
      </c>
      <c r="F8640" s="46">
        <f>IF(Cadastro_Cargas!$E$2=0,0,IF(Perfil_Area!$T$9=0,0,MIN(Cadastro_Cargas!$E$2,MAX(Cadastro_Cargas!$F$2,Perfil_Area!$T$9*RANDBETWEEN(85,115)/100))))</f>
        <v>0</v>
      </c>
    </row>
    <row r="8641" ht="15.0" customHeight="1">
      <c r="A8641" s="45">
        <v>45683.7083333333</v>
      </c>
      <c r="B8641" s="35">
        <v>17.0</v>
      </c>
      <c r="C8641" s="35" t="s">
        <v>128</v>
      </c>
      <c r="D8641" s="36" t="s">
        <v>105</v>
      </c>
      <c r="E8641" s="35" t="s">
        <v>173</v>
      </c>
      <c r="F8641" s="46">
        <f>IF(Cadastro_Cargas!$E$3=0,0,IF(Perfil_Area!$T$11=0,0,MIN(Cadastro_Cargas!$E$3,MAX(Cadastro_Cargas!$F$3,Perfil_Area!$T$11*RANDBETWEEN(85,115)/100))))</f>
        <v>0</v>
      </c>
    </row>
    <row r="8642" ht="15.0" customHeight="1">
      <c r="A8642" s="45">
        <v>45683.7083333333</v>
      </c>
      <c r="B8642" s="35">
        <v>17.0</v>
      </c>
      <c r="C8642" s="35" t="s">
        <v>128</v>
      </c>
      <c r="D8642" s="36" t="s">
        <v>106</v>
      </c>
      <c r="E8642" s="35" t="s">
        <v>173</v>
      </c>
      <c r="F8642" s="46">
        <f>IF(Cadastro_Cargas!$E$4=0,0,IF(Perfil_Area!$T$13=0,0,MIN(Cadastro_Cargas!$E$4,MAX(Cadastro_Cargas!$F$4,Perfil_Area!$T$13*RANDBETWEEN(85,115)/100))))</f>
        <v>0</v>
      </c>
    </row>
    <row r="8643" ht="15.0" customHeight="1">
      <c r="A8643" s="45">
        <v>45683.7083333333</v>
      </c>
      <c r="B8643" s="35">
        <v>17.0</v>
      </c>
      <c r="C8643" s="35" t="s">
        <v>128</v>
      </c>
      <c r="D8643" s="36" t="s">
        <v>107</v>
      </c>
      <c r="E8643" s="35" t="s">
        <v>173</v>
      </c>
      <c r="F8643" s="46">
        <f>IF(Cadastro_Cargas!$E$5=0,0,IF(Perfil_Area!$T$15=0,0,MIN(Cadastro_Cargas!$E$5,MAX(Cadastro_Cargas!$F$5,Perfil_Area!$T$15*RANDBETWEEN(85,115)/100))))</f>
        <v>0.2</v>
      </c>
    </row>
    <row r="8644" ht="15.0" customHeight="1">
      <c r="A8644" s="45">
        <v>45683.7083333333</v>
      </c>
      <c r="B8644" s="35">
        <v>17.0</v>
      </c>
      <c r="C8644" s="35" t="s">
        <v>128</v>
      </c>
      <c r="D8644" s="39" t="s">
        <v>31</v>
      </c>
      <c r="E8644" s="35" t="s">
        <v>174</v>
      </c>
      <c r="F8644" s="46">
        <f>IF(Cadastro_Cargas!$E$6=0,0,IF(Perfil_Area!$T$3=0,0,MIN(Cadastro_Cargas!$E$6,MAX(Cadastro_Cargas!$F$6,Perfil_Area!$T$3*RANDBETWEEN(85,115)/100))))</f>
        <v>0.606</v>
      </c>
    </row>
    <row r="8645" ht="15.0" customHeight="1">
      <c r="A8645" s="45">
        <v>45683.7083333333</v>
      </c>
      <c r="B8645" s="35">
        <v>17.0</v>
      </c>
      <c r="C8645" s="35" t="s">
        <v>128</v>
      </c>
      <c r="D8645" s="40" t="s">
        <v>44</v>
      </c>
      <c r="E8645" s="35" t="s">
        <v>174</v>
      </c>
      <c r="F8645" s="46">
        <f>IF(Cadastro_Cargas!$E$7=0,0,IF(Perfil_Area!$T$5=0,0,MIN(Cadastro_Cargas!$E$7,MAX(Cadastro_Cargas!$F$7,Perfil_Area!$T$5*RANDBETWEEN(85,115)/100))))</f>
        <v>0.354</v>
      </c>
    </row>
    <row r="8646" ht="15.0" customHeight="1">
      <c r="A8646" s="45">
        <v>45683.7083333333</v>
      </c>
      <c r="B8646" s="35">
        <v>17.0</v>
      </c>
      <c r="C8646" s="35" t="s">
        <v>128</v>
      </c>
      <c r="D8646" s="41" t="s">
        <v>56</v>
      </c>
      <c r="E8646" s="35" t="s">
        <v>174</v>
      </c>
      <c r="F8646" s="46">
        <f>IF(Cadastro_Cargas!$E$8=0,0,IF(Perfil_Area!$T$7=0,0,MIN(Cadastro_Cargas!$E$8,MAX(Cadastro_Cargas!$F$8,Perfil_Area!$T$7*RANDBETWEEN(85,115)/100))))</f>
        <v>0</v>
      </c>
    </row>
    <row r="8647" ht="15.0" customHeight="1">
      <c r="A8647" s="45">
        <v>45683.7083333333</v>
      </c>
      <c r="B8647" s="35">
        <v>17.0</v>
      </c>
      <c r="C8647" s="35" t="s">
        <v>129</v>
      </c>
      <c r="D8647" s="36" t="s">
        <v>104</v>
      </c>
      <c r="E8647" s="35" t="s">
        <v>173</v>
      </c>
      <c r="F8647" s="46">
        <f>IF(Cadastro_Cargas!$E$9=0,0,IF(Perfil_Area!$T$10=0,0,MIN(Cadastro_Cargas!$E$9,MAX(Cadastro_Cargas!$F$9,Perfil_Area!$T$10*RANDBETWEEN(85,115)/100))))</f>
        <v>0</v>
      </c>
    </row>
    <row r="8648" ht="15.0" customHeight="1">
      <c r="A8648" s="45">
        <v>45683.7083333333</v>
      </c>
      <c r="B8648" s="35">
        <v>17.0</v>
      </c>
      <c r="C8648" s="35" t="s">
        <v>129</v>
      </c>
      <c r="D8648" s="36" t="s">
        <v>105</v>
      </c>
      <c r="E8648" s="35" t="s">
        <v>173</v>
      </c>
      <c r="F8648" s="46">
        <f>IF(Cadastro_Cargas!$E$10=0,0,IF(Perfil_Area!$T$12=0,0,MIN(Cadastro_Cargas!$E$10,MAX(Cadastro_Cargas!$F$10,Perfil_Area!$T$12*RANDBETWEEN(85,115)/100))))</f>
        <v>0</v>
      </c>
    </row>
    <row r="8649" ht="15.0" customHeight="1">
      <c r="A8649" s="45">
        <v>45683.7083333333</v>
      </c>
      <c r="B8649" s="35">
        <v>17.0</v>
      </c>
      <c r="C8649" s="35" t="s">
        <v>129</v>
      </c>
      <c r="D8649" s="36" t="s">
        <v>106</v>
      </c>
      <c r="E8649" s="35" t="s">
        <v>173</v>
      </c>
      <c r="F8649" s="46">
        <f>IF(Cadastro_Cargas!$E$11=0,0,IF(Perfil_Area!$T$14=0,0,MIN(Cadastro_Cargas!$E$11,MAX(Cadastro_Cargas!$F$11,Perfil_Area!$T$14*RANDBETWEEN(85,115)/100))))</f>
        <v>2.367013373</v>
      </c>
    </row>
    <row r="8650" ht="15.0" customHeight="1">
      <c r="A8650" s="45">
        <v>45683.7083333333</v>
      </c>
      <c r="B8650" s="35">
        <v>17.0</v>
      </c>
      <c r="C8650" s="35" t="s">
        <v>129</v>
      </c>
      <c r="D8650" s="36" t="s">
        <v>107</v>
      </c>
      <c r="E8650" s="35" t="s">
        <v>173</v>
      </c>
      <c r="F8650" s="46">
        <f>IF(Cadastro_Cargas!$E$12=0,0,IF(Perfil_Area!$T$16=0,0,MIN(Cadastro_Cargas!$E$12,MAX(Cadastro_Cargas!$F$12,Perfil_Area!$T$16*RANDBETWEEN(85,115)/100))))</f>
        <v>0.2</v>
      </c>
    </row>
    <row r="8651" ht="15.0" customHeight="1">
      <c r="A8651" s="45">
        <v>45683.7083333333</v>
      </c>
      <c r="B8651" s="35">
        <v>17.0</v>
      </c>
      <c r="C8651" s="35" t="s">
        <v>129</v>
      </c>
      <c r="D8651" s="39" t="s">
        <v>31</v>
      </c>
      <c r="E8651" s="35" t="s">
        <v>174</v>
      </c>
      <c r="F8651" s="46">
        <f>IF(Cadastro_Cargas!$E$13=0,0,IF(Perfil_Area!$T$4=0,0,MIN(Cadastro_Cargas!$E$13,MAX(Cadastro_Cargas!$F$13,Perfil_Area!$T$4*RANDBETWEEN(85,115)/100))))</f>
        <v>1.1175</v>
      </c>
    </row>
    <row r="8652" ht="15.0" customHeight="1">
      <c r="A8652" s="45">
        <v>45683.7083333333</v>
      </c>
      <c r="B8652" s="35">
        <v>17.0</v>
      </c>
      <c r="C8652" s="35" t="s">
        <v>129</v>
      </c>
      <c r="D8652" s="40" t="s">
        <v>44</v>
      </c>
      <c r="E8652" s="35" t="s">
        <v>174</v>
      </c>
      <c r="F8652" s="46">
        <f>IF(Cadastro_Cargas!$E$14=0,0,IF(Perfil_Area!$T$6=0,0,MIN(Cadastro_Cargas!$E$14,MAX(Cadastro_Cargas!$F$14,Perfil_Area!$T$6*RANDBETWEEN(85,115)/100))))</f>
        <v>0.514</v>
      </c>
    </row>
    <row r="8653" ht="15.0" customHeight="1">
      <c r="A8653" s="45">
        <v>45683.7083333333</v>
      </c>
      <c r="B8653" s="35">
        <v>17.0</v>
      </c>
      <c r="C8653" s="35" t="s">
        <v>129</v>
      </c>
      <c r="D8653" s="41" t="s">
        <v>56</v>
      </c>
      <c r="E8653" s="35" t="s">
        <v>174</v>
      </c>
      <c r="F8653" s="46">
        <f>IF(Cadastro_Cargas!$E$15=0,0,IF(Perfil_Area!$T$8=0,0,MIN(Cadastro_Cargas!$E$15,MAX(Cadastro_Cargas!$F$15,Perfil_Area!$T$8*RANDBETWEEN(85,115)/100))))</f>
        <v>0</v>
      </c>
    </row>
    <row r="8654" ht="15.0" customHeight="1">
      <c r="A8654" s="45">
        <v>45683.75</v>
      </c>
      <c r="B8654" s="35">
        <v>18.0</v>
      </c>
      <c r="C8654" s="35" t="s">
        <v>128</v>
      </c>
      <c r="D8654" s="36" t="s">
        <v>104</v>
      </c>
      <c r="E8654" s="35" t="s">
        <v>173</v>
      </c>
      <c r="F8654" s="46">
        <f>IF(Cadastro_Cargas!$E$2=0,0,IF(Perfil_Area!$U$9=0,0,MIN(Cadastro_Cargas!$E$2,MAX(Cadastro_Cargas!$F$2,Perfil_Area!$U$9*RANDBETWEEN(85,115)/100))))</f>
        <v>0</v>
      </c>
    </row>
    <row r="8655" ht="15.0" customHeight="1">
      <c r="A8655" s="45">
        <v>45683.75</v>
      </c>
      <c r="B8655" s="35">
        <v>18.0</v>
      </c>
      <c r="C8655" s="35" t="s">
        <v>128</v>
      </c>
      <c r="D8655" s="36" t="s">
        <v>105</v>
      </c>
      <c r="E8655" s="35" t="s">
        <v>173</v>
      </c>
      <c r="F8655" s="46">
        <f>IF(Cadastro_Cargas!$E$3=0,0,IF(Perfil_Area!$U$11=0,0,MIN(Cadastro_Cargas!$E$3,MAX(Cadastro_Cargas!$F$3,Perfil_Area!$U$11*RANDBETWEEN(85,115)/100))))</f>
        <v>0</v>
      </c>
    </row>
    <row r="8656" ht="15.0" customHeight="1">
      <c r="A8656" s="45">
        <v>45683.75</v>
      </c>
      <c r="B8656" s="35">
        <v>18.0</v>
      </c>
      <c r="C8656" s="35" t="s">
        <v>128</v>
      </c>
      <c r="D8656" s="36" t="s">
        <v>106</v>
      </c>
      <c r="E8656" s="35" t="s">
        <v>173</v>
      </c>
      <c r="F8656" s="46">
        <f>IF(Cadastro_Cargas!$E$4=0,0,IF(Perfil_Area!$U$13=0,0,MIN(Cadastro_Cargas!$E$4,MAX(Cadastro_Cargas!$F$4,Perfil_Area!$U$13*RANDBETWEEN(85,115)/100))))</f>
        <v>0</v>
      </c>
    </row>
    <row r="8657" ht="15.0" customHeight="1">
      <c r="A8657" s="45">
        <v>45683.75</v>
      </c>
      <c r="B8657" s="35">
        <v>18.0</v>
      </c>
      <c r="C8657" s="35" t="s">
        <v>128</v>
      </c>
      <c r="D8657" s="36" t="s">
        <v>107</v>
      </c>
      <c r="E8657" s="35" t="s">
        <v>173</v>
      </c>
      <c r="F8657" s="46">
        <f>IF(Cadastro_Cargas!$E$5=0,0,IF(Perfil_Area!$U$15=0,0,MIN(Cadastro_Cargas!$E$5,MAX(Cadastro_Cargas!$F$5,Perfil_Area!$U$15*RANDBETWEEN(85,115)/100))))</f>
        <v>0.174</v>
      </c>
    </row>
    <row r="8658" ht="15.0" customHeight="1">
      <c r="A8658" s="45">
        <v>45683.75</v>
      </c>
      <c r="B8658" s="35">
        <v>18.0</v>
      </c>
      <c r="C8658" s="35" t="s">
        <v>128</v>
      </c>
      <c r="D8658" s="39" t="s">
        <v>31</v>
      </c>
      <c r="E8658" s="35" t="s">
        <v>174</v>
      </c>
      <c r="F8658" s="46">
        <f>IF(Cadastro_Cargas!$E$6=0,0,IF(Perfil_Area!$U$3=0,0,MIN(Cadastro_Cargas!$E$6,MAX(Cadastro_Cargas!$F$6,Perfil_Area!$U$3*RANDBETWEEN(85,115)/100))))</f>
        <v>0.606</v>
      </c>
    </row>
    <row r="8659" ht="15.0" customHeight="1">
      <c r="A8659" s="45">
        <v>45683.75</v>
      </c>
      <c r="B8659" s="35">
        <v>18.0</v>
      </c>
      <c r="C8659" s="35" t="s">
        <v>128</v>
      </c>
      <c r="D8659" s="40" t="s">
        <v>44</v>
      </c>
      <c r="E8659" s="35" t="s">
        <v>174</v>
      </c>
      <c r="F8659" s="46">
        <f>IF(Cadastro_Cargas!$E$7=0,0,IF(Perfil_Area!$U$5=0,0,MIN(Cadastro_Cargas!$E$7,MAX(Cadastro_Cargas!$F$7,Perfil_Area!$U$5*RANDBETWEEN(85,115)/100))))</f>
        <v>0.354</v>
      </c>
    </row>
    <row r="8660" ht="15.0" customHeight="1">
      <c r="A8660" s="45">
        <v>45683.75</v>
      </c>
      <c r="B8660" s="35">
        <v>18.0</v>
      </c>
      <c r="C8660" s="35" t="s">
        <v>128</v>
      </c>
      <c r="D8660" s="41" t="s">
        <v>56</v>
      </c>
      <c r="E8660" s="35" t="s">
        <v>174</v>
      </c>
      <c r="F8660" s="46">
        <f>IF(Cadastro_Cargas!$E$8=0,0,IF(Perfil_Area!$U$7=0,0,MIN(Cadastro_Cargas!$E$8,MAX(Cadastro_Cargas!$F$8,Perfil_Area!$U$7*RANDBETWEEN(85,115)/100))))</f>
        <v>0.176</v>
      </c>
    </row>
    <row r="8661" ht="15.0" customHeight="1">
      <c r="A8661" s="45">
        <v>45683.75</v>
      </c>
      <c r="B8661" s="35">
        <v>18.0</v>
      </c>
      <c r="C8661" s="35" t="s">
        <v>129</v>
      </c>
      <c r="D8661" s="36" t="s">
        <v>104</v>
      </c>
      <c r="E8661" s="35" t="s">
        <v>173</v>
      </c>
      <c r="F8661" s="46">
        <f>IF(Cadastro_Cargas!$E$9=0,0,IF(Perfil_Area!$U$10=0,0,MIN(Cadastro_Cargas!$E$9,MAX(Cadastro_Cargas!$F$9,Perfil_Area!$U$10*RANDBETWEEN(85,115)/100))))</f>
        <v>0</v>
      </c>
    </row>
    <row r="8662" ht="15.0" customHeight="1">
      <c r="A8662" s="45">
        <v>45683.75</v>
      </c>
      <c r="B8662" s="35">
        <v>18.0</v>
      </c>
      <c r="C8662" s="35" t="s">
        <v>129</v>
      </c>
      <c r="D8662" s="36" t="s">
        <v>105</v>
      </c>
      <c r="E8662" s="35" t="s">
        <v>173</v>
      </c>
      <c r="F8662" s="46">
        <f>IF(Cadastro_Cargas!$E$10=0,0,IF(Perfil_Area!$U$12=0,0,MIN(Cadastro_Cargas!$E$10,MAX(Cadastro_Cargas!$F$10,Perfil_Area!$U$12*RANDBETWEEN(85,115)/100))))</f>
        <v>0</v>
      </c>
    </row>
    <row r="8663" ht="15.0" customHeight="1">
      <c r="A8663" s="45">
        <v>45683.75</v>
      </c>
      <c r="B8663" s="35">
        <v>18.0</v>
      </c>
      <c r="C8663" s="35" t="s">
        <v>129</v>
      </c>
      <c r="D8663" s="36" t="s">
        <v>106</v>
      </c>
      <c r="E8663" s="35" t="s">
        <v>173</v>
      </c>
      <c r="F8663" s="46">
        <f>IF(Cadastro_Cargas!$E$11=0,0,IF(Perfil_Area!$U$14=0,0,MIN(Cadastro_Cargas!$E$11,MAX(Cadastro_Cargas!$F$11,Perfil_Area!$U$14*RANDBETWEEN(85,115)/100))))</f>
        <v>2.367013373</v>
      </c>
    </row>
    <row r="8664" ht="15.0" customHeight="1">
      <c r="A8664" s="45">
        <v>45683.75</v>
      </c>
      <c r="B8664" s="35">
        <v>18.0</v>
      </c>
      <c r="C8664" s="35" t="s">
        <v>129</v>
      </c>
      <c r="D8664" s="36" t="s">
        <v>107</v>
      </c>
      <c r="E8664" s="35" t="s">
        <v>173</v>
      </c>
      <c r="F8664" s="46">
        <f>IF(Cadastro_Cargas!$E$12=0,0,IF(Perfil_Area!$U$16=0,0,MIN(Cadastro_Cargas!$E$12,MAX(Cadastro_Cargas!$F$12,Perfil_Area!$U$16*RANDBETWEEN(85,115)/100))))</f>
        <v>0.188</v>
      </c>
    </row>
    <row r="8665" ht="15.0" customHeight="1">
      <c r="A8665" s="45">
        <v>45683.75</v>
      </c>
      <c r="B8665" s="35">
        <v>18.0</v>
      </c>
      <c r="C8665" s="35" t="s">
        <v>129</v>
      </c>
      <c r="D8665" s="39" t="s">
        <v>31</v>
      </c>
      <c r="E8665" s="35" t="s">
        <v>174</v>
      </c>
      <c r="F8665" s="46">
        <f>IF(Cadastro_Cargas!$E$13=0,0,IF(Perfil_Area!$U$4=0,0,MIN(Cadastro_Cargas!$E$13,MAX(Cadastro_Cargas!$F$13,Perfil_Area!$U$4*RANDBETWEEN(85,115)/100))))</f>
        <v>1.1175</v>
      </c>
    </row>
    <row r="8666" ht="15.0" customHeight="1">
      <c r="A8666" s="45">
        <v>45683.75</v>
      </c>
      <c r="B8666" s="35">
        <v>18.0</v>
      </c>
      <c r="C8666" s="35" t="s">
        <v>129</v>
      </c>
      <c r="D8666" s="40" t="s">
        <v>44</v>
      </c>
      <c r="E8666" s="35" t="s">
        <v>174</v>
      </c>
      <c r="F8666" s="46">
        <f>IF(Cadastro_Cargas!$E$14=0,0,IF(Perfil_Area!$U$6=0,0,MIN(Cadastro_Cargas!$E$14,MAX(Cadastro_Cargas!$F$14,Perfil_Area!$U$6*RANDBETWEEN(85,115)/100))))</f>
        <v>0.514</v>
      </c>
    </row>
    <row r="8667" ht="15.0" customHeight="1">
      <c r="A8667" s="45">
        <v>45683.75</v>
      </c>
      <c r="B8667" s="35">
        <v>18.0</v>
      </c>
      <c r="C8667" s="35" t="s">
        <v>129</v>
      </c>
      <c r="D8667" s="41" t="s">
        <v>56</v>
      </c>
      <c r="E8667" s="35" t="s">
        <v>174</v>
      </c>
      <c r="F8667" s="46">
        <f>IF(Cadastro_Cargas!$E$15=0,0,IF(Perfil_Area!$U$8=0,0,MIN(Cadastro_Cargas!$E$15,MAX(Cadastro_Cargas!$F$15,Perfil_Area!$U$8*RANDBETWEEN(85,115)/100))))</f>
        <v>0.336</v>
      </c>
    </row>
    <row r="8668" ht="15.0" customHeight="1">
      <c r="A8668" s="45">
        <v>45683.7916666667</v>
      </c>
      <c r="B8668" s="35">
        <v>19.0</v>
      </c>
      <c r="C8668" s="35" t="s">
        <v>128</v>
      </c>
      <c r="D8668" s="36" t="s">
        <v>104</v>
      </c>
      <c r="E8668" s="35" t="s">
        <v>173</v>
      </c>
      <c r="F8668" s="46">
        <f>IF(Cadastro_Cargas!$E$2=0,0,IF(Perfil_Area!$V$9=0,0,MIN(Cadastro_Cargas!$E$2,MAX(Cadastro_Cargas!$F$2,Perfil_Area!$V$9*RANDBETWEEN(85,115)/100))))</f>
        <v>0</v>
      </c>
    </row>
    <row r="8669" ht="15.0" customHeight="1">
      <c r="A8669" s="45">
        <v>45683.7916666667</v>
      </c>
      <c r="B8669" s="35">
        <v>19.0</v>
      </c>
      <c r="C8669" s="35" t="s">
        <v>128</v>
      </c>
      <c r="D8669" s="36" t="s">
        <v>105</v>
      </c>
      <c r="E8669" s="35" t="s">
        <v>173</v>
      </c>
      <c r="F8669" s="46">
        <f>IF(Cadastro_Cargas!$E$3=0,0,IF(Perfil_Area!$V$11=0,0,MIN(Cadastro_Cargas!$E$3,MAX(Cadastro_Cargas!$F$3,Perfil_Area!$V$11*RANDBETWEEN(85,115)/100))))</f>
        <v>0</v>
      </c>
    </row>
    <row r="8670" ht="15.0" customHeight="1">
      <c r="A8670" s="45">
        <v>45683.7916666667</v>
      </c>
      <c r="B8670" s="35">
        <v>19.0</v>
      </c>
      <c r="C8670" s="35" t="s">
        <v>128</v>
      </c>
      <c r="D8670" s="36" t="s">
        <v>106</v>
      </c>
      <c r="E8670" s="35" t="s">
        <v>173</v>
      </c>
      <c r="F8670" s="46">
        <f>IF(Cadastro_Cargas!$E$4=0,0,IF(Perfil_Area!$V$13=0,0,MIN(Cadastro_Cargas!$E$4,MAX(Cadastro_Cargas!$F$4,Perfil_Area!$V$13*RANDBETWEEN(85,115)/100))))</f>
        <v>0</v>
      </c>
    </row>
    <row r="8671" ht="15.0" customHeight="1">
      <c r="A8671" s="45">
        <v>45683.7916666667</v>
      </c>
      <c r="B8671" s="35">
        <v>19.0</v>
      </c>
      <c r="C8671" s="35" t="s">
        <v>128</v>
      </c>
      <c r="D8671" s="36" t="s">
        <v>107</v>
      </c>
      <c r="E8671" s="35" t="s">
        <v>173</v>
      </c>
      <c r="F8671" s="46">
        <f>IF(Cadastro_Cargas!$E$5=0,0,IF(Perfil_Area!$V$15=0,0,MIN(Cadastro_Cargas!$E$5,MAX(Cadastro_Cargas!$F$5,Perfil_Area!$V$15*RANDBETWEEN(85,115)/100))))</f>
        <v>0.198</v>
      </c>
    </row>
    <row r="8672" ht="15.0" customHeight="1">
      <c r="A8672" s="45">
        <v>45683.7916666667</v>
      </c>
      <c r="B8672" s="35">
        <v>19.0</v>
      </c>
      <c r="C8672" s="35" t="s">
        <v>128</v>
      </c>
      <c r="D8672" s="39" t="s">
        <v>31</v>
      </c>
      <c r="E8672" s="35" t="s">
        <v>174</v>
      </c>
      <c r="F8672" s="46">
        <f>IF(Cadastro_Cargas!$E$6=0,0,IF(Perfil_Area!$V$3=0,0,MIN(Cadastro_Cargas!$E$6,MAX(Cadastro_Cargas!$F$6,Perfil_Area!$V$3*RANDBETWEEN(85,115)/100))))</f>
        <v>0.606</v>
      </c>
    </row>
    <row r="8673" ht="15.0" customHeight="1">
      <c r="A8673" s="45">
        <v>45683.7916666667</v>
      </c>
      <c r="B8673" s="35">
        <v>19.0</v>
      </c>
      <c r="C8673" s="35" t="s">
        <v>128</v>
      </c>
      <c r="D8673" s="40" t="s">
        <v>44</v>
      </c>
      <c r="E8673" s="35" t="s">
        <v>174</v>
      </c>
      <c r="F8673" s="46">
        <f>IF(Cadastro_Cargas!$E$7=0,0,IF(Perfil_Area!$V$5=0,0,MIN(Cadastro_Cargas!$E$7,MAX(Cadastro_Cargas!$F$7,Perfil_Area!$V$5*RANDBETWEEN(85,115)/100))))</f>
        <v>0.354</v>
      </c>
    </row>
    <row r="8674" ht="15.0" customHeight="1">
      <c r="A8674" s="45">
        <v>45683.7916666667</v>
      </c>
      <c r="B8674" s="35">
        <v>19.0</v>
      </c>
      <c r="C8674" s="35" t="s">
        <v>128</v>
      </c>
      <c r="D8674" s="41" t="s">
        <v>56</v>
      </c>
      <c r="E8674" s="35" t="s">
        <v>174</v>
      </c>
      <c r="F8674" s="46">
        <f>IF(Cadastro_Cargas!$E$8=0,0,IF(Perfil_Area!$V$7=0,0,MIN(Cadastro_Cargas!$E$8,MAX(Cadastro_Cargas!$F$8,Perfil_Area!$V$7*RANDBETWEEN(85,115)/100))))</f>
        <v>0.176</v>
      </c>
    </row>
    <row r="8675" ht="15.0" customHeight="1">
      <c r="A8675" s="45">
        <v>45683.7916666667</v>
      </c>
      <c r="B8675" s="35">
        <v>19.0</v>
      </c>
      <c r="C8675" s="35" t="s">
        <v>129</v>
      </c>
      <c r="D8675" s="36" t="s">
        <v>104</v>
      </c>
      <c r="E8675" s="35" t="s">
        <v>173</v>
      </c>
      <c r="F8675" s="46">
        <f>IF(Cadastro_Cargas!$E$9=0,0,IF(Perfil_Area!$V$10=0,0,MIN(Cadastro_Cargas!$E$9,MAX(Cadastro_Cargas!$F$9,Perfil_Area!$V$10*RANDBETWEEN(85,115)/100))))</f>
        <v>0</v>
      </c>
    </row>
    <row r="8676" ht="15.0" customHeight="1">
      <c r="A8676" s="45">
        <v>45683.7916666667</v>
      </c>
      <c r="B8676" s="35">
        <v>19.0</v>
      </c>
      <c r="C8676" s="35" t="s">
        <v>129</v>
      </c>
      <c r="D8676" s="36" t="s">
        <v>105</v>
      </c>
      <c r="E8676" s="35" t="s">
        <v>173</v>
      </c>
      <c r="F8676" s="46">
        <f>IF(Cadastro_Cargas!$E$10=0,0,IF(Perfil_Area!$V$12=0,0,MIN(Cadastro_Cargas!$E$10,MAX(Cadastro_Cargas!$F$10,Perfil_Area!$V$12*RANDBETWEEN(85,115)/100))))</f>
        <v>0</v>
      </c>
    </row>
    <row r="8677" ht="15.0" customHeight="1">
      <c r="A8677" s="45">
        <v>45683.7916666667</v>
      </c>
      <c r="B8677" s="35">
        <v>19.0</v>
      </c>
      <c r="C8677" s="35" t="s">
        <v>129</v>
      </c>
      <c r="D8677" s="36" t="s">
        <v>106</v>
      </c>
      <c r="E8677" s="35" t="s">
        <v>173</v>
      </c>
      <c r="F8677" s="46">
        <f>IF(Cadastro_Cargas!$E$11=0,0,IF(Perfil_Area!$V$14=0,0,MIN(Cadastro_Cargas!$E$11,MAX(Cadastro_Cargas!$F$11,Perfil_Area!$V$14*RANDBETWEEN(85,115)/100))))</f>
        <v>2.367013373</v>
      </c>
    </row>
    <row r="8678" ht="15.0" customHeight="1">
      <c r="A8678" s="45">
        <v>45683.7916666667</v>
      </c>
      <c r="B8678" s="35">
        <v>19.0</v>
      </c>
      <c r="C8678" s="35" t="s">
        <v>129</v>
      </c>
      <c r="D8678" s="36" t="s">
        <v>107</v>
      </c>
      <c r="E8678" s="35" t="s">
        <v>173</v>
      </c>
      <c r="F8678" s="46">
        <f>IF(Cadastro_Cargas!$E$12=0,0,IF(Perfil_Area!$V$16=0,0,MIN(Cadastro_Cargas!$E$12,MAX(Cadastro_Cargas!$F$12,Perfil_Area!$V$16*RANDBETWEEN(85,115)/100))))</f>
        <v>0.2</v>
      </c>
    </row>
    <row r="8679" ht="15.0" customHeight="1">
      <c r="A8679" s="45">
        <v>45683.7916666667</v>
      </c>
      <c r="B8679" s="35">
        <v>19.0</v>
      </c>
      <c r="C8679" s="35" t="s">
        <v>129</v>
      </c>
      <c r="D8679" s="39" t="s">
        <v>31</v>
      </c>
      <c r="E8679" s="35" t="s">
        <v>174</v>
      </c>
      <c r="F8679" s="46">
        <f>IF(Cadastro_Cargas!$E$13=0,0,IF(Perfil_Area!$V$4=0,0,MIN(Cadastro_Cargas!$E$13,MAX(Cadastro_Cargas!$F$13,Perfil_Area!$V$4*RANDBETWEEN(85,115)/100))))</f>
        <v>1.1175</v>
      </c>
    </row>
    <row r="8680" ht="15.0" customHeight="1">
      <c r="A8680" s="45">
        <v>45683.7916666667</v>
      </c>
      <c r="B8680" s="35">
        <v>19.0</v>
      </c>
      <c r="C8680" s="35" t="s">
        <v>129</v>
      </c>
      <c r="D8680" s="40" t="s">
        <v>44</v>
      </c>
      <c r="E8680" s="35" t="s">
        <v>174</v>
      </c>
      <c r="F8680" s="46">
        <f>IF(Cadastro_Cargas!$E$14=0,0,IF(Perfil_Area!$V$6=0,0,MIN(Cadastro_Cargas!$E$14,MAX(Cadastro_Cargas!$F$14,Perfil_Area!$V$6*RANDBETWEEN(85,115)/100))))</f>
        <v>0.514</v>
      </c>
    </row>
    <row r="8681" ht="15.0" customHeight="1">
      <c r="A8681" s="45">
        <v>45683.7916666667</v>
      </c>
      <c r="B8681" s="35">
        <v>19.0</v>
      </c>
      <c r="C8681" s="35" t="s">
        <v>129</v>
      </c>
      <c r="D8681" s="41" t="s">
        <v>56</v>
      </c>
      <c r="E8681" s="35" t="s">
        <v>174</v>
      </c>
      <c r="F8681" s="46">
        <f>IF(Cadastro_Cargas!$E$15=0,0,IF(Perfil_Area!$V$8=0,0,MIN(Cadastro_Cargas!$E$15,MAX(Cadastro_Cargas!$F$15,Perfil_Area!$V$8*RANDBETWEEN(85,115)/100))))</f>
        <v>0.336</v>
      </c>
    </row>
    <row r="8682" ht="15.0" customHeight="1">
      <c r="A8682" s="45">
        <v>45683.8333333333</v>
      </c>
      <c r="B8682" s="35">
        <v>20.0</v>
      </c>
      <c r="C8682" s="35" t="s">
        <v>128</v>
      </c>
      <c r="D8682" s="36" t="s">
        <v>104</v>
      </c>
      <c r="E8682" s="35" t="s">
        <v>173</v>
      </c>
      <c r="F8682" s="46">
        <f>IF(Cadastro_Cargas!$E$2=0,0,IF(Perfil_Area!$W$9=0,0,MIN(Cadastro_Cargas!$E$2,MAX(Cadastro_Cargas!$F$2,Perfil_Area!$W$9*RANDBETWEEN(85,115)/100))))</f>
        <v>3.84</v>
      </c>
    </row>
    <row r="8683" ht="15.0" customHeight="1">
      <c r="A8683" s="45">
        <v>45683.8333333333</v>
      </c>
      <c r="B8683" s="35">
        <v>20.0</v>
      </c>
      <c r="C8683" s="35" t="s">
        <v>128</v>
      </c>
      <c r="D8683" s="36" t="s">
        <v>105</v>
      </c>
      <c r="E8683" s="35" t="s">
        <v>173</v>
      </c>
      <c r="F8683" s="46">
        <f>IF(Cadastro_Cargas!$E$3=0,0,IF(Perfil_Area!$W$11=0,0,MIN(Cadastro_Cargas!$E$3,MAX(Cadastro_Cargas!$F$3,Perfil_Area!$W$11*RANDBETWEEN(85,115)/100))))</f>
        <v>0</v>
      </c>
    </row>
    <row r="8684" ht="15.0" customHeight="1">
      <c r="A8684" s="45">
        <v>45683.8333333333</v>
      </c>
      <c r="B8684" s="35">
        <v>20.0</v>
      </c>
      <c r="C8684" s="35" t="s">
        <v>128</v>
      </c>
      <c r="D8684" s="36" t="s">
        <v>106</v>
      </c>
      <c r="E8684" s="35" t="s">
        <v>173</v>
      </c>
      <c r="F8684" s="46">
        <f>IF(Cadastro_Cargas!$E$4=0,0,IF(Perfil_Area!$W$13=0,0,MIN(Cadastro_Cargas!$E$4,MAX(Cadastro_Cargas!$F$4,Perfil_Area!$W$13*RANDBETWEEN(85,115)/100))))</f>
        <v>0</v>
      </c>
    </row>
    <row r="8685" ht="15.0" customHeight="1">
      <c r="A8685" s="45">
        <v>45683.8333333333</v>
      </c>
      <c r="B8685" s="35">
        <v>20.0</v>
      </c>
      <c r="C8685" s="35" t="s">
        <v>128</v>
      </c>
      <c r="D8685" s="36" t="s">
        <v>107</v>
      </c>
      <c r="E8685" s="35" t="s">
        <v>173</v>
      </c>
      <c r="F8685" s="46">
        <f>IF(Cadastro_Cargas!$E$5=0,0,IF(Perfil_Area!$W$15=0,0,MIN(Cadastro_Cargas!$E$5,MAX(Cadastro_Cargas!$F$5,Perfil_Area!$W$15*RANDBETWEEN(85,115)/100))))</f>
        <v>0.18</v>
      </c>
    </row>
    <row r="8686" ht="15.0" customHeight="1">
      <c r="A8686" s="45">
        <v>45683.8333333333</v>
      </c>
      <c r="B8686" s="35">
        <v>20.0</v>
      </c>
      <c r="C8686" s="35" t="s">
        <v>128</v>
      </c>
      <c r="D8686" s="39" t="s">
        <v>31</v>
      </c>
      <c r="E8686" s="35" t="s">
        <v>174</v>
      </c>
      <c r="F8686" s="46">
        <f>IF(Cadastro_Cargas!$E$6=0,0,IF(Perfil_Area!$W$3=0,0,MIN(Cadastro_Cargas!$E$6,MAX(Cadastro_Cargas!$F$6,Perfil_Area!$W$3*RANDBETWEEN(85,115)/100))))</f>
        <v>0.606</v>
      </c>
    </row>
    <row r="8687" ht="15.0" customHeight="1">
      <c r="A8687" s="45">
        <v>45683.8333333333</v>
      </c>
      <c r="B8687" s="35">
        <v>20.0</v>
      </c>
      <c r="C8687" s="35" t="s">
        <v>128</v>
      </c>
      <c r="D8687" s="40" t="s">
        <v>44</v>
      </c>
      <c r="E8687" s="35" t="s">
        <v>174</v>
      </c>
      <c r="F8687" s="46">
        <f>IF(Cadastro_Cargas!$E$7=0,0,IF(Perfil_Area!$W$5=0,0,MIN(Cadastro_Cargas!$E$7,MAX(Cadastro_Cargas!$F$7,Perfil_Area!$W$5*RANDBETWEEN(85,115)/100))))</f>
        <v>0.28574</v>
      </c>
    </row>
    <row r="8688" ht="15.0" customHeight="1">
      <c r="A8688" s="45">
        <v>45683.8333333333</v>
      </c>
      <c r="B8688" s="35">
        <v>20.0</v>
      </c>
      <c r="C8688" s="35" t="s">
        <v>128</v>
      </c>
      <c r="D8688" s="41" t="s">
        <v>56</v>
      </c>
      <c r="E8688" s="35" t="s">
        <v>174</v>
      </c>
      <c r="F8688" s="46">
        <f>IF(Cadastro_Cargas!$E$8=0,0,IF(Perfil_Area!$W$7=0,0,MIN(Cadastro_Cargas!$E$8,MAX(Cadastro_Cargas!$F$8,Perfil_Area!$W$7*RANDBETWEEN(85,115)/100))))</f>
        <v>0.176</v>
      </c>
    </row>
    <row r="8689" ht="15.0" customHeight="1">
      <c r="A8689" s="45">
        <v>45683.8333333333</v>
      </c>
      <c r="B8689" s="35">
        <v>20.0</v>
      </c>
      <c r="C8689" s="35" t="s">
        <v>129</v>
      </c>
      <c r="D8689" s="36" t="s">
        <v>104</v>
      </c>
      <c r="E8689" s="35" t="s">
        <v>173</v>
      </c>
      <c r="F8689" s="46">
        <f>IF(Cadastro_Cargas!$E$9=0,0,IF(Perfil_Area!$W$10=0,0,MIN(Cadastro_Cargas!$E$9,MAX(Cadastro_Cargas!$F$9,Perfil_Area!$W$10*RANDBETWEEN(85,115)/100))))</f>
        <v>7.68</v>
      </c>
    </row>
    <row r="8690" ht="15.0" customHeight="1">
      <c r="A8690" s="45">
        <v>45683.8333333333</v>
      </c>
      <c r="B8690" s="35">
        <v>20.0</v>
      </c>
      <c r="C8690" s="35" t="s">
        <v>129</v>
      </c>
      <c r="D8690" s="36" t="s">
        <v>105</v>
      </c>
      <c r="E8690" s="35" t="s">
        <v>173</v>
      </c>
      <c r="F8690" s="46">
        <f>IF(Cadastro_Cargas!$E$10=0,0,IF(Perfil_Area!$W$12=0,0,MIN(Cadastro_Cargas!$E$10,MAX(Cadastro_Cargas!$F$10,Perfil_Area!$W$12*RANDBETWEEN(85,115)/100))))</f>
        <v>17.6</v>
      </c>
    </row>
    <row r="8691" ht="15.0" customHeight="1">
      <c r="A8691" s="45">
        <v>45683.8333333333</v>
      </c>
      <c r="B8691" s="35">
        <v>20.0</v>
      </c>
      <c r="C8691" s="35" t="s">
        <v>129</v>
      </c>
      <c r="D8691" s="36" t="s">
        <v>106</v>
      </c>
      <c r="E8691" s="35" t="s">
        <v>173</v>
      </c>
      <c r="F8691" s="46">
        <f>IF(Cadastro_Cargas!$E$11=0,0,IF(Perfil_Area!$W$14=0,0,MIN(Cadastro_Cargas!$E$11,MAX(Cadastro_Cargas!$F$11,Perfil_Area!$W$14*RANDBETWEEN(85,115)/100))))</f>
        <v>2.107738484</v>
      </c>
    </row>
    <row r="8692" ht="15.0" customHeight="1">
      <c r="A8692" s="45">
        <v>45683.8333333333</v>
      </c>
      <c r="B8692" s="35">
        <v>20.0</v>
      </c>
      <c r="C8692" s="35" t="s">
        <v>129</v>
      </c>
      <c r="D8692" s="36" t="s">
        <v>107</v>
      </c>
      <c r="E8692" s="35" t="s">
        <v>173</v>
      </c>
      <c r="F8692" s="46">
        <f>IF(Cadastro_Cargas!$E$12=0,0,IF(Perfil_Area!$W$16=0,0,MIN(Cadastro_Cargas!$E$12,MAX(Cadastro_Cargas!$F$12,Perfil_Area!$W$16*RANDBETWEEN(85,115)/100))))</f>
        <v>0.2</v>
      </c>
    </row>
    <row r="8693" ht="15.0" customHeight="1">
      <c r="A8693" s="45">
        <v>45683.8333333333</v>
      </c>
      <c r="B8693" s="35">
        <v>20.0</v>
      </c>
      <c r="C8693" s="35" t="s">
        <v>129</v>
      </c>
      <c r="D8693" s="39" t="s">
        <v>31</v>
      </c>
      <c r="E8693" s="35" t="s">
        <v>174</v>
      </c>
      <c r="F8693" s="46">
        <f>IF(Cadastro_Cargas!$E$13=0,0,IF(Perfil_Area!$W$4=0,0,MIN(Cadastro_Cargas!$E$13,MAX(Cadastro_Cargas!$F$13,Perfil_Area!$W$4*RANDBETWEEN(85,115)/100))))</f>
        <v>1.1175</v>
      </c>
    </row>
    <row r="8694" ht="15.0" customHeight="1">
      <c r="A8694" s="45">
        <v>45683.8333333333</v>
      </c>
      <c r="B8694" s="35">
        <v>20.0</v>
      </c>
      <c r="C8694" s="35" t="s">
        <v>129</v>
      </c>
      <c r="D8694" s="40" t="s">
        <v>44</v>
      </c>
      <c r="E8694" s="35" t="s">
        <v>174</v>
      </c>
      <c r="F8694" s="46">
        <f>IF(Cadastro_Cargas!$E$14=0,0,IF(Perfil_Area!$W$6=0,0,MIN(Cadastro_Cargas!$E$14,MAX(Cadastro_Cargas!$F$14,Perfil_Area!$W$6*RANDBETWEEN(85,115)/100))))</f>
        <v>0.42222</v>
      </c>
    </row>
    <row r="8695" ht="15.0" customHeight="1">
      <c r="A8695" s="45">
        <v>45683.8333333333</v>
      </c>
      <c r="B8695" s="35">
        <v>20.0</v>
      </c>
      <c r="C8695" s="35" t="s">
        <v>129</v>
      </c>
      <c r="D8695" s="41" t="s">
        <v>56</v>
      </c>
      <c r="E8695" s="35" t="s">
        <v>174</v>
      </c>
      <c r="F8695" s="46">
        <f>IF(Cadastro_Cargas!$E$15=0,0,IF(Perfil_Area!$W$8=0,0,MIN(Cadastro_Cargas!$E$15,MAX(Cadastro_Cargas!$F$15,Perfil_Area!$W$8*RANDBETWEEN(85,115)/100))))</f>
        <v>0.336</v>
      </c>
    </row>
    <row r="8696" ht="15.0" customHeight="1">
      <c r="A8696" s="45">
        <v>45683.875</v>
      </c>
      <c r="B8696" s="35">
        <v>21.0</v>
      </c>
      <c r="C8696" s="35" t="s">
        <v>128</v>
      </c>
      <c r="D8696" s="36" t="s">
        <v>104</v>
      </c>
      <c r="E8696" s="35" t="s">
        <v>173</v>
      </c>
      <c r="F8696" s="46">
        <f>IF(Cadastro_Cargas!$E$2=0,0,IF(Perfil_Area!$X$9=0,0,MIN(Cadastro_Cargas!$E$2,MAX(Cadastro_Cargas!$F$2,Perfil_Area!$X$9*RANDBETWEEN(85,115)/100))))</f>
        <v>3.84</v>
      </c>
    </row>
    <row r="8697" ht="15.0" customHeight="1">
      <c r="A8697" s="45">
        <v>45683.875</v>
      </c>
      <c r="B8697" s="35">
        <v>21.0</v>
      </c>
      <c r="C8697" s="35" t="s">
        <v>128</v>
      </c>
      <c r="D8697" s="36" t="s">
        <v>105</v>
      </c>
      <c r="E8697" s="35" t="s">
        <v>173</v>
      </c>
      <c r="F8697" s="46">
        <f>IF(Cadastro_Cargas!$E$3=0,0,IF(Perfil_Area!$X$11=0,0,MIN(Cadastro_Cargas!$E$3,MAX(Cadastro_Cargas!$F$3,Perfil_Area!$X$11*RANDBETWEEN(85,115)/100))))</f>
        <v>0</v>
      </c>
    </row>
    <row r="8698" ht="15.0" customHeight="1">
      <c r="A8698" s="45">
        <v>45683.875</v>
      </c>
      <c r="B8698" s="35">
        <v>21.0</v>
      </c>
      <c r="C8698" s="35" t="s">
        <v>128</v>
      </c>
      <c r="D8698" s="36" t="s">
        <v>106</v>
      </c>
      <c r="E8698" s="35" t="s">
        <v>173</v>
      </c>
      <c r="F8698" s="46">
        <f>IF(Cadastro_Cargas!$E$4=0,0,IF(Perfil_Area!$X$13=0,0,MIN(Cadastro_Cargas!$E$4,MAX(Cadastro_Cargas!$F$4,Perfil_Area!$X$13*RANDBETWEEN(85,115)/100))))</f>
        <v>0</v>
      </c>
    </row>
    <row r="8699" ht="15.0" customHeight="1">
      <c r="A8699" s="45">
        <v>45683.875</v>
      </c>
      <c r="B8699" s="35">
        <v>21.0</v>
      </c>
      <c r="C8699" s="35" t="s">
        <v>128</v>
      </c>
      <c r="D8699" s="36" t="s">
        <v>107</v>
      </c>
      <c r="E8699" s="35" t="s">
        <v>173</v>
      </c>
      <c r="F8699" s="46">
        <f>IF(Cadastro_Cargas!$E$5=0,0,IF(Perfil_Area!$X$15=0,0,MIN(Cadastro_Cargas!$E$5,MAX(Cadastro_Cargas!$F$5,Perfil_Area!$X$15*RANDBETWEEN(85,115)/100))))</f>
        <v>0.2</v>
      </c>
    </row>
    <row r="8700" ht="15.0" customHeight="1">
      <c r="A8700" s="45">
        <v>45683.875</v>
      </c>
      <c r="B8700" s="35">
        <v>21.0</v>
      </c>
      <c r="C8700" s="35" t="s">
        <v>128</v>
      </c>
      <c r="D8700" s="39" t="s">
        <v>31</v>
      </c>
      <c r="E8700" s="35" t="s">
        <v>174</v>
      </c>
      <c r="F8700" s="46">
        <f>IF(Cadastro_Cargas!$E$6=0,0,IF(Perfil_Area!$X$3=0,0,MIN(Cadastro_Cargas!$E$6,MAX(Cadastro_Cargas!$F$6,Perfil_Area!$X$3*RANDBETWEEN(85,115)/100))))</f>
        <v>0.606</v>
      </c>
    </row>
    <row r="8701" ht="15.0" customHeight="1">
      <c r="A8701" s="45">
        <v>45683.875</v>
      </c>
      <c r="B8701" s="35">
        <v>21.0</v>
      </c>
      <c r="C8701" s="35" t="s">
        <v>128</v>
      </c>
      <c r="D8701" s="40" t="s">
        <v>44</v>
      </c>
      <c r="E8701" s="35" t="s">
        <v>174</v>
      </c>
      <c r="F8701" s="46">
        <f>IF(Cadastro_Cargas!$E$7=0,0,IF(Perfil_Area!$X$5=0,0,MIN(Cadastro_Cargas!$E$7,MAX(Cadastro_Cargas!$F$7,Perfil_Area!$X$5*RANDBETWEEN(85,115)/100))))</f>
        <v>0.2877</v>
      </c>
    </row>
    <row r="8702" ht="15.0" customHeight="1">
      <c r="A8702" s="45">
        <v>45683.875</v>
      </c>
      <c r="B8702" s="35">
        <v>21.0</v>
      </c>
      <c r="C8702" s="35" t="s">
        <v>128</v>
      </c>
      <c r="D8702" s="41" t="s">
        <v>56</v>
      </c>
      <c r="E8702" s="35" t="s">
        <v>174</v>
      </c>
      <c r="F8702" s="46">
        <f>IF(Cadastro_Cargas!$E$8=0,0,IF(Perfil_Area!$X$7=0,0,MIN(Cadastro_Cargas!$E$8,MAX(Cadastro_Cargas!$F$8,Perfil_Area!$X$7*RANDBETWEEN(85,115)/100))))</f>
        <v>0.176</v>
      </c>
    </row>
    <row r="8703" ht="15.0" customHeight="1">
      <c r="A8703" s="45">
        <v>45683.875</v>
      </c>
      <c r="B8703" s="35">
        <v>21.0</v>
      </c>
      <c r="C8703" s="35" t="s">
        <v>129</v>
      </c>
      <c r="D8703" s="36" t="s">
        <v>104</v>
      </c>
      <c r="E8703" s="35" t="s">
        <v>173</v>
      </c>
      <c r="F8703" s="46">
        <f>IF(Cadastro_Cargas!$E$9=0,0,IF(Perfil_Area!$X$10=0,0,MIN(Cadastro_Cargas!$E$9,MAX(Cadastro_Cargas!$F$9,Perfil_Area!$X$10*RANDBETWEEN(85,115)/100))))</f>
        <v>8</v>
      </c>
    </row>
    <row r="8704" ht="15.0" customHeight="1">
      <c r="A8704" s="45">
        <v>45683.875</v>
      </c>
      <c r="B8704" s="35">
        <v>21.0</v>
      </c>
      <c r="C8704" s="35" t="s">
        <v>129</v>
      </c>
      <c r="D8704" s="36" t="s">
        <v>105</v>
      </c>
      <c r="E8704" s="35" t="s">
        <v>173</v>
      </c>
      <c r="F8704" s="46">
        <f>IF(Cadastro_Cargas!$E$10=0,0,IF(Perfil_Area!$X$12=0,0,MIN(Cadastro_Cargas!$E$10,MAX(Cadastro_Cargas!$F$10,Perfil_Area!$X$12*RANDBETWEEN(85,115)/100))))</f>
        <v>15.312</v>
      </c>
    </row>
    <row r="8705" ht="15.0" customHeight="1">
      <c r="A8705" s="45">
        <v>45683.875</v>
      </c>
      <c r="B8705" s="35">
        <v>21.0</v>
      </c>
      <c r="C8705" s="35" t="s">
        <v>129</v>
      </c>
      <c r="D8705" s="36" t="s">
        <v>106</v>
      </c>
      <c r="E8705" s="35" t="s">
        <v>173</v>
      </c>
      <c r="F8705" s="46">
        <f>IF(Cadastro_Cargas!$E$11=0,0,IF(Perfil_Area!$X$14=0,0,MIN(Cadastro_Cargas!$E$11,MAX(Cadastro_Cargas!$F$11,Perfil_Area!$X$14*RANDBETWEEN(85,115)/100))))</f>
        <v>2.173961367</v>
      </c>
    </row>
    <row r="8706" ht="15.0" customHeight="1">
      <c r="A8706" s="45">
        <v>45683.875</v>
      </c>
      <c r="B8706" s="35">
        <v>21.0</v>
      </c>
      <c r="C8706" s="35" t="s">
        <v>129</v>
      </c>
      <c r="D8706" s="36" t="s">
        <v>107</v>
      </c>
      <c r="E8706" s="35" t="s">
        <v>173</v>
      </c>
      <c r="F8706" s="46">
        <f>IF(Cadastro_Cargas!$E$12=0,0,IF(Perfil_Area!$X$16=0,0,MIN(Cadastro_Cargas!$E$12,MAX(Cadastro_Cargas!$F$12,Perfil_Area!$X$16*RANDBETWEEN(85,115)/100))))</f>
        <v>0.182</v>
      </c>
    </row>
    <row r="8707" ht="15.0" customHeight="1">
      <c r="A8707" s="45">
        <v>45683.875</v>
      </c>
      <c r="B8707" s="35">
        <v>21.0</v>
      </c>
      <c r="C8707" s="35" t="s">
        <v>129</v>
      </c>
      <c r="D8707" s="39" t="s">
        <v>31</v>
      </c>
      <c r="E8707" s="35" t="s">
        <v>174</v>
      </c>
      <c r="F8707" s="46">
        <f>IF(Cadastro_Cargas!$E$13=0,0,IF(Perfil_Area!$X$4=0,0,MIN(Cadastro_Cargas!$E$13,MAX(Cadastro_Cargas!$F$13,Perfil_Area!$X$4*RANDBETWEEN(85,115)/100))))</f>
        <v>1.1175</v>
      </c>
    </row>
    <row r="8708" ht="15.0" customHeight="1">
      <c r="A8708" s="45">
        <v>45683.875</v>
      </c>
      <c r="B8708" s="35">
        <v>21.0</v>
      </c>
      <c r="C8708" s="35" t="s">
        <v>129</v>
      </c>
      <c r="D8708" s="40" t="s">
        <v>44</v>
      </c>
      <c r="E8708" s="35" t="s">
        <v>174</v>
      </c>
      <c r="F8708" s="46">
        <f>IF(Cadastro_Cargas!$E$14=0,0,IF(Perfil_Area!$X$6=0,0,MIN(Cadastro_Cargas!$E$14,MAX(Cadastro_Cargas!$F$14,Perfil_Area!$X$6*RANDBETWEEN(85,115)/100))))</f>
        <v>0.3349</v>
      </c>
    </row>
    <row r="8709" ht="15.0" customHeight="1">
      <c r="A8709" s="45">
        <v>45683.875</v>
      </c>
      <c r="B8709" s="35">
        <v>21.0</v>
      </c>
      <c r="C8709" s="35" t="s">
        <v>129</v>
      </c>
      <c r="D8709" s="41" t="s">
        <v>56</v>
      </c>
      <c r="E8709" s="35" t="s">
        <v>174</v>
      </c>
      <c r="F8709" s="46">
        <f>IF(Cadastro_Cargas!$E$15=0,0,IF(Perfil_Area!$X$8=0,0,MIN(Cadastro_Cargas!$E$15,MAX(Cadastro_Cargas!$F$15,Perfil_Area!$X$8*RANDBETWEEN(85,115)/100))))</f>
        <v>0.336</v>
      </c>
    </row>
    <row r="8710" ht="15.0" customHeight="1">
      <c r="A8710" s="45">
        <v>45683.9166666667</v>
      </c>
      <c r="B8710" s="35">
        <v>22.0</v>
      </c>
      <c r="C8710" s="35" t="s">
        <v>128</v>
      </c>
      <c r="D8710" s="36" t="s">
        <v>104</v>
      </c>
      <c r="E8710" s="35" t="s">
        <v>173</v>
      </c>
      <c r="F8710" s="46">
        <f>IF(Cadastro_Cargas!$E$2=0,0,IF(Perfil_Area!$Y$9=0,0,MIN(Cadastro_Cargas!$E$2,MAX(Cadastro_Cargas!$F$2,Perfil_Area!$Y$9*RANDBETWEEN(85,115)/100))))</f>
        <v>3.72</v>
      </c>
    </row>
    <row r="8711" ht="15.0" customHeight="1">
      <c r="A8711" s="45">
        <v>45683.9166666667</v>
      </c>
      <c r="B8711" s="35">
        <v>22.0</v>
      </c>
      <c r="C8711" s="35" t="s">
        <v>128</v>
      </c>
      <c r="D8711" s="36" t="s">
        <v>105</v>
      </c>
      <c r="E8711" s="35" t="s">
        <v>173</v>
      </c>
      <c r="F8711" s="46">
        <f>IF(Cadastro_Cargas!$E$3=0,0,IF(Perfil_Area!$Y$11=0,0,MIN(Cadastro_Cargas!$E$3,MAX(Cadastro_Cargas!$F$3,Perfil_Area!$Y$11*RANDBETWEEN(85,115)/100))))</f>
        <v>0</v>
      </c>
    </row>
    <row r="8712" ht="15.0" customHeight="1">
      <c r="A8712" s="45">
        <v>45683.9166666667</v>
      </c>
      <c r="B8712" s="35">
        <v>22.0</v>
      </c>
      <c r="C8712" s="35" t="s">
        <v>128</v>
      </c>
      <c r="D8712" s="36" t="s">
        <v>106</v>
      </c>
      <c r="E8712" s="35" t="s">
        <v>173</v>
      </c>
      <c r="F8712" s="46">
        <f>IF(Cadastro_Cargas!$E$4=0,0,IF(Perfil_Area!$Y$13=0,0,MIN(Cadastro_Cargas!$E$4,MAX(Cadastro_Cargas!$F$4,Perfil_Area!$Y$13*RANDBETWEEN(85,115)/100))))</f>
        <v>0</v>
      </c>
    </row>
    <row r="8713" ht="15.0" customHeight="1">
      <c r="A8713" s="45">
        <v>45683.9166666667</v>
      </c>
      <c r="B8713" s="35">
        <v>22.0</v>
      </c>
      <c r="C8713" s="35" t="s">
        <v>128</v>
      </c>
      <c r="D8713" s="36" t="s">
        <v>107</v>
      </c>
      <c r="E8713" s="35" t="s">
        <v>173</v>
      </c>
      <c r="F8713" s="46">
        <f>IF(Cadastro_Cargas!$E$5=0,0,IF(Perfil_Area!$Y$15=0,0,MIN(Cadastro_Cargas!$E$5,MAX(Cadastro_Cargas!$F$5,Perfil_Area!$Y$15*RANDBETWEEN(85,115)/100))))</f>
        <v>0.2</v>
      </c>
    </row>
    <row r="8714" ht="15.0" customHeight="1">
      <c r="A8714" s="45">
        <v>45683.9166666667</v>
      </c>
      <c r="B8714" s="35">
        <v>22.0</v>
      </c>
      <c r="C8714" s="35" t="s">
        <v>128</v>
      </c>
      <c r="D8714" s="39" t="s">
        <v>31</v>
      </c>
      <c r="E8714" s="35" t="s">
        <v>174</v>
      </c>
      <c r="F8714" s="46">
        <f>IF(Cadastro_Cargas!$E$6=0,0,IF(Perfil_Area!$Y$3=0,0,MIN(Cadastro_Cargas!$E$6,MAX(Cadastro_Cargas!$F$6,Perfil_Area!$Y$3*RANDBETWEEN(85,115)/100))))</f>
        <v>0.606</v>
      </c>
    </row>
    <row r="8715" ht="15.0" customHeight="1">
      <c r="A8715" s="45">
        <v>45683.9166666667</v>
      </c>
      <c r="B8715" s="35">
        <v>22.0</v>
      </c>
      <c r="C8715" s="35" t="s">
        <v>128</v>
      </c>
      <c r="D8715" s="40" t="s">
        <v>44</v>
      </c>
      <c r="E8715" s="35" t="s">
        <v>174</v>
      </c>
      <c r="F8715" s="46">
        <f>IF(Cadastro_Cargas!$E$7=0,0,IF(Perfil_Area!$Y$5=0,0,MIN(Cadastro_Cargas!$E$7,MAX(Cadastro_Cargas!$F$7,Perfil_Area!$Y$5*RANDBETWEEN(85,115)/100))))</f>
        <v>0.25756</v>
      </c>
    </row>
    <row r="8716" ht="15.0" customHeight="1">
      <c r="A8716" s="45">
        <v>45683.9166666667</v>
      </c>
      <c r="B8716" s="35">
        <v>22.0</v>
      </c>
      <c r="C8716" s="35" t="s">
        <v>128</v>
      </c>
      <c r="D8716" s="41" t="s">
        <v>56</v>
      </c>
      <c r="E8716" s="35" t="s">
        <v>174</v>
      </c>
      <c r="F8716" s="46">
        <f>IF(Cadastro_Cargas!$E$8=0,0,IF(Perfil_Area!$Y$7=0,0,MIN(Cadastro_Cargas!$E$8,MAX(Cadastro_Cargas!$F$8,Perfil_Area!$Y$7*RANDBETWEEN(85,115)/100))))</f>
        <v>0.176</v>
      </c>
    </row>
    <row r="8717" ht="15.0" customHeight="1">
      <c r="A8717" s="45">
        <v>45683.9166666667</v>
      </c>
      <c r="B8717" s="35">
        <v>22.0</v>
      </c>
      <c r="C8717" s="35" t="s">
        <v>129</v>
      </c>
      <c r="D8717" s="36" t="s">
        <v>104</v>
      </c>
      <c r="E8717" s="35" t="s">
        <v>173</v>
      </c>
      <c r="F8717" s="46">
        <f>IF(Cadastro_Cargas!$E$9=0,0,IF(Perfil_Area!$Y$10=0,0,MIN(Cadastro_Cargas!$E$9,MAX(Cadastro_Cargas!$F$9,Perfil_Area!$Y$10*RANDBETWEEN(85,115)/100))))</f>
        <v>8</v>
      </c>
    </row>
    <row r="8718" ht="15.0" customHeight="1">
      <c r="A8718" s="45">
        <v>45683.9166666667</v>
      </c>
      <c r="B8718" s="35">
        <v>22.0</v>
      </c>
      <c r="C8718" s="35" t="s">
        <v>129</v>
      </c>
      <c r="D8718" s="36" t="s">
        <v>105</v>
      </c>
      <c r="E8718" s="35" t="s">
        <v>173</v>
      </c>
      <c r="F8718" s="46">
        <f>IF(Cadastro_Cargas!$E$10=0,0,IF(Perfil_Area!$Y$12=0,0,MIN(Cadastro_Cargas!$E$10,MAX(Cadastro_Cargas!$F$10,Perfil_Area!$Y$12*RANDBETWEEN(85,115)/100))))</f>
        <v>0</v>
      </c>
    </row>
    <row r="8719" ht="15.0" customHeight="1">
      <c r="A8719" s="45">
        <v>45683.9166666667</v>
      </c>
      <c r="B8719" s="35">
        <v>22.0</v>
      </c>
      <c r="C8719" s="35" t="s">
        <v>129</v>
      </c>
      <c r="D8719" s="36" t="s">
        <v>106</v>
      </c>
      <c r="E8719" s="35" t="s">
        <v>173</v>
      </c>
      <c r="F8719" s="46">
        <f>IF(Cadastro_Cargas!$E$11=0,0,IF(Perfil_Area!$Y$14=0,0,MIN(Cadastro_Cargas!$E$11,MAX(Cadastro_Cargas!$F$11,Perfil_Area!$Y$14*RANDBETWEEN(85,115)/100))))</f>
        <v>2.240077266</v>
      </c>
    </row>
    <row r="8720" ht="15.0" customHeight="1">
      <c r="A8720" s="45">
        <v>45683.9166666667</v>
      </c>
      <c r="B8720" s="35">
        <v>22.0</v>
      </c>
      <c r="C8720" s="35" t="s">
        <v>129</v>
      </c>
      <c r="D8720" s="36" t="s">
        <v>107</v>
      </c>
      <c r="E8720" s="35" t="s">
        <v>173</v>
      </c>
      <c r="F8720" s="46">
        <f>IF(Cadastro_Cargas!$E$12=0,0,IF(Perfil_Area!$Y$16=0,0,MIN(Cadastro_Cargas!$E$12,MAX(Cadastro_Cargas!$F$12,Perfil_Area!$Y$16*RANDBETWEEN(85,115)/100))))</f>
        <v>0.17</v>
      </c>
    </row>
    <row r="8721" ht="15.0" customHeight="1">
      <c r="A8721" s="45">
        <v>45683.9166666667</v>
      </c>
      <c r="B8721" s="35">
        <v>22.0</v>
      </c>
      <c r="C8721" s="35" t="s">
        <v>129</v>
      </c>
      <c r="D8721" s="39" t="s">
        <v>31</v>
      </c>
      <c r="E8721" s="35" t="s">
        <v>174</v>
      </c>
      <c r="F8721" s="46">
        <f>IF(Cadastro_Cargas!$E$13=0,0,IF(Perfil_Area!$Y$4=0,0,MIN(Cadastro_Cargas!$E$13,MAX(Cadastro_Cargas!$F$13,Perfil_Area!$Y$4*RANDBETWEEN(85,115)/100))))</f>
        <v>1.1175</v>
      </c>
    </row>
    <row r="8722" ht="15.0" customHeight="1">
      <c r="A8722" s="45">
        <v>45683.9166666667</v>
      </c>
      <c r="B8722" s="35">
        <v>22.0</v>
      </c>
      <c r="C8722" s="35" t="s">
        <v>129</v>
      </c>
      <c r="D8722" s="40" t="s">
        <v>44</v>
      </c>
      <c r="E8722" s="35" t="s">
        <v>174</v>
      </c>
      <c r="F8722" s="46">
        <f>IF(Cadastro_Cargas!$E$14=0,0,IF(Perfil_Area!$Y$6=0,0,MIN(Cadastro_Cargas!$E$14,MAX(Cadastro_Cargas!$F$14,Perfil_Area!$Y$6*RANDBETWEEN(85,115)/100))))</f>
        <v>0.3743</v>
      </c>
    </row>
    <row r="8723" ht="15.0" customHeight="1">
      <c r="A8723" s="45">
        <v>45683.9166666667</v>
      </c>
      <c r="B8723" s="35">
        <v>22.0</v>
      </c>
      <c r="C8723" s="35" t="s">
        <v>129</v>
      </c>
      <c r="D8723" s="41" t="s">
        <v>56</v>
      </c>
      <c r="E8723" s="35" t="s">
        <v>174</v>
      </c>
      <c r="F8723" s="46">
        <f>IF(Cadastro_Cargas!$E$15=0,0,IF(Perfil_Area!$Y$8=0,0,MIN(Cadastro_Cargas!$E$15,MAX(Cadastro_Cargas!$F$15,Perfil_Area!$Y$8*RANDBETWEEN(85,115)/100))))</f>
        <v>0.336</v>
      </c>
    </row>
    <row r="8724" ht="15.0" customHeight="1">
      <c r="A8724" s="45">
        <v>45683.9583333333</v>
      </c>
      <c r="B8724" s="35">
        <v>23.0</v>
      </c>
      <c r="C8724" s="35" t="s">
        <v>128</v>
      </c>
      <c r="D8724" s="36" t="s">
        <v>104</v>
      </c>
      <c r="E8724" s="35" t="s">
        <v>173</v>
      </c>
      <c r="F8724" s="46">
        <f>IF(Cadastro_Cargas!$E$2=0,0,IF(Perfil_Area!$Z$9=0,0,MIN(Cadastro_Cargas!$E$2,MAX(Cadastro_Cargas!$F$2,Perfil_Area!$Z$9*RANDBETWEEN(85,115)/100))))</f>
        <v>4</v>
      </c>
    </row>
    <row r="8725" ht="15.0" customHeight="1">
      <c r="A8725" s="45">
        <v>45683.9583333333</v>
      </c>
      <c r="B8725" s="35">
        <v>23.0</v>
      </c>
      <c r="C8725" s="35" t="s">
        <v>128</v>
      </c>
      <c r="D8725" s="36" t="s">
        <v>105</v>
      </c>
      <c r="E8725" s="35" t="s">
        <v>173</v>
      </c>
      <c r="F8725" s="46">
        <f>IF(Cadastro_Cargas!$E$3=0,0,IF(Perfil_Area!$Z$11=0,0,MIN(Cadastro_Cargas!$E$3,MAX(Cadastro_Cargas!$F$3,Perfil_Area!$Z$11*RANDBETWEEN(85,115)/100))))</f>
        <v>0</v>
      </c>
    </row>
    <row r="8726" ht="15.0" customHeight="1">
      <c r="A8726" s="45">
        <v>45683.9583333333</v>
      </c>
      <c r="B8726" s="35">
        <v>23.0</v>
      </c>
      <c r="C8726" s="35" t="s">
        <v>128</v>
      </c>
      <c r="D8726" s="36" t="s">
        <v>106</v>
      </c>
      <c r="E8726" s="35" t="s">
        <v>173</v>
      </c>
      <c r="F8726" s="46">
        <f>IF(Cadastro_Cargas!$E$4=0,0,IF(Perfil_Area!$Z$13=0,0,MIN(Cadastro_Cargas!$E$4,MAX(Cadastro_Cargas!$F$4,Perfil_Area!$Z$13*RANDBETWEEN(85,115)/100))))</f>
        <v>0</v>
      </c>
    </row>
    <row r="8727" ht="15.0" customHeight="1">
      <c r="A8727" s="45">
        <v>45683.9583333333</v>
      </c>
      <c r="B8727" s="35">
        <v>23.0</v>
      </c>
      <c r="C8727" s="35" t="s">
        <v>128</v>
      </c>
      <c r="D8727" s="36" t="s">
        <v>107</v>
      </c>
      <c r="E8727" s="35" t="s">
        <v>173</v>
      </c>
      <c r="F8727" s="46">
        <f>IF(Cadastro_Cargas!$E$5=0,0,IF(Perfil_Area!$Z$15=0,0,MIN(Cadastro_Cargas!$E$5,MAX(Cadastro_Cargas!$F$5,Perfil_Area!$Z$15*RANDBETWEEN(85,115)/100))))</f>
        <v>0.178</v>
      </c>
    </row>
    <row r="8728" ht="15.0" customHeight="1">
      <c r="A8728" s="45">
        <v>45683.9583333333</v>
      </c>
      <c r="B8728" s="35">
        <v>23.0</v>
      </c>
      <c r="C8728" s="35" t="s">
        <v>128</v>
      </c>
      <c r="D8728" s="39" t="s">
        <v>31</v>
      </c>
      <c r="E8728" s="35" t="s">
        <v>174</v>
      </c>
      <c r="F8728" s="46">
        <f>IF(Cadastro_Cargas!$E$6=0,0,IF(Perfil_Area!$Z$3=0,0,MIN(Cadastro_Cargas!$E$6,MAX(Cadastro_Cargas!$F$6,Perfil_Area!$Z$3*RANDBETWEEN(85,115)/100))))</f>
        <v>0.606</v>
      </c>
    </row>
    <row r="8729" ht="15.0" customHeight="1">
      <c r="A8729" s="45">
        <v>45683.9583333333</v>
      </c>
      <c r="B8729" s="35">
        <v>23.0</v>
      </c>
      <c r="C8729" s="35" t="s">
        <v>128</v>
      </c>
      <c r="D8729" s="40" t="s">
        <v>44</v>
      </c>
      <c r="E8729" s="35" t="s">
        <v>174</v>
      </c>
      <c r="F8729" s="46">
        <f>IF(Cadastro_Cargas!$E$7=0,0,IF(Perfil_Area!$Z$5=0,0,MIN(Cadastro_Cargas!$E$7,MAX(Cadastro_Cargas!$F$7,Perfil_Area!$Z$5*RANDBETWEEN(85,115)/100))))</f>
        <v>0.24386</v>
      </c>
    </row>
    <row r="8730" ht="15.0" customHeight="1">
      <c r="A8730" s="45">
        <v>45683.9583333333</v>
      </c>
      <c r="B8730" s="35">
        <v>23.0</v>
      </c>
      <c r="C8730" s="35" t="s">
        <v>128</v>
      </c>
      <c r="D8730" s="41" t="s">
        <v>56</v>
      </c>
      <c r="E8730" s="35" t="s">
        <v>174</v>
      </c>
      <c r="F8730" s="46">
        <f>IF(Cadastro_Cargas!$E$8=0,0,IF(Perfil_Area!$Z$7=0,0,MIN(Cadastro_Cargas!$E$8,MAX(Cadastro_Cargas!$F$8,Perfil_Area!$Z$7*RANDBETWEEN(85,115)/100))))</f>
        <v>0.176</v>
      </c>
    </row>
    <row r="8731" ht="15.0" customHeight="1">
      <c r="A8731" s="45">
        <v>45683.9583333333</v>
      </c>
      <c r="B8731" s="35">
        <v>23.0</v>
      </c>
      <c r="C8731" s="35" t="s">
        <v>129</v>
      </c>
      <c r="D8731" s="36" t="s">
        <v>104</v>
      </c>
      <c r="E8731" s="35" t="s">
        <v>173</v>
      </c>
      <c r="F8731" s="46">
        <f>IF(Cadastro_Cargas!$E$9=0,0,IF(Perfil_Area!$Z$10=0,0,MIN(Cadastro_Cargas!$E$9,MAX(Cadastro_Cargas!$F$9,Perfil_Area!$Z$10*RANDBETWEEN(85,115)/100))))</f>
        <v>7.2</v>
      </c>
    </row>
    <row r="8732" ht="15.0" customHeight="1">
      <c r="A8732" s="45">
        <v>45683.9583333333</v>
      </c>
      <c r="B8732" s="35">
        <v>23.0</v>
      </c>
      <c r="C8732" s="35" t="s">
        <v>129</v>
      </c>
      <c r="D8732" s="36" t="s">
        <v>105</v>
      </c>
      <c r="E8732" s="35" t="s">
        <v>173</v>
      </c>
      <c r="F8732" s="46">
        <f>IF(Cadastro_Cargas!$E$10=0,0,IF(Perfil_Area!$Z$12=0,0,MIN(Cadastro_Cargas!$E$10,MAX(Cadastro_Cargas!$F$10,Perfil_Area!$Z$12*RANDBETWEEN(85,115)/100))))</f>
        <v>0</v>
      </c>
    </row>
    <row r="8733" ht="15.0" customHeight="1">
      <c r="A8733" s="45">
        <v>45683.9583333333</v>
      </c>
      <c r="B8733" s="35">
        <v>23.0</v>
      </c>
      <c r="C8733" s="35" t="s">
        <v>129</v>
      </c>
      <c r="D8733" s="36" t="s">
        <v>106</v>
      </c>
      <c r="E8733" s="35" t="s">
        <v>173</v>
      </c>
      <c r="F8733" s="46">
        <f>IF(Cadastro_Cargas!$E$11=0,0,IF(Perfil_Area!$Z$14=0,0,MIN(Cadastro_Cargas!$E$11,MAX(Cadastro_Cargas!$F$11,Perfil_Area!$Z$14*RANDBETWEEN(85,115)/100))))</f>
        <v>2.367013373</v>
      </c>
    </row>
    <row r="8734" ht="15.0" customHeight="1">
      <c r="A8734" s="45">
        <v>45683.9583333333</v>
      </c>
      <c r="B8734" s="35">
        <v>23.0</v>
      </c>
      <c r="C8734" s="35" t="s">
        <v>129</v>
      </c>
      <c r="D8734" s="36" t="s">
        <v>107</v>
      </c>
      <c r="E8734" s="35" t="s">
        <v>173</v>
      </c>
      <c r="F8734" s="46">
        <f>IF(Cadastro_Cargas!$E$12=0,0,IF(Perfil_Area!$Z$16=0,0,MIN(Cadastro_Cargas!$E$12,MAX(Cadastro_Cargas!$F$12,Perfil_Area!$Z$16*RANDBETWEEN(85,115)/100))))</f>
        <v>0.2</v>
      </c>
    </row>
    <row r="8735" ht="15.0" customHeight="1">
      <c r="A8735" s="45">
        <v>45683.9583333333</v>
      </c>
      <c r="B8735" s="35">
        <v>23.0</v>
      </c>
      <c r="C8735" s="35" t="s">
        <v>129</v>
      </c>
      <c r="D8735" s="39" t="s">
        <v>31</v>
      </c>
      <c r="E8735" s="35" t="s">
        <v>174</v>
      </c>
      <c r="F8735" s="46">
        <f>IF(Cadastro_Cargas!$E$13=0,0,IF(Perfil_Area!$Z$4=0,0,MIN(Cadastro_Cargas!$E$13,MAX(Cadastro_Cargas!$F$13,Perfil_Area!$Z$4*RANDBETWEEN(85,115)/100))))</f>
        <v>1.1175</v>
      </c>
    </row>
    <row r="8736" ht="15.0" customHeight="1">
      <c r="A8736" s="45">
        <v>45683.9583333333</v>
      </c>
      <c r="B8736" s="35">
        <v>23.0</v>
      </c>
      <c r="C8736" s="35" t="s">
        <v>129</v>
      </c>
      <c r="D8736" s="40" t="s">
        <v>44</v>
      </c>
      <c r="E8736" s="35" t="s">
        <v>174</v>
      </c>
      <c r="F8736" s="46">
        <f>IF(Cadastro_Cargas!$E$14=0,0,IF(Perfil_Area!$Z$6=0,0,MIN(Cadastro_Cargas!$E$14,MAX(Cadastro_Cargas!$F$14,Perfil_Area!$Z$6*RANDBETWEEN(85,115)/100))))</f>
        <v>0.4334</v>
      </c>
    </row>
    <row r="8737" ht="15.0" customHeight="1">
      <c r="A8737" s="45">
        <v>45683.9583333333</v>
      </c>
      <c r="B8737" s="35">
        <v>23.0</v>
      </c>
      <c r="C8737" s="35" t="s">
        <v>129</v>
      </c>
      <c r="D8737" s="41" t="s">
        <v>56</v>
      </c>
      <c r="E8737" s="35" t="s">
        <v>174</v>
      </c>
      <c r="F8737" s="46">
        <f>IF(Cadastro_Cargas!$E$15=0,0,IF(Perfil_Area!$Z$8=0,0,MIN(Cadastro_Cargas!$E$15,MAX(Cadastro_Cargas!$F$15,Perfil_Area!$Z$8*RANDBETWEEN(85,115)/100))))</f>
        <v>0.336</v>
      </c>
    </row>
    <row r="8738" ht="15.0" customHeight="1">
      <c r="A8738" s="45">
        <v>45684.0</v>
      </c>
      <c r="B8738" s="35">
        <v>0.0</v>
      </c>
      <c r="C8738" s="35" t="s">
        <v>128</v>
      </c>
      <c r="D8738" s="36" t="s">
        <v>104</v>
      </c>
      <c r="E8738" s="35" t="s">
        <v>173</v>
      </c>
      <c r="F8738" s="46">
        <f>IF(Cadastro_Cargas!$E$2=0,0,IF(Perfil_Area!$C$9=0,0,MIN(Cadastro_Cargas!$E$2,MAX(Cadastro_Cargas!$F$2,Perfil_Area!$C$9*RANDBETWEEN(85,115)/100))))</f>
        <v>4</v>
      </c>
    </row>
    <row r="8739" ht="15.0" customHeight="1">
      <c r="A8739" s="45">
        <v>45684.0</v>
      </c>
      <c r="B8739" s="35">
        <v>0.0</v>
      </c>
      <c r="C8739" s="35" t="s">
        <v>128</v>
      </c>
      <c r="D8739" s="36" t="s">
        <v>105</v>
      </c>
      <c r="E8739" s="35" t="s">
        <v>173</v>
      </c>
      <c r="F8739" s="46">
        <f>IF(Cadastro_Cargas!$E$3=0,0,IF(Perfil_Area!$C$11=0,0,MIN(Cadastro_Cargas!$E$3,MAX(Cadastro_Cargas!$F$3,Perfil_Area!$C$11*RANDBETWEEN(85,115)/100))))</f>
        <v>0</v>
      </c>
    </row>
    <row r="8740" ht="15.0" customHeight="1">
      <c r="A8740" s="45">
        <v>45684.0</v>
      </c>
      <c r="B8740" s="35">
        <v>0.0</v>
      </c>
      <c r="C8740" s="35" t="s">
        <v>128</v>
      </c>
      <c r="D8740" s="36" t="s">
        <v>106</v>
      </c>
      <c r="E8740" s="35" t="s">
        <v>173</v>
      </c>
      <c r="F8740" s="46">
        <f>IF(Cadastro_Cargas!$E$4=0,0,IF(Perfil_Area!$C$13=0,0,MIN(Cadastro_Cargas!$E$4,MAX(Cadastro_Cargas!$F$4,Perfil_Area!$C$13*RANDBETWEEN(85,115)/100))))</f>
        <v>0</v>
      </c>
    </row>
    <row r="8741" ht="15.0" customHeight="1">
      <c r="A8741" s="45">
        <v>45684.0</v>
      </c>
      <c r="B8741" s="35">
        <v>0.0</v>
      </c>
      <c r="C8741" s="35" t="s">
        <v>128</v>
      </c>
      <c r="D8741" s="36" t="s">
        <v>107</v>
      </c>
      <c r="E8741" s="35" t="s">
        <v>173</v>
      </c>
      <c r="F8741" s="46">
        <f>IF(Cadastro_Cargas!$E$5=0,0,IF(Perfil_Area!$C$15=0,0,MIN(Cadastro_Cargas!$E$5,MAX(Cadastro_Cargas!$F$5,Perfil_Area!$C$15*RANDBETWEEN(85,115)/100))))</f>
        <v>0.194</v>
      </c>
    </row>
    <row r="8742" ht="15.0" customHeight="1">
      <c r="A8742" s="45">
        <v>45684.0</v>
      </c>
      <c r="B8742" s="35">
        <v>0.0</v>
      </c>
      <c r="C8742" s="35" t="s">
        <v>128</v>
      </c>
      <c r="D8742" s="39" t="s">
        <v>31</v>
      </c>
      <c r="E8742" s="35" t="s">
        <v>174</v>
      </c>
      <c r="F8742" s="46">
        <f>IF(Cadastro_Cargas!$E$6=0,0,IF(Perfil_Area!$C$3=0,0,MIN(Cadastro_Cargas!$E$6,MAX(Cadastro_Cargas!$F$6,Perfil_Area!$C$3*RANDBETWEEN(85,115)/100))))</f>
        <v>0.606</v>
      </c>
    </row>
    <row r="8743" ht="15.0" customHeight="1">
      <c r="A8743" s="45">
        <v>45684.0</v>
      </c>
      <c r="B8743" s="35">
        <v>0.0</v>
      </c>
      <c r="C8743" s="35" t="s">
        <v>128</v>
      </c>
      <c r="D8743" s="40" t="s">
        <v>44</v>
      </c>
      <c r="E8743" s="35" t="s">
        <v>174</v>
      </c>
      <c r="F8743" s="46">
        <f>IF(Cadastro_Cargas!$E$7=0,0,IF(Perfil_Area!$C$5=0,0,MIN(Cadastro_Cargas!$E$7,MAX(Cadastro_Cargas!$F$7,Perfil_Area!$C$5*RANDBETWEEN(85,115)/100))))</f>
        <v>0.2877</v>
      </c>
    </row>
    <row r="8744" ht="15.0" customHeight="1">
      <c r="A8744" s="45">
        <v>45684.0</v>
      </c>
      <c r="B8744" s="35">
        <v>0.0</v>
      </c>
      <c r="C8744" s="35" t="s">
        <v>128</v>
      </c>
      <c r="D8744" s="41" t="s">
        <v>56</v>
      </c>
      <c r="E8744" s="35" t="s">
        <v>174</v>
      </c>
      <c r="F8744" s="46">
        <f>IF(Cadastro_Cargas!$E$8=0,0,IF(Perfil_Area!$C$7=0,0,MIN(Cadastro_Cargas!$E$8,MAX(Cadastro_Cargas!$F$8,Perfil_Area!$C$7*RANDBETWEEN(85,115)/100))))</f>
        <v>0.176</v>
      </c>
    </row>
    <row r="8745" ht="15.0" customHeight="1">
      <c r="A8745" s="45">
        <v>45684.0</v>
      </c>
      <c r="B8745" s="35">
        <v>0.0</v>
      </c>
      <c r="C8745" s="35" t="s">
        <v>129</v>
      </c>
      <c r="D8745" s="36" t="s">
        <v>104</v>
      </c>
      <c r="E8745" s="35" t="s">
        <v>173</v>
      </c>
      <c r="F8745" s="46">
        <f>IF(Cadastro_Cargas!$E$9=0,0,IF(Perfil_Area!$C$10=0,0,MIN(Cadastro_Cargas!$E$9,MAX(Cadastro_Cargas!$F$9,Perfil_Area!$C$10*RANDBETWEEN(85,115)/100))))</f>
        <v>8</v>
      </c>
    </row>
    <row r="8746" ht="15.0" customHeight="1">
      <c r="A8746" s="45">
        <v>45684.0</v>
      </c>
      <c r="B8746" s="35">
        <v>0.0</v>
      </c>
      <c r="C8746" s="35" t="s">
        <v>129</v>
      </c>
      <c r="D8746" s="36" t="s">
        <v>105</v>
      </c>
      <c r="E8746" s="35" t="s">
        <v>173</v>
      </c>
      <c r="F8746" s="46">
        <f>IF(Cadastro_Cargas!$E$10=0,0,IF(Perfil_Area!$C$12=0,0,MIN(Cadastro_Cargas!$E$10,MAX(Cadastro_Cargas!$F$10,Perfil_Area!$C$12*RANDBETWEEN(85,115)/100))))</f>
        <v>17.6</v>
      </c>
    </row>
    <row r="8747" ht="15.0" customHeight="1">
      <c r="A8747" s="45">
        <v>45684.0</v>
      </c>
      <c r="B8747" s="35">
        <v>0.0</v>
      </c>
      <c r="C8747" s="35" t="s">
        <v>129</v>
      </c>
      <c r="D8747" s="36" t="s">
        <v>106</v>
      </c>
      <c r="E8747" s="35" t="s">
        <v>173</v>
      </c>
      <c r="F8747" s="46">
        <f>IF(Cadastro_Cargas!$E$11=0,0,IF(Perfil_Area!$C$14=0,0,MIN(Cadastro_Cargas!$E$11,MAX(Cadastro_Cargas!$F$11,Perfil_Area!$C$14*RANDBETWEEN(85,115)/100))))</f>
        <v>2.153982169</v>
      </c>
    </row>
    <row r="8748" ht="15.0" customHeight="1">
      <c r="A8748" s="45">
        <v>45684.0</v>
      </c>
      <c r="B8748" s="35">
        <v>0.0</v>
      </c>
      <c r="C8748" s="35" t="s">
        <v>129</v>
      </c>
      <c r="D8748" s="36" t="s">
        <v>107</v>
      </c>
      <c r="E8748" s="35" t="s">
        <v>173</v>
      </c>
      <c r="F8748" s="46">
        <f>IF(Cadastro_Cargas!$E$12=0,0,IF(Perfil_Area!$C$16=0,0,MIN(Cadastro_Cargas!$E$12,MAX(Cadastro_Cargas!$F$12,Perfil_Area!$C$16*RANDBETWEEN(85,115)/100))))</f>
        <v>0.192</v>
      </c>
    </row>
    <row r="8749" ht="15.0" customHeight="1">
      <c r="A8749" s="45">
        <v>45684.0</v>
      </c>
      <c r="B8749" s="35">
        <v>0.0</v>
      </c>
      <c r="C8749" s="35" t="s">
        <v>129</v>
      </c>
      <c r="D8749" s="39" t="s">
        <v>31</v>
      </c>
      <c r="E8749" s="35" t="s">
        <v>174</v>
      </c>
      <c r="F8749" s="46">
        <f>IF(Cadastro_Cargas!$E$13=0,0,IF(Perfil_Area!$C$4=0,0,MIN(Cadastro_Cargas!$E$13,MAX(Cadastro_Cargas!$F$13,Perfil_Area!$C$4*RANDBETWEEN(85,115)/100))))</f>
        <v>1.1175</v>
      </c>
    </row>
    <row r="8750" ht="15.0" customHeight="1">
      <c r="A8750" s="45">
        <v>45684.0</v>
      </c>
      <c r="B8750" s="35">
        <v>0.0</v>
      </c>
      <c r="C8750" s="35" t="s">
        <v>129</v>
      </c>
      <c r="D8750" s="40" t="s">
        <v>44</v>
      </c>
      <c r="E8750" s="35" t="s">
        <v>174</v>
      </c>
      <c r="F8750" s="46">
        <f>IF(Cadastro_Cargas!$E$14=0,0,IF(Perfil_Area!$C$6=0,0,MIN(Cadastro_Cargas!$E$14,MAX(Cadastro_Cargas!$F$14,Perfil_Area!$C$6*RANDBETWEEN(85,115)/100))))</f>
        <v>0.38612</v>
      </c>
    </row>
    <row r="8751" ht="15.0" customHeight="1">
      <c r="A8751" s="45">
        <v>45684.0</v>
      </c>
      <c r="B8751" s="35">
        <v>0.0</v>
      </c>
      <c r="C8751" s="35" t="s">
        <v>129</v>
      </c>
      <c r="D8751" s="41" t="s">
        <v>56</v>
      </c>
      <c r="E8751" s="35" t="s">
        <v>174</v>
      </c>
      <c r="F8751" s="46">
        <f>IF(Cadastro_Cargas!$E$15=0,0,IF(Perfil_Area!$C$8=0,0,MIN(Cadastro_Cargas!$E$15,MAX(Cadastro_Cargas!$F$15,Perfil_Area!$C$8*RANDBETWEEN(85,115)/100))))</f>
        <v>0.336</v>
      </c>
    </row>
    <row r="8752" ht="15.0" customHeight="1">
      <c r="A8752" s="45">
        <v>45684.0416666667</v>
      </c>
      <c r="B8752" s="35">
        <v>1.0</v>
      </c>
      <c r="C8752" s="35" t="s">
        <v>128</v>
      </c>
      <c r="D8752" s="36" t="s">
        <v>104</v>
      </c>
      <c r="E8752" s="35" t="s">
        <v>173</v>
      </c>
      <c r="F8752" s="46">
        <f>IF(Cadastro_Cargas!$E$2=0,0,IF(Perfil_Area!$D$9=0,0,MIN(Cadastro_Cargas!$E$2,MAX(Cadastro_Cargas!$F$2,Perfil_Area!$D$9*RANDBETWEEN(85,115)/100))))</f>
        <v>3.8</v>
      </c>
    </row>
    <row r="8753" ht="15.0" customHeight="1">
      <c r="A8753" s="45">
        <v>45684.0416666667</v>
      </c>
      <c r="B8753" s="35">
        <v>1.0</v>
      </c>
      <c r="C8753" s="35" t="s">
        <v>128</v>
      </c>
      <c r="D8753" s="36" t="s">
        <v>105</v>
      </c>
      <c r="E8753" s="35" t="s">
        <v>173</v>
      </c>
      <c r="F8753" s="46">
        <f>IF(Cadastro_Cargas!$E$3=0,0,IF(Perfil_Area!$D$11=0,0,MIN(Cadastro_Cargas!$E$3,MAX(Cadastro_Cargas!$F$3,Perfil_Area!$D$11*RANDBETWEEN(85,115)/100))))</f>
        <v>0</v>
      </c>
    </row>
    <row r="8754" ht="15.0" customHeight="1">
      <c r="A8754" s="45">
        <v>45684.0416666667</v>
      </c>
      <c r="B8754" s="35">
        <v>1.0</v>
      </c>
      <c r="C8754" s="35" t="s">
        <v>128</v>
      </c>
      <c r="D8754" s="36" t="s">
        <v>106</v>
      </c>
      <c r="E8754" s="35" t="s">
        <v>173</v>
      </c>
      <c r="F8754" s="46">
        <f>IF(Cadastro_Cargas!$E$4=0,0,IF(Perfil_Area!$D$13=0,0,MIN(Cadastro_Cargas!$E$4,MAX(Cadastro_Cargas!$F$4,Perfil_Area!$D$13*RANDBETWEEN(85,115)/100))))</f>
        <v>0</v>
      </c>
    </row>
    <row r="8755" ht="15.0" customHeight="1">
      <c r="A8755" s="45">
        <v>45684.0416666667</v>
      </c>
      <c r="B8755" s="35">
        <v>1.0</v>
      </c>
      <c r="C8755" s="35" t="s">
        <v>128</v>
      </c>
      <c r="D8755" s="36" t="s">
        <v>107</v>
      </c>
      <c r="E8755" s="35" t="s">
        <v>173</v>
      </c>
      <c r="F8755" s="46">
        <f>IF(Cadastro_Cargas!$E$5=0,0,IF(Perfil_Area!$D$15=0,0,MIN(Cadastro_Cargas!$E$5,MAX(Cadastro_Cargas!$F$5,Perfil_Area!$D$15*RANDBETWEEN(85,115)/100))))</f>
        <v>0.2</v>
      </c>
    </row>
    <row r="8756" ht="15.0" customHeight="1">
      <c r="A8756" s="45">
        <v>45684.0416666667</v>
      </c>
      <c r="B8756" s="35">
        <v>1.0</v>
      </c>
      <c r="C8756" s="35" t="s">
        <v>128</v>
      </c>
      <c r="D8756" s="39" t="s">
        <v>31</v>
      </c>
      <c r="E8756" s="35" t="s">
        <v>174</v>
      </c>
      <c r="F8756" s="46">
        <f>IF(Cadastro_Cargas!$E$6=0,0,IF(Perfil_Area!$D$3=0,0,MIN(Cadastro_Cargas!$E$6,MAX(Cadastro_Cargas!$F$6,Perfil_Area!$D$3*RANDBETWEEN(85,115)/100))))</f>
        <v>0.606</v>
      </c>
    </row>
    <row r="8757" ht="15.0" customHeight="1">
      <c r="A8757" s="45">
        <v>45684.0416666667</v>
      </c>
      <c r="B8757" s="35">
        <v>1.0</v>
      </c>
      <c r="C8757" s="35" t="s">
        <v>128</v>
      </c>
      <c r="D8757" s="40" t="s">
        <v>44</v>
      </c>
      <c r="E8757" s="35" t="s">
        <v>174</v>
      </c>
      <c r="F8757" s="46">
        <f>IF(Cadastro_Cargas!$E$7=0,0,IF(Perfil_Area!$D$5=0,0,MIN(Cadastro_Cargas!$E$7,MAX(Cadastro_Cargas!$F$7,Perfil_Area!$D$5*RANDBETWEEN(85,115)/100))))</f>
        <v>0.24934</v>
      </c>
    </row>
    <row r="8758" ht="15.0" customHeight="1">
      <c r="A8758" s="45">
        <v>45684.0416666667</v>
      </c>
      <c r="B8758" s="35">
        <v>1.0</v>
      </c>
      <c r="C8758" s="35" t="s">
        <v>128</v>
      </c>
      <c r="D8758" s="41" t="s">
        <v>56</v>
      </c>
      <c r="E8758" s="35" t="s">
        <v>174</v>
      </c>
      <c r="F8758" s="46">
        <f>IF(Cadastro_Cargas!$E$8=0,0,IF(Perfil_Area!$D$7=0,0,MIN(Cadastro_Cargas!$E$8,MAX(Cadastro_Cargas!$F$8,Perfil_Area!$D$7*RANDBETWEEN(85,115)/100))))</f>
        <v>0.176</v>
      </c>
    </row>
    <row r="8759" ht="15.0" customHeight="1">
      <c r="A8759" s="45">
        <v>45684.0416666667</v>
      </c>
      <c r="B8759" s="35">
        <v>1.0</v>
      </c>
      <c r="C8759" s="35" t="s">
        <v>129</v>
      </c>
      <c r="D8759" s="36" t="s">
        <v>104</v>
      </c>
      <c r="E8759" s="35" t="s">
        <v>173</v>
      </c>
      <c r="F8759" s="46">
        <f>IF(Cadastro_Cargas!$E$9=0,0,IF(Perfil_Area!$D$10=0,0,MIN(Cadastro_Cargas!$E$9,MAX(Cadastro_Cargas!$F$9,Perfil_Area!$D$10*RANDBETWEEN(85,115)/100))))</f>
        <v>8</v>
      </c>
    </row>
    <row r="8760" ht="15.0" customHeight="1">
      <c r="A8760" s="45">
        <v>45684.0416666667</v>
      </c>
      <c r="B8760" s="35">
        <v>1.0</v>
      </c>
      <c r="C8760" s="35" t="s">
        <v>129</v>
      </c>
      <c r="D8760" s="36" t="s">
        <v>105</v>
      </c>
      <c r="E8760" s="35" t="s">
        <v>173</v>
      </c>
      <c r="F8760" s="46">
        <f>IF(Cadastro_Cargas!$E$10=0,0,IF(Perfil_Area!$D$12=0,0,MIN(Cadastro_Cargas!$E$10,MAX(Cadastro_Cargas!$F$10,Perfil_Area!$D$12*RANDBETWEEN(85,115)/100))))</f>
        <v>15.84</v>
      </c>
    </row>
    <row r="8761" ht="15.0" customHeight="1">
      <c r="A8761" s="45">
        <v>45684.0416666667</v>
      </c>
      <c r="B8761" s="35">
        <v>1.0</v>
      </c>
      <c r="C8761" s="35" t="s">
        <v>129</v>
      </c>
      <c r="D8761" s="36" t="s">
        <v>106</v>
      </c>
      <c r="E8761" s="35" t="s">
        <v>173</v>
      </c>
      <c r="F8761" s="46">
        <f>IF(Cadastro_Cargas!$E$11=0,0,IF(Perfil_Area!$D$14=0,0,MIN(Cadastro_Cargas!$E$11,MAX(Cadastro_Cargas!$F$11,Perfil_Area!$D$14*RANDBETWEEN(85,115)/100))))</f>
        <v>2.367013373</v>
      </c>
    </row>
    <row r="8762" ht="15.0" customHeight="1">
      <c r="A8762" s="45">
        <v>45684.0416666667</v>
      </c>
      <c r="B8762" s="35">
        <v>1.0</v>
      </c>
      <c r="C8762" s="35" t="s">
        <v>129</v>
      </c>
      <c r="D8762" s="36" t="s">
        <v>107</v>
      </c>
      <c r="E8762" s="35" t="s">
        <v>173</v>
      </c>
      <c r="F8762" s="46">
        <f>IF(Cadastro_Cargas!$E$12=0,0,IF(Perfil_Area!$D$16=0,0,MIN(Cadastro_Cargas!$E$12,MAX(Cadastro_Cargas!$F$12,Perfil_Area!$D$16*RANDBETWEEN(85,115)/100))))</f>
        <v>0.2</v>
      </c>
    </row>
    <row r="8763" ht="15.0" customHeight="1">
      <c r="A8763" s="45">
        <v>45684.0416666667</v>
      </c>
      <c r="B8763" s="35">
        <v>1.0</v>
      </c>
      <c r="C8763" s="35" t="s">
        <v>129</v>
      </c>
      <c r="D8763" s="39" t="s">
        <v>31</v>
      </c>
      <c r="E8763" s="35" t="s">
        <v>174</v>
      </c>
      <c r="F8763" s="46">
        <f>IF(Cadastro_Cargas!$E$13=0,0,IF(Perfil_Area!$D$4=0,0,MIN(Cadastro_Cargas!$E$13,MAX(Cadastro_Cargas!$F$13,Perfil_Area!$D$4*RANDBETWEEN(85,115)/100))))</f>
        <v>1.1175</v>
      </c>
    </row>
    <row r="8764" ht="15.0" customHeight="1">
      <c r="A8764" s="45">
        <v>45684.0416666667</v>
      </c>
      <c r="B8764" s="35">
        <v>1.0</v>
      </c>
      <c r="C8764" s="35" t="s">
        <v>129</v>
      </c>
      <c r="D8764" s="40" t="s">
        <v>44</v>
      </c>
      <c r="E8764" s="35" t="s">
        <v>174</v>
      </c>
      <c r="F8764" s="46">
        <f>IF(Cadastro_Cargas!$E$14=0,0,IF(Perfil_Area!$D$6=0,0,MIN(Cadastro_Cargas!$E$14,MAX(Cadastro_Cargas!$F$14,Perfil_Area!$D$6*RANDBETWEEN(85,115)/100))))</f>
        <v>0.43734</v>
      </c>
    </row>
    <row r="8765" ht="15.0" customHeight="1">
      <c r="A8765" s="45">
        <v>45684.0416666667</v>
      </c>
      <c r="B8765" s="35">
        <v>1.0</v>
      </c>
      <c r="C8765" s="35" t="s">
        <v>129</v>
      </c>
      <c r="D8765" s="41" t="s">
        <v>56</v>
      </c>
      <c r="E8765" s="35" t="s">
        <v>174</v>
      </c>
      <c r="F8765" s="46">
        <f>IF(Cadastro_Cargas!$E$15=0,0,IF(Perfil_Area!$D$8=0,0,MIN(Cadastro_Cargas!$E$15,MAX(Cadastro_Cargas!$F$15,Perfil_Area!$D$8*RANDBETWEEN(85,115)/100))))</f>
        <v>0.336</v>
      </c>
    </row>
    <row r="8766" ht="15.0" customHeight="1">
      <c r="A8766" s="45">
        <v>45684.0833333333</v>
      </c>
      <c r="B8766" s="35">
        <v>2.0</v>
      </c>
      <c r="C8766" s="35" t="s">
        <v>128</v>
      </c>
      <c r="D8766" s="36" t="s">
        <v>104</v>
      </c>
      <c r="E8766" s="35" t="s">
        <v>173</v>
      </c>
      <c r="F8766" s="46">
        <f>IF(Cadastro_Cargas!$E$2=0,0,IF(Perfil_Area!$E$9=0,0,MIN(Cadastro_Cargas!$E$2,MAX(Cadastro_Cargas!$F$2,Perfil_Area!$E$9*RANDBETWEEN(85,115)/100))))</f>
        <v>4</v>
      </c>
    </row>
    <row r="8767" ht="15.0" customHeight="1">
      <c r="A8767" s="45">
        <v>45684.0833333333</v>
      </c>
      <c r="B8767" s="35">
        <v>2.0</v>
      </c>
      <c r="C8767" s="35" t="s">
        <v>128</v>
      </c>
      <c r="D8767" s="36" t="s">
        <v>105</v>
      </c>
      <c r="E8767" s="35" t="s">
        <v>173</v>
      </c>
      <c r="F8767" s="46">
        <f>IF(Cadastro_Cargas!$E$3=0,0,IF(Perfil_Area!$E$11=0,0,MIN(Cadastro_Cargas!$E$3,MAX(Cadastro_Cargas!$F$3,Perfil_Area!$E$11*RANDBETWEEN(85,115)/100))))</f>
        <v>0</v>
      </c>
    </row>
    <row r="8768" ht="15.0" customHeight="1">
      <c r="A8768" s="45">
        <v>45684.0833333333</v>
      </c>
      <c r="B8768" s="35">
        <v>2.0</v>
      </c>
      <c r="C8768" s="35" t="s">
        <v>128</v>
      </c>
      <c r="D8768" s="36" t="s">
        <v>106</v>
      </c>
      <c r="E8768" s="35" t="s">
        <v>173</v>
      </c>
      <c r="F8768" s="46">
        <f>IF(Cadastro_Cargas!$E$4=0,0,IF(Perfil_Area!$E$13=0,0,MIN(Cadastro_Cargas!$E$4,MAX(Cadastro_Cargas!$F$4,Perfil_Area!$E$13*RANDBETWEEN(85,115)/100))))</f>
        <v>0</v>
      </c>
    </row>
    <row r="8769" ht="15.0" customHeight="1">
      <c r="A8769" s="45">
        <v>45684.0833333333</v>
      </c>
      <c r="B8769" s="35">
        <v>2.0</v>
      </c>
      <c r="C8769" s="35" t="s">
        <v>128</v>
      </c>
      <c r="D8769" s="36" t="s">
        <v>107</v>
      </c>
      <c r="E8769" s="35" t="s">
        <v>173</v>
      </c>
      <c r="F8769" s="46">
        <f>IF(Cadastro_Cargas!$E$5=0,0,IF(Perfil_Area!$E$15=0,0,MIN(Cadastro_Cargas!$E$5,MAX(Cadastro_Cargas!$F$5,Perfil_Area!$E$15*RANDBETWEEN(85,115)/100))))</f>
        <v>0.2</v>
      </c>
    </row>
    <row r="8770" ht="15.0" customHeight="1">
      <c r="A8770" s="45">
        <v>45684.0833333333</v>
      </c>
      <c r="B8770" s="35">
        <v>2.0</v>
      </c>
      <c r="C8770" s="35" t="s">
        <v>128</v>
      </c>
      <c r="D8770" s="39" t="s">
        <v>31</v>
      </c>
      <c r="E8770" s="35" t="s">
        <v>174</v>
      </c>
      <c r="F8770" s="46">
        <f>IF(Cadastro_Cargas!$E$6=0,0,IF(Perfil_Area!$E$3=0,0,MIN(Cadastro_Cargas!$E$6,MAX(Cadastro_Cargas!$F$6,Perfil_Area!$E$3*RANDBETWEEN(85,115)/100))))</f>
        <v>0.606</v>
      </c>
    </row>
    <row r="8771" ht="15.0" customHeight="1">
      <c r="A8771" s="45">
        <v>45684.0833333333</v>
      </c>
      <c r="B8771" s="35">
        <v>2.0</v>
      </c>
      <c r="C8771" s="35" t="s">
        <v>128</v>
      </c>
      <c r="D8771" s="40" t="s">
        <v>44</v>
      </c>
      <c r="E8771" s="35" t="s">
        <v>174</v>
      </c>
      <c r="F8771" s="46">
        <f>IF(Cadastro_Cargas!$E$7=0,0,IF(Perfil_Area!$E$5=0,0,MIN(Cadastro_Cargas!$E$7,MAX(Cadastro_Cargas!$F$7,Perfil_Area!$E$5*RANDBETWEEN(85,115)/100))))</f>
        <v>0.31236</v>
      </c>
    </row>
    <row r="8772" ht="15.0" customHeight="1">
      <c r="A8772" s="45">
        <v>45684.0833333333</v>
      </c>
      <c r="B8772" s="35">
        <v>2.0</v>
      </c>
      <c r="C8772" s="35" t="s">
        <v>128</v>
      </c>
      <c r="D8772" s="41" t="s">
        <v>56</v>
      </c>
      <c r="E8772" s="35" t="s">
        <v>174</v>
      </c>
      <c r="F8772" s="46">
        <f>IF(Cadastro_Cargas!$E$8=0,0,IF(Perfil_Area!$E$7=0,0,MIN(Cadastro_Cargas!$E$8,MAX(Cadastro_Cargas!$F$8,Perfil_Area!$E$7*RANDBETWEEN(85,115)/100))))</f>
        <v>0.176</v>
      </c>
    </row>
    <row r="8773" ht="15.0" customHeight="1">
      <c r="A8773" s="45">
        <v>45684.0833333333</v>
      </c>
      <c r="B8773" s="35">
        <v>2.0</v>
      </c>
      <c r="C8773" s="35" t="s">
        <v>129</v>
      </c>
      <c r="D8773" s="36" t="s">
        <v>104</v>
      </c>
      <c r="E8773" s="35" t="s">
        <v>173</v>
      </c>
      <c r="F8773" s="46">
        <f>IF(Cadastro_Cargas!$E$9=0,0,IF(Perfil_Area!$E$10=0,0,MIN(Cadastro_Cargas!$E$9,MAX(Cadastro_Cargas!$F$9,Perfil_Area!$E$10*RANDBETWEEN(85,115)/100))))</f>
        <v>7.04</v>
      </c>
    </row>
    <row r="8774" ht="15.0" customHeight="1">
      <c r="A8774" s="45">
        <v>45684.0833333333</v>
      </c>
      <c r="B8774" s="35">
        <v>2.0</v>
      </c>
      <c r="C8774" s="35" t="s">
        <v>129</v>
      </c>
      <c r="D8774" s="36" t="s">
        <v>105</v>
      </c>
      <c r="E8774" s="35" t="s">
        <v>173</v>
      </c>
      <c r="F8774" s="46">
        <f>IF(Cadastro_Cargas!$E$10=0,0,IF(Perfil_Area!$E$12=0,0,MIN(Cadastro_Cargas!$E$10,MAX(Cadastro_Cargas!$F$10,Perfil_Area!$E$12*RANDBETWEEN(85,115)/100))))</f>
        <v>0</v>
      </c>
    </row>
    <row r="8775" ht="15.0" customHeight="1">
      <c r="A8775" s="45">
        <v>45684.0833333333</v>
      </c>
      <c r="B8775" s="35">
        <v>2.0</v>
      </c>
      <c r="C8775" s="35" t="s">
        <v>129</v>
      </c>
      <c r="D8775" s="36" t="s">
        <v>106</v>
      </c>
      <c r="E8775" s="35" t="s">
        <v>173</v>
      </c>
      <c r="F8775" s="46">
        <f>IF(Cadastro_Cargas!$E$11=0,0,IF(Perfil_Area!$E$14=0,0,MIN(Cadastro_Cargas!$E$11,MAX(Cadastro_Cargas!$F$11,Perfil_Area!$E$14*RANDBETWEEN(85,115)/100))))</f>
        <v>2.367013373</v>
      </c>
    </row>
    <row r="8776" ht="15.0" customHeight="1">
      <c r="A8776" s="45">
        <v>45684.0833333333</v>
      </c>
      <c r="B8776" s="35">
        <v>2.0</v>
      </c>
      <c r="C8776" s="35" t="s">
        <v>129</v>
      </c>
      <c r="D8776" s="36" t="s">
        <v>107</v>
      </c>
      <c r="E8776" s="35" t="s">
        <v>173</v>
      </c>
      <c r="F8776" s="46">
        <f>IF(Cadastro_Cargas!$E$12=0,0,IF(Perfil_Area!$E$16=0,0,MIN(Cadastro_Cargas!$E$12,MAX(Cadastro_Cargas!$F$12,Perfil_Area!$E$16*RANDBETWEEN(85,115)/100))))</f>
        <v>0.178</v>
      </c>
    </row>
    <row r="8777" ht="15.0" customHeight="1">
      <c r="A8777" s="45">
        <v>45684.0833333333</v>
      </c>
      <c r="B8777" s="35">
        <v>2.0</v>
      </c>
      <c r="C8777" s="35" t="s">
        <v>129</v>
      </c>
      <c r="D8777" s="39" t="s">
        <v>31</v>
      </c>
      <c r="E8777" s="35" t="s">
        <v>174</v>
      </c>
      <c r="F8777" s="46">
        <f>IF(Cadastro_Cargas!$E$13=0,0,IF(Perfil_Area!$E$4=0,0,MIN(Cadastro_Cargas!$E$13,MAX(Cadastro_Cargas!$F$13,Perfil_Area!$E$4*RANDBETWEEN(85,115)/100))))</f>
        <v>1.1175</v>
      </c>
    </row>
    <row r="8778" ht="15.0" customHeight="1">
      <c r="A8778" s="45">
        <v>45684.0833333333</v>
      </c>
      <c r="B8778" s="35">
        <v>2.0</v>
      </c>
      <c r="C8778" s="35" t="s">
        <v>129</v>
      </c>
      <c r="D8778" s="40" t="s">
        <v>44</v>
      </c>
      <c r="E8778" s="35" t="s">
        <v>174</v>
      </c>
      <c r="F8778" s="46">
        <f>IF(Cadastro_Cargas!$E$14=0,0,IF(Perfil_Area!$E$6=0,0,MIN(Cadastro_Cargas!$E$14,MAX(Cadastro_Cargas!$F$14,Perfil_Area!$E$6*RANDBETWEEN(85,115)/100))))</f>
        <v>0.44522</v>
      </c>
    </row>
    <row r="8779" ht="15.0" customHeight="1">
      <c r="A8779" s="45">
        <v>45684.0833333333</v>
      </c>
      <c r="B8779" s="35">
        <v>2.0</v>
      </c>
      <c r="C8779" s="35" t="s">
        <v>129</v>
      </c>
      <c r="D8779" s="41" t="s">
        <v>56</v>
      </c>
      <c r="E8779" s="35" t="s">
        <v>174</v>
      </c>
      <c r="F8779" s="46">
        <f>IF(Cadastro_Cargas!$E$15=0,0,IF(Perfil_Area!$E$8=0,0,MIN(Cadastro_Cargas!$E$15,MAX(Cadastro_Cargas!$F$15,Perfil_Area!$E$8*RANDBETWEEN(85,115)/100))))</f>
        <v>0.28896</v>
      </c>
    </row>
    <row r="8780" ht="15.0" customHeight="1">
      <c r="A8780" s="45">
        <v>45684.125</v>
      </c>
      <c r="B8780" s="35">
        <v>3.0</v>
      </c>
      <c r="C8780" s="35" t="s">
        <v>128</v>
      </c>
      <c r="D8780" s="36" t="s">
        <v>104</v>
      </c>
      <c r="E8780" s="35" t="s">
        <v>173</v>
      </c>
      <c r="F8780" s="46">
        <f>IF(Cadastro_Cargas!$E$2=0,0,IF(Perfil_Area!$F$9=0,0,MIN(Cadastro_Cargas!$E$2,MAX(Cadastro_Cargas!$F$2,Perfil_Area!$F$9*RANDBETWEEN(85,115)/100))))</f>
        <v>4</v>
      </c>
    </row>
    <row r="8781" ht="15.0" customHeight="1">
      <c r="A8781" s="45">
        <v>45684.125</v>
      </c>
      <c r="B8781" s="35">
        <v>3.0</v>
      </c>
      <c r="C8781" s="35" t="s">
        <v>128</v>
      </c>
      <c r="D8781" s="36" t="s">
        <v>105</v>
      </c>
      <c r="E8781" s="35" t="s">
        <v>173</v>
      </c>
      <c r="F8781" s="46">
        <f>IF(Cadastro_Cargas!$E$3=0,0,IF(Perfil_Area!$F$11=0,0,MIN(Cadastro_Cargas!$E$3,MAX(Cadastro_Cargas!$F$3,Perfil_Area!$F$11*RANDBETWEEN(85,115)/100))))</f>
        <v>0</v>
      </c>
    </row>
    <row r="8782" ht="15.0" customHeight="1">
      <c r="A8782" s="45">
        <v>45684.125</v>
      </c>
      <c r="B8782" s="35">
        <v>3.0</v>
      </c>
      <c r="C8782" s="35" t="s">
        <v>128</v>
      </c>
      <c r="D8782" s="36" t="s">
        <v>106</v>
      </c>
      <c r="E8782" s="35" t="s">
        <v>173</v>
      </c>
      <c r="F8782" s="46">
        <f>IF(Cadastro_Cargas!$E$4=0,0,IF(Perfil_Area!$F$13=0,0,MIN(Cadastro_Cargas!$E$4,MAX(Cadastro_Cargas!$F$4,Perfil_Area!$F$13*RANDBETWEEN(85,115)/100))))</f>
        <v>0</v>
      </c>
    </row>
    <row r="8783" ht="15.0" customHeight="1">
      <c r="A8783" s="45">
        <v>45684.125</v>
      </c>
      <c r="B8783" s="35">
        <v>3.0</v>
      </c>
      <c r="C8783" s="35" t="s">
        <v>128</v>
      </c>
      <c r="D8783" s="36" t="s">
        <v>107</v>
      </c>
      <c r="E8783" s="35" t="s">
        <v>173</v>
      </c>
      <c r="F8783" s="46">
        <f>IF(Cadastro_Cargas!$E$5=0,0,IF(Perfil_Area!$F$15=0,0,MIN(Cadastro_Cargas!$E$5,MAX(Cadastro_Cargas!$F$5,Perfil_Area!$F$15*RANDBETWEEN(85,115)/100))))</f>
        <v>0.17</v>
      </c>
    </row>
    <row r="8784" ht="15.0" customHeight="1">
      <c r="A8784" s="45">
        <v>45684.125</v>
      </c>
      <c r="B8784" s="35">
        <v>3.0</v>
      </c>
      <c r="C8784" s="35" t="s">
        <v>128</v>
      </c>
      <c r="D8784" s="39" t="s">
        <v>31</v>
      </c>
      <c r="E8784" s="35" t="s">
        <v>174</v>
      </c>
      <c r="F8784" s="46">
        <f>IF(Cadastro_Cargas!$E$6=0,0,IF(Perfil_Area!$F$3=0,0,MIN(Cadastro_Cargas!$E$6,MAX(Cadastro_Cargas!$F$6,Perfil_Area!$F$3*RANDBETWEEN(85,115)/100))))</f>
        <v>0.606</v>
      </c>
    </row>
    <row r="8785" ht="15.0" customHeight="1">
      <c r="A8785" s="45">
        <v>45684.125</v>
      </c>
      <c r="B8785" s="35">
        <v>3.0</v>
      </c>
      <c r="C8785" s="35" t="s">
        <v>128</v>
      </c>
      <c r="D8785" s="40" t="s">
        <v>44</v>
      </c>
      <c r="E8785" s="35" t="s">
        <v>174</v>
      </c>
      <c r="F8785" s="46">
        <f>IF(Cadastro_Cargas!$E$7=0,0,IF(Perfil_Area!$F$5=0,0,MIN(Cadastro_Cargas!$E$7,MAX(Cadastro_Cargas!$F$7,Perfil_Area!$F$5*RANDBETWEEN(85,115)/100))))</f>
        <v>0.23564</v>
      </c>
    </row>
    <row r="8786" ht="15.0" customHeight="1">
      <c r="A8786" s="45">
        <v>45684.125</v>
      </c>
      <c r="B8786" s="35">
        <v>3.0</v>
      </c>
      <c r="C8786" s="35" t="s">
        <v>128</v>
      </c>
      <c r="D8786" s="41" t="s">
        <v>56</v>
      </c>
      <c r="E8786" s="35" t="s">
        <v>174</v>
      </c>
      <c r="F8786" s="46">
        <f>IF(Cadastro_Cargas!$E$8=0,0,IF(Perfil_Area!$F$7=0,0,MIN(Cadastro_Cargas!$E$8,MAX(Cadastro_Cargas!$F$8,Perfil_Area!$F$7*RANDBETWEEN(85,115)/100))))</f>
        <v>0.15488</v>
      </c>
    </row>
    <row r="8787" ht="15.0" customHeight="1">
      <c r="A8787" s="45">
        <v>45684.125</v>
      </c>
      <c r="B8787" s="35">
        <v>3.0</v>
      </c>
      <c r="C8787" s="35" t="s">
        <v>129</v>
      </c>
      <c r="D8787" s="36" t="s">
        <v>104</v>
      </c>
      <c r="E8787" s="35" t="s">
        <v>173</v>
      </c>
      <c r="F8787" s="46">
        <f>IF(Cadastro_Cargas!$E$9=0,0,IF(Perfil_Area!$F$10=0,0,MIN(Cadastro_Cargas!$E$9,MAX(Cadastro_Cargas!$F$9,Perfil_Area!$F$10*RANDBETWEEN(85,115)/100))))</f>
        <v>7.28</v>
      </c>
    </row>
    <row r="8788" ht="15.0" customHeight="1">
      <c r="A8788" s="45">
        <v>45684.125</v>
      </c>
      <c r="B8788" s="35">
        <v>3.0</v>
      </c>
      <c r="C8788" s="35" t="s">
        <v>129</v>
      </c>
      <c r="D8788" s="36" t="s">
        <v>105</v>
      </c>
      <c r="E8788" s="35" t="s">
        <v>173</v>
      </c>
      <c r="F8788" s="46">
        <f>IF(Cadastro_Cargas!$E$10=0,0,IF(Perfil_Area!$F$12=0,0,MIN(Cadastro_Cargas!$E$10,MAX(Cadastro_Cargas!$F$10,Perfil_Area!$F$12*RANDBETWEEN(85,115)/100))))</f>
        <v>0</v>
      </c>
    </row>
    <row r="8789" ht="15.0" customHeight="1">
      <c r="A8789" s="45">
        <v>45684.125</v>
      </c>
      <c r="B8789" s="35">
        <v>3.0</v>
      </c>
      <c r="C8789" s="35" t="s">
        <v>129</v>
      </c>
      <c r="D8789" s="36" t="s">
        <v>106</v>
      </c>
      <c r="E8789" s="35" t="s">
        <v>173</v>
      </c>
      <c r="F8789" s="46">
        <f>IF(Cadastro_Cargas!$E$11=0,0,IF(Perfil_Area!$F$14=0,0,MIN(Cadastro_Cargas!$E$11,MAX(Cadastro_Cargas!$F$11,Perfil_Area!$F$14*RANDBETWEEN(85,115)/100))))</f>
        <v>2.367013373</v>
      </c>
    </row>
    <row r="8790" ht="15.0" customHeight="1">
      <c r="A8790" s="45">
        <v>45684.125</v>
      </c>
      <c r="B8790" s="35">
        <v>3.0</v>
      </c>
      <c r="C8790" s="35" t="s">
        <v>129</v>
      </c>
      <c r="D8790" s="36" t="s">
        <v>107</v>
      </c>
      <c r="E8790" s="35" t="s">
        <v>173</v>
      </c>
      <c r="F8790" s="46">
        <f>IF(Cadastro_Cargas!$E$12=0,0,IF(Perfil_Area!$F$16=0,0,MIN(Cadastro_Cargas!$E$12,MAX(Cadastro_Cargas!$F$12,Perfil_Area!$F$16*RANDBETWEEN(85,115)/100))))</f>
        <v>0.2</v>
      </c>
    </row>
    <row r="8791" ht="15.0" customHeight="1">
      <c r="A8791" s="45">
        <v>45684.125</v>
      </c>
      <c r="B8791" s="35">
        <v>3.0</v>
      </c>
      <c r="C8791" s="35" t="s">
        <v>129</v>
      </c>
      <c r="D8791" s="39" t="s">
        <v>31</v>
      </c>
      <c r="E8791" s="35" t="s">
        <v>174</v>
      </c>
      <c r="F8791" s="46">
        <f>IF(Cadastro_Cargas!$E$13=0,0,IF(Perfil_Area!$F$4=0,0,MIN(Cadastro_Cargas!$E$13,MAX(Cadastro_Cargas!$F$13,Perfil_Area!$F$4*RANDBETWEEN(85,115)/100))))</f>
        <v>1.1175</v>
      </c>
    </row>
    <row r="8792" ht="15.0" customHeight="1">
      <c r="A8792" s="45">
        <v>45684.125</v>
      </c>
      <c r="B8792" s="35">
        <v>3.0</v>
      </c>
      <c r="C8792" s="35" t="s">
        <v>129</v>
      </c>
      <c r="D8792" s="40" t="s">
        <v>44</v>
      </c>
      <c r="E8792" s="35" t="s">
        <v>174</v>
      </c>
      <c r="F8792" s="46">
        <f>IF(Cadastro_Cargas!$E$14=0,0,IF(Perfil_Area!$F$6=0,0,MIN(Cadastro_Cargas!$E$14,MAX(Cadastro_Cargas!$F$14,Perfil_Area!$F$6*RANDBETWEEN(85,115)/100))))</f>
        <v>0.3546</v>
      </c>
    </row>
    <row r="8793" ht="15.0" customHeight="1">
      <c r="A8793" s="45">
        <v>45684.125</v>
      </c>
      <c r="B8793" s="35">
        <v>3.0</v>
      </c>
      <c r="C8793" s="35" t="s">
        <v>129</v>
      </c>
      <c r="D8793" s="41" t="s">
        <v>56</v>
      </c>
      <c r="E8793" s="35" t="s">
        <v>174</v>
      </c>
      <c r="F8793" s="46">
        <f>IF(Cadastro_Cargas!$E$15=0,0,IF(Perfil_Area!$F$8=0,0,MIN(Cadastro_Cargas!$E$15,MAX(Cadastro_Cargas!$F$15,Perfil_Area!$F$8*RANDBETWEEN(85,115)/100))))</f>
        <v>0.336</v>
      </c>
    </row>
    <row r="8794" ht="15.0" customHeight="1">
      <c r="A8794" s="45">
        <v>45684.1666666667</v>
      </c>
      <c r="B8794" s="35">
        <v>4.0</v>
      </c>
      <c r="C8794" s="35" t="s">
        <v>128</v>
      </c>
      <c r="D8794" s="36" t="s">
        <v>104</v>
      </c>
      <c r="E8794" s="35" t="s">
        <v>173</v>
      </c>
      <c r="F8794" s="46">
        <f>IF(Cadastro_Cargas!$E$2=0,0,IF(Perfil_Area!$G$9=0,0,MIN(Cadastro_Cargas!$E$2,MAX(Cadastro_Cargas!$F$2,Perfil_Area!$G$9*RANDBETWEEN(85,115)/100))))</f>
        <v>3.4</v>
      </c>
    </row>
    <row r="8795" ht="15.0" customHeight="1">
      <c r="A8795" s="45">
        <v>45684.1666666667</v>
      </c>
      <c r="B8795" s="35">
        <v>4.0</v>
      </c>
      <c r="C8795" s="35" t="s">
        <v>128</v>
      </c>
      <c r="D8795" s="36" t="s">
        <v>105</v>
      </c>
      <c r="E8795" s="35" t="s">
        <v>173</v>
      </c>
      <c r="F8795" s="46">
        <f>IF(Cadastro_Cargas!$E$3=0,0,IF(Perfil_Area!$G$11=0,0,MIN(Cadastro_Cargas!$E$3,MAX(Cadastro_Cargas!$F$3,Perfil_Area!$G$11*RANDBETWEEN(85,115)/100))))</f>
        <v>0</v>
      </c>
    </row>
    <row r="8796" ht="15.0" customHeight="1">
      <c r="A8796" s="45">
        <v>45684.1666666667</v>
      </c>
      <c r="B8796" s="35">
        <v>4.0</v>
      </c>
      <c r="C8796" s="35" t="s">
        <v>128</v>
      </c>
      <c r="D8796" s="36" t="s">
        <v>106</v>
      </c>
      <c r="E8796" s="35" t="s">
        <v>173</v>
      </c>
      <c r="F8796" s="46">
        <f>IF(Cadastro_Cargas!$E$4=0,0,IF(Perfil_Area!$G$13=0,0,MIN(Cadastro_Cargas!$E$4,MAX(Cadastro_Cargas!$F$4,Perfil_Area!$G$13*RANDBETWEEN(85,115)/100))))</f>
        <v>0</v>
      </c>
    </row>
    <row r="8797" ht="15.0" customHeight="1">
      <c r="A8797" s="45">
        <v>45684.1666666667</v>
      </c>
      <c r="B8797" s="35">
        <v>4.0</v>
      </c>
      <c r="C8797" s="35" t="s">
        <v>128</v>
      </c>
      <c r="D8797" s="36" t="s">
        <v>107</v>
      </c>
      <c r="E8797" s="35" t="s">
        <v>173</v>
      </c>
      <c r="F8797" s="46">
        <f>IF(Cadastro_Cargas!$E$5=0,0,IF(Perfil_Area!$G$15=0,0,MIN(Cadastro_Cargas!$E$5,MAX(Cadastro_Cargas!$F$5,Perfil_Area!$G$15*RANDBETWEEN(85,115)/100))))</f>
        <v>0.2</v>
      </c>
    </row>
    <row r="8798" ht="15.0" customHeight="1">
      <c r="A8798" s="45">
        <v>45684.1666666667</v>
      </c>
      <c r="B8798" s="35">
        <v>4.0</v>
      </c>
      <c r="C8798" s="35" t="s">
        <v>128</v>
      </c>
      <c r="D8798" s="39" t="s">
        <v>31</v>
      </c>
      <c r="E8798" s="35" t="s">
        <v>174</v>
      </c>
      <c r="F8798" s="46">
        <f>IF(Cadastro_Cargas!$E$6=0,0,IF(Perfil_Area!$G$3=0,0,MIN(Cadastro_Cargas!$E$6,MAX(Cadastro_Cargas!$F$6,Perfil_Area!$G$3*RANDBETWEEN(85,115)/100))))</f>
        <v>0.606</v>
      </c>
    </row>
    <row r="8799" ht="15.0" customHeight="1">
      <c r="A8799" s="45">
        <v>45684.1666666667</v>
      </c>
      <c r="B8799" s="35">
        <v>4.0</v>
      </c>
      <c r="C8799" s="35" t="s">
        <v>128</v>
      </c>
      <c r="D8799" s="40" t="s">
        <v>44</v>
      </c>
      <c r="E8799" s="35" t="s">
        <v>174</v>
      </c>
      <c r="F8799" s="46">
        <f>IF(Cadastro_Cargas!$E$7=0,0,IF(Perfil_Area!$G$5=0,0,MIN(Cadastro_Cargas!$E$7,MAX(Cadastro_Cargas!$F$7,Perfil_Area!$G$5*RANDBETWEEN(85,115)/100))))</f>
        <v>0.24386</v>
      </c>
    </row>
    <row r="8800" ht="15.0" customHeight="1">
      <c r="A8800" s="45">
        <v>45684.1666666667</v>
      </c>
      <c r="B8800" s="35">
        <v>4.0</v>
      </c>
      <c r="C8800" s="35" t="s">
        <v>128</v>
      </c>
      <c r="D8800" s="41" t="s">
        <v>56</v>
      </c>
      <c r="E8800" s="35" t="s">
        <v>174</v>
      </c>
      <c r="F8800" s="46">
        <f>IF(Cadastro_Cargas!$E$8=0,0,IF(Perfil_Area!$G$7=0,0,MIN(Cadastro_Cargas!$E$8,MAX(Cadastro_Cargas!$F$8,Perfil_Area!$G$7*RANDBETWEEN(85,115)/100))))</f>
        <v>0.1738</v>
      </c>
    </row>
    <row r="8801" ht="15.0" customHeight="1">
      <c r="A8801" s="45">
        <v>45684.1666666667</v>
      </c>
      <c r="B8801" s="35">
        <v>4.0</v>
      </c>
      <c r="C8801" s="35" t="s">
        <v>129</v>
      </c>
      <c r="D8801" s="36" t="s">
        <v>104</v>
      </c>
      <c r="E8801" s="35" t="s">
        <v>173</v>
      </c>
      <c r="F8801" s="46">
        <f>IF(Cadastro_Cargas!$E$9=0,0,IF(Perfil_Area!$G$10=0,0,MIN(Cadastro_Cargas!$E$9,MAX(Cadastro_Cargas!$F$9,Perfil_Area!$G$10*RANDBETWEEN(85,115)/100))))</f>
        <v>8</v>
      </c>
    </row>
    <row r="8802" ht="15.0" customHeight="1">
      <c r="A8802" s="45">
        <v>45684.1666666667</v>
      </c>
      <c r="B8802" s="35">
        <v>4.0</v>
      </c>
      <c r="C8802" s="35" t="s">
        <v>129</v>
      </c>
      <c r="D8802" s="36" t="s">
        <v>105</v>
      </c>
      <c r="E8802" s="35" t="s">
        <v>173</v>
      </c>
      <c r="F8802" s="46">
        <f>IF(Cadastro_Cargas!$E$10=0,0,IF(Perfil_Area!$G$12=0,0,MIN(Cadastro_Cargas!$E$10,MAX(Cadastro_Cargas!$F$10,Perfil_Area!$G$12*RANDBETWEEN(85,115)/100))))</f>
        <v>0</v>
      </c>
    </row>
    <row r="8803" ht="15.0" customHeight="1">
      <c r="A8803" s="45">
        <v>45684.1666666667</v>
      </c>
      <c r="B8803" s="35">
        <v>4.0</v>
      </c>
      <c r="C8803" s="35" t="s">
        <v>129</v>
      </c>
      <c r="D8803" s="36" t="s">
        <v>106</v>
      </c>
      <c r="E8803" s="35" t="s">
        <v>173</v>
      </c>
      <c r="F8803" s="46">
        <f>IF(Cadastro_Cargas!$E$11=0,0,IF(Perfil_Area!$G$14=0,0,MIN(Cadastro_Cargas!$E$11,MAX(Cadastro_Cargas!$F$11,Perfil_Area!$G$14*RANDBETWEEN(85,115)/100))))</f>
        <v>2.036023774</v>
      </c>
    </row>
    <row r="8804" ht="15.0" customHeight="1">
      <c r="A8804" s="45">
        <v>45684.1666666667</v>
      </c>
      <c r="B8804" s="35">
        <v>4.0</v>
      </c>
      <c r="C8804" s="35" t="s">
        <v>129</v>
      </c>
      <c r="D8804" s="36" t="s">
        <v>107</v>
      </c>
      <c r="E8804" s="35" t="s">
        <v>173</v>
      </c>
      <c r="F8804" s="46">
        <f>IF(Cadastro_Cargas!$E$12=0,0,IF(Perfil_Area!$G$16=0,0,MIN(Cadastro_Cargas!$E$12,MAX(Cadastro_Cargas!$F$12,Perfil_Area!$G$16*RANDBETWEEN(85,115)/100))))</f>
        <v>0.2</v>
      </c>
    </row>
    <row r="8805" ht="15.0" customHeight="1">
      <c r="A8805" s="45">
        <v>45684.1666666667</v>
      </c>
      <c r="B8805" s="35">
        <v>4.0</v>
      </c>
      <c r="C8805" s="35" t="s">
        <v>129</v>
      </c>
      <c r="D8805" s="39" t="s">
        <v>31</v>
      </c>
      <c r="E8805" s="35" t="s">
        <v>174</v>
      </c>
      <c r="F8805" s="46">
        <f>IF(Cadastro_Cargas!$E$13=0,0,IF(Perfil_Area!$G$4=0,0,MIN(Cadastro_Cargas!$E$13,MAX(Cadastro_Cargas!$F$13,Perfil_Area!$G$4*RANDBETWEEN(85,115)/100))))</f>
        <v>1.1175</v>
      </c>
    </row>
    <row r="8806" ht="15.0" customHeight="1">
      <c r="A8806" s="45">
        <v>45684.1666666667</v>
      </c>
      <c r="B8806" s="35">
        <v>4.0</v>
      </c>
      <c r="C8806" s="35" t="s">
        <v>129</v>
      </c>
      <c r="D8806" s="40" t="s">
        <v>44</v>
      </c>
      <c r="E8806" s="35" t="s">
        <v>174</v>
      </c>
      <c r="F8806" s="46">
        <f>IF(Cadastro_Cargas!$E$14=0,0,IF(Perfil_Area!$G$6=0,0,MIN(Cadastro_Cargas!$E$14,MAX(Cadastro_Cargas!$F$14,Perfil_Area!$G$6*RANDBETWEEN(85,115)/100))))</f>
        <v>0.4334</v>
      </c>
    </row>
    <row r="8807" ht="15.0" customHeight="1">
      <c r="A8807" s="45">
        <v>45684.1666666667</v>
      </c>
      <c r="B8807" s="35">
        <v>4.0</v>
      </c>
      <c r="C8807" s="35" t="s">
        <v>129</v>
      </c>
      <c r="D8807" s="41" t="s">
        <v>56</v>
      </c>
      <c r="E8807" s="35" t="s">
        <v>174</v>
      </c>
      <c r="F8807" s="46">
        <f>IF(Cadastro_Cargas!$E$15=0,0,IF(Perfil_Area!$G$8=0,0,MIN(Cadastro_Cargas!$E$15,MAX(Cadastro_Cargas!$F$15,Perfil_Area!$G$8*RANDBETWEEN(85,115)/100))))</f>
        <v>0.31518</v>
      </c>
    </row>
    <row r="8808" ht="15.0" customHeight="1">
      <c r="A8808" s="45">
        <v>45684.2083333333</v>
      </c>
      <c r="B8808" s="35">
        <v>5.0</v>
      </c>
      <c r="C8808" s="35" t="s">
        <v>128</v>
      </c>
      <c r="D8808" s="36" t="s">
        <v>104</v>
      </c>
      <c r="E8808" s="35" t="s">
        <v>173</v>
      </c>
      <c r="F8808" s="46">
        <f>IF(Cadastro_Cargas!$E$2=0,0,IF(Perfil_Area!$H$9=0,0,MIN(Cadastro_Cargas!$E$2,MAX(Cadastro_Cargas!$F$2,Perfil_Area!$H$9*RANDBETWEEN(85,115)/100))))</f>
        <v>0</v>
      </c>
    </row>
    <row r="8809" ht="15.0" customHeight="1">
      <c r="A8809" s="45">
        <v>45684.2083333333</v>
      </c>
      <c r="B8809" s="35">
        <v>5.0</v>
      </c>
      <c r="C8809" s="35" t="s">
        <v>128</v>
      </c>
      <c r="D8809" s="36" t="s">
        <v>105</v>
      </c>
      <c r="E8809" s="35" t="s">
        <v>173</v>
      </c>
      <c r="F8809" s="46">
        <f>IF(Cadastro_Cargas!$E$3=0,0,IF(Perfil_Area!$H$11=0,0,MIN(Cadastro_Cargas!$E$3,MAX(Cadastro_Cargas!$F$3,Perfil_Area!$H$11*RANDBETWEEN(85,115)/100))))</f>
        <v>0</v>
      </c>
    </row>
    <row r="8810" ht="15.0" customHeight="1">
      <c r="A8810" s="45">
        <v>45684.2083333333</v>
      </c>
      <c r="B8810" s="35">
        <v>5.0</v>
      </c>
      <c r="C8810" s="35" t="s">
        <v>128</v>
      </c>
      <c r="D8810" s="36" t="s">
        <v>106</v>
      </c>
      <c r="E8810" s="35" t="s">
        <v>173</v>
      </c>
      <c r="F8810" s="46">
        <f>IF(Cadastro_Cargas!$E$4=0,0,IF(Perfil_Area!$H$13=0,0,MIN(Cadastro_Cargas!$E$4,MAX(Cadastro_Cargas!$F$4,Perfil_Area!$H$13*RANDBETWEEN(85,115)/100))))</f>
        <v>0</v>
      </c>
    </row>
    <row r="8811" ht="15.0" customHeight="1">
      <c r="A8811" s="45">
        <v>45684.2083333333</v>
      </c>
      <c r="B8811" s="35">
        <v>5.0</v>
      </c>
      <c r="C8811" s="35" t="s">
        <v>128</v>
      </c>
      <c r="D8811" s="36" t="s">
        <v>107</v>
      </c>
      <c r="E8811" s="35" t="s">
        <v>173</v>
      </c>
      <c r="F8811" s="46">
        <f>IF(Cadastro_Cargas!$E$5=0,0,IF(Perfil_Area!$H$15=0,0,MIN(Cadastro_Cargas!$E$5,MAX(Cadastro_Cargas!$F$5,Perfil_Area!$H$15*RANDBETWEEN(85,115)/100))))</f>
        <v>0.196</v>
      </c>
    </row>
    <row r="8812" ht="15.0" customHeight="1">
      <c r="A8812" s="45">
        <v>45684.2083333333</v>
      </c>
      <c r="B8812" s="35">
        <v>5.0</v>
      </c>
      <c r="C8812" s="35" t="s">
        <v>128</v>
      </c>
      <c r="D8812" s="39" t="s">
        <v>31</v>
      </c>
      <c r="E8812" s="35" t="s">
        <v>174</v>
      </c>
      <c r="F8812" s="46">
        <f>IF(Cadastro_Cargas!$E$6=0,0,IF(Perfil_Area!$H$3=0,0,MIN(Cadastro_Cargas!$E$6,MAX(Cadastro_Cargas!$F$6,Perfil_Area!$H$3*RANDBETWEEN(85,115)/100))))</f>
        <v>0.606</v>
      </c>
    </row>
    <row r="8813" ht="15.0" customHeight="1">
      <c r="A8813" s="45">
        <v>45684.2083333333</v>
      </c>
      <c r="B8813" s="35">
        <v>5.0</v>
      </c>
      <c r="C8813" s="35" t="s">
        <v>128</v>
      </c>
      <c r="D8813" s="40" t="s">
        <v>44</v>
      </c>
      <c r="E8813" s="35" t="s">
        <v>174</v>
      </c>
      <c r="F8813" s="46">
        <f>IF(Cadastro_Cargas!$E$7=0,0,IF(Perfil_Area!$H$5=0,0,MIN(Cadastro_Cargas!$E$7,MAX(Cadastro_Cargas!$F$7,Perfil_Area!$H$5*RANDBETWEEN(85,115)/100))))</f>
        <v>0.354</v>
      </c>
    </row>
    <row r="8814" ht="15.0" customHeight="1">
      <c r="A8814" s="45">
        <v>45684.2083333333</v>
      </c>
      <c r="B8814" s="35">
        <v>5.0</v>
      </c>
      <c r="C8814" s="35" t="s">
        <v>128</v>
      </c>
      <c r="D8814" s="41" t="s">
        <v>56</v>
      </c>
      <c r="E8814" s="35" t="s">
        <v>174</v>
      </c>
      <c r="F8814" s="46">
        <f>IF(Cadastro_Cargas!$E$8=0,0,IF(Perfil_Area!$H$7=0,0,MIN(Cadastro_Cargas!$E$8,MAX(Cadastro_Cargas!$F$8,Perfil_Area!$H$7*RANDBETWEEN(85,115)/100))))</f>
        <v>0.11514</v>
      </c>
    </row>
    <row r="8815" ht="15.0" customHeight="1">
      <c r="A8815" s="45">
        <v>45684.2083333333</v>
      </c>
      <c r="B8815" s="35">
        <v>5.0</v>
      </c>
      <c r="C8815" s="35" t="s">
        <v>129</v>
      </c>
      <c r="D8815" s="36" t="s">
        <v>104</v>
      </c>
      <c r="E8815" s="35" t="s">
        <v>173</v>
      </c>
      <c r="F8815" s="46">
        <f>IF(Cadastro_Cargas!$E$9=0,0,IF(Perfil_Area!$H$10=0,0,MIN(Cadastro_Cargas!$E$9,MAX(Cadastro_Cargas!$F$9,Perfil_Area!$H$10*RANDBETWEEN(85,115)/100))))</f>
        <v>0</v>
      </c>
    </row>
    <row r="8816" ht="15.0" customHeight="1">
      <c r="A8816" s="45">
        <v>45684.2083333333</v>
      </c>
      <c r="B8816" s="35">
        <v>5.0</v>
      </c>
      <c r="C8816" s="35" t="s">
        <v>129</v>
      </c>
      <c r="D8816" s="36" t="s">
        <v>105</v>
      </c>
      <c r="E8816" s="35" t="s">
        <v>173</v>
      </c>
      <c r="F8816" s="46">
        <f>IF(Cadastro_Cargas!$E$10=0,0,IF(Perfil_Area!$H$12=0,0,MIN(Cadastro_Cargas!$E$10,MAX(Cadastro_Cargas!$F$10,Perfil_Area!$H$12*RANDBETWEEN(85,115)/100))))</f>
        <v>0</v>
      </c>
    </row>
    <row r="8817" ht="15.0" customHeight="1">
      <c r="A8817" s="45">
        <v>45684.2083333333</v>
      </c>
      <c r="B8817" s="35">
        <v>5.0</v>
      </c>
      <c r="C8817" s="35" t="s">
        <v>129</v>
      </c>
      <c r="D8817" s="36" t="s">
        <v>106</v>
      </c>
      <c r="E8817" s="35" t="s">
        <v>173</v>
      </c>
      <c r="F8817" s="46">
        <f>IF(Cadastro_Cargas!$E$11=0,0,IF(Perfil_Area!$H$14=0,0,MIN(Cadastro_Cargas!$E$11,MAX(Cadastro_Cargas!$F$11,Perfil_Area!$H$14*RANDBETWEEN(85,115)/100))))</f>
        <v>2.367013373</v>
      </c>
    </row>
    <row r="8818" ht="15.0" customHeight="1">
      <c r="A8818" s="45">
        <v>45684.2083333333</v>
      </c>
      <c r="B8818" s="35">
        <v>5.0</v>
      </c>
      <c r="C8818" s="35" t="s">
        <v>129</v>
      </c>
      <c r="D8818" s="36" t="s">
        <v>107</v>
      </c>
      <c r="E8818" s="35" t="s">
        <v>173</v>
      </c>
      <c r="F8818" s="46">
        <f>IF(Cadastro_Cargas!$E$12=0,0,IF(Perfil_Area!$H$16=0,0,MIN(Cadastro_Cargas!$E$12,MAX(Cadastro_Cargas!$F$12,Perfil_Area!$H$16*RANDBETWEEN(85,115)/100))))</f>
        <v>0.192</v>
      </c>
    </row>
    <row r="8819" ht="15.0" customHeight="1">
      <c r="A8819" s="45">
        <v>45684.2083333333</v>
      </c>
      <c r="B8819" s="35">
        <v>5.0</v>
      </c>
      <c r="C8819" s="35" t="s">
        <v>129</v>
      </c>
      <c r="D8819" s="39" t="s">
        <v>31</v>
      </c>
      <c r="E8819" s="35" t="s">
        <v>174</v>
      </c>
      <c r="F8819" s="46">
        <f>IF(Cadastro_Cargas!$E$13=0,0,IF(Perfil_Area!$H$4=0,0,MIN(Cadastro_Cargas!$E$13,MAX(Cadastro_Cargas!$F$13,Perfil_Area!$H$4*RANDBETWEEN(85,115)/100))))</f>
        <v>1.1175</v>
      </c>
    </row>
    <row r="8820" ht="15.0" customHeight="1">
      <c r="A8820" s="45">
        <v>45684.2083333333</v>
      </c>
      <c r="B8820" s="35">
        <v>5.0</v>
      </c>
      <c r="C8820" s="35" t="s">
        <v>129</v>
      </c>
      <c r="D8820" s="40" t="s">
        <v>44</v>
      </c>
      <c r="E8820" s="35" t="s">
        <v>174</v>
      </c>
      <c r="F8820" s="46">
        <f>IF(Cadastro_Cargas!$E$14=0,0,IF(Perfil_Area!$H$6=0,0,MIN(Cadastro_Cargas!$E$14,MAX(Cadastro_Cargas!$F$14,Perfil_Area!$H$6*RANDBETWEEN(85,115)/100))))</f>
        <v>0.514</v>
      </c>
    </row>
    <row r="8821" ht="15.0" customHeight="1">
      <c r="A8821" s="45">
        <v>45684.2083333333</v>
      </c>
      <c r="B8821" s="35">
        <v>5.0</v>
      </c>
      <c r="C8821" s="35" t="s">
        <v>129</v>
      </c>
      <c r="D8821" s="41" t="s">
        <v>56</v>
      </c>
      <c r="E8821" s="35" t="s">
        <v>174</v>
      </c>
      <c r="F8821" s="46">
        <f>IF(Cadastro_Cargas!$E$15=0,0,IF(Perfil_Area!$H$8=0,0,MIN(Cadastro_Cargas!$E$15,MAX(Cadastro_Cargas!$F$15,Perfil_Area!$H$8*RANDBETWEEN(85,115)/100))))</f>
        <v>0.25086</v>
      </c>
    </row>
    <row r="8822" ht="15.0" customHeight="1">
      <c r="A8822" s="45">
        <v>45684.25</v>
      </c>
      <c r="B8822" s="35">
        <v>6.0</v>
      </c>
      <c r="C8822" s="35" t="s">
        <v>128</v>
      </c>
      <c r="D8822" s="36" t="s">
        <v>104</v>
      </c>
      <c r="E8822" s="35" t="s">
        <v>173</v>
      </c>
      <c r="F8822" s="46">
        <f>IF(Cadastro_Cargas!$E$2=0,0,IF(Perfil_Area!$I$9=0,0,MIN(Cadastro_Cargas!$E$2,MAX(Cadastro_Cargas!$F$2,Perfil_Area!$I$9*RANDBETWEEN(85,115)/100))))</f>
        <v>0</v>
      </c>
    </row>
    <row r="8823" ht="15.0" customHeight="1">
      <c r="A8823" s="45">
        <v>45684.25</v>
      </c>
      <c r="B8823" s="35">
        <v>6.0</v>
      </c>
      <c r="C8823" s="35" t="s">
        <v>128</v>
      </c>
      <c r="D8823" s="36" t="s">
        <v>105</v>
      </c>
      <c r="E8823" s="35" t="s">
        <v>173</v>
      </c>
      <c r="F8823" s="46">
        <f>IF(Cadastro_Cargas!$E$3=0,0,IF(Perfil_Area!$I$11=0,0,MIN(Cadastro_Cargas!$E$3,MAX(Cadastro_Cargas!$F$3,Perfil_Area!$I$11*RANDBETWEEN(85,115)/100))))</f>
        <v>0</v>
      </c>
    </row>
    <row r="8824" ht="15.0" customHeight="1">
      <c r="A8824" s="45">
        <v>45684.25</v>
      </c>
      <c r="B8824" s="35">
        <v>6.0</v>
      </c>
      <c r="C8824" s="35" t="s">
        <v>128</v>
      </c>
      <c r="D8824" s="36" t="s">
        <v>106</v>
      </c>
      <c r="E8824" s="35" t="s">
        <v>173</v>
      </c>
      <c r="F8824" s="46">
        <f>IF(Cadastro_Cargas!$E$4=0,0,IF(Perfil_Area!$I$13=0,0,MIN(Cadastro_Cargas!$E$4,MAX(Cadastro_Cargas!$F$4,Perfil_Area!$I$13*RANDBETWEEN(85,115)/100))))</f>
        <v>0</v>
      </c>
    </row>
    <row r="8825" ht="15.0" customHeight="1">
      <c r="A8825" s="45">
        <v>45684.25</v>
      </c>
      <c r="B8825" s="35">
        <v>6.0</v>
      </c>
      <c r="C8825" s="35" t="s">
        <v>128</v>
      </c>
      <c r="D8825" s="36" t="s">
        <v>107</v>
      </c>
      <c r="E8825" s="35" t="s">
        <v>173</v>
      </c>
      <c r="F8825" s="46">
        <f>IF(Cadastro_Cargas!$E$5=0,0,IF(Perfil_Area!$I$15=0,0,MIN(Cadastro_Cargas!$E$5,MAX(Cadastro_Cargas!$F$5,Perfil_Area!$I$15*RANDBETWEEN(85,115)/100))))</f>
        <v>0.17</v>
      </c>
    </row>
    <row r="8826" ht="15.0" customHeight="1">
      <c r="A8826" s="45">
        <v>45684.25</v>
      </c>
      <c r="B8826" s="35">
        <v>6.0</v>
      </c>
      <c r="C8826" s="35" t="s">
        <v>128</v>
      </c>
      <c r="D8826" s="39" t="s">
        <v>31</v>
      </c>
      <c r="E8826" s="35" t="s">
        <v>174</v>
      </c>
      <c r="F8826" s="46">
        <f>IF(Cadastro_Cargas!$E$6=0,0,IF(Perfil_Area!$I$3=0,0,MIN(Cadastro_Cargas!$E$6,MAX(Cadastro_Cargas!$F$6,Perfil_Area!$I$3*RANDBETWEEN(85,115)/100))))</f>
        <v>0.606</v>
      </c>
    </row>
    <row r="8827" ht="15.0" customHeight="1">
      <c r="A8827" s="45">
        <v>45684.25</v>
      </c>
      <c r="B8827" s="35">
        <v>6.0</v>
      </c>
      <c r="C8827" s="35" t="s">
        <v>128</v>
      </c>
      <c r="D8827" s="40" t="s">
        <v>44</v>
      </c>
      <c r="E8827" s="35" t="s">
        <v>174</v>
      </c>
      <c r="F8827" s="46">
        <f>IF(Cadastro_Cargas!$E$7=0,0,IF(Perfil_Area!$I$5=0,0,MIN(Cadastro_Cargas!$E$7,MAX(Cadastro_Cargas!$F$7,Perfil_Area!$I$5*RANDBETWEEN(85,115)/100))))</f>
        <v>0.354</v>
      </c>
    </row>
    <row r="8828" ht="15.0" customHeight="1">
      <c r="A8828" s="45">
        <v>45684.25</v>
      </c>
      <c r="B8828" s="35">
        <v>6.0</v>
      </c>
      <c r="C8828" s="35" t="s">
        <v>128</v>
      </c>
      <c r="D8828" s="41" t="s">
        <v>56</v>
      </c>
      <c r="E8828" s="35" t="s">
        <v>174</v>
      </c>
      <c r="F8828" s="46">
        <f>IF(Cadastro_Cargas!$E$8=0,0,IF(Perfil_Area!$I$7=0,0,MIN(Cadastro_Cargas!$E$8,MAX(Cadastro_Cargas!$F$8,Perfil_Area!$I$7*RANDBETWEEN(85,115)/100))))</f>
        <v>0.0552</v>
      </c>
    </row>
    <row r="8829" ht="15.0" customHeight="1">
      <c r="A8829" s="45">
        <v>45684.25</v>
      </c>
      <c r="B8829" s="35">
        <v>6.0</v>
      </c>
      <c r="C8829" s="35" t="s">
        <v>129</v>
      </c>
      <c r="D8829" s="36" t="s">
        <v>104</v>
      </c>
      <c r="E8829" s="35" t="s">
        <v>173</v>
      </c>
      <c r="F8829" s="46">
        <f>IF(Cadastro_Cargas!$E$9=0,0,IF(Perfil_Area!$I$10=0,0,MIN(Cadastro_Cargas!$E$9,MAX(Cadastro_Cargas!$F$9,Perfil_Area!$I$10*RANDBETWEEN(85,115)/100))))</f>
        <v>0</v>
      </c>
    </row>
    <row r="8830" ht="15.0" customHeight="1">
      <c r="A8830" s="45">
        <v>45684.25</v>
      </c>
      <c r="B8830" s="35">
        <v>6.0</v>
      </c>
      <c r="C8830" s="35" t="s">
        <v>129</v>
      </c>
      <c r="D8830" s="36" t="s">
        <v>105</v>
      </c>
      <c r="E8830" s="35" t="s">
        <v>173</v>
      </c>
      <c r="F8830" s="46">
        <f>IF(Cadastro_Cargas!$E$10=0,0,IF(Perfil_Area!$I$12=0,0,MIN(Cadastro_Cargas!$E$10,MAX(Cadastro_Cargas!$F$10,Perfil_Area!$I$12*RANDBETWEEN(85,115)/100))))</f>
        <v>0</v>
      </c>
    </row>
    <row r="8831" ht="15.0" customHeight="1">
      <c r="A8831" s="45">
        <v>45684.25</v>
      </c>
      <c r="B8831" s="35">
        <v>6.0</v>
      </c>
      <c r="C8831" s="35" t="s">
        <v>129</v>
      </c>
      <c r="D8831" s="36" t="s">
        <v>106</v>
      </c>
      <c r="E8831" s="35" t="s">
        <v>173</v>
      </c>
      <c r="F8831" s="46">
        <f>IF(Cadastro_Cargas!$E$11=0,0,IF(Perfil_Area!$I$14=0,0,MIN(Cadastro_Cargas!$E$11,MAX(Cadastro_Cargas!$F$11,Perfil_Area!$I$14*RANDBETWEEN(85,115)/100))))</f>
        <v>2.367013373</v>
      </c>
    </row>
    <row r="8832" ht="15.0" customHeight="1">
      <c r="A8832" s="45">
        <v>45684.25</v>
      </c>
      <c r="B8832" s="35">
        <v>6.0</v>
      </c>
      <c r="C8832" s="35" t="s">
        <v>129</v>
      </c>
      <c r="D8832" s="36" t="s">
        <v>107</v>
      </c>
      <c r="E8832" s="35" t="s">
        <v>173</v>
      </c>
      <c r="F8832" s="46">
        <f>IF(Cadastro_Cargas!$E$12=0,0,IF(Perfil_Area!$I$16=0,0,MIN(Cadastro_Cargas!$E$12,MAX(Cadastro_Cargas!$F$12,Perfil_Area!$I$16*RANDBETWEEN(85,115)/100))))</f>
        <v>0.2</v>
      </c>
    </row>
    <row r="8833" ht="15.0" customHeight="1">
      <c r="A8833" s="45">
        <v>45684.25</v>
      </c>
      <c r="B8833" s="35">
        <v>6.0</v>
      </c>
      <c r="C8833" s="35" t="s">
        <v>129</v>
      </c>
      <c r="D8833" s="39" t="s">
        <v>31</v>
      </c>
      <c r="E8833" s="35" t="s">
        <v>174</v>
      </c>
      <c r="F8833" s="46">
        <f>IF(Cadastro_Cargas!$E$13=0,0,IF(Perfil_Area!$I$4=0,0,MIN(Cadastro_Cargas!$E$13,MAX(Cadastro_Cargas!$F$13,Perfil_Area!$I$4*RANDBETWEEN(85,115)/100))))</f>
        <v>1.1175</v>
      </c>
    </row>
    <row r="8834" ht="15.0" customHeight="1">
      <c r="A8834" s="45">
        <v>45684.25</v>
      </c>
      <c r="B8834" s="35">
        <v>6.0</v>
      </c>
      <c r="C8834" s="35" t="s">
        <v>129</v>
      </c>
      <c r="D8834" s="40" t="s">
        <v>44</v>
      </c>
      <c r="E8834" s="35" t="s">
        <v>174</v>
      </c>
      <c r="F8834" s="46">
        <f>IF(Cadastro_Cargas!$E$14=0,0,IF(Perfil_Area!$I$6=0,0,MIN(Cadastro_Cargas!$E$14,MAX(Cadastro_Cargas!$F$14,Perfil_Area!$I$6*RANDBETWEEN(85,115)/100))))</f>
        <v>0.514</v>
      </c>
    </row>
    <row r="8835" ht="15.0" customHeight="1">
      <c r="A8835" s="45">
        <v>45684.25</v>
      </c>
      <c r="B8835" s="35">
        <v>6.0</v>
      </c>
      <c r="C8835" s="35" t="s">
        <v>129</v>
      </c>
      <c r="D8835" s="41" t="s">
        <v>56</v>
      </c>
      <c r="E8835" s="35" t="s">
        <v>174</v>
      </c>
      <c r="F8835" s="46">
        <f>IF(Cadastro_Cargas!$E$15=0,0,IF(Perfil_Area!$I$8=0,0,MIN(Cadastro_Cargas!$E$15,MAX(Cadastro_Cargas!$F$15,Perfil_Area!$I$8*RANDBETWEEN(85,115)/100))))</f>
        <v>0.1008</v>
      </c>
    </row>
    <row r="8836" ht="15.0" customHeight="1">
      <c r="A8836" s="45">
        <v>45684.2916666667</v>
      </c>
      <c r="B8836" s="35">
        <v>7.0</v>
      </c>
      <c r="C8836" s="35" t="s">
        <v>128</v>
      </c>
      <c r="D8836" s="36" t="s">
        <v>104</v>
      </c>
      <c r="E8836" s="35" t="s">
        <v>173</v>
      </c>
      <c r="F8836" s="46">
        <f>IF(Cadastro_Cargas!$E$2=0,0,IF(Perfil_Area!$J$9=0,0,MIN(Cadastro_Cargas!$E$2,MAX(Cadastro_Cargas!$F$2,Perfil_Area!$J$9*RANDBETWEEN(85,115)/100))))</f>
        <v>0</v>
      </c>
    </row>
    <row r="8837" ht="15.0" customHeight="1">
      <c r="A8837" s="45">
        <v>45684.2916666667</v>
      </c>
      <c r="B8837" s="35">
        <v>7.0</v>
      </c>
      <c r="C8837" s="35" t="s">
        <v>128</v>
      </c>
      <c r="D8837" s="36" t="s">
        <v>105</v>
      </c>
      <c r="E8837" s="35" t="s">
        <v>173</v>
      </c>
      <c r="F8837" s="46">
        <f>IF(Cadastro_Cargas!$E$3=0,0,IF(Perfil_Area!$J$11=0,0,MIN(Cadastro_Cargas!$E$3,MAX(Cadastro_Cargas!$F$3,Perfil_Area!$J$11*RANDBETWEEN(85,115)/100))))</f>
        <v>0</v>
      </c>
    </row>
    <row r="8838" ht="15.0" customHeight="1">
      <c r="A8838" s="45">
        <v>45684.2916666667</v>
      </c>
      <c r="B8838" s="35">
        <v>7.0</v>
      </c>
      <c r="C8838" s="35" t="s">
        <v>128</v>
      </c>
      <c r="D8838" s="36" t="s">
        <v>106</v>
      </c>
      <c r="E8838" s="35" t="s">
        <v>173</v>
      </c>
      <c r="F8838" s="46">
        <f>IF(Cadastro_Cargas!$E$4=0,0,IF(Perfil_Area!$J$13=0,0,MIN(Cadastro_Cargas!$E$4,MAX(Cadastro_Cargas!$F$4,Perfil_Area!$J$13*RANDBETWEEN(85,115)/100))))</f>
        <v>0</v>
      </c>
    </row>
    <row r="8839" ht="15.0" customHeight="1">
      <c r="A8839" s="45">
        <v>45684.2916666667</v>
      </c>
      <c r="B8839" s="35">
        <v>7.0</v>
      </c>
      <c r="C8839" s="35" t="s">
        <v>128</v>
      </c>
      <c r="D8839" s="36" t="s">
        <v>107</v>
      </c>
      <c r="E8839" s="35" t="s">
        <v>173</v>
      </c>
      <c r="F8839" s="46">
        <f>IF(Cadastro_Cargas!$E$5=0,0,IF(Perfil_Area!$J$15=0,0,MIN(Cadastro_Cargas!$E$5,MAX(Cadastro_Cargas!$F$5,Perfil_Area!$J$15*RANDBETWEEN(85,115)/100))))</f>
        <v>0.2</v>
      </c>
    </row>
    <row r="8840" ht="15.0" customHeight="1">
      <c r="A8840" s="45">
        <v>45684.2916666667</v>
      </c>
      <c r="B8840" s="35">
        <v>7.0</v>
      </c>
      <c r="C8840" s="35" t="s">
        <v>128</v>
      </c>
      <c r="D8840" s="39" t="s">
        <v>31</v>
      </c>
      <c r="E8840" s="35" t="s">
        <v>174</v>
      </c>
      <c r="F8840" s="46">
        <f>IF(Cadastro_Cargas!$E$6=0,0,IF(Perfil_Area!$J$3=0,0,MIN(Cadastro_Cargas!$E$6,MAX(Cadastro_Cargas!$F$6,Perfil_Area!$J$3*RANDBETWEEN(85,115)/100))))</f>
        <v>0.6448</v>
      </c>
    </row>
    <row r="8841" ht="15.0" customHeight="1">
      <c r="A8841" s="45">
        <v>45684.2916666667</v>
      </c>
      <c r="B8841" s="35">
        <v>7.0</v>
      </c>
      <c r="C8841" s="35" t="s">
        <v>128</v>
      </c>
      <c r="D8841" s="40" t="s">
        <v>44</v>
      </c>
      <c r="E8841" s="35" t="s">
        <v>174</v>
      </c>
      <c r="F8841" s="46">
        <f>IF(Cadastro_Cargas!$E$7=0,0,IF(Perfil_Area!$J$5=0,0,MIN(Cadastro_Cargas!$E$7,MAX(Cadastro_Cargas!$F$7,Perfil_Area!$J$5*RANDBETWEEN(85,115)/100))))</f>
        <v>0.354</v>
      </c>
    </row>
    <row r="8842" ht="15.0" customHeight="1">
      <c r="A8842" s="45">
        <v>45684.2916666667</v>
      </c>
      <c r="B8842" s="35">
        <v>7.0</v>
      </c>
      <c r="C8842" s="35" t="s">
        <v>128</v>
      </c>
      <c r="D8842" s="41" t="s">
        <v>56</v>
      </c>
      <c r="E8842" s="35" t="s">
        <v>174</v>
      </c>
      <c r="F8842" s="46">
        <f>IF(Cadastro_Cargas!$E$8=0,0,IF(Perfil_Area!$J$7=0,0,MIN(Cadastro_Cargas!$E$8,MAX(Cadastro_Cargas!$F$8,Perfil_Area!$J$7*RANDBETWEEN(85,115)/100))))</f>
        <v>0</v>
      </c>
    </row>
    <row r="8843" ht="15.0" customHeight="1">
      <c r="A8843" s="45">
        <v>45684.2916666667</v>
      </c>
      <c r="B8843" s="35">
        <v>7.0</v>
      </c>
      <c r="C8843" s="35" t="s">
        <v>129</v>
      </c>
      <c r="D8843" s="36" t="s">
        <v>104</v>
      </c>
      <c r="E8843" s="35" t="s">
        <v>173</v>
      </c>
      <c r="F8843" s="46">
        <f>IF(Cadastro_Cargas!$E$9=0,0,IF(Perfil_Area!$J$10=0,0,MIN(Cadastro_Cargas!$E$9,MAX(Cadastro_Cargas!$F$9,Perfil_Area!$J$10*RANDBETWEEN(85,115)/100))))</f>
        <v>0</v>
      </c>
    </row>
    <row r="8844" ht="15.0" customHeight="1">
      <c r="A8844" s="45">
        <v>45684.2916666667</v>
      </c>
      <c r="B8844" s="35">
        <v>7.0</v>
      </c>
      <c r="C8844" s="35" t="s">
        <v>129</v>
      </c>
      <c r="D8844" s="36" t="s">
        <v>105</v>
      </c>
      <c r="E8844" s="35" t="s">
        <v>173</v>
      </c>
      <c r="F8844" s="46">
        <f>IF(Cadastro_Cargas!$E$10=0,0,IF(Perfil_Area!$J$12=0,0,MIN(Cadastro_Cargas!$E$10,MAX(Cadastro_Cargas!$F$10,Perfil_Area!$J$12*RANDBETWEEN(85,115)/100))))</f>
        <v>17.6</v>
      </c>
    </row>
    <row r="8845" ht="15.0" customHeight="1">
      <c r="A8845" s="45">
        <v>45684.2916666667</v>
      </c>
      <c r="B8845" s="35">
        <v>7.0</v>
      </c>
      <c r="C8845" s="35" t="s">
        <v>129</v>
      </c>
      <c r="D8845" s="36" t="s">
        <v>106</v>
      </c>
      <c r="E8845" s="35" t="s">
        <v>173</v>
      </c>
      <c r="F8845" s="46">
        <f>IF(Cadastro_Cargas!$E$11=0,0,IF(Perfil_Area!$J$14=0,0,MIN(Cadastro_Cargas!$E$11,MAX(Cadastro_Cargas!$F$11,Perfil_Area!$J$14*RANDBETWEEN(85,115)/100))))</f>
        <v>1.988095097</v>
      </c>
    </row>
    <row r="8846" ht="15.0" customHeight="1">
      <c r="A8846" s="45">
        <v>45684.2916666667</v>
      </c>
      <c r="B8846" s="35">
        <v>7.0</v>
      </c>
      <c r="C8846" s="35" t="s">
        <v>129</v>
      </c>
      <c r="D8846" s="36" t="s">
        <v>107</v>
      </c>
      <c r="E8846" s="35" t="s">
        <v>173</v>
      </c>
      <c r="F8846" s="46">
        <f>IF(Cadastro_Cargas!$E$12=0,0,IF(Perfil_Area!$J$16=0,0,MIN(Cadastro_Cargas!$E$12,MAX(Cadastro_Cargas!$F$12,Perfil_Area!$J$16*RANDBETWEEN(85,115)/100))))</f>
        <v>0.174</v>
      </c>
    </row>
    <row r="8847" ht="15.0" customHeight="1">
      <c r="A8847" s="45">
        <v>45684.2916666667</v>
      </c>
      <c r="B8847" s="35">
        <v>7.0</v>
      </c>
      <c r="C8847" s="35" t="s">
        <v>129</v>
      </c>
      <c r="D8847" s="39" t="s">
        <v>31</v>
      </c>
      <c r="E8847" s="35" t="s">
        <v>174</v>
      </c>
      <c r="F8847" s="46">
        <f>IF(Cadastro_Cargas!$E$13=0,0,IF(Perfil_Area!$J$4=0,0,MIN(Cadastro_Cargas!$E$13,MAX(Cadastro_Cargas!$F$13,Perfil_Area!$J$4*RANDBETWEEN(85,115)/100))))</f>
        <v>1.1175</v>
      </c>
    </row>
    <row r="8848" ht="15.0" customHeight="1">
      <c r="A8848" s="45">
        <v>45684.2916666667</v>
      </c>
      <c r="B8848" s="35">
        <v>7.0</v>
      </c>
      <c r="C8848" s="35" t="s">
        <v>129</v>
      </c>
      <c r="D8848" s="40" t="s">
        <v>44</v>
      </c>
      <c r="E8848" s="35" t="s">
        <v>174</v>
      </c>
      <c r="F8848" s="46">
        <f>IF(Cadastro_Cargas!$E$14=0,0,IF(Perfil_Area!$J$6=0,0,MIN(Cadastro_Cargas!$E$14,MAX(Cadastro_Cargas!$F$14,Perfil_Area!$J$6*RANDBETWEEN(85,115)/100))))</f>
        <v>0.514</v>
      </c>
    </row>
    <row r="8849" ht="15.0" customHeight="1">
      <c r="A8849" s="45">
        <v>45684.2916666667</v>
      </c>
      <c r="B8849" s="35">
        <v>7.0</v>
      </c>
      <c r="C8849" s="35" t="s">
        <v>129</v>
      </c>
      <c r="D8849" s="41" t="s">
        <v>56</v>
      </c>
      <c r="E8849" s="35" t="s">
        <v>174</v>
      </c>
      <c r="F8849" s="46">
        <f>IF(Cadastro_Cargas!$E$15=0,0,IF(Perfil_Area!$J$8=0,0,MIN(Cadastro_Cargas!$E$15,MAX(Cadastro_Cargas!$F$15,Perfil_Area!$J$8*RANDBETWEEN(85,115)/100))))</f>
        <v>0</v>
      </c>
    </row>
    <row r="8850" ht="15.0" customHeight="1">
      <c r="A8850" s="45">
        <v>45684.3333333333</v>
      </c>
      <c r="B8850" s="35">
        <v>8.0</v>
      </c>
      <c r="C8850" s="35" t="s">
        <v>128</v>
      </c>
      <c r="D8850" s="36" t="s">
        <v>104</v>
      </c>
      <c r="E8850" s="35" t="s">
        <v>173</v>
      </c>
      <c r="F8850" s="46">
        <f>IF(Cadastro_Cargas!$E$2=0,0,IF(Perfil_Area!$K$9=0,0,MIN(Cadastro_Cargas!$E$2,MAX(Cadastro_Cargas!$F$2,Perfil_Area!$K$9*RANDBETWEEN(85,115)/100))))</f>
        <v>0</v>
      </c>
    </row>
    <row r="8851" ht="15.0" customHeight="1">
      <c r="A8851" s="45">
        <v>45684.3333333333</v>
      </c>
      <c r="B8851" s="35">
        <v>8.0</v>
      </c>
      <c r="C8851" s="35" t="s">
        <v>128</v>
      </c>
      <c r="D8851" s="36" t="s">
        <v>105</v>
      </c>
      <c r="E8851" s="35" t="s">
        <v>173</v>
      </c>
      <c r="F8851" s="46">
        <f>IF(Cadastro_Cargas!$E$3=0,0,IF(Perfil_Area!$K$11=0,0,MIN(Cadastro_Cargas!$E$3,MAX(Cadastro_Cargas!$F$3,Perfil_Area!$K$11*RANDBETWEEN(85,115)/100))))</f>
        <v>0</v>
      </c>
    </row>
    <row r="8852" ht="15.0" customHeight="1">
      <c r="A8852" s="45">
        <v>45684.3333333333</v>
      </c>
      <c r="B8852" s="35">
        <v>8.0</v>
      </c>
      <c r="C8852" s="35" t="s">
        <v>128</v>
      </c>
      <c r="D8852" s="36" t="s">
        <v>106</v>
      </c>
      <c r="E8852" s="35" t="s">
        <v>173</v>
      </c>
      <c r="F8852" s="46">
        <f>IF(Cadastro_Cargas!$E$4=0,0,IF(Perfil_Area!$K$13=0,0,MIN(Cadastro_Cargas!$E$4,MAX(Cadastro_Cargas!$F$4,Perfil_Area!$K$13*RANDBETWEEN(85,115)/100))))</f>
        <v>0</v>
      </c>
    </row>
    <row r="8853" ht="15.0" customHeight="1">
      <c r="A8853" s="45">
        <v>45684.3333333333</v>
      </c>
      <c r="B8853" s="35">
        <v>8.0</v>
      </c>
      <c r="C8853" s="35" t="s">
        <v>128</v>
      </c>
      <c r="D8853" s="36" t="s">
        <v>107</v>
      </c>
      <c r="E8853" s="35" t="s">
        <v>173</v>
      </c>
      <c r="F8853" s="46">
        <f>IF(Cadastro_Cargas!$E$5=0,0,IF(Perfil_Area!$K$15=0,0,MIN(Cadastro_Cargas!$E$5,MAX(Cadastro_Cargas!$F$5,Perfil_Area!$K$15*RANDBETWEEN(85,115)/100))))</f>
        <v>0.186</v>
      </c>
    </row>
    <row r="8854" ht="15.0" customHeight="1">
      <c r="A8854" s="45">
        <v>45684.3333333333</v>
      </c>
      <c r="B8854" s="35">
        <v>8.0</v>
      </c>
      <c r="C8854" s="35" t="s">
        <v>128</v>
      </c>
      <c r="D8854" s="39" t="s">
        <v>31</v>
      </c>
      <c r="E8854" s="35" t="s">
        <v>174</v>
      </c>
      <c r="F8854" s="46">
        <f>IF(Cadastro_Cargas!$E$6=0,0,IF(Perfil_Area!$K$3=0,0,MIN(Cadastro_Cargas!$E$6,MAX(Cadastro_Cargas!$F$6,Perfil_Area!$K$3*RANDBETWEEN(85,115)/100))))</f>
        <v>1.166</v>
      </c>
    </row>
    <row r="8855" ht="15.0" customHeight="1">
      <c r="A8855" s="45">
        <v>45684.3333333333</v>
      </c>
      <c r="B8855" s="35">
        <v>8.0</v>
      </c>
      <c r="C8855" s="35" t="s">
        <v>128</v>
      </c>
      <c r="D8855" s="40" t="s">
        <v>44</v>
      </c>
      <c r="E8855" s="35" t="s">
        <v>174</v>
      </c>
      <c r="F8855" s="46">
        <f>IF(Cadastro_Cargas!$E$7=0,0,IF(Perfil_Area!$K$5=0,0,MIN(Cadastro_Cargas!$E$7,MAX(Cadastro_Cargas!$F$7,Perfil_Area!$K$5*RANDBETWEEN(85,115)/100))))</f>
        <v>0.354</v>
      </c>
    </row>
    <row r="8856" ht="15.0" customHeight="1">
      <c r="A8856" s="45">
        <v>45684.3333333333</v>
      </c>
      <c r="B8856" s="35">
        <v>8.0</v>
      </c>
      <c r="C8856" s="35" t="s">
        <v>128</v>
      </c>
      <c r="D8856" s="41" t="s">
        <v>56</v>
      </c>
      <c r="E8856" s="35" t="s">
        <v>174</v>
      </c>
      <c r="F8856" s="46">
        <f>IF(Cadastro_Cargas!$E$8=0,0,IF(Perfil_Area!$K$7=0,0,MIN(Cadastro_Cargas!$E$8,MAX(Cadastro_Cargas!$F$8,Perfil_Area!$K$7*RANDBETWEEN(85,115)/100))))</f>
        <v>0</v>
      </c>
    </row>
    <row r="8857" ht="15.0" customHeight="1">
      <c r="A8857" s="45">
        <v>45684.3333333333</v>
      </c>
      <c r="B8857" s="35">
        <v>8.0</v>
      </c>
      <c r="C8857" s="35" t="s">
        <v>129</v>
      </c>
      <c r="D8857" s="36" t="s">
        <v>104</v>
      </c>
      <c r="E8857" s="35" t="s">
        <v>173</v>
      </c>
      <c r="F8857" s="46">
        <f>IF(Cadastro_Cargas!$E$9=0,0,IF(Perfil_Area!$K$10=0,0,MIN(Cadastro_Cargas!$E$9,MAX(Cadastro_Cargas!$F$9,Perfil_Area!$K$10*RANDBETWEEN(85,115)/100))))</f>
        <v>0</v>
      </c>
    </row>
    <row r="8858" ht="15.0" customHeight="1">
      <c r="A8858" s="45">
        <v>45684.3333333333</v>
      </c>
      <c r="B8858" s="35">
        <v>8.0</v>
      </c>
      <c r="C8858" s="35" t="s">
        <v>129</v>
      </c>
      <c r="D8858" s="36" t="s">
        <v>105</v>
      </c>
      <c r="E8858" s="35" t="s">
        <v>173</v>
      </c>
      <c r="F8858" s="46">
        <f>IF(Cadastro_Cargas!$E$10=0,0,IF(Perfil_Area!$K$12=0,0,MIN(Cadastro_Cargas!$E$10,MAX(Cadastro_Cargas!$F$10,Perfil_Area!$K$12*RANDBETWEEN(85,115)/100))))</f>
        <v>17.6</v>
      </c>
    </row>
    <row r="8859" ht="15.0" customHeight="1">
      <c r="A8859" s="45">
        <v>45684.3333333333</v>
      </c>
      <c r="B8859" s="35">
        <v>8.0</v>
      </c>
      <c r="C8859" s="35" t="s">
        <v>129</v>
      </c>
      <c r="D8859" s="36" t="s">
        <v>106</v>
      </c>
      <c r="E8859" s="35" t="s">
        <v>173</v>
      </c>
      <c r="F8859" s="46">
        <f>IF(Cadastro_Cargas!$E$11=0,0,IF(Perfil_Area!$K$14=0,0,MIN(Cadastro_Cargas!$E$11,MAX(Cadastro_Cargas!$F$11,Perfil_Area!$K$14*RANDBETWEEN(85,115)/100))))</f>
        <v>2.15722734</v>
      </c>
    </row>
    <row r="8860" ht="15.0" customHeight="1">
      <c r="A8860" s="45">
        <v>45684.3333333333</v>
      </c>
      <c r="B8860" s="35">
        <v>8.0</v>
      </c>
      <c r="C8860" s="35" t="s">
        <v>129</v>
      </c>
      <c r="D8860" s="36" t="s">
        <v>107</v>
      </c>
      <c r="E8860" s="35" t="s">
        <v>173</v>
      </c>
      <c r="F8860" s="46">
        <f>IF(Cadastro_Cargas!$E$12=0,0,IF(Perfil_Area!$K$16=0,0,MIN(Cadastro_Cargas!$E$12,MAX(Cadastro_Cargas!$F$12,Perfil_Area!$K$16*RANDBETWEEN(85,115)/100))))</f>
        <v>0.2</v>
      </c>
    </row>
    <row r="8861" ht="15.0" customHeight="1">
      <c r="A8861" s="45">
        <v>45684.3333333333</v>
      </c>
      <c r="B8861" s="35">
        <v>8.0</v>
      </c>
      <c r="C8861" s="35" t="s">
        <v>129</v>
      </c>
      <c r="D8861" s="39" t="s">
        <v>31</v>
      </c>
      <c r="E8861" s="35" t="s">
        <v>174</v>
      </c>
      <c r="F8861" s="46">
        <f>IF(Cadastro_Cargas!$E$13=0,0,IF(Perfil_Area!$K$4=0,0,MIN(Cadastro_Cargas!$E$13,MAX(Cadastro_Cargas!$F$13,Perfil_Area!$K$4*RANDBETWEEN(85,115)/100))))</f>
        <v>1.82305</v>
      </c>
    </row>
    <row r="8862" ht="15.0" customHeight="1">
      <c r="A8862" s="45">
        <v>45684.3333333333</v>
      </c>
      <c r="B8862" s="35">
        <v>8.0</v>
      </c>
      <c r="C8862" s="35" t="s">
        <v>129</v>
      </c>
      <c r="D8862" s="40" t="s">
        <v>44</v>
      </c>
      <c r="E8862" s="35" t="s">
        <v>174</v>
      </c>
      <c r="F8862" s="46">
        <f>IF(Cadastro_Cargas!$E$14=0,0,IF(Perfil_Area!$K$6=0,0,MIN(Cadastro_Cargas!$E$14,MAX(Cadastro_Cargas!$F$14,Perfil_Area!$K$6*RANDBETWEEN(85,115)/100))))</f>
        <v>0.514</v>
      </c>
    </row>
    <row r="8863" ht="15.0" customHeight="1">
      <c r="A8863" s="45">
        <v>45684.3333333333</v>
      </c>
      <c r="B8863" s="35">
        <v>8.0</v>
      </c>
      <c r="C8863" s="35" t="s">
        <v>129</v>
      </c>
      <c r="D8863" s="41" t="s">
        <v>56</v>
      </c>
      <c r="E8863" s="35" t="s">
        <v>174</v>
      </c>
      <c r="F8863" s="46">
        <f>IF(Cadastro_Cargas!$E$15=0,0,IF(Perfil_Area!$K$8=0,0,MIN(Cadastro_Cargas!$E$15,MAX(Cadastro_Cargas!$F$15,Perfil_Area!$K$8*RANDBETWEEN(85,115)/100))))</f>
        <v>0</v>
      </c>
    </row>
    <row r="8864" ht="15.0" customHeight="1">
      <c r="A8864" s="45">
        <v>45684.375</v>
      </c>
      <c r="B8864" s="35">
        <v>9.0</v>
      </c>
      <c r="C8864" s="35" t="s">
        <v>128</v>
      </c>
      <c r="D8864" s="36" t="s">
        <v>104</v>
      </c>
      <c r="E8864" s="35" t="s">
        <v>173</v>
      </c>
      <c r="F8864" s="46">
        <f>IF(Cadastro_Cargas!$E$2=0,0,IF(Perfil_Area!$L$9=0,0,MIN(Cadastro_Cargas!$E$2,MAX(Cadastro_Cargas!$F$2,Perfil_Area!$L$9*RANDBETWEEN(85,115)/100))))</f>
        <v>0</v>
      </c>
    </row>
    <row r="8865" ht="15.0" customHeight="1">
      <c r="A8865" s="45">
        <v>45684.375</v>
      </c>
      <c r="B8865" s="35">
        <v>9.0</v>
      </c>
      <c r="C8865" s="35" t="s">
        <v>128</v>
      </c>
      <c r="D8865" s="36" t="s">
        <v>105</v>
      </c>
      <c r="E8865" s="35" t="s">
        <v>173</v>
      </c>
      <c r="F8865" s="46">
        <f>IF(Cadastro_Cargas!$E$3=0,0,IF(Perfil_Area!$L$11=0,0,MIN(Cadastro_Cargas!$E$3,MAX(Cadastro_Cargas!$F$3,Perfil_Area!$L$11*RANDBETWEEN(85,115)/100))))</f>
        <v>0</v>
      </c>
    </row>
    <row r="8866" ht="15.0" customHeight="1">
      <c r="A8866" s="45">
        <v>45684.375</v>
      </c>
      <c r="B8866" s="35">
        <v>9.0</v>
      </c>
      <c r="C8866" s="35" t="s">
        <v>128</v>
      </c>
      <c r="D8866" s="36" t="s">
        <v>106</v>
      </c>
      <c r="E8866" s="35" t="s">
        <v>173</v>
      </c>
      <c r="F8866" s="46">
        <f>IF(Cadastro_Cargas!$E$4=0,0,IF(Perfil_Area!$L$13=0,0,MIN(Cadastro_Cargas!$E$4,MAX(Cadastro_Cargas!$F$4,Perfil_Area!$L$13*RANDBETWEEN(85,115)/100))))</f>
        <v>0</v>
      </c>
    </row>
    <row r="8867" ht="15.0" customHeight="1">
      <c r="A8867" s="45">
        <v>45684.375</v>
      </c>
      <c r="B8867" s="35">
        <v>9.0</v>
      </c>
      <c r="C8867" s="35" t="s">
        <v>128</v>
      </c>
      <c r="D8867" s="36" t="s">
        <v>107</v>
      </c>
      <c r="E8867" s="35" t="s">
        <v>173</v>
      </c>
      <c r="F8867" s="46">
        <f>IF(Cadastro_Cargas!$E$5=0,0,IF(Perfil_Area!$L$15=0,0,MIN(Cadastro_Cargas!$E$5,MAX(Cadastro_Cargas!$F$5,Perfil_Area!$L$15*RANDBETWEEN(85,115)/100))))</f>
        <v>0.194</v>
      </c>
    </row>
    <row r="8868" ht="15.0" customHeight="1">
      <c r="A8868" s="45">
        <v>45684.375</v>
      </c>
      <c r="B8868" s="35">
        <v>9.0</v>
      </c>
      <c r="C8868" s="35" t="s">
        <v>128</v>
      </c>
      <c r="D8868" s="39" t="s">
        <v>31</v>
      </c>
      <c r="E8868" s="35" t="s">
        <v>174</v>
      </c>
      <c r="F8868" s="46">
        <f>IF(Cadastro_Cargas!$E$6=0,0,IF(Perfil_Area!$L$3=0,0,MIN(Cadastro_Cargas!$E$6,MAX(Cadastro_Cargas!$F$6,Perfil_Area!$L$3*RANDBETWEEN(85,115)/100))))</f>
        <v>1.8786</v>
      </c>
    </row>
    <row r="8869" ht="15.0" customHeight="1">
      <c r="A8869" s="45">
        <v>45684.375</v>
      </c>
      <c r="B8869" s="35">
        <v>9.0</v>
      </c>
      <c r="C8869" s="35" t="s">
        <v>128</v>
      </c>
      <c r="D8869" s="40" t="s">
        <v>44</v>
      </c>
      <c r="E8869" s="35" t="s">
        <v>174</v>
      </c>
      <c r="F8869" s="46">
        <f>IF(Cadastro_Cargas!$E$7=0,0,IF(Perfil_Area!$L$5=0,0,MIN(Cadastro_Cargas!$E$7,MAX(Cadastro_Cargas!$F$7,Perfil_Area!$L$5*RANDBETWEEN(85,115)/100))))</f>
        <v>0.25482</v>
      </c>
    </row>
    <row r="8870" ht="15.0" customHeight="1">
      <c r="A8870" s="45">
        <v>45684.375</v>
      </c>
      <c r="B8870" s="35">
        <v>9.0</v>
      </c>
      <c r="C8870" s="35" t="s">
        <v>128</v>
      </c>
      <c r="D8870" s="41" t="s">
        <v>56</v>
      </c>
      <c r="E8870" s="35" t="s">
        <v>174</v>
      </c>
      <c r="F8870" s="46">
        <f>IF(Cadastro_Cargas!$E$8=0,0,IF(Perfil_Area!$L$7=0,0,MIN(Cadastro_Cargas!$E$8,MAX(Cadastro_Cargas!$F$8,Perfil_Area!$L$7*RANDBETWEEN(85,115)/100))))</f>
        <v>0</v>
      </c>
    </row>
    <row r="8871" ht="15.0" customHeight="1">
      <c r="A8871" s="45">
        <v>45684.375</v>
      </c>
      <c r="B8871" s="35">
        <v>9.0</v>
      </c>
      <c r="C8871" s="35" t="s">
        <v>129</v>
      </c>
      <c r="D8871" s="36" t="s">
        <v>104</v>
      </c>
      <c r="E8871" s="35" t="s">
        <v>173</v>
      </c>
      <c r="F8871" s="46">
        <f>IF(Cadastro_Cargas!$E$9=0,0,IF(Perfil_Area!$L$10=0,0,MIN(Cadastro_Cargas!$E$9,MAX(Cadastro_Cargas!$F$9,Perfil_Area!$L$10*RANDBETWEEN(85,115)/100))))</f>
        <v>0</v>
      </c>
    </row>
    <row r="8872" ht="15.0" customHeight="1">
      <c r="A8872" s="45">
        <v>45684.375</v>
      </c>
      <c r="B8872" s="35">
        <v>9.0</v>
      </c>
      <c r="C8872" s="35" t="s">
        <v>129</v>
      </c>
      <c r="D8872" s="36" t="s">
        <v>105</v>
      </c>
      <c r="E8872" s="35" t="s">
        <v>173</v>
      </c>
      <c r="F8872" s="46">
        <f>IF(Cadastro_Cargas!$E$10=0,0,IF(Perfil_Area!$L$12=0,0,MIN(Cadastro_Cargas!$E$10,MAX(Cadastro_Cargas!$F$10,Perfil_Area!$L$12*RANDBETWEEN(85,115)/100))))</f>
        <v>0</v>
      </c>
    </row>
    <row r="8873" ht="15.0" customHeight="1">
      <c r="A8873" s="45">
        <v>45684.375</v>
      </c>
      <c r="B8873" s="35">
        <v>9.0</v>
      </c>
      <c r="C8873" s="35" t="s">
        <v>129</v>
      </c>
      <c r="D8873" s="36" t="s">
        <v>106</v>
      </c>
      <c r="E8873" s="35" t="s">
        <v>173</v>
      </c>
      <c r="F8873" s="46">
        <f>IF(Cadastro_Cargas!$E$11=0,0,IF(Perfil_Area!$L$14=0,0,MIN(Cadastro_Cargas!$E$11,MAX(Cadastro_Cargas!$F$11,Perfil_Area!$L$14*RANDBETWEEN(85,115)/100))))</f>
        <v>2.367013373</v>
      </c>
    </row>
    <row r="8874" ht="15.0" customHeight="1">
      <c r="A8874" s="45">
        <v>45684.375</v>
      </c>
      <c r="B8874" s="35">
        <v>9.0</v>
      </c>
      <c r="C8874" s="35" t="s">
        <v>129</v>
      </c>
      <c r="D8874" s="36" t="s">
        <v>107</v>
      </c>
      <c r="E8874" s="35" t="s">
        <v>173</v>
      </c>
      <c r="F8874" s="46">
        <f>IF(Cadastro_Cargas!$E$12=0,0,IF(Perfil_Area!$L$16=0,0,MIN(Cadastro_Cargas!$E$12,MAX(Cadastro_Cargas!$F$12,Perfil_Area!$L$16*RANDBETWEEN(85,115)/100))))</f>
        <v>0.2</v>
      </c>
    </row>
    <row r="8875" ht="15.0" customHeight="1">
      <c r="A8875" s="45">
        <v>45684.375</v>
      </c>
      <c r="B8875" s="35">
        <v>9.0</v>
      </c>
      <c r="C8875" s="35" t="s">
        <v>129</v>
      </c>
      <c r="D8875" s="39" t="s">
        <v>31</v>
      </c>
      <c r="E8875" s="35" t="s">
        <v>174</v>
      </c>
      <c r="F8875" s="46">
        <f>IF(Cadastro_Cargas!$E$13=0,0,IF(Perfil_Area!$L$4=0,0,MIN(Cadastro_Cargas!$E$13,MAX(Cadastro_Cargas!$F$13,Perfil_Area!$L$4*RANDBETWEEN(85,115)/100))))</f>
        <v>3.725</v>
      </c>
    </row>
    <row r="8876" ht="15.0" customHeight="1">
      <c r="A8876" s="45">
        <v>45684.375</v>
      </c>
      <c r="B8876" s="35">
        <v>9.0</v>
      </c>
      <c r="C8876" s="35" t="s">
        <v>129</v>
      </c>
      <c r="D8876" s="40" t="s">
        <v>44</v>
      </c>
      <c r="E8876" s="35" t="s">
        <v>174</v>
      </c>
      <c r="F8876" s="46">
        <f>IF(Cadastro_Cargas!$E$14=0,0,IF(Perfil_Area!$L$6=0,0,MIN(Cadastro_Cargas!$E$14,MAX(Cadastro_Cargas!$F$14,Perfil_Area!$L$6*RANDBETWEEN(85,115)/100))))</f>
        <v>0.40976</v>
      </c>
    </row>
    <row r="8877" ht="15.0" customHeight="1">
      <c r="A8877" s="45">
        <v>45684.375</v>
      </c>
      <c r="B8877" s="35">
        <v>9.0</v>
      </c>
      <c r="C8877" s="35" t="s">
        <v>129</v>
      </c>
      <c r="D8877" s="41" t="s">
        <v>56</v>
      </c>
      <c r="E8877" s="35" t="s">
        <v>174</v>
      </c>
      <c r="F8877" s="46">
        <f>IF(Cadastro_Cargas!$E$15=0,0,IF(Perfil_Area!$L$8=0,0,MIN(Cadastro_Cargas!$E$15,MAX(Cadastro_Cargas!$F$15,Perfil_Area!$L$8*RANDBETWEEN(85,115)/100))))</f>
        <v>0</v>
      </c>
    </row>
    <row r="8878" ht="15.0" customHeight="1">
      <c r="A8878" s="45">
        <v>45684.4166666667</v>
      </c>
      <c r="B8878" s="35">
        <v>10.0</v>
      </c>
      <c r="C8878" s="35" t="s">
        <v>128</v>
      </c>
      <c r="D8878" s="36" t="s">
        <v>104</v>
      </c>
      <c r="E8878" s="35" t="s">
        <v>173</v>
      </c>
      <c r="F8878" s="46">
        <f>IF(Cadastro_Cargas!$E$2=0,0,IF(Perfil_Area!$M$9=0,0,MIN(Cadastro_Cargas!$E$2,MAX(Cadastro_Cargas!$F$2,Perfil_Area!$M$9*RANDBETWEEN(85,115)/100))))</f>
        <v>0</v>
      </c>
    </row>
    <row r="8879" ht="15.0" customHeight="1">
      <c r="A8879" s="45">
        <v>45684.4166666667</v>
      </c>
      <c r="B8879" s="35">
        <v>10.0</v>
      </c>
      <c r="C8879" s="35" t="s">
        <v>128</v>
      </c>
      <c r="D8879" s="36" t="s">
        <v>105</v>
      </c>
      <c r="E8879" s="35" t="s">
        <v>173</v>
      </c>
      <c r="F8879" s="46">
        <f>IF(Cadastro_Cargas!$E$3=0,0,IF(Perfil_Area!$M$11=0,0,MIN(Cadastro_Cargas!$E$3,MAX(Cadastro_Cargas!$F$3,Perfil_Area!$M$11*RANDBETWEEN(85,115)/100))))</f>
        <v>0</v>
      </c>
    </row>
    <row r="8880" ht="15.0" customHeight="1">
      <c r="A8880" s="45">
        <v>45684.4166666667</v>
      </c>
      <c r="B8880" s="35">
        <v>10.0</v>
      </c>
      <c r="C8880" s="35" t="s">
        <v>128</v>
      </c>
      <c r="D8880" s="36" t="s">
        <v>106</v>
      </c>
      <c r="E8880" s="35" t="s">
        <v>173</v>
      </c>
      <c r="F8880" s="46">
        <f>IF(Cadastro_Cargas!$E$4=0,0,IF(Perfil_Area!$M$13=0,0,MIN(Cadastro_Cargas!$E$4,MAX(Cadastro_Cargas!$F$4,Perfil_Area!$M$13*RANDBETWEEN(85,115)/100))))</f>
        <v>0</v>
      </c>
    </row>
    <row r="8881" ht="15.0" customHeight="1">
      <c r="A8881" s="45">
        <v>45684.4166666667</v>
      </c>
      <c r="B8881" s="35">
        <v>10.0</v>
      </c>
      <c r="C8881" s="35" t="s">
        <v>128</v>
      </c>
      <c r="D8881" s="36" t="s">
        <v>107</v>
      </c>
      <c r="E8881" s="35" t="s">
        <v>173</v>
      </c>
      <c r="F8881" s="46">
        <f>IF(Cadastro_Cargas!$E$5=0,0,IF(Perfil_Area!$M$15=0,0,MIN(Cadastro_Cargas!$E$5,MAX(Cadastro_Cargas!$F$5,Perfil_Area!$M$15*RANDBETWEEN(85,115)/100))))</f>
        <v>0.2</v>
      </c>
    </row>
    <row r="8882" ht="15.0" customHeight="1">
      <c r="A8882" s="45">
        <v>45684.4166666667</v>
      </c>
      <c r="B8882" s="35">
        <v>10.0</v>
      </c>
      <c r="C8882" s="35" t="s">
        <v>128</v>
      </c>
      <c r="D8882" s="39" t="s">
        <v>31</v>
      </c>
      <c r="E8882" s="35" t="s">
        <v>174</v>
      </c>
      <c r="F8882" s="46">
        <f>IF(Cadastro_Cargas!$E$6=0,0,IF(Perfil_Area!$M$3=0,0,MIN(Cadastro_Cargas!$E$6,MAX(Cadastro_Cargas!$F$6,Perfil_Area!$M$3*RANDBETWEEN(85,115)/100))))</f>
        <v>2.02</v>
      </c>
    </row>
    <row r="8883" ht="15.0" customHeight="1">
      <c r="A8883" s="45">
        <v>45684.4166666667</v>
      </c>
      <c r="B8883" s="35">
        <v>10.0</v>
      </c>
      <c r="C8883" s="35" t="s">
        <v>128</v>
      </c>
      <c r="D8883" s="40" t="s">
        <v>44</v>
      </c>
      <c r="E8883" s="35" t="s">
        <v>174</v>
      </c>
      <c r="F8883" s="46">
        <f>IF(Cadastro_Cargas!$E$7=0,0,IF(Perfil_Area!$M$5=0,0,MIN(Cadastro_Cargas!$E$7,MAX(Cadastro_Cargas!$F$7,Perfil_Area!$M$5*RANDBETWEEN(85,115)/100))))</f>
        <v>0.28496</v>
      </c>
    </row>
    <row r="8884" ht="15.0" customHeight="1">
      <c r="A8884" s="45">
        <v>45684.4166666667</v>
      </c>
      <c r="B8884" s="35">
        <v>10.0</v>
      </c>
      <c r="C8884" s="35" t="s">
        <v>128</v>
      </c>
      <c r="D8884" s="41" t="s">
        <v>56</v>
      </c>
      <c r="E8884" s="35" t="s">
        <v>174</v>
      </c>
      <c r="F8884" s="46">
        <f>IF(Cadastro_Cargas!$E$8=0,0,IF(Perfil_Area!$M$7=0,0,MIN(Cadastro_Cargas!$E$8,MAX(Cadastro_Cargas!$F$8,Perfil_Area!$M$7*RANDBETWEEN(85,115)/100))))</f>
        <v>0</v>
      </c>
    </row>
    <row r="8885" ht="15.0" customHeight="1">
      <c r="A8885" s="45">
        <v>45684.4166666667</v>
      </c>
      <c r="B8885" s="35">
        <v>10.0</v>
      </c>
      <c r="C8885" s="35" t="s">
        <v>129</v>
      </c>
      <c r="D8885" s="36" t="s">
        <v>104</v>
      </c>
      <c r="E8885" s="35" t="s">
        <v>173</v>
      </c>
      <c r="F8885" s="46">
        <f>IF(Cadastro_Cargas!$E$9=0,0,IF(Perfil_Area!$M$10=0,0,MIN(Cadastro_Cargas!$E$9,MAX(Cadastro_Cargas!$F$9,Perfil_Area!$M$10*RANDBETWEEN(85,115)/100))))</f>
        <v>0</v>
      </c>
    </row>
    <row r="8886" ht="15.0" customHeight="1">
      <c r="A8886" s="45">
        <v>45684.4166666667</v>
      </c>
      <c r="B8886" s="35">
        <v>10.0</v>
      </c>
      <c r="C8886" s="35" t="s">
        <v>129</v>
      </c>
      <c r="D8886" s="36" t="s">
        <v>105</v>
      </c>
      <c r="E8886" s="35" t="s">
        <v>173</v>
      </c>
      <c r="F8886" s="46">
        <f>IF(Cadastro_Cargas!$E$10=0,0,IF(Perfil_Area!$M$12=0,0,MIN(Cadastro_Cargas!$E$10,MAX(Cadastro_Cargas!$F$10,Perfil_Area!$M$12*RANDBETWEEN(85,115)/100))))</f>
        <v>0</v>
      </c>
    </row>
    <row r="8887" ht="15.0" customHeight="1">
      <c r="A8887" s="45">
        <v>45684.4166666667</v>
      </c>
      <c r="B8887" s="35">
        <v>10.0</v>
      </c>
      <c r="C8887" s="35" t="s">
        <v>129</v>
      </c>
      <c r="D8887" s="36" t="s">
        <v>106</v>
      </c>
      <c r="E8887" s="35" t="s">
        <v>173</v>
      </c>
      <c r="F8887" s="46">
        <f>IF(Cadastro_Cargas!$E$11=0,0,IF(Perfil_Area!$M$14=0,0,MIN(Cadastro_Cargas!$E$11,MAX(Cadastro_Cargas!$F$11,Perfil_Area!$M$14*RANDBETWEEN(85,115)/100))))</f>
        <v>2.367013373</v>
      </c>
    </row>
    <row r="8888" ht="15.0" customHeight="1">
      <c r="A8888" s="45">
        <v>45684.4166666667</v>
      </c>
      <c r="B8888" s="35">
        <v>10.0</v>
      </c>
      <c r="C8888" s="35" t="s">
        <v>129</v>
      </c>
      <c r="D8888" s="36" t="s">
        <v>107</v>
      </c>
      <c r="E8888" s="35" t="s">
        <v>173</v>
      </c>
      <c r="F8888" s="46">
        <f>IF(Cadastro_Cargas!$E$12=0,0,IF(Perfil_Area!$M$16=0,0,MIN(Cadastro_Cargas!$E$12,MAX(Cadastro_Cargas!$F$12,Perfil_Area!$M$16*RANDBETWEEN(85,115)/100))))</f>
        <v>0.2</v>
      </c>
    </row>
    <row r="8889" ht="15.0" customHeight="1">
      <c r="A8889" s="45">
        <v>45684.4166666667</v>
      </c>
      <c r="B8889" s="35">
        <v>10.0</v>
      </c>
      <c r="C8889" s="35" t="s">
        <v>129</v>
      </c>
      <c r="D8889" s="39" t="s">
        <v>31</v>
      </c>
      <c r="E8889" s="35" t="s">
        <v>174</v>
      </c>
      <c r="F8889" s="46">
        <f>IF(Cadastro_Cargas!$E$13=0,0,IF(Perfil_Area!$M$4=0,0,MIN(Cadastro_Cargas!$E$13,MAX(Cadastro_Cargas!$F$13,Perfil_Area!$M$4*RANDBETWEEN(85,115)/100))))</f>
        <v>3.576</v>
      </c>
    </row>
    <row r="8890" ht="15.0" customHeight="1">
      <c r="A8890" s="45">
        <v>45684.4166666667</v>
      </c>
      <c r="B8890" s="35">
        <v>10.0</v>
      </c>
      <c r="C8890" s="35" t="s">
        <v>129</v>
      </c>
      <c r="D8890" s="40" t="s">
        <v>44</v>
      </c>
      <c r="E8890" s="35" t="s">
        <v>174</v>
      </c>
      <c r="F8890" s="46">
        <f>IF(Cadastro_Cargas!$E$14=0,0,IF(Perfil_Area!$M$6=0,0,MIN(Cadastro_Cargas!$E$14,MAX(Cadastro_Cargas!$F$14,Perfil_Area!$M$6*RANDBETWEEN(85,115)/100))))</f>
        <v>0.40976</v>
      </c>
    </row>
    <row r="8891" ht="15.0" customHeight="1">
      <c r="A8891" s="45">
        <v>45684.4166666667</v>
      </c>
      <c r="B8891" s="35">
        <v>10.0</v>
      </c>
      <c r="C8891" s="35" t="s">
        <v>129</v>
      </c>
      <c r="D8891" s="41" t="s">
        <v>56</v>
      </c>
      <c r="E8891" s="35" t="s">
        <v>174</v>
      </c>
      <c r="F8891" s="46">
        <f>IF(Cadastro_Cargas!$E$15=0,0,IF(Perfil_Area!$M$8=0,0,MIN(Cadastro_Cargas!$E$15,MAX(Cadastro_Cargas!$F$15,Perfil_Area!$M$8*RANDBETWEEN(85,115)/100))))</f>
        <v>0</v>
      </c>
    </row>
    <row r="8892" ht="15.0" customHeight="1">
      <c r="A8892" s="45">
        <v>45684.4583333333</v>
      </c>
      <c r="B8892" s="35">
        <v>11.0</v>
      </c>
      <c r="C8892" s="35" t="s">
        <v>128</v>
      </c>
      <c r="D8892" s="36" t="s">
        <v>104</v>
      </c>
      <c r="E8892" s="35" t="s">
        <v>173</v>
      </c>
      <c r="F8892" s="46">
        <f>IF(Cadastro_Cargas!$E$2=0,0,IF(Perfil_Area!$N$9=0,0,MIN(Cadastro_Cargas!$E$2,MAX(Cadastro_Cargas!$F$2,Perfil_Area!$N$9*RANDBETWEEN(85,115)/100))))</f>
        <v>0</v>
      </c>
    </row>
    <row r="8893" ht="15.0" customHeight="1">
      <c r="A8893" s="45">
        <v>45684.4583333333</v>
      </c>
      <c r="B8893" s="35">
        <v>11.0</v>
      </c>
      <c r="C8893" s="35" t="s">
        <v>128</v>
      </c>
      <c r="D8893" s="36" t="s">
        <v>105</v>
      </c>
      <c r="E8893" s="35" t="s">
        <v>173</v>
      </c>
      <c r="F8893" s="46">
        <f>IF(Cadastro_Cargas!$E$3=0,0,IF(Perfil_Area!$N$11=0,0,MIN(Cadastro_Cargas!$E$3,MAX(Cadastro_Cargas!$F$3,Perfil_Area!$N$11*RANDBETWEEN(85,115)/100))))</f>
        <v>0</v>
      </c>
    </row>
    <row r="8894" ht="15.0" customHeight="1">
      <c r="A8894" s="45">
        <v>45684.4583333333</v>
      </c>
      <c r="B8894" s="35">
        <v>11.0</v>
      </c>
      <c r="C8894" s="35" t="s">
        <v>128</v>
      </c>
      <c r="D8894" s="36" t="s">
        <v>106</v>
      </c>
      <c r="E8894" s="35" t="s">
        <v>173</v>
      </c>
      <c r="F8894" s="46">
        <f>IF(Cadastro_Cargas!$E$4=0,0,IF(Perfil_Area!$N$13=0,0,MIN(Cadastro_Cargas!$E$4,MAX(Cadastro_Cargas!$F$4,Perfil_Area!$N$13*RANDBETWEEN(85,115)/100))))</f>
        <v>0</v>
      </c>
    </row>
    <row r="8895" ht="15.0" customHeight="1">
      <c r="A8895" s="45">
        <v>45684.4583333333</v>
      </c>
      <c r="B8895" s="35">
        <v>11.0</v>
      </c>
      <c r="C8895" s="35" t="s">
        <v>128</v>
      </c>
      <c r="D8895" s="36" t="s">
        <v>107</v>
      </c>
      <c r="E8895" s="35" t="s">
        <v>173</v>
      </c>
      <c r="F8895" s="46">
        <f>IF(Cadastro_Cargas!$E$5=0,0,IF(Perfil_Area!$N$15=0,0,MIN(Cadastro_Cargas!$E$5,MAX(Cadastro_Cargas!$F$5,Perfil_Area!$N$15*RANDBETWEEN(85,115)/100))))</f>
        <v>0.198</v>
      </c>
    </row>
    <row r="8896" ht="15.0" customHeight="1">
      <c r="A8896" s="45">
        <v>45684.4583333333</v>
      </c>
      <c r="B8896" s="35">
        <v>11.0</v>
      </c>
      <c r="C8896" s="35" t="s">
        <v>128</v>
      </c>
      <c r="D8896" s="39" t="s">
        <v>31</v>
      </c>
      <c r="E8896" s="35" t="s">
        <v>174</v>
      </c>
      <c r="F8896" s="46">
        <f>IF(Cadastro_Cargas!$E$6=0,0,IF(Perfil_Area!$N$3=0,0,MIN(Cadastro_Cargas!$E$6,MAX(Cadastro_Cargas!$F$6,Perfil_Area!$N$3*RANDBETWEEN(85,115)/100))))</f>
        <v>1.9392</v>
      </c>
    </row>
    <row r="8897" ht="15.0" customHeight="1">
      <c r="A8897" s="45">
        <v>45684.4583333333</v>
      </c>
      <c r="B8897" s="35">
        <v>11.0</v>
      </c>
      <c r="C8897" s="35" t="s">
        <v>128</v>
      </c>
      <c r="D8897" s="40" t="s">
        <v>44</v>
      </c>
      <c r="E8897" s="35" t="s">
        <v>174</v>
      </c>
      <c r="F8897" s="46">
        <f>IF(Cadastro_Cargas!$E$7=0,0,IF(Perfil_Area!$N$5=0,0,MIN(Cadastro_Cargas!$E$7,MAX(Cadastro_Cargas!$F$7,Perfil_Area!$N$5*RANDBETWEEN(85,115)/100))))</f>
        <v>0.354</v>
      </c>
    </row>
    <row r="8898" ht="15.0" customHeight="1">
      <c r="A8898" s="45">
        <v>45684.4583333333</v>
      </c>
      <c r="B8898" s="35">
        <v>11.0</v>
      </c>
      <c r="C8898" s="35" t="s">
        <v>128</v>
      </c>
      <c r="D8898" s="41" t="s">
        <v>56</v>
      </c>
      <c r="E8898" s="35" t="s">
        <v>174</v>
      </c>
      <c r="F8898" s="46">
        <f>IF(Cadastro_Cargas!$E$8=0,0,IF(Perfil_Area!$N$7=0,0,MIN(Cadastro_Cargas!$E$8,MAX(Cadastro_Cargas!$F$8,Perfil_Area!$N$7*RANDBETWEEN(85,115)/100))))</f>
        <v>0</v>
      </c>
    </row>
    <row r="8899" ht="15.0" customHeight="1">
      <c r="A8899" s="45">
        <v>45684.4583333333</v>
      </c>
      <c r="B8899" s="35">
        <v>11.0</v>
      </c>
      <c r="C8899" s="35" t="s">
        <v>129</v>
      </c>
      <c r="D8899" s="36" t="s">
        <v>104</v>
      </c>
      <c r="E8899" s="35" t="s">
        <v>173</v>
      </c>
      <c r="F8899" s="46">
        <f>IF(Cadastro_Cargas!$E$9=0,0,IF(Perfil_Area!$N$10=0,0,MIN(Cadastro_Cargas!$E$9,MAX(Cadastro_Cargas!$F$9,Perfil_Area!$N$10*RANDBETWEEN(85,115)/100))))</f>
        <v>0</v>
      </c>
    </row>
    <row r="8900" ht="15.0" customHeight="1">
      <c r="A8900" s="45">
        <v>45684.4583333333</v>
      </c>
      <c r="B8900" s="35">
        <v>11.0</v>
      </c>
      <c r="C8900" s="35" t="s">
        <v>129</v>
      </c>
      <c r="D8900" s="36" t="s">
        <v>105</v>
      </c>
      <c r="E8900" s="35" t="s">
        <v>173</v>
      </c>
      <c r="F8900" s="46">
        <f>IF(Cadastro_Cargas!$E$10=0,0,IF(Perfil_Area!$N$12=0,0,MIN(Cadastro_Cargas!$E$10,MAX(Cadastro_Cargas!$F$10,Perfil_Area!$N$12*RANDBETWEEN(85,115)/100))))</f>
        <v>0</v>
      </c>
    </row>
    <row r="8901" ht="15.0" customHeight="1">
      <c r="A8901" s="45">
        <v>45684.4583333333</v>
      </c>
      <c r="B8901" s="35">
        <v>11.0</v>
      </c>
      <c r="C8901" s="35" t="s">
        <v>129</v>
      </c>
      <c r="D8901" s="36" t="s">
        <v>106</v>
      </c>
      <c r="E8901" s="35" t="s">
        <v>173</v>
      </c>
      <c r="F8901" s="46">
        <f>IF(Cadastro_Cargas!$E$11=0,0,IF(Perfil_Area!$N$14=0,0,MIN(Cadastro_Cargas!$E$11,MAX(Cadastro_Cargas!$F$11,Perfil_Area!$N$14*RANDBETWEEN(85,115)/100))))</f>
        <v>2.22526003</v>
      </c>
    </row>
    <row r="8902" ht="15.0" customHeight="1">
      <c r="A8902" s="45">
        <v>45684.4583333333</v>
      </c>
      <c r="B8902" s="35">
        <v>11.0</v>
      </c>
      <c r="C8902" s="35" t="s">
        <v>129</v>
      </c>
      <c r="D8902" s="36" t="s">
        <v>107</v>
      </c>
      <c r="E8902" s="35" t="s">
        <v>173</v>
      </c>
      <c r="F8902" s="46">
        <f>IF(Cadastro_Cargas!$E$12=0,0,IF(Perfil_Area!$N$16=0,0,MIN(Cadastro_Cargas!$E$12,MAX(Cadastro_Cargas!$F$12,Perfil_Area!$N$16*RANDBETWEEN(85,115)/100))))</f>
        <v>0.2</v>
      </c>
    </row>
    <row r="8903" ht="15.0" customHeight="1">
      <c r="A8903" s="45">
        <v>45684.4583333333</v>
      </c>
      <c r="B8903" s="35">
        <v>11.0</v>
      </c>
      <c r="C8903" s="35" t="s">
        <v>129</v>
      </c>
      <c r="D8903" s="39" t="s">
        <v>31</v>
      </c>
      <c r="E8903" s="35" t="s">
        <v>174</v>
      </c>
      <c r="F8903" s="46">
        <f>IF(Cadastro_Cargas!$E$13=0,0,IF(Perfil_Area!$N$4=0,0,MIN(Cadastro_Cargas!$E$13,MAX(Cadastro_Cargas!$F$13,Perfil_Area!$N$4*RANDBETWEEN(85,115)/100))))</f>
        <v>3.725</v>
      </c>
    </row>
    <row r="8904" ht="15.0" customHeight="1">
      <c r="A8904" s="45">
        <v>45684.4583333333</v>
      </c>
      <c r="B8904" s="35">
        <v>11.0</v>
      </c>
      <c r="C8904" s="35" t="s">
        <v>129</v>
      </c>
      <c r="D8904" s="40" t="s">
        <v>44</v>
      </c>
      <c r="E8904" s="35" t="s">
        <v>174</v>
      </c>
      <c r="F8904" s="46">
        <f>IF(Cadastro_Cargas!$E$14=0,0,IF(Perfil_Area!$N$6=0,0,MIN(Cadastro_Cargas!$E$14,MAX(Cadastro_Cargas!$F$14,Perfil_Area!$N$6*RANDBETWEEN(85,115)/100))))</f>
        <v>0.49858</v>
      </c>
    </row>
    <row r="8905" ht="15.0" customHeight="1">
      <c r="A8905" s="45">
        <v>45684.4583333333</v>
      </c>
      <c r="B8905" s="35">
        <v>11.0</v>
      </c>
      <c r="C8905" s="35" t="s">
        <v>129</v>
      </c>
      <c r="D8905" s="41" t="s">
        <v>56</v>
      </c>
      <c r="E8905" s="35" t="s">
        <v>174</v>
      </c>
      <c r="F8905" s="46">
        <f>IF(Cadastro_Cargas!$E$15=0,0,IF(Perfil_Area!$N$8=0,0,MIN(Cadastro_Cargas!$E$15,MAX(Cadastro_Cargas!$F$15,Perfil_Area!$N$8*RANDBETWEEN(85,115)/100))))</f>
        <v>0</v>
      </c>
    </row>
    <row r="8906" ht="15.0" customHeight="1">
      <c r="A8906" s="45">
        <v>45684.5</v>
      </c>
      <c r="B8906" s="35">
        <v>12.0</v>
      </c>
      <c r="C8906" s="35" t="s">
        <v>128</v>
      </c>
      <c r="D8906" s="36" t="s">
        <v>104</v>
      </c>
      <c r="E8906" s="35" t="s">
        <v>173</v>
      </c>
      <c r="F8906" s="46">
        <f>IF(Cadastro_Cargas!$E$2=0,0,IF(Perfil_Area!$O$9=0,0,MIN(Cadastro_Cargas!$E$2,MAX(Cadastro_Cargas!$F$2,Perfil_Area!$O$9*RANDBETWEEN(85,115)/100))))</f>
        <v>0</v>
      </c>
    </row>
    <row r="8907" ht="15.0" customHeight="1">
      <c r="A8907" s="45">
        <v>45684.5</v>
      </c>
      <c r="B8907" s="35">
        <v>12.0</v>
      </c>
      <c r="C8907" s="35" t="s">
        <v>128</v>
      </c>
      <c r="D8907" s="36" t="s">
        <v>105</v>
      </c>
      <c r="E8907" s="35" t="s">
        <v>173</v>
      </c>
      <c r="F8907" s="46">
        <f>IF(Cadastro_Cargas!$E$3=0,0,IF(Perfil_Area!$O$11=0,0,MIN(Cadastro_Cargas!$E$3,MAX(Cadastro_Cargas!$F$3,Perfil_Area!$O$11*RANDBETWEEN(85,115)/100))))</f>
        <v>0</v>
      </c>
    </row>
    <row r="8908" ht="15.0" customHeight="1">
      <c r="A8908" s="45">
        <v>45684.5</v>
      </c>
      <c r="B8908" s="35">
        <v>12.0</v>
      </c>
      <c r="C8908" s="35" t="s">
        <v>128</v>
      </c>
      <c r="D8908" s="36" t="s">
        <v>106</v>
      </c>
      <c r="E8908" s="35" t="s">
        <v>173</v>
      </c>
      <c r="F8908" s="46">
        <f>IF(Cadastro_Cargas!$E$4=0,0,IF(Perfil_Area!$O$13=0,0,MIN(Cadastro_Cargas!$E$4,MAX(Cadastro_Cargas!$F$4,Perfil_Area!$O$13*RANDBETWEEN(85,115)/100))))</f>
        <v>0</v>
      </c>
    </row>
    <row r="8909" ht="15.0" customHeight="1">
      <c r="A8909" s="45">
        <v>45684.5</v>
      </c>
      <c r="B8909" s="35">
        <v>12.0</v>
      </c>
      <c r="C8909" s="35" t="s">
        <v>128</v>
      </c>
      <c r="D8909" s="36" t="s">
        <v>107</v>
      </c>
      <c r="E8909" s="35" t="s">
        <v>173</v>
      </c>
      <c r="F8909" s="46">
        <f>IF(Cadastro_Cargas!$E$5=0,0,IF(Perfil_Area!$O$15=0,0,MIN(Cadastro_Cargas!$E$5,MAX(Cadastro_Cargas!$F$5,Perfil_Area!$O$15*RANDBETWEEN(85,115)/100))))</f>
        <v>0.186</v>
      </c>
    </row>
    <row r="8910" ht="15.0" customHeight="1">
      <c r="A8910" s="45">
        <v>45684.5</v>
      </c>
      <c r="B8910" s="35">
        <v>12.0</v>
      </c>
      <c r="C8910" s="35" t="s">
        <v>128</v>
      </c>
      <c r="D8910" s="39" t="s">
        <v>31</v>
      </c>
      <c r="E8910" s="35" t="s">
        <v>174</v>
      </c>
      <c r="F8910" s="46">
        <f>IF(Cadastro_Cargas!$E$6=0,0,IF(Perfil_Area!$O$3=0,0,MIN(Cadastro_Cargas!$E$6,MAX(Cadastro_Cargas!$F$6,Perfil_Area!$O$3*RANDBETWEEN(85,115)/100))))</f>
        <v>1.717</v>
      </c>
    </row>
    <row r="8911" ht="15.0" customHeight="1">
      <c r="A8911" s="45">
        <v>45684.5</v>
      </c>
      <c r="B8911" s="35">
        <v>12.0</v>
      </c>
      <c r="C8911" s="35" t="s">
        <v>128</v>
      </c>
      <c r="D8911" s="40" t="s">
        <v>44</v>
      </c>
      <c r="E8911" s="35" t="s">
        <v>174</v>
      </c>
      <c r="F8911" s="46">
        <f>IF(Cadastro_Cargas!$E$7=0,0,IF(Perfil_Area!$O$5=0,0,MIN(Cadastro_Cargas!$E$7,MAX(Cadastro_Cargas!$F$7,Perfil_Area!$O$5*RANDBETWEEN(85,115)/100))))</f>
        <v>0.354</v>
      </c>
    </row>
    <row r="8912" ht="15.0" customHeight="1">
      <c r="A8912" s="45">
        <v>45684.5</v>
      </c>
      <c r="B8912" s="35">
        <v>12.0</v>
      </c>
      <c r="C8912" s="35" t="s">
        <v>128</v>
      </c>
      <c r="D8912" s="41" t="s">
        <v>56</v>
      </c>
      <c r="E8912" s="35" t="s">
        <v>174</v>
      </c>
      <c r="F8912" s="46">
        <f>IF(Cadastro_Cargas!$E$8=0,0,IF(Perfil_Area!$O$7=0,0,MIN(Cadastro_Cargas!$E$8,MAX(Cadastro_Cargas!$F$8,Perfil_Area!$O$7*RANDBETWEEN(85,115)/100))))</f>
        <v>0</v>
      </c>
    </row>
    <row r="8913" ht="15.0" customHeight="1">
      <c r="A8913" s="45">
        <v>45684.5</v>
      </c>
      <c r="B8913" s="35">
        <v>12.0</v>
      </c>
      <c r="C8913" s="35" t="s">
        <v>129</v>
      </c>
      <c r="D8913" s="36" t="s">
        <v>104</v>
      </c>
      <c r="E8913" s="35" t="s">
        <v>173</v>
      </c>
      <c r="F8913" s="46">
        <f>IF(Cadastro_Cargas!$E$9=0,0,IF(Perfil_Area!$O$10=0,0,MIN(Cadastro_Cargas!$E$9,MAX(Cadastro_Cargas!$F$9,Perfil_Area!$O$10*RANDBETWEEN(85,115)/100))))</f>
        <v>0</v>
      </c>
    </row>
    <row r="8914" ht="15.0" customHeight="1">
      <c r="A8914" s="45">
        <v>45684.5</v>
      </c>
      <c r="B8914" s="35">
        <v>12.0</v>
      </c>
      <c r="C8914" s="35" t="s">
        <v>129</v>
      </c>
      <c r="D8914" s="36" t="s">
        <v>105</v>
      </c>
      <c r="E8914" s="35" t="s">
        <v>173</v>
      </c>
      <c r="F8914" s="46">
        <f>IF(Cadastro_Cargas!$E$10=0,0,IF(Perfil_Area!$O$12=0,0,MIN(Cadastro_Cargas!$E$10,MAX(Cadastro_Cargas!$F$10,Perfil_Area!$O$12*RANDBETWEEN(85,115)/100))))</f>
        <v>0</v>
      </c>
    </row>
    <row r="8915" ht="15.0" customHeight="1">
      <c r="A8915" s="45">
        <v>45684.5</v>
      </c>
      <c r="B8915" s="35">
        <v>12.0</v>
      </c>
      <c r="C8915" s="35" t="s">
        <v>129</v>
      </c>
      <c r="D8915" s="36" t="s">
        <v>106</v>
      </c>
      <c r="E8915" s="35" t="s">
        <v>173</v>
      </c>
      <c r="F8915" s="46">
        <f>IF(Cadastro_Cargas!$E$11=0,0,IF(Perfil_Area!$O$14=0,0,MIN(Cadastro_Cargas!$E$11,MAX(Cadastro_Cargas!$F$11,Perfil_Area!$O$14*RANDBETWEEN(85,115)/100))))</f>
        <v>1.985794948</v>
      </c>
    </row>
    <row r="8916" ht="15.0" customHeight="1">
      <c r="A8916" s="45">
        <v>45684.5</v>
      </c>
      <c r="B8916" s="35">
        <v>12.0</v>
      </c>
      <c r="C8916" s="35" t="s">
        <v>129</v>
      </c>
      <c r="D8916" s="36" t="s">
        <v>107</v>
      </c>
      <c r="E8916" s="35" t="s">
        <v>173</v>
      </c>
      <c r="F8916" s="46">
        <f>IF(Cadastro_Cargas!$E$12=0,0,IF(Perfil_Area!$O$16=0,0,MIN(Cadastro_Cargas!$E$12,MAX(Cadastro_Cargas!$F$12,Perfil_Area!$O$16*RANDBETWEEN(85,115)/100))))</f>
        <v>0.2</v>
      </c>
    </row>
    <row r="8917" ht="15.0" customHeight="1">
      <c r="A8917" s="45">
        <v>45684.5</v>
      </c>
      <c r="B8917" s="35">
        <v>12.0</v>
      </c>
      <c r="C8917" s="35" t="s">
        <v>129</v>
      </c>
      <c r="D8917" s="39" t="s">
        <v>31</v>
      </c>
      <c r="E8917" s="35" t="s">
        <v>174</v>
      </c>
      <c r="F8917" s="46">
        <f>IF(Cadastro_Cargas!$E$13=0,0,IF(Perfil_Area!$O$4=0,0,MIN(Cadastro_Cargas!$E$13,MAX(Cadastro_Cargas!$F$13,Perfil_Area!$O$4*RANDBETWEEN(85,115)/100))))</f>
        <v>3.725</v>
      </c>
    </row>
    <row r="8918" ht="15.0" customHeight="1">
      <c r="A8918" s="45">
        <v>45684.5</v>
      </c>
      <c r="B8918" s="35">
        <v>12.0</v>
      </c>
      <c r="C8918" s="35" t="s">
        <v>129</v>
      </c>
      <c r="D8918" s="40" t="s">
        <v>44</v>
      </c>
      <c r="E8918" s="35" t="s">
        <v>174</v>
      </c>
      <c r="F8918" s="46">
        <f>IF(Cadastro_Cargas!$E$14=0,0,IF(Perfil_Area!$O$6=0,0,MIN(Cadastro_Cargas!$E$14,MAX(Cadastro_Cargas!$F$14,Perfil_Area!$O$6*RANDBETWEEN(85,115)/100))))</f>
        <v>0.514</v>
      </c>
    </row>
    <row r="8919" ht="15.0" customHeight="1">
      <c r="A8919" s="45">
        <v>45684.5</v>
      </c>
      <c r="B8919" s="35">
        <v>12.0</v>
      </c>
      <c r="C8919" s="35" t="s">
        <v>129</v>
      </c>
      <c r="D8919" s="41" t="s">
        <v>56</v>
      </c>
      <c r="E8919" s="35" t="s">
        <v>174</v>
      </c>
      <c r="F8919" s="46">
        <f>IF(Cadastro_Cargas!$E$15=0,0,IF(Perfil_Area!$O$8=0,0,MIN(Cadastro_Cargas!$E$15,MAX(Cadastro_Cargas!$F$15,Perfil_Area!$O$8*RANDBETWEEN(85,115)/100))))</f>
        <v>0</v>
      </c>
    </row>
    <row r="8920" ht="15.0" customHeight="1">
      <c r="A8920" s="45">
        <v>45684.5416666667</v>
      </c>
      <c r="B8920" s="35">
        <v>13.0</v>
      </c>
      <c r="C8920" s="35" t="s">
        <v>128</v>
      </c>
      <c r="D8920" s="36" t="s">
        <v>104</v>
      </c>
      <c r="E8920" s="35" t="s">
        <v>173</v>
      </c>
      <c r="F8920" s="46">
        <f>IF(Cadastro_Cargas!$E$2=0,0,IF(Perfil_Area!$P$9=0,0,MIN(Cadastro_Cargas!$E$2,MAX(Cadastro_Cargas!$F$2,Perfil_Area!$P$9*RANDBETWEEN(85,115)/100))))</f>
        <v>0</v>
      </c>
    </row>
    <row r="8921" ht="15.0" customHeight="1">
      <c r="A8921" s="45">
        <v>45684.5416666667</v>
      </c>
      <c r="B8921" s="35">
        <v>13.0</v>
      </c>
      <c r="C8921" s="35" t="s">
        <v>128</v>
      </c>
      <c r="D8921" s="36" t="s">
        <v>105</v>
      </c>
      <c r="E8921" s="35" t="s">
        <v>173</v>
      </c>
      <c r="F8921" s="46">
        <f>IF(Cadastro_Cargas!$E$3=0,0,IF(Perfil_Area!$P$11=0,0,MIN(Cadastro_Cargas!$E$3,MAX(Cadastro_Cargas!$F$3,Perfil_Area!$P$11*RANDBETWEEN(85,115)/100))))</f>
        <v>0</v>
      </c>
    </row>
    <row r="8922" ht="15.0" customHeight="1">
      <c r="A8922" s="45">
        <v>45684.5416666667</v>
      </c>
      <c r="B8922" s="35">
        <v>13.0</v>
      </c>
      <c r="C8922" s="35" t="s">
        <v>128</v>
      </c>
      <c r="D8922" s="36" t="s">
        <v>106</v>
      </c>
      <c r="E8922" s="35" t="s">
        <v>173</v>
      </c>
      <c r="F8922" s="46">
        <f>IF(Cadastro_Cargas!$E$4=0,0,IF(Perfil_Area!$P$13=0,0,MIN(Cadastro_Cargas!$E$4,MAX(Cadastro_Cargas!$F$4,Perfil_Area!$P$13*RANDBETWEEN(85,115)/100))))</f>
        <v>0</v>
      </c>
    </row>
    <row r="8923" ht="15.0" customHeight="1">
      <c r="A8923" s="45">
        <v>45684.5416666667</v>
      </c>
      <c r="B8923" s="35">
        <v>13.0</v>
      </c>
      <c r="C8923" s="35" t="s">
        <v>128</v>
      </c>
      <c r="D8923" s="36" t="s">
        <v>107</v>
      </c>
      <c r="E8923" s="35" t="s">
        <v>173</v>
      </c>
      <c r="F8923" s="46">
        <f>IF(Cadastro_Cargas!$E$5=0,0,IF(Perfil_Area!$P$15=0,0,MIN(Cadastro_Cargas!$E$5,MAX(Cadastro_Cargas!$F$5,Perfil_Area!$P$15*RANDBETWEEN(85,115)/100))))</f>
        <v>0.184</v>
      </c>
    </row>
    <row r="8924" ht="15.0" customHeight="1">
      <c r="A8924" s="45">
        <v>45684.5416666667</v>
      </c>
      <c r="B8924" s="35">
        <v>13.0</v>
      </c>
      <c r="C8924" s="35" t="s">
        <v>128</v>
      </c>
      <c r="D8924" s="39" t="s">
        <v>31</v>
      </c>
      <c r="E8924" s="35" t="s">
        <v>174</v>
      </c>
      <c r="F8924" s="46">
        <f>IF(Cadastro_Cargas!$E$6=0,0,IF(Perfil_Area!$P$3=0,0,MIN(Cadastro_Cargas!$E$6,MAX(Cadastro_Cargas!$F$6,Perfil_Area!$P$3*RANDBETWEEN(85,115)/100))))</f>
        <v>1.9998</v>
      </c>
    </row>
    <row r="8925" ht="15.0" customHeight="1">
      <c r="A8925" s="45">
        <v>45684.5416666667</v>
      </c>
      <c r="B8925" s="35">
        <v>13.0</v>
      </c>
      <c r="C8925" s="35" t="s">
        <v>128</v>
      </c>
      <c r="D8925" s="40" t="s">
        <v>44</v>
      </c>
      <c r="E8925" s="35" t="s">
        <v>174</v>
      </c>
      <c r="F8925" s="46">
        <f>IF(Cadastro_Cargas!$E$7=0,0,IF(Perfil_Area!$P$5=0,0,MIN(Cadastro_Cargas!$E$7,MAX(Cadastro_Cargas!$F$7,Perfil_Area!$P$5*RANDBETWEEN(85,115)/100))))</f>
        <v>0.354</v>
      </c>
    </row>
    <row r="8926" ht="15.0" customHeight="1">
      <c r="A8926" s="45">
        <v>45684.5416666667</v>
      </c>
      <c r="B8926" s="35">
        <v>13.0</v>
      </c>
      <c r="C8926" s="35" t="s">
        <v>128</v>
      </c>
      <c r="D8926" s="41" t="s">
        <v>56</v>
      </c>
      <c r="E8926" s="35" t="s">
        <v>174</v>
      </c>
      <c r="F8926" s="46">
        <f>IF(Cadastro_Cargas!$E$8=0,0,IF(Perfil_Area!$P$7=0,0,MIN(Cadastro_Cargas!$E$8,MAX(Cadastro_Cargas!$F$8,Perfil_Area!$P$7*RANDBETWEEN(85,115)/100))))</f>
        <v>0</v>
      </c>
    </row>
    <row r="8927" ht="15.0" customHeight="1">
      <c r="A8927" s="45">
        <v>45684.5416666667</v>
      </c>
      <c r="B8927" s="35">
        <v>13.0</v>
      </c>
      <c r="C8927" s="35" t="s">
        <v>129</v>
      </c>
      <c r="D8927" s="36" t="s">
        <v>104</v>
      </c>
      <c r="E8927" s="35" t="s">
        <v>173</v>
      </c>
      <c r="F8927" s="46">
        <f>IF(Cadastro_Cargas!$E$9=0,0,IF(Perfil_Area!$P$10=0,0,MIN(Cadastro_Cargas!$E$9,MAX(Cadastro_Cargas!$F$9,Perfil_Area!$P$10*RANDBETWEEN(85,115)/100))))</f>
        <v>0</v>
      </c>
    </row>
    <row r="8928" ht="15.0" customHeight="1">
      <c r="A8928" s="45">
        <v>45684.5416666667</v>
      </c>
      <c r="B8928" s="35">
        <v>13.0</v>
      </c>
      <c r="C8928" s="35" t="s">
        <v>129</v>
      </c>
      <c r="D8928" s="36" t="s">
        <v>105</v>
      </c>
      <c r="E8928" s="35" t="s">
        <v>173</v>
      </c>
      <c r="F8928" s="46">
        <f>IF(Cadastro_Cargas!$E$10=0,0,IF(Perfil_Area!$P$12=0,0,MIN(Cadastro_Cargas!$E$10,MAX(Cadastro_Cargas!$F$10,Perfil_Area!$P$12*RANDBETWEEN(85,115)/100))))</f>
        <v>0</v>
      </c>
    </row>
    <row r="8929" ht="15.0" customHeight="1">
      <c r="A8929" s="45">
        <v>45684.5416666667</v>
      </c>
      <c r="B8929" s="35">
        <v>13.0</v>
      </c>
      <c r="C8929" s="35" t="s">
        <v>129</v>
      </c>
      <c r="D8929" s="36" t="s">
        <v>106</v>
      </c>
      <c r="E8929" s="35" t="s">
        <v>173</v>
      </c>
      <c r="F8929" s="46">
        <f>IF(Cadastro_Cargas!$E$11=0,0,IF(Perfil_Area!$P$14=0,0,MIN(Cadastro_Cargas!$E$11,MAX(Cadastro_Cargas!$F$11,Perfil_Area!$P$14*RANDBETWEEN(85,115)/100))))</f>
        <v>2.163717682</v>
      </c>
    </row>
    <row r="8930" ht="15.0" customHeight="1">
      <c r="A8930" s="45">
        <v>45684.5416666667</v>
      </c>
      <c r="B8930" s="35">
        <v>13.0</v>
      </c>
      <c r="C8930" s="35" t="s">
        <v>129</v>
      </c>
      <c r="D8930" s="36" t="s">
        <v>107</v>
      </c>
      <c r="E8930" s="35" t="s">
        <v>173</v>
      </c>
      <c r="F8930" s="46">
        <f>IF(Cadastro_Cargas!$E$12=0,0,IF(Perfil_Area!$P$16=0,0,MIN(Cadastro_Cargas!$E$12,MAX(Cadastro_Cargas!$F$12,Perfil_Area!$P$16*RANDBETWEEN(85,115)/100))))</f>
        <v>0.2</v>
      </c>
    </row>
    <row r="8931" ht="15.0" customHeight="1">
      <c r="A8931" s="45">
        <v>45684.5416666667</v>
      </c>
      <c r="B8931" s="35">
        <v>13.0</v>
      </c>
      <c r="C8931" s="35" t="s">
        <v>129</v>
      </c>
      <c r="D8931" s="39" t="s">
        <v>31</v>
      </c>
      <c r="E8931" s="35" t="s">
        <v>174</v>
      </c>
      <c r="F8931" s="46">
        <f>IF(Cadastro_Cargas!$E$13=0,0,IF(Perfil_Area!$P$4=0,0,MIN(Cadastro_Cargas!$E$13,MAX(Cadastro_Cargas!$F$13,Perfil_Area!$P$4*RANDBETWEEN(85,115)/100))))</f>
        <v>3.68775</v>
      </c>
    </row>
    <row r="8932" ht="15.0" customHeight="1">
      <c r="A8932" s="45">
        <v>45684.5416666667</v>
      </c>
      <c r="B8932" s="35">
        <v>13.0</v>
      </c>
      <c r="C8932" s="35" t="s">
        <v>129</v>
      </c>
      <c r="D8932" s="40" t="s">
        <v>44</v>
      </c>
      <c r="E8932" s="35" t="s">
        <v>174</v>
      </c>
      <c r="F8932" s="46">
        <f>IF(Cadastro_Cargas!$E$14=0,0,IF(Perfil_Area!$P$6=0,0,MIN(Cadastro_Cargas!$E$14,MAX(Cadastro_Cargas!$F$14,Perfil_Area!$P$6*RANDBETWEEN(85,115)/100))))</f>
        <v>0.514</v>
      </c>
    </row>
    <row r="8933" ht="15.0" customHeight="1">
      <c r="A8933" s="45">
        <v>45684.5416666667</v>
      </c>
      <c r="B8933" s="35">
        <v>13.0</v>
      </c>
      <c r="C8933" s="35" t="s">
        <v>129</v>
      </c>
      <c r="D8933" s="41" t="s">
        <v>56</v>
      </c>
      <c r="E8933" s="35" t="s">
        <v>174</v>
      </c>
      <c r="F8933" s="46">
        <f>IF(Cadastro_Cargas!$E$15=0,0,IF(Perfil_Area!$P$8=0,0,MIN(Cadastro_Cargas!$E$15,MAX(Cadastro_Cargas!$F$15,Perfil_Area!$P$8*RANDBETWEEN(85,115)/100))))</f>
        <v>0</v>
      </c>
    </row>
    <row r="8934" ht="15.0" customHeight="1">
      <c r="A8934" s="45">
        <v>45684.5833333333</v>
      </c>
      <c r="B8934" s="35">
        <v>14.0</v>
      </c>
      <c r="C8934" s="35" t="s">
        <v>128</v>
      </c>
      <c r="D8934" s="36" t="s">
        <v>104</v>
      </c>
      <c r="E8934" s="35" t="s">
        <v>173</v>
      </c>
      <c r="F8934" s="46">
        <f>IF(Cadastro_Cargas!$E$2=0,0,IF(Perfil_Area!$Q$9=0,0,MIN(Cadastro_Cargas!$E$2,MAX(Cadastro_Cargas!$F$2,Perfil_Area!$Q$9*RANDBETWEEN(85,115)/100))))</f>
        <v>0</v>
      </c>
    </row>
    <row r="8935" ht="15.0" customHeight="1">
      <c r="A8935" s="45">
        <v>45684.5833333333</v>
      </c>
      <c r="B8935" s="35">
        <v>14.0</v>
      </c>
      <c r="C8935" s="35" t="s">
        <v>128</v>
      </c>
      <c r="D8935" s="36" t="s">
        <v>105</v>
      </c>
      <c r="E8935" s="35" t="s">
        <v>173</v>
      </c>
      <c r="F8935" s="46">
        <f>IF(Cadastro_Cargas!$E$3=0,0,IF(Perfil_Area!$Q$11=0,0,MIN(Cadastro_Cargas!$E$3,MAX(Cadastro_Cargas!$F$3,Perfil_Area!$Q$11*RANDBETWEEN(85,115)/100))))</f>
        <v>0</v>
      </c>
    </row>
    <row r="8936" ht="15.0" customHeight="1">
      <c r="A8936" s="45">
        <v>45684.5833333333</v>
      </c>
      <c r="B8936" s="35">
        <v>14.0</v>
      </c>
      <c r="C8936" s="35" t="s">
        <v>128</v>
      </c>
      <c r="D8936" s="36" t="s">
        <v>106</v>
      </c>
      <c r="E8936" s="35" t="s">
        <v>173</v>
      </c>
      <c r="F8936" s="46">
        <f>IF(Cadastro_Cargas!$E$4=0,0,IF(Perfil_Area!$Q$13=0,0,MIN(Cadastro_Cargas!$E$4,MAX(Cadastro_Cargas!$F$4,Perfil_Area!$Q$13*RANDBETWEEN(85,115)/100))))</f>
        <v>0</v>
      </c>
    </row>
    <row r="8937" ht="15.0" customHeight="1">
      <c r="A8937" s="45">
        <v>45684.5833333333</v>
      </c>
      <c r="B8937" s="35">
        <v>14.0</v>
      </c>
      <c r="C8937" s="35" t="s">
        <v>128</v>
      </c>
      <c r="D8937" s="36" t="s">
        <v>107</v>
      </c>
      <c r="E8937" s="35" t="s">
        <v>173</v>
      </c>
      <c r="F8937" s="46">
        <f>IF(Cadastro_Cargas!$E$5=0,0,IF(Perfil_Area!$Q$15=0,0,MIN(Cadastro_Cargas!$E$5,MAX(Cadastro_Cargas!$F$5,Perfil_Area!$Q$15*RANDBETWEEN(85,115)/100))))</f>
        <v>0.2</v>
      </c>
    </row>
    <row r="8938" ht="15.0" customHeight="1">
      <c r="A8938" s="45">
        <v>45684.5833333333</v>
      </c>
      <c r="B8938" s="35">
        <v>14.0</v>
      </c>
      <c r="C8938" s="35" t="s">
        <v>128</v>
      </c>
      <c r="D8938" s="39" t="s">
        <v>31</v>
      </c>
      <c r="E8938" s="35" t="s">
        <v>174</v>
      </c>
      <c r="F8938" s="46">
        <f>IF(Cadastro_Cargas!$E$6=0,0,IF(Perfil_Area!$Q$3=0,0,MIN(Cadastro_Cargas!$E$6,MAX(Cadastro_Cargas!$F$6,Perfil_Area!$Q$3*RANDBETWEEN(85,115)/100))))</f>
        <v>1.8786</v>
      </c>
    </row>
    <row r="8939" ht="15.0" customHeight="1">
      <c r="A8939" s="45">
        <v>45684.5833333333</v>
      </c>
      <c r="B8939" s="35">
        <v>14.0</v>
      </c>
      <c r="C8939" s="35" t="s">
        <v>128</v>
      </c>
      <c r="D8939" s="40" t="s">
        <v>44</v>
      </c>
      <c r="E8939" s="35" t="s">
        <v>174</v>
      </c>
      <c r="F8939" s="46">
        <f>IF(Cadastro_Cargas!$E$7=0,0,IF(Perfil_Area!$Q$5=0,0,MIN(Cadastro_Cargas!$E$7,MAX(Cadastro_Cargas!$F$7,Perfil_Area!$Q$5*RANDBETWEEN(85,115)/100))))</f>
        <v>0.354</v>
      </c>
    </row>
    <row r="8940" ht="15.0" customHeight="1">
      <c r="A8940" s="45">
        <v>45684.5833333333</v>
      </c>
      <c r="B8940" s="35">
        <v>14.0</v>
      </c>
      <c r="C8940" s="35" t="s">
        <v>128</v>
      </c>
      <c r="D8940" s="41" t="s">
        <v>56</v>
      </c>
      <c r="E8940" s="35" t="s">
        <v>174</v>
      </c>
      <c r="F8940" s="46">
        <f>IF(Cadastro_Cargas!$E$8=0,0,IF(Perfil_Area!$Q$7=0,0,MIN(Cadastro_Cargas!$E$8,MAX(Cadastro_Cargas!$F$8,Perfil_Area!$Q$7*RANDBETWEEN(85,115)/100))))</f>
        <v>0</v>
      </c>
    </row>
    <row r="8941" ht="15.0" customHeight="1">
      <c r="A8941" s="45">
        <v>45684.5833333333</v>
      </c>
      <c r="B8941" s="35">
        <v>14.0</v>
      </c>
      <c r="C8941" s="35" t="s">
        <v>129</v>
      </c>
      <c r="D8941" s="36" t="s">
        <v>104</v>
      </c>
      <c r="E8941" s="35" t="s">
        <v>173</v>
      </c>
      <c r="F8941" s="46">
        <f>IF(Cadastro_Cargas!$E$9=0,0,IF(Perfil_Area!$Q$10=0,0,MIN(Cadastro_Cargas!$E$9,MAX(Cadastro_Cargas!$F$9,Perfil_Area!$Q$10*RANDBETWEEN(85,115)/100))))</f>
        <v>0</v>
      </c>
    </row>
    <row r="8942" ht="15.0" customHeight="1">
      <c r="A8942" s="45">
        <v>45684.5833333333</v>
      </c>
      <c r="B8942" s="35">
        <v>14.0</v>
      </c>
      <c r="C8942" s="35" t="s">
        <v>129</v>
      </c>
      <c r="D8942" s="36" t="s">
        <v>105</v>
      </c>
      <c r="E8942" s="35" t="s">
        <v>173</v>
      </c>
      <c r="F8942" s="46">
        <f>IF(Cadastro_Cargas!$E$10=0,0,IF(Perfil_Area!$Q$12=0,0,MIN(Cadastro_Cargas!$E$10,MAX(Cadastro_Cargas!$F$10,Perfil_Area!$Q$12*RANDBETWEEN(85,115)/100))))</f>
        <v>16.192</v>
      </c>
    </row>
    <row r="8943" ht="15.0" customHeight="1">
      <c r="A8943" s="45">
        <v>45684.5833333333</v>
      </c>
      <c r="B8943" s="35">
        <v>14.0</v>
      </c>
      <c r="C8943" s="35" t="s">
        <v>129</v>
      </c>
      <c r="D8943" s="36" t="s">
        <v>106</v>
      </c>
      <c r="E8943" s="35" t="s">
        <v>173</v>
      </c>
      <c r="F8943" s="46">
        <f>IF(Cadastro_Cargas!$E$11=0,0,IF(Perfil_Area!$Q$14=0,0,MIN(Cadastro_Cargas!$E$11,MAX(Cadastro_Cargas!$F$11,Perfil_Area!$Q$14*RANDBETWEEN(85,115)/100))))</f>
        <v>2.367013373</v>
      </c>
    </row>
    <row r="8944" ht="15.0" customHeight="1">
      <c r="A8944" s="45">
        <v>45684.5833333333</v>
      </c>
      <c r="B8944" s="35">
        <v>14.0</v>
      </c>
      <c r="C8944" s="35" t="s">
        <v>129</v>
      </c>
      <c r="D8944" s="36" t="s">
        <v>107</v>
      </c>
      <c r="E8944" s="35" t="s">
        <v>173</v>
      </c>
      <c r="F8944" s="46">
        <f>IF(Cadastro_Cargas!$E$12=0,0,IF(Perfil_Area!$Q$16=0,0,MIN(Cadastro_Cargas!$E$12,MAX(Cadastro_Cargas!$F$12,Perfil_Area!$Q$16*RANDBETWEEN(85,115)/100))))</f>
        <v>0.2</v>
      </c>
    </row>
    <row r="8945" ht="15.0" customHeight="1">
      <c r="A8945" s="45">
        <v>45684.5833333333</v>
      </c>
      <c r="B8945" s="35">
        <v>14.0</v>
      </c>
      <c r="C8945" s="35" t="s">
        <v>129</v>
      </c>
      <c r="D8945" s="39" t="s">
        <v>31</v>
      </c>
      <c r="E8945" s="35" t="s">
        <v>174</v>
      </c>
      <c r="F8945" s="46">
        <f>IF(Cadastro_Cargas!$E$13=0,0,IF(Perfil_Area!$Q$4=0,0,MIN(Cadastro_Cargas!$E$13,MAX(Cadastro_Cargas!$F$13,Perfil_Area!$Q$4*RANDBETWEEN(85,115)/100))))</f>
        <v>3.725</v>
      </c>
    </row>
    <row r="8946" ht="15.0" customHeight="1">
      <c r="A8946" s="45">
        <v>45684.5833333333</v>
      </c>
      <c r="B8946" s="35">
        <v>14.0</v>
      </c>
      <c r="C8946" s="35" t="s">
        <v>129</v>
      </c>
      <c r="D8946" s="40" t="s">
        <v>44</v>
      </c>
      <c r="E8946" s="35" t="s">
        <v>174</v>
      </c>
      <c r="F8946" s="46">
        <f>IF(Cadastro_Cargas!$E$14=0,0,IF(Perfil_Area!$Q$6=0,0,MIN(Cadastro_Cargas!$E$14,MAX(Cadastro_Cargas!$F$14,Perfil_Area!$Q$6*RANDBETWEEN(85,115)/100))))</f>
        <v>0.514</v>
      </c>
    </row>
    <row r="8947" ht="15.0" customHeight="1">
      <c r="A8947" s="45">
        <v>45684.5833333333</v>
      </c>
      <c r="B8947" s="35">
        <v>14.0</v>
      </c>
      <c r="C8947" s="35" t="s">
        <v>129</v>
      </c>
      <c r="D8947" s="41" t="s">
        <v>56</v>
      </c>
      <c r="E8947" s="35" t="s">
        <v>174</v>
      </c>
      <c r="F8947" s="46">
        <f>IF(Cadastro_Cargas!$E$15=0,0,IF(Perfil_Area!$Q$8=0,0,MIN(Cadastro_Cargas!$E$15,MAX(Cadastro_Cargas!$F$15,Perfil_Area!$Q$8*RANDBETWEEN(85,115)/100))))</f>
        <v>0</v>
      </c>
    </row>
    <row r="8948" ht="15.0" customHeight="1">
      <c r="A8948" s="45">
        <v>45684.625</v>
      </c>
      <c r="B8948" s="35">
        <v>15.0</v>
      </c>
      <c r="C8948" s="35" t="s">
        <v>128</v>
      </c>
      <c r="D8948" s="36" t="s">
        <v>104</v>
      </c>
      <c r="E8948" s="35" t="s">
        <v>173</v>
      </c>
      <c r="F8948" s="46">
        <f>IF(Cadastro_Cargas!$E$2=0,0,IF(Perfil_Area!$R$9=0,0,MIN(Cadastro_Cargas!$E$2,MAX(Cadastro_Cargas!$F$2,Perfil_Area!$R$9*RANDBETWEEN(85,115)/100))))</f>
        <v>0</v>
      </c>
    </row>
    <row r="8949" ht="15.0" customHeight="1">
      <c r="A8949" s="45">
        <v>45684.625</v>
      </c>
      <c r="B8949" s="35">
        <v>15.0</v>
      </c>
      <c r="C8949" s="35" t="s">
        <v>128</v>
      </c>
      <c r="D8949" s="36" t="s">
        <v>105</v>
      </c>
      <c r="E8949" s="35" t="s">
        <v>173</v>
      </c>
      <c r="F8949" s="46">
        <f>IF(Cadastro_Cargas!$E$3=0,0,IF(Perfil_Area!$R$11=0,0,MIN(Cadastro_Cargas!$E$3,MAX(Cadastro_Cargas!$F$3,Perfil_Area!$R$11*RANDBETWEEN(85,115)/100))))</f>
        <v>0</v>
      </c>
    </row>
    <row r="8950" ht="15.0" customHeight="1">
      <c r="A8950" s="45">
        <v>45684.625</v>
      </c>
      <c r="B8950" s="35">
        <v>15.0</v>
      </c>
      <c r="C8950" s="35" t="s">
        <v>128</v>
      </c>
      <c r="D8950" s="36" t="s">
        <v>106</v>
      </c>
      <c r="E8950" s="35" t="s">
        <v>173</v>
      </c>
      <c r="F8950" s="46">
        <f>IF(Cadastro_Cargas!$E$4=0,0,IF(Perfil_Area!$R$13=0,0,MIN(Cadastro_Cargas!$E$4,MAX(Cadastro_Cargas!$F$4,Perfil_Area!$R$13*RANDBETWEEN(85,115)/100))))</f>
        <v>0</v>
      </c>
    </row>
    <row r="8951" ht="15.0" customHeight="1">
      <c r="A8951" s="45">
        <v>45684.625</v>
      </c>
      <c r="B8951" s="35">
        <v>15.0</v>
      </c>
      <c r="C8951" s="35" t="s">
        <v>128</v>
      </c>
      <c r="D8951" s="36" t="s">
        <v>107</v>
      </c>
      <c r="E8951" s="35" t="s">
        <v>173</v>
      </c>
      <c r="F8951" s="46">
        <f>IF(Cadastro_Cargas!$E$5=0,0,IF(Perfil_Area!$R$15=0,0,MIN(Cadastro_Cargas!$E$5,MAX(Cadastro_Cargas!$F$5,Perfil_Area!$R$15*RANDBETWEEN(85,115)/100))))</f>
        <v>0.18</v>
      </c>
    </row>
    <row r="8952" ht="15.0" customHeight="1">
      <c r="A8952" s="45">
        <v>45684.625</v>
      </c>
      <c r="B8952" s="35">
        <v>15.0</v>
      </c>
      <c r="C8952" s="35" t="s">
        <v>128</v>
      </c>
      <c r="D8952" s="39" t="s">
        <v>31</v>
      </c>
      <c r="E8952" s="35" t="s">
        <v>174</v>
      </c>
      <c r="F8952" s="46">
        <f>IF(Cadastro_Cargas!$E$6=0,0,IF(Perfil_Area!$R$3=0,0,MIN(Cadastro_Cargas!$E$6,MAX(Cadastro_Cargas!$F$6,Perfil_Area!$R$3*RANDBETWEEN(85,115)/100))))</f>
        <v>2.02</v>
      </c>
    </row>
    <row r="8953" ht="15.0" customHeight="1">
      <c r="A8953" s="45">
        <v>45684.625</v>
      </c>
      <c r="B8953" s="35">
        <v>15.0</v>
      </c>
      <c r="C8953" s="35" t="s">
        <v>128</v>
      </c>
      <c r="D8953" s="40" t="s">
        <v>44</v>
      </c>
      <c r="E8953" s="35" t="s">
        <v>174</v>
      </c>
      <c r="F8953" s="46">
        <f>IF(Cadastro_Cargas!$E$7=0,0,IF(Perfil_Area!$R$5=0,0,MIN(Cadastro_Cargas!$E$7,MAX(Cadastro_Cargas!$F$7,Perfil_Area!$R$5*RANDBETWEEN(85,115)/100))))</f>
        <v>0.354</v>
      </c>
    </row>
    <row r="8954" ht="15.0" customHeight="1">
      <c r="A8954" s="45">
        <v>45684.625</v>
      </c>
      <c r="B8954" s="35">
        <v>15.0</v>
      </c>
      <c r="C8954" s="35" t="s">
        <v>128</v>
      </c>
      <c r="D8954" s="41" t="s">
        <v>56</v>
      </c>
      <c r="E8954" s="35" t="s">
        <v>174</v>
      </c>
      <c r="F8954" s="46">
        <f>IF(Cadastro_Cargas!$E$8=0,0,IF(Perfil_Area!$R$7=0,0,MIN(Cadastro_Cargas!$E$8,MAX(Cadastro_Cargas!$F$8,Perfil_Area!$R$7*RANDBETWEEN(85,115)/100))))</f>
        <v>0</v>
      </c>
    </row>
    <row r="8955" ht="15.0" customHeight="1">
      <c r="A8955" s="45">
        <v>45684.625</v>
      </c>
      <c r="B8955" s="35">
        <v>15.0</v>
      </c>
      <c r="C8955" s="35" t="s">
        <v>129</v>
      </c>
      <c r="D8955" s="36" t="s">
        <v>104</v>
      </c>
      <c r="E8955" s="35" t="s">
        <v>173</v>
      </c>
      <c r="F8955" s="46">
        <f>IF(Cadastro_Cargas!$E$9=0,0,IF(Perfil_Area!$R$10=0,0,MIN(Cadastro_Cargas!$E$9,MAX(Cadastro_Cargas!$F$9,Perfil_Area!$R$10*RANDBETWEEN(85,115)/100))))</f>
        <v>0</v>
      </c>
    </row>
    <row r="8956" ht="15.0" customHeight="1">
      <c r="A8956" s="45">
        <v>45684.625</v>
      </c>
      <c r="B8956" s="35">
        <v>15.0</v>
      </c>
      <c r="C8956" s="35" t="s">
        <v>129</v>
      </c>
      <c r="D8956" s="36" t="s">
        <v>105</v>
      </c>
      <c r="E8956" s="35" t="s">
        <v>173</v>
      </c>
      <c r="F8956" s="46">
        <f>IF(Cadastro_Cargas!$E$10=0,0,IF(Perfil_Area!$R$12=0,0,MIN(Cadastro_Cargas!$E$10,MAX(Cadastro_Cargas!$F$10,Perfil_Area!$R$12*RANDBETWEEN(85,115)/100))))</f>
        <v>15.664</v>
      </c>
    </row>
    <row r="8957" ht="15.0" customHeight="1">
      <c r="A8957" s="45">
        <v>45684.625</v>
      </c>
      <c r="B8957" s="35">
        <v>15.0</v>
      </c>
      <c r="C8957" s="35" t="s">
        <v>129</v>
      </c>
      <c r="D8957" s="36" t="s">
        <v>106</v>
      </c>
      <c r="E8957" s="35" t="s">
        <v>173</v>
      </c>
      <c r="F8957" s="46">
        <f>IF(Cadastro_Cargas!$E$11=0,0,IF(Perfil_Area!$R$14=0,0,MIN(Cadastro_Cargas!$E$11,MAX(Cadastro_Cargas!$F$11,Perfil_Area!$R$14*RANDBETWEEN(85,115)/100))))</f>
        <v>2.125497771</v>
      </c>
    </row>
    <row r="8958" ht="15.0" customHeight="1">
      <c r="A8958" s="45">
        <v>45684.625</v>
      </c>
      <c r="B8958" s="35">
        <v>15.0</v>
      </c>
      <c r="C8958" s="35" t="s">
        <v>129</v>
      </c>
      <c r="D8958" s="36" t="s">
        <v>107</v>
      </c>
      <c r="E8958" s="35" t="s">
        <v>173</v>
      </c>
      <c r="F8958" s="46">
        <f>IF(Cadastro_Cargas!$E$12=0,0,IF(Perfil_Area!$R$16=0,0,MIN(Cadastro_Cargas!$E$12,MAX(Cadastro_Cargas!$F$12,Perfil_Area!$R$16*RANDBETWEEN(85,115)/100))))</f>
        <v>0.196</v>
      </c>
    </row>
    <row r="8959" ht="15.0" customHeight="1">
      <c r="A8959" s="45">
        <v>45684.625</v>
      </c>
      <c r="B8959" s="35">
        <v>15.0</v>
      </c>
      <c r="C8959" s="35" t="s">
        <v>129</v>
      </c>
      <c r="D8959" s="39" t="s">
        <v>31</v>
      </c>
      <c r="E8959" s="35" t="s">
        <v>174</v>
      </c>
      <c r="F8959" s="46">
        <f>IF(Cadastro_Cargas!$E$13=0,0,IF(Perfil_Area!$R$4=0,0,MIN(Cadastro_Cargas!$E$13,MAX(Cadastro_Cargas!$F$13,Perfil_Area!$R$4*RANDBETWEEN(85,115)/100))))</f>
        <v>3.725</v>
      </c>
    </row>
    <row r="8960" ht="15.0" customHeight="1">
      <c r="A8960" s="45">
        <v>45684.625</v>
      </c>
      <c r="B8960" s="35">
        <v>15.0</v>
      </c>
      <c r="C8960" s="35" t="s">
        <v>129</v>
      </c>
      <c r="D8960" s="40" t="s">
        <v>44</v>
      </c>
      <c r="E8960" s="35" t="s">
        <v>174</v>
      </c>
      <c r="F8960" s="46">
        <f>IF(Cadastro_Cargas!$E$14=0,0,IF(Perfil_Area!$R$6=0,0,MIN(Cadastro_Cargas!$E$14,MAX(Cadastro_Cargas!$F$14,Perfil_Area!$R$6*RANDBETWEEN(85,115)/100))))</f>
        <v>0.514</v>
      </c>
    </row>
    <row r="8961" ht="15.0" customHeight="1">
      <c r="A8961" s="45">
        <v>45684.625</v>
      </c>
      <c r="B8961" s="35">
        <v>15.0</v>
      </c>
      <c r="C8961" s="35" t="s">
        <v>129</v>
      </c>
      <c r="D8961" s="41" t="s">
        <v>56</v>
      </c>
      <c r="E8961" s="35" t="s">
        <v>174</v>
      </c>
      <c r="F8961" s="46">
        <f>IF(Cadastro_Cargas!$E$15=0,0,IF(Perfil_Area!$R$8=0,0,MIN(Cadastro_Cargas!$E$15,MAX(Cadastro_Cargas!$F$15,Perfil_Area!$R$8*RANDBETWEEN(85,115)/100))))</f>
        <v>0</v>
      </c>
    </row>
    <row r="8962" ht="15.0" customHeight="1">
      <c r="A8962" s="45">
        <v>45684.6666666667</v>
      </c>
      <c r="B8962" s="35">
        <v>16.0</v>
      </c>
      <c r="C8962" s="35" t="s">
        <v>128</v>
      </c>
      <c r="D8962" s="36" t="s">
        <v>104</v>
      </c>
      <c r="E8962" s="35" t="s">
        <v>173</v>
      </c>
      <c r="F8962" s="46">
        <f>IF(Cadastro_Cargas!$E$2=0,0,IF(Perfil_Area!$S$9=0,0,MIN(Cadastro_Cargas!$E$2,MAX(Cadastro_Cargas!$F$2,Perfil_Area!$S$9*RANDBETWEEN(85,115)/100))))</f>
        <v>0</v>
      </c>
    </row>
    <row r="8963" ht="15.0" customHeight="1">
      <c r="A8963" s="45">
        <v>45684.6666666667</v>
      </c>
      <c r="B8963" s="35">
        <v>16.0</v>
      </c>
      <c r="C8963" s="35" t="s">
        <v>128</v>
      </c>
      <c r="D8963" s="36" t="s">
        <v>105</v>
      </c>
      <c r="E8963" s="35" t="s">
        <v>173</v>
      </c>
      <c r="F8963" s="46">
        <f>IF(Cadastro_Cargas!$E$3=0,0,IF(Perfil_Area!$S$11=0,0,MIN(Cadastro_Cargas!$E$3,MAX(Cadastro_Cargas!$F$3,Perfil_Area!$S$11*RANDBETWEEN(85,115)/100))))</f>
        <v>0</v>
      </c>
    </row>
    <row r="8964" ht="15.0" customHeight="1">
      <c r="A8964" s="45">
        <v>45684.6666666667</v>
      </c>
      <c r="B8964" s="35">
        <v>16.0</v>
      </c>
      <c r="C8964" s="35" t="s">
        <v>128</v>
      </c>
      <c r="D8964" s="36" t="s">
        <v>106</v>
      </c>
      <c r="E8964" s="35" t="s">
        <v>173</v>
      </c>
      <c r="F8964" s="46">
        <f>IF(Cadastro_Cargas!$E$4=0,0,IF(Perfil_Area!$S$13=0,0,MIN(Cadastro_Cargas!$E$4,MAX(Cadastro_Cargas!$F$4,Perfil_Area!$S$13*RANDBETWEEN(85,115)/100))))</f>
        <v>0</v>
      </c>
    </row>
    <row r="8965" ht="15.0" customHeight="1">
      <c r="A8965" s="45">
        <v>45684.6666666667</v>
      </c>
      <c r="B8965" s="35">
        <v>16.0</v>
      </c>
      <c r="C8965" s="35" t="s">
        <v>128</v>
      </c>
      <c r="D8965" s="36" t="s">
        <v>107</v>
      </c>
      <c r="E8965" s="35" t="s">
        <v>173</v>
      </c>
      <c r="F8965" s="46">
        <f>IF(Cadastro_Cargas!$E$5=0,0,IF(Perfil_Area!$S$15=0,0,MIN(Cadastro_Cargas!$E$5,MAX(Cadastro_Cargas!$F$5,Perfil_Area!$S$15*RANDBETWEEN(85,115)/100))))</f>
        <v>0.2</v>
      </c>
    </row>
    <row r="8966" ht="15.0" customHeight="1">
      <c r="A8966" s="45">
        <v>45684.6666666667</v>
      </c>
      <c r="B8966" s="35">
        <v>16.0</v>
      </c>
      <c r="C8966" s="35" t="s">
        <v>128</v>
      </c>
      <c r="D8966" s="39" t="s">
        <v>31</v>
      </c>
      <c r="E8966" s="35" t="s">
        <v>174</v>
      </c>
      <c r="F8966" s="46">
        <f>IF(Cadastro_Cargas!$E$6=0,0,IF(Perfil_Area!$S$3=0,0,MIN(Cadastro_Cargas!$E$6,MAX(Cadastro_Cargas!$F$6,Perfil_Area!$S$3*RANDBETWEEN(85,115)/100))))</f>
        <v>2.02</v>
      </c>
    </row>
    <row r="8967" ht="15.0" customHeight="1">
      <c r="A8967" s="45">
        <v>45684.6666666667</v>
      </c>
      <c r="B8967" s="35">
        <v>16.0</v>
      </c>
      <c r="C8967" s="35" t="s">
        <v>128</v>
      </c>
      <c r="D8967" s="40" t="s">
        <v>44</v>
      </c>
      <c r="E8967" s="35" t="s">
        <v>174</v>
      </c>
      <c r="F8967" s="46">
        <f>IF(Cadastro_Cargas!$E$7=0,0,IF(Perfil_Area!$S$5=0,0,MIN(Cadastro_Cargas!$E$7,MAX(Cadastro_Cargas!$F$7,Perfil_Area!$S$5*RANDBETWEEN(85,115)/100))))</f>
        <v>0.23564</v>
      </c>
    </row>
    <row r="8968" ht="15.0" customHeight="1">
      <c r="A8968" s="45">
        <v>45684.6666666667</v>
      </c>
      <c r="B8968" s="35">
        <v>16.0</v>
      </c>
      <c r="C8968" s="35" t="s">
        <v>128</v>
      </c>
      <c r="D8968" s="41" t="s">
        <v>56</v>
      </c>
      <c r="E8968" s="35" t="s">
        <v>174</v>
      </c>
      <c r="F8968" s="46">
        <f>IF(Cadastro_Cargas!$E$8=0,0,IF(Perfil_Area!$S$7=0,0,MIN(Cadastro_Cargas!$E$8,MAX(Cadastro_Cargas!$F$8,Perfil_Area!$S$7*RANDBETWEEN(85,115)/100))))</f>
        <v>0</v>
      </c>
    </row>
    <row r="8969" ht="15.0" customHeight="1">
      <c r="A8969" s="45">
        <v>45684.6666666667</v>
      </c>
      <c r="B8969" s="35">
        <v>16.0</v>
      </c>
      <c r="C8969" s="35" t="s">
        <v>129</v>
      </c>
      <c r="D8969" s="36" t="s">
        <v>104</v>
      </c>
      <c r="E8969" s="35" t="s">
        <v>173</v>
      </c>
      <c r="F8969" s="46">
        <f>IF(Cadastro_Cargas!$E$9=0,0,IF(Perfil_Area!$S$10=0,0,MIN(Cadastro_Cargas!$E$9,MAX(Cadastro_Cargas!$F$9,Perfil_Area!$S$10*RANDBETWEEN(85,115)/100))))</f>
        <v>0</v>
      </c>
    </row>
    <row r="8970" ht="15.0" customHeight="1">
      <c r="A8970" s="45">
        <v>45684.6666666667</v>
      </c>
      <c r="B8970" s="35">
        <v>16.0</v>
      </c>
      <c r="C8970" s="35" t="s">
        <v>129</v>
      </c>
      <c r="D8970" s="36" t="s">
        <v>105</v>
      </c>
      <c r="E8970" s="35" t="s">
        <v>173</v>
      </c>
      <c r="F8970" s="46">
        <f>IF(Cadastro_Cargas!$E$10=0,0,IF(Perfil_Area!$S$12=0,0,MIN(Cadastro_Cargas!$E$10,MAX(Cadastro_Cargas!$F$10,Perfil_Area!$S$12*RANDBETWEEN(85,115)/100))))</f>
        <v>0</v>
      </c>
    </row>
    <row r="8971" ht="15.0" customHeight="1">
      <c r="A8971" s="45">
        <v>45684.6666666667</v>
      </c>
      <c r="B8971" s="35">
        <v>16.0</v>
      </c>
      <c r="C8971" s="35" t="s">
        <v>129</v>
      </c>
      <c r="D8971" s="36" t="s">
        <v>106</v>
      </c>
      <c r="E8971" s="35" t="s">
        <v>173</v>
      </c>
      <c r="F8971" s="46">
        <f>IF(Cadastro_Cargas!$E$11=0,0,IF(Perfil_Area!$S$14=0,0,MIN(Cadastro_Cargas!$E$11,MAX(Cadastro_Cargas!$F$11,Perfil_Area!$S$14*RANDBETWEEN(85,115)/100))))</f>
        <v>2.367013373</v>
      </c>
    </row>
    <row r="8972" ht="15.0" customHeight="1">
      <c r="A8972" s="45">
        <v>45684.6666666667</v>
      </c>
      <c r="B8972" s="35">
        <v>16.0</v>
      </c>
      <c r="C8972" s="35" t="s">
        <v>129</v>
      </c>
      <c r="D8972" s="36" t="s">
        <v>107</v>
      </c>
      <c r="E8972" s="35" t="s">
        <v>173</v>
      </c>
      <c r="F8972" s="46">
        <f>IF(Cadastro_Cargas!$E$12=0,0,IF(Perfil_Area!$S$16=0,0,MIN(Cadastro_Cargas!$E$12,MAX(Cadastro_Cargas!$F$12,Perfil_Area!$S$16*RANDBETWEEN(85,115)/100))))</f>
        <v>0.2</v>
      </c>
    </row>
    <row r="8973" ht="15.0" customHeight="1">
      <c r="A8973" s="45">
        <v>45684.6666666667</v>
      </c>
      <c r="B8973" s="35">
        <v>16.0</v>
      </c>
      <c r="C8973" s="35" t="s">
        <v>129</v>
      </c>
      <c r="D8973" s="39" t="s">
        <v>31</v>
      </c>
      <c r="E8973" s="35" t="s">
        <v>174</v>
      </c>
      <c r="F8973" s="46">
        <f>IF(Cadastro_Cargas!$E$13=0,0,IF(Perfil_Area!$S$4=0,0,MIN(Cadastro_Cargas!$E$13,MAX(Cadastro_Cargas!$F$13,Perfil_Area!$S$4*RANDBETWEEN(85,115)/100))))</f>
        <v>3.38975</v>
      </c>
    </row>
    <row r="8974" ht="15.0" customHeight="1">
      <c r="A8974" s="45">
        <v>45684.6666666667</v>
      </c>
      <c r="B8974" s="35">
        <v>16.0</v>
      </c>
      <c r="C8974" s="35" t="s">
        <v>129</v>
      </c>
      <c r="D8974" s="40" t="s">
        <v>44</v>
      </c>
      <c r="E8974" s="35" t="s">
        <v>174</v>
      </c>
      <c r="F8974" s="46">
        <f>IF(Cadastro_Cargas!$E$14=0,0,IF(Perfil_Area!$S$6=0,0,MIN(Cadastro_Cargas!$E$14,MAX(Cadastro_Cargas!$F$14,Perfil_Area!$S$6*RANDBETWEEN(85,115)/100))))</f>
        <v>0.44916</v>
      </c>
    </row>
    <row r="8975" ht="15.0" customHeight="1">
      <c r="A8975" s="45">
        <v>45684.6666666667</v>
      </c>
      <c r="B8975" s="35">
        <v>16.0</v>
      </c>
      <c r="C8975" s="35" t="s">
        <v>129</v>
      </c>
      <c r="D8975" s="41" t="s">
        <v>56</v>
      </c>
      <c r="E8975" s="35" t="s">
        <v>174</v>
      </c>
      <c r="F8975" s="46">
        <f>IF(Cadastro_Cargas!$E$15=0,0,IF(Perfil_Area!$S$8=0,0,MIN(Cadastro_Cargas!$E$15,MAX(Cadastro_Cargas!$F$15,Perfil_Area!$S$8*RANDBETWEEN(85,115)/100))))</f>
        <v>0</v>
      </c>
    </row>
    <row r="8976" ht="15.0" customHeight="1">
      <c r="A8976" s="45">
        <v>45684.7083333333</v>
      </c>
      <c r="B8976" s="35">
        <v>17.0</v>
      </c>
      <c r="C8976" s="35" t="s">
        <v>128</v>
      </c>
      <c r="D8976" s="36" t="s">
        <v>104</v>
      </c>
      <c r="E8976" s="35" t="s">
        <v>173</v>
      </c>
      <c r="F8976" s="46">
        <f>IF(Cadastro_Cargas!$E$2=0,0,IF(Perfil_Area!$T$9=0,0,MIN(Cadastro_Cargas!$E$2,MAX(Cadastro_Cargas!$F$2,Perfil_Area!$T$9*RANDBETWEEN(85,115)/100))))</f>
        <v>0</v>
      </c>
    </row>
    <row r="8977" ht="15.0" customHeight="1">
      <c r="A8977" s="45">
        <v>45684.7083333333</v>
      </c>
      <c r="B8977" s="35">
        <v>17.0</v>
      </c>
      <c r="C8977" s="35" t="s">
        <v>128</v>
      </c>
      <c r="D8977" s="36" t="s">
        <v>105</v>
      </c>
      <c r="E8977" s="35" t="s">
        <v>173</v>
      </c>
      <c r="F8977" s="46">
        <f>IF(Cadastro_Cargas!$E$3=0,0,IF(Perfil_Area!$T$11=0,0,MIN(Cadastro_Cargas!$E$3,MAX(Cadastro_Cargas!$F$3,Perfil_Area!$T$11*RANDBETWEEN(85,115)/100))))</f>
        <v>0</v>
      </c>
    </row>
    <row r="8978" ht="15.0" customHeight="1">
      <c r="A8978" s="45">
        <v>45684.7083333333</v>
      </c>
      <c r="B8978" s="35">
        <v>17.0</v>
      </c>
      <c r="C8978" s="35" t="s">
        <v>128</v>
      </c>
      <c r="D8978" s="36" t="s">
        <v>106</v>
      </c>
      <c r="E8978" s="35" t="s">
        <v>173</v>
      </c>
      <c r="F8978" s="46">
        <f>IF(Cadastro_Cargas!$E$4=0,0,IF(Perfil_Area!$T$13=0,0,MIN(Cadastro_Cargas!$E$4,MAX(Cadastro_Cargas!$F$4,Perfil_Area!$T$13*RANDBETWEEN(85,115)/100))))</f>
        <v>0</v>
      </c>
    </row>
    <row r="8979" ht="15.0" customHeight="1">
      <c r="A8979" s="45">
        <v>45684.7083333333</v>
      </c>
      <c r="B8979" s="35">
        <v>17.0</v>
      </c>
      <c r="C8979" s="35" t="s">
        <v>128</v>
      </c>
      <c r="D8979" s="36" t="s">
        <v>107</v>
      </c>
      <c r="E8979" s="35" t="s">
        <v>173</v>
      </c>
      <c r="F8979" s="46">
        <f>IF(Cadastro_Cargas!$E$5=0,0,IF(Perfil_Area!$T$15=0,0,MIN(Cadastro_Cargas!$E$5,MAX(Cadastro_Cargas!$F$5,Perfil_Area!$T$15*RANDBETWEEN(85,115)/100))))</f>
        <v>0.194</v>
      </c>
    </row>
    <row r="8980" ht="15.0" customHeight="1">
      <c r="A8980" s="45">
        <v>45684.7083333333</v>
      </c>
      <c r="B8980" s="35">
        <v>17.0</v>
      </c>
      <c r="C8980" s="35" t="s">
        <v>128</v>
      </c>
      <c r="D8980" s="39" t="s">
        <v>31</v>
      </c>
      <c r="E8980" s="35" t="s">
        <v>174</v>
      </c>
      <c r="F8980" s="46">
        <f>IF(Cadastro_Cargas!$E$6=0,0,IF(Perfil_Area!$T$3=0,0,MIN(Cadastro_Cargas!$E$6,MAX(Cadastro_Cargas!$F$6,Perfil_Area!$T$3*RANDBETWEEN(85,115)/100))))</f>
        <v>0.606</v>
      </c>
    </row>
    <row r="8981" ht="15.0" customHeight="1">
      <c r="A8981" s="45">
        <v>45684.7083333333</v>
      </c>
      <c r="B8981" s="35">
        <v>17.0</v>
      </c>
      <c r="C8981" s="35" t="s">
        <v>128</v>
      </c>
      <c r="D8981" s="40" t="s">
        <v>44</v>
      </c>
      <c r="E8981" s="35" t="s">
        <v>174</v>
      </c>
      <c r="F8981" s="46">
        <f>IF(Cadastro_Cargas!$E$7=0,0,IF(Perfil_Area!$T$5=0,0,MIN(Cadastro_Cargas!$E$7,MAX(Cadastro_Cargas!$F$7,Perfil_Area!$T$5*RANDBETWEEN(85,115)/100))))</f>
        <v>0.354</v>
      </c>
    </row>
    <row r="8982" ht="15.0" customHeight="1">
      <c r="A8982" s="45">
        <v>45684.7083333333</v>
      </c>
      <c r="B8982" s="35">
        <v>17.0</v>
      </c>
      <c r="C8982" s="35" t="s">
        <v>128</v>
      </c>
      <c r="D8982" s="41" t="s">
        <v>56</v>
      </c>
      <c r="E8982" s="35" t="s">
        <v>174</v>
      </c>
      <c r="F8982" s="46">
        <f>IF(Cadastro_Cargas!$E$8=0,0,IF(Perfil_Area!$T$7=0,0,MIN(Cadastro_Cargas!$E$8,MAX(Cadastro_Cargas!$F$8,Perfil_Area!$T$7*RANDBETWEEN(85,115)/100))))</f>
        <v>0</v>
      </c>
    </row>
    <row r="8983" ht="15.0" customHeight="1">
      <c r="A8983" s="45">
        <v>45684.7083333333</v>
      </c>
      <c r="B8983" s="35">
        <v>17.0</v>
      </c>
      <c r="C8983" s="35" t="s">
        <v>129</v>
      </c>
      <c r="D8983" s="36" t="s">
        <v>104</v>
      </c>
      <c r="E8983" s="35" t="s">
        <v>173</v>
      </c>
      <c r="F8983" s="46">
        <f>IF(Cadastro_Cargas!$E$9=0,0,IF(Perfil_Area!$T$10=0,0,MIN(Cadastro_Cargas!$E$9,MAX(Cadastro_Cargas!$F$9,Perfil_Area!$T$10*RANDBETWEEN(85,115)/100))))</f>
        <v>0</v>
      </c>
    </row>
    <row r="8984" ht="15.0" customHeight="1">
      <c r="A8984" s="45">
        <v>45684.7083333333</v>
      </c>
      <c r="B8984" s="35">
        <v>17.0</v>
      </c>
      <c r="C8984" s="35" t="s">
        <v>129</v>
      </c>
      <c r="D8984" s="36" t="s">
        <v>105</v>
      </c>
      <c r="E8984" s="35" t="s">
        <v>173</v>
      </c>
      <c r="F8984" s="46">
        <f>IF(Cadastro_Cargas!$E$10=0,0,IF(Perfil_Area!$T$12=0,0,MIN(Cadastro_Cargas!$E$10,MAX(Cadastro_Cargas!$F$10,Perfil_Area!$T$12*RANDBETWEEN(85,115)/100))))</f>
        <v>0</v>
      </c>
    </row>
    <row r="8985" ht="15.0" customHeight="1">
      <c r="A8985" s="45">
        <v>45684.7083333333</v>
      </c>
      <c r="B8985" s="35">
        <v>17.0</v>
      </c>
      <c r="C8985" s="35" t="s">
        <v>129</v>
      </c>
      <c r="D8985" s="36" t="s">
        <v>106</v>
      </c>
      <c r="E8985" s="35" t="s">
        <v>173</v>
      </c>
      <c r="F8985" s="46">
        <f>IF(Cadastro_Cargas!$E$11=0,0,IF(Perfil_Area!$T$14=0,0,MIN(Cadastro_Cargas!$E$11,MAX(Cadastro_Cargas!$F$11,Perfil_Area!$T$14*RANDBETWEEN(85,115)/100))))</f>
        <v>2.017997028</v>
      </c>
    </row>
    <row r="8986" ht="15.0" customHeight="1">
      <c r="A8986" s="45">
        <v>45684.7083333333</v>
      </c>
      <c r="B8986" s="35">
        <v>17.0</v>
      </c>
      <c r="C8986" s="35" t="s">
        <v>129</v>
      </c>
      <c r="D8986" s="36" t="s">
        <v>107</v>
      </c>
      <c r="E8986" s="35" t="s">
        <v>173</v>
      </c>
      <c r="F8986" s="46">
        <f>IF(Cadastro_Cargas!$E$12=0,0,IF(Perfil_Area!$T$16=0,0,MIN(Cadastro_Cargas!$E$12,MAX(Cadastro_Cargas!$F$12,Perfil_Area!$T$16*RANDBETWEEN(85,115)/100))))</f>
        <v>0.2</v>
      </c>
    </row>
    <row r="8987" ht="15.0" customHeight="1">
      <c r="A8987" s="45">
        <v>45684.7083333333</v>
      </c>
      <c r="B8987" s="35">
        <v>17.0</v>
      </c>
      <c r="C8987" s="35" t="s">
        <v>129</v>
      </c>
      <c r="D8987" s="39" t="s">
        <v>31</v>
      </c>
      <c r="E8987" s="35" t="s">
        <v>174</v>
      </c>
      <c r="F8987" s="46">
        <f>IF(Cadastro_Cargas!$E$13=0,0,IF(Perfil_Area!$T$4=0,0,MIN(Cadastro_Cargas!$E$13,MAX(Cadastro_Cargas!$F$13,Perfil_Area!$T$4*RANDBETWEEN(85,115)/100))))</f>
        <v>1.1175</v>
      </c>
    </row>
    <row r="8988" ht="15.0" customHeight="1">
      <c r="A8988" s="45">
        <v>45684.7083333333</v>
      </c>
      <c r="B8988" s="35">
        <v>17.0</v>
      </c>
      <c r="C8988" s="35" t="s">
        <v>129</v>
      </c>
      <c r="D8988" s="40" t="s">
        <v>44</v>
      </c>
      <c r="E8988" s="35" t="s">
        <v>174</v>
      </c>
      <c r="F8988" s="46">
        <f>IF(Cadastro_Cargas!$E$14=0,0,IF(Perfil_Area!$T$6=0,0,MIN(Cadastro_Cargas!$E$14,MAX(Cadastro_Cargas!$F$14,Perfil_Area!$T$6*RANDBETWEEN(85,115)/100))))</f>
        <v>0.514</v>
      </c>
    </row>
    <row r="8989" ht="15.0" customHeight="1">
      <c r="A8989" s="45">
        <v>45684.7083333333</v>
      </c>
      <c r="B8989" s="35">
        <v>17.0</v>
      </c>
      <c r="C8989" s="35" t="s">
        <v>129</v>
      </c>
      <c r="D8989" s="41" t="s">
        <v>56</v>
      </c>
      <c r="E8989" s="35" t="s">
        <v>174</v>
      </c>
      <c r="F8989" s="46">
        <f>IF(Cadastro_Cargas!$E$15=0,0,IF(Perfil_Area!$T$8=0,0,MIN(Cadastro_Cargas!$E$15,MAX(Cadastro_Cargas!$F$15,Perfil_Area!$T$8*RANDBETWEEN(85,115)/100))))</f>
        <v>0</v>
      </c>
    </row>
    <row r="8990" ht="15.0" customHeight="1">
      <c r="A8990" s="45">
        <v>45684.75</v>
      </c>
      <c r="B8990" s="35">
        <v>18.0</v>
      </c>
      <c r="C8990" s="35" t="s">
        <v>128</v>
      </c>
      <c r="D8990" s="36" t="s">
        <v>104</v>
      </c>
      <c r="E8990" s="35" t="s">
        <v>173</v>
      </c>
      <c r="F8990" s="46">
        <f>IF(Cadastro_Cargas!$E$2=0,0,IF(Perfil_Area!$U$9=0,0,MIN(Cadastro_Cargas!$E$2,MAX(Cadastro_Cargas!$F$2,Perfil_Area!$U$9*RANDBETWEEN(85,115)/100))))</f>
        <v>0</v>
      </c>
    </row>
    <row r="8991" ht="15.0" customHeight="1">
      <c r="A8991" s="45">
        <v>45684.75</v>
      </c>
      <c r="B8991" s="35">
        <v>18.0</v>
      </c>
      <c r="C8991" s="35" t="s">
        <v>128</v>
      </c>
      <c r="D8991" s="36" t="s">
        <v>105</v>
      </c>
      <c r="E8991" s="35" t="s">
        <v>173</v>
      </c>
      <c r="F8991" s="46">
        <f>IF(Cadastro_Cargas!$E$3=0,0,IF(Perfil_Area!$U$11=0,0,MIN(Cadastro_Cargas!$E$3,MAX(Cadastro_Cargas!$F$3,Perfil_Area!$U$11*RANDBETWEEN(85,115)/100))))</f>
        <v>0</v>
      </c>
    </row>
    <row r="8992" ht="15.0" customHeight="1">
      <c r="A8992" s="45">
        <v>45684.75</v>
      </c>
      <c r="B8992" s="35">
        <v>18.0</v>
      </c>
      <c r="C8992" s="35" t="s">
        <v>128</v>
      </c>
      <c r="D8992" s="36" t="s">
        <v>106</v>
      </c>
      <c r="E8992" s="35" t="s">
        <v>173</v>
      </c>
      <c r="F8992" s="46">
        <f>IF(Cadastro_Cargas!$E$4=0,0,IF(Perfil_Area!$U$13=0,0,MIN(Cadastro_Cargas!$E$4,MAX(Cadastro_Cargas!$F$4,Perfil_Area!$U$13*RANDBETWEEN(85,115)/100))))</f>
        <v>0</v>
      </c>
    </row>
    <row r="8993" ht="15.0" customHeight="1">
      <c r="A8993" s="45">
        <v>45684.75</v>
      </c>
      <c r="B8993" s="35">
        <v>18.0</v>
      </c>
      <c r="C8993" s="35" t="s">
        <v>128</v>
      </c>
      <c r="D8993" s="36" t="s">
        <v>107</v>
      </c>
      <c r="E8993" s="35" t="s">
        <v>173</v>
      </c>
      <c r="F8993" s="46">
        <f>IF(Cadastro_Cargas!$E$5=0,0,IF(Perfil_Area!$U$15=0,0,MIN(Cadastro_Cargas!$E$5,MAX(Cadastro_Cargas!$F$5,Perfil_Area!$U$15*RANDBETWEEN(85,115)/100))))</f>
        <v>0.2</v>
      </c>
    </row>
    <row r="8994" ht="15.0" customHeight="1">
      <c r="A8994" s="45">
        <v>45684.75</v>
      </c>
      <c r="B8994" s="35">
        <v>18.0</v>
      </c>
      <c r="C8994" s="35" t="s">
        <v>128</v>
      </c>
      <c r="D8994" s="39" t="s">
        <v>31</v>
      </c>
      <c r="E8994" s="35" t="s">
        <v>174</v>
      </c>
      <c r="F8994" s="46">
        <f>IF(Cadastro_Cargas!$E$6=0,0,IF(Perfil_Area!$U$3=0,0,MIN(Cadastro_Cargas!$E$6,MAX(Cadastro_Cargas!$F$6,Perfil_Area!$U$3*RANDBETWEEN(85,115)/100))))</f>
        <v>0.606</v>
      </c>
    </row>
    <row r="8995" ht="15.0" customHeight="1">
      <c r="A8995" s="45">
        <v>45684.75</v>
      </c>
      <c r="B8995" s="35">
        <v>18.0</v>
      </c>
      <c r="C8995" s="35" t="s">
        <v>128</v>
      </c>
      <c r="D8995" s="40" t="s">
        <v>44</v>
      </c>
      <c r="E8995" s="35" t="s">
        <v>174</v>
      </c>
      <c r="F8995" s="46">
        <f>IF(Cadastro_Cargas!$E$7=0,0,IF(Perfil_Area!$U$5=0,0,MIN(Cadastro_Cargas!$E$7,MAX(Cadastro_Cargas!$F$7,Perfil_Area!$U$5*RANDBETWEEN(85,115)/100))))</f>
        <v>0.354</v>
      </c>
    </row>
    <row r="8996" ht="15.0" customHeight="1">
      <c r="A8996" s="45">
        <v>45684.75</v>
      </c>
      <c r="B8996" s="35">
        <v>18.0</v>
      </c>
      <c r="C8996" s="35" t="s">
        <v>128</v>
      </c>
      <c r="D8996" s="41" t="s">
        <v>56</v>
      </c>
      <c r="E8996" s="35" t="s">
        <v>174</v>
      </c>
      <c r="F8996" s="46">
        <f>IF(Cadastro_Cargas!$E$8=0,0,IF(Perfil_Area!$U$7=0,0,MIN(Cadastro_Cargas!$E$8,MAX(Cadastro_Cargas!$F$8,Perfil_Area!$U$7*RANDBETWEEN(85,115)/100))))</f>
        <v>0.176</v>
      </c>
    </row>
    <row r="8997" ht="15.0" customHeight="1">
      <c r="A8997" s="45">
        <v>45684.75</v>
      </c>
      <c r="B8997" s="35">
        <v>18.0</v>
      </c>
      <c r="C8997" s="35" t="s">
        <v>129</v>
      </c>
      <c r="D8997" s="36" t="s">
        <v>104</v>
      </c>
      <c r="E8997" s="35" t="s">
        <v>173</v>
      </c>
      <c r="F8997" s="46">
        <f>IF(Cadastro_Cargas!$E$9=0,0,IF(Perfil_Area!$U$10=0,0,MIN(Cadastro_Cargas!$E$9,MAX(Cadastro_Cargas!$F$9,Perfil_Area!$U$10*RANDBETWEEN(85,115)/100))))</f>
        <v>0</v>
      </c>
    </row>
    <row r="8998" ht="15.0" customHeight="1">
      <c r="A8998" s="45">
        <v>45684.75</v>
      </c>
      <c r="B8998" s="35">
        <v>18.0</v>
      </c>
      <c r="C8998" s="35" t="s">
        <v>129</v>
      </c>
      <c r="D8998" s="36" t="s">
        <v>105</v>
      </c>
      <c r="E8998" s="35" t="s">
        <v>173</v>
      </c>
      <c r="F8998" s="46">
        <f>IF(Cadastro_Cargas!$E$10=0,0,IF(Perfil_Area!$U$12=0,0,MIN(Cadastro_Cargas!$E$10,MAX(Cadastro_Cargas!$F$10,Perfil_Area!$U$12*RANDBETWEEN(85,115)/100))))</f>
        <v>0</v>
      </c>
    </row>
    <row r="8999" ht="15.0" customHeight="1">
      <c r="A8999" s="45">
        <v>45684.75</v>
      </c>
      <c r="B8999" s="35">
        <v>18.0</v>
      </c>
      <c r="C8999" s="35" t="s">
        <v>129</v>
      </c>
      <c r="D8999" s="36" t="s">
        <v>106</v>
      </c>
      <c r="E8999" s="35" t="s">
        <v>173</v>
      </c>
      <c r="F8999" s="46">
        <f>IF(Cadastro_Cargas!$E$11=0,0,IF(Perfil_Area!$U$14=0,0,MIN(Cadastro_Cargas!$E$11,MAX(Cadastro_Cargas!$F$11,Perfil_Area!$U$14*RANDBETWEEN(85,115)/100))))</f>
        <v>2.331031204</v>
      </c>
    </row>
    <row r="9000" ht="15.0" customHeight="1">
      <c r="A9000" s="45">
        <v>45684.75</v>
      </c>
      <c r="B9000" s="35">
        <v>18.0</v>
      </c>
      <c r="C9000" s="35" t="s">
        <v>129</v>
      </c>
      <c r="D9000" s="36" t="s">
        <v>107</v>
      </c>
      <c r="E9000" s="35" t="s">
        <v>173</v>
      </c>
      <c r="F9000" s="46">
        <f>IF(Cadastro_Cargas!$E$12=0,0,IF(Perfil_Area!$U$16=0,0,MIN(Cadastro_Cargas!$E$12,MAX(Cadastro_Cargas!$F$12,Perfil_Area!$U$16*RANDBETWEEN(85,115)/100))))</f>
        <v>0.2</v>
      </c>
    </row>
    <row r="9001" ht="15.0" customHeight="1">
      <c r="A9001" s="45">
        <v>45684.75</v>
      </c>
      <c r="B9001" s="35">
        <v>18.0</v>
      </c>
      <c r="C9001" s="35" t="s">
        <v>129</v>
      </c>
      <c r="D9001" s="39" t="s">
        <v>31</v>
      </c>
      <c r="E9001" s="35" t="s">
        <v>174</v>
      </c>
      <c r="F9001" s="46">
        <f>IF(Cadastro_Cargas!$E$13=0,0,IF(Perfil_Area!$U$4=0,0,MIN(Cadastro_Cargas!$E$13,MAX(Cadastro_Cargas!$F$13,Perfil_Area!$U$4*RANDBETWEEN(85,115)/100))))</f>
        <v>1.1175</v>
      </c>
    </row>
    <row r="9002" ht="15.0" customHeight="1">
      <c r="A9002" s="45">
        <v>45684.75</v>
      </c>
      <c r="B9002" s="35">
        <v>18.0</v>
      </c>
      <c r="C9002" s="35" t="s">
        <v>129</v>
      </c>
      <c r="D9002" s="40" t="s">
        <v>44</v>
      </c>
      <c r="E9002" s="35" t="s">
        <v>174</v>
      </c>
      <c r="F9002" s="46">
        <f>IF(Cadastro_Cargas!$E$14=0,0,IF(Perfil_Area!$U$6=0,0,MIN(Cadastro_Cargas!$E$14,MAX(Cadastro_Cargas!$F$14,Perfil_Area!$U$6*RANDBETWEEN(85,115)/100))))</f>
        <v>0.514</v>
      </c>
    </row>
    <row r="9003" ht="15.0" customHeight="1">
      <c r="A9003" s="45">
        <v>45684.75</v>
      </c>
      <c r="B9003" s="35">
        <v>18.0</v>
      </c>
      <c r="C9003" s="35" t="s">
        <v>129</v>
      </c>
      <c r="D9003" s="41" t="s">
        <v>56</v>
      </c>
      <c r="E9003" s="35" t="s">
        <v>174</v>
      </c>
      <c r="F9003" s="46">
        <f>IF(Cadastro_Cargas!$E$15=0,0,IF(Perfil_Area!$U$8=0,0,MIN(Cadastro_Cargas!$E$15,MAX(Cadastro_Cargas!$F$15,Perfil_Area!$U$8*RANDBETWEEN(85,115)/100))))</f>
        <v>0.336</v>
      </c>
    </row>
    <row r="9004" ht="15.0" customHeight="1">
      <c r="A9004" s="45">
        <v>45684.7916666667</v>
      </c>
      <c r="B9004" s="35">
        <v>19.0</v>
      </c>
      <c r="C9004" s="35" t="s">
        <v>128</v>
      </c>
      <c r="D9004" s="36" t="s">
        <v>104</v>
      </c>
      <c r="E9004" s="35" t="s">
        <v>173</v>
      </c>
      <c r="F9004" s="46">
        <f>IF(Cadastro_Cargas!$E$2=0,0,IF(Perfil_Area!$V$9=0,0,MIN(Cadastro_Cargas!$E$2,MAX(Cadastro_Cargas!$F$2,Perfil_Area!$V$9*RANDBETWEEN(85,115)/100))))</f>
        <v>0</v>
      </c>
    </row>
    <row r="9005" ht="15.0" customHeight="1">
      <c r="A9005" s="45">
        <v>45684.7916666667</v>
      </c>
      <c r="B9005" s="35">
        <v>19.0</v>
      </c>
      <c r="C9005" s="35" t="s">
        <v>128</v>
      </c>
      <c r="D9005" s="36" t="s">
        <v>105</v>
      </c>
      <c r="E9005" s="35" t="s">
        <v>173</v>
      </c>
      <c r="F9005" s="46">
        <f>IF(Cadastro_Cargas!$E$3=0,0,IF(Perfil_Area!$V$11=0,0,MIN(Cadastro_Cargas!$E$3,MAX(Cadastro_Cargas!$F$3,Perfil_Area!$V$11*RANDBETWEEN(85,115)/100))))</f>
        <v>0</v>
      </c>
    </row>
    <row r="9006" ht="15.0" customHeight="1">
      <c r="A9006" s="45">
        <v>45684.7916666667</v>
      </c>
      <c r="B9006" s="35">
        <v>19.0</v>
      </c>
      <c r="C9006" s="35" t="s">
        <v>128</v>
      </c>
      <c r="D9006" s="36" t="s">
        <v>106</v>
      </c>
      <c r="E9006" s="35" t="s">
        <v>173</v>
      </c>
      <c r="F9006" s="46">
        <f>IF(Cadastro_Cargas!$E$4=0,0,IF(Perfil_Area!$V$13=0,0,MIN(Cadastro_Cargas!$E$4,MAX(Cadastro_Cargas!$F$4,Perfil_Area!$V$13*RANDBETWEEN(85,115)/100))))</f>
        <v>0</v>
      </c>
    </row>
    <row r="9007" ht="15.0" customHeight="1">
      <c r="A9007" s="45">
        <v>45684.7916666667</v>
      </c>
      <c r="B9007" s="35">
        <v>19.0</v>
      </c>
      <c r="C9007" s="35" t="s">
        <v>128</v>
      </c>
      <c r="D9007" s="36" t="s">
        <v>107</v>
      </c>
      <c r="E9007" s="35" t="s">
        <v>173</v>
      </c>
      <c r="F9007" s="46">
        <f>IF(Cadastro_Cargas!$E$5=0,0,IF(Perfil_Area!$V$15=0,0,MIN(Cadastro_Cargas!$E$5,MAX(Cadastro_Cargas!$F$5,Perfil_Area!$V$15*RANDBETWEEN(85,115)/100))))</f>
        <v>0.18</v>
      </c>
    </row>
    <row r="9008" ht="15.0" customHeight="1">
      <c r="A9008" s="45">
        <v>45684.7916666667</v>
      </c>
      <c r="B9008" s="35">
        <v>19.0</v>
      </c>
      <c r="C9008" s="35" t="s">
        <v>128</v>
      </c>
      <c r="D9008" s="39" t="s">
        <v>31</v>
      </c>
      <c r="E9008" s="35" t="s">
        <v>174</v>
      </c>
      <c r="F9008" s="46">
        <f>IF(Cadastro_Cargas!$E$6=0,0,IF(Perfil_Area!$V$3=0,0,MIN(Cadastro_Cargas!$E$6,MAX(Cadastro_Cargas!$F$6,Perfil_Area!$V$3*RANDBETWEEN(85,115)/100))))</f>
        <v>0.606</v>
      </c>
    </row>
    <row r="9009" ht="15.0" customHeight="1">
      <c r="A9009" s="45">
        <v>45684.7916666667</v>
      </c>
      <c r="B9009" s="35">
        <v>19.0</v>
      </c>
      <c r="C9009" s="35" t="s">
        <v>128</v>
      </c>
      <c r="D9009" s="40" t="s">
        <v>44</v>
      </c>
      <c r="E9009" s="35" t="s">
        <v>174</v>
      </c>
      <c r="F9009" s="46">
        <f>IF(Cadastro_Cargas!$E$7=0,0,IF(Perfil_Area!$V$5=0,0,MIN(Cadastro_Cargas!$E$7,MAX(Cadastro_Cargas!$F$7,Perfil_Area!$V$5*RANDBETWEEN(85,115)/100))))</f>
        <v>0.354</v>
      </c>
    </row>
    <row r="9010" ht="15.0" customHeight="1">
      <c r="A9010" s="45">
        <v>45684.7916666667</v>
      </c>
      <c r="B9010" s="35">
        <v>19.0</v>
      </c>
      <c r="C9010" s="35" t="s">
        <v>128</v>
      </c>
      <c r="D9010" s="41" t="s">
        <v>56</v>
      </c>
      <c r="E9010" s="35" t="s">
        <v>174</v>
      </c>
      <c r="F9010" s="46">
        <f>IF(Cadastro_Cargas!$E$8=0,0,IF(Perfil_Area!$V$7=0,0,MIN(Cadastro_Cargas!$E$8,MAX(Cadastro_Cargas!$F$8,Perfil_Area!$V$7*RANDBETWEEN(85,115)/100))))</f>
        <v>0.176</v>
      </c>
    </row>
    <row r="9011" ht="15.0" customHeight="1">
      <c r="A9011" s="45">
        <v>45684.7916666667</v>
      </c>
      <c r="B9011" s="35">
        <v>19.0</v>
      </c>
      <c r="C9011" s="35" t="s">
        <v>129</v>
      </c>
      <c r="D9011" s="36" t="s">
        <v>104</v>
      </c>
      <c r="E9011" s="35" t="s">
        <v>173</v>
      </c>
      <c r="F9011" s="46">
        <f>IF(Cadastro_Cargas!$E$9=0,0,IF(Perfil_Area!$V$10=0,0,MIN(Cadastro_Cargas!$E$9,MAX(Cadastro_Cargas!$F$9,Perfil_Area!$V$10*RANDBETWEEN(85,115)/100))))</f>
        <v>0</v>
      </c>
    </row>
    <row r="9012" ht="15.0" customHeight="1">
      <c r="A9012" s="45">
        <v>45684.7916666667</v>
      </c>
      <c r="B9012" s="35">
        <v>19.0</v>
      </c>
      <c r="C9012" s="35" t="s">
        <v>129</v>
      </c>
      <c r="D9012" s="36" t="s">
        <v>105</v>
      </c>
      <c r="E9012" s="35" t="s">
        <v>173</v>
      </c>
      <c r="F9012" s="46">
        <f>IF(Cadastro_Cargas!$E$10=0,0,IF(Perfil_Area!$V$12=0,0,MIN(Cadastro_Cargas!$E$10,MAX(Cadastro_Cargas!$F$10,Perfil_Area!$V$12*RANDBETWEEN(85,115)/100))))</f>
        <v>0</v>
      </c>
    </row>
    <row r="9013" ht="15.0" customHeight="1">
      <c r="A9013" s="45">
        <v>45684.7916666667</v>
      </c>
      <c r="B9013" s="35">
        <v>19.0</v>
      </c>
      <c r="C9013" s="35" t="s">
        <v>129</v>
      </c>
      <c r="D9013" s="36" t="s">
        <v>106</v>
      </c>
      <c r="E9013" s="35" t="s">
        <v>173</v>
      </c>
      <c r="F9013" s="46">
        <f>IF(Cadastro_Cargas!$E$11=0,0,IF(Perfil_Area!$V$14=0,0,MIN(Cadastro_Cargas!$E$11,MAX(Cadastro_Cargas!$F$11,Perfil_Area!$V$14*RANDBETWEEN(85,115)/100))))</f>
        <v>2.184213967</v>
      </c>
    </row>
    <row r="9014" ht="15.0" customHeight="1">
      <c r="A9014" s="45">
        <v>45684.7916666667</v>
      </c>
      <c r="B9014" s="35">
        <v>19.0</v>
      </c>
      <c r="C9014" s="35" t="s">
        <v>129</v>
      </c>
      <c r="D9014" s="36" t="s">
        <v>107</v>
      </c>
      <c r="E9014" s="35" t="s">
        <v>173</v>
      </c>
      <c r="F9014" s="46">
        <f>IF(Cadastro_Cargas!$E$12=0,0,IF(Perfil_Area!$V$16=0,0,MIN(Cadastro_Cargas!$E$12,MAX(Cadastro_Cargas!$F$12,Perfil_Area!$V$16*RANDBETWEEN(85,115)/100))))</f>
        <v>0.188</v>
      </c>
    </row>
    <row r="9015" ht="15.0" customHeight="1">
      <c r="A9015" s="45">
        <v>45684.7916666667</v>
      </c>
      <c r="B9015" s="35">
        <v>19.0</v>
      </c>
      <c r="C9015" s="35" t="s">
        <v>129</v>
      </c>
      <c r="D9015" s="39" t="s">
        <v>31</v>
      </c>
      <c r="E9015" s="35" t="s">
        <v>174</v>
      </c>
      <c r="F9015" s="46">
        <f>IF(Cadastro_Cargas!$E$13=0,0,IF(Perfil_Area!$V$4=0,0,MIN(Cadastro_Cargas!$E$13,MAX(Cadastro_Cargas!$F$13,Perfil_Area!$V$4*RANDBETWEEN(85,115)/100))))</f>
        <v>1.1175</v>
      </c>
    </row>
    <row r="9016" ht="15.0" customHeight="1">
      <c r="A9016" s="45">
        <v>45684.7916666667</v>
      </c>
      <c r="B9016" s="35">
        <v>19.0</v>
      </c>
      <c r="C9016" s="35" t="s">
        <v>129</v>
      </c>
      <c r="D9016" s="40" t="s">
        <v>44</v>
      </c>
      <c r="E9016" s="35" t="s">
        <v>174</v>
      </c>
      <c r="F9016" s="46">
        <f>IF(Cadastro_Cargas!$E$14=0,0,IF(Perfil_Area!$V$6=0,0,MIN(Cadastro_Cargas!$E$14,MAX(Cadastro_Cargas!$F$14,Perfil_Area!$V$6*RANDBETWEEN(85,115)/100))))</f>
        <v>0.514</v>
      </c>
    </row>
    <row r="9017" ht="15.0" customHeight="1">
      <c r="A9017" s="45">
        <v>45684.7916666667</v>
      </c>
      <c r="B9017" s="35">
        <v>19.0</v>
      </c>
      <c r="C9017" s="35" t="s">
        <v>129</v>
      </c>
      <c r="D9017" s="41" t="s">
        <v>56</v>
      </c>
      <c r="E9017" s="35" t="s">
        <v>174</v>
      </c>
      <c r="F9017" s="46">
        <f>IF(Cadastro_Cargas!$E$15=0,0,IF(Perfil_Area!$V$8=0,0,MIN(Cadastro_Cargas!$E$15,MAX(Cadastro_Cargas!$F$15,Perfil_Area!$V$8*RANDBETWEEN(85,115)/100))))</f>
        <v>0.336</v>
      </c>
    </row>
    <row r="9018" ht="15.0" customHeight="1">
      <c r="A9018" s="45">
        <v>45684.8333333333</v>
      </c>
      <c r="B9018" s="35">
        <v>20.0</v>
      </c>
      <c r="C9018" s="35" t="s">
        <v>128</v>
      </c>
      <c r="D9018" s="36" t="s">
        <v>104</v>
      </c>
      <c r="E9018" s="35" t="s">
        <v>173</v>
      </c>
      <c r="F9018" s="46">
        <f>IF(Cadastro_Cargas!$E$2=0,0,IF(Perfil_Area!$W$9=0,0,MIN(Cadastro_Cargas!$E$2,MAX(Cadastro_Cargas!$F$2,Perfil_Area!$W$9*RANDBETWEEN(85,115)/100))))</f>
        <v>4</v>
      </c>
    </row>
    <row r="9019" ht="15.0" customHeight="1">
      <c r="A9019" s="45">
        <v>45684.8333333333</v>
      </c>
      <c r="B9019" s="35">
        <v>20.0</v>
      </c>
      <c r="C9019" s="35" t="s">
        <v>128</v>
      </c>
      <c r="D9019" s="36" t="s">
        <v>105</v>
      </c>
      <c r="E9019" s="35" t="s">
        <v>173</v>
      </c>
      <c r="F9019" s="46">
        <f>IF(Cadastro_Cargas!$E$3=0,0,IF(Perfil_Area!$W$11=0,0,MIN(Cadastro_Cargas!$E$3,MAX(Cadastro_Cargas!$F$3,Perfil_Area!$W$11*RANDBETWEEN(85,115)/100))))</f>
        <v>0</v>
      </c>
    </row>
    <row r="9020" ht="15.0" customHeight="1">
      <c r="A9020" s="45">
        <v>45684.8333333333</v>
      </c>
      <c r="B9020" s="35">
        <v>20.0</v>
      </c>
      <c r="C9020" s="35" t="s">
        <v>128</v>
      </c>
      <c r="D9020" s="36" t="s">
        <v>106</v>
      </c>
      <c r="E9020" s="35" t="s">
        <v>173</v>
      </c>
      <c r="F9020" s="46">
        <f>IF(Cadastro_Cargas!$E$4=0,0,IF(Perfil_Area!$W$13=0,0,MIN(Cadastro_Cargas!$E$4,MAX(Cadastro_Cargas!$F$4,Perfil_Area!$W$13*RANDBETWEEN(85,115)/100))))</f>
        <v>0</v>
      </c>
    </row>
    <row r="9021" ht="15.0" customHeight="1">
      <c r="A9021" s="45">
        <v>45684.8333333333</v>
      </c>
      <c r="B9021" s="35">
        <v>20.0</v>
      </c>
      <c r="C9021" s="35" t="s">
        <v>128</v>
      </c>
      <c r="D9021" s="36" t="s">
        <v>107</v>
      </c>
      <c r="E9021" s="35" t="s">
        <v>173</v>
      </c>
      <c r="F9021" s="46">
        <f>IF(Cadastro_Cargas!$E$5=0,0,IF(Perfil_Area!$W$15=0,0,MIN(Cadastro_Cargas!$E$5,MAX(Cadastro_Cargas!$F$5,Perfil_Area!$W$15*RANDBETWEEN(85,115)/100))))</f>
        <v>0.2</v>
      </c>
    </row>
    <row r="9022" ht="15.0" customHeight="1">
      <c r="A9022" s="45">
        <v>45684.8333333333</v>
      </c>
      <c r="B9022" s="35">
        <v>20.0</v>
      </c>
      <c r="C9022" s="35" t="s">
        <v>128</v>
      </c>
      <c r="D9022" s="39" t="s">
        <v>31</v>
      </c>
      <c r="E9022" s="35" t="s">
        <v>174</v>
      </c>
      <c r="F9022" s="46">
        <f>IF(Cadastro_Cargas!$E$6=0,0,IF(Perfil_Area!$W$3=0,0,MIN(Cadastro_Cargas!$E$6,MAX(Cadastro_Cargas!$F$6,Perfil_Area!$W$3*RANDBETWEEN(85,115)/100))))</f>
        <v>0.606</v>
      </c>
    </row>
    <row r="9023" ht="15.0" customHeight="1">
      <c r="A9023" s="45">
        <v>45684.8333333333</v>
      </c>
      <c r="B9023" s="35">
        <v>20.0</v>
      </c>
      <c r="C9023" s="35" t="s">
        <v>128</v>
      </c>
      <c r="D9023" s="40" t="s">
        <v>44</v>
      </c>
      <c r="E9023" s="35" t="s">
        <v>174</v>
      </c>
      <c r="F9023" s="46">
        <f>IF(Cadastro_Cargas!$E$7=0,0,IF(Perfil_Area!$W$5=0,0,MIN(Cadastro_Cargas!$E$7,MAX(Cadastro_Cargas!$F$7,Perfil_Area!$W$5*RANDBETWEEN(85,115)/100))))</f>
        <v>0.30772</v>
      </c>
    </row>
    <row r="9024" ht="15.0" customHeight="1">
      <c r="A9024" s="45">
        <v>45684.8333333333</v>
      </c>
      <c r="B9024" s="35">
        <v>20.0</v>
      </c>
      <c r="C9024" s="35" t="s">
        <v>128</v>
      </c>
      <c r="D9024" s="41" t="s">
        <v>56</v>
      </c>
      <c r="E9024" s="35" t="s">
        <v>174</v>
      </c>
      <c r="F9024" s="46">
        <f>IF(Cadastro_Cargas!$E$8=0,0,IF(Perfil_Area!$W$7=0,0,MIN(Cadastro_Cargas!$E$8,MAX(Cadastro_Cargas!$F$8,Perfil_Area!$W$7*RANDBETWEEN(85,115)/100))))</f>
        <v>0.176</v>
      </c>
    </row>
    <row r="9025" ht="15.0" customHeight="1">
      <c r="A9025" s="45">
        <v>45684.8333333333</v>
      </c>
      <c r="B9025" s="35">
        <v>20.0</v>
      </c>
      <c r="C9025" s="35" t="s">
        <v>129</v>
      </c>
      <c r="D9025" s="36" t="s">
        <v>104</v>
      </c>
      <c r="E9025" s="35" t="s">
        <v>173</v>
      </c>
      <c r="F9025" s="46">
        <f>IF(Cadastro_Cargas!$E$9=0,0,IF(Perfil_Area!$W$10=0,0,MIN(Cadastro_Cargas!$E$9,MAX(Cadastro_Cargas!$F$9,Perfil_Area!$W$10*RANDBETWEEN(85,115)/100))))</f>
        <v>7.76</v>
      </c>
    </row>
    <row r="9026" ht="15.0" customHeight="1">
      <c r="A9026" s="45">
        <v>45684.8333333333</v>
      </c>
      <c r="B9026" s="35">
        <v>20.0</v>
      </c>
      <c r="C9026" s="35" t="s">
        <v>129</v>
      </c>
      <c r="D9026" s="36" t="s">
        <v>105</v>
      </c>
      <c r="E9026" s="35" t="s">
        <v>173</v>
      </c>
      <c r="F9026" s="46">
        <f>IF(Cadastro_Cargas!$E$10=0,0,IF(Perfil_Area!$W$12=0,0,MIN(Cadastro_Cargas!$E$10,MAX(Cadastro_Cargas!$F$10,Perfil_Area!$W$12*RANDBETWEEN(85,115)/100))))</f>
        <v>15.136</v>
      </c>
    </row>
    <row r="9027" ht="15.0" customHeight="1">
      <c r="A9027" s="45">
        <v>45684.8333333333</v>
      </c>
      <c r="B9027" s="35">
        <v>20.0</v>
      </c>
      <c r="C9027" s="35" t="s">
        <v>129</v>
      </c>
      <c r="D9027" s="36" t="s">
        <v>106</v>
      </c>
      <c r="E9027" s="35" t="s">
        <v>173</v>
      </c>
      <c r="F9027" s="46">
        <f>IF(Cadastro_Cargas!$E$11=0,0,IF(Perfil_Area!$W$14=0,0,MIN(Cadastro_Cargas!$E$11,MAX(Cadastro_Cargas!$F$11,Perfil_Area!$W$14*RANDBETWEEN(85,115)/100))))</f>
        <v>2.367013373</v>
      </c>
    </row>
    <row r="9028" ht="15.0" customHeight="1">
      <c r="A9028" s="45">
        <v>45684.8333333333</v>
      </c>
      <c r="B9028" s="35">
        <v>20.0</v>
      </c>
      <c r="C9028" s="35" t="s">
        <v>129</v>
      </c>
      <c r="D9028" s="36" t="s">
        <v>107</v>
      </c>
      <c r="E9028" s="35" t="s">
        <v>173</v>
      </c>
      <c r="F9028" s="46">
        <f>IF(Cadastro_Cargas!$E$12=0,0,IF(Perfil_Area!$W$16=0,0,MIN(Cadastro_Cargas!$E$12,MAX(Cadastro_Cargas!$F$12,Perfil_Area!$W$16*RANDBETWEEN(85,115)/100))))</f>
        <v>0.182</v>
      </c>
    </row>
    <row r="9029" ht="15.0" customHeight="1">
      <c r="A9029" s="45">
        <v>45684.8333333333</v>
      </c>
      <c r="B9029" s="35">
        <v>20.0</v>
      </c>
      <c r="C9029" s="35" t="s">
        <v>129</v>
      </c>
      <c r="D9029" s="39" t="s">
        <v>31</v>
      </c>
      <c r="E9029" s="35" t="s">
        <v>174</v>
      </c>
      <c r="F9029" s="46">
        <f>IF(Cadastro_Cargas!$E$13=0,0,IF(Perfil_Area!$W$4=0,0,MIN(Cadastro_Cargas!$E$13,MAX(Cadastro_Cargas!$F$13,Perfil_Area!$W$4*RANDBETWEEN(85,115)/100))))</f>
        <v>1.1175</v>
      </c>
    </row>
    <row r="9030" ht="15.0" customHeight="1">
      <c r="A9030" s="45">
        <v>45684.8333333333</v>
      </c>
      <c r="B9030" s="35">
        <v>20.0</v>
      </c>
      <c r="C9030" s="35" t="s">
        <v>129</v>
      </c>
      <c r="D9030" s="40" t="s">
        <v>44</v>
      </c>
      <c r="E9030" s="35" t="s">
        <v>174</v>
      </c>
      <c r="F9030" s="46">
        <f>IF(Cadastro_Cargas!$E$14=0,0,IF(Perfil_Area!$W$6=0,0,MIN(Cadastro_Cargas!$E$14,MAX(Cadastro_Cargas!$F$14,Perfil_Area!$W$6*RANDBETWEEN(85,115)/100))))</f>
        <v>0.42676</v>
      </c>
    </row>
    <row r="9031" ht="15.0" customHeight="1">
      <c r="A9031" s="45">
        <v>45684.8333333333</v>
      </c>
      <c r="B9031" s="35">
        <v>20.0</v>
      </c>
      <c r="C9031" s="35" t="s">
        <v>129</v>
      </c>
      <c r="D9031" s="41" t="s">
        <v>56</v>
      </c>
      <c r="E9031" s="35" t="s">
        <v>174</v>
      </c>
      <c r="F9031" s="46">
        <f>IF(Cadastro_Cargas!$E$15=0,0,IF(Perfil_Area!$W$8=0,0,MIN(Cadastro_Cargas!$E$15,MAX(Cadastro_Cargas!$F$15,Perfil_Area!$W$8*RANDBETWEEN(85,115)/100))))</f>
        <v>0.336</v>
      </c>
    </row>
    <row r="9032" ht="15.0" customHeight="1">
      <c r="A9032" s="45">
        <v>45684.875</v>
      </c>
      <c r="B9032" s="35">
        <v>21.0</v>
      </c>
      <c r="C9032" s="35" t="s">
        <v>128</v>
      </c>
      <c r="D9032" s="36" t="s">
        <v>104</v>
      </c>
      <c r="E9032" s="35" t="s">
        <v>173</v>
      </c>
      <c r="F9032" s="46">
        <f>IF(Cadastro_Cargas!$E$2=0,0,IF(Perfil_Area!$X$9=0,0,MIN(Cadastro_Cargas!$E$2,MAX(Cadastro_Cargas!$F$2,Perfil_Area!$X$9*RANDBETWEEN(85,115)/100))))</f>
        <v>3.64</v>
      </c>
    </row>
    <row r="9033" ht="15.0" customHeight="1">
      <c r="A9033" s="45">
        <v>45684.875</v>
      </c>
      <c r="B9033" s="35">
        <v>21.0</v>
      </c>
      <c r="C9033" s="35" t="s">
        <v>128</v>
      </c>
      <c r="D9033" s="36" t="s">
        <v>105</v>
      </c>
      <c r="E9033" s="35" t="s">
        <v>173</v>
      </c>
      <c r="F9033" s="46">
        <f>IF(Cadastro_Cargas!$E$3=0,0,IF(Perfil_Area!$X$11=0,0,MIN(Cadastro_Cargas!$E$3,MAX(Cadastro_Cargas!$F$3,Perfil_Area!$X$11*RANDBETWEEN(85,115)/100))))</f>
        <v>0</v>
      </c>
    </row>
    <row r="9034" ht="15.0" customHeight="1">
      <c r="A9034" s="45">
        <v>45684.875</v>
      </c>
      <c r="B9034" s="35">
        <v>21.0</v>
      </c>
      <c r="C9034" s="35" t="s">
        <v>128</v>
      </c>
      <c r="D9034" s="36" t="s">
        <v>106</v>
      </c>
      <c r="E9034" s="35" t="s">
        <v>173</v>
      </c>
      <c r="F9034" s="46">
        <f>IF(Cadastro_Cargas!$E$4=0,0,IF(Perfil_Area!$X$13=0,0,MIN(Cadastro_Cargas!$E$4,MAX(Cadastro_Cargas!$F$4,Perfil_Area!$X$13*RANDBETWEEN(85,115)/100))))</f>
        <v>0</v>
      </c>
    </row>
    <row r="9035" ht="15.0" customHeight="1">
      <c r="A9035" s="45">
        <v>45684.875</v>
      </c>
      <c r="B9035" s="35">
        <v>21.0</v>
      </c>
      <c r="C9035" s="35" t="s">
        <v>128</v>
      </c>
      <c r="D9035" s="36" t="s">
        <v>107</v>
      </c>
      <c r="E9035" s="35" t="s">
        <v>173</v>
      </c>
      <c r="F9035" s="46">
        <f>IF(Cadastro_Cargas!$E$5=0,0,IF(Perfil_Area!$X$15=0,0,MIN(Cadastro_Cargas!$E$5,MAX(Cadastro_Cargas!$F$5,Perfil_Area!$X$15*RANDBETWEEN(85,115)/100))))</f>
        <v>0.188</v>
      </c>
    </row>
    <row r="9036" ht="15.0" customHeight="1">
      <c r="A9036" s="45">
        <v>45684.875</v>
      </c>
      <c r="B9036" s="35">
        <v>21.0</v>
      </c>
      <c r="C9036" s="35" t="s">
        <v>128</v>
      </c>
      <c r="D9036" s="39" t="s">
        <v>31</v>
      </c>
      <c r="E9036" s="35" t="s">
        <v>174</v>
      </c>
      <c r="F9036" s="46">
        <f>IF(Cadastro_Cargas!$E$6=0,0,IF(Perfil_Area!$X$3=0,0,MIN(Cadastro_Cargas!$E$6,MAX(Cadastro_Cargas!$F$6,Perfil_Area!$X$3*RANDBETWEEN(85,115)/100))))</f>
        <v>0.606</v>
      </c>
    </row>
    <row r="9037" ht="15.0" customHeight="1">
      <c r="A9037" s="45">
        <v>45684.875</v>
      </c>
      <c r="B9037" s="35">
        <v>21.0</v>
      </c>
      <c r="C9037" s="35" t="s">
        <v>128</v>
      </c>
      <c r="D9037" s="40" t="s">
        <v>44</v>
      </c>
      <c r="E9037" s="35" t="s">
        <v>174</v>
      </c>
      <c r="F9037" s="46">
        <f>IF(Cadastro_Cargas!$E$7=0,0,IF(Perfil_Area!$X$5=0,0,MIN(Cadastro_Cargas!$E$7,MAX(Cadastro_Cargas!$F$7,Perfil_Area!$X$5*RANDBETWEEN(85,115)/100))))</f>
        <v>0.2329</v>
      </c>
    </row>
    <row r="9038" ht="15.0" customHeight="1">
      <c r="A9038" s="45">
        <v>45684.875</v>
      </c>
      <c r="B9038" s="35">
        <v>21.0</v>
      </c>
      <c r="C9038" s="35" t="s">
        <v>128</v>
      </c>
      <c r="D9038" s="41" t="s">
        <v>56</v>
      </c>
      <c r="E9038" s="35" t="s">
        <v>174</v>
      </c>
      <c r="F9038" s="46">
        <f>IF(Cadastro_Cargas!$E$8=0,0,IF(Perfil_Area!$X$7=0,0,MIN(Cadastro_Cargas!$E$8,MAX(Cadastro_Cargas!$F$8,Perfil_Area!$X$7*RANDBETWEEN(85,115)/100))))</f>
        <v>0.176</v>
      </c>
    </row>
    <row r="9039" ht="15.0" customHeight="1">
      <c r="A9039" s="45">
        <v>45684.875</v>
      </c>
      <c r="B9039" s="35">
        <v>21.0</v>
      </c>
      <c r="C9039" s="35" t="s">
        <v>129</v>
      </c>
      <c r="D9039" s="36" t="s">
        <v>104</v>
      </c>
      <c r="E9039" s="35" t="s">
        <v>173</v>
      </c>
      <c r="F9039" s="46">
        <f>IF(Cadastro_Cargas!$E$9=0,0,IF(Perfil_Area!$X$10=0,0,MIN(Cadastro_Cargas!$E$9,MAX(Cadastro_Cargas!$F$9,Perfil_Area!$X$10*RANDBETWEEN(85,115)/100))))</f>
        <v>8</v>
      </c>
    </row>
    <row r="9040" ht="15.0" customHeight="1">
      <c r="A9040" s="45">
        <v>45684.875</v>
      </c>
      <c r="B9040" s="35">
        <v>21.0</v>
      </c>
      <c r="C9040" s="35" t="s">
        <v>129</v>
      </c>
      <c r="D9040" s="36" t="s">
        <v>105</v>
      </c>
      <c r="E9040" s="35" t="s">
        <v>173</v>
      </c>
      <c r="F9040" s="46">
        <f>IF(Cadastro_Cargas!$E$10=0,0,IF(Perfil_Area!$X$12=0,0,MIN(Cadastro_Cargas!$E$10,MAX(Cadastro_Cargas!$F$10,Perfil_Area!$X$12*RANDBETWEEN(85,115)/100))))</f>
        <v>17.6</v>
      </c>
    </row>
    <row r="9041" ht="15.0" customHeight="1">
      <c r="A9041" s="45">
        <v>45684.875</v>
      </c>
      <c r="B9041" s="35">
        <v>21.0</v>
      </c>
      <c r="C9041" s="35" t="s">
        <v>129</v>
      </c>
      <c r="D9041" s="36" t="s">
        <v>106</v>
      </c>
      <c r="E9041" s="35" t="s">
        <v>173</v>
      </c>
      <c r="F9041" s="46">
        <f>IF(Cadastro_Cargas!$E$11=0,0,IF(Perfil_Area!$X$14=0,0,MIN(Cadastro_Cargas!$E$11,MAX(Cadastro_Cargas!$F$11,Perfil_Area!$X$14*RANDBETWEEN(85,115)/100))))</f>
        <v>2.173961367</v>
      </c>
    </row>
    <row r="9042" ht="15.0" customHeight="1">
      <c r="A9042" s="45">
        <v>45684.875</v>
      </c>
      <c r="B9042" s="35">
        <v>21.0</v>
      </c>
      <c r="C9042" s="35" t="s">
        <v>129</v>
      </c>
      <c r="D9042" s="36" t="s">
        <v>107</v>
      </c>
      <c r="E9042" s="35" t="s">
        <v>173</v>
      </c>
      <c r="F9042" s="46">
        <f>IF(Cadastro_Cargas!$E$12=0,0,IF(Perfil_Area!$X$16=0,0,MIN(Cadastro_Cargas!$E$12,MAX(Cadastro_Cargas!$F$12,Perfil_Area!$X$16*RANDBETWEEN(85,115)/100))))</f>
        <v>0.19</v>
      </c>
    </row>
    <row r="9043" ht="15.0" customHeight="1">
      <c r="A9043" s="45">
        <v>45684.875</v>
      </c>
      <c r="B9043" s="35">
        <v>21.0</v>
      </c>
      <c r="C9043" s="35" t="s">
        <v>129</v>
      </c>
      <c r="D9043" s="39" t="s">
        <v>31</v>
      </c>
      <c r="E9043" s="35" t="s">
        <v>174</v>
      </c>
      <c r="F9043" s="46">
        <f>IF(Cadastro_Cargas!$E$13=0,0,IF(Perfil_Area!$X$4=0,0,MIN(Cadastro_Cargas!$E$13,MAX(Cadastro_Cargas!$F$13,Perfil_Area!$X$4*RANDBETWEEN(85,115)/100))))</f>
        <v>1.1175</v>
      </c>
    </row>
    <row r="9044" ht="15.0" customHeight="1">
      <c r="A9044" s="45">
        <v>45684.875</v>
      </c>
      <c r="B9044" s="35">
        <v>21.0</v>
      </c>
      <c r="C9044" s="35" t="s">
        <v>129</v>
      </c>
      <c r="D9044" s="40" t="s">
        <v>44</v>
      </c>
      <c r="E9044" s="35" t="s">
        <v>174</v>
      </c>
      <c r="F9044" s="46">
        <f>IF(Cadastro_Cargas!$E$14=0,0,IF(Perfil_Area!$X$6=0,0,MIN(Cadastro_Cargas!$E$14,MAX(Cadastro_Cargas!$F$14,Perfil_Area!$X$6*RANDBETWEEN(85,115)/100))))</f>
        <v>0.35066</v>
      </c>
    </row>
    <row r="9045" ht="15.0" customHeight="1">
      <c r="A9045" s="45">
        <v>45684.875</v>
      </c>
      <c r="B9045" s="35">
        <v>21.0</v>
      </c>
      <c r="C9045" s="35" t="s">
        <v>129</v>
      </c>
      <c r="D9045" s="41" t="s">
        <v>56</v>
      </c>
      <c r="E9045" s="35" t="s">
        <v>174</v>
      </c>
      <c r="F9045" s="46">
        <f>IF(Cadastro_Cargas!$E$15=0,0,IF(Perfil_Area!$X$8=0,0,MIN(Cadastro_Cargas!$E$15,MAX(Cadastro_Cargas!$F$15,Perfil_Area!$X$8*RANDBETWEEN(85,115)/100))))</f>
        <v>0.336</v>
      </c>
    </row>
    <row r="9046" ht="15.0" customHeight="1">
      <c r="A9046" s="45">
        <v>45684.9166666667</v>
      </c>
      <c r="B9046" s="35">
        <v>22.0</v>
      </c>
      <c r="C9046" s="35" t="s">
        <v>128</v>
      </c>
      <c r="D9046" s="36" t="s">
        <v>104</v>
      </c>
      <c r="E9046" s="35" t="s">
        <v>173</v>
      </c>
      <c r="F9046" s="46">
        <f>IF(Cadastro_Cargas!$E$2=0,0,IF(Perfil_Area!$Y$9=0,0,MIN(Cadastro_Cargas!$E$2,MAX(Cadastro_Cargas!$F$2,Perfil_Area!$Y$9*RANDBETWEEN(85,115)/100))))</f>
        <v>3.52</v>
      </c>
    </row>
    <row r="9047" ht="15.0" customHeight="1">
      <c r="A9047" s="45">
        <v>45684.9166666667</v>
      </c>
      <c r="B9047" s="35">
        <v>22.0</v>
      </c>
      <c r="C9047" s="35" t="s">
        <v>128</v>
      </c>
      <c r="D9047" s="36" t="s">
        <v>105</v>
      </c>
      <c r="E9047" s="35" t="s">
        <v>173</v>
      </c>
      <c r="F9047" s="46">
        <f>IF(Cadastro_Cargas!$E$3=0,0,IF(Perfil_Area!$Y$11=0,0,MIN(Cadastro_Cargas!$E$3,MAX(Cadastro_Cargas!$F$3,Perfil_Area!$Y$11*RANDBETWEEN(85,115)/100))))</f>
        <v>0</v>
      </c>
    </row>
    <row r="9048" ht="15.0" customHeight="1">
      <c r="A9048" s="45">
        <v>45684.9166666667</v>
      </c>
      <c r="B9048" s="35">
        <v>22.0</v>
      </c>
      <c r="C9048" s="35" t="s">
        <v>128</v>
      </c>
      <c r="D9048" s="36" t="s">
        <v>106</v>
      </c>
      <c r="E9048" s="35" t="s">
        <v>173</v>
      </c>
      <c r="F9048" s="46">
        <f>IF(Cadastro_Cargas!$E$4=0,0,IF(Perfil_Area!$Y$13=0,0,MIN(Cadastro_Cargas!$E$4,MAX(Cadastro_Cargas!$F$4,Perfil_Area!$Y$13*RANDBETWEEN(85,115)/100))))</f>
        <v>0</v>
      </c>
    </row>
    <row r="9049" ht="15.0" customHeight="1">
      <c r="A9049" s="45">
        <v>45684.9166666667</v>
      </c>
      <c r="B9049" s="35">
        <v>22.0</v>
      </c>
      <c r="C9049" s="35" t="s">
        <v>128</v>
      </c>
      <c r="D9049" s="36" t="s">
        <v>107</v>
      </c>
      <c r="E9049" s="35" t="s">
        <v>173</v>
      </c>
      <c r="F9049" s="46">
        <f>IF(Cadastro_Cargas!$E$5=0,0,IF(Perfil_Area!$Y$15=0,0,MIN(Cadastro_Cargas!$E$5,MAX(Cadastro_Cargas!$F$5,Perfil_Area!$Y$15*RANDBETWEEN(85,115)/100))))</f>
        <v>0.188</v>
      </c>
    </row>
    <row r="9050" ht="15.0" customHeight="1">
      <c r="A9050" s="45">
        <v>45684.9166666667</v>
      </c>
      <c r="B9050" s="35">
        <v>22.0</v>
      </c>
      <c r="C9050" s="35" t="s">
        <v>128</v>
      </c>
      <c r="D9050" s="39" t="s">
        <v>31</v>
      </c>
      <c r="E9050" s="35" t="s">
        <v>174</v>
      </c>
      <c r="F9050" s="46">
        <f>IF(Cadastro_Cargas!$E$6=0,0,IF(Perfil_Area!$Y$3=0,0,MIN(Cadastro_Cargas!$E$6,MAX(Cadastro_Cargas!$F$6,Perfil_Area!$Y$3*RANDBETWEEN(85,115)/100))))</f>
        <v>0.606</v>
      </c>
    </row>
    <row r="9051" ht="15.0" customHeight="1">
      <c r="A9051" s="45">
        <v>45684.9166666667</v>
      </c>
      <c r="B9051" s="35">
        <v>22.0</v>
      </c>
      <c r="C9051" s="35" t="s">
        <v>128</v>
      </c>
      <c r="D9051" s="40" t="s">
        <v>44</v>
      </c>
      <c r="E9051" s="35" t="s">
        <v>174</v>
      </c>
      <c r="F9051" s="46">
        <f>IF(Cadastro_Cargas!$E$7=0,0,IF(Perfil_Area!$Y$5=0,0,MIN(Cadastro_Cargas!$E$7,MAX(Cadastro_Cargas!$F$7,Perfil_Area!$Y$5*RANDBETWEEN(85,115)/100))))</f>
        <v>0.27674</v>
      </c>
    </row>
    <row r="9052" ht="15.0" customHeight="1">
      <c r="A9052" s="45">
        <v>45684.9166666667</v>
      </c>
      <c r="B9052" s="35">
        <v>22.0</v>
      </c>
      <c r="C9052" s="35" t="s">
        <v>128</v>
      </c>
      <c r="D9052" s="41" t="s">
        <v>56</v>
      </c>
      <c r="E9052" s="35" t="s">
        <v>174</v>
      </c>
      <c r="F9052" s="46">
        <f>IF(Cadastro_Cargas!$E$8=0,0,IF(Perfil_Area!$Y$7=0,0,MIN(Cadastro_Cargas!$E$8,MAX(Cadastro_Cargas!$F$8,Perfil_Area!$Y$7*RANDBETWEEN(85,115)/100))))</f>
        <v>0.176</v>
      </c>
    </row>
    <row r="9053" ht="15.0" customHeight="1">
      <c r="A9053" s="45">
        <v>45684.9166666667</v>
      </c>
      <c r="B9053" s="35">
        <v>22.0</v>
      </c>
      <c r="C9053" s="35" t="s">
        <v>129</v>
      </c>
      <c r="D9053" s="36" t="s">
        <v>104</v>
      </c>
      <c r="E9053" s="35" t="s">
        <v>173</v>
      </c>
      <c r="F9053" s="46">
        <f>IF(Cadastro_Cargas!$E$9=0,0,IF(Perfil_Area!$Y$10=0,0,MIN(Cadastro_Cargas!$E$9,MAX(Cadastro_Cargas!$F$9,Perfil_Area!$Y$10*RANDBETWEEN(85,115)/100))))</f>
        <v>6.96</v>
      </c>
    </row>
    <row r="9054" ht="15.0" customHeight="1">
      <c r="A9054" s="45">
        <v>45684.9166666667</v>
      </c>
      <c r="B9054" s="35">
        <v>22.0</v>
      </c>
      <c r="C9054" s="35" t="s">
        <v>129</v>
      </c>
      <c r="D9054" s="36" t="s">
        <v>105</v>
      </c>
      <c r="E9054" s="35" t="s">
        <v>173</v>
      </c>
      <c r="F9054" s="46">
        <f>IF(Cadastro_Cargas!$E$10=0,0,IF(Perfil_Area!$Y$12=0,0,MIN(Cadastro_Cargas!$E$10,MAX(Cadastro_Cargas!$F$10,Perfil_Area!$Y$12*RANDBETWEEN(85,115)/100))))</f>
        <v>0</v>
      </c>
    </row>
    <row r="9055" ht="15.0" customHeight="1">
      <c r="A9055" s="45">
        <v>45684.9166666667</v>
      </c>
      <c r="B9055" s="35">
        <v>22.0</v>
      </c>
      <c r="C9055" s="35" t="s">
        <v>129</v>
      </c>
      <c r="D9055" s="36" t="s">
        <v>106</v>
      </c>
      <c r="E9055" s="35" t="s">
        <v>173</v>
      </c>
      <c r="F9055" s="46">
        <f>IF(Cadastro_Cargas!$E$11=0,0,IF(Perfil_Area!$Y$14=0,0,MIN(Cadastro_Cargas!$E$11,MAX(Cadastro_Cargas!$F$11,Perfil_Area!$Y$14*RANDBETWEEN(85,115)/100))))</f>
        <v>2.216246657</v>
      </c>
    </row>
    <row r="9056" ht="15.0" customHeight="1">
      <c r="A9056" s="45">
        <v>45684.9166666667</v>
      </c>
      <c r="B9056" s="35">
        <v>22.0</v>
      </c>
      <c r="C9056" s="35" t="s">
        <v>129</v>
      </c>
      <c r="D9056" s="36" t="s">
        <v>107</v>
      </c>
      <c r="E9056" s="35" t="s">
        <v>173</v>
      </c>
      <c r="F9056" s="46">
        <f>IF(Cadastro_Cargas!$E$12=0,0,IF(Perfil_Area!$Y$16=0,0,MIN(Cadastro_Cargas!$E$12,MAX(Cadastro_Cargas!$F$12,Perfil_Area!$Y$16*RANDBETWEEN(85,115)/100))))</f>
        <v>0.184</v>
      </c>
    </row>
    <row r="9057" ht="15.0" customHeight="1">
      <c r="A9057" s="45">
        <v>45684.9166666667</v>
      </c>
      <c r="B9057" s="35">
        <v>22.0</v>
      </c>
      <c r="C9057" s="35" t="s">
        <v>129</v>
      </c>
      <c r="D9057" s="39" t="s">
        <v>31</v>
      </c>
      <c r="E9057" s="35" t="s">
        <v>174</v>
      </c>
      <c r="F9057" s="46">
        <f>IF(Cadastro_Cargas!$E$13=0,0,IF(Perfil_Area!$Y$4=0,0,MIN(Cadastro_Cargas!$E$13,MAX(Cadastro_Cargas!$F$13,Perfil_Area!$Y$4*RANDBETWEEN(85,115)/100))))</f>
        <v>1.1175</v>
      </c>
    </row>
    <row r="9058" ht="15.0" customHeight="1">
      <c r="A9058" s="45">
        <v>45684.9166666667</v>
      </c>
      <c r="B9058" s="35">
        <v>22.0</v>
      </c>
      <c r="C9058" s="35" t="s">
        <v>129</v>
      </c>
      <c r="D9058" s="40" t="s">
        <v>44</v>
      </c>
      <c r="E9058" s="35" t="s">
        <v>174</v>
      </c>
      <c r="F9058" s="46">
        <f>IF(Cadastro_Cargas!$E$14=0,0,IF(Perfil_Area!$Y$6=0,0,MIN(Cadastro_Cargas!$E$14,MAX(Cadastro_Cargas!$F$14,Perfil_Area!$Y$6*RANDBETWEEN(85,115)/100))))</f>
        <v>0.37036</v>
      </c>
    </row>
    <row r="9059" ht="15.0" customHeight="1">
      <c r="A9059" s="45">
        <v>45684.9166666667</v>
      </c>
      <c r="B9059" s="35">
        <v>22.0</v>
      </c>
      <c r="C9059" s="35" t="s">
        <v>129</v>
      </c>
      <c r="D9059" s="41" t="s">
        <v>56</v>
      </c>
      <c r="E9059" s="35" t="s">
        <v>174</v>
      </c>
      <c r="F9059" s="46">
        <f>IF(Cadastro_Cargas!$E$15=0,0,IF(Perfil_Area!$Y$8=0,0,MIN(Cadastro_Cargas!$E$15,MAX(Cadastro_Cargas!$F$15,Perfil_Area!$Y$8*RANDBETWEEN(85,115)/100))))</f>
        <v>0.336</v>
      </c>
    </row>
    <row r="9060" ht="15.0" customHeight="1">
      <c r="A9060" s="45">
        <v>45684.9583333333</v>
      </c>
      <c r="B9060" s="35">
        <v>23.0</v>
      </c>
      <c r="C9060" s="35" t="s">
        <v>128</v>
      </c>
      <c r="D9060" s="36" t="s">
        <v>104</v>
      </c>
      <c r="E9060" s="35" t="s">
        <v>173</v>
      </c>
      <c r="F9060" s="46">
        <f>IF(Cadastro_Cargas!$E$2=0,0,IF(Perfil_Area!$Z$9=0,0,MIN(Cadastro_Cargas!$E$2,MAX(Cadastro_Cargas!$F$2,Perfil_Area!$Z$9*RANDBETWEEN(85,115)/100))))</f>
        <v>4</v>
      </c>
    </row>
    <row r="9061" ht="15.0" customHeight="1">
      <c r="A9061" s="45">
        <v>45684.9583333333</v>
      </c>
      <c r="B9061" s="35">
        <v>23.0</v>
      </c>
      <c r="C9061" s="35" t="s">
        <v>128</v>
      </c>
      <c r="D9061" s="36" t="s">
        <v>105</v>
      </c>
      <c r="E9061" s="35" t="s">
        <v>173</v>
      </c>
      <c r="F9061" s="46">
        <f>IF(Cadastro_Cargas!$E$3=0,0,IF(Perfil_Area!$Z$11=0,0,MIN(Cadastro_Cargas!$E$3,MAX(Cadastro_Cargas!$F$3,Perfil_Area!$Z$11*RANDBETWEEN(85,115)/100))))</f>
        <v>0</v>
      </c>
    </row>
    <row r="9062" ht="15.0" customHeight="1">
      <c r="A9062" s="45">
        <v>45684.9583333333</v>
      </c>
      <c r="B9062" s="35">
        <v>23.0</v>
      </c>
      <c r="C9062" s="35" t="s">
        <v>128</v>
      </c>
      <c r="D9062" s="36" t="s">
        <v>106</v>
      </c>
      <c r="E9062" s="35" t="s">
        <v>173</v>
      </c>
      <c r="F9062" s="46">
        <f>IF(Cadastro_Cargas!$E$4=0,0,IF(Perfil_Area!$Z$13=0,0,MIN(Cadastro_Cargas!$E$4,MAX(Cadastro_Cargas!$F$4,Perfil_Area!$Z$13*RANDBETWEEN(85,115)/100))))</f>
        <v>0</v>
      </c>
    </row>
    <row r="9063" ht="15.0" customHeight="1">
      <c r="A9063" s="45">
        <v>45684.9583333333</v>
      </c>
      <c r="B9063" s="35">
        <v>23.0</v>
      </c>
      <c r="C9063" s="35" t="s">
        <v>128</v>
      </c>
      <c r="D9063" s="36" t="s">
        <v>107</v>
      </c>
      <c r="E9063" s="35" t="s">
        <v>173</v>
      </c>
      <c r="F9063" s="46">
        <f>IF(Cadastro_Cargas!$E$5=0,0,IF(Perfil_Area!$Z$15=0,0,MIN(Cadastro_Cargas!$E$5,MAX(Cadastro_Cargas!$F$5,Perfil_Area!$Z$15*RANDBETWEEN(85,115)/100))))</f>
        <v>0.186</v>
      </c>
    </row>
    <row r="9064" ht="15.0" customHeight="1">
      <c r="A9064" s="45">
        <v>45684.9583333333</v>
      </c>
      <c r="B9064" s="35">
        <v>23.0</v>
      </c>
      <c r="C9064" s="35" t="s">
        <v>128</v>
      </c>
      <c r="D9064" s="39" t="s">
        <v>31</v>
      </c>
      <c r="E9064" s="35" t="s">
        <v>174</v>
      </c>
      <c r="F9064" s="46">
        <f>IF(Cadastro_Cargas!$E$6=0,0,IF(Perfil_Area!$Z$3=0,0,MIN(Cadastro_Cargas!$E$6,MAX(Cadastro_Cargas!$F$6,Perfil_Area!$Z$3*RANDBETWEEN(85,115)/100))))</f>
        <v>0.606</v>
      </c>
    </row>
    <row r="9065" ht="15.0" customHeight="1">
      <c r="A9065" s="45">
        <v>45684.9583333333</v>
      </c>
      <c r="B9065" s="35">
        <v>23.0</v>
      </c>
      <c r="C9065" s="35" t="s">
        <v>128</v>
      </c>
      <c r="D9065" s="40" t="s">
        <v>44</v>
      </c>
      <c r="E9065" s="35" t="s">
        <v>174</v>
      </c>
      <c r="F9065" s="46">
        <f>IF(Cadastro_Cargas!$E$7=0,0,IF(Perfil_Area!$Z$5=0,0,MIN(Cadastro_Cargas!$E$7,MAX(Cadastro_Cargas!$F$7,Perfil_Area!$Z$5*RANDBETWEEN(85,115)/100))))</f>
        <v>0.28222</v>
      </c>
    </row>
    <row r="9066" ht="15.0" customHeight="1">
      <c r="A9066" s="45">
        <v>45684.9583333333</v>
      </c>
      <c r="B9066" s="35">
        <v>23.0</v>
      </c>
      <c r="C9066" s="35" t="s">
        <v>128</v>
      </c>
      <c r="D9066" s="41" t="s">
        <v>56</v>
      </c>
      <c r="E9066" s="35" t="s">
        <v>174</v>
      </c>
      <c r="F9066" s="46">
        <f>IF(Cadastro_Cargas!$E$8=0,0,IF(Perfil_Area!$Z$7=0,0,MIN(Cadastro_Cargas!$E$8,MAX(Cadastro_Cargas!$F$8,Perfil_Area!$Z$7*RANDBETWEEN(85,115)/100))))</f>
        <v>0.176</v>
      </c>
    </row>
    <row r="9067" ht="15.0" customHeight="1">
      <c r="A9067" s="45">
        <v>45684.9583333333</v>
      </c>
      <c r="B9067" s="35">
        <v>23.0</v>
      </c>
      <c r="C9067" s="35" t="s">
        <v>129</v>
      </c>
      <c r="D9067" s="36" t="s">
        <v>104</v>
      </c>
      <c r="E9067" s="35" t="s">
        <v>173</v>
      </c>
      <c r="F9067" s="46">
        <f>IF(Cadastro_Cargas!$E$9=0,0,IF(Perfil_Area!$Z$10=0,0,MIN(Cadastro_Cargas!$E$9,MAX(Cadastro_Cargas!$F$9,Perfil_Area!$Z$10*RANDBETWEEN(85,115)/100))))</f>
        <v>8</v>
      </c>
    </row>
    <row r="9068" ht="15.0" customHeight="1">
      <c r="A9068" s="45">
        <v>45684.9583333333</v>
      </c>
      <c r="B9068" s="35">
        <v>23.0</v>
      </c>
      <c r="C9068" s="35" t="s">
        <v>129</v>
      </c>
      <c r="D9068" s="36" t="s">
        <v>105</v>
      </c>
      <c r="E9068" s="35" t="s">
        <v>173</v>
      </c>
      <c r="F9068" s="46">
        <f>IF(Cadastro_Cargas!$E$10=0,0,IF(Perfil_Area!$Z$12=0,0,MIN(Cadastro_Cargas!$E$10,MAX(Cadastro_Cargas!$F$10,Perfil_Area!$Z$12*RANDBETWEEN(85,115)/100))))</f>
        <v>0</v>
      </c>
    </row>
    <row r="9069" ht="15.0" customHeight="1">
      <c r="A9069" s="45">
        <v>45684.9583333333</v>
      </c>
      <c r="B9069" s="35">
        <v>23.0</v>
      </c>
      <c r="C9069" s="35" t="s">
        <v>129</v>
      </c>
      <c r="D9069" s="36" t="s">
        <v>106</v>
      </c>
      <c r="E9069" s="35" t="s">
        <v>173</v>
      </c>
      <c r="F9069" s="46">
        <f>IF(Cadastro_Cargas!$E$11=0,0,IF(Perfil_Area!$Z$14=0,0,MIN(Cadastro_Cargas!$E$11,MAX(Cadastro_Cargas!$F$11,Perfil_Area!$Z$14*RANDBETWEEN(85,115)/100))))</f>
        <v>2.085218425</v>
      </c>
    </row>
    <row r="9070" ht="15.0" customHeight="1">
      <c r="A9070" s="45">
        <v>45684.9583333333</v>
      </c>
      <c r="B9070" s="35">
        <v>23.0</v>
      </c>
      <c r="C9070" s="35" t="s">
        <v>129</v>
      </c>
      <c r="D9070" s="36" t="s">
        <v>107</v>
      </c>
      <c r="E9070" s="35" t="s">
        <v>173</v>
      </c>
      <c r="F9070" s="46">
        <f>IF(Cadastro_Cargas!$E$12=0,0,IF(Perfil_Area!$Z$16=0,0,MIN(Cadastro_Cargas!$E$12,MAX(Cadastro_Cargas!$F$12,Perfil_Area!$Z$16*RANDBETWEEN(85,115)/100))))</f>
        <v>0.184</v>
      </c>
    </row>
    <row r="9071" ht="15.0" customHeight="1">
      <c r="A9071" s="45">
        <v>45684.9583333333</v>
      </c>
      <c r="B9071" s="35">
        <v>23.0</v>
      </c>
      <c r="C9071" s="35" t="s">
        <v>129</v>
      </c>
      <c r="D9071" s="39" t="s">
        <v>31</v>
      </c>
      <c r="E9071" s="35" t="s">
        <v>174</v>
      </c>
      <c r="F9071" s="46">
        <f>IF(Cadastro_Cargas!$E$13=0,0,IF(Perfil_Area!$Z$4=0,0,MIN(Cadastro_Cargas!$E$13,MAX(Cadastro_Cargas!$F$13,Perfil_Area!$Z$4*RANDBETWEEN(85,115)/100))))</f>
        <v>1.1175</v>
      </c>
    </row>
    <row r="9072" ht="15.0" customHeight="1">
      <c r="A9072" s="45">
        <v>45684.9583333333</v>
      </c>
      <c r="B9072" s="35">
        <v>23.0</v>
      </c>
      <c r="C9072" s="35" t="s">
        <v>129</v>
      </c>
      <c r="D9072" s="40" t="s">
        <v>44</v>
      </c>
      <c r="E9072" s="35" t="s">
        <v>174</v>
      </c>
      <c r="F9072" s="46">
        <f>IF(Cadastro_Cargas!$E$14=0,0,IF(Perfil_Area!$Z$6=0,0,MIN(Cadastro_Cargas!$E$14,MAX(Cadastro_Cargas!$F$14,Perfil_Area!$Z$6*RANDBETWEEN(85,115)/100))))</f>
        <v>0.41764</v>
      </c>
    </row>
    <row r="9073" ht="15.0" customHeight="1">
      <c r="A9073" s="45">
        <v>45684.9583333333</v>
      </c>
      <c r="B9073" s="35">
        <v>23.0</v>
      </c>
      <c r="C9073" s="35" t="s">
        <v>129</v>
      </c>
      <c r="D9073" s="41" t="s">
        <v>56</v>
      </c>
      <c r="E9073" s="35" t="s">
        <v>174</v>
      </c>
      <c r="F9073" s="46">
        <f>IF(Cadastro_Cargas!$E$15=0,0,IF(Perfil_Area!$Z$8=0,0,MIN(Cadastro_Cargas!$E$15,MAX(Cadastro_Cargas!$F$15,Perfil_Area!$Z$8*RANDBETWEEN(85,115)/100))))</f>
        <v>0.336</v>
      </c>
    </row>
    <row r="9074" ht="15.0" customHeight="1">
      <c r="A9074" s="45">
        <v>45685.0</v>
      </c>
      <c r="B9074" s="35">
        <v>0.0</v>
      </c>
      <c r="C9074" s="35" t="s">
        <v>128</v>
      </c>
      <c r="D9074" s="36" t="s">
        <v>104</v>
      </c>
      <c r="E9074" s="35" t="s">
        <v>173</v>
      </c>
      <c r="F9074" s="46">
        <f>IF(Cadastro_Cargas!$E$2=0,0,IF(Perfil_Area!$C$9=0,0,MIN(Cadastro_Cargas!$E$2,MAX(Cadastro_Cargas!$F$2,Perfil_Area!$C$9*RANDBETWEEN(85,115)/100))))</f>
        <v>4</v>
      </c>
    </row>
    <row r="9075" ht="15.0" customHeight="1">
      <c r="A9075" s="45">
        <v>45685.0</v>
      </c>
      <c r="B9075" s="35">
        <v>0.0</v>
      </c>
      <c r="C9075" s="35" t="s">
        <v>128</v>
      </c>
      <c r="D9075" s="36" t="s">
        <v>105</v>
      </c>
      <c r="E9075" s="35" t="s">
        <v>173</v>
      </c>
      <c r="F9075" s="46">
        <f>IF(Cadastro_Cargas!$E$3=0,0,IF(Perfil_Area!$C$11=0,0,MIN(Cadastro_Cargas!$E$3,MAX(Cadastro_Cargas!$F$3,Perfil_Area!$C$11*RANDBETWEEN(85,115)/100))))</f>
        <v>0</v>
      </c>
    </row>
    <row r="9076" ht="15.0" customHeight="1">
      <c r="A9076" s="45">
        <v>45685.0</v>
      </c>
      <c r="B9076" s="35">
        <v>0.0</v>
      </c>
      <c r="C9076" s="35" t="s">
        <v>128</v>
      </c>
      <c r="D9076" s="36" t="s">
        <v>106</v>
      </c>
      <c r="E9076" s="35" t="s">
        <v>173</v>
      </c>
      <c r="F9076" s="46">
        <f>IF(Cadastro_Cargas!$E$4=0,0,IF(Perfil_Area!$C$13=0,0,MIN(Cadastro_Cargas!$E$4,MAX(Cadastro_Cargas!$F$4,Perfil_Area!$C$13*RANDBETWEEN(85,115)/100))))</f>
        <v>0</v>
      </c>
    </row>
    <row r="9077" ht="15.0" customHeight="1">
      <c r="A9077" s="45">
        <v>45685.0</v>
      </c>
      <c r="B9077" s="35">
        <v>0.0</v>
      </c>
      <c r="C9077" s="35" t="s">
        <v>128</v>
      </c>
      <c r="D9077" s="36" t="s">
        <v>107</v>
      </c>
      <c r="E9077" s="35" t="s">
        <v>173</v>
      </c>
      <c r="F9077" s="46">
        <f>IF(Cadastro_Cargas!$E$5=0,0,IF(Perfil_Area!$C$15=0,0,MIN(Cadastro_Cargas!$E$5,MAX(Cadastro_Cargas!$F$5,Perfil_Area!$C$15*RANDBETWEEN(85,115)/100))))</f>
        <v>0.2</v>
      </c>
    </row>
    <row r="9078" ht="15.0" customHeight="1">
      <c r="A9078" s="45">
        <v>45685.0</v>
      </c>
      <c r="B9078" s="35">
        <v>0.0</v>
      </c>
      <c r="C9078" s="35" t="s">
        <v>128</v>
      </c>
      <c r="D9078" s="39" t="s">
        <v>31</v>
      </c>
      <c r="E9078" s="35" t="s">
        <v>174</v>
      </c>
      <c r="F9078" s="46">
        <f>IF(Cadastro_Cargas!$E$6=0,0,IF(Perfil_Area!$C$3=0,0,MIN(Cadastro_Cargas!$E$6,MAX(Cadastro_Cargas!$F$6,Perfil_Area!$C$3*RANDBETWEEN(85,115)/100))))</f>
        <v>0.606</v>
      </c>
    </row>
    <row r="9079" ht="15.0" customHeight="1">
      <c r="A9079" s="45">
        <v>45685.0</v>
      </c>
      <c r="B9079" s="35">
        <v>0.0</v>
      </c>
      <c r="C9079" s="35" t="s">
        <v>128</v>
      </c>
      <c r="D9079" s="40" t="s">
        <v>44</v>
      </c>
      <c r="E9079" s="35" t="s">
        <v>174</v>
      </c>
      <c r="F9079" s="46">
        <f>IF(Cadastro_Cargas!$E$7=0,0,IF(Perfil_Area!$C$5=0,0,MIN(Cadastro_Cargas!$E$7,MAX(Cadastro_Cargas!$F$7,Perfil_Area!$C$5*RANDBETWEEN(85,115)/100))))</f>
        <v>0.24934</v>
      </c>
    </row>
    <row r="9080" ht="15.0" customHeight="1">
      <c r="A9080" s="45">
        <v>45685.0</v>
      </c>
      <c r="B9080" s="35">
        <v>0.0</v>
      </c>
      <c r="C9080" s="35" t="s">
        <v>128</v>
      </c>
      <c r="D9080" s="41" t="s">
        <v>56</v>
      </c>
      <c r="E9080" s="35" t="s">
        <v>174</v>
      </c>
      <c r="F9080" s="46">
        <f>IF(Cadastro_Cargas!$E$8=0,0,IF(Perfil_Area!$C$7=0,0,MIN(Cadastro_Cargas!$E$8,MAX(Cadastro_Cargas!$F$8,Perfil_Area!$C$7*RANDBETWEEN(85,115)/100))))</f>
        <v>0.15488</v>
      </c>
    </row>
    <row r="9081" ht="15.0" customHeight="1">
      <c r="A9081" s="45">
        <v>45685.0</v>
      </c>
      <c r="B9081" s="35">
        <v>0.0</v>
      </c>
      <c r="C9081" s="35" t="s">
        <v>129</v>
      </c>
      <c r="D9081" s="36" t="s">
        <v>104</v>
      </c>
      <c r="E9081" s="35" t="s">
        <v>173</v>
      </c>
      <c r="F9081" s="46">
        <f>IF(Cadastro_Cargas!$E$9=0,0,IF(Perfil_Area!$C$10=0,0,MIN(Cadastro_Cargas!$E$9,MAX(Cadastro_Cargas!$F$9,Perfil_Area!$C$10*RANDBETWEEN(85,115)/100))))</f>
        <v>7.84</v>
      </c>
    </row>
    <row r="9082" ht="15.0" customHeight="1">
      <c r="A9082" s="45">
        <v>45685.0</v>
      </c>
      <c r="B9082" s="35">
        <v>0.0</v>
      </c>
      <c r="C9082" s="35" t="s">
        <v>129</v>
      </c>
      <c r="D9082" s="36" t="s">
        <v>105</v>
      </c>
      <c r="E9082" s="35" t="s">
        <v>173</v>
      </c>
      <c r="F9082" s="46">
        <f>IF(Cadastro_Cargas!$E$10=0,0,IF(Perfil_Area!$C$12=0,0,MIN(Cadastro_Cargas!$E$10,MAX(Cadastro_Cargas!$F$10,Perfil_Area!$C$12*RANDBETWEEN(85,115)/100))))</f>
        <v>17.6</v>
      </c>
    </row>
    <row r="9083" ht="15.0" customHeight="1">
      <c r="A9083" s="45">
        <v>45685.0</v>
      </c>
      <c r="B9083" s="35">
        <v>0.0</v>
      </c>
      <c r="C9083" s="35" t="s">
        <v>129</v>
      </c>
      <c r="D9083" s="36" t="s">
        <v>106</v>
      </c>
      <c r="E9083" s="35" t="s">
        <v>173</v>
      </c>
      <c r="F9083" s="46">
        <f>IF(Cadastro_Cargas!$E$11=0,0,IF(Perfil_Area!$C$14=0,0,MIN(Cadastro_Cargas!$E$11,MAX(Cadastro_Cargas!$F$11,Perfil_Area!$C$14*RANDBETWEEN(85,115)/100))))</f>
        <v>2.367013373</v>
      </c>
    </row>
    <row r="9084" ht="15.0" customHeight="1">
      <c r="A9084" s="45">
        <v>45685.0</v>
      </c>
      <c r="B9084" s="35">
        <v>0.0</v>
      </c>
      <c r="C9084" s="35" t="s">
        <v>129</v>
      </c>
      <c r="D9084" s="36" t="s">
        <v>107</v>
      </c>
      <c r="E9084" s="35" t="s">
        <v>173</v>
      </c>
      <c r="F9084" s="46">
        <f>IF(Cadastro_Cargas!$E$12=0,0,IF(Perfil_Area!$C$16=0,0,MIN(Cadastro_Cargas!$E$12,MAX(Cadastro_Cargas!$F$12,Perfil_Area!$C$16*RANDBETWEEN(85,115)/100))))</f>
        <v>0.2</v>
      </c>
    </row>
    <row r="9085" ht="15.0" customHeight="1">
      <c r="A9085" s="45">
        <v>45685.0</v>
      </c>
      <c r="B9085" s="35">
        <v>0.0</v>
      </c>
      <c r="C9085" s="35" t="s">
        <v>129</v>
      </c>
      <c r="D9085" s="39" t="s">
        <v>31</v>
      </c>
      <c r="E9085" s="35" t="s">
        <v>174</v>
      </c>
      <c r="F9085" s="46">
        <f>IF(Cadastro_Cargas!$E$13=0,0,IF(Perfil_Area!$C$4=0,0,MIN(Cadastro_Cargas!$E$13,MAX(Cadastro_Cargas!$F$13,Perfil_Area!$C$4*RANDBETWEEN(85,115)/100))))</f>
        <v>1.1175</v>
      </c>
    </row>
    <row r="9086" ht="15.0" customHeight="1">
      <c r="A9086" s="45">
        <v>45685.0</v>
      </c>
      <c r="B9086" s="35">
        <v>0.0</v>
      </c>
      <c r="C9086" s="35" t="s">
        <v>129</v>
      </c>
      <c r="D9086" s="40" t="s">
        <v>44</v>
      </c>
      <c r="E9086" s="35" t="s">
        <v>174</v>
      </c>
      <c r="F9086" s="46">
        <f>IF(Cadastro_Cargas!$E$14=0,0,IF(Perfil_Area!$C$6=0,0,MIN(Cadastro_Cargas!$E$14,MAX(Cadastro_Cargas!$F$14,Perfil_Area!$C$6*RANDBETWEEN(85,115)/100))))</f>
        <v>0.35854</v>
      </c>
    </row>
    <row r="9087" ht="15.0" customHeight="1">
      <c r="A9087" s="45">
        <v>45685.0</v>
      </c>
      <c r="B9087" s="35">
        <v>0.0</v>
      </c>
      <c r="C9087" s="35" t="s">
        <v>129</v>
      </c>
      <c r="D9087" s="41" t="s">
        <v>56</v>
      </c>
      <c r="E9087" s="35" t="s">
        <v>174</v>
      </c>
      <c r="F9087" s="46">
        <f>IF(Cadastro_Cargas!$E$15=0,0,IF(Perfil_Area!$C$8=0,0,MIN(Cadastro_Cargas!$E$15,MAX(Cadastro_Cargas!$F$15,Perfil_Area!$C$8*RANDBETWEEN(85,115)/100))))</f>
        <v>0.3024</v>
      </c>
    </row>
    <row r="9088" ht="15.0" customHeight="1">
      <c r="A9088" s="45">
        <v>45685.0416666667</v>
      </c>
      <c r="B9088" s="35">
        <v>1.0</v>
      </c>
      <c r="C9088" s="35" t="s">
        <v>128</v>
      </c>
      <c r="D9088" s="36" t="s">
        <v>104</v>
      </c>
      <c r="E9088" s="35" t="s">
        <v>173</v>
      </c>
      <c r="F9088" s="46">
        <f>IF(Cadastro_Cargas!$E$2=0,0,IF(Perfil_Area!$D$9=0,0,MIN(Cadastro_Cargas!$E$2,MAX(Cadastro_Cargas!$F$2,Perfil_Area!$D$9*RANDBETWEEN(85,115)/100))))</f>
        <v>3.88</v>
      </c>
    </row>
    <row r="9089" ht="15.0" customHeight="1">
      <c r="A9089" s="45">
        <v>45685.0416666667</v>
      </c>
      <c r="B9089" s="35">
        <v>1.0</v>
      </c>
      <c r="C9089" s="35" t="s">
        <v>128</v>
      </c>
      <c r="D9089" s="36" t="s">
        <v>105</v>
      </c>
      <c r="E9089" s="35" t="s">
        <v>173</v>
      </c>
      <c r="F9089" s="46">
        <f>IF(Cadastro_Cargas!$E$3=0,0,IF(Perfil_Area!$D$11=0,0,MIN(Cadastro_Cargas!$E$3,MAX(Cadastro_Cargas!$F$3,Perfil_Area!$D$11*RANDBETWEEN(85,115)/100))))</f>
        <v>0</v>
      </c>
    </row>
    <row r="9090" ht="15.0" customHeight="1">
      <c r="A9090" s="45">
        <v>45685.0416666667</v>
      </c>
      <c r="B9090" s="35">
        <v>1.0</v>
      </c>
      <c r="C9090" s="35" t="s">
        <v>128</v>
      </c>
      <c r="D9090" s="36" t="s">
        <v>106</v>
      </c>
      <c r="E9090" s="35" t="s">
        <v>173</v>
      </c>
      <c r="F9090" s="46">
        <f>IF(Cadastro_Cargas!$E$4=0,0,IF(Perfil_Area!$D$13=0,0,MIN(Cadastro_Cargas!$E$4,MAX(Cadastro_Cargas!$F$4,Perfil_Area!$D$13*RANDBETWEEN(85,115)/100))))</f>
        <v>0</v>
      </c>
    </row>
    <row r="9091" ht="15.0" customHeight="1">
      <c r="A9091" s="45">
        <v>45685.0416666667</v>
      </c>
      <c r="B9091" s="35">
        <v>1.0</v>
      </c>
      <c r="C9091" s="35" t="s">
        <v>128</v>
      </c>
      <c r="D9091" s="36" t="s">
        <v>107</v>
      </c>
      <c r="E9091" s="35" t="s">
        <v>173</v>
      </c>
      <c r="F9091" s="46">
        <f>IF(Cadastro_Cargas!$E$5=0,0,IF(Perfil_Area!$D$15=0,0,MIN(Cadastro_Cargas!$E$5,MAX(Cadastro_Cargas!$F$5,Perfil_Area!$D$15*RANDBETWEEN(85,115)/100))))</f>
        <v>0.2</v>
      </c>
    </row>
    <row r="9092" ht="15.0" customHeight="1">
      <c r="A9092" s="45">
        <v>45685.0416666667</v>
      </c>
      <c r="B9092" s="35">
        <v>1.0</v>
      </c>
      <c r="C9092" s="35" t="s">
        <v>128</v>
      </c>
      <c r="D9092" s="39" t="s">
        <v>31</v>
      </c>
      <c r="E9092" s="35" t="s">
        <v>174</v>
      </c>
      <c r="F9092" s="46">
        <f>IF(Cadastro_Cargas!$E$6=0,0,IF(Perfil_Area!$D$3=0,0,MIN(Cadastro_Cargas!$E$6,MAX(Cadastro_Cargas!$F$6,Perfil_Area!$D$3*RANDBETWEEN(85,115)/100))))</f>
        <v>0.606</v>
      </c>
    </row>
    <row r="9093" ht="15.0" customHeight="1">
      <c r="A9093" s="45">
        <v>45685.0416666667</v>
      </c>
      <c r="B9093" s="35">
        <v>1.0</v>
      </c>
      <c r="C9093" s="35" t="s">
        <v>128</v>
      </c>
      <c r="D9093" s="40" t="s">
        <v>44</v>
      </c>
      <c r="E9093" s="35" t="s">
        <v>174</v>
      </c>
      <c r="F9093" s="46">
        <f>IF(Cadastro_Cargas!$E$7=0,0,IF(Perfil_Area!$D$5=0,0,MIN(Cadastro_Cargas!$E$7,MAX(Cadastro_Cargas!$F$7,Perfil_Area!$D$5*RANDBETWEEN(85,115)/100))))</f>
        <v>0.2603</v>
      </c>
    </row>
    <row r="9094" ht="15.0" customHeight="1">
      <c r="A9094" s="45">
        <v>45685.0416666667</v>
      </c>
      <c r="B9094" s="35">
        <v>1.0</v>
      </c>
      <c r="C9094" s="35" t="s">
        <v>128</v>
      </c>
      <c r="D9094" s="41" t="s">
        <v>56</v>
      </c>
      <c r="E9094" s="35" t="s">
        <v>174</v>
      </c>
      <c r="F9094" s="46">
        <f>IF(Cadastro_Cargas!$E$8=0,0,IF(Perfil_Area!$D$7=0,0,MIN(Cadastro_Cargas!$E$8,MAX(Cadastro_Cargas!$F$8,Perfil_Area!$D$7*RANDBETWEEN(85,115)/100))))</f>
        <v>0.176</v>
      </c>
    </row>
    <row r="9095" ht="15.0" customHeight="1">
      <c r="A9095" s="45">
        <v>45685.0416666667</v>
      </c>
      <c r="B9095" s="35">
        <v>1.0</v>
      </c>
      <c r="C9095" s="35" t="s">
        <v>129</v>
      </c>
      <c r="D9095" s="36" t="s">
        <v>104</v>
      </c>
      <c r="E9095" s="35" t="s">
        <v>173</v>
      </c>
      <c r="F9095" s="46">
        <f>IF(Cadastro_Cargas!$E$9=0,0,IF(Perfil_Area!$D$10=0,0,MIN(Cadastro_Cargas!$E$9,MAX(Cadastro_Cargas!$F$9,Perfil_Area!$D$10*RANDBETWEEN(85,115)/100))))</f>
        <v>8</v>
      </c>
    </row>
    <row r="9096" ht="15.0" customHeight="1">
      <c r="A9096" s="45">
        <v>45685.0416666667</v>
      </c>
      <c r="B9096" s="35">
        <v>1.0</v>
      </c>
      <c r="C9096" s="35" t="s">
        <v>129</v>
      </c>
      <c r="D9096" s="36" t="s">
        <v>105</v>
      </c>
      <c r="E9096" s="35" t="s">
        <v>173</v>
      </c>
      <c r="F9096" s="46">
        <f>IF(Cadastro_Cargas!$E$10=0,0,IF(Perfil_Area!$D$12=0,0,MIN(Cadastro_Cargas!$E$10,MAX(Cadastro_Cargas!$F$10,Perfil_Area!$D$12*RANDBETWEEN(85,115)/100))))</f>
        <v>17.6</v>
      </c>
    </row>
    <row r="9097" ht="15.0" customHeight="1">
      <c r="A9097" s="45">
        <v>45685.0416666667</v>
      </c>
      <c r="B9097" s="35">
        <v>1.0</v>
      </c>
      <c r="C9097" s="35" t="s">
        <v>129</v>
      </c>
      <c r="D9097" s="36" t="s">
        <v>106</v>
      </c>
      <c r="E9097" s="35" t="s">
        <v>173</v>
      </c>
      <c r="F9097" s="46">
        <f>IF(Cadastro_Cargas!$E$11=0,0,IF(Perfil_Area!$D$14=0,0,MIN(Cadastro_Cargas!$E$11,MAX(Cadastro_Cargas!$F$11,Perfil_Area!$D$14*RANDBETWEEN(85,115)/100))))</f>
        <v>2.193031204</v>
      </c>
    </row>
    <row r="9098" ht="15.0" customHeight="1">
      <c r="A9098" s="45">
        <v>45685.0416666667</v>
      </c>
      <c r="B9098" s="35">
        <v>1.0</v>
      </c>
      <c r="C9098" s="35" t="s">
        <v>129</v>
      </c>
      <c r="D9098" s="36" t="s">
        <v>107</v>
      </c>
      <c r="E9098" s="35" t="s">
        <v>173</v>
      </c>
      <c r="F9098" s="46">
        <f>IF(Cadastro_Cargas!$E$12=0,0,IF(Perfil_Area!$D$16=0,0,MIN(Cadastro_Cargas!$E$12,MAX(Cadastro_Cargas!$F$12,Perfil_Area!$D$16*RANDBETWEEN(85,115)/100))))</f>
        <v>0.2</v>
      </c>
    </row>
    <row r="9099" ht="15.0" customHeight="1">
      <c r="A9099" s="45">
        <v>45685.0416666667</v>
      </c>
      <c r="B9099" s="35">
        <v>1.0</v>
      </c>
      <c r="C9099" s="35" t="s">
        <v>129</v>
      </c>
      <c r="D9099" s="39" t="s">
        <v>31</v>
      </c>
      <c r="E9099" s="35" t="s">
        <v>174</v>
      </c>
      <c r="F9099" s="46">
        <f>IF(Cadastro_Cargas!$E$13=0,0,IF(Perfil_Area!$D$4=0,0,MIN(Cadastro_Cargas!$E$13,MAX(Cadastro_Cargas!$F$13,Perfil_Area!$D$4*RANDBETWEEN(85,115)/100))))</f>
        <v>1.1175</v>
      </c>
    </row>
    <row r="9100" ht="15.0" customHeight="1">
      <c r="A9100" s="45">
        <v>45685.0416666667</v>
      </c>
      <c r="B9100" s="35">
        <v>1.0</v>
      </c>
      <c r="C9100" s="35" t="s">
        <v>129</v>
      </c>
      <c r="D9100" s="40" t="s">
        <v>44</v>
      </c>
      <c r="E9100" s="35" t="s">
        <v>174</v>
      </c>
      <c r="F9100" s="46">
        <f>IF(Cadastro_Cargas!$E$14=0,0,IF(Perfil_Area!$D$6=0,0,MIN(Cadastro_Cargas!$E$14,MAX(Cadastro_Cargas!$F$14,Perfil_Area!$D$6*RANDBETWEEN(85,115)/100))))</f>
        <v>0.40188</v>
      </c>
    </row>
    <row r="9101" ht="15.0" customHeight="1">
      <c r="A9101" s="45">
        <v>45685.0416666667</v>
      </c>
      <c r="B9101" s="35">
        <v>1.0</v>
      </c>
      <c r="C9101" s="35" t="s">
        <v>129</v>
      </c>
      <c r="D9101" s="41" t="s">
        <v>56</v>
      </c>
      <c r="E9101" s="35" t="s">
        <v>174</v>
      </c>
      <c r="F9101" s="46">
        <f>IF(Cadastro_Cargas!$E$15=0,0,IF(Perfil_Area!$D$8=0,0,MIN(Cadastro_Cargas!$E$15,MAX(Cadastro_Cargas!$F$15,Perfil_Area!$D$8*RANDBETWEEN(85,115)/100))))</f>
        <v>0.336</v>
      </c>
    </row>
    <row r="9102" ht="15.0" customHeight="1">
      <c r="A9102" s="45">
        <v>45685.0833333333</v>
      </c>
      <c r="B9102" s="35">
        <v>2.0</v>
      </c>
      <c r="C9102" s="35" t="s">
        <v>128</v>
      </c>
      <c r="D9102" s="36" t="s">
        <v>104</v>
      </c>
      <c r="E9102" s="35" t="s">
        <v>173</v>
      </c>
      <c r="F9102" s="46">
        <f>IF(Cadastro_Cargas!$E$2=0,0,IF(Perfil_Area!$E$9=0,0,MIN(Cadastro_Cargas!$E$2,MAX(Cadastro_Cargas!$F$2,Perfil_Area!$E$9*RANDBETWEEN(85,115)/100))))</f>
        <v>4</v>
      </c>
    </row>
    <row r="9103" ht="15.0" customHeight="1">
      <c r="A9103" s="45">
        <v>45685.0833333333</v>
      </c>
      <c r="B9103" s="35">
        <v>2.0</v>
      </c>
      <c r="C9103" s="35" t="s">
        <v>128</v>
      </c>
      <c r="D9103" s="36" t="s">
        <v>105</v>
      </c>
      <c r="E9103" s="35" t="s">
        <v>173</v>
      </c>
      <c r="F9103" s="46">
        <f>IF(Cadastro_Cargas!$E$3=0,0,IF(Perfil_Area!$E$11=0,0,MIN(Cadastro_Cargas!$E$3,MAX(Cadastro_Cargas!$F$3,Perfil_Area!$E$11*RANDBETWEEN(85,115)/100))))</f>
        <v>0</v>
      </c>
    </row>
    <row r="9104" ht="15.0" customHeight="1">
      <c r="A9104" s="45">
        <v>45685.0833333333</v>
      </c>
      <c r="B9104" s="35">
        <v>2.0</v>
      </c>
      <c r="C9104" s="35" t="s">
        <v>128</v>
      </c>
      <c r="D9104" s="36" t="s">
        <v>106</v>
      </c>
      <c r="E9104" s="35" t="s">
        <v>173</v>
      </c>
      <c r="F9104" s="46">
        <f>IF(Cadastro_Cargas!$E$4=0,0,IF(Perfil_Area!$E$13=0,0,MIN(Cadastro_Cargas!$E$4,MAX(Cadastro_Cargas!$F$4,Perfil_Area!$E$13*RANDBETWEEN(85,115)/100))))</f>
        <v>0</v>
      </c>
    </row>
    <row r="9105" ht="15.0" customHeight="1">
      <c r="A9105" s="45">
        <v>45685.0833333333</v>
      </c>
      <c r="B9105" s="35">
        <v>2.0</v>
      </c>
      <c r="C9105" s="35" t="s">
        <v>128</v>
      </c>
      <c r="D9105" s="36" t="s">
        <v>107</v>
      </c>
      <c r="E9105" s="35" t="s">
        <v>173</v>
      </c>
      <c r="F9105" s="46">
        <f>IF(Cadastro_Cargas!$E$5=0,0,IF(Perfil_Area!$E$15=0,0,MIN(Cadastro_Cargas!$E$5,MAX(Cadastro_Cargas!$F$5,Perfil_Area!$E$15*RANDBETWEEN(85,115)/100))))</f>
        <v>0.186</v>
      </c>
    </row>
    <row r="9106" ht="15.0" customHeight="1">
      <c r="A9106" s="45">
        <v>45685.0833333333</v>
      </c>
      <c r="B9106" s="35">
        <v>2.0</v>
      </c>
      <c r="C9106" s="35" t="s">
        <v>128</v>
      </c>
      <c r="D9106" s="39" t="s">
        <v>31</v>
      </c>
      <c r="E9106" s="35" t="s">
        <v>174</v>
      </c>
      <c r="F9106" s="46">
        <f>IF(Cadastro_Cargas!$E$6=0,0,IF(Perfil_Area!$E$3=0,0,MIN(Cadastro_Cargas!$E$6,MAX(Cadastro_Cargas!$F$6,Perfil_Area!$E$3*RANDBETWEEN(85,115)/100))))</f>
        <v>0.606</v>
      </c>
    </row>
    <row r="9107" ht="15.0" customHeight="1">
      <c r="A9107" s="45">
        <v>45685.0833333333</v>
      </c>
      <c r="B9107" s="35">
        <v>2.0</v>
      </c>
      <c r="C9107" s="35" t="s">
        <v>128</v>
      </c>
      <c r="D9107" s="40" t="s">
        <v>44</v>
      </c>
      <c r="E9107" s="35" t="s">
        <v>174</v>
      </c>
      <c r="F9107" s="46">
        <f>IF(Cadastro_Cargas!$E$7=0,0,IF(Perfil_Area!$E$5=0,0,MIN(Cadastro_Cargas!$E$7,MAX(Cadastro_Cargas!$F$7,Perfil_Area!$E$5*RANDBETWEEN(85,115)/100))))</f>
        <v>0.29318</v>
      </c>
    </row>
    <row r="9108" ht="15.0" customHeight="1">
      <c r="A9108" s="45">
        <v>45685.0833333333</v>
      </c>
      <c r="B9108" s="35">
        <v>2.0</v>
      </c>
      <c r="C9108" s="35" t="s">
        <v>128</v>
      </c>
      <c r="D9108" s="41" t="s">
        <v>56</v>
      </c>
      <c r="E9108" s="35" t="s">
        <v>174</v>
      </c>
      <c r="F9108" s="46">
        <f>IF(Cadastro_Cargas!$E$8=0,0,IF(Perfil_Area!$E$7=0,0,MIN(Cadastro_Cargas!$E$8,MAX(Cadastro_Cargas!$F$8,Perfil_Area!$E$7*RANDBETWEEN(85,115)/100))))</f>
        <v>0.176</v>
      </c>
    </row>
    <row r="9109" ht="15.0" customHeight="1">
      <c r="A9109" s="45">
        <v>45685.0833333333</v>
      </c>
      <c r="B9109" s="35">
        <v>2.0</v>
      </c>
      <c r="C9109" s="35" t="s">
        <v>129</v>
      </c>
      <c r="D9109" s="36" t="s">
        <v>104</v>
      </c>
      <c r="E9109" s="35" t="s">
        <v>173</v>
      </c>
      <c r="F9109" s="46">
        <f>IF(Cadastro_Cargas!$E$9=0,0,IF(Perfil_Area!$E$10=0,0,MIN(Cadastro_Cargas!$E$9,MAX(Cadastro_Cargas!$F$9,Perfil_Area!$E$10*RANDBETWEEN(85,115)/100))))</f>
        <v>8</v>
      </c>
    </row>
    <row r="9110" ht="15.0" customHeight="1">
      <c r="A9110" s="45">
        <v>45685.0833333333</v>
      </c>
      <c r="B9110" s="35">
        <v>2.0</v>
      </c>
      <c r="C9110" s="35" t="s">
        <v>129</v>
      </c>
      <c r="D9110" s="36" t="s">
        <v>105</v>
      </c>
      <c r="E9110" s="35" t="s">
        <v>173</v>
      </c>
      <c r="F9110" s="46">
        <f>IF(Cadastro_Cargas!$E$10=0,0,IF(Perfil_Area!$E$12=0,0,MIN(Cadastro_Cargas!$E$10,MAX(Cadastro_Cargas!$F$10,Perfil_Area!$E$12*RANDBETWEEN(85,115)/100))))</f>
        <v>0</v>
      </c>
    </row>
    <row r="9111" ht="15.0" customHeight="1">
      <c r="A9111" s="45">
        <v>45685.0833333333</v>
      </c>
      <c r="B9111" s="35">
        <v>2.0</v>
      </c>
      <c r="C9111" s="35" t="s">
        <v>129</v>
      </c>
      <c r="D9111" s="36" t="s">
        <v>106</v>
      </c>
      <c r="E9111" s="35" t="s">
        <v>173</v>
      </c>
      <c r="F9111" s="46">
        <f>IF(Cadastro_Cargas!$E$11=0,0,IF(Perfil_Area!$E$14=0,0,MIN(Cadastro_Cargas!$E$11,MAX(Cadastro_Cargas!$F$11,Perfil_Area!$E$14*RANDBETWEEN(85,115)/100))))</f>
        <v>2.367013373</v>
      </c>
    </row>
    <row r="9112" ht="15.0" customHeight="1">
      <c r="A9112" s="45">
        <v>45685.0833333333</v>
      </c>
      <c r="B9112" s="35">
        <v>2.0</v>
      </c>
      <c r="C9112" s="35" t="s">
        <v>129</v>
      </c>
      <c r="D9112" s="36" t="s">
        <v>107</v>
      </c>
      <c r="E9112" s="35" t="s">
        <v>173</v>
      </c>
      <c r="F9112" s="46">
        <f>IF(Cadastro_Cargas!$E$12=0,0,IF(Perfil_Area!$E$16=0,0,MIN(Cadastro_Cargas!$E$12,MAX(Cadastro_Cargas!$F$12,Perfil_Area!$E$16*RANDBETWEEN(85,115)/100))))</f>
        <v>0.186</v>
      </c>
    </row>
    <row r="9113" ht="15.0" customHeight="1">
      <c r="A9113" s="45">
        <v>45685.0833333333</v>
      </c>
      <c r="B9113" s="35">
        <v>2.0</v>
      </c>
      <c r="C9113" s="35" t="s">
        <v>129</v>
      </c>
      <c r="D9113" s="39" t="s">
        <v>31</v>
      </c>
      <c r="E9113" s="35" t="s">
        <v>174</v>
      </c>
      <c r="F9113" s="46">
        <f>IF(Cadastro_Cargas!$E$13=0,0,IF(Perfil_Area!$E$4=0,0,MIN(Cadastro_Cargas!$E$13,MAX(Cadastro_Cargas!$F$13,Perfil_Area!$E$4*RANDBETWEEN(85,115)/100))))</f>
        <v>1.1175</v>
      </c>
    </row>
    <row r="9114" ht="15.0" customHeight="1">
      <c r="A9114" s="45">
        <v>45685.0833333333</v>
      </c>
      <c r="B9114" s="35">
        <v>2.0</v>
      </c>
      <c r="C9114" s="35" t="s">
        <v>129</v>
      </c>
      <c r="D9114" s="40" t="s">
        <v>44</v>
      </c>
      <c r="E9114" s="35" t="s">
        <v>174</v>
      </c>
      <c r="F9114" s="46">
        <f>IF(Cadastro_Cargas!$E$14=0,0,IF(Perfil_Area!$E$6=0,0,MIN(Cadastro_Cargas!$E$14,MAX(Cadastro_Cargas!$F$14,Perfil_Area!$E$6*RANDBETWEEN(85,115)/100))))</f>
        <v>0.36248</v>
      </c>
    </row>
    <row r="9115" ht="15.0" customHeight="1">
      <c r="A9115" s="45">
        <v>45685.0833333333</v>
      </c>
      <c r="B9115" s="35">
        <v>2.0</v>
      </c>
      <c r="C9115" s="35" t="s">
        <v>129</v>
      </c>
      <c r="D9115" s="41" t="s">
        <v>56</v>
      </c>
      <c r="E9115" s="35" t="s">
        <v>174</v>
      </c>
      <c r="F9115" s="46">
        <f>IF(Cadastro_Cargas!$E$15=0,0,IF(Perfil_Area!$E$8=0,0,MIN(Cadastro_Cargas!$E$15,MAX(Cadastro_Cargas!$F$15,Perfil_Area!$E$8*RANDBETWEEN(85,115)/100))))</f>
        <v>0.31248</v>
      </c>
    </row>
    <row r="9116" ht="15.0" customHeight="1">
      <c r="A9116" s="45">
        <v>45685.125</v>
      </c>
      <c r="B9116" s="35">
        <v>3.0</v>
      </c>
      <c r="C9116" s="35" t="s">
        <v>128</v>
      </c>
      <c r="D9116" s="36" t="s">
        <v>104</v>
      </c>
      <c r="E9116" s="35" t="s">
        <v>173</v>
      </c>
      <c r="F9116" s="46">
        <f>IF(Cadastro_Cargas!$E$2=0,0,IF(Perfil_Area!$F$9=0,0,MIN(Cadastro_Cargas!$E$2,MAX(Cadastro_Cargas!$F$2,Perfil_Area!$F$9*RANDBETWEEN(85,115)/100))))</f>
        <v>3.92</v>
      </c>
    </row>
    <row r="9117" ht="15.0" customHeight="1">
      <c r="A9117" s="45">
        <v>45685.125</v>
      </c>
      <c r="B9117" s="35">
        <v>3.0</v>
      </c>
      <c r="C9117" s="35" t="s">
        <v>128</v>
      </c>
      <c r="D9117" s="36" t="s">
        <v>105</v>
      </c>
      <c r="E9117" s="35" t="s">
        <v>173</v>
      </c>
      <c r="F9117" s="46">
        <f>IF(Cadastro_Cargas!$E$3=0,0,IF(Perfil_Area!$F$11=0,0,MIN(Cadastro_Cargas!$E$3,MAX(Cadastro_Cargas!$F$3,Perfil_Area!$F$11*RANDBETWEEN(85,115)/100))))</f>
        <v>0</v>
      </c>
    </row>
    <row r="9118" ht="15.0" customHeight="1">
      <c r="A9118" s="45">
        <v>45685.125</v>
      </c>
      <c r="B9118" s="35">
        <v>3.0</v>
      </c>
      <c r="C9118" s="35" t="s">
        <v>128</v>
      </c>
      <c r="D9118" s="36" t="s">
        <v>106</v>
      </c>
      <c r="E9118" s="35" t="s">
        <v>173</v>
      </c>
      <c r="F9118" s="46">
        <f>IF(Cadastro_Cargas!$E$4=0,0,IF(Perfil_Area!$F$13=0,0,MIN(Cadastro_Cargas!$E$4,MAX(Cadastro_Cargas!$F$4,Perfil_Area!$F$13*RANDBETWEEN(85,115)/100))))</f>
        <v>0</v>
      </c>
    </row>
    <row r="9119" ht="15.0" customHeight="1">
      <c r="A9119" s="45">
        <v>45685.125</v>
      </c>
      <c r="B9119" s="35">
        <v>3.0</v>
      </c>
      <c r="C9119" s="35" t="s">
        <v>128</v>
      </c>
      <c r="D9119" s="36" t="s">
        <v>107</v>
      </c>
      <c r="E9119" s="35" t="s">
        <v>173</v>
      </c>
      <c r="F9119" s="46">
        <f>IF(Cadastro_Cargas!$E$5=0,0,IF(Perfil_Area!$F$15=0,0,MIN(Cadastro_Cargas!$E$5,MAX(Cadastro_Cargas!$F$5,Perfil_Area!$F$15*RANDBETWEEN(85,115)/100))))</f>
        <v>0.2</v>
      </c>
    </row>
    <row r="9120" ht="15.0" customHeight="1">
      <c r="A9120" s="45">
        <v>45685.125</v>
      </c>
      <c r="B9120" s="35">
        <v>3.0</v>
      </c>
      <c r="C9120" s="35" t="s">
        <v>128</v>
      </c>
      <c r="D9120" s="39" t="s">
        <v>31</v>
      </c>
      <c r="E9120" s="35" t="s">
        <v>174</v>
      </c>
      <c r="F9120" s="46">
        <f>IF(Cadastro_Cargas!$E$6=0,0,IF(Perfil_Area!$F$3=0,0,MIN(Cadastro_Cargas!$E$6,MAX(Cadastro_Cargas!$F$6,Perfil_Area!$F$3*RANDBETWEEN(85,115)/100))))</f>
        <v>0.606</v>
      </c>
    </row>
    <row r="9121" ht="15.0" customHeight="1">
      <c r="A9121" s="45">
        <v>45685.125</v>
      </c>
      <c r="B9121" s="35">
        <v>3.0</v>
      </c>
      <c r="C9121" s="35" t="s">
        <v>128</v>
      </c>
      <c r="D9121" s="40" t="s">
        <v>44</v>
      </c>
      <c r="E9121" s="35" t="s">
        <v>174</v>
      </c>
      <c r="F9121" s="46">
        <f>IF(Cadastro_Cargas!$E$7=0,0,IF(Perfil_Area!$F$5=0,0,MIN(Cadastro_Cargas!$E$7,MAX(Cadastro_Cargas!$F$7,Perfil_Area!$F$5*RANDBETWEEN(85,115)/100))))</f>
        <v>0.27674</v>
      </c>
    </row>
    <row r="9122" ht="15.0" customHeight="1">
      <c r="A9122" s="45">
        <v>45685.125</v>
      </c>
      <c r="B9122" s="35">
        <v>3.0</v>
      </c>
      <c r="C9122" s="35" t="s">
        <v>128</v>
      </c>
      <c r="D9122" s="41" t="s">
        <v>56</v>
      </c>
      <c r="E9122" s="35" t="s">
        <v>174</v>
      </c>
      <c r="F9122" s="46">
        <f>IF(Cadastro_Cargas!$E$8=0,0,IF(Perfil_Area!$F$7=0,0,MIN(Cadastro_Cargas!$E$8,MAX(Cadastro_Cargas!$F$8,Perfil_Area!$F$7*RANDBETWEEN(85,115)/100))))</f>
        <v>0.176</v>
      </c>
    </row>
    <row r="9123" ht="15.0" customHeight="1">
      <c r="A9123" s="45">
        <v>45685.125</v>
      </c>
      <c r="B9123" s="35">
        <v>3.0</v>
      </c>
      <c r="C9123" s="35" t="s">
        <v>129</v>
      </c>
      <c r="D9123" s="36" t="s">
        <v>104</v>
      </c>
      <c r="E9123" s="35" t="s">
        <v>173</v>
      </c>
      <c r="F9123" s="46">
        <f>IF(Cadastro_Cargas!$E$9=0,0,IF(Perfil_Area!$F$10=0,0,MIN(Cadastro_Cargas!$E$9,MAX(Cadastro_Cargas!$F$9,Perfil_Area!$F$10*RANDBETWEEN(85,115)/100))))</f>
        <v>8</v>
      </c>
    </row>
    <row r="9124" ht="15.0" customHeight="1">
      <c r="A9124" s="45">
        <v>45685.125</v>
      </c>
      <c r="B9124" s="35">
        <v>3.0</v>
      </c>
      <c r="C9124" s="35" t="s">
        <v>129</v>
      </c>
      <c r="D9124" s="36" t="s">
        <v>105</v>
      </c>
      <c r="E9124" s="35" t="s">
        <v>173</v>
      </c>
      <c r="F9124" s="46">
        <f>IF(Cadastro_Cargas!$E$10=0,0,IF(Perfil_Area!$F$12=0,0,MIN(Cadastro_Cargas!$E$10,MAX(Cadastro_Cargas!$F$10,Perfil_Area!$F$12*RANDBETWEEN(85,115)/100))))</f>
        <v>0</v>
      </c>
    </row>
    <row r="9125" ht="15.0" customHeight="1">
      <c r="A9125" s="45">
        <v>45685.125</v>
      </c>
      <c r="B9125" s="35">
        <v>3.0</v>
      </c>
      <c r="C9125" s="35" t="s">
        <v>129</v>
      </c>
      <c r="D9125" s="36" t="s">
        <v>106</v>
      </c>
      <c r="E9125" s="35" t="s">
        <v>173</v>
      </c>
      <c r="F9125" s="46">
        <f>IF(Cadastro_Cargas!$E$11=0,0,IF(Perfil_Area!$F$14=0,0,MIN(Cadastro_Cargas!$E$11,MAX(Cadastro_Cargas!$F$11,Perfil_Area!$F$14*RANDBETWEEN(85,115)/100))))</f>
        <v>2.317925706</v>
      </c>
    </row>
    <row r="9126" ht="15.0" customHeight="1">
      <c r="A9126" s="45">
        <v>45685.125</v>
      </c>
      <c r="B9126" s="35">
        <v>3.0</v>
      </c>
      <c r="C9126" s="35" t="s">
        <v>129</v>
      </c>
      <c r="D9126" s="36" t="s">
        <v>107</v>
      </c>
      <c r="E9126" s="35" t="s">
        <v>173</v>
      </c>
      <c r="F9126" s="46">
        <f>IF(Cadastro_Cargas!$E$12=0,0,IF(Perfil_Area!$F$16=0,0,MIN(Cadastro_Cargas!$E$12,MAX(Cadastro_Cargas!$F$12,Perfil_Area!$F$16*RANDBETWEEN(85,115)/100))))</f>
        <v>0.19</v>
      </c>
    </row>
    <row r="9127" ht="15.0" customHeight="1">
      <c r="A9127" s="45">
        <v>45685.125</v>
      </c>
      <c r="B9127" s="35">
        <v>3.0</v>
      </c>
      <c r="C9127" s="35" t="s">
        <v>129</v>
      </c>
      <c r="D9127" s="39" t="s">
        <v>31</v>
      </c>
      <c r="E9127" s="35" t="s">
        <v>174</v>
      </c>
      <c r="F9127" s="46">
        <f>IF(Cadastro_Cargas!$E$13=0,0,IF(Perfil_Area!$F$4=0,0,MIN(Cadastro_Cargas!$E$13,MAX(Cadastro_Cargas!$F$13,Perfil_Area!$F$4*RANDBETWEEN(85,115)/100))))</f>
        <v>1.1175</v>
      </c>
    </row>
    <row r="9128" ht="15.0" customHeight="1">
      <c r="A9128" s="45">
        <v>45685.125</v>
      </c>
      <c r="B9128" s="35">
        <v>3.0</v>
      </c>
      <c r="C9128" s="35" t="s">
        <v>129</v>
      </c>
      <c r="D9128" s="40" t="s">
        <v>44</v>
      </c>
      <c r="E9128" s="35" t="s">
        <v>174</v>
      </c>
      <c r="F9128" s="46">
        <f>IF(Cadastro_Cargas!$E$14=0,0,IF(Perfil_Area!$F$6=0,0,MIN(Cadastro_Cargas!$E$14,MAX(Cadastro_Cargas!$F$14,Perfil_Area!$F$6*RANDBETWEEN(85,115)/100))))</f>
        <v>0.36248</v>
      </c>
    </row>
    <row r="9129" ht="15.0" customHeight="1">
      <c r="A9129" s="45">
        <v>45685.125</v>
      </c>
      <c r="B9129" s="35">
        <v>3.0</v>
      </c>
      <c r="C9129" s="35" t="s">
        <v>129</v>
      </c>
      <c r="D9129" s="41" t="s">
        <v>56</v>
      </c>
      <c r="E9129" s="35" t="s">
        <v>174</v>
      </c>
      <c r="F9129" s="46">
        <f>IF(Cadastro_Cargas!$E$15=0,0,IF(Perfil_Area!$F$8=0,0,MIN(Cadastro_Cargas!$E$15,MAX(Cadastro_Cargas!$F$15,Perfil_Area!$F$8*RANDBETWEEN(85,115)/100))))</f>
        <v>0.336</v>
      </c>
    </row>
    <row r="9130" ht="15.0" customHeight="1">
      <c r="A9130" s="45">
        <v>45685.1666666667</v>
      </c>
      <c r="B9130" s="35">
        <v>4.0</v>
      </c>
      <c r="C9130" s="35" t="s">
        <v>128</v>
      </c>
      <c r="D9130" s="36" t="s">
        <v>104</v>
      </c>
      <c r="E9130" s="35" t="s">
        <v>173</v>
      </c>
      <c r="F9130" s="46">
        <f>IF(Cadastro_Cargas!$E$2=0,0,IF(Perfil_Area!$G$9=0,0,MIN(Cadastro_Cargas!$E$2,MAX(Cadastro_Cargas!$F$2,Perfil_Area!$G$9*RANDBETWEEN(85,115)/100))))</f>
        <v>3.88</v>
      </c>
    </row>
    <row r="9131" ht="15.0" customHeight="1">
      <c r="A9131" s="45">
        <v>45685.1666666667</v>
      </c>
      <c r="B9131" s="35">
        <v>4.0</v>
      </c>
      <c r="C9131" s="35" t="s">
        <v>128</v>
      </c>
      <c r="D9131" s="36" t="s">
        <v>105</v>
      </c>
      <c r="E9131" s="35" t="s">
        <v>173</v>
      </c>
      <c r="F9131" s="46">
        <f>IF(Cadastro_Cargas!$E$3=0,0,IF(Perfil_Area!$G$11=0,0,MIN(Cadastro_Cargas!$E$3,MAX(Cadastro_Cargas!$F$3,Perfil_Area!$G$11*RANDBETWEEN(85,115)/100))))</f>
        <v>0</v>
      </c>
    </row>
    <row r="9132" ht="15.0" customHeight="1">
      <c r="A9132" s="45">
        <v>45685.1666666667</v>
      </c>
      <c r="B9132" s="35">
        <v>4.0</v>
      </c>
      <c r="C9132" s="35" t="s">
        <v>128</v>
      </c>
      <c r="D9132" s="36" t="s">
        <v>106</v>
      </c>
      <c r="E9132" s="35" t="s">
        <v>173</v>
      </c>
      <c r="F9132" s="46">
        <f>IF(Cadastro_Cargas!$E$4=0,0,IF(Perfil_Area!$G$13=0,0,MIN(Cadastro_Cargas!$E$4,MAX(Cadastro_Cargas!$F$4,Perfil_Area!$G$13*RANDBETWEEN(85,115)/100))))</f>
        <v>0</v>
      </c>
    </row>
    <row r="9133" ht="15.0" customHeight="1">
      <c r="A9133" s="45">
        <v>45685.1666666667</v>
      </c>
      <c r="B9133" s="35">
        <v>4.0</v>
      </c>
      <c r="C9133" s="35" t="s">
        <v>128</v>
      </c>
      <c r="D9133" s="36" t="s">
        <v>107</v>
      </c>
      <c r="E9133" s="35" t="s">
        <v>173</v>
      </c>
      <c r="F9133" s="46">
        <f>IF(Cadastro_Cargas!$E$5=0,0,IF(Perfil_Area!$G$15=0,0,MIN(Cadastro_Cargas!$E$5,MAX(Cadastro_Cargas!$F$5,Perfil_Area!$G$15*RANDBETWEEN(85,115)/100))))</f>
        <v>0.2</v>
      </c>
    </row>
    <row r="9134" ht="15.0" customHeight="1">
      <c r="A9134" s="45">
        <v>45685.1666666667</v>
      </c>
      <c r="B9134" s="35">
        <v>4.0</v>
      </c>
      <c r="C9134" s="35" t="s">
        <v>128</v>
      </c>
      <c r="D9134" s="39" t="s">
        <v>31</v>
      </c>
      <c r="E9134" s="35" t="s">
        <v>174</v>
      </c>
      <c r="F9134" s="46">
        <f>IF(Cadastro_Cargas!$E$6=0,0,IF(Perfil_Area!$G$3=0,0,MIN(Cadastro_Cargas!$E$6,MAX(Cadastro_Cargas!$F$6,Perfil_Area!$G$3*RANDBETWEEN(85,115)/100))))</f>
        <v>0.606</v>
      </c>
    </row>
    <row r="9135" ht="15.0" customHeight="1">
      <c r="A9135" s="45">
        <v>45685.1666666667</v>
      </c>
      <c r="B9135" s="35">
        <v>4.0</v>
      </c>
      <c r="C9135" s="35" t="s">
        <v>128</v>
      </c>
      <c r="D9135" s="40" t="s">
        <v>44</v>
      </c>
      <c r="E9135" s="35" t="s">
        <v>174</v>
      </c>
      <c r="F9135" s="46">
        <f>IF(Cadastro_Cargas!$E$7=0,0,IF(Perfil_Area!$G$5=0,0,MIN(Cadastro_Cargas!$E$7,MAX(Cadastro_Cargas!$F$7,Perfil_Area!$G$5*RANDBETWEEN(85,115)/100))))</f>
        <v>0.30414</v>
      </c>
    </row>
    <row r="9136" ht="15.0" customHeight="1">
      <c r="A9136" s="45">
        <v>45685.1666666667</v>
      </c>
      <c r="B9136" s="35">
        <v>4.0</v>
      </c>
      <c r="C9136" s="35" t="s">
        <v>128</v>
      </c>
      <c r="D9136" s="41" t="s">
        <v>56</v>
      </c>
      <c r="E9136" s="35" t="s">
        <v>174</v>
      </c>
      <c r="F9136" s="46">
        <f>IF(Cadastro_Cargas!$E$8=0,0,IF(Perfil_Area!$G$7=0,0,MIN(Cadastro_Cargas!$E$8,MAX(Cadastro_Cargas!$F$8,Perfil_Area!$G$7*RANDBETWEEN(85,115)/100))))</f>
        <v>0.15484</v>
      </c>
    </row>
    <row r="9137" ht="15.0" customHeight="1">
      <c r="A9137" s="45">
        <v>45685.1666666667</v>
      </c>
      <c r="B9137" s="35">
        <v>4.0</v>
      </c>
      <c r="C9137" s="35" t="s">
        <v>129</v>
      </c>
      <c r="D9137" s="36" t="s">
        <v>104</v>
      </c>
      <c r="E9137" s="35" t="s">
        <v>173</v>
      </c>
      <c r="F9137" s="46">
        <f>IF(Cadastro_Cargas!$E$9=0,0,IF(Perfil_Area!$G$10=0,0,MIN(Cadastro_Cargas!$E$9,MAX(Cadastro_Cargas!$F$9,Perfil_Area!$G$10*RANDBETWEEN(85,115)/100))))</f>
        <v>8</v>
      </c>
    </row>
    <row r="9138" ht="15.0" customHeight="1">
      <c r="A9138" s="45">
        <v>45685.1666666667</v>
      </c>
      <c r="B9138" s="35">
        <v>4.0</v>
      </c>
      <c r="C9138" s="35" t="s">
        <v>129</v>
      </c>
      <c r="D9138" s="36" t="s">
        <v>105</v>
      </c>
      <c r="E9138" s="35" t="s">
        <v>173</v>
      </c>
      <c r="F9138" s="46">
        <f>IF(Cadastro_Cargas!$E$10=0,0,IF(Perfil_Area!$G$12=0,0,MIN(Cadastro_Cargas!$E$10,MAX(Cadastro_Cargas!$F$10,Perfil_Area!$G$12*RANDBETWEEN(85,115)/100))))</f>
        <v>0</v>
      </c>
    </row>
    <row r="9139" ht="15.0" customHeight="1">
      <c r="A9139" s="45">
        <v>45685.1666666667</v>
      </c>
      <c r="B9139" s="35">
        <v>4.0</v>
      </c>
      <c r="C9139" s="35" t="s">
        <v>129</v>
      </c>
      <c r="D9139" s="36" t="s">
        <v>106</v>
      </c>
      <c r="E9139" s="35" t="s">
        <v>173</v>
      </c>
      <c r="F9139" s="46">
        <f>IF(Cadastro_Cargas!$E$11=0,0,IF(Perfil_Area!$G$14=0,0,MIN(Cadastro_Cargas!$E$11,MAX(Cadastro_Cargas!$F$11,Perfil_Area!$G$14*RANDBETWEEN(85,115)/100))))</f>
        <v>2.081777117</v>
      </c>
    </row>
    <row r="9140" ht="15.0" customHeight="1">
      <c r="A9140" s="45">
        <v>45685.1666666667</v>
      </c>
      <c r="B9140" s="35">
        <v>4.0</v>
      </c>
      <c r="C9140" s="35" t="s">
        <v>129</v>
      </c>
      <c r="D9140" s="36" t="s">
        <v>107</v>
      </c>
      <c r="E9140" s="35" t="s">
        <v>173</v>
      </c>
      <c r="F9140" s="46">
        <f>IF(Cadastro_Cargas!$E$12=0,0,IF(Perfil_Area!$G$16=0,0,MIN(Cadastro_Cargas!$E$12,MAX(Cadastro_Cargas!$F$12,Perfil_Area!$G$16*RANDBETWEEN(85,115)/100))))</f>
        <v>0.174</v>
      </c>
    </row>
    <row r="9141" ht="15.0" customHeight="1">
      <c r="A9141" s="45">
        <v>45685.1666666667</v>
      </c>
      <c r="B9141" s="35">
        <v>4.0</v>
      </c>
      <c r="C9141" s="35" t="s">
        <v>129</v>
      </c>
      <c r="D9141" s="39" t="s">
        <v>31</v>
      </c>
      <c r="E9141" s="35" t="s">
        <v>174</v>
      </c>
      <c r="F9141" s="46">
        <f>IF(Cadastro_Cargas!$E$13=0,0,IF(Perfil_Area!$G$4=0,0,MIN(Cadastro_Cargas!$E$13,MAX(Cadastro_Cargas!$F$13,Perfil_Area!$G$4*RANDBETWEEN(85,115)/100))))</f>
        <v>1.1175</v>
      </c>
    </row>
    <row r="9142" ht="15.0" customHeight="1">
      <c r="A9142" s="45">
        <v>45685.1666666667</v>
      </c>
      <c r="B9142" s="35">
        <v>4.0</v>
      </c>
      <c r="C9142" s="35" t="s">
        <v>129</v>
      </c>
      <c r="D9142" s="40" t="s">
        <v>44</v>
      </c>
      <c r="E9142" s="35" t="s">
        <v>174</v>
      </c>
      <c r="F9142" s="46">
        <f>IF(Cadastro_Cargas!$E$14=0,0,IF(Perfil_Area!$G$6=0,0,MIN(Cadastro_Cargas!$E$14,MAX(Cadastro_Cargas!$F$14,Perfil_Area!$G$6*RANDBETWEEN(85,115)/100))))</f>
        <v>0.34672</v>
      </c>
    </row>
    <row r="9143" ht="15.0" customHeight="1">
      <c r="A9143" s="45">
        <v>45685.1666666667</v>
      </c>
      <c r="B9143" s="35">
        <v>4.0</v>
      </c>
      <c r="C9143" s="35" t="s">
        <v>129</v>
      </c>
      <c r="D9143" s="41" t="s">
        <v>56</v>
      </c>
      <c r="E9143" s="35" t="s">
        <v>174</v>
      </c>
      <c r="F9143" s="46">
        <f>IF(Cadastro_Cargas!$E$15=0,0,IF(Perfil_Area!$G$8=0,0,MIN(Cadastro_Cargas!$E$15,MAX(Cadastro_Cargas!$F$15,Perfil_Area!$G$8*RANDBETWEEN(85,115)/100))))</f>
        <v>0.28152</v>
      </c>
    </row>
    <row r="9144" ht="15.0" customHeight="1">
      <c r="A9144" s="45">
        <v>45685.2083333333</v>
      </c>
      <c r="B9144" s="35">
        <v>5.0</v>
      </c>
      <c r="C9144" s="35" t="s">
        <v>128</v>
      </c>
      <c r="D9144" s="36" t="s">
        <v>104</v>
      </c>
      <c r="E9144" s="35" t="s">
        <v>173</v>
      </c>
      <c r="F9144" s="46">
        <f>IF(Cadastro_Cargas!$E$2=0,0,IF(Perfil_Area!$H$9=0,0,MIN(Cadastro_Cargas!$E$2,MAX(Cadastro_Cargas!$F$2,Perfil_Area!$H$9*RANDBETWEEN(85,115)/100))))</f>
        <v>0</v>
      </c>
    </row>
    <row r="9145" ht="15.0" customHeight="1">
      <c r="A9145" s="45">
        <v>45685.2083333333</v>
      </c>
      <c r="B9145" s="35">
        <v>5.0</v>
      </c>
      <c r="C9145" s="35" t="s">
        <v>128</v>
      </c>
      <c r="D9145" s="36" t="s">
        <v>105</v>
      </c>
      <c r="E9145" s="35" t="s">
        <v>173</v>
      </c>
      <c r="F9145" s="46">
        <f>IF(Cadastro_Cargas!$E$3=0,0,IF(Perfil_Area!$H$11=0,0,MIN(Cadastro_Cargas!$E$3,MAX(Cadastro_Cargas!$F$3,Perfil_Area!$H$11*RANDBETWEEN(85,115)/100))))</f>
        <v>0</v>
      </c>
    </row>
    <row r="9146" ht="15.0" customHeight="1">
      <c r="A9146" s="45">
        <v>45685.2083333333</v>
      </c>
      <c r="B9146" s="35">
        <v>5.0</v>
      </c>
      <c r="C9146" s="35" t="s">
        <v>128</v>
      </c>
      <c r="D9146" s="36" t="s">
        <v>106</v>
      </c>
      <c r="E9146" s="35" t="s">
        <v>173</v>
      </c>
      <c r="F9146" s="46">
        <f>IF(Cadastro_Cargas!$E$4=0,0,IF(Perfil_Area!$H$13=0,0,MIN(Cadastro_Cargas!$E$4,MAX(Cadastro_Cargas!$F$4,Perfil_Area!$H$13*RANDBETWEEN(85,115)/100))))</f>
        <v>0</v>
      </c>
    </row>
    <row r="9147" ht="15.0" customHeight="1">
      <c r="A9147" s="45">
        <v>45685.2083333333</v>
      </c>
      <c r="B9147" s="35">
        <v>5.0</v>
      </c>
      <c r="C9147" s="35" t="s">
        <v>128</v>
      </c>
      <c r="D9147" s="36" t="s">
        <v>107</v>
      </c>
      <c r="E9147" s="35" t="s">
        <v>173</v>
      </c>
      <c r="F9147" s="46">
        <f>IF(Cadastro_Cargas!$E$5=0,0,IF(Perfil_Area!$H$15=0,0,MIN(Cadastro_Cargas!$E$5,MAX(Cadastro_Cargas!$F$5,Perfil_Area!$H$15*RANDBETWEEN(85,115)/100))))</f>
        <v>0.17</v>
      </c>
    </row>
    <row r="9148" ht="15.0" customHeight="1">
      <c r="A9148" s="45">
        <v>45685.2083333333</v>
      </c>
      <c r="B9148" s="35">
        <v>5.0</v>
      </c>
      <c r="C9148" s="35" t="s">
        <v>128</v>
      </c>
      <c r="D9148" s="39" t="s">
        <v>31</v>
      </c>
      <c r="E9148" s="35" t="s">
        <v>174</v>
      </c>
      <c r="F9148" s="46">
        <f>IF(Cadastro_Cargas!$E$6=0,0,IF(Perfil_Area!$H$3=0,0,MIN(Cadastro_Cargas!$E$6,MAX(Cadastro_Cargas!$F$6,Perfil_Area!$H$3*RANDBETWEEN(85,115)/100))))</f>
        <v>0.606</v>
      </c>
    </row>
    <row r="9149" ht="15.0" customHeight="1">
      <c r="A9149" s="45">
        <v>45685.2083333333</v>
      </c>
      <c r="B9149" s="35">
        <v>5.0</v>
      </c>
      <c r="C9149" s="35" t="s">
        <v>128</v>
      </c>
      <c r="D9149" s="40" t="s">
        <v>44</v>
      </c>
      <c r="E9149" s="35" t="s">
        <v>174</v>
      </c>
      <c r="F9149" s="46">
        <f>IF(Cadastro_Cargas!$E$7=0,0,IF(Perfil_Area!$H$5=0,0,MIN(Cadastro_Cargas!$E$7,MAX(Cadastro_Cargas!$F$7,Perfil_Area!$H$5*RANDBETWEEN(85,115)/100))))</f>
        <v>0.354</v>
      </c>
    </row>
    <row r="9150" ht="15.0" customHeight="1">
      <c r="A9150" s="45">
        <v>45685.2083333333</v>
      </c>
      <c r="B9150" s="35">
        <v>5.0</v>
      </c>
      <c r="C9150" s="35" t="s">
        <v>128</v>
      </c>
      <c r="D9150" s="41" t="s">
        <v>56</v>
      </c>
      <c r="E9150" s="35" t="s">
        <v>174</v>
      </c>
      <c r="F9150" s="46">
        <f>IF(Cadastro_Cargas!$E$8=0,0,IF(Perfil_Area!$H$7=0,0,MIN(Cadastro_Cargas!$E$8,MAX(Cadastro_Cargas!$F$8,Perfil_Area!$H$7*RANDBETWEEN(85,115)/100))))</f>
        <v>0.114</v>
      </c>
    </row>
    <row r="9151" ht="15.0" customHeight="1">
      <c r="A9151" s="45">
        <v>45685.2083333333</v>
      </c>
      <c r="B9151" s="35">
        <v>5.0</v>
      </c>
      <c r="C9151" s="35" t="s">
        <v>129</v>
      </c>
      <c r="D9151" s="36" t="s">
        <v>104</v>
      </c>
      <c r="E9151" s="35" t="s">
        <v>173</v>
      </c>
      <c r="F9151" s="46">
        <f>IF(Cadastro_Cargas!$E$9=0,0,IF(Perfil_Area!$H$10=0,0,MIN(Cadastro_Cargas!$E$9,MAX(Cadastro_Cargas!$F$9,Perfil_Area!$H$10*RANDBETWEEN(85,115)/100))))</f>
        <v>0</v>
      </c>
    </row>
    <row r="9152" ht="15.0" customHeight="1">
      <c r="A9152" s="45">
        <v>45685.2083333333</v>
      </c>
      <c r="B9152" s="35">
        <v>5.0</v>
      </c>
      <c r="C9152" s="35" t="s">
        <v>129</v>
      </c>
      <c r="D9152" s="36" t="s">
        <v>105</v>
      </c>
      <c r="E9152" s="35" t="s">
        <v>173</v>
      </c>
      <c r="F9152" s="46">
        <f>IF(Cadastro_Cargas!$E$10=0,0,IF(Perfil_Area!$H$12=0,0,MIN(Cadastro_Cargas!$E$10,MAX(Cadastro_Cargas!$F$10,Perfil_Area!$H$12*RANDBETWEEN(85,115)/100))))</f>
        <v>0</v>
      </c>
    </row>
    <row r="9153" ht="15.0" customHeight="1">
      <c r="A9153" s="45">
        <v>45685.2083333333</v>
      </c>
      <c r="B9153" s="35">
        <v>5.0</v>
      </c>
      <c r="C9153" s="35" t="s">
        <v>129</v>
      </c>
      <c r="D9153" s="36" t="s">
        <v>106</v>
      </c>
      <c r="E9153" s="35" t="s">
        <v>173</v>
      </c>
      <c r="F9153" s="46">
        <f>IF(Cadastro_Cargas!$E$11=0,0,IF(Perfil_Area!$H$14=0,0,MIN(Cadastro_Cargas!$E$11,MAX(Cadastro_Cargas!$F$11,Perfil_Area!$H$14*RANDBETWEEN(85,115)/100))))</f>
        <v>2.367013373</v>
      </c>
    </row>
    <row r="9154" ht="15.0" customHeight="1">
      <c r="A9154" s="45">
        <v>45685.2083333333</v>
      </c>
      <c r="B9154" s="35">
        <v>5.0</v>
      </c>
      <c r="C9154" s="35" t="s">
        <v>129</v>
      </c>
      <c r="D9154" s="36" t="s">
        <v>107</v>
      </c>
      <c r="E9154" s="35" t="s">
        <v>173</v>
      </c>
      <c r="F9154" s="46">
        <f>IF(Cadastro_Cargas!$E$12=0,0,IF(Perfil_Area!$H$16=0,0,MIN(Cadastro_Cargas!$E$12,MAX(Cadastro_Cargas!$F$12,Perfil_Area!$H$16*RANDBETWEEN(85,115)/100))))</f>
        <v>0.194</v>
      </c>
    </row>
    <row r="9155" ht="15.0" customHeight="1">
      <c r="A9155" s="45">
        <v>45685.2083333333</v>
      </c>
      <c r="B9155" s="35">
        <v>5.0</v>
      </c>
      <c r="C9155" s="35" t="s">
        <v>129</v>
      </c>
      <c r="D9155" s="39" t="s">
        <v>31</v>
      </c>
      <c r="E9155" s="35" t="s">
        <v>174</v>
      </c>
      <c r="F9155" s="46">
        <f>IF(Cadastro_Cargas!$E$13=0,0,IF(Perfil_Area!$H$4=0,0,MIN(Cadastro_Cargas!$E$13,MAX(Cadastro_Cargas!$F$13,Perfil_Area!$H$4*RANDBETWEEN(85,115)/100))))</f>
        <v>1.1175</v>
      </c>
    </row>
    <row r="9156" ht="15.0" customHeight="1">
      <c r="A9156" s="45">
        <v>45685.2083333333</v>
      </c>
      <c r="B9156" s="35">
        <v>5.0</v>
      </c>
      <c r="C9156" s="35" t="s">
        <v>129</v>
      </c>
      <c r="D9156" s="40" t="s">
        <v>44</v>
      </c>
      <c r="E9156" s="35" t="s">
        <v>174</v>
      </c>
      <c r="F9156" s="46">
        <f>IF(Cadastro_Cargas!$E$14=0,0,IF(Perfil_Area!$H$6=0,0,MIN(Cadastro_Cargas!$E$14,MAX(Cadastro_Cargas!$F$14,Perfil_Area!$H$6*RANDBETWEEN(85,115)/100))))</f>
        <v>0.514</v>
      </c>
    </row>
    <row r="9157" ht="15.0" customHeight="1">
      <c r="A9157" s="45">
        <v>45685.2083333333</v>
      </c>
      <c r="B9157" s="35">
        <v>5.0</v>
      </c>
      <c r="C9157" s="35" t="s">
        <v>129</v>
      </c>
      <c r="D9157" s="41" t="s">
        <v>56</v>
      </c>
      <c r="E9157" s="35" t="s">
        <v>174</v>
      </c>
      <c r="F9157" s="46">
        <f>IF(Cadastro_Cargas!$E$15=0,0,IF(Perfil_Area!$H$8=0,0,MIN(Cadastro_Cargas!$E$15,MAX(Cadastro_Cargas!$F$15,Perfil_Area!$H$8*RANDBETWEEN(85,115)/100))))</f>
        <v>0.20646</v>
      </c>
    </row>
    <row r="9158" ht="15.0" customHeight="1">
      <c r="A9158" s="45">
        <v>45685.25</v>
      </c>
      <c r="B9158" s="35">
        <v>6.0</v>
      </c>
      <c r="C9158" s="35" t="s">
        <v>128</v>
      </c>
      <c r="D9158" s="36" t="s">
        <v>104</v>
      </c>
      <c r="E9158" s="35" t="s">
        <v>173</v>
      </c>
      <c r="F9158" s="46">
        <f>IF(Cadastro_Cargas!$E$2=0,0,IF(Perfil_Area!$I$9=0,0,MIN(Cadastro_Cargas!$E$2,MAX(Cadastro_Cargas!$F$2,Perfil_Area!$I$9*RANDBETWEEN(85,115)/100))))</f>
        <v>0</v>
      </c>
    </row>
    <row r="9159" ht="15.0" customHeight="1">
      <c r="A9159" s="45">
        <v>45685.25</v>
      </c>
      <c r="B9159" s="35">
        <v>6.0</v>
      </c>
      <c r="C9159" s="35" t="s">
        <v>128</v>
      </c>
      <c r="D9159" s="36" t="s">
        <v>105</v>
      </c>
      <c r="E9159" s="35" t="s">
        <v>173</v>
      </c>
      <c r="F9159" s="46">
        <f>IF(Cadastro_Cargas!$E$3=0,0,IF(Perfil_Area!$I$11=0,0,MIN(Cadastro_Cargas!$E$3,MAX(Cadastro_Cargas!$F$3,Perfil_Area!$I$11*RANDBETWEEN(85,115)/100))))</f>
        <v>0</v>
      </c>
    </row>
    <row r="9160" ht="15.0" customHeight="1">
      <c r="A9160" s="45">
        <v>45685.25</v>
      </c>
      <c r="B9160" s="35">
        <v>6.0</v>
      </c>
      <c r="C9160" s="35" t="s">
        <v>128</v>
      </c>
      <c r="D9160" s="36" t="s">
        <v>106</v>
      </c>
      <c r="E9160" s="35" t="s">
        <v>173</v>
      </c>
      <c r="F9160" s="46">
        <f>IF(Cadastro_Cargas!$E$4=0,0,IF(Perfil_Area!$I$13=0,0,MIN(Cadastro_Cargas!$E$4,MAX(Cadastro_Cargas!$F$4,Perfil_Area!$I$13*RANDBETWEEN(85,115)/100))))</f>
        <v>0</v>
      </c>
    </row>
    <row r="9161" ht="15.0" customHeight="1">
      <c r="A9161" s="45">
        <v>45685.25</v>
      </c>
      <c r="B9161" s="35">
        <v>6.0</v>
      </c>
      <c r="C9161" s="35" t="s">
        <v>128</v>
      </c>
      <c r="D9161" s="36" t="s">
        <v>107</v>
      </c>
      <c r="E9161" s="35" t="s">
        <v>173</v>
      </c>
      <c r="F9161" s="46">
        <f>IF(Cadastro_Cargas!$E$5=0,0,IF(Perfil_Area!$I$15=0,0,MIN(Cadastro_Cargas!$E$5,MAX(Cadastro_Cargas!$F$5,Perfil_Area!$I$15*RANDBETWEEN(85,115)/100))))</f>
        <v>0.172</v>
      </c>
    </row>
    <row r="9162" ht="15.0" customHeight="1">
      <c r="A9162" s="45">
        <v>45685.25</v>
      </c>
      <c r="B9162" s="35">
        <v>6.0</v>
      </c>
      <c r="C9162" s="35" t="s">
        <v>128</v>
      </c>
      <c r="D9162" s="39" t="s">
        <v>31</v>
      </c>
      <c r="E9162" s="35" t="s">
        <v>174</v>
      </c>
      <c r="F9162" s="46">
        <f>IF(Cadastro_Cargas!$E$6=0,0,IF(Perfil_Area!$I$3=0,0,MIN(Cadastro_Cargas!$E$6,MAX(Cadastro_Cargas!$F$6,Perfil_Area!$I$3*RANDBETWEEN(85,115)/100))))</f>
        <v>0.606</v>
      </c>
    </row>
    <row r="9163" ht="15.0" customHeight="1">
      <c r="A9163" s="45">
        <v>45685.25</v>
      </c>
      <c r="B9163" s="35">
        <v>6.0</v>
      </c>
      <c r="C9163" s="35" t="s">
        <v>128</v>
      </c>
      <c r="D9163" s="40" t="s">
        <v>44</v>
      </c>
      <c r="E9163" s="35" t="s">
        <v>174</v>
      </c>
      <c r="F9163" s="46">
        <f>IF(Cadastro_Cargas!$E$7=0,0,IF(Perfil_Area!$I$5=0,0,MIN(Cadastro_Cargas!$E$7,MAX(Cadastro_Cargas!$F$7,Perfil_Area!$I$5*RANDBETWEEN(85,115)/100))))</f>
        <v>0.354</v>
      </c>
    </row>
    <row r="9164" ht="15.0" customHeight="1">
      <c r="A9164" s="45">
        <v>45685.25</v>
      </c>
      <c r="B9164" s="35">
        <v>6.0</v>
      </c>
      <c r="C9164" s="35" t="s">
        <v>128</v>
      </c>
      <c r="D9164" s="41" t="s">
        <v>56</v>
      </c>
      <c r="E9164" s="35" t="s">
        <v>174</v>
      </c>
      <c r="F9164" s="46">
        <f>IF(Cadastro_Cargas!$E$8=0,0,IF(Perfil_Area!$I$7=0,0,MIN(Cadastro_Cargas!$E$8,MAX(Cadastro_Cargas!$F$8,Perfil_Area!$I$7*RANDBETWEEN(85,115)/100))))</f>
        <v>0.0528</v>
      </c>
    </row>
    <row r="9165" ht="15.0" customHeight="1">
      <c r="A9165" s="45">
        <v>45685.25</v>
      </c>
      <c r="B9165" s="35">
        <v>6.0</v>
      </c>
      <c r="C9165" s="35" t="s">
        <v>129</v>
      </c>
      <c r="D9165" s="36" t="s">
        <v>104</v>
      </c>
      <c r="E9165" s="35" t="s">
        <v>173</v>
      </c>
      <c r="F9165" s="46">
        <f>IF(Cadastro_Cargas!$E$9=0,0,IF(Perfil_Area!$I$10=0,0,MIN(Cadastro_Cargas!$E$9,MAX(Cadastro_Cargas!$F$9,Perfil_Area!$I$10*RANDBETWEEN(85,115)/100))))</f>
        <v>0</v>
      </c>
    </row>
    <row r="9166" ht="15.0" customHeight="1">
      <c r="A9166" s="45">
        <v>45685.25</v>
      </c>
      <c r="B9166" s="35">
        <v>6.0</v>
      </c>
      <c r="C9166" s="35" t="s">
        <v>129</v>
      </c>
      <c r="D9166" s="36" t="s">
        <v>105</v>
      </c>
      <c r="E9166" s="35" t="s">
        <v>173</v>
      </c>
      <c r="F9166" s="46">
        <f>IF(Cadastro_Cargas!$E$10=0,0,IF(Perfil_Area!$I$12=0,0,MIN(Cadastro_Cargas!$E$10,MAX(Cadastro_Cargas!$F$10,Perfil_Area!$I$12*RANDBETWEEN(85,115)/100))))</f>
        <v>0</v>
      </c>
    </row>
    <row r="9167" ht="15.0" customHeight="1">
      <c r="A9167" s="45">
        <v>45685.25</v>
      </c>
      <c r="B9167" s="35">
        <v>6.0</v>
      </c>
      <c r="C9167" s="35" t="s">
        <v>129</v>
      </c>
      <c r="D9167" s="36" t="s">
        <v>106</v>
      </c>
      <c r="E9167" s="35" t="s">
        <v>173</v>
      </c>
      <c r="F9167" s="46">
        <f>IF(Cadastro_Cargas!$E$11=0,0,IF(Perfil_Area!$I$14=0,0,MIN(Cadastro_Cargas!$E$11,MAX(Cadastro_Cargas!$F$11,Perfil_Area!$I$14*RANDBETWEEN(85,115)/100))))</f>
        <v>2.186398217</v>
      </c>
    </row>
    <row r="9168" ht="15.0" customHeight="1">
      <c r="A9168" s="45">
        <v>45685.25</v>
      </c>
      <c r="B9168" s="35">
        <v>6.0</v>
      </c>
      <c r="C9168" s="35" t="s">
        <v>129</v>
      </c>
      <c r="D9168" s="36" t="s">
        <v>107</v>
      </c>
      <c r="E9168" s="35" t="s">
        <v>173</v>
      </c>
      <c r="F9168" s="46">
        <f>IF(Cadastro_Cargas!$E$12=0,0,IF(Perfil_Area!$I$16=0,0,MIN(Cadastro_Cargas!$E$12,MAX(Cadastro_Cargas!$F$12,Perfil_Area!$I$16*RANDBETWEEN(85,115)/100))))</f>
        <v>0.17</v>
      </c>
    </row>
    <row r="9169" ht="15.0" customHeight="1">
      <c r="A9169" s="45">
        <v>45685.25</v>
      </c>
      <c r="B9169" s="35">
        <v>6.0</v>
      </c>
      <c r="C9169" s="35" t="s">
        <v>129</v>
      </c>
      <c r="D9169" s="39" t="s">
        <v>31</v>
      </c>
      <c r="E9169" s="35" t="s">
        <v>174</v>
      </c>
      <c r="F9169" s="46">
        <f>IF(Cadastro_Cargas!$E$13=0,0,IF(Perfil_Area!$I$4=0,0,MIN(Cadastro_Cargas!$E$13,MAX(Cadastro_Cargas!$F$13,Perfil_Area!$I$4*RANDBETWEEN(85,115)/100))))</f>
        <v>1.1175</v>
      </c>
    </row>
    <row r="9170" ht="15.0" customHeight="1">
      <c r="A9170" s="45">
        <v>45685.25</v>
      </c>
      <c r="B9170" s="35">
        <v>6.0</v>
      </c>
      <c r="C9170" s="35" t="s">
        <v>129</v>
      </c>
      <c r="D9170" s="40" t="s">
        <v>44</v>
      </c>
      <c r="E9170" s="35" t="s">
        <v>174</v>
      </c>
      <c r="F9170" s="46">
        <f>IF(Cadastro_Cargas!$E$14=0,0,IF(Perfil_Area!$I$6=0,0,MIN(Cadastro_Cargas!$E$14,MAX(Cadastro_Cargas!$F$14,Perfil_Area!$I$6*RANDBETWEEN(85,115)/100))))</f>
        <v>0.514</v>
      </c>
    </row>
    <row r="9171" ht="15.0" customHeight="1">
      <c r="A9171" s="45">
        <v>45685.25</v>
      </c>
      <c r="B9171" s="35">
        <v>6.0</v>
      </c>
      <c r="C9171" s="35" t="s">
        <v>129</v>
      </c>
      <c r="D9171" s="41" t="s">
        <v>56</v>
      </c>
      <c r="E9171" s="35" t="s">
        <v>174</v>
      </c>
      <c r="F9171" s="46">
        <f>IF(Cadastro_Cargas!$E$15=0,0,IF(Perfil_Area!$I$8=0,0,MIN(Cadastro_Cargas!$E$15,MAX(Cadastro_Cargas!$F$15,Perfil_Area!$I$8*RANDBETWEEN(85,115)/100))))</f>
        <v>0.1008</v>
      </c>
    </row>
    <row r="9172" ht="15.0" customHeight="1">
      <c r="A9172" s="45">
        <v>45685.2916666667</v>
      </c>
      <c r="B9172" s="35">
        <v>7.0</v>
      </c>
      <c r="C9172" s="35" t="s">
        <v>128</v>
      </c>
      <c r="D9172" s="36" t="s">
        <v>104</v>
      </c>
      <c r="E9172" s="35" t="s">
        <v>173</v>
      </c>
      <c r="F9172" s="46">
        <f>IF(Cadastro_Cargas!$E$2=0,0,IF(Perfil_Area!$J$9=0,0,MIN(Cadastro_Cargas!$E$2,MAX(Cadastro_Cargas!$F$2,Perfil_Area!$J$9*RANDBETWEEN(85,115)/100))))</f>
        <v>0</v>
      </c>
    </row>
    <row r="9173" ht="15.0" customHeight="1">
      <c r="A9173" s="45">
        <v>45685.2916666667</v>
      </c>
      <c r="B9173" s="35">
        <v>7.0</v>
      </c>
      <c r="C9173" s="35" t="s">
        <v>128</v>
      </c>
      <c r="D9173" s="36" t="s">
        <v>105</v>
      </c>
      <c r="E9173" s="35" t="s">
        <v>173</v>
      </c>
      <c r="F9173" s="46">
        <f>IF(Cadastro_Cargas!$E$3=0,0,IF(Perfil_Area!$J$11=0,0,MIN(Cadastro_Cargas!$E$3,MAX(Cadastro_Cargas!$F$3,Perfil_Area!$J$11*RANDBETWEEN(85,115)/100))))</f>
        <v>0</v>
      </c>
    </row>
    <row r="9174" ht="15.0" customHeight="1">
      <c r="A9174" s="45">
        <v>45685.2916666667</v>
      </c>
      <c r="B9174" s="35">
        <v>7.0</v>
      </c>
      <c r="C9174" s="35" t="s">
        <v>128</v>
      </c>
      <c r="D9174" s="36" t="s">
        <v>106</v>
      </c>
      <c r="E9174" s="35" t="s">
        <v>173</v>
      </c>
      <c r="F9174" s="46">
        <f>IF(Cadastro_Cargas!$E$4=0,0,IF(Perfil_Area!$J$13=0,0,MIN(Cadastro_Cargas!$E$4,MAX(Cadastro_Cargas!$F$4,Perfil_Area!$J$13*RANDBETWEEN(85,115)/100))))</f>
        <v>0</v>
      </c>
    </row>
    <row r="9175" ht="15.0" customHeight="1">
      <c r="A9175" s="45">
        <v>45685.2916666667</v>
      </c>
      <c r="B9175" s="35">
        <v>7.0</v>
      </c>
      <c r="C9175" s="35" t="s">
        <v>128</v>
      </c>
      <c r="D9175" s="36" t="s">
        <v>107</v>
      </c>
      <c r="E9175" s="35" t="s">
        <v>173</v>
      </c>
      <c r="F9175" s="46">
        <f>IF(Cadastro_Cargas!$E$5=0,0,IF(Perfil_Area!$J$15=0,0,MIN(Cadastro_Cargas!$E$5,MAX(Cadastro_Cargas!$F$5,Perfil_Area!$J$15*RANDBETWEEN(85,115)/100))))</f>
        <v>0.2</v>
      </c>
    </row>
    <row r="9176" ht="15.0" customHeight="1">
      <c r="A9176" s="45">
        <v>45685.2916666667</v>
      </c>
      <c r="B9176" s="35">
        <v>7.0</v>
      </c>
      <c r="C9176" s="35" t="s">
        <v>128</v>
      </c>
      <c r="D9176" s="39" t="s">
        <v>31</v>
      </c>
      <c r="E9176" s="35" t="s">
        <v>174</v>
      </c>
      <c r="F9176" s="46">
        <f>IF(Cadastro_Cargas!$E$6=0,0,IF(Perfil_Area!$J$3=0,0,MIN(Cadastro_Cargas!$E$6,MAX(Cadastro_Cargas!$F$6,Perfil_Area!$J$3*RANDBETWEEN(85,115)/100))))</f>
        <v>0.606</v>
      </c>
    </row>
    <row r="9177" ht="15.0" customHeight="1">
      <c r="A9177" s="45">
        <v>45685.2916666667</v>
      </c>
      <c r="B9177" s="35">
        <v>7.0</v>
      </c>
      <c r="C9177" s="35" t="s">
        <v>128</v>
      </c>
      <c r="D9177" s="40" t="s">
        <v>44</v>
      </c>
      <c r="E9177" s="35" t="s">
        <v>174</v>
      </c>
      <c r="F9177" s="46">
        <f>IF(Cadastro_Cargas!$E$7=0,0,IF(Perfil_Area!$J$5=0,0,MIN(Cadastro_Cargas!$E$7,MAX(Cadastro_Cargas!$F$7,Perfil_Area!$J$5*RANDBETWEEN(85,115)/100))))</f>
        <v>0.354</v>
      </c>
    </row>
    <row r="9178" ht="15.0" customHeight="1">
      <c r="A9178" s="45">
        <v>45685.2916666667</v>
      </c>
      <c r="B9178" s="35">
        <v>7.0</v>
      </c>
      <c r="C9178" s="35" t="s">
        <v>128</v>
      </c>
      <c r="D9178" s="41" t="s">
        <v>56</v>
      </c>
      <c r="E9178" s="35" t="s">
        <v>174</v>
      </c>
      <c r="F9178" s="46">
        <f>IF(Cadastro_Cargas!$E$8=0,0,IF(Perfil_Area!$J$7=0,0,MIN(Cadastro_Cargas!$E$8,MAX(Cadastro_Cargas!$F$8,Perfil_Area!$J$7*RANDBETWEEN(85,115)/100))))</f>
        <v>0</v>
      </c>
    </row>
    <row r="9179" ht="15.0" customHeight="1">
      <c r="A9179" s="45">
        <v>45685.2916666667</v>
      </c>
      <c r="B9179" s="35">
        <v>7.0</v>
      </c>
      <c r="C9179" s="35" t="s">
        <v>129</v>
      </c>
      <c r="D9179" s="36" t="s">
        <v>104</v>
      </c>
      <c r="E9179" s="35" t="s">
        <v>173</v>
      </c>
      <c r="F9179" s="46">
        <f>IF(Cadastro_Cargas!$E$9=0,0,IF(Perfil_Area!$J$10=0,0,MIN(Cadastro_Cargas!$E$9,MAX(Cadastro_Cargas!$F$9,Perfil_Area!$J$10*RANDBETWEEN(85,115)/100))))</f>
        <v>0</v>
      </c>
    </row>
    <row r="9180" ht="15.0" customHeight="1">
      <c r="A9180" s="45">
        <v>45685.2916666667</v>
      </c>
      <c r="B9180" s="35">
        <v>7.0</v>
      </c>
      <c r="C9180" s="35" t="s">
        <v>129</v>
      </c>
      <c r="D9180" s="36" t="s">
        <v>105</v>
      </c>
      <c r="E9180" s="35" t="s">
        <v>173</v>
      </c>
      <c r="F9180" s="46">
        <f>IF(Cadastro_Cargas!$E$10=0,0,IF(Perfil_Area!$J$12=0,0,MIN(Cadastro_Cargas!$E$10,MAX(Cadastro_Cargas!$F$10,Perfil_Area!$J$12*RANDBETWEEN(85,115)/100))))</f>
        <v>17.6</v>
      </c>
    </row>
    <row r="9181" ht="15.0" customHeight="1">
      <c r="A9181" s="45">
        <v>45685.2916666667</v>
      </c>
      <c r="B9181" s="35">
        <v>7.0</v>
      </c>
      <c r="C9181" s="35" t="s">
        <v>129</v>
      </c>
      <c r="D9181" s="36" t="s">
        <v>106</v>
      </c>
      <c r="E9181" s="35" t="s">
        <v>173</v>
      </c>
      <c r="F9181" s="46">
        <f>IF(Cadastro_Cargas!$E$11=0,0,IF(Perfil_Area!$J$14=0,0,MIN(Cadastro_Cargas!$E$11,MAX(Cadastro_Cargas!$F$11,Perfil_Area!$J$14*RANDBETWEEN(85,115)/100))))</f>
        <v>2.334855869</v>
      </c>
    </row>
    <row r="9182" ht="15.0" customHeight="1">
      <c r="A9182" s="45">
        <v>45685.2916666667</v>
      </c>
      <c r="B9182" s="35">
        <v>7.0</v>
      </c>
      <c r="C9182" s="35" t="s">
        <v>129</v>
      </c>
      <c r="D9182" s="36" t="s">
        <v>107</v>
      </c>
      <c r="E9182" s="35" t="s">
        <v>173</v>
      </c>
      <c r="F9182" s="46">
        <f>IF(Cadastro_Cargas!$E$12=0,0,IF(Perfil_Area!$J$16=0,0,MIN(Cadastro_Cargas!$E$12,MAX(Cadastro_Cargas!$F$12,Perfil_Area!$J$16*RANDBETWEEN(85,115)/100))))</f>
        <v>0.198</v>
      </c>
    </row>
    <row r="9183" ht="15.0" customHeight="1">
      <c r="A9183" s="45">
        <v>45685.2916666667</v>
      </c>
      <c r="B9183" s="35">
        <v>7.0</v>
      </c>
      <c r="C9183" s="35" t="s">
        <v>129</v>
      </c>
      <c r="D9183" s="39" t="s">
        <v>31</v>
      </c>
      <c r="E9183" s="35" t="s">
        <v>174</v>
      </c>
      <c r="F9183" s="46">
        <f>IF(Cadastro_Cargas!$E$13=0,0,IF(Perfil_Area!$J$4=0,0,MIN(Cadastro_Cargas!$E$13,MAX(Cadastro_Cargas!$F$13,Perfil_Area!$J$4*RANDBETWEEN(85,115)/100))))</f>
        <v>1.1175</v>
      </c>
    </row>
    <row r="9184" ht="15.0" customHeight="1">
      <c r="A9184" s="45">
        <v>45685.2916666667</v>
      </c>
      <c r="B9184" s="35">
        <v>7.0</v>
      </c>
      <c r="C9184" s="35" t="s">
        <v>129</v>
      </c>
      <c r="D9184" s="40" t="s">
        <v>44</v>
      </c>
      <c r="E9184" s="35" t="s">
        <v>174</v>
      </c>
      <c r="F9184" s="46">
        <f>IF(Cadastro_Cargas!$E$14=0,0,IF(Perfil_Area!$J$6=0,0,MIN(Cadastro_Cargas!$E$14,MAX(Cadastro_Cargas!$F$14,Perfil_Area!$J$6*RANDBETWEEN(85,115)/100))))</f>
        <v>0.514</v>
      </c>
    </row>
    <row r="9185" ht="15.0" customHeight="1">
      <c r="A9185" s="45">
        <v>45685.2916666667</v>
      </c>
      <c r="B9185" s="35">
        <v>7.0</v>
      </c>
      <c r="C9185" s="35" t="s">
        <v>129</v>
      </c>
      <c r="D9185" s="41" t="s">
        <v>56</v>
      </c>
      <c r="E9185" s="35" t="s">
        <v>174</v>
      </c>
      <c r="F9185" s="46">
        <f>IF(Cadastro_Cargas!$E$15=0,0,IF(Perfil_Area!$J$8=0,0,MIN(Cadastro_Cargas!$E$15,MAX(Cadastro_Cargas!$F$15,Perfil_Area!$J$8*RANDBETWEEN(85,115)/100))))</f>
        <v>0</v>
      </c>
    </row>
    <row r="9186" ht="15.0" customHeight="1">
      <c r="A9186" s="45">
        <v>45685.3333333333</v>
      </c>
      <c r="B9186" s="35">
        <v>8.0</v>
      </c>
      <c r="C9186" s="35" t="s">
        <v>128</v>
      </c>
      <c r="D9186" s="36" t="s">
        <v>104</v>
      </c>
      <c r="E9186" s="35" t="s">
        <v>173</v>
      </c>
      <c r="F9186" s="46">
        <f>IF(Cadastro_Cargas!$E$2=0,0,IF(Perfil_Area!$K$9=0,0,MIN(Cadastro_Cargas!$E$2,MAX(Cadastro_Cargas!$F$2,Perfil_Area!$K$9*RANDBETWEEN(85,115)/100))))</f>
        <v>0</v>
      </c>
    </row>
    <row r="9187" ht="15.0" customHeight="1">
      <c r="A9187" s="45">
        <v>45685.3333333333</v>
      </c>
      <c r="B9187" s="35">
        <v>8.0</v>
      </c>
      <c r="C9187" s="35" t="s">
        <v>128</v>
      </c>
      <c r="D9187" s="36" t="s">
        <v>105</v>
      </c>
      <c r="E9187" s="35" t="s">
        <v>173</v>
      </c>
      <c r="F9187" s="46">
        <f>IF(Cadastro_Cargas!$E$3=0,0,IF(Perfil_Area!$K$11=0,0,MIN(Cadastro_Cargas!$E$3,MAX(Cadastro_Cargas!$F$3,Perfil_Area!$K$11*RANDBETWEEN(85,115)/100))))</f>
        <v>0</v>
      </c>
    </row>
    <row r="9188" ht="15.0" customHeight="1">
      <c r="A9188" s="45">
        <v>45685.3333333333</v>
      </c>
      <c r="B9188" s="35">
        <v>8.0</v>
      </c>
      <c r="C9188" s="35" t="s">
        <v>128</v>
      </c>
      <c r="D9188" s="36" t="s">
        <v>106</v>
      </c>
      <c r="E9188" s="35" t="s">
        <v>173</v>
      </c>
      <c r="F9188" s="46">
        <f>IF(Cadastro_Cargas!$E$4=0,0,IF(Perfil_Area!$K$13=0,0,MIN(Cadastro_Cargas!$E$4,MAX(Cadastro_Cargas!$F$4,Perfil_Area!$K$13*RANDBETWEEN(85,115)/100))))</f>
        <v>0</v>
      </c>
    </row>
    <row r="9189" ht="15.0" customHeight="1">
      <c r="A9189" s="45">
        <v>45685.3333333333</v>
      </c>
      <c r="B9189" s="35">
        <v>8.0</v>
      </c>
      <c r="C9189" s="35" t="s">
        <v>128</v>
      </c>
      <c r="D9189" s="36" t="s">
        <v>107</v>
      </c>
      <c r="E9189" s="35" t="s">
        <v>173</v>
      </c>
      <c r="F9189" s="46">
        <f>IF(Cadastro_Cargas!$E$5=0,0,IF(Perfil_Area!$K$15=0,0,MIN(Cadastro_Cargas!$E$5,MAX(Cadastro_Cargas!$F$5,Perfil_Area!$K$15*RANDBETWEEN(85,115)/100))))</f>
        <v>0.17</v>
      </c>
    </row>
    <row r="9190" ht="15.0" customHeight="1">
      <c r="A9190" s="45">
        <v>45685.3333333333</v>
      </c>
      <c r="B9190" s="35">
        <v>8.0</v>
      </c>
      <c r="C9190" s="35" t="s">
        <v>128</v>
      </c>
      <c r="D9190" s="39" t="s">
        <v>31</v>
      </c>
      <c r="E9190" s="35" t="s">
        <v>174</v>
      </c>
      <c r="F9190" s="46">
        <f>IF(Cadastro_Cargas!$E$6=0,0,IF(Perfil_Area!$K$3=0,0,MIN(Cadastro_Cargas!$E$6,MAX(Cadastro_Cargas!$F$6,Perfil_Area!$K$3*RANDBETWEEN(85,115)/100))))</f>
        <v>1.0706</v>
      </c>
    </row>
    <row r="9191" ht="15.0" customHeight="1">
      <c r="A9191" s="45">
        <v>45685.3333333333</v>
      </c>
      <c r="B9191" s="35">
        <v>8.0</v>
      </c>
      <c r="C9191" s="35" t="s">
        <v>128</v>
      </c>
      <c r="D9191" s="40" t="s">
        <v>44</v>
      </c>
      <c r="E9191" s="35" t="s">
        <v>174</v>
      </c>
      <c r="F9191" s="46">
        <f>IF(Cadastro_Cargas!$E$7=0,0,IF(Perfil_Area!$K$5=0,0,MIN(Cadastro_Cargas!$E$7,MAX(Cadastro_Cargas!$F$7,Perfil_Area!$K$5*RANDBETWEEN(85,115)/100))))</f>
        <v>0.354</v>
      </c>
    </row>
    <row r="9192" ht="15.0" customHeight="1">
      <c r="A9192" s="45">
        <v>45685.3333333333</v>
      </c>
      <c r="B9192" s="35">
        <v>8.0</v>
      </c>
      <c r="C9192" s="35" t="s">
        <v>128</v>
      </c>
      <c r="D9192" s="41" t="s">
        <v>56</v>
      </c>
      <c r="E9192" s="35" t="s">
        <v>174</v>
      </c>
      <c r="F9192" s="46">
        <f>IF(Cadastro_Cargas!$E$8=0,0,IF(Perfil_Area!$K$7=0,0,MIN(Cadastro_Cargas!$E$8,MAX(Cadastro_Cargas!$F$8,Perfil_Area!$K$7*RANDBETWEEN(85,115)/100))))</f>
        <v>0</v>
      </c>
    </row>
    <row r="9193" ht="15.0" customHeight="1">
      <c r="A9193" s="45">
        <v>45685.3333333333</v>
      </c>
      <c r="B9193" s="35">
        <v>8.0</v>
      </c>
      <c r="C9193" s="35" t="s">
        <v>129</v>
      </c>
      <c r="D9193" s="36" t="s">
        <v>104</v>
      </c>
      <c r="E9193" s="35" t="s">
        <v>173</v>
      </c>
      <c r="F9193" s="46">
        <f>IF(Cadastro_Cargas!$E$9=0,0,IF(Perfil_Area!$K$10=0,0,MIN(Cadastro_Cargas!$E$9,MAX(Cadastro_Cargas!$F$9,Perfil_Area!$K$10*RANDBETWEEN(85,115)/100))))</f>
        <v>0</v>
      </c>
    </row>
    <row r="9194" ht="15.0" customHeight="1">
      <c r="A9194" s="45">
        <v>45685.3333333333</v>
      </c>
      <c r="B9194" s="35">
        <v>8.0</v>
      </c>
      <c r="C9194" s="35" t="s">
        <v>129</v>
      </c>
      <c r="D9194" s="36" t="s">
        <v>105</v>
      </c>
      <c r="E9194" s="35" t="s">
        <v>173</v>
      </c>
      <c r="F9194" s="46">
        <f>IF(Cadastro_Cargas!$E$10=0,0,IF(Perfil_Area!$K$12=0,0,MIN(Cadastro_Cargas!$E$10,MAX(Cadastro_Cargas!$F$10,Perfil_Area!$K$12*RANDBETWEEN(85,115)/100))))</f>
        <v>17.6</v>
      </c>
    </row>
    <row r="9195" ht="15.0" customHeight="1">
      <c r="A9195" s="45">
        <v>45685.3333333333</v>
      </c>
      <c r="B9195" s="35">
        <v>8.0</v>
      </c>
      <c r="C9195" s="35" t="s">
        <v>129</v>
      </c>
      <c r="D9195" s="36" t="s">
        <v>106</v>
      </c>
      <c r="E9195" s="35" t="s">
        <v>173</v>
      </c>
      <c r="F9195" s="46">
        <f>IF(Cadastro_Cargas!$E$11=0,0,IF(Perfil_Area!$K$14=0,0,MIN(Cadastro_Cargas!$E$11,MAX(Cadastro_Cargas!$F$11,Perfil_Area!$K$14*RANDBETWEEN(85,115)/100))))</f>
        <v>2.275756315</v>
      </c>
    </row>
    <row r="9196" ht="15.0" customHeight="1">
      <c r="A9196" s="45">
        <v>45685.3333333333</v>
      </c>
      <c r="B9196" s="35">
        <v>8.0</v>
      </c>
      <c r="C9196" s="35" t="s">
        <v>129</v>
      </c>
      <c r="D9196" s="36" t="s">
        <v>107</v>
      </c>
      <c r="E9196" s="35" t="s">
        <v>173</v>
      </c>
      <c r="F9196" s="46">
        <f>IF(Cadastro_Cargas!$E$12=0,0,IF(Perfil_Area!$K$16=0,0,MIN(Cadastro_Cargas!$E$12,MAX(Cadastro_Cargas!$F$12,Perfil_Area!$K$16*RANDBETWEEN(85,115)/100))))</f>
        <v>0.2</v>
      </c>
    </row>
    <row r="9197" ht="15.0" customHeight="1">
      <c r="A9197" s="45">
        <v>45685.3333333333</v>
      </c>
      <c r="B9197" s="35">
        <v>8.0</v>
      </c>
      <c r="C9197" s="35" t="s">
        <v>129</v>
      </c>
      <c r="D9197" s="39" t="s">
        <v>31</v>
      </c>
      <c r="E9197" s="35" t="s">
        <v>174</v>
      </c>
      <c r="F9197" s="46">
        <f>IF(Cadastro_Cargas!$E$13=0,0,IF(Perfil_Area!$K$4=0,0,MIN(Cadastro_Cargas!$E$13,MAX(Cadastro_Cargas!$F$13,Perfil_Area!$K$4*RANDBETWEEN(85,115)/100))))</f>
        <v>1.82305</v>
      </c>
    </row>
    <row r="9198" ht="15.0" customHeight="1">
      <c r="A9198" s="45">
        <v>45685.3333333333</v>
      </c>
      <c r="B9198" s="35">
        <v>8.0</v>
      </c>
      <c r="C9198" s="35" t="s">
        <v>129</v>
      </c>
      <c r="D9198" s="40" t="s">
        <v>44</v>
      </c>
      <c r="E9198" s="35" t="s">
        <v>174</v>
      </c>
      <c r="F9198" s="46">
        <f>IF(Cadastro_Cargas!$E$14=0,0,IF(Perfil_Area!$K$6=0,0,MIN(Cadastro_Cargas!$E$14,MAX(Cadastro_Cargas!$F$14,Perfil_Area!$K$6*RANDBETWEEN(85,115)/100))))</f>
        <v>0.514</v>
      </c>
    </row>
    <row r="9199" ht="15.0" customHeight="1">
      <c r="A9199" s="45">
        <v>45685.3333333333</v>
      </c>
      <c r="B9199" s="35">
        <v>8.0</v>
      </c>
      <c r="C9199" s="35" t="s">
        <v>129</v>
      </c>
      <c r="D9199" s="41" t="s">
        <v>56</v>
      </c>
      <c r="E9199" s="35" t="s">
        <v>174</v>
      </c>
      <c r="F9199" s="46">
        <f>IF(Cadastro_Cargas!$E$15=0,0,IF(Perfil_Area!$K$8=0,0,MIN(Cadastro_Cargas!$E$15,MAX(Cadastro_Cargas!$F$15,Perfil_Area!$K$8*RANDBETWEEN(85,115)/100))))</f>
        <v>0</v>
      </c>
    </row>
    <row r="9200" ht="15.0" customHeight="1">
      <c r="A9200" s="45">
        <v>45685.375</v>
      </c>
      <c r="B9200" s="35">
        <v>9.0</v>
      </c>
      <c r="C9200" s="35" t="s">
        <v>128</v>
      </c>
      <c r="D9200" s="36" t="s">
        <v>104</v>
      </c>
      <c r="E9200" s="35" t="s">
        <v>173</v>
      </c>
      <c r="F9200" s="46">
        <f>IF(Cadastro_Cargas!$E$2=0,0,IF(Perfil_Area!$L$9=0,0,MIN(Cadastro_Cargas!$E$2,MAX(Cadastro_Cargas!$F$2,Perfil_Area!$L$9*RANDBETWEEN(85,115)/100))))</f>
        <v>0</v>
      </c>
    </row>
    <row r="9201" ht="15.0" customHeight="1">
      <c r="A9201" s="45">
        <v>45685.375</v>
      </c>
      <c r="B9201" s="35">
        <v>9.0</v>
      </c>
      <c r="C9201" s="35" t="s">
        <v>128</v>
      </c>
      <c r="D9201" s="36" t="s">
        <v>105</v>
      </c>
      <c r="E9201" s="35" t="s">
        <v>173</v>
      </c>
      <c r="F9201" s="46">
        <f>IF(Cadastro_Cargas!$E$3=0,0,IF(Perfil_Area!$L$11=0,0,MIN(Cadastro_Cargas!$E$3,MAX(Cadastro_Cargas!$F$3,Perfil_Area!$L$11*RANDBETWEEN(85,115)/100))))</f>
        <v>0</v>
      </c>
    </row>
    <row r="9202" ht="15.0" customHeight="1">
      <c r="A9202" s="45">
        <v>45685.375</v>
      </c>
      <c r="B9202" s="35">
        <v>9.0</v>
      </c>
      <c r="C9202" s="35" t="s">
        <v>128</v>
      </c>
      <c r="D9202" s="36" t="s">
        <v>106</v>
      </c>
      <c r="E9202" s="35" t="s">
        <v>173</v>
      </c>
      <c r="F9202" s="46">
        <f>IF(Cadastro_Cargas!$E$4=0,0,IF(Perfil_Area!$L$13=0,0,MIN(Cadastro_Cargas!$E$4,MAX(Cadastro_Cargas!$F$4,Perfil_Area!$L$13*RANDBETWEEN(85,115)/100))))</f>
        <v>0</v>
      </c>
    </row>
    <row r="9203" ht="15.0" customHeight="1">
      <c r="A9203" s="45">
        <v>45685.375</v>
      </c>
      <c r="B9203" s="35">
        <v>9.0</v>
      </c>
      <c r="C9203" s="35" t="s">
        <v>128</v>
      </c>
      <c r="D9203" s="36" t="s">
        <v>107</v>
      </c>
      <c r="E9203" s="35" t="s">
        <v>173</v>
      </c>
      <c r="F9203" s="46">
        <f>IF(Cadastro_Cargas!$E$5=0,0,IF(Perfil_Area!$L$15=0,0,MIN(Cadastro_Cargas!$E$5,MAX(Cadastro_Cargas!$F$5,Perfil_Area!$L$15*RANDBETWEEN(85,115)/100))))</f>
        <v>0.192</v>
      </c>
    </row>
    <row r="9204" ht="15.0" customHeight="1">
      <c r="A9204" s="45">
        <v>45685.375</v>
      </c>
      <c r="B9204" s="35">
        <v>9.0</v>
      </c>
      <c r="C9204" s="35" t="s">
        <v>128</v>
      </c>
      <c r="D9204" s="39" t="s">
        <v>31</v>
      </c>
      <c r="E9204" s="35" t="s">
        <v>174</v>
      </c>
      <c r="F9204" s="46">
        <f>IF(Cadastro_Cargas!$E$6=0,0,IF(Perfil_Area!$L$3=0,0,MIN(Cadastro_Cargas!$E$6,MAX(Cadastro_Cargas!$F$6,Perfil_Area!$L$3*RANDBETWEEN(85,115)/100))))</f>
        <v>1.8382</v>
      </c>
    </row>
    <row r="9205" ht="15.0" customHeight="1">
      <c r="A9205" s="45">
        <v>45685.375</v>
      </c>
      <c r="B9205" s="35">
        <v>9.0</v>
      </c>
      <c r="C9205" s="35" t="s">
        <v>128</v>
      </c>
      <c r="D9205" s="40" t="s">
        <v>44</v>
      </c>
      <c r="E9205" s="35" t="s">
        <v>174</v>
      </c>
      <c r="F9205" s="46">
        <f>IF(Cadastro_Cargas!$E$7=0,0,IF(Perfil_Area!$L$5=0,0,MIN(Cadastro_Cargas!$E$7,MAX(Cadastro_Cargas!$F$7,Perfil_Area!$L$5*RANDBETWEEN(85,115)/100))))</f>
        <v>0.2466</v>
      </c>
    </row>
    <row r="9206" ht="15.0" customHeight="1">
      <c r="A9206" s="45">
        <v>45685.375</v>
      </c>
      <c r="B9206" s="35">
        <v>9.0</v>
      </c>
      <c r="C9206" s="35" t="s">
        <v>128</v>
      </c>
      <c r="D9206" s="41" t="s">
        <v>56</v>
      </c>
      <c r="E9206" s="35" t="s">
        <v>174</v>
      </c>
      <c r="F9206" s="46">
        <f>IF(Cadastro_Cargas!$E$8=0,0,IF(Perfil_Area!$L$7=0,0,MIN(Cadastro_Cargas!$E$8,MAX(Cadastro_Cargas!$F$8,Perfil_Area!$L$7*RANDBETWEEN(85,115)/100))))</f>
        <v>0</v>
      </c>
    </row>
    <row r="9207" ht="15.0" customHeight="1">
      <c r="A9207" s="45">
        <v>45685.375</v>
      </c>
      <c r="B9207" s="35">
        <v>9.0</v>
      </c>
      <c r="C9207" s="35" t="s">
        <v>129</v>
      </c>
      <c r="D9207" s="36" t="s">
        <v>104</v>
      </c>
      <c r="E9207" s="35" t="s">
        <v>173</v>
      </c>
      <c r="F9207" s="46">
        <f>IF(Cadastro_Cargas!$E$9=0,0,IF(Perfil_Area!$L$10=0,0,MIN(Cadastro_Cargas!$E$9,MAX(Cadastro_Cargas!$F$9,Perfil_Area!$L$10*RANDBETWEEN(85,115)/100))))</f>
        <v>0</v>
      </c>
    </row>
    <row r="9208" ht="15.0" customHeight="1">
      <c r="A9208" s="45">
        <v>45685.375</v>
      </c>
      <c r="B9208" s="35">
        <v>9.0</v>
      </c>
      <c r="C9208" s="35" t="s">
        <v>129</v>
      </c>
      <c r="D9208" s="36" t="s">
        <v>105</v>
      </c>
      <c r="E9208" s="35" t="s">
        <v>173</v>
      </c>
      <c r="F9208" s="46">
        <f>IF(Cadastro_Cargas!$E$10=0,0,IF(Perfil_Area!$L$12=0,0,MIN(Cadastro_Cargas!$E$10,MAX(Cadastro_Cargas!$F$10,Perfil_Area!$L$12*RANDBETWEEN(85,115)/100))))</f>
        <v>0</v>
      </c>
    </row>
    <row r="9209" ht="15.0" customHeight="1">
      <c r="A9209" s="45">
        <v>45685.375</v>
      </c>
      <c r="B9209" s="35">
        <v>9.0</v>
      </c>
      <c r="C9209" s="35" t="s">
        <v>129</v>
      </c>
      <c r="D9209" s="36" t="s">
        <v>106</v>
      </c>
      <c r="E9209" s="35" t="s">
        <v>173</v>
      </c>
      <c r="F9209" s="46">
        <f>IF(Cadastro_Cargas!$E$11=0,0,IF(Perfil_Area!$L$14=0,0,MIN(Cadastro_Cargas!$E$11,MAX(Cadastro_Cargas!$F$11,Perfil_Area!$L$14*RANDBETWEEN(85,115)/100))))</f>
        <v>2.367013373</v>
      </c>
    </row>
    <row r="9210" ht="15.0" customHeight="1">
      <c r="A9210" s="45">
        <v>45685.375</v>
      </c>
      <c r="B9210" s="35">
        <v>9.0</v>
      </c>
      <c r="C9210" s="35" t="s">
        <v>129</v>
      </c>
      <c r="D9210" s="36" t="s">
        <v>107</v>
      </c>
      <c r="E9210" s="35" t="s">
        <v>173</v>
      </c>
      <c r="F9210" s="46">
        <f>IF(Cadastro_Cargas!$E$12=0,0,IF(Perfil_Area!$L$16=0,0,MIN(Cadastro_Cargas!$E$12,MAX(Cadastro_Cargas!$F$12,Perfil_Area!$L$16*RANDBETWEEN(85,115)/100))))</f>
        <v>0.196</v>
      </c>
    </row>
    <row r="9211" ht="15.0" customHeight="1">
      <c r="A9211" s="45">
        <v>45685.375</v>
      </c>
      <c r="B9211" s="35">
        <v>9.0</v>
      </c>
      <c r="C9211" s="35" t="s">
        <v>129</v>
      </c>
      <c r="D9211" s="39" t="s">
        <v>31</v>
      </c>
      <c r="E9211" s="35" t="s">
        <v>174</v>
      </c>
      <c r="F9211" s="46">
        <f>IF(Cadastro_Cargas!$E$13=0,0,IF(Perfil_Area!$L$4=0,0,MIN(Cadastro_Cargas!$E$13,MAX(Cadastro_Cargas!$F$13,Perfil_Area!$L$4*RANDBETWEEN(85,115)/100))))</f>
        <v>3.725</v>
      </c>
    </row>
    <row r="9212" ht="15.0" customHeight="1">
      <c r="A9212" s="45">
        <v>45685.375</v>
      </c>
      <c r="B9212" s="35">
        <v>9.0</v>
      </c>
      <c r="C9212" s="35" t="s">
        <v>129</v>
      </c>
      <c r="D9212" s="40" t="s">
        <v>44</v>
      </c>
      <c r="E9212" s="35" t="s">
        <v>174</v>
      </c>
      <c r="F9212" s="46">
        <f>IF(Cadastro_Cargas!$E$14=0,0,IF(Perfil_Area!$L$6=0,0,MIN(Cadastro_Cargas!$E$14,MAX(Cadastro_Cargas!$F$14,Perfil_Area!$L$6*RANDBETWEEN(85,115)/100))))</f>
        <v>0.44522</v>
      </c>
    </row>
    <row r="9213" ht="15.0" customHeight="1">
      <c r="A9213" s="45">
        <v>45685.375</v>
      </c>
      <c r="B9213" s="35">
        <v>9.0</v>
      </c>
      <c r="C9213" s="35" t="s">
        <v>129</v>
      </c>
      <c r="D9213" s="41" t="s">
        <v>56</v>
      </c>
      <c r="E9213" s="35" t="s">
        <v>174</v>
      </c>
      <c r="F9213" s="46">
        <f>IF(Cadastro_Cargas!$E$15=0,0,IF(Perfil_Area!$L$8=0,0,MIN(Cadastro_Cargas!$E$15,MAX(Cadastro_Cargas!$F$15,Perfil_Area!$L$8*RANDBETWEEN(85,115)/100))))</f>
        <v>0</v>
      </c>
    </row>
    <row r="9214" ht="15.0" customHeight="1">
      <c r="A9214" s="45">
        <v>45685.4166666667</v>
      </c>
      <c r="B9214" s="35">
        <v>10.0</v>
      </c>
      <c r="C9214" s="35" t="s">
        <v>128</v>
      </c>
      <c r="D9214" s="36" t="s">
        <v>104</v>
      </c>
      <c r="E9214" s="35" t="s">
        <v>173</v>
      </c>
      <c r="F9214" s="46">
        <f>IF(Cadastro_Cargas!$E$2=0,0,IF(Perfil_Area!$M$9=0,0,MIN(Cadastro_Cargas!$E$2,MAX(Cadastro_Cargas!$F$2,Perfil_Area!$M$9*RANDBETWEEN(85,115)/100))))</f>
        <v>0</v>
      </c>
    </row>
    <row r="9215" ht="15.0" customHeight="1">
      <c r="A9215" s="45">
        <v>45685.4166666667</v>
      </c>
      <c r="B9215" s="35">
        <v>10.0</v>
      </c>
      <c r="C9215" s="35" t="s">
        <v>128</v>
      </c>
      <c r="D9215" s="36" t="s">
        <v>105</v>
      </c>
      <c r="E9215" s="35" t="s">
        <v>173</v>
      </c>
      <c r="F9215" s="46">
        <f>IF(Cadastro_Cargas!$E$3=0,0,IF(Perfil_Area!$M$11=0,0,MIN(Cadastro_Cargas!$E$3,MAX(Cadastro_Cargas!$F$3,Perfil_Area!$M$11*RANDBETWEEN(85,115)/100))))</f>
        <v>0</v>
      </c>
    </row>
    <row r="9216" ht="15.0" customHeight="1">
      <c r="A9216" s="45">
        <v>45685.4166666667</v>
      </c>
      <c r="B9216" s="35">
        <v>10.0</v>
      </c>
      <c r="C9216" s="35" t="s">
        <v>128</v>
      </c>
      <c r="D9216" s="36" t="s">
        <v>106</v>
      </c>
      <c r="E9216" s="35" t="s">
        <v>173</v>
      </c>
      <c r="F9216" s="46">
        <f>IF(Cadastro_Cargas!$E$4=0,0,IF(Perfil_Area!$M$13=0,0,MIN(Cadastro_Cargas!$E$4,MAX(Cadastro_Cargas!$F$4,Perfil_Area!$M$13*RANDBETWEEN(85,115)/100))))</f>
        <v>0</v>
      </c>
    </row>
    <row r="9217" ht="15.0" customHeight="1">
      <c r="A9217" s="45">
        <v>45685.4166666667</v>
      </c>
      <c r="B9217" s="35">
        <v>10.0</v>
      </c>
      <c r="C9217" s="35" t="s">
        <v>128</v>
      </c>
      <c r="D9217" s="36" t="s">
        <v>107</v>
      </c>
      <c r="E9217" s="35" t="s">
        <v>173</v>
      </c>
      <c r="F9217" s="46">
        <f>IF(Cadastro_Cargas!$E$5=0,0,IF(Perfil_Area!$M$15=0,0,MIN(Cadastro_Cargas!$E$5,MAX(Cadastro_Cargas!$F$5,Perfil_Area!$M$15*RANDBETWEEN(85,115)/100))))</f>
        <v>0.2</v>
      </c>
    </row>
    <row r="9218" ht="15.0" customHeight="1">
      <c r="A9218" s="45">
        <v>45685.4166666667</v>
      </c>
      <c r="B9218" s="35">
        <v>10.0</v>
      </c>
      <c r="C9218" s="35" t="s">
        <v>128</v>
      </c>
      <c r="D9218" s="39" t="s">
        <v>31</v>
      </c>
      <c r="E9218" s="35" t="s">
        <v>174</v>
      </c>
      <c r="F9218" s="46">
        <f>IF(Cadastro_Cargas!$E$6=0,0,IF(Perfil_Area!$M$3=0,0,MIN(Cadastro_Cargas!$E$6,MAX(Cadastro_Cargas!$F$6,Perfil_Area!$M$3*RANDBETWEEN(85,115)/100))))</f>
        <v>1.8584</v>
      </c>
    </row>
    <row r="9219" ht="15.0" customHeight="1">
      <c r="A9219" s="45">
        <v>45685.4166666667</v>
      </c>
      <c r="B9219" s="35">
        <v>10.0</v>
      </c>
      <c r="C9219" s="35" t="s">
        <v>128</v>
      </c>
      <c r="D9219" s="40" t="s">
        <v>44</v>
      </c>
      <c r="E9219" s="35" t="s">
        <v>174</v>
      </c>
      <c r="F9219" s="46">
        <f>IF(Cadastro_Cargas!$E$7=0,0,IF(Perfil_Area!$M$5=0,0,MIN(Cadastro_Cargas!$E$7,MAX(Cadastro_Cargas!$F$7,Perfil_Area!$M$5*RANDBETWEEN(85,115)/100))))</f>
        <v>0.31236</v>
      </c>
    </row>
    <row r="9220" ht="15.0" customHeight="1">
      <c r="A9220" s="45">
        <v>45685.4166666667</v>
      </c>
      <c r="B9220" s="35">
        <v>10.0</v>
      </c>
      <c r="C9220" s="35" t="s">
        <v>128</v>
      </c>
      <c r="D9220" s="41" t="s">
        <v>56</v>
      </c>
      <c r="E9220" s="35" t="s">
        <v>174</v>
      </c>
      <c r="F9220" s="46">
        <f>IF(Cadastro_Cargas!$E$8=0,0,IF(Perfil_Area!$M$7=0,0,MIN(Cadastro_Cargas!$E$8,MAX(Cadastro_Cargas!$F$8,Perfil_Area!$M$7*RANDBETWEEN(85,115)/100))))</f>
        <v>0</v>
      </c>
    </row>
    <row r="9221" ht="15.0" customHeight="1">
      <c r="A9221" s="45">
        <v>45685.4166666667</v>
      </c>
      <c r="B9221" s="35">
        <v>10.0</v>
      </c>
      <c r="C9221" s="35" t="s">
        <v>129</v>
      </c>
      <c r="D9221" s="36" t="s">
        <v>104</v>
      </c>
      <c r="E9221" s="35" t="s">
        <v>173</v>
      </c>
      <c r="F9221" s="46">
        <f>IF(Cadastro_Cargas!$E$9=0,0,IF(Perfil_Area!$M$10=0,0,MIN(Cadastro_Cargas!$E$9,MAX(Cadastro_Cargas!$F$9,Perfil_Area!$M$10*RANDBETWEEN(85,115)/100))))</f>
        <v>0</v>
      </c>
    </row>
    <row r="9222" ht="15.0" customHeight="1">
      <c r="A9222" s="45">
        <v>45685.4166666667</v>
      </c>
      <c r="B9222" s="35">
        <v>10.0</v>
      </c>
      <c r="C9222" s="35" t="s">
        <v>129</v>
      </c>
      <c r="D9222" s="36" t="s">
        <v>105</v>
      </c>
      <c r="E9222" s="35" t="s">
        <v>173</v>
      </c>
      <c r="F9222" s="46">
        <f>IF(Cadastro_Cargas!$E$10=0,0,IF(Perfil_Area!$M$12=0,0,MIN(Cadastro_Cargas!$E$10,MAX(Cadastro_Cargas!$F$10,Perfil_Area!$M$12*RANDBETWEEN(85,115)/100))))</f>
        <v>0</v>
      </c>
    </row>
    <row r="9223" ht="15.0" customHeight="1">
      <c r="A9223" s="45">
        <v>45685.4166666667</v>
      </c>
      <c r="B9223" s="35">
        <v>10.0</v>
      </c>
      <c r="C9223" s="35" t="s">
        <v>129</v>
      </c>
      <c r="D9223" s="36" t="s">
        <v>106</v>
      </c>
      <c r="E9223" s="35" t="s">
        <v>173</v>
      </c>
      <c r="F9223" s="46">
        <f>IF(Cadastro_Cargas!$E$11=0,0,IF(Perfil_Area!$M$14=0,0,MIN(Cadastro_Cargas!$E$11,MAX(Cadastro_Cargas!$F$11,Perfil_Area!$M$14*RANDBETWEEN(85,115)/100))))</f>
        <v>1.996047548</v>
      </c>
    </row>
    <row r="9224" ht="15.0" customHeight="1">
      <c r="A9224" s="45">
        <v>45685.4166666667</v>
      </c>
      <c r="B9224" s="35">
        <v>10.0</v>
      </c>
      <c r="C9224" s="35" t="s">
        <v>129</v>
      </c>
      <c r="D9224" s="36" t="s">
        <v>107</v>
      </c>
      <c r="E9224" s="35" t="s">
        <v>173</v>
      </c>
      <c r="F9224" s="46">
        <f>IF(Cadastro_Cargas!$E$12=0,0,IF(Perfil_Area!$M$16=0,0,MIN(Cadastro_Cargas!$E$12,MAX(Cadastro_Cargas!$F$12,Perfil_Area!$M$16*RANDBETWEEN(85,115)/100))))</f>
        <v>0.2</v>
      </c>
    </row>
    <row r="9225" ht="15.0" customHeight="1">
      <c r="A9225" s="45">
        <v>45685.4166666667</v>
      </c>
      <c r="B9225" s="35">
        <v>10.0</v>
      </c>
      <c r="C9225" s="35" t="s">
        <v>129</v>
      </c>
      <c r="D9225" s="39" t="s">
        <v>31</v>
      </c>
      <c r="E9225" s="35" t="s">
        <v>174</v>
      </c>
      <c r="F9225" s="46">
        <f>IF(Cadastro_Cargas!$E$13=0,0,IF(Perfil_Area!$M$4=0,0,MIN(Cadastro_Cargas!$E$13,MAX(Cadastro_Cargas!$F$13,Perfil_Area!$M$4*RANDBETWEEN(85,115)/100))))</f>
        <v>3.5015</v>
      </c>
    </row>
    <row r="9226" ht="15.0" customHeight="1">
      <c r="A9226" s="45">
        <v>45685.4166666667</v>
      </c>
      <c r="B9226" s="35">
        <v>10.0</v>
      </c>
      <c r="C9226" s="35" t="s">
        <v>129</v>
      </c>
      <c r="D9226" s="40" t="s">
        <v>44</v>
      </c>
      <c r="E9226" s="35" t="s">
        <v>174</v>
      </c>
      <c r="F9226" s="46">
        <f>IF(Cadastro_Cargas!$E$14=0,0,IF(Perfil_Area!$M$6=0,0,MIN(Cadastro_Cargas!$E$14,MAX(Cadastro_Cargas!$F$14,Perfil_Area!$M$6*RANDBETWEEN(85,115)/100))))</f>
        <v>0.4531</v>
      </c>
    </row>
    <row r="9227" ht="15.0" customHeight="1">
      <c r="A9227" s="45">
        <v>45685.4166666667</v>
      </c>
      <c r="B9227" s="35">
        <v>10.0</v>
      </c>
      <c r="C9227" s="35" t="s">
        <v>129</v>
      </c>
      <c r="D9227" s="41" t="s">
        <v>56</v>
      </c>
      <c r="E9227" s="35" t="s">
        <v>174</v>
      </c>
      <c r="F9227" s="46">
        <f>IF(Cadastro_Cargas!$E$15=0,0,IF(Perfil_Area!$M$8=0,0,MIN(Cadastro_Cargas!$E$15,MAX(Cadastro_Cargas!$F$15,Perfil_Area!$M$8*RANDBETWEEN(85,115)/100))))</f>
        <v>0</v>
      </c>
    </row>
    <row r="9228" ht="15.0" customHeight="1">
      <c r="A9228" s="45">
        <v>45685.4583333333</v>
      </c>
      <c r="B9228" s="35">
        <v>11.0</v>
      </c>
      <c r="C9228" s="35" t="s">
        <v>128</v>
      </c>
      <c r="D9228" s="36" t="s">
        <v>104</v>
      </c>
      <c r="E9228" s="35" t="s">
        <v>173</v>
      </c>
      <c r="F9228" s="46">
        <f>IF(Cadastro_Cargas!$E$2=0,0,IF(Perfil_Area!$N$9=0,0,MIN(Cadastro_Cargas!$E$2,MAX(Cadastro_Cargas!$F$2,Perfil_Area!$N$9*RANDBETWEEN(85,115)/100))))</f>
        <v>0</v>
      </c>
    </row>
    <row r="9229" ht="15.0" customHeight="1">
      <c r="A9229" s="45">
        <v>45685.4583333333</v>
      </c>
      <c r="B9229" s="35">
        <v>11.0</v>
      </c>
      <c r="C9229" s="35" t="s">
        <v>128</v>
      </c>
      <c r="D9229" s="36" t="s">
        <v>105</v>
      </c>
      <c r="E9229" s="35" t="s">
        <v>173</v>
      </c>
      <c r="F9229" s="46">
        <f>IF(Cadastro_Cargas!$E$3=0,0,IF(Perfil_Area!$N$11=0,0,MIN(Cadastro_Cargas!$E$3,MAX(Cadastro_Cargas!$F$3,Perfil_Area!$N$11*RANDBETWEEN(85,115)/100))))</f>
        <v>0</v>
      </c>
    </row>
    <row r="9230" ht="15.0" customHeight="1">
      <c r="A9230" s="45">
        <v>45685.4583333333</v>
      </c>
      <c r="B9230" s="35">
        <v>11.0</v>
      </c>
      <c r="C9230" s="35" t="s">
        <v>128</v>
      </c>
      <c r="D9230" s="36" t="s">
        <v>106</v>
      </c>
      <c r="E9230" s="35" t="s">
        <v>173</v>
      </c>
      <c r="F9230" s="46">
        <f>IF(Cadastro_Cargas!$E$4=0,0,IF(Perfil_Area!$N$13=0,0,MIN(Cadastro_Cargas!$E$4,MAX(Cadastro_Cargas!$F$4,Perfil_Area!$N$13*RANDBETWEEN(85,115)/100))))</f>
        <v>0</v>
      </c>
    </row>
    <row r="9231" ht="15.0" customHeight="1">
      <c r="A9231" s="45">
        <v>45685.4583333333</v>
      </c>
      <c r="B9231" s="35">
        <v>11.0</v>
      </c>
      <c r="C9231" s="35" t="s">
        <v>128</v>
      </c>
      <c r="D9231" s="36" t="s">
        <v>107</v>
      </c>
      <c r="E9231" s="35" t="s">
        <v>173</v>
      </c>
      <c r="F9231" s="46">
        <f>IF(Cadastro_Cargas!$E$5=0,0,IF(Perfil_Area!$N$15=0,0,MIN(Cadastro_Cargas!$E$5,MAX(Cadastro_Cargas!$F$5,Perfil_Area!$N$15*RANDBETWEEN(85,115)/100))))</f>
        <v>0.178</v>
      </c>
    </row>
    <row r="9232" ht="15.0" customHeight="1">
      <c r="A9232" s="45">
        <v>45685.4583333333</v>
      </c>
      <c r="B9232" s="35">
        <v>11.0</v>
      </c>
      <c r="C9232" s="35" t="s">
        <v>128</v>
      </c>
      <c r="D9232" s="39" t="s">
        <v>31</v>
      </c>
      <c r="E9232" s="35" t="s">
        <v>174</v>
      </c>
      <c r="F9232" s="46">
        <f>IF(Cadastro_Cargas!$E$6=0,0,IF(Perfil_Area!$N$3=0,0,MIN(Cadastro_Cargas!$E$6,MAX(Cadastro_Cargas!$F$6,Perfil_Area!$N$3*RANDBETWEEN(85,115)/100))))</f>
        <v>2.02</v>
      </c>
    </row>
    <row r="9233" ht="15.0" customHeight="1">
      <c r="A9233" s="45">
        <v>45685.4583333333</v>
      </c>
      <c r="B9233" s="35">
        <v>11.0</v>
      </c>
      <c r="C9233" s="35" t="s">
        <v>128</v>
      </c>
      <c r="D9233" s="40" t="s">
        <v>44</v>
      </c>
      <c r="E9233" s="35" t="s">
        <v>174</v>
      </c>
      <c r="F9233" s="46">
        <f>IF(Cadastro_Cargas!$E$7=0,0,IF(Perfil_Area!$N$5=0,0,MIN(Cadastro_Cargas!$E$7,MAX(Cadastro_Cargas!$F$7,Perfil_Area!$N$5*RANDBETWEEN(85,115)/100))))</f>
        <v>0.354</v>
      </c>
    </row>
    <row r="9234" ht="15.0" customHeight="1">
      <c r="A9234" s="45">
        <v>45685.4583333333</v>
      </c>
      <c r="B9234" s="35">
        <v>11.0</v>
      </c>
      <c r="C9234" s="35" t="s">
        <v>128</v>
      </c>
      <c r="D9234" s="41" t="s">
        <v>56</v>
      </c>
      <c r="E9234" s="35" t="s">
        <v>174</v>
      </c>
      <c r="F9234" s="46">
        <f>IF(Cadastro_Cargas!$E$8=0,0,IF(Perfil_Area!$N$7=0,0,MIN(Cadastro_Cargas!$E$8,MAX(Cadastro_Cargas!$F$8,Perfil_Area!$N$7*RANDBETWEEN(85,115)/100))))</f>
        <v>0</v>
      </c>
    </row>
    <row r="9235" ht="15.0" customHeight="1">
      <c r="A9235" s="45">
        <v>45685.4583333333</v>
      </c>
      <c r="B9235" s="35">
        <v>11.0</v>
      </c>
      <c r="C9235" s="35" t="s">
        <v>129</v>
      </c>
      <c r="D9235" s="36" t="s">
        <v>104</v>
      </c>
      <c r="E9235" s="35" t="s">
        <v>173</v>
      </c>
      <c r="F9235" s="46">
        <f>IF(Cadastro_Cargas!$E$9=0,0,IF(Perfil_Area!$N$10=0,0,MIN(Cadastro_Cargas!$E$9,MAX(Cadastro_Cargas!$F$9,Perfil_Area!$N$10*RANDBETWEEN(85,115)/100))))</f>
        <v>0</v>
      </c>
    </row>
    <row r="9236" ht="15.0" customHeight="1">
      <c r="A9236" s="45">
        <v>45685.4583333333</v>
      </c>
      <c r="B9236" s="35">
        <v>11.0</v>
      </c>
      <c r="C9236" s="35" t="s">
        <v>129</v>
      </c>
      <c r="D9236" s="36" t="s">
        <v>105</v>
      </c>
      <c r="E9236" s="35" t="s">
        <v>173</v>
      </c>
      <c r="F9236" s="46">
        <f>IF(Cadastro_Cargas!$E$10=0,0,IF(Perfil_Area!$N$12=0,0,MIN(Cadastro_Cargas!$E$10,MAX(Cadastro_Cargas!$F$10,Perfil_Area!$N$12*RANDBETWEEN(85,115)/100))))</f>
        <v>0</v>
      </c>
    </row>
    <row r="9237" ht="15.0" customHeight="1">
      <c r="A9237" s="45">
        <v>45685.4583333333</v>
      </c>
      <c r="B9237" s="35">
        <v>11.0</v>
      </c>
      <c r="C9237" s="35" t="s">
        <v>129</v>
      </c>
      <c r="D9237" s="36" t="s">
        <v>106</v>
      </c>
      <c r="E9237" s="35" t="s">
        <v>173</v>
      </c>
      <c r="F9237" s="46">
        <f>IF(Cadastro_Cargas!$E$11=0,0,IF(Perfil_Area!$N$14=0,0,MIN(Cadastro_Cargas!$E$11,MAX(Cadastro_Cargas!$F$11,Perfil_Area!$N$14*RANDBETWEEN(85,115)/100))))</f>
        <v>2.294799406</v>
      </c>
    </row>
    <row r="9238" ht="15.0" customHeight="1">
      <c r="A9238" s="45">
        <v>45685.4583333333</v>
      </c>
      <c r="B9238" s="35">
        <v>11.0</v>
      </c>
      <c r="C9238" s="35" t="s">
        <v>129</v>
      </c>
      <c r="D9238" s="36" t="s">
        <v>107</v>
      </c>
      <c r="E9238" s="35" t="s">
        <v>173</v>
      </c>
      <c r="F9238" s="46">
        <f>IF(Cadastro_Cargas!$E$12=0,0,IF(Perfil_Area!$N$16=0,0,MIN(Cadastro_Cargas!$E$12,MAX(Cadastro_Cargas!$F$12,Perfil_Area!$N$16*RANDBETWEEN(85,115)/100))))</f>
        <v>0.188</v>
      </c>
    </row>
    <row r="9239" ht="15.0" customHeight="1">
      <c r="A9239" s="45">
        <v>45685.4583333333</v>
      </c>
      <c r="B9239" s="35">
        <v>11.0</v>
      </c>
      <c r="C9239" s="35" t="s">
        <v>129</v>
      </c>
      <c r="D9239" s="39" t="s">
        <v>31</v>
      </c>
      <c r="E9239" s="35" t="s">
        <v>174</v>
      </c>
      <c r="F9239" s="46">
        <f>IF(Cadastro_Cargas!$E$13=0,0,IF(Perfil_Area!$N$4=0,0,MIN(Cadastro_Cargas!$E$13,MAX(Cadastro_Cargas!$F$13,Perfil_Area!$N$4*RANDBETWEEN(85,115)/100))))</f>
        <v>3.725</v>
      </c>
    </row>
    <row r="9240" ht="15.0" customHeight="1">
      <c r="A9240" s="45">
        <v>45685.4583333333</v>
      </c>
      <c r="B9240" s="35">
        <v>11.0</v>
      </c>
      <c r="C9240" s="35" t="s">
        <v>129</v>
      </c>
      <c r="D9240" s="40" t="s">
        <v>44</v>
      </c>
      <c r="E9240" s="35" t="s">
        <v>174</v>
      </c>
      <c r="F9240" s="46">
        <f>IF(Cadastro_Cargas!$E$14=0,0,IF(Perfil_Area!$N$6=0,0,MIN(Cadastro_Cargas!$E$14,MAX(Cadastro_Cargas!$F$14,Perfil_Area!$N$6*RANDBETWEEN(85,115)/100))))</f>
        <v>0.49344</v>
      </c>
    </row>
    <row r="9241" ht="15.0" customHeight="1">
      <c r="A9241" s="45">
        <v>45685.4583333333</v>
      </c>
      <c r="B9241" s="35">
        <v>11.0</v>
      </c>
      <c r="C9241" s="35" t="s">
        <v>129</v>
      </c>
      <c r="D9241" s="41" t="s">
        <v>56</v>
      </c>
      <c r="E9241" s="35" t="s">
        <v>174</v>
      </c>
      <c r="F9241" s="46">
        <f>IF(Cadastro_Cargas!$E$15=0,0,IF(Perfil_Area!$N$8=0,0,MIN(Cadastro_Cargas!$E$15,MAX(Cadastro_Cargas!$F$15,Perfil_Area!$N$8*RANDBETWEEN(85,115)/100))))</f>
        <v>0</v>
      </c>
    </row>
    <row r="9242" ht="15.0" customHeight="1">
      <c r="A9242" s="45">
        <v>45685.5</v>
      </c>
      <c r="B9242" s="35">
        <v>12.0</v>
      </c>
      <c r="C9242" s="35" t="s">
        <v>128</v>
      </c>
      <c r="D9242" s="36" t="s">
        <v>104</v>
      </c>
      <c r="E9242" s="35" t="s">
        <v>173</v>
      </c>
      <c r="F9242" s="46">
        <f>IF(Cadastro_Cargas!$E$2=0,0,IF(Perfil_Area!$O$9=0,0,MIN(Cadastro_Cargas!$E$2,MAX(Cadastro_Cargas!$F$2,Perfil_Area!$O$9*RANDBETWEEN(85,115)/100))))</f>
        <v>0</v>
      </c>
    </row>
    <row r="9243" ht="15.0" customHeight="1">
      <c r="A9243" s="45">
        <v>45685.5</v>
      </c>
      <c r="B9243" s="35">
        <v>12.0</v>
      </c>
      <c r="C9243" s="35" t="s">
        <v>128</v>
      </c>
      <c r="D9243" s="36" t="s">
        <v>105</v>
      </c>
      <c r="E9243" s="35" t="s">
        <v>173</v>
      </c>
      <c r="F9243" s="46">
        <f>IF(Cadastro_Cargas!$E$3=0,0,IF(Perfil_Area!$O$11=0,0,MIN(Cadastro_Cargas!$E$3,MAX(Cadastro_Cargas!$F$3,Perfil_Area!$O$11*RANDBETWEEN(85,115)/100))))</f>
        <v>0</v>
      </c>
    </row>
    <row r="9244" ht="15.0" customHeight="1">
      <c r="A9244" s="45">
        <v>45685.5</v>
      </c>
      <c r="B9244" s="35">
        <v>12.0</v>
      </c>
      <c r="C9244" s="35" t="s">
        <v>128</v>
      </c>
      <c r="D9244" s="36" t="s">
        <v>106</v>
      </c>
      <c r="E9244" s="35" t="s">
        <v>173</v>
      </c>
      <c r="F9244" s="46">
        <f>IF(Cadastro_Cargas!$E$4=0,0,IF(Perfil_Area!$O$13=0,0,MIN(Cadastro_Cargas!$E$4,MAX(Cadastro_Cargas!$F$4,Perfil_Area!$O$13*RANDBETWEEN(85,115)/100))))</f>
        <v>0</v>
      </c>
    </row>
    <row r="9245" ht="15.0" customHeight="1">
      <c r="A9245" s="45">
        <v>45685.5</v>
      </c>
      <c r="B9245" s="35">
        <v>12.0</v>
      </c>
      <c r="C9245" s="35" t="s">
        <v>128</v>
      </c>
      <c r="D9245" s="36" t="s">
        <v>107</v>
      </c>
      <c r="E9245" s="35" t="s">
        <v>173</v>
      </c>
      <c r="F9245" s="46">
        <f>IF(Cadastro_Cargas!$E$5=0,0,IF(Perfil_Area!$O$15=0,0,MIN(Cadastro_Cargas!$E$5,MAX(Cadastro_Cargas!$F$5,Perfil_Area!$O$15*RANDBETWEEN(85,115)/100))))</f>
        <v>0.2</v>
      </c>
    </row>
    <row r="9246" ht="15.0" customHeight="1">
      <c r="A9246" s="45">
        <v>45685.5</v>
      </c>
      <c r="B9246" s="35">
        <v>12.0</v>
      </c>
      <c r="C9246" s="35" t="s">
        <v>128</v>
      </c>
      <c r="D9246" s="39" t="s">
        <v>31</v>
      </c>
      <c r="E9246" s="35" t="s">
        <v>174</v>
      </c>
      <c r="F9246" s="46">
        <f>IF(Cadastro_Cargas!$E$6=0,0,IF(Perfil_Area!$O$3=0,0,MIN(Cadastro_Cargas!$E$6,MAX(Cadastro_Cargas!$F$6,Perfil_Area!$O$3*RANDBETWEEN(85,115)/100))))</f>
        <v>2.02</v>
      </c>
    </row>
    <row r="9247" ht="15.0" customHeight="1">
      <c r="A9247" s="45">
        <v>45685.5</v>
      </c>
      <c r="B9247" s="35">
        <v>12.0</v>
      </c>
      <c r="C9247" s="35" t="s">
        <v>128</v>
      </c>
      <c r="D9247" s="40" t="s">
        <v>44</v>
      </c>
      <c r="E9247" s="35" t="s">
        <v>174</v>
      </c>
      <c r="F9247" s="46">
        <f>IF(Cadastro_Cargas!$E$7=0,0,IF(Perfil_Area!$O$5=0,0,MIN(Cadastro_Cargas!$E$7,MAX(Cadastro_Cargas!$F$7,Perfil_Area!$O$5*RANDBETWEEN(85,115)/100))))</f>
        <v>0.354</v>
      </c>
    </row>
    <row r="9248" ht="15.0" customHeight="1">
      <c r="A9248" s="45">
        <v>45685.5</v>
      </c>
      <c r="B9248" s="35">
        <v>12.0</v>
      </c>
      <c r="C9248" s="35" t="s">
        <v>128</v>
      </c>
      <c r="D9248" s="41" t="s">
        <v>56</v>
      </c>
      <c r="E9248" s="35" t="s">
        <v>174</v>
      </c>
      <c r="F9248" s="46">
        <f>IF(Cadastro_Cargas!$E$8=0,0,IF(Perfil_Area!$O$7=0,0,MIN(Cadastro_Cargas!$E$8,MAX(Cadastro_Cargas!$F$8,Perfil_Area!$O$7*RANDBETWEEN(85,115)/100))))</f>
        <v>0</v>
      </c>
    </row>
    <row r="9249" ht="15.0" customHeight="1">
      <c r="A9249" s="45">
        <v>45685.5</v>
      </c>
      <c r="B9249" s="35">
        <v>12.0</v>
      </c>
      <c r="C9249" s="35" t="s">
        <v>129</v>
      </c>
      <c r="D9249" s="36" t="s">
        <v>104</v>
      </c>
      <c r="E9249" s="35" t="s">
        <v>173</v>
      </c>
      <c r="F9249" s="46">
        <f>IF(Cadastro_Cargas!$E$9=0,0,IF(Perfil_Area!$O$10=0,0,MIN(Cadastro_Cargas!$E$9,MAX(Cadastro_Cargas!$F$9,Perfil_Area!$O$10*RANDBETWEEN(85,115)/100))))</f>
        <v>0</v>
      </c>
    </row>
    <row r="9250" ht="15.0" customHeight="1">
      <c r="A9250" s="45">
        <v>45685.5</v>
      </c>
      <c r="B9250" s="35">
        <v>12.0</v>
      </c>
      <c r="C9250" s="35" t="s">
        <v>129</v>
      </c>
      <c r="D9250" s="36" t="s">
        <v>105</v>
      </c>
      <c r="E9250" s="35" t="s">
        <v>173</v>
      </c>
      <c r="F9250" s="46">
        <f>IF(Cadastro_Cargas!$E$10=0,0,IF(Perfil_Area!$O$12=0,0,MIN(Cadastro_Cargas!$E$10,MAX(Cadastro_Cargas!$F$10,Perfil_Area!$O$12*RANDBETWEEN(85,115)/100))))</f>
        <v>0</v>
      </c>
    </row>
    <row r="9251" ht="15.0" customHeight="1">
      <c r="A9251" s="45">
        <v>45685.5</v>
      </c>
      <c r="B9251" s="35">
        <v>12.0</v>
      </c>
      <c r="C9251" s="35" t="s">
        <v>129</v>
      </c>
      <c r="D9251" s="36" t="s">
        <v>106</v>
      </c>
      <c r="E9251" s="35" t="s">
        <v>173</v>
      </c>
      <c r="F9251" s="46">
        <f>IF(Cadastro_Cargas!$E$11=0,0,IF(Perfil_Area!$O$14=0,0,MIN(Cadastro_Cargas!$E$11,MAX(Cadastro_Cargas!$F$11,Perfil_Area!$O$14*RANDBETWEEN(85,115)/100))))</f>
        <v>2.239791976</v>
      </c>
    </row>
    <row r="9252" ht="15.0" customHeight="1">
      <c r="A9252" s="45">
        <v>45685.5</v>
      </c>
      <c r="B9252" s="35">
        <v>12.0</v>
      </c>
      <c r="C9252" s="35" t="s">
        <v>129</v>
      </c>
      <c r="D9252" s="36" t="s">
        <v>107</v>
      </c>
      <c r="E9252" s="35" t="s">
        <v>173</v>
      </c>
      <c r="F9252" s="46">
        <f>IF(Cadastro_Cargas!$E$12=0,0,IF(Perfil_Area!$O$16=0,0,MIN(Cadastro_Cargas!$E$12,MAX(Cadastro_Cargas!$F$12,Perfil_Area!$O$16*RANDBETWEEN(85,115)/100))))</f>
        <v>0.19</v>
      </c>
    </row>
    <row r="9253" ht="15.0" customHeight="1">
      <c r="A9253" s="45">
        <v>45685.5</v>
      </c>
      <c r="B9253" s="35">
        <v>12.0</v>
      </c>
      <c r="C9253" s="35" t="s">
        <v>129</v>
      </c>
      <c r="D9253" s="39" t="s">
        <v>31</v>
      </c>
      <c r="E9253" s="35" t="s">
        <v>174</v>
      </c>
      <c r="F9253" s="46">
        <f>IF(Cadastro_Cargas!$E$13=0,0,IF(Perfil_Area!$O$4=0,0,MIN(Cadastro_Cargas!$E$13,MAX(Cadastro_Cargas!$F$13,Perfil_Area!$O$4*RANDBETWEEN(85,115)/100))))</f>
        <v>3.53875</v>
      </c>
    </row>
    <row r="9254" ht="15.0" customHeight="1">
      <c r="A9254" s="45">
        <v>45685.5</v>
      </c>
      <c r="B9254" s="35">
        <v>12.0</v>
      </c>
      <c r="C9254" s="35" t="s">
        <v>129</v>
      </c>
      <c r="D9254" s="40" t="s">
        <v>44</v>
      </c>
      <c r="E9254" s="35" t="s">
        <v>174</v>
      </c>
      <c r="F9254" s="46">
        <f>IF(Cadastro_Cargas!$E$14=0,0,IF(Perfil_Area!$O$6=0,0,MIN(Cadastro_Cargas!$E$14,MAX(Cadastro_Cargas!$F$14,Perfil_Area!$O$6*RANDBETWEEN(85,115)/100))))</f>
        <v>0.514</v>
      </c>
    </row>
    <row r="9255" ht="15.0" customHeight="1">
      <c r="A9255" s="45">
        <v>45685.5</v>
      </c>
      <c r="B9255" s="35">
        <v>12.0</v>
      </c>
      <c r="C9255" s="35" t="s">
        <v>129</v>
      </c>
      <c r="D9255" s="41" t="s">
        <v>56</v>
      </c>
      <c r="E9255" s="35" t="s">
        <v>174</v>
      </c>
      <c r="F9255" s="46">
        <f>IF(Cadastro_Cargas!$E$15=0,0,IF(Perfil_Area!$O$8=0,0,MIN(Cadastro_Cargas!$E$15,MAX(Cadastro_Cargas!$F$15,Perfil_Area!$O$8*RANDBETWEEN(85,115)/100))))</f>
        <v>0</v>
      </c>
    </row>
    <row r="9256" ht="15.0" customHeight="1">
      <c r="A9256" s="45">
        <v>45685.5416666667</v>
      </c>
      <c r="B9256" s="35">
        <v>13.0</v>
      </c>
      <c r="C9256" s="35" t="s">
        <v>128</v>
      </c>
      <c r="D9256" s="36" t="s">
        <v>104</v>
      </c>
      <c r="E9256" s="35" t="s">
        <v>173</v>
      </c>
      <c r="F9256" s="46">
        <f>IF(Cadastro_Cargas!$E$2=0,0,IF(Perfil_Area!$P$9=0,0,MIN(Cadastro_Cargas!$E$2,MAX(Cadastro_Cargas!$F$2,Perfil_Area!$P$9*RANDBETWEEN(85,115)/100))))</f>
        <v>0</v>
      </c>
    </row>
    <row r="9257" ht="15.0" customHeight="1">
      <c r="A9257" s="45">
        <v>45685.5416666667</v>
      </c>
      <c r="B9257" s="35">
        <v>13.0</v>
      </c>
      <c r="C9257" s="35" t="s">
        <v>128</v>
      </c>
      <c r="D9257" s="36" t="s">
        <v>105</v>
      </c>
      <c r="E9257" s="35" t="s">
        <v>173</v>
      </c>
      <c r="F9257" s="46">
        <f>IF(Cadastro_Cargas!$E$3=0,0,IF(Perfil_Area!$P$11=0,0,MIN(Cadastro_Cargas!$E$3,MAX(Cadastro_Cargas!$F$3,Perfil_Area!$P$11*RANDBETWEEN(85,115)/100))))</f>
        <v>0</v>
      </c>
    </row>
    <row r="9258" ht="15.0" customHeight="1">
      <c r="A9258" s="45">
        <v>45685.5416666667</v>
      </c>
      <c r="B9258" s="35">
        <v>13.0</v>
      </c>
      <c r="C9258" s="35" t="s">
        <v>128</v>
      </c>
      <c r="D9258" s="36" t="s">
        <v>106</v>
      </c>
      <c r="E9258" s="35" t="s">
        <v>173</v>
      </c>
      <c r="F9258" s="46">
        <f>IF(Cadastro_Cargas!$E$4=0,0,IF(Perfil_Area!$P$13=0,0,MIN(Cadastro_Cargas!$E$4,MAX(Cadastro_Cargas!$F$4,Perfil_Area!$P$13*RANDBETWEEN(85,115)/100))))</f>
        <v>0</v>
      </c>
    </row>
    <row r="9259" ht="15.0" customHeight="1">
      <c r="A9259" s="45">
        <v>45685.5416666667</v>
      </c>
      <c r="B9259" s="35">
        <v>13.0</v>
      </c>
      <c r="C9259" s="35" t="s">
        <v>128</v>
      </c>
      <c r="D9259" s="36" t="s">
        <v>107</v>
      </c>
      <c r="E9259" s="35" t="s">
        <v>173</v>
      </c>
      <c r="F9259" s="46">
        <f>IF(Cadastro_Cargas!$E$5=0,0,IF(Perfil_Area!$P$15=0,0,MIN(Cadastro_Cargas!$E$5,MAX(Cadastro_Cargas!$F$5,Perfil_Area!$P$15*RANDBETWEEN(85,115)/100))))</f>
        <v>0.186</v>
      </c>
    </row>
    <row r="9260" ht="15.0" customHeight="1">
      <c r="A9260" s="45">
        <v>45685.5416666667</v>
      </c>
      <c r="B9260" s="35">
        <v>13.0</v>
      </c>
      <c r="C9260" s="35" t="s">
        <v>128</v>
      </c>
      <c r="D9260" s="39" t="s">
        <v>31</v>
      </c>
      <c r="E9260" s="35" t="s">
        <v>174</v>
      </c>
      <c r="F9260" s="46">
        <f>IF(Cadastro_Cargas!$E$6=0,0,IF(Perfil_Area!$P$3=0,0,MIN(Cadastro_Cargas!$E$6,MAX(Cadastro_Cargas!$F$6,Perfil_Area!$P$3*RANDBETWEEN(85,115)/100))))</f>
        <v>2.02</v>
      </c>
    </row>
    <row r="9261" ht="15.0" customHeight="1">
      <c r="A9261" s="45">
        <v>45685.5416666667</v>
      </c>
      <c r="B9261" s="35">
        <v>13.0</v>
      </c>
      <c r="C9261" s="35" t="s">
        <v>128</v>
      </c>
      <c r="D9261" s="40" t="s">
        <v>44</v>
      </c>
      <c r="E9261" s="35" t="s">
        <v>174</v>
      </c>
      <c r="F9261" s="46">
        <f>IF(Cadastro_Cargas!$E$7=0,0,IF(Perfil_Area!$P$5=0,0,MIN(Cadastro_Cargas!$E$7,MAX(Cadastro_Cargas!$F$7,Perfil_Area!$P$5*RANDBETWEEN(85,115)/100))))</f>
        <v>0.354</v>
      </c>
    </row>
    <row r="9262" ht="15.0" customHeight="1">
      <c r="A9262" s="45">
        <v>45685.5416666667</v>
      </c>
      <c r="B9262" s="35">
        <v>13.0</v>
      </c>
      <c r="C9262" s="35" t="s">
        <v>128</v>
      </c>
      <c r="D9262" s="41" t="s">
        <v>56</v>
      </c>
      <c r="E9262" s="35" t="s">
        <v>174</v>
      </c>
      <c r="F9262" s="46">
        <f>IF(Cadastro_Cargas!$E$8=0,0,IF(Perfil_Area!$P$7=0,0,MIN(Cadastro_Cargas!$E$8,MAX(Cadastro_Cargas!$F$8,Perfil_Area!$P$7*RANDBETWEEN(85,115)/100))))</f>
        <v>0</v>
      </c>
    </row>
    <row r="9263" ht="15.0" customHeight="1">
      <c r="A9263" s="45">
        <v>45685.5416666667</v>
      </c>
      <c r="B9263" s="35">
        <v>13.0</v>
      </c>
      <c r="C9263" s="35" t="s">
        <v>129</v>
      </c>
      <c r="D9263" s="36" t="s">
        <v>104</v>
      </c>
      <c r="E9263" s="35" t="s">
        <v>173</v>
      </c>
      <c r="F9263" s="46">
        <f>IF(Cadastro_Cargas!$E$9=0,0,IF(Perfil_Area!$P$10=0,0,MIN(Cadastro_Cargas!$E$9,MAX(Cadastro_Cargas!$F$9,Perfil_Area!$P$10*RANDBETWEEN(85,115)/100))))</f>
        <v>0</v>
      </c>
    </row>
    <row r="9264" ht="15.0" customHeight="1">
      <c r="A9264" s="45">
        <v>45685.5416666667</v>
      </c>
      <c r="B9264" s="35">
        <v>13.0</v>
      </c>
      <c r="C9264" s="35" t="s">
        <v>129</v>
      </c>
      <c r="D9264" s="36" t="s">
        <v>105</v>
      </c>
      <c r="E9264" s="35" t="s">
        <v>173</v>
      </c>
      <c r="F9264" s="46">
        <f>IF(Cadastro_Cargas!$E$10=0,0,IF(Perfil_Area!$P$12=0,0,MIN(Cadastro_Cargas!$E$10,MAX(Cadastro_Cargas!$F$10,Perfil_Area!$P$12*RANDBETWEEN(85,115)/100))))</f>
        <v>0</v>
      </c>
    </row>
    <row r="9265" ht="15.0" customHeight="1">
      <c r="A9265" s="45">
        <v>45685.5416666667</v>
      </c>
      <c r="B9265" s="35">
        <v>13.0</v>
      </c>
      <c r="C9265" s="35" t="s">
        <v>129</v>
      </c>
      <c r="D9265" s="36" t="s">
        <v>106</v>
      </c>
      <c r="E9265" s="35" t="s">
        <v>173</v>
      </c>
      <c r="F9265" s="46">
        <f>IF(Cadastro_Cargas!$E$11=0,0,IF(Perfil_Area!$P$14=0,0,MIN(Cadastro_Cargas!$E$11,MAX(Cadastro_Cargas!$F$11,Perfil_Area!$P$14*RANDBETWEEN(85,115)/100))))</f>
        <v>2.367013373</v>
      </c>
    </row>
    <row r="9266" ht="15.0" customHeight="1">
      <c r="A9266" s="45">
        <v>45685.5416666667</v>
      </c>
      <c r="B9266" s="35">
        <v>13.0</v>
      </c>
      <c r="C9266" s="35" t="s">
        <v>129</v>
      </c>
      <c r="D9266" s="36" t="s">
        <v>107</v>
      </c>
      <c r="E9266" s="35" t="s">
        <v>173</v>
      </c>
      <c r="F9266" s="46">
        <f>IF(Cadastro_Cargas!$E$12=0,0,IF(Perfil_Area!$P$16=0,0,MIN(Cadastro_Cargas!$E$12,MAX(Cadastro_Cargas!$F$12,Perfil_Area!$P$16*RANDBETWEEN(85,115)/100))))</f>
        <v>0.172</v>
      </c>
    </row>
    <row r="9267" ht="15.0" customHeight="1">
      <c r="A9267" s="45">
        <v>45685.5416666667</v>
      </c>
      <c r="B9267" s="35">
        <v>13.0</v>
      </c>
      <c r="C9267" s="35" t="s">
        <v>129</v>
      </c>
      <c r="D9267" s="39" t="s">
        <v>31</v>
      </c>
      <c r="E9267" s="35" t="s">
        <v>174</v>
      </c>
      <c r="F9267" s="46">
        <f>IF(Cadastro_Cargas!$E$13=0,0,IF(Perfil_Area!$P$4=0,0,MIN(Cadastro_Cargas!$E$13,MAX(Cadastro_Cargas!$F$13,Perfil_Area!$P$4*RANDBETWEEN(85,115)/100))))</f>
        <v>3.6505</v>
      </c>
    </row>
    <row r="9268" ht="15.0" customHeight="1">
      <c r="A9268" s="45">
        <v>45685.5416666667</v>
      </c>
      <c r="B9268" s="35">
        <v>13.0</v>
      </c>
      <c r="C9268" s="35" t="s">
        <v>129</v>
      </c>
      <c r="D9268" s="40" t="s">
        <v>44</v>
      </c>
      <c r="E9268" s="35" t="s">
        <v>174</v>
      </c>
      <c r="F9268" s="46">
        <f>IF(Cadastro_Cargas!$E$14=0,0,IF(Perfil_Area!$P$6=0,0,MIN(Cadastro_Cargas!$E$14,MAX(Cadastro_Cargas!$F$14,Perfil_Area!$P$6*RANDBETWEEN(85,115)/100))))</f>
        <v>0.514</v>
      </c>
    </row>
    <row r="9269" ht="15.0" customHeight="1">
      <c r="A9269" s="45">
        <v>45685.5416666667</v>
      </c>
      <c r="B9269" s="35">
        <v>13.0</v>
      </c>
      <c r="C9269" s="35" t="s">
        <v>129</v>
      </c>
      <c r="D9269" s="41" t="s">
        <v>56</v>
      </c>
      <c r="E9269" s="35" t="s">
        <v>174</v>
      </c>
      <c r="F9269" s="46">
        <f>IF(Cadastro_Cargas!$E$15=0,0,IF(Perfil_Area!$P$8=0,0,MIN(Cadastro_Cargas!$E$15,MAX(Cadastro_Cargas!$F$15,Perfil_Area!$P$8*RANDBETWEEN(85,115)/100))))</f>
        <v>0</v>
      </c>
    </row>
    <row r="9270" ht="15.0" customHeight="1">
      <c r="A9270" s="45">
        <v>45685.5833333333</v>
      </c>
      <c r="B9270" s="35">
        <v>14.0</v>
      </c>
      <c r="C9270" s="35" t="s">
        <v>128</v>
      </c>
      <c r="D9270" s="36" t="s">
        <v>104</v>
      </c>
      <c r="E9270" s="35" t="s">
        <v>173</v>
      </c>
      <c r="F9270" s="46">
        <f>IF(Cadastro_Cargas!$E$2=0,0,IF(Perfil_Area!$Q$9=0,0,MIN(Cadastro_Cargas!$E$2,MAX(Cadastro_Cargas!$F$2,Perfil_Area!$Q$9*RANDBETWEEN(85,115)/100))))</f>
        <v>0</v>
      </c>
    </row>
    <row r="9271" ht="15.0" customHeight="1">
      <c r="A9271" s="45">
        <v>45685.5833333333</v>
      </c>
      <c r="B9271" s="35">
        <v>14.0</v>
      </c>
      <c r="C9271" s="35" t="s">
        <v>128</v>
      </c>
      <c r="D9271" s="36" t="s">
        <v>105</v>
      </c>
      <c r="E9271" s="35" t="s">
        <v>173</v>
      </c>
      <c r="F9271" s="46">
        <f>IF(Cadastro_Cargas!$E$3=0,0,IF(Perfil_Area!$Q$11=0,0,MIN(Cadastro_Cargas!$E$3,MAX(Cadastro_Cargas!$F$3,Perfil_Area!$Q$11*RANDBETWEEN(85,115)/100))))</f>
        <v>0</v>
      </c>
    </row>
    <row r="9272" ht="15.0" customHeight="1">
      <c r="A9272" s="45">
        <v>45685.5833333333</v>
      </c>
      <c r="B9272" s="35">
        <v>14.0</v>
      </c>
      <c r="C9272" s="35" t="s">
        <v>128</v>
      </c>
      <c r="D9272" s="36" t="s">
        <v>106</v>
      </c>
      <c r="E9272" s="35" t="s">
        <v>173</v>
      </c>
      <c r="F9272" s="46">
        <f>IF(Cadastro_Cargas!$E$4=0,0,IF(Perfil_Area!$Q$13=0,0,MIN(Cadastro_Cargas!$E$4,MAX(Cadastro_Cargas!$F$4,Perfil_Area!$Q$13*RANDBETWEEN(85,115)/100))))</f>
        <v>0</v>
      </c>
    </row>
    <row r="9273" ht="15.0" customHeight="1">
      <c r="A9273" s="45">
        <v>45685.5833333333</v>
      </c>
      <c r="B9273" s="35">
        <v>14.0</v>
      </c>
      <c r="C9273" s="35" t="s">
        <v>128</v>
      </c>
      <c r="D9273" s="36" t="s">
        <v>107</v>
      </c>
      <c r="E9273" s="35" t="s">
        <v>173</v>
      </c>
      <c r="F9273" s="46">
        <f>IF(Cadastro_Cargas!$E$5=0,0,IF(Perfil_Area!$Q$15=0,0,MIN(Cadastro_Cargas!$E$5,MAX(Cadastro_Cargas!$F$5,Perfil_Area!$Q$15*RANDBETWEEN(85,115)/100))))</f>
        <v>0.2</v>
      </c>
    </row>
    <row r="9274" ht="15.0" customHeight="1">
      <c r="A9274" s="45">
        <v>45685.5833333333</v>
      </c>
      <c r="B9274" s="35">
        <v>14.0</v>
      </c>
      <c r="C9274" s="35" t="s">
        <v>128</v>
      </c>
      <c r="D9274" s="39" t="s">
        <v>31</v>
      </c>
      <c r="E9274" s="35" t="s">
        <v>174</v>
      </c>
      <c r="F9274" s="46">
        <f>IF(Cadastro_Cargas!$E$6=0,0,IF(Perfil_Area!$Q$3=0,0,MIN(Cadastro_Cargas!$E$6,MAX(Cadastro_Cargas!$F$6,Perfil_Area!$Q$3*RANDBETWEEN(85,115)/100))))</f>
        <v>1.7978</v>
      </c>
    </row>
    <row r="9275" ht="15.0" customHeight="1">
      <c r="A9275" s="45">
        <v>45685.5833333333</v>
      </c>
      <c r="B9275" s="35">
        <v>14.0</v>
      </c>
      <c r="C9275" s="35" t="s">
        <v>128</v>
      </c>
      <c r="D9275" s="40" t="s">
        <v>44</v>
      </c>
      <c r="E9275" s="35" t="s">
        <v>174</v>
      </c>
      <c r="F9275" s="46">
        <f>IF(Cadastro_Cargas!$E$7=0,0,IF(Perfil_Area!$Q$5=0,0,MIN(Cadastro_Cargas!$E$7,MAX(Cadastro_Cargas!$F$7,Perfil_Area!$Q$5*RANDBETWEEN(85,115)/100))))</f>
        <v>0.354</v>
      </c>
    </row>
    <row r="9276" ht="15.0" customHeight="1">
      <c r="A9276" s="45">
        <v>45685.5833333333</v>
      </c>
      <c r="B9276" s="35">
        <v>14.0</v>
      </c>
      <c r="C9276" s="35" t="s">
        <v>128</v>
      </c>
      <c r="D9276" s="41" t="s">
        <v>56</v>
      </c>
      <c r="E9276" s="35" t="s">
        <v>174</v>
      </c>
      <c r="F9276" s="46">
        <f>IF(Cadastro_Cargas!$E$8=0,0,IF(Perfil_Area!$Q$7=0,0,MIN(Cadastro_Cargas!$E$8,MAX(Cadastro_Cargas!$F$8,Perfil_Area!$Q$7*RANDBETWEEN(85,115)/100))))</f>
        <v>0</v>
      </c>
    </row>
    <row r="9277" ht="15.0" customHeight="1">
      <c r="A9277" s="45">
        <v>45685.5833333333</v>
      </c>
      <c r="B9277" s="35">
        <v>14.0</v>
      </c>
      <c r="C9277" s="35" t="s">
        <v>129</v>
      </c>
      <c r="D9277" s="36" t="s">
        <v>104</v>
      </c>
      <c r="E9277" s="35" t="s">
        <v>173</v>
      </c>
      <c r="F9277" s="46">
        <f>IF(Cadastro_Cargas!$E$9=0,0,IF(Perfil_Area!$Q$10=0,0,MIN(Cadastro_Cargas!$E$9,MAX(Cadastro_Cargas!$F$9,Perfil_Area!$Q$10*RANDBETWEEN(85,115)/100))))</f>
        <v>0</v>
      </c>
    </row>
    <row r="9278" ht="15.0" customHeight="1">
      <c r="A9278" s="45">
        <v>45685.5833333333</v>
      </c>
      <c r="B9278" s="35">
        <v>14.0</v>
      </c>
      <c r="C9278" s="35" t="s">
        <v>129</v>
      </c>
      <c r="D9278" s="36" t="s">
        <v>105</v>
      </c>
      <c r="E9278" s="35" t="s">
        <v>173</v>
      </c>
      <c r="F9278" s="46">
        <f>IF(Cadastro_Cargas!$E$10=0,0,IF(Perfil_Area!$Q$12=0,0,MIN(Cadastro_Cargas!$E$10,MAX(Cadastro_Cargas!$F$10,Perfil_Area!$Q$12*RANDBETWEEN(85,115)/100))))</f>
        <v>17.6</v>
      </c>
    </row>
    <row r="9279" ht="15.0" customHeight="1">
      <c r="A9279" s="45">
        <v>45685.5833333333</v>
      </c>
      <c r="B9279" s="35">
        <v>14.0</v>
      </c>
      <c r="C9279" s="35" t="s">
        <v>129</v>
      </c>
      <c r="D9279" s="36" t="s">
        <v>106</v>
      </c>
      <c r="E9279" s="35" t="s">
        <v>173</v>
      </c>
      <c r="F9279" s="46">
        <f>IF(Cadastro_Cargas!$E$11=0,0,IF(Perfil_Area!$Q$14=0,0,MIN(Cadastro_Cargas!$E$11,MAX(Cadastro_Cargas!$F$11,Perfil_Area!$Q$14*RANDBETWEEN(85,115)/100))))</f>
        <v>2.367013373</v>
      </c>
    </row>
    <row r="9280" ht="15.0" customHeight="1">
      <c r="A9280" s="45">
        <v>45685.5833333333</v>
      </c>
      <c r="B9280" s="35">
        <v>14.0</v>
      </c>
      <c r="C9280" s="35" t="s">
        <v>129</v>
      </c>
      <c r="D9280" s="36" t="s">
        <v>107</v>
      </c>
      <c r="E9280" s="35" t="s">
        <v>173</v>
      </c>
      <c r="F9280" s="46">
        <f>IF(Cadastro_Cargas!$E$12=0,0,IF(Perfil_Area!$Q$16=0,0,MIN(Cadastro_Cargas!$E$12,MAX(Cadastro_Cargas!$F$12,Perfil_Area!$Q$16*RANDBETWEEN(85,115)/100))))</f>
        <v>0.2</v>
      </c>
    </row>
    <row r="9281" ht="15.0" customHeight="1">
      <c r="A9281" s="45">
        <v>45685.5833333333</v>
      </c>
      <c r="B9281" s="35">
        <v>14.0</v>
      </c>
      <c r="C9281" s="35" t="s">
        <v>129</v>
      </c>
      <c r="D9281" s="39" t="s">
        <v>31</v>
      </c>
      <c r="E9281" s="35" t="s">
        <v>174</v>
      </c>
      <c r="F9281" s="46">
        <f>IF(Cadastro_Cargas!$E$13=0,0,IF(Perfil_Area!$Q$4=0,0,MIN(Cadastro_Cargas!$E$13,MAX(Cadastro_Cargas!$F$13,Perfil_Area!$Q$4*RANDBETWEEN(85,115)/100))))</f>
        <v>3.725</v>
      </c>
    </row>
    <row r="9282" ht="15.0" customHeight="1">
      <c r="A9282" s="45">
        <v>45685.5833333333</v>
      </c>
      <c r="B9282" s="35">
        <v>14.0</v>
      </c>
      <c r="C9282" s="35" t="s">
        <v>129</v>
      </c>
      <c r="D9282" s="40" t="s">
        <v>44</v>
      </c>
      <c r="E9282" s="35" t="s">
        <v>174</v>
      </c>
      <c r="F9282" s="46">
        <f>IF(Cadastro_Cargas!$E$14=0,0,IF(Perfil_Area!$Q$6=0,0,MIN(Cadastro_Cargas!$E$14,MAX(Cadastro_Cargas!$F$14,Perfil_Area!$Q$6*RANDBETWEEN(85,115)/100))))</f>
        <v>0.514</v>
      </c>
    </row>
    <row r="9283" ht="15.0" customHeight="1">
      <c r="A9283" s="45">
        <v>45685.5833333333</v>
      </c>
      <c r="B9283" s="35">
        <v>14.0</v>
      </c>
      <c r="C9283" s="35" t="s">
        <v>129</v>
      </c>
      <c r="D9283" s="41" t="s">
        <v>56</v>
      </c>
      <c r="E9283" s="35" t="s">
        <v>174</v>
      </c>
      <c r="F9283" s="46">
        <f>IF(Cadastro_Cargas!$E$15=0,0,IF(Perfil_Area!$Q$8=0,0,MIN(Cadastro_Cargas!$E$15,MAX(Cadastro_Cargas!$F$15,Perfil_Area!$Q$8*RANDBETWEEN(85,115)/100))))</f>
        <v>0</v>
      </c>
    </row>
    <row r="9284" ht="15.0" customHeight="1">
      <c r="A9284" s="45">
        <v>45685.625</v>
      </c>
      <c r="B9284" s="35">
        <v>15.0</v>
      </c>
      <c r="C9284" s="35" t="s">
        <v>128</v>
      </c>
      <c r="D9284" s="36" t="s">
        <v>104</v>
      </c>
      <c r="E9284" s="35" t="s">
        <v>173</v>
      </c>
      <c r="F9284" s="46">
        <f>IF(Cadastro_Cargas!$E$2=0,0,IF(Perfil_Area!$R$9=0,0,MIN(Cadastro_Cargas!$E$2,MAX(Cadastro_Cargas!$F$2,Perfil_Area!$R$9*RANDBETWEEN(85,115)/100))))</f>
        <v>0</v>
      </c>
    </row>
    <row r="9285" ht="15.0" customHeight="1">
      <c r="A9285" s="45">
        <v>45685.625</v>
      </c>
      <c r="B9285" s="35">
        <v>15.0</v>
      </c>
      <c r="C9285" s="35" t="s">
        <v>128</v>
      </c>
      <c r="D9285" s="36" t="s">
        <v>105</v>
      </c>
      <c r="E9285" s="35" t="s">
        <v>173</v>
      </c>
      <c r="F9285" s="46">
        <f>IF(Cadastro_Cargas!$E$3=0,0,IF(Perfil_Area!$R$11=0,0,MIN(Cadastro_Cargas!$E$3,MAX(Cadastro_Cargas!$F$3,Perfil_Area!$R$11*RANDBETWEEN(85,115)/100))))</f>
        <v>0</v>
      </c>
    </row>
    <row r="9286" ht="15.0" customHeight="1">
      <c r="A9286" s="45">
        <v>45685.625</v>
      </c>
      <c r="B9286" s="35">
        <v>15.0</v>
      </c>
      <c r="C9286" s="35" t="s">
        <v>128</v>
      </c>
      <c r="D9286" s="36" t="s">
        <v>106</v>
      </c>
      <c r="E9286" s="35" t="s">
        <v>173</v>
      </c>
      <c r="F9286" s="46">
        <f>IF(Cadastro_Cargas!$E$4=0,0,IF(Perfil_Area!$R$13=0,0,MIN(Cadastro_Cargas!$E$4,MAX(Cadastro_Cargas!$F$4,Perfil_Area!$R$13*RANDBETWEEN(85,115)/100))))</f>
        <v>0</v>
      </c>
    </row>
    <row r="9287" ht="15.0" customHeight="1">
      <c r="A9287" s="45">
        <v>45685.625</v>
      </c>
      <c r="B9287" s="35">
        <v>15.0</v>
      </c>
      <c r="C9287" s="35" t="s">
        <v>128</v>
      </c>
      <c r="D9287" s="36" t="s">
        <v>107</v>
      </c>
      <c r="E9287" s="35" t="s">
        <v>173</v>
      </c>
      <c r="F9287" s="46">
        <f>IF(Cadastro_Cargas!$E$5=0,0,IF(Perfil_Area!$R$15=0,0,MIN(Cadastro_Cargas!$E$5,MAX(Cadastro_Cargas!$F$5,Perfil_Area!$R$15*RANDBETWEEN(85,115)/100))))</f>
        <v>0.184</v>
      </c>
    </row>
    <row r="9288" ht="15.0" customHeight="1">
      <c r="A9288" s="45">
        <v>45685.625</v>
      </c>
      <c r="B9288" s="35">
        <v>15.0</v>
      </c>
      <c r="C9288" s="35" t="s">
        <v>128</v>
      </c>
      <c r="D9288" s="39" t="s">
        <v>31</v>
      </c>
      <c r="E9288" s="35" t="s">
        <v>174</v>
      </c>
      <c r="F9288" s="46">
        <f>IF(Cadastro_Cargas!$E$6=0,0,IF(Perfil_Area!$R$3=0,0,MIN(Cadastro_Cargas!$E$6,MAX(Cadastro_Cargas!$F$6,Perfil_Area!$R$3*RANDBETWEEN(85,115)/100))))</f>
        <v>1.7978</v>
      </c>
    </row>
    <row r="9289" ht="15.0" customHeight="1">
      <c r="A9289" s="45">
        <v>45685.625</v>
      </c>
      <c r="B9289" s="35">
        <v>15.0</v>
      </c>
      <c r="C9289" s="35" t="s">
        <v>128</v>
      </c>
      <c r="D9289" s="40" t="s">
        <v>44</v>
      </c>
      <c r="E9289" s="35" t="s">
        <v>174</v>
      </c>
      <c r="F9289" s="46">
        <f>IF(Cadastro_Cargas!$E$7=0,0,IF(Perfil_Area!$R$5=0,0,MIN(Cadastro_Cargas!$E$7,MAX(Cadastro_Cargas!$F$7,Perfil_Area!$R$5*RANDBETWEEN(85,115)/100))))</f>
        <v>0.354</v>
      </c>
    </row>
    <row r="9290" ht="15.0" customHeight="1">
      <c r="A9290" s="45">
        <v>45685.625</v>
      </c>
      <c r="B9290" s="35">
        <v>15.0</v>
      </c>
      <c r="C9290" s="35" t="s">
        <v>128</v>
      </c>
      <c r="D9290" s="41" t="s">
        <v>56</v>
      </c>
      <c r="E9290" s="35" t="s">
        <v>174</v>
      </c>
      <c r="F9290" s="46">
        <f>IF(Cadastro_Cargas!$E$8=0,0,IF(Perfil_Area!$R$7=0,0,MIN(Cadastro_Cargas!$E$8,MAX(Cadastro_Cargas!$F$8,Perfil_Area!$R$7*RANDBETWEEN(85,115)/100))))</f>
        <v>0</v>
      </c>
    </row>
    <row r="9291" ht="15.0" customHeight="1">
      <c r="A9291" s="45">
        <v>45685.625</v>
      </c>
      <c r="B9291" s="35">
        <v>15.0</v>
      </c>
      <c r="C9291" s="35" t="s">
        <v>129</v>
      </c>
      <c r="D9291" s="36" t="s">
        <v>104</v>
      </c>
      <c r="E9291" s="35" t="s">
        <v>173</v>
      </c>
      <c r="F9291" s="46">
        <f>IF(Cadastro_Cargas!$E$9=0,0,IF(Perfil_Area!$R$10=0,0,MIN(Cadastro_Cargas!$E$9,MAX(Cadastro_Cargas!$F$9,Perfil_Area!$R$10*RANDBETWEEN(85,115)/100))))</f>
        <v>0</v>
      </c>
    </row>
    <row r="9292" ht="15.0" customHeight="1">
      <c r="A9292" s="45">
        <v>45685.625</v>
      </c>
      <c r="B9292" s="35">
        <v>15.0</v>
      </c>
      <c r="C9292" s="35" t="s">
        <v>129</v>
      </c>
      <c r="D9292" s="36" t="s">
        <v>105</v>
      </c>
      <c r="E9292" s="35" t="s">
        <v>173</v>
      </c>
      <c r="F9292" s="46">
        <f>IF(Cadastro_Cargas!$E$10=0,0,IF(Perfil_Area!$R$12=0,0,MIN(Cadastro_Cargas!$E$10,MAX(Cadastro_Cargas!$F$10,Perfil_Area!$R$12*RANDBETWEEN(85,115)/100))))</f>
        <v>16.896</v>
      </c>
    </row>
    <row r="9293" ht="15.0" customHeight="1">
      <c r="A9293" s="45">
        <v>45685.625</v>
      </c>
      <c r="B9293" s="35">
        <v>15.0</v>
      </c>
      <c r="C9293" s="35" t="s">
        <v>129</v>
      </c>
      <c r="D9293" s="36" t="s">
        <v>106</v>
      </c>
      <c r="E9293" s="35" t="s">
        <v>173</v>
      </c>
      <c r="F9293" s="46">
        <f>IF(Cadastro_Cargas!$E$11=0,0,IF(Perfil_Area!$R$14=0,0,MIN(Cadastro_Cargas!$E$11,MAX(Cadastro_Cargas!$F$11,Perfil_Area!$R$14*RANDBETWEEN(85,115)/100))))</f>
        <v>2.101881129</v>
      </c>
    </row>
    <row r="9294" ht="15.0" customHeight="1">
      <c r="A9294" s="45">
        <v>45685.625</v>
      </c>
      <c r="B9294" s="35">
        <v>15.0</v>
      </c>
      <c r="C9294" s="35" t="s">
        <v>129</v>
      </c>
      <c r="D9294" s="36" t="s">
        <v>107</v>
      </c>
      <c r="E9294" s="35" t="s">
        <v>173</v>
      </c>
      <c r="F9294" s="46">
        <f>IF(Cadastro_Cargas!$E$12=0,0,IF(Perfil_Area!$R$16=0,0,MIN(Cadastro_Cargas!$E$12,MAX(Cadastro_Cargas!$F$12,Perfil_Area!$R$16*RANDBETWEEN(85,115)/100))))</f>
        <v>0.194</v>
      </c>
    </row>
    <row r="9295" ht="15.0" customHeight="1">
      <c r="A9295" s="45">
        <v>45685.625</v>
      </c>
      <c r="B9295" s="35">
        <v>15.0</v>
      </c>
      <c r="C9295" s="35" t="s">
        <v>129</v>
      </c>
      <c r="D9295" s="39" t="s">
        <v>31</v>
      </c>
      <c r="E9295" s="35" t="s">
        <v>174</v>
      </c>
      <c r="F9295" s="46">
        <f>IF(Cadastro_Cargas!$E$13=0,0,IF(Perfil_Area!$R$4=0,0,MIN(Cadastro_Cargas!$E$13,MAX(Cadastro_Cargas!$F$13,Perfil_Area!$R$4*RANDBETWEEN(85,115)/100))))</f>
        <v>3.725</v>
      </c>
    </row>
    <row r="9296" ht="15.0" customHeight="1">
      <c r="A9296" s="45">
        <v>45685.625</v>
      </c>
      <c r="B9296" s="35">
        <v>15.0</v>
      </c>
      <c r="C9296" s="35" t="s">
        <v>129</v>
      </c>
      <c r="D9296" s="40" t="s">
        <v>44</v>
      </c>
      <c r="E9296" s="35" t="s">
        <v>174</v>
      </c>
      <c r="F9296" s="46">
        <f>IF(Cadastro_Cargas!$E$14=0,0,IF(Perfil_Area!$R$6=0,0,MIN(Cadastro_Cargas!$E$14,MAX(Cadastro_Cargas!$F$14,Perfil_Area!$R$6*RANDBETWEEN(85,115)/100))))</f>
        <v>0.514</v>
      </c>
    </row>
    <row r="9297" ht="15.0" customHeight="1">
      <c r="A9297" s="45">
        <v>45685.625</v>
      </c>
      <c r="B9297" s="35">
        <v>15.0</v>
      </c>
      <c r="C9297" s="35" t="s">
        <v>129</v>
      </c>
      <c r="D9297" s="41" t="s">
        <v>56</v>
      </c>
      <c r="E9297" s="35" t="s">
        <v>174</v>
      </c>
      <c r="F9297" s="46">
        <f>IF(Cadastro_Cargas!$E$15=0,0,IF(Perfil_Area!$R$8=0,0,MIN(Cadastro_Cargas!$E$15,MAX(Cadastro_Cargas!$F$15,Perfil_Area!$R$8*RANDBETWEEN(85,115)/100))))</f>
        <v>0</v>
      </c>
    </row>
    <row r="9298" ht="15.0" customHeight="1">
      <c r="A9298" s="45">
        <v>45685.6666666667</v>
      </c>
      <c r="B9298" s="35">
        <v>16.0</v>
      </c>
      <c r="C9298" s="35" t="s">
        <v>128</v>
      </c>
      <c r="D9298" s="36" t="s">
        <v>104</v>
      </c>
      <c r="E9298" s="35" t="s">
        <v>173</v>
      </c>
      <c r="F9298" s="46">
        <f>IF(Cadastro_Cargas!$E$2=0,0,IF(Perfil_Area!$S$9=0,0,MIN(Cadastro_Cargas!$E$2,MAX(Cadastro_Cargas!$F$2,Perfil_Area!$S$9*RANDBETWEEN(85,115)/100))))</f>
        <v>0</v>
      </c>
    </row>
    <row r="9299" ht="15.0" customHeight="1">
      <c r="A9299" s="45">
        <v>45685.6666666667</v>
      </c>
      <c r="B9299" s="35">
        <v>16.0</v>
      </c>
      <c r="C9299" s="35" t="s">
        <v>128</v>
      </c>
      <c r="D9299" s="36" t="s">
        <v>105</v>
      </c>
      <c r="E9299" s="35" t="s">
        <v>173</v>
      </c>
      <c r="F9299" s="46">
        <f>IF(Cadastro_Cargas!$E$3=0,0,IF(Perfil_Area!$S$11=0,0,MIN(Cadastro_Cargas!$E$3,MAX(Cadastro_Cargas!$F$3,Perfil_Area!$S$11*RANDBETWEEN(85,115)/100))))</f>
        <v>0</v>
      </c>
    </row>
    <row r="9300" ht="15.0" customHeight="1">
      <c r="A9300" s="45">
        <v>45685.6666666667</v>
      </c>
      <c r="B9300" s="35">
        <v>16.0</v>
      </c>
      <c r="C9300" s="35" t="s">
        <v>128</v>
      </c>
      <c r="D9300" s="36" t="s">
        <v>106</v>
      </c>
      <c r="E9300" s="35" t="s">
        <v>173</v>
      </c>
      <c r="F9300" s="46">
        <f>IF(Cadastro_Cargas!$E$4=0,0,IF(Perfil_Area!$S$13=0,0,MIN(Cadastro_Cargas!$E$4,MAX(Cadastro_Cargas!$F$4,Perfil_Area!$S$13*RANDBETWEEN(85,115)/100))))</f>
        <v>0</v>
      </c>
    </row>
    <row r="9301" ht="15.0" customHeight="1">
      <c r="A9301" s="45">
        <v>45685.6666666667</v>
      </c>
      <c r="B9301" s="35">
        <v>16.0</v>
      </c>
      <c r="C9301" s="35" t="s">
        <v>128</v>
      </c>
      <c r="D9301" s="36" t="s">
        <v>107</v>
      </c>
      <c r="E9301" s="35" t="s">
        <v>173</v>
      </c>
      <c r="F9301" s="46">
        <f>IF(Cadastro_Cargas!$E$5=0,0,IF(Perfil_Area!$S$15=0,0,MIN(Cadastro_Cargas!$E$5,MAX(Cadastro_Cargas!$F$5,Perfil_Area!$S$15*RANDBETWEEN(85,115)/100))))</f>
        <v>0.2</v>
      </c>
    </row>
    <row r="9302" ht="15.0" customHeight="1">
      <c r="A9302" s="45">
        <v>45685.6666666667</v>
      </c>
      <c r="B9302" s="35">
        <v>16.0</v>
      </c>
      <c r="C9302" s="35" t="s">
        <v>128</v>
      </c>
      <c r="D9302" s="39" t="s">
        <v>31</v>
      </c>
      <c r="E9302" s="35" t="s">
        <v>174</v>
      </c>
      <c r="F9302" s="46">
        <f>IF(Cadastro_Cargas!$E$6=0,0,IF(Perfil_Area!$S$3=0,0,MIN(Cadastro_Cargas!$E$6,MAX(Cadastro_Cargas!$F$6,Perfil_Area!$S$3*RANDBETWEEN(85,115)/100))))</f>
        <v>2.02</v>
      </c>
    </row>
    <row r="9303" ht="15.0" customHeight="1">
      <c r="A9303" s="45">
        <v>45685.6666666667</v>
      </c>
      <c r="B9303" s="35">
        <v>16.0</v>
      </c>
      <c r="C9303" s="35" t="s">
        <v>128</v>
      </c>
      <c r="D9303" s="40" t="s">
        <v>44</v>
      </c>
      <c r="E9303" s="35" t="s">
        <v>174</v>
      </c>
      <c r="F9303" s="46">
        <f>IF(Cadastro_Cargas!$E$7=0,0,IF(Perfil_Area!$S$5=0,0,MIN(Cadastro_Cargas!$E$7,MAX(Cadastro_Cargas!$F$7,Perfil_Area!$S$5*RANDBETWEEN(85,115)/100))))</f>
        <v>0.23564</v>
      </c>
    </row>
    <row r="9304" ht="15.0" customHeight="1">
      <c r="A9304" s="45">
        <v>45685.6666666667</v>
      </c>
      <c r="B9304" s="35">
        <v>16.0</v>
      </c>
      <c r="C9304" s="35" t="s">
        <v>128</v>
      </c>
      <c r="D9304" s="41" t="s">
        <v>56</v>
      </c>
      <c r="E9304" s="35" t="s">
        <v>174</v>
      </c>
      <c r="F9304" s="46">
        <f>IF(Cadastro_Cargas!$E$8=0,0,IF(Perfil_Area!$S$7=0,0,MIN(Cadastro_Cargas!$E$8,MAX(Cadastro_Cargas!$F$8,Perfil_Area!$S$7*RANDBETWEEN(85,115)/100))))</f>
        <v>0</v>
      </c>
    </row>
    <row r="9305" ht="15.0" customHeight="1">
      <c r="A9305" s="45">
        <v>45685.6666666667</v>
      </c>
      <c r="B9305" s="35">
        <v>16.0</v>
      </c>
      <c r="C9305" s="35" t="s">
        <v>129</v>
      </c>
      <c r="D9305" s="36" t="s">
        <v>104</v>
      </c>
      <c r="E9305" s="35" t="s">
        <v>173</v>
      </c>
      <c r="F9305" s="46">
        <f>IF(Cadastro_Cargas!$E$9=0,0,IF(Perfil_Area!$S$10=0,0,MIN(Cadastro_Cargas!$E$9,MAX(Cadastro_Cargas!$F$9,Perfil_Area!$S$10*RANDBETWEEN(85,115)/100))))</f>
        <v>0</v>
      </c>
    </row>
    <row r="9306" ht="15.0" customHeight="1">
      <c r="A9306" s="45">
        <v>45685.6666666667</v>
      </c>
      <c r="B9306" s="35">
        <v>16.0</v>
      </c>
      <c r="C9306" s="35" t="s">
        <v>129</v>
      </c>
      <c r="D9306" s="36" t="s">
        <v>105</v>
      </c>
      <c r="E9306" s="35" t="s">
        <v>173</v>
      </c>
      <c r="F9306" s="46">
        <f>IF(Cadastro_Cargas!$E$10=0,0,IF(Perfil_Area!$S$12=0,0,MIN(Cadastro_Cargas!$E$10,MAX(Cadastro_Cargas!$F$10,Perfil_Area!$S$12*RANDBETWEEN(85,115)/100))))</f>
        <v>0</v>
      </c>
    </row>
    <row r="9307" ht="15.0" customHeight="1">
      <c r="A9307" s="45">
        <v>45685.6666666667</v>
      </c>
      <c r="B9307" s="35">
        <v>16.0</v>
      </c>
      <c r="C9307" s="35" t="s">
        <v>129</v>
      </c>
      <c r="D9307" s="36" t="s">
        <v>106</v>
      </c>
      <c r="E9307" s="35" t="s">
        <v>173</v>
      </c>
      <c r="F9307" s="46">
        <f>IF(Cadastro_Cargas!$E$11=0,0,IF(Perfil_Area!$S$14=0,0,MIN(Cadastro_Cargas!$E$11,MAX(Cadastro_Cargas!$F$11,Perfil_Area!$S$14*RANDBETWEEN(85,115)/100))))</f>
        <v>2.367013373</v>
      </c>
    </row>
    <row r="9308" ht="15.0" customHeight="1">
      <c r="A9308" s="45">
        <v>45685.6666666667</v>
      </c>
      <c r="B9308" s="35">
        <v>16.0</v>
      </c>
      <c r="C9308" s="35" t="s">
        <v>129</v>
      </c>
      <c r="D9308" s="36" t="s">
        <v>107</v>
      </c>
      <c r="E9308" s="35" t="s">
        <v>173</v>
      </c>
      <c r="F9308" s="46">
        <f>IF(Cadastro_Cargas!$E$12=0,0,IF(Perfil_Area!$S$16=0,0,MIN(Cadastro_Cargas!$E$12,MAX(Cadastro_Cargas!$F$12,Perfil_Area!$S$16*RANDBETWEEN(85,115)/100))))</f>
        <v>0.188</v>
      </c>
    </row>
    <row r="9309" ht="15.0" customHeight="1">
      <c r="A9309" s="45">
        <v>45685.6666666667</v>
      </c>
      <c r="B9309" s="35">
        <v>16.0</v>
      </c>
      <c r="C9309" s="35" t="s">
        <v>129</v>
      </c>
      <c r="D9309" s="39" t="s">
        <v>31</v>
      </c>
      <c r="E9309" s="35" t="s">
        <v>174</v>
      </c>
      <c r="F9309" s="46">
        <f>IF(Cadastro_Cargas!$E$13=0,0,IF(Perfil_Area!$S$4=0,0,MIN(Cadastro_Cargas!$E$13,MAX(Cadastro_Cargas!$F$13,Perfil_Area!$S$4*RANDBETWEEN(85,115)/100))))</f>
        <v>3.5015</v>
      </c>
    </row>
    <row r="9310" ht="15.0" customHeight="1">
      <c r="A9310" s="45">
        <v>45685.6666666667</v>
      </c>
      <c r="B9310" s="35">
        <v>16.0</v>
      </c>
      <c r="C9310" s="35" t="s">
        <v>129</v>
      </c>
      <c r="D9310" s="40" t="s">
        <v>44</v>
      </c>
      <c r="E9310" s="35" t="s">
        <v>174</v>
      </c>
      <c r="F9310" s="46">
        <f>IF(Cadastro_Cargas!$E$14=0,0,IF(Perfil_Area!$S$6=0,0,MIN(Cadastro_Cargas!$E$14,MAX(Cadastro_Cargas!$F$14,Perfil_Area!$S$6*RANDBETWEEN(85,115)/100))))</f>
        <v>0.40188</v>
      </c>
    </row>
    <row r="9311" ht="15.0" customHeight="1">
      <c r="A9311" s="45">
        <v>45685.6666666667</v>
      </c>
      <c r="B9311" s="35">
        <v>16.0</v>
      </c>
      <c r="C9311" s="35" t="s">
        <v>129</v>
      </c>
      <c r="D9311" s="41" t="s">
        <v>56</v>
      </c>
      <c r="E9311" s="35" t="s">
        <v>174</v>
      </c>
      <c r="F9311" s="46">
        <f>IF(Cadastro_Cargas!$E$15=0,0,IF(Perfil_Area!$S$8=0,0,MIN(Cadastro_Cargas!$E$15,MAX(Cadastro_Cargas!$F$15,Perfil_Area!$S$8*RANDBETWEEN(85,115)/100))))</f>
        <v>0</v>
      </c>
    </row>
    <row r="9312" ht="15.0" customHeight="1">
      <c r="A9312" s="45">
        <v>45685.7083333333</v>
      </c>
      <c r="B9312" s="35">
        <v>17.0</v>
      </c>
      <c r="C9312" s="35" t="s">
        <v>128</v>
      </c>
      <c r="D9312" s="36" t="s">
        <v>104</v>
      </c>
      <c r="E9312" s="35" t="s">
        <v>173</v>
      </c>
      <c r="F9312" s="46">
        <f>IF(Cadastro_Cargas!$E$2=0,0,IF(Perfil_Area!$T$9=0,0,MIN(Cadastro_Cargas!$E$2,MAX(Cadastro_Cargas!$F$2,Perfil_Area!$T$9*RANDBETWEEN(85,115)/100))))</f>
        <v>0</v>
      </c>
    </row>
    <row r="9313" ht="15.0" customHeight="1">
      <c r="A9313" s="45">
        <v>45685.7083333333</v>
      </c>
      <c r="B9313" s="35">
        <v>17.0</v>
      </c>
      <c r="C9313" s="35" t="s">
        <v>128</v>
      </c>
      <c r="D9313" s="36" t="s">
        <v>105</v>
      </c>
      <c r="E9313" s="35" t="s">
        <v>173</v>
      </c>
      <c r="F9313" s="46">
        <f>IF(Cadastro_Cargas!$E$3=0,0,IF(Perfil_Area!$T$11=0,0,MIN(Cadastro_Cargas!$E$3,MAX(Cadastro_Cargas!$F$3,Perfil_Area!$T$11*RANDBETWEEN(85,115)/100))))</f>
        <v>0</v>
      </c>
    </row>
    <row r="9314" ht="15.0" customHeight="1">
      <c r="A9314" s="45">
        <v>45685.7083333333</v>
      </c>
      <c r="B9314" s="35">
        <v>17.0</v>
      </c>
      <c r="C9314" s="35" t="s">
        <v>128</v>
      </c>
      <c r="D9314" s="36" t="s">
        <v>106</v>
      </c>
      <c r="E9314" s="35" t="s">
        <v>173</v>
      </c>
      <c r="F9314" s="46">
        <f>IF(Cadastro_Cargas!$E$4=0,0,IF(Perfil_Area!$T$13=0,0,MIN(Cadastro_Cargas!$E$4,MAX(Cadastro_Cargas!$F$4,Perfil_Area!$T$13*RANDBETWEEN(85,115)/100))))</f>
        <v>0</v>
      </c>
    </row>
    <row r="9315" ht="15.0" customHeight="1">
      <c r="A9315" s="45">
        <v>45685.7083333333</v>
      </c>
      <c r="B9315" s="35">
        <v>17.0</v>
      </c>
      <c r="C9315" s="35" t="s">
        <v>128</v>
      </c>
      <c r="D9315" s="36" t="s">
        <v>107</v>
      </c>
      <c r="E9315" s="35" t="s">
        <v>173</v>
      </c>
      <c r="F9315" s="46">
        <f>IF(Cadastro_Cargas!$E$5=0,0,IF(Perfil_Area!$T$15=0,0,MIN(Cadastro_Cargas!$E$5,MAX(Cadastro_Cargas!$F$5,Perfil_Area!$T$15*RANDBETWEEN(85,115)/100))))</f>
        <v>0.2</v>
      </c>
    </row>
    <row r="9316" ht="15.0" customHeight="1">
      <c r="A9316" s="45">
        <v>45685.7083333333</v>
      </c>
      <c r="B9316" s="35">
        <v>17.0</v>
      </c>
      <c r="C9316" s="35" t="s">
        <v>128</v>
      </c>
      <c r="D9316" s="39" t="s">
        <v>31</v>
      </c>
      <c r="E9316" s="35" t="s">
        <v>174</v>
      </c>
      <c r="F9316" s="46">
        <f>IF(Cadastro_Cargas!$E$6=0,0,IF(Perfil_Area!$T$3=0,0,MIN(Cadastro_Cargas!$E$6,MAX(Cadastro_Cargas!$F$6,Perfil_Area!$T$3*RANDBETWEEN(85,115)/100))))</f>
        <v>0.606</v>
      </c>
    </row>
    <row r="9317" ht="15.0" customHeight="1">
      <c r="A9317" s="45">
        <v>45685.7083333333</v>
      </c>
      <c r="B9317" s="35">
        <v>17.0</v>
      </c>
      <c r="C9317" s="35" t="s">
        <v>128</v>
      </c>
      <c r="D9317" s="40" t="s">
        <v>44</v>
      </c>
      <c r="E9317" s="35" t="s">
        <v>174</v>
      </c>
      <c r="F9317" s="46">
        <f>IF(Cadastro_Cargas!$E$7=0,0,IF(Perfil_Area!$T$5=0,0,MIN(Cadastro_Cargas!$E$7,MAX(Cadastro_Cargas!$F$7,Perfil_Area!$T$5*RANDBETWEEN(85,115)/100))))</f>
        <v>0.354</v>
      </c>
    </row>
    <row r="9318" ht="15.0" customHeight="1">
      <c r="A9318" s="45">
        <v>45685.7083333333</v>
      </c>
      <c r="B9318" s="35">
        <v>17.0</v>
      </c>
      <c r="C9318" s="35" t="s">
        <v>128</v>
      </c>
      <c r="D9318" s="41" t="s">
        <v>56</v>
      </c>
      <c r="E9318" s="35" t="s">
        <v>174</v>
      </c>
      <c r="F9318" s="46">
        <f>IF(Cadastro_Cargas!$E$8=0,0,IF(Perfil_Area!$T$7=0,0,MIN(Cadastro_Cargas!$E$8,MAX(Cadastro_Cargas!$F$8,Perfil_Area!$T$7*RANDBETWEEN(85,115)/100))))</f>
        <v>0</v>
      </c>
    </row>
    <row r="9319" ht="15.0" customHeight="1">
      <c r="A9319" s="45">
        <v>45685.7083333333</v>
      </c>
      <c r="B9319" s="35">
        <v>17.0</v>
      </c>
      <c r="C9319" s="35" t="s">
        <v>129</v>
      </c>
      <c r="D9319" s="36" t="s">
        <v>104</v>
      </c>
      <c r="E9319" s="35" t="s">
        <v>173</v>
      </c>
      <c r="F9319" s="46">
        <f>IF(Cadastro_Cargas!$E$9=0,0,IF(Perfil_Area!$T$10=0,0,MIN(Cadastro_Cargas!$E$9,MAX(Cadastro_Cargas!$F$9,Perfil_Area!$T$10*RANDBETWEEN(85,115)/100))))</f>
        <v>0</v>
      </c>
    </row>
    <row r="9320" ht="15.0" customHeight="1">
      <c r="A9320" s="45">
        <v>45685.7083333333</v>
      </c>
      <c r="B9320" s="35">
        <v>17.0</v>
      </c>
      <c r="C9320" s="35" t="s">
        <v>129</v>
      </c>
      <c r="D9320" s="36" t="s">
        <v>105</v>
      </c>
      <c r="E9320" s="35" t="s">
        <v>173</v>
      </c>
      <c r="F9320" s="46">
        <f>IF(Cadastro_Cargas!$E$10=0,0,IF(Perfil_Area!$T$12=0,0,MIN(Cadastro_Cargas!$E$10,MAX(Cadastro_Cargas!$F$10,Perfil_Area!$T$12*RANDBETWEEN(85,115)/100))))</f>
        <v>0</v>
      </c>
    </row>
    <row r="9321" ht="15.0" customHeight="1">
      <c r="A9321" s="45">
        <v>45685.7083333333</v>
      </c>
      <c r="B9321" s="35">
        <v>17.0</v>
      </c>
      <c r="C9321" s="35" t="s">
        <v>129</v>
      </c>
      <c r="D9321" s="36" t="s">
        <v>106</v>
      </c>
      <c r="E9321" s="35" t="s">
        <v>173</v>
      </c>
      <c r="F9321" s="46">
        <f>IF(Cadastro_Cargas!$E$11=0,0,IF(Perfil_Area!$T$14=0,0,MIN(Cadastro_Cargas!$E$11,MAX(Cadastro_Cargas!$F$11,Perfil_Area!$T$14*RANDBETWEEN(85,115)/100))))</f>
        <v>2.367013373</v>
      </c>
    </row>
    <row r="9322" ht="15.0" customHeight="1">
      <c r="A9322" s="45">
        <v>45685.7083333333</v>
      </c>
      <c r="B9322" s="35">
        <v>17.0</v>
      </c>
      <c r="C9322" s="35" t="s">
        <v>129</v>
      </c>
      <c r="D9322" s="36" t="s">
        <v>107</v>
      </c>
      <c r="E9322" s="35" t="s">
        <v>173</v>
      </c>
      <c r="F9322" s="46">
        <f>IF(Cadastro_Cargas!$E$12=0,0,IF(Perfil_Area!$T$16=0,0,MIN(Cadastro_Cargas!$E$12,MAX(Cadastro_Cargas!$F$12,Perfil_Area!$T$16*RANDBETWEEN(85,115)/100))))</f>
        <v>0.2</v>
      </c>
    </row>
    <row r="9323" ht="15.0" customHeight="1">
      <c r="A9323" s="45">
        <v>45685.7083333333</v>
      </c>
      <c r="B9323" s="35">
        <v>17.0</v>
      </c>
      <c r="C9323" s="35" t="s">
        <v>129</v>
      </c>
      <c r="D9323" s="39" t="s">
        <v>31</v>
      </c>
      <c r="E9323" s="35" t="s">
        <v>174</v>
      </c>
      <c r="F9323" s="46">
        <f>IF(Cadastro_Cargas!$E$13=0,0,IF(Perfil_Area!$T$4=0,0,MIN(Cadastro_Cargas!$E$13,MAX(Cadastro_Cargas!$F$13,Perfil_Area!$T$4*RANDBETWEEN(85,115)/100))))</f>
        <v>1.1856</v>
      </c>
    </row>
    <row r="9324" ht="15.0" customHeight="1">
      <c r="A9324" s="45">
        <v>45685.7083333333</v>
      </c>
      <c r="B9324" s="35">
        <v>17.0</v>
      </c>
      <c r="C9324" s="35" t="s">
        <v>129</v>
      </c>
      <c r="D9324" s="40" t="s">
        <v>44</v>
      </c>
      <c r="E9324" s="35" t="s">
        <v>174</v>
      </c>
      <c r="F9324" s="46">
        <f>IF(Cadastro_Cargas!$E$14=0,0,IF(Perfil_Area!$T$6=0,0,MIN(Cadastro_Cargas!$E$14,MAX(Cadastro_Cargas!$F$14,Perfil_Area!$T$6*RANDBETWEEN(85,115)/100))))</f>
        <v>0.514</v>
      </c>
    </row>
    <row r="9325" ht="15.0" customHeight="1">
      <c r="A9325" s="45">
        <v>45685.7083333333</v>
      </c>
      <c r="B9325" s="35">
        <v>17.0</v>
      </c>
      <c r="C9325" s="35" t="s">
        <v>129</v>
      </c>
      <c r="D9325" s="41" t="s">
        <v>56</v>
      </c>
      <c r="E9325" s="35" t="s">
        <v>174</v>
      </c>
      <c r="F9325" s="46">
        <f>IF(Cadastro_Cargas!$E$15=0,0,IF(Perfil_Area!$T$8=0,0,MIN(Cadastro_Cargas!$E$15,MAX(Cadastro_Cargas!$F$15,Perfil_Area!$T$8*RANDBETWEEN(85,115)/100))))</f>
        <v>0</v>
      </c>
    </row>
    <row r="9326" ht="15.0" customHeight="1">
      <c r="A9326" s="45">
        <v>45685.75</v>
      </c>
      <c r="B9326" s="35">
        <v>18.0</v>
      </c>
      <c r="C9326" s="35" t="s">
        <v>128</v>
      </c>
      <c r="D9326" s="36" t="s">
        <v>104</v>
      </c>
      <c r="E9326" s="35" t="s">
        <v>173</v>
      </c>
      <c r="F9326" s="46">
        <f>IF(Cadastro_Cargas!$E$2=0,0,IF(Perfil_Area!$U$9=0,0,MIN(Cadastro_Cargas!$E$2,MAX(Cadastro_Cargas!$F$2,Perfil_Area!$U$9*RANDBETWEEN(85,115)/100))))</f>
        <v>0</v>
      </c>
    </row>
    <row r="9327" ht="15.0" customHeight="1">
      <c r="A9327" s="45">
        <v>45685.75</v>
      </c>
      <c r="B9327" s="35">
        <v>18.0</v>
      </c>
      <c r="C9327" s="35" t="s">
        <v>128</v>
      </c>
      <c r="D9327" s="36" t="s">
        <v>105</v>
      </c>
      <c r="E9327" s="35" t="s">
        <v>173</v>
      </c>
      <c r="F9327" s="46">
        <f>IF(Cadastro_Cargas!$E$3=0,0,IF(Perfil_Area!$U$11=0,0,MIN(Cadastro_Cargas!$E$3,MAX(Cadastro_Cargas!$F$3,Perfil_Area!$U$11*RANDBETWEEN(85,115)/100))))</f>
        <v>0</v>
      </c>
    </row>
    <row r="9328" ht="15.0" customHeight="1">
      <c r="A9328" s="45">
        <v>45685.75</v>
      </c>
      <c r="B9328" s="35">
        <v>18.0</v>
      </c>
      <c r="C9328" s="35" t="s">
        <v>128</v>
      </c>
      <c r="D9328" s="36" t="s">
        <v>106</v>
      </c>
      <c r="E9328" s="35" t="s">
        <v>173</v>
      </c>
      <c r="F9328" s="46">
        <f>IF(Cadastro_Cargas!$E$4=0,0,IF(Perfil_Area!$U$13=0,0,MIN(Cadastro_Cargas!$E$4,MAX(Cadastro_Cargas!$F$4,Perfil_Area!$U$13*RANDBETWEEN(85,115)/100))))</f>
        <v>0</v>
      </c>
    </row>
    <row r="9329" ht="15.0" customHeight="1">
      <c r="A9329" s="45">
        <v>45685.75</v>
      </c>
      <c r="B9329" s="35">
        <v>18.0</v>
      </c>
      <c r="C9329" s="35" t="s">
        <v>128</v>
      </c>
      <c r="D9329" s="36" t="s">
        <v>107</v>
      </c>
      <c r="E9329" s="35" t="s">
        <v>173</v>
      </c>
      <c r="F9329" s="46">
        <f>IF(Cadastro_Cargas!$E$5=0,0,IF(Perfil_Area!$U$15=0,0,MIN(Cadastro_Cargas!$E$5,MAX(Cadastro_Cargas!$F$5,Perfil_Area!$U$15*RANDBETWEEN(85,115)/100))))</f>
        <v>0.174</v>
      </c>
    </row>
    <row r="9330" ht="15.0" customHeight="1">
      <c r="A9330" s="45">
        <v>45685.75</v>
      </c>
      <c r="B9330" s="35">
        <v>18.0</v>
      </c>
      <c r="C9330" s="35" t="s">
        <v>128</v>
      </c>
      <c r="D9330" s="39" t="s">
        <v>31</v>
      </c>
      <c r="E9330" s="35" t="s">
        <v>174</v>
      </c>
      <c r="F9330" s="46">
        <f>IF(Cadastro_Cargas!$E$6=0,0,IF(Perfil_Area!$U$3=0,0,MIN(Cadastro_Cargas!$E$6,MAX(Cadastro_Cargas!$F$6,Perfil_Area!$U$3*RANDBETWEEN(85,115)/100))))</f>
        <v>0.606</v>
      </c>
    </row>
    <row r="9331" ht="15.0" customHeight="1">
      <c r="A9331" s="45">
        <v>45685.75</v>
      </c>
      <c r="B9331" s="35">
        <v>18.0</v>
      </c>
      <c r="C9331" s="35" t="s">
        <v>128</v>
      </c>
      <c r="D9331" s="40" t="s">
        <v>44</v>
      </c>
      <c r="E9331" s="35" t="s">
        <v>174</v>
      </c>
      <c r="F9331" s="46">
        <f>IF(Cadastro_Cargas!$E$7=0,0,IF(Perfil_Area!$U$5=0,0,MIN(Cadastro_Cargas!$E$7,MAX(Cadastro_Cargas!$F$7,Perfil_Area!$U$5*RANDBETWEEN(85,115)/100))))</f>
        <v>0.354</v>
      </c>
    </row>
    <row r="9332" ht="15.0" customHeight="1">
      <c r="A9332" s="45">
        <v>45685.75</v>
      </c>
      <c r="B9332" s="35">
        <v>18.0</v>
      </c>
      <c r="C9332" s="35" t="s">
        <v>128</v>
      </c>
      <c r="D9332" s="41" t="s">
        <v>56</v>
      </c>
      <c r="E9332" s="35" t="s">
        <v>174</v>
      </c>
      <c r="F9332" s="46">
        <f>IF(Cadastro_Cargas!$E$8=0,0,IF(Perfil_Area!$U$7=0,0,MIN(Cadastro_Cargas!$E$8,MAX(Cadastro_Cargas!$F$8,Perfil_Area!$U$7*RANDBETWEEN(85,115)/100))))</f>
        <v>0.176</v>
      </c>
    </row>
    <row r="9333" ht="15.0" customHeight="1">
      <c r="A9333" s="45">
        <v>45685.75</v>
      </c>
      <c r="B9333" s="35">
        <v>18.0</v>
      </c>
      <c r="C9333" s="35" t="s">
        <v>129</v>
      </c>
      <c r="D9333" s="36" t="s">
        <v>104</v>
      </c>
      <c r="E9333" s="35" t="s">
        <v>173</v>
      </c>
      <c r="F9333" s="46">
        <f>IF(Cadastro_Cargas!$E$9=0,0,IF(Perfil_Area!$U$10=0,0,MIN(Cadastro_Cargas!$E$9,MAX(Cadastro_Cargas!$F$9,Perfil_Area!$U$10*RANDBETWEEN(85,115)/100))))</f>
        <v>0</v>
      </c>
    </row>
    <row r="9334" ht="15.0" customHeight="1">
      <c r="A9334" s="45">
        <v>45685.75</v>
      </c>
      <c r="B9334" s="35">
        <v>18.0</v>
      </c>
      <c r="C9334" s="35" t="s">
        <v>129</v>
      </c>
      <c r="D9334" s="36" t="s">
        <v>105</v>
      </c>
      <c r="E9334" s="35" t="s">
        <v>173</v>
      </c>
      <c r="F9334" s="46">
        <f>IF(Cadastro_Cargas!$E$10=0,0,IF(Perfil_Area!$U$12=0,0,MIN(Cadastro_Cargas!$E$10,MAX(Cadastro_Cargas!$F$10,Perfil_Area!$U$12*RANDBETWEEN(85,115)/100))))</f>
        <v>0</v>
      </c>
    </row>
    <row r="9335" ht="15.0" customHeight="1">
      <c r="A9335" s="45">
        <v>45685.75</v>
      </c>
      <c r="B9335" s="35">
        <v>18.0</v>
      </c>
      <c r="C9335" s="35" t="s">
        <v>129</v>
      </c>
      <c r="D9335" s="36" t="s">
        <v>106</v>
      </c>
      <c r="E9335" s="35" t="s">
        <v>173</v>
      </c>
      <c r="F9335" s="46">
        <f>IF(Cadastro_Cargas!$E$11=0,0,IF(Perfil_Area!$U$14=0,0,MIN(Cadastro_Cargas!$E$11,MAX(Cadastro_Cargas!$F$11,Perfil_Area!$U$14*RANDBETWEEN(85,115)/100))))</f>
        <v>2.093170877</v>
      </c>
    </row>
    <row r="9336" ht="15.0" customHeight="1">
      <c r="A9336" s="45">
        <v>45685.75</v>
      </c>
      <c r="B9336" s="35">
        <v>18.0</v>
      </c>
      <c r="C9336" s="35" t="s">
        <v>129</v>
      </c>
      <c r="D9336" s="36" t="s">
        <v>107</v>
      </c>
      <c r="E9336" s="35" t="s">
        <v>173</v>
      </c>
      <c r="F9336" s="46">
        <f>IF(Cadastro_Cargas!$E$12=0,0,IF(Perfil_Area!$U$16=0,0,MIN(Cadastro_Cargas!$E$12,MAX(Cadastro_Cargas!$F$12,Perfil_Area!$U$16*RANDBETWEEN(85,115)/100))))</f>
        <v>0.192</v>
      </c>
    </row>
    <row r="9337" ht="15.0" customHeight="1">
      <c r="A9337" s="45">
        <v>45685.75</v>
      </c>
      <c r="B9337" s="35">
        <v>18.0</v>
      </c>
      <c r="C9337" s="35" t="s">
        <v>129</v>
      </c>
      <c r="D9337" s="39" t="s">
        <v>31</v>
      </c>
      <c r="E9337" s="35" t="s">
        <v>174</v>
      </c>
      <c r="F9337" s="46">
        <f>IF(Cadastro_Cargas!$E$13=0,0,IF(Perfil_Area!$U$4=0,0,MIN(Cadastro_Cargas!$E$13,MAX(Cadastro_Cargas!$F$13,Perfil_Area!$U$4*RANDBETWEEN(85,115)/100))))</f>
        <v>1.1175</v>
      </c>
    </row>
    <row r="9338" ht="15.0" customHeight="1">
      <c r="A9338" s="45">
        <v>45685.75</v>
      </c>
      <c r="B9338" s="35">
        <v>18.0</v>
      </c>
      <c r="C9338" s="35" t="s">
        <v>129</v>
      </c>
      <c r="D9338" s="40" t="s">
        <v>44</v>
      </c>
      <c r="E9338" s="35" t="s">
        <v>174</v>
      </c>
      <c r="F9338" s="46">
        <f>IF(Cadastro_Cargas!$E$14=0,0,IF(Perfil_Area!$U$6=0,0,MIN(Cadastro_Cargas!$E$14,MAX(Cadastro_Cargas!$F$14,Perfil_Area!$U$6*RANDBETWEEN(85,115)/100))))</f>
        <v>0.514</v>
      </c>
    </row>
    <row r="9339" ht="15.0" customHeight="1">
      <c r="A9339" s="45">
        <v>45685.75</v>
      </c>
      <c r="B9339" s="35">
        <v>18.0</v>
      </c>
      <c r="C9339" s="35" t="s">
        <v>129</v>
      </c>
      <c r="D9339" s="41" t="s">
        <v>56</v>
      </c>
      <c r="E9339" s="35" t="s">
        <v>174</v>
      </c>
      <c r="F9339" s="46">
        <f>IF(Cadastro_Cargas!$E$15=0,0,IF(Perfil_Area!$U$8=0,0,MIN(Cadastro_Cargas!$E$15,MAX(Cadastro_Cargas!$F$15,Perfil_Area!$U$8*RANDBETWEEN(85,115)/100))))</f>
        <v>0.336</v>
      </c>
    </row>
    <row r="9340" ht="15.0" customHeight="1">
      <c r="A9340" s="45">
        <v>45685.7916666667</v>
      </c>
      <c r="B9340" s="35">
        <v>19.0</v>
      </c>
      <c r="C9340" s="35" t="s">
        <v>128</v>
      </c>
      <c r="D9340" s="36" t="s">
        <v>104</v>
      </c>
      <c r="E9340" s="35" t="s">
        <v>173</v>
      </c>
      <c r="F9340" s="46">
        <f>IF(Cadastro_Cargas!$E$2=0,0,IF(Perfil_Area!$V$9=0,0,MIN(Cadastro_Cargas!$E$2,MAX(Cadastro_Cargas!$F$2,Perfil_Area!$V$9*RANDBETWEEN(85,115)/100))))</f>
        <v>0</v>
      </c>
    </row>
    <row r="9341" ht="15.0" customHeight="1">
      <c r="A9341" s="45">
        <v>45685.7916666667</v>
      </c>
      <c r="B9341" s="35">
        <v>19.0</v>
      </c>
      <c r="C9341" s="35" t="s">
        <v>128</v>
      </c>
      <c r="D9341" s="36" t="s">
        <v>105</v>
      </c>
      <c r="E9341" s="35" t="s">
        <v>173</v>
      </c>
      <c r="F9341" s="46">
        <f>IF(Cadastro_Cargas!$E$3=0,0,IF(Perfil_Area!$V$11=0,0,MIN(Cadastro_Cargas!$E$3,MAX(Cadastro_Cargas!$F$3,Perfil_Area!$V$11*RANDBETWEEN(85,115)/100))))</f>
        <v>0</v>
      </c>
    </row>
    <row r="9342" ht="15.0" customHeight="1">
      <c r="A9342" s="45">
        <v>45685.7916666667</v>
      </c>
      <c r="B9342" s="35">
        <v>19.0</v>
      </c>
      <c r="C9342" s="35" t="s">
        <v>128</v>
      </c>
      <c r="D9342" s="36" t="s">
        <v>106</v>
      </c>
      <c r="E9342" s="35" t="s">
        <v>173</v>
      </c>
      <c r="F9342" s="46">
        <f>IF(Cadastro_Cargas!$E$4=0,0,IF(Perfil_Area!$V$13=0,0,MIN(Cadastro_Cargas!$E$4,MAX(Cadastro_Cargas!$F$4,Perfil_Area!$V$13*RANDBETWEEN(85,115)/100))))</f>
        <v>0</v>
      </c>
    </row>
    <row r="9343" ht="15.0" customHeight="1">
      <c r="A9343" s="45">
        <v>45685.7916666667</v>
      </c>
      <c r="B9343" s="35">
        <v>19.0</v>
      </c>
      <c r="C9343" s="35" t="s">
        <v>128</v>
      </c>
      <c r="D9343" s="36" t="s">
        <v>107</v>
      </c>
      <c r="E9343" s="35" t="s">
        <v>173</v>
      </c>
      <c r="F9343" s="46">
        <f>IF(Cadastro_Cargas!$E$5=0,0,IF(Perfil_Area!$V$15=0,0,MIN(Cadastro_Cargas!$E$5,MAX(Cadastro_Cargas!$F$5,Perfil_Area!$V$15*RANDBETWEEN(85,115)/100))))</f>
        <v>0.2</v>
      </c>
    </row>
    <row r="9344" ht="15.0" customHeight="1">
      <c r="A9344" s="45">
        <v>45685.7916666667</v>
      </c>
      <c r="B9344" s="35">
        <v>19.0</v>
      </c>
      <c r="C9344" s="35" t="s">
        <v>128</v>
      </c>
      <c r="D9344" s="39" t="s">
        <v>31</v>
      </c>
      <c r="E9344" s="35" t="s">
        <v>174</v>
      </c>
      <c r="F9344" s="46">
        <f>IF(Cadastro_Cargas!$E$6=0,0,IF(Perfil_Area!$V$3=0,0,MIN(Cadastro_Cargas!$E$6,MAX(Cadastro_Cargas!$F$6,Perfil_Area!$V$3*RANDBETWEEN(85,115)/100))))</f>
        <v>0.606</v>
      </c>
    </row>
    <row r="9345" ht="15.0" customHeight="1">
      <c r="A9345" s="45">
        <v>45685.7916666667</v>
      </c>
      <c r="B9345" s="35">
        <v>19.0</v>
      </c>
      <c r="C9345" s="35" t="s">
        <v>128</v>
      </c>
      <c r="D9345" s="40" t="s">
        <v>44</v>
      </c>
      <c r="E9345" s="35" t="s">
        <v>174</v>
      </c>
      <c r="F9345" s="46">
        <f>IF(Cadastro_Cargas!$E$7=0,0,IF(Perfil_Area!$V$5=0,0,MIN(Cadastro_Cargas!$E$7,MAX(Cadastro_Cargas!$F$7,Perfil_Area!$V$5*RANDBETWEEN(85,115)/100))))</f>
        <v>0.354</v>
      </c>
    </row>
    <row r="9346" ht="15.0" customHeight="1">
      <c r="A9346" s="45">
        <v>45685.7916666667</v>
      </c>
      <c r="B9346" s="35">
        <v>19.0</v>
      </c>
      <c r="C9346" s="35" t="s">
        <v>128</v>
      </c>
      <c r="D9346" s="41" t="s">
        <v>56</v>
      </c>
      <c r="E9346" s="35" t="s">
        <v>174</v>
      </c>
      <c r="F9346" s="46">
        <f>IF(Cadastro_Cargas!$E$8=0,0,IF(Perfil_Area!$V$7=0,0,MIN(Cadastro_Cargas!$E$8,MAX(Cadastro_Cargas!$F$8,Perfil_Area!$V$7*RANDBETWEEN(85,115)/100))))</f>
        <v>0.176</v>
      </c>
    </row>
    <row r="9347" ht="15.0" customHeight="1">
      <c r="A9347" s="45">
        <v>45685.7916666667</v>
      </c>
      <c r="B9347" s="35">
        <v>19.0</v>
      </c>
      <c r="C9347" s="35" t="s">
        <v>129</v>
      </c>
      <c r="D9347" s="36" t="s">
        <v>104</v>
      </c>
      <c r="E9347" s="35" t="s">
        <v>173</v>
      </c>
      <c r="F9347" s="46">
        <f>IF(Cadastro_Cargas!$E$9=0,0,IF(Perfil_Area!$V$10=0,0,MIN(Cadastro_Cargas!$E$9,MAX(Cadastro_Cargas!$F$9,Perfil_Area!$V$10*RANDBETWEEN(85,115)/100))))</f>
        <v>0</v>
      </c>
    </row>
    <row r="9348" ht="15.0" customHeight="1">
      <c r="A9348" s="45">
        <v>45685.7916666667</v>
      </c>
      <c r="B9348" s="35">
        <v>19.0</v>
      </c>
      <c r="C9348" s="35" t="s">
        <v>129</v>
      </c>
      <c r="D9348" s="36" t="s">
        <v>105</v>
      </c>
      <c r="E9348" s="35" t="s">
        <v>173</v>
      </c>
      <c r="F9348" s="46">
        <f>IF(Cadastro_Cargas!$E$10=0,0,IF(Perfil_Area!$V$12=0,0,MIN(Cadastro_Cargas!$E$10,MAX(Cadastro_Cargas!$F$10,Perfil_Area!$V$12*RANDBETWEEN(85,115)/100))))</f>
        <v>0</v>
      </c>
    </row>
    <row r="9349" ht="15.0" customHeight="1">
      <c r="A9349" s="45">
        <v>45685.7916666667</v>
      </c>
      <c r="B9349" s="35">
        <v>19.0</v>
      </c>
      <c r="C9349" s="35" t="s">
        <v>129</v>
      </c>
      <c r="D9349" s="36" t="s">
        <v>106</v>
      </c>
      <c r="E9349" s="35" t="s">
        <v>173</v>
      </c>
      <c r="F9349" s="46">
        <f>IF(Cadastro_Cargas!$E$11=0,0,IF(Perfil_Area!$V$14=0,0,MIN(Cadastro_Cargas!$E$11,MAX(Cadastro_Cargas!$F$11,Perfil_Area!$V$14*RANDBETWEEN(85,115)/100))))</f>
        <v>2.367013373</v>
      </c>
    </row>
    <row r="9350" ht="15.0" customHeight="1">
      <c r="A9350" s="45">
        <v>45685.7916666667</v>
      </c>
      <c r="B9350" s="35">
        <v>19.0</v>
      </c>
      <c r="C9350" s="35" t="s">
        <v>129</v>
      </c>
      <c r="D9350" s="36" t="s">
        <v>107</v>
      </c>
      <c r="E9350" s="35" t="s">
        <v>173</v>
      </c>
      <c r="F9350" s="46">
        <f>IF(Cadastro_Cargas!$E$12=0,0,IF(Perfil_Area!$V$16=0,0,MIN(Cadastro_Cargas!$E$12,MAX(Cadastro_Cargas!$F$12,Perfil_Area!$V$16*RANDBETWEEN(85,115)/100))))</f>
        <v>0.192</v>
      </c>
    </row>
    <row r="9351" ht="15.0" customHeight="1">
      <c r="A9351" s="45">
        <v>45685.7916666667</v>
      </c>
      <c r="B9351" s="35">
        <v>19.0</v>
      </c>
      <c r="C9351" s="35" t="s">
        <v>129</v>
      </c>
      <c r="D9351" s="39" t="s">
        <v>31</v>
      </c>
      <c r="E9351" s="35" t="s">
        <v>174</v>
      </c>
      <c r="F9351" s="46">
        <f>IF(Cadastro_Cargas!$E$13=0,0,IF(Perfil_Area!$V$4=0,0,MIN(Cadastro_Cargas!$E$13,MAX(Cadastro_Cargas!$F$13,Perfil_Area!$V$4*RANDBETWEEN(85,115)/100))))</f>
        <v>1.1175</v>
      </c>
    </row>
    <row r="9352" ht="15.0" customHeight="1">
      <c r="A9352" s="45">
        <v>45685.7916666667</v>
      </c>
      <c r="B9352" s="35">
        <v>19.0</v>
      </c>
      <c r="C9352" s="35" t="s">
        <v>129</v>
      </c>
      <c r="D9352" s="40" t="s">
        <v>44</v>
      </c>
      <c r="E9352" s="35" t="s">
        <v>174</v>
      </c>
      <c r="F9352" s="46">
        <f>IF(Cadastro_Cargas!$E$14=0,0,IF(Perfil_Area!$V$6=0,0,MIN(Cadastro_Cargas!$E$14,MAX(Cadastro_Cargas!$F$14,Perfil_Area!$V$6*RANDBETWEEN(85,115)/100))))</f>
        <v>0.514</v>
      </c>
    </row>
    <row r="9353" ht="15.0" customHeight="1">
      <c r="A9353" s="45">
        <v>45685.7916666667</v>
      </c>
      <c r="B9353" s="35">
        <v>19.0</v>
      </c>
      <c r="C9353" s="35" t="s">
        <v>129</v>
      </c>
      <c r="D9353" s="41" t="s">
        <v>56</v>
      </c>
      <c r="E9353" s="35" t="s">
        <v>174</v>
      </c>
      <c r="F9353" s="46">
        <f>IF(Cadastro_Cargas!$E$15=0,0,IF(Perfil_Area!$V$8=0,0,MIN(Cadastro_Cargas!$E$15,MAX(Cadastro_Cargas!$F$15,Perfil_Area!$V$8*RANDBETWEEN(85,115)/100))))</f>
        <v>0.336</v>
      </c>
    </row>
    <row r="9354" ht="15.0" customHeight="1">
      <c r="A9354" s="45">
        <v>45685.8333333333</v>
      </c>
      <c r="B9354" s="35">
        <v>20.0</v>
      </c>
      <c r="C9354" s="35" t="s">
        <v>128</v>
      </c>
      <c r="D9354" s="36" t="s">
        <v>104</v>
      </c>
      <c r="E9354" s="35" t="s">
        <v>173</v>
      </c>
      <c r="F9354" s="46">
        <f>IF(Cadastro_Cargas!$E$2=0,0,IF(Perfil_Area!$W$9=0,0,MIN(Cadastro_Cargas!$E$2,MAX(Cadastro_Cargas!$F$2,Perfil_Area!$W$9*RANDBETWEEN(85,115)/100))))</f>
        <v>4</v>
      </c>
    </row>
    <row r="9355" ht="15.0" customHeight="1">
      <c r="A9355" s="45">
        <v>45685.8333333333</v>
      </c>
      <c r="B9355" s="35">
        <v>20.0</v>
      </c>
      <c r="C9355" s="35" t="s">
        <v>128</v>
      </c>
      <c r="D9355" s="36" t="s">
        <v>105</v>
      </c>
      <c r="E9355" s="35" t="s">
        <v>173</v>
      </c>
      <c r="F9355" s="46">
        <f>IF(Cadastro_Cargas!$E$3=0,0,IF(Perfil_Area!$W$11=0,0,MIN(Cadastro_Cargas!$E$3,MAX(Cadastro_Cargas!$F$3,Perfil_Area!$W$11*RANDBETWEEN(85,115)/100))))</f>
        <v>0</v>
      </c>
    </row>
    <row r="9356" ht="15.0" customHeight="1">
      <c r="A9356" s="45">
        <v>45685.8333333333</v>
      </c>
      <c r="B9356" s="35">
        <v>20.0</v>
      </c>
      <c r="C9356" s="35" t="s">
        <v>128</v>
      </c>
      <c r="D9356" s="36" t="s">
        <v>106</v>
      </c>
      <c r="E9356" s="35" t="s">
        <v>173</v>
      </c>
      <c r="F9356" s="46">
        <f>IF(Cadastro_Cargas!$E$4=0,0,IF(Perfil_Area!$W$13=0,0,MIN(Cadastro_Cargas!$E$4,MAX(Cadastro_Cargas!$F$4,Perfil_Area!$W$13*RANDBETWEEN(85,115)/100))))</f>
        <v>0</v>
      </c>
    </row>
    <row r="9357" ht="15.0" customHeight="1">
      <c r="A9357" s="45">
        <v>45685.8333333333</v>
      </c>
      <c r="B9357" s="35">
        <v>20.0</v>
      </c>
      <c r="C9357" s="35" t="s">
        <v>128</v>
      </c>
      <c r="D9357" s="36" t="s">
        <v>107</v>
      </c>
      <c r="E9357" s="35" t="s">
        <v>173</v>
      </c>
      <c r="F9357" s="46">
        <f>IF(Cadastro_Cargas!$E$5=0,0,IF(Perfil_Area!$W$15=0,0,MIN(Cadastro_Cargas!$E$5,MAX(Cadastro_Cargas!$F$5,Perfil_Area!$W$15*RANDBETWEEN(85,115)/100))))</f>
        <v>0.2</v>
      </c>
    </row>
    <row r="9358" ht="15.0" customHeight="1">
      <c r="A9358" s="45">
        <v>45685.8333333333</v>
      </c>
      <c r="B9358" s="35">
        <v>20.0</v>
      </c>
      <c r="C9358" s="35" t="s">
        <v>128</v>
      </c>
      <c r="D9358" s="39" t="s">
        <v>31</v>
      </c>
      <c r="E9358" s="35" t="s">
        <v>174</v>
      </c>
      <c r="F9358" s="46">
        <f>IF(Cadastro_Cargas!$E$6=0,0,IF(Perfil_Area!$W$3=0,0,MIN(Cadastro_Cargas!$E$6,MAX(Cadastro_Cargas!$F$6,Perfil_Area!$W$3*RANDBETWEEN(85,115)/100))))</f>
        <v>0.606</v>
      </c>
    </row>
    <row r="9359" ht="15.0" customHeight="1">
      <c r="A9359" s="45">
        <v>45685.8333333333</v>
      </c>
      <c r="B9359" s="35">
        <v>20.0</v>
      </c>
      <c r="C9359" s="35" t="s">
        <v>128</v>
      </c>
      <c r="D9359" s="40" t="s">
        <v>44</v>
      </c>
      <c r="E9359" s="35" t="s">
        <v>174</v>
      </c>
      <c r="F9359" s="46">
        <f>IF(Cadastro_Cargas!$E$7=0,0,IF(Perfil_Area!$W$5=0,0,MIN(Cadastro_Cargas!$E$7,MAX(Cadastro_Cargas!$F$7,Perfil_Area!$W$5*RANDBETWEEN(85,115)/100))))</f>
        <v>0.32028</v>
      </c>
    </row>
    <row r="9360" ht="15.0" customHeight="1">
      <c r="A9360" s="45">
        <v>45685.8333333333</v>
      </c>
      <c r="B9360" s="35">
        <v>20.0</v>
      </c>
      <c r="C9360" s="35" t="s">
        <v>128</v>
      </c>
      <c r="D9360" s="41" t="s">
        <v>56</v>
      </c>
      <c r="E9360" s="35" t="s">
        <v>174</v>
      </c>
      <c r="F9360" s="46">
        <f>IF(Cadastro_Cargas!$E$8=0,0,IF(Perfil_Area!$W$7=0,0,MIN(Cadastro_Cargas!$E$8,MAX(Cadastro_Cargas!$F$8,Perfil_Area!$W$7*RANDBETWEEN(85,115)/100))))</f>
        <v>0.176</v>
      </c>
    </row>
    <row r="9361" ht="15.0" customHeight="1">
      <c r="A9361" s="45">
        <v>45685.8333333333</v>
      </c>
      <c r="B9361" s="35">
        <v>20.0</v>
      </c>
      <c r="C9361" s="35" t="s">
        <v>129</v>
      </c>
      <c r="D9361" s="36" t="s">
        <v>104</v>
      </c>
      <c r="E9361" s="35" t="s">
        <v>173</v>
      </c>
      <c r="F9361" s="46">
        <f>IF(Cadastro_Cargas!$E$9=0,0,IF(Perfil_Area!$W$10=0,0,MIN(Cadastro_Cargas!$E$9,MAX(Cadastro_Cargas!$F$9,Perfil_Area!$W$10*RANDBETWEEN(85,115)/100))))</f>
        <v>7.76</v>
      </c>
    </row>
    <row r="9362" ht="15.0" customHeight="1">
      <c r="A9362" s="45">
        <v>45685.8333333333</v>
      </c>
      <c r="B9362" s="35">
        <v>20.0</v>
      </c>
      <c r="C9362" s="35" t="s">
        <v>129</v>
      </c>
      <c r="D9362" s="36" t="s">
        <v>105</v>
      </c>
      <c r="E9362" s="35" t="s">
        <v>173</v>
      </c>
      <c r="F9362" s="46">
        <f>IF(Cadastro_Cargas!$E$10=0,0,IF(Perfil_Area!$W$12=0,0,MIN(Cadastro_Cargas!$E$10,MAX(Cadastro_Cargas!$F$10,Perfil_Area!$W$12*RANDBETWEEN(85,115)/100))))</f>
        <v>17.6</v>
      </c>
    </row>
    <row r="9363" ht="15.0" customHeight="1">
      <c r="A9363" s="45">
        <v>45685.8333333333</v>
      </c>
      <c r="B9363" s="35">
        <v>20.0</v>
      </c>
      <c r="C9363" s="35" t="s">
        <v>129</v>
      </c>
      <c r="D9363" s="36" t="s">
        <v>106</v>
      </c>
      <c r="E9363" s="35" t="s">
        <v>173</v>
      </c>
      <c r="F9363" s="46">
        <f>IF(Cadastro_Cargas!$E$11=0,0,IF(Perfil_Area!$W$14=0,0,MIN(Cadastro_Cargas!$E$11,MAX(Cadastro_Cargas!$F$11,Perfil_Area!$W$14*RANDBETWEEN(85,115)/100))))</f>
        <v>2.223548291</v>
      </c>
    </row>
    <row r="9364" ht="15.0" customHeight="1">
      <c r="A9364" s="45">
        <v>45685.8333333333</v>
      </c>
      <c r="B9364" s="35">
        <v>20.0</v>
      </c>
      <c r="C9364" s="35" t="s">
        <v>129</v>
      </c>
      <c r="D9364" s="36" t="s">
        <v>107</v>
      </c>
      <c r="E9364" s="35" t="s">
        <v>173</v>
      </c>
      <c r="F9364" s="46">
        <f>IF(Cadastro_Cargas!$E$12=0,0,IF(Perfil_Area!$W$16=0,0,MIN(Cadastro_Cargas!$E$12,MAX(Cadastro_Cargas!$F$12,Perfil_Area!$W$16*RANDBETWEEN(85,115)/100))))</f>
        <v>0.2</v>
      </c>
    </row>
    <row r="9365" ht="15.0" customHeight="1">
      <c r="A9365" s="45">
        <v>45685.8333333333</v>
      </c>
      <c r="B9365" s="35">
        <v>20.0</v>
      </c>
      <c r="C9365" s="35" t="s">
        <v>129</v>
      </c>
      <c r="D9365" s="39" t="s">
        <v>31</v>
      </c>
      <c r="E9365" s="35" t="s">
        <v>174</v>
      </c>
      <c r="F9365" s="46">
        <f>IF(Cadastro_Cargas!$E$13=0,0,IF(Perfil_Area!$W$4=0,0,MIN(Cadastro_Cargas!$E$13,MAX(Cadastro_Cargas!$F$13,Perfil_Area!$W$4*RANDBETWEEN(85,115)/100))))</f>
        <v>1.1175</v>
      </c>
    </row>
    <row r="9366" ht="15.0" customHeight="1">
      <c r="A9366" s="45">
        <v>45685.8333333333</v>
      </c>
      <c r="B9366" s="35">
        <v>20.0</v>
      </c>
      <c r="C9366" s="35" t="s">
        <v>129</v>
      </c>
      <c r="D9366" s="40" t="s">
        <v>44</v>
      </c>
      <c r="E9366" s="35" t="s">
        <v>174</v>
      </c>
      <c r="F9366" s="46">
        <f>IF(Cadastro_Cargas!$E$14=0,0,IF(Perfil_Area!$W$6=0,0,MIN(Cadastro_Cargas!$E$14,MAX(Cadastro_Cargas!$F$14,Perfil_Area!$W$6*RANDBETWEEN(85,115)/100))))</f>
        <v>0.49032</v>
      </c>
    </row>
    <row r="9367" ht="15.0" customHeight="1">
      <c r="A9367" s="45">
        <v>45685.8333333333</v>
      </c>
      <c r="B9367" s="35">
        <v>20.0</v>
      </c>
      <c r="C9367" s="35" t="s">
        <v>129</v>
      </c>
      <c r="D9367" s="41" t="s">
        <v>56</v>
      </c>
      <c r="E9367" s="35" t="s">
        <v>174</v>
      </c>
      <c r="F9367" s="46">
        <f>IF(Cadastro_Cargas!$E$15=0,0,IF(Perfil_Area!$W$8=0,0,MIN(Cadastro_Cargas!$E$15,MAX(Cadastro_Cargas!$F$15,Perfil_Area!$W$8*RANDBETWEEN(85,115)/100))))</f>
        <v>0.336</v>
      </c>
    </row>
    <row r="9368" ht="15.0" customHeight="1">
      <c r="A9368" s="45">
        <v>45685.875</v>
      </c>
      <c r="B9368" s="35">
        <v>21.0</v>
      </c>
      <c r="C9368" s="35" t="s">
        <v>128</v>
      </c>
      <c r="D9368" s="36" t="s">
        <v>104</v>
      </c>
      <c r="E9368" s="35" t="s">
        <v>173</v>
      </c>
      <c r="F9368" s="46">
        <f>IF(Cadastro_Cargas!$E$2=0,0,IF(Perfil_Area!$X$9=0,0,MIN(Cadastro_Cargas!$E$2,MAX(Cadastro_Cargas!$F$2,Perfil_Area!$X$9*RANDBETWEEN(85,115)/100))))</f>
        <v>3.48</v>
      </c>
    </row>
    <row r="9369" ht="15.0" customHeight="1">
      <c r="A9369" s="45">
        <v>45685.875</v>
      </c>
      <c r="B9369" s="35">
        <v>21.0</v>
      </c>
      <c r="C9369" s="35" t="s">
        <v>128</v>
      </c>
      <c r="D9369" s="36" t="s">
        <v>105</v>
      </c>
      <c r="E9369" s="35" t="s">
        <v>173</v>
      </c>
      <c r="F9369" s="46">
        <f>IF(Cadastro_Cargas!$E$3=0,0,IF(Perfil_Area!$X$11=0,0,MIN(Cadastro_Cargas!$E$3,MAX(Cadastro_Cargas!$F$3,Perfil_Area!$X$11*RANDBETWEEN(85,115)/100))))</f>
        <v>0</v>
      </c>
    </row>
    <row r="9370" ht="15.0" customHeight="1">
      <c r="A9370" s="45">
        <v>45685.875</v>
      </c>
      <c r="B9370" s="35">
        <v>21.0</v>
      </c>
      <c r="C9370" s="35" t="s">
        <v>128</v>
      </c>
      <c r="D9370" s="36" t="s">
        <v>106</v>
      </c>
      <c r="E9370" s="35" t="s">
        <v>173</v>
      </c>
      <c r="F9370" s="46">
        <f>IF(Cadastro_Cargas!$E$4=0,0,IF(Perfil_Area!$X$13=0,0,MIN(Cadastro_Cargas!$E$4,MAX(Cadastro_Cargas!$F$4,Perfil_Area!$X$13*RANDBETWEEN(85,115)/100))))</f>
        <v>0</v>
      </c>
    </row>
    <row r="9371" ht="15.0" customHeight="1">
      <c r="A9371" s="45">
        <v>45685.875</v>
      </c>
      <c r="B9371" s="35">
        <v>21.0</v>
      </c>
      <c r="C9371" s="35" t="s">
        <v>128</v>
      </c>
      <c r="D9371" s="36" t="s">
        <v>107</v>
      </c>
      <c r="E9371" s="35" t="s">
        <v>173</v>
      </c>
      <c r="F9371" s="46">
        <f>IF(Cadastro_Cargas!$E$5=0,0,IF(Perfil_Area!$X$15=0,0,MIN(Cadastro_Cargas!$E$5,MAX(Cadastro_Cargas!$F$5,Perfil_Area!$X$15*RANDBETWEEN(85,115)/100))))</f>
        <v>0.2</v>
      </c>
    </row>
    <row r="9372" ht="15.0" customHeight="1">
      <c r="A9372" s="45">
        <v>45685.875</v>
      </c>
      <c r="B9372" s="35">
        <v>21.0</v>
      </c>
      <c r="C9372" s="35" t="s">
        <v>128</v>
      </c>
      <c r="D9372" s="39" t="s">
        <v>31</v>
      </c>
      <c r="E9372" s="35" t="s">
        <v>174</v>
      </c>
      <c r="F9372" s="46">
        <f>IF(Cadastro_Cargas!$E$6=0,0,IF(Perfil_Area!$X$3=0,0,MIN(Cadastro_Cargas!$E$6,MAX(Cadastro_Cargas!$F$6,Perfil_Area!$X$3*RANDBETWEEN(85,115)/100))))</f>
        <v>0.606</v>
      </c>
    </row>
    <row r="9373" ht="15.0" customHeight="1">
      <c r="A9373" s="45">
        <v>45685.875</v>
      </c>
      <c r="B9373" s="35">
        <v>21.0</v>
      </c>
      <c r="C9373" s="35" t="s">
        <v>128</v>
      </c>
      <c r="D9373" s="40" t="s">
        <v>44</v>
      </c>
      <c r="E9373" s="35" t="s">
        <v>174</v>
      </c>
      <c r="F9373" s="46">
        <f>IF(Cadastro_Cargas!$E$7=0,0,IF(Perfil_Area!$X$5=0,0,MIN(Cadastro_Cargas!$E$7,MAX(Cadastro_Cargas!$F$7,Perfil_Area!$X$5*RANDBETWEEN(85,115)/100))))</f>
        <v>0.23564</v>
      </c>
    </row>
    <row r="9374" ht="15.0" customHeight="1">
      <c r="A9374" s="45">
        <v>45685.875</v>
      </c>
      <c r="B9374" s="35">
        <v>21.0</v>
      </c>
      <c r="C9374" s="35" t="s">
        <v>128</v>
      </c>
      <c r="D9374" s="41" t="s">
        <v>56</v>
      </c>
      <c r="E9374" s="35" t="s">
        <v>174</v>
      </c>
      <c r="F9374" s="46">
        <f>IF(Cadastro_Cargas!$E$8=0,0,IF(Perfil_Area!$X$7=0,0,MIN(Cadastro_Cargas!$E$8,MAX(Cadastro_Cargas!$F$8,Perfil_Area!$X$7*RANDBETWEEN(85,115)/100))))</f>
        <v>0.176</v>
      </c>
    </row>
    <row r="9375" ht="15.0" customHeight="1">
      <c r="A9375" s="45">
        <v>45685.875</v>
      </c>
      <c r="B9375" s="35">
        <v>21.0</v>
      </c>
      <c r="C9375" s="35" t="s">
        <v>129</v>
      </c>
      <c r="D9375" s="36" t="s">
        <v>104</v>
      </c>
      <c r="E9375" s="35" t="s">
        <v>173</v>
      </c>
      <c r="F9375" s="46">
        <f>IF(Cadastro_Cargas!$E$9=0,0,IF(Perfil_Area!$X$10=0,0,MIN(Cadastro_Cargas!$E$9,MAX(Cadastro_Cargas!$F$9,Perfil_Area!$X$10*RANDBETWEEN(85,115)/100))))</f>
        <v>8</v>
      </c>
    </row>
    <row r="9376" ht="15.0" customHeight="1">
      <c r="A9376" s="45">
        <v>45685.875</v>
      </c>
      <c r="B9376" s="35">
        <v>21.0</v>
      </c>
      <c r="C9376" s="35" t="s">
        <v>129</v>
      </c>
      <c r="D9376" s="36" t="s">
        <v>105</v>
      </c>
      <c r="E9376" s="35" t="s">
        <v>173</v>
      </c>
      <c r="F9376" s="46">
        <f>IF(Cadastro_Cargas!$E$10=0,0,IF(Perfil_Area!$X$12=0,0,MIN(Cadastro_Cargas!$E$10,MAX(Cadastro_Cargas!$F$10,Perfil_Area!$X$12*RANDBETWEEN(85,115)/100))))</f>
        <v>17.6</v>
      </c>
    </row>
    <row r="9377" ht="15.0" customHeight="1">
      <c r="A9377" s="45">
        <v>45685.875</v>
      </c>
      <c r="B9377" s="35">
        <v>21.0</v>
      </c>
      <c r="C9377" s="35" t="s">
        <v>129</v>
      </c>
      <c r="D9377" s="36" t="s">
        <v>106</v>
      </c>
      <c r="E9377" s="35" t="s">
        <v>173</v>
      </c>
      <c r="F9377" s="46">
        <f>IF(Cadastro_Cargas!$E$11=0,0,IF(Perfil_Area!$X$14=0,0,MIN(Cadastro_Cargas!$E$11,MAX(Cadastro_Cargas!$F$11,Perfil_Area!$X$14*RANDBETWEEN(85,115)/100))))</f>
        <v>2.367013373</v>
      </c>
    </row>
    <row r="9378" ht="15.0" customHeight="1">
      <c r="A9378" s="45">
        <v>45685.875</v>
      </c>
      <c r="B9378" s="35">
        <v>21.0</v>
      </c>
      <c r="C9378" s="35" t="s">
        <v>129</v>
      </c>
      <c r="D9378" s="36" t="s">
        <v>107</v>
      </c>
      <c r="E9378" s="35" t="s">
        <v>173</v>
      </c>
      <c r="F9378" s="46">
        <f>IF(Cadastro_Cargas!$E$12=0,0,IF(Perfil_Area!$X$16=0,0,MIN(Cadastro_Cargas!$E$12,MAX(Cadastro_Cargas!$F$12,Perfil_Area!$X$16*RANDBETWEEN(85,115)/100))))</f>
        <v>0.186</v>
      </c>
    </row>
    <row r="9379" ht="15.0" customHeight="1">
      <c r="A9379" s="45">
        <v>45685.875</v>
      </c>
      <c r="B9379" s="35">
        <v>21.0</v>
      </c>
      <c r="C9379" s="35" t="s">
        <v>129</v>
      </c>
      <c r="D9379" s="39" t="s">
        <v>31</v>
      </c>
      <c r="E9379" s="35" t="s">
        <v>174</v>
      </c>
      <c r="F9379" s="46">
        <f>IF(Cadastro_Cargas!$E$13=0,0,IF(Perfil_Area!$X$4=0,0,MIN(Cadastro_Cargas!$E$13,MAX(Cadastro_Cargas!$F$13,Perfil_Area!$X$4*RANDBETWEEN(85,115)/100))))</f>
        <v>1.1175</v>
      </c>
    </row>
    <row r="9380" ht="15.0" customHeight="1">
      <c r="A9380" s="45">
        <v>45685.875</v>
      </c>
      <c r="B9380" s="35">
        <v>21.0</v>
      </c>
      <c r="C9380" s="35" t="s">
        <v>129</v>
      </c>
      <c r="D9380" s="40" t="s">
        <v>44</v>
      </c>
      <c r="E9380" s="35" t="s">
        <v>174</v>
      </c>
      <c r="F9380" s="46">
        <f>IF(Cadastro_Cargas!$E$14=0,0,IF(Perfil_Area!$X$6=0,0,MIN(Cadastro_Cargas!$E$14,MAX(Cadastro_Cargas!$F$14,Perfil_Area!$X$6*RANDBETWEEN(85,115)/100))))</f>
        <v>0.40582</v>
      </c>
    </row>
    <row r="9381" ht="15.0" customHeight="1">
      <c r="A9381" s="45">
        <v>45685.875</v>
      </c>
      <c r="B9381" s="35">
        <v>21.0</v>
      </c>
      <c r="C9381" s="35" t="s">
        <v>129</v>
      </c>
      <c r="D9381" s="41" t="s">
        <v>56</v>
      </c>
      <c r="E9381" s="35" t="s">
        <v>174</v>
      </c>
      <c r="F9381" s="46">
        <f>IF(Cadastro_Cargas!$E$15=0,0,IF(Perfil_Area!$X$8=0,0,MIN(Cadastro_Cargas!$E$15,MAX(Cadastro_Cargas!$F$15,Perfil_Area!$X$8*RANDBETWEEN(85,115)/100))))</f>
        <v>0.336</v>
      </c>
    </row>
    <row r="9382" ht="15.0" customHeight="1">
      <c r="A9382" s="45">
        <v>45685.9166666667</v>
      </c>
      <c r="B9382" s="35">
        <v>22.0</v>
      </c>
      <c r="C9382" s="35" t="s">
        <v>128</v>
      </c>
      <c r="D9382" s="36" t="s">
        <v>104</v>
      </c>
      <c r="E9382" s="35" t="s">
        <v>173</v>
      </c>
      <c r="F9382" s="46">
        <f>IF(Cadastro_Cargas!$E$2=0,0,IF(Perfil_Area!$Y$9=0,0,MIN(Cadastro_Cargas!$E$2,MAX(Cadastro_Cargas!$F$2,Perfil_Area!$Y$9*RANDBETWEEN(85,115)/100))))</f>
        <v>4</v>
      </c>
    </row>
    <row r="9383" ht="15.0" customHeight="1">
      <c r="A9383" s="45">
        <v>45685.9166666667</v>
      </c>
      <c r="B9383" s="35">
        <v>22.0</v>
      </c>
      <c r="C9383" s="35" t="s">
        <v>128</v>
      </c>
      <c r="D9383" s="36" t="s">
        <v>105</v>
      </c>
      <c r="E9383" s="35" t="s">
        <v>173</v>
      </c>
      <c r="F9383" s="46">
        <f>IF(Cadastro_Cargas!$E$3=0,0,IF(Perfil_Area!$Y$11=0,0,MIN(Cadastro_Cargas!$E$3,MAX(Cadastro_Cargas!$F$3,Perfil_Area!$Y$11*RANDBETWEEN(85,115)/100))))</f>
        <v>0</v>
      </c>
    </row>
    <row r="9384" ht="15.0" customHeight="1">
      <c r="A9384" s="45">
        <v>45685.9166666667</v>
      </c>
      <c r="B9384" s="35">
        <v>22.0</v>
      </c>
      <c r="C9384" s="35" t="s">
        <v>128</v>
      </c>
      <c r="D9384" s="36" t="s">
        <v>106</v>
      </c>
      <c r="E9384" s="35" t="s">
        <v>173</v>
      </c>
      <c r="F9384" s="46">
        <f>IF(Cadastro_Cargas!$E$4=0,0,IF(Perfil_Area!$Y$13=0,0,MIN(Cadastro_Cargas!$E$4,MAX(Cadastro_Cargas!$F$4,Perfil_Area!$Y$13*RANDBETWEEN(85,115)/100))))</f>
        <v>0</v>
      </c>
    </row>
    <row r="9385" ht="15.0" customHeight="1">
      <c r="A9385" s="45">
        <v>45685.9166666667</v>
      </c>
      <c r="B9385" s="35">
        <v>22.0</v>
      </c>
      <c r="C9385" s="35" t="s">
        <v>128</v>
      </c>
      <c r="D9385" s="36" t="s">
        <v>107</v>
      </c>
      <c r="E9385" s="35" t="s">
        <v>173</v>
      </c>
      <c r="F9385" s="46">
        <f>IF(Cadastro_Cargas!$E$5=0,0,IF(Perfil_Area!$Y$15=0,0,MIN(Cadastro_Cargas!$E$5,MAX(Cadastro_Cargas!$F$5,Perfil_Area!$Y$15*RANDBETWEEN(85,115)/100))))</f>
        <v>0.2</v>
      </c>
    </row>
    <row r="9386" ht="15.0" customHeight="1">
      <c r="A9386" s="45">
        <v>45685.9166666667</v>
      </c>
      <c r="B9386" s="35">
        <v>22.0</v>
      </c>
      <c r="C9386" s="35" t="s">
        <v>128</v>
      </c>
      <c r="D9386" s="39" t="s">
        <v>31</v>
      </c>
      <c r="E9386" s="35" t="s">
        <v>174</v>
      </c>
      <c r="F9386" s="46">
        <f>IF(Cadastro_Cargas!$E$6=0,0,IF(Perfil_Area!$Y$3=0,0,MIN(Cadastro_Cargas!$E$6,MAX(Cadastro_Cargas!$F$6,Perfil_Area!$Y$3*RANDBETWEEN(85,115)/100))))</f>
        <v>0.606</v>
      </c>
    </row>
    <row r="9387" ht="15.0" customHeight="1">
      <c r="A9387" s="45">
        <v>45685.9166666667</v>
      </c>
      <c r="B9387" s="35">
        <v>22.0</v>
      </c>
      <c r="C9387" s="35" t="s">
        <v>128</v>
      </c>
      <c r="D9387" s="40" t="s">
        <v>44</v>
      </c>
      <c r="E9387" s="35" t="s">
        <v>174</v>
      </c>
      <c r="F9387" s="46">
        <f>IF(Cadastro_Cargas!$E$7=0,0,IF(Perfil_Area!$Y$5=0,0,MIN(Cadastro_Cargas!$E$7,MAX(Cadastro_Cargas!$F$7,Perfil_Area!$Y$5*RANDBETWEEN(85,115)/100))))</f>
        <v>0.30414</v>
      </c>
    </row>
    <row r="9388" ht="15.0" customHeight="1">
      <c r="A9388" s="45">
        <v>45685.9166666667</v>
      </c>
      <c r="B9388" s="35">
        <v>22.0</v>
      </c>
      <c r="C9388" s="35" t="s">
        <v>128</v>
      </c>
      <c r="D9388" s="41" t="s">
        <v>56</v>
      </c>
      <c r="E9388" s="35" t="s">
        <v>174</v>
      </c>
      <c r="F9388" s="46">
        <f>IF(Cadastro_Cargas!$E$8=0,0,IF(Perfil_Area!$Y$7=0,0,MIN(Cadastro_Cargas!$E$8,MAX(Cadastro_Cargas!$F$8,Perfil_Area!$Y$7*RANDBETWEEN(85,115)/100))))</f>
        <v>0.176</v>
      </c>
    </row>
    <row r="9389" ht="15.0" customHeight="1">
      <c r="A9389" s="45">
        <v>45685.9166666667</v>
      </c>
      <c r="B9389" s="35">
        <v>22.0</v>
      </c>
      <c r="C9389" s="35" t="s">
        <v>129</v>
      </c>
      <c r="D9389" s="36" t="s">
        <v>104</v>
      </c>
      <c r="E9389" s="35" t="s">
        <v>173</v>
      </c>
      <c r="F9389" s="46">
        <f>IF(Cadastro_Cargas!$E$9=0,0,IF(Perfil_Area!$Y$10=0,0,MIN(Cadastro_Cargas!$E$9,MAX(Cadastro_Cargas!$F$9,Perfil_Area!$Y$10*RANDBETWEEN(85,115)/100))))</f>
        <v>7.04</v>
      </c>
    </row>
    <row r="9390" ht="15.0" customHeight="1">
      <c r="A9390" s="45">
        <v>45685.9166666667</v>
      </c>
      <c r="B9390" s="35">
        <v>22.0</v>
      </c>
      <c r="C9390" s="35" t="s">
        <v>129</v>
      </c>
      <c r="D9390" s="36" t="s">
        <v>105</v>
      </c>
      <c r="E9390" s="35" t="s">
        <v>173</v>
      </c>
      <c r="F9390" s="46">
        <f>IF(Cadastro_Cargas!$E$10=0,0,IF(Perfil_Area!$Y$12=0,0,MIN(Cadastro_Cargas!$E$10,MAX(Cadastro_Cargas!$F$10,Perfil_Area!$Y$12*RANDBETWEEN(85,115)/100))))</f>
        <v>0</v>
      </c>
    </row>
    <row r="9391" ht="15.0" customHeight="1">
      <c r="A9391" s="45">
        <v>45685.9166666667</v>
      </c>
      <c r="B9391" s="35">
        <v>22.0</v>
      </c>
      <c r="C9391" s="35" t="s">
        <v>129</v>
      </c>
      <c r="D9391" s="36" t="s">
        <v>106</v>
      </c>
      <c r="E9391" s="35" t="s">
        <v>173</v>
      </c>
      <c r="F9391" s="46">
        <f>IF(Cadastro_Cargas!$E$11=0,0,IF(Perfil_Area!$Y$14=0,0,MIN(Cadastro_Cargas!$E$11,MAX(Cadastro_Cargas!$F$11,Perfil_Area!$Y$14*RANDBETWEEN(85,115)/100))))</f>
        <v>2.367013373</v>
      </c>
    </row>
    <row r="9392" ht="15.0" customHeight="1">
      <c r="A9392" s="45">
        <v>45685.9166666667</v>
      </c>
      <c r="B9392" s="35">
        <v>22.0</v>
      </c>
      <c r="C9392" s="35" t="s">
        <v>129</v>
      </c>
      <c r="D9392" s="36" t="s">
        <v>107</v>
      </c>
      <c r="E9392" s="35" t="s">
        <v>173</v>
      </c>
      <c r="F9392" s="46">
        <f>IF(Cadastro_Cargas!$E$12=0,0,IF(Perfil_Area!$Y$16=0,0,MIN(Cadastro_Cargas!$E$12,MAX(Cadastro_Cargas!$F$12,Perfil_Area!$Y$16*RANDBETWEEN(85,115)/100))))</f>
        <v>0.2</v>
      </c>
    </row>
    <row r="9393" ht="15.0" customHeight="1">
      <c r="A9393" s="45">
        <v>45685.9166666667</v>
      </c>
      <c r="B9393" s="35">
        <v>22.0</v>
      </c>
      <c r="C9393" s="35" t="s">
        <v>129</v>
      </c>
      <c r="D9393" s="39" t="s">
        <v>31</v>
      </c>
      <c r="E9393" s="35" t="s">
        <v>174</v>
      </c>
      <c r="F9393" s="46">
        <f>IF(Cadastro_Cargas!$E$13=0,0,IF(Perfil_Area!$Y$4=0,0,MIN(Cadastro_Cargas!$E$13,MAX(Cadastro_Cargas!$F$13,Perfil_Area!$Y$4*RANDBETWEEN(85,115)/100))))</f>
        <v>1.1175</v>
      </c>
    </row>
    <row r="9394" ht="15.0" customHeight="1">
      <c r="A9394" s="45">
        <v>45685.9166666667</v>
      </c>
      <c r="B9394" s="35">
        <v>22.0</v>
      </c>
      <c r="C9394" s="35" t="s">
        <v>129</v>
      </c>
      <c r="D9394" s="40" t="s">
        <v>44</v>
      </c>
      <c r="E9394" s="35" t="s">
        <v>174</v>
      </c>
      <c r="F9394" s="46">
        <f>IF(Cadastro_Cargas!$E$14=0,0,IF(Perfil_Area!$Y$6=0,0,MIN(Cadastro_Cargas!$E$14,MAX(Cadastro_Cargas!$F$14,Perfil_Area!$Y$6*RANDBETWEEN(85,115)/100))))</f>
        <v>0.44128</v>
      </c>
    </row>
    <row r="9395" ht="15.0" customHeight="1">
      <c r="A9395" s="45">
        <v>45685.9166666667</v>
      </c>
      <c r="B9395" s="35">
        <v>22.0</v>
      </c>
      <c r="C9395" s="35" t="s">
        <v>129</v>
      </c>
      <c r="D9395" s="41" t="s">
        <v>56</v>
      </c>
      <c r="E9395" s="35" t="s">
        <v>174</v>
      </c>
      <c r="F9395" s="46">
        <f>IF(Cadastro_Cargas!$E$15=0,0,IF(Perfil_Area!$Y$8=0,0,MIN(Cadastro_Cargas!$E$15,MAX(Cadastro_Cargas!$F$15,Perfil_Area!$Y$8*RANDBETWEEN(85,115)/100))))</f>
        <v>0.336</v>
      </c>
    </row>
    <row r="9396" ht="15.0" customHeight="1">
      <c r="A9396" s="45">
        <v>45685.9583333333</v>
      </c>
      <c r="B9396" s="35">
        <v>23.0</v>
      </c>
      <c r="C9396" s="35" t="s">
        <v>128</v>
      </c>
      <c r="D9396" s="36" t="s">
        <v>104</v>
      </c>
      <c r="E9396" s="35" t="s">
        <v>173</v>
      </c>
      <c r="F9396" s="46">
        <f>IF(Cadastro_Cargas!$E$2=0,0,IF(Perfil_Area!$Z$9=0,0,MIN(Cadastro_Cargas!$E$2,MAX(Cadastro_Cargas!$F$2,Perfil_Area!$Z$9*RANDBETWEEN(85,115)/100))))</f>
        <v>4</v>
      </c>
    </row>
    <row r="9397" ht="15.0" customHeight="1">
      <c r="A9397" s="45">
        <v>45685.9583333333</v>
      </c>
      <c r="B9397" s="35">
        <v>23.0</v>
      </c>
      <c r="C9397" s="35" t="s">
        <v>128</v>
      </c>
      <c r="D9397" s="36" t="s">
        <v>105</v>
      </c>
      <c r="E9397" s="35" t="s">
        <v>173</v>
      </c>
      <c r="F9397" s="46">
        <f>IF(Cadastro_Cargas!$E$3=0,0,IF(Perfil_Area!$Z$11=0,0,MIN(Cadastro_Cargas!$E$3,MAX(Cadastro_Cargas!$F$3,Perfil_Area!$Z$11*RANDBETWEEN(85,115)/100))))</f>
        <v>0</v>
      </c>
    </row>
    <row r="9398" ht="15.0" customHeight="1">
      <c r="A9398" s="45">
        <v>45685.9583333333</v>
      </c>
      <c r="B9398" s="35">
        <v>23.0</v>
      </c>
      <c r="C9398" s="35" t="s">
        <v>128</v>
      </c>
      <c r="D9398" s="36" t="s">
        <v>106</v>
      </c>
      <c r="E9398" s="35" t="s">
        <v>173</v>
      </c>
      <c r="F9398" s="46">
        <f>IF(Cadastro_Cargas!$E$4=0,0,IF(Perfil_Area!$Z$13=0,0,MIN(Cadastro_Cargas!$E$4,MAX(Cadastro_Cargas!$F$4,Perfil_Area!$Z$13*RANDBETWEEN(85,115)/100))))</f>
        <v>0</v>
      </c>
    </row>
    <row r="9399" ht="15.0" customHeight="1">
      <c r="A9399" s="45">
        <v>45685.9583333333</v>
      </c>
      <c r="B9399" s="35">
        <v>23.0</v>
      </c>
      <c r="C9399" s="35" t="s">
        <v>128</v>
      </c>
      <c r="D9399" s="36" t="s">
        <v>107</v>
      </c>
      <c r="E9399" s="35" t="s">
        <v>173</v>
      </c>
      <c r="F9399" s="46">
        <f>IF(Cadastro_Cargas!$E$5=0,0,IF(Perfil_Area!$Z$15=0,0,MIN(Cadastro_Cargas!$E$5,MAX(Cadastro_Cargas!$F$5,Perfil_Area!$Z$15*RANDBETWEEN(85,115)/100))))</f>
        <v>0.19</v>
      </c>
    </row>
    <row r="9400" ht="15.0" customHeight="1">
      <c r="A9400" s="45">
        <v>45685.9583333333</v>
      </c>
      <c r="B9400" s="35">
        <v>23.0</v>
      </c>
      <c r="C9400" s="35" t="s">
        <v>128</v>
      </c>
      <c r="D9400" s="39" t="s">
        <v>31</v>
      </c>
      <c r="E9400" s="35" t="s">
        <v>174</v>
      </c>
      <c r="F9400" s="46">
        <f>IF(Cadastro_Cargas!$E$6=0,0,IF(Perfil_Area!$Z$3=0,0,MIN(Cadastro_Cargas!$E$6,MAX(Cadastro_Cargas!$F$6,Perfil_Area!$Z$3*RANDBETWEEN(85,115)/100))))</f>
        <v>0.606</v>
      </c>
    </row>
    <row r="9401" ht="15.0" customHeight="1">
      <c r="A9401" s="45">
        <v>45685.9583333333</v>
      </c>
      <c r="B9401" s="35">
        <v>23.0</v>
      </c>
      <c r="C9401" s="35" t="s">
        <v>128</v>
      </c>
      <c r="D9401" s="40" t="s">
        <v>44</v>
      </c>
      <c r="E9401" s="35" t="s">
        <v>174</v>
      </c>
      <c r="F9401" s="46">
        <f>IF(Cadastro_Cargas!$E$7=0,0,IF(Perfil_Area!$Z$5=0,0,MIN(Cadastro_Cargas!$E$7,MAX(Cadastro_Cargas!$F$7,Perfil_Area!$Z$5*RANDBETWEEN(85,115)/100))))</f>
        <v>0.2877</v>
      </c>
    </row>
    <row r="9402" ht="15.0" customHeight="1">
      <c r="A9402" s="45">
        <v>45685.9583333333</v>
      </c>
      <c r="B9402" s="35">
        <v>23.0</v>
      </c>
      <c r="C9402" s="35" t="s">
        <v>128</v>
      </c>
      <c r="D9402" s="41" t="s">
        <v>56</v>
      </c>
      <c r="E9402" s="35" t="s">
        <v>174</v>
      </c>
      <c r="F9402" s="46">
        <f>IF(Cadastro_Cargas!$E$8=0,0,IF(Perfil_Area!$Z$7=0,0,MIN(Cadastro_Cargas!$E$8,MAX(Cadastro_Cargas!$F$8,Perfil_Area!$Z$7*RANDBETWEEN(85,115)/100))))</f>
        <v>0.176</v>
      </c>
    </row>
    <row r="9403" ht="15.0" customHeight="1">
      <c r="A9403" s="45">
        <v>45685.9583333333</v>
      </c>
      <c r="B9403" s="35">
        <v>23.0</v>
      </c>
      <c r="C9403" s="35" t="s">
        <v>129</v>
      </c>
      <c r="D9403" s="36" t="s">
        <v>104</v>
      </c>
      <c r="E9403" s="35" t="s">
        <v>173</v>
      </c>
      <c r="F9403" s="46">
        <f>IF(Cadastro_Cargas!$E$9=0,0,IF(Perfil_Area!$Z$10=0,0,MIN(Cadastro_Cargas!$E$9,MAX(Cadastro_Cargas!$F$9,Perfil_Area!$Z$10*RANDBETWEEN(85,115)/100))))</f>
        <v>8</v>
      </c>
    </row>
    <row r="9404" ht="15.0" customHeight="1">
      <c r="A9404" s="45">
        <v>45685.9583333333</v>
      </c>
      <c r="B9404" s="35">
        <v>23.0</v>
      </c>
      <c r="C9404" s="35" t="s">
        <v>129</v>
      </c>
      <c r="D9404" s="36" t="s">
        <v>105</v>
      </c>
      <c r="E9404" s="35" t="s">
        <v>173</v>
      </c>
      <c r="F9404" s="46">
        <f>IF(Cadastro_Cargas!$E$10=0,0,IF(Perfil_Area!$Z$12=0,0,MIN(Cadastro_Cargas!$E$10,MAX(Cadastro_Cargas!$F$10,Perfil_Area!$Z$12*RANDBETWEEN(85,115)/100))))</f>
        <v>0</v>
      </c>
    </row>
    <row r="9405" ht="15.0" customHeight="1">
      <c r="A9405" s="45">
        <v>45685.9583333333</v>
      </c>
      <c r="B9405" s="35">
        <v>23.0</v>
      </c>
      <c r="C9405" s="35" t="s">
        <v>129</v>
      </c>
      <c r="D9405" s="36" t="s">
        <v>106</v>
      </c>
      <c r="E9405" s="35" t="s">
        <v>173</v>
      </c>
      <c r="F9405" s="46">
        <f>IF(Cadastro_Cargas!$E$11=0,0,IF(Perfil_Area!$Z$14=0,0,MIN(Cadastro_Cargas!$E$11,MAX(Cadastro_Cargas!$F$11,Perfil_Area!$Z$14*RANDBETWEEN(85,115)/100))))</f>
        <v>2.367013373</v>
      </c>
    </row>
    <row r="9406" ht="15.0" customHeight="1">
      <c r="A9406" s="45">
        <v>45685.9583333333</v>
      </c>
      <c r="B9406" s="35">
        <v>23.0</v>
      </c>
      <c r="C9406" s="35" t="s">
        <v>129</v>
      </c>
      <c r="D9406" s="36" t="s">
        <v>107</v>
      </c>
      <c r="E9406" s="35" t="s">
        <v>173</v>
      </c>
      <c r="F9406" s="46">
        <f>IF(Cadastro_Cargas!$E$12=0,0,IF(Perfil_Area!$Z$16=0,0,MIN(Cadastro_Cargas!$E$12,MAX(Cadastro_Cargas!$F$12,Perfil_Area!$Z$16*RANDBETWEEN(85,115)/100))))</f>
        <v>0.2</v>
      </c>
    </row>
    <row r="9407" ht="15.0" customHeight="1">
      <c r="A9407" s="45">
        <v>45685.9583333333</v>
      </c>
      <c r="B9407" s="35">
        <v>23.0</v>
      </c>
      <c r="C9407" s="35" t="s">
        <v>129</v>
      </c>
      <c r="D9407" s="39" t="s">
        <v>31</v>
      </c>
      <c r="E9407" s="35" t="s">
        <v>174</v>
      </c>
      <c r="F9407" s="46">
        <f>IF(Cadastro_Cargas!$E$13=0,0,IF(Perfil_Area!$Z$4=0,0,MIN(Cadastro_Cargas!$E$13,MAX(Cadastro_Cargas!$F$13,Perfil_Area!$Z$4*RANDBETWEEN(85,115)/100))))</f>
        <v>1.1175</v>
      </c>
    </row>
    <row r="9408" ht="15.0" customHeight="1">
      <c r="A9408" s="45">
        <v>45685.9583333333</v>
      </c>
      <c r="B9408" s="35">
        <v>23.0</v>
      </c>
      <c r="C9408" s="35" t="s">
        <v>129</v>
      </c>
      <c r="D9408" s="40" t="s">
        <v>44</v>
      </c>
      <c r="E9408" s="35" t="s">
        <v>174</v>
      </c>
      <c r="F9408" s="46">
        <f>IF(Cadastro_Cargas!$E$14=0,0,IF(Perfil_Area!$Z$6=0,0,MIN(Cadastro_Cargas!$E$14,MAX(Cadastro_Cargas!$F$14,Perfil_Area!$Z$6*RANDBETWEEN(85,115)/100))))</f>
        <v>0.394</v>
      </c>
    </row>
    <row r="9409" ht="15.0" customHeight="1">
      <c r="A9409" s="45">
        <v>45685.9583333333</v>
      </c>
      <c r="B9409" s="35">
        <v>23.0</v>
      </c>
      <c r="C9409" s="35" t="s">
        <v>129</v>
      </c>
      <c r="D9409" s="41" t="s">
        <v>56</v>
      </c>
      <c r="E9409" s="35" t="s">
        <v>174</v>
      </c>
      <c r="F9409" s="46">
        <f>IF(Cadastro_Cargas!$E$15=0,0,IF(Perfil_Area!$Z$8=0,0,MIN(Cadastro_Cargas!$E$15,MAX(Cadastro_Cargas!$F$15,Perfil_Area!$Z$8*RANDBETWEEN(85,115)/100))))</f>
        <v>0.336</v>
      </c>
    </row>
    <row r="9410" ht="15.0" customHeight="1">
      <c r="A9410" s="45">
        <v>45686.0</v>
      </c>
      <c r="B9410" s="35">
        <v>0.0</v>
      </c>
      <c r="C9410" s="35" t="s">
        <v>128</v>
      </c>
      <c r="D9410" s="36" t="s">
        <v>104</v>
      </c>
      <c r="E9410" s="35" t="s">
        <v>173</v>
      </c>
      <c r="F9410" s="46">
        <f>IF(Cadastro_Cargas!$E$2=0,0,IF(Perfil_Area!$C$9=0,0,MIN(Cadastro_Cargas!$E$2,MAX(Cadastro_Cargas!$F$2,Perfil_Area!$C$9*RANDBETWEEN(85,115)/100))))</f>
        <v>3.52</v>
      </c>
    </row>
    <row r="9411" ht="15.0" customHeight="1">
      <c r="A9411" s="45">
        <v>45686.0</v>
      </c>
      <c r="B9411" s="35">
        <v>0.0</v>
      </c>
      <c r="C9411" s="35" t="s">
        <v>128</v>
      </c>
      <c r="D9411" s="36" t="s">
        <v>105</v>
      </c>
      <c r="E9411" s="35" t="s">
        <v>173</v>
      </c>
      <c r="F9411" s="46">
        <f>IF(Cadastro_Cargas!$E$3=0,0,IF(Perfil_Area!$C$11=0,0,MIN(Cadastro_Cargas!$E$3,MAX(Cadastro_Cargas!$F$3,Perfil_Area!$C$11*RANDBETWEEN(85,115)/100))))</f>
        <v>0</v>
      </c>
    </row>
    <row r="9412" ht="15.0" customHeight="1">
      <c r="A9412" s="45">
        <v>45686.0</v>
      </c>
      <c r="B9412" s="35">
        <v>0.0</v>
      </c>
      <c r="C9412" s="35" t="s">
        <v>128</v>
      </c>
      <c r="D9412" s="36" t="s">
        <v>106</v>
      </c>
      <c r="E9412" s="35" t="s">
        <v>173</v>
      </c>
      <c r="F9412" s="46">
        <f>IF(Cadastro_Cargas!$E$4=0,0,IF(Perfil_Area!$C$13=0,0,MIN(Cadastro_Cargas!$E$4,MAX(Cadastro_Cargas!$F$4,Perfil_Area!$C$13*RANDBETWEEN(85,115)/100))))</f>
        <v>0</v>
      </c>
    </row>
    <row r="9413" ht="15.0" customHeight="1">
      <c r="A9413" s="45">
        <v>45686.0</v>
      </c>
      <c r="B9413" s="35">
        <v>0.0</v>
      </c>
      <c r="C9413" s="35" t="s">
        <v>128</v>
      </c>
      <c r="D9413" s="36" t="s">
        <v>107</v>
      </c>
      <c r="E9413" s="35" t="s">
        <v>173</v>
      </c>
      <c r="F9413" s="46">
        <f>IF(Cadastro_Cargas!$E$5=0,0,IF(Perfil_Area!$C$15=0,0,MIN(Cadastro_Cargas!$E$5,MAX(Cadastro_Cargas!$F$5,Perfil_Area!$C$15*RANDBETWEEN(85,115)/100))))</f>
        <v>0.19</v>
      </c>
    </row>
    <row r="9414" ht="15.0" customHeight="1">
      <c r="A9414" s="45">
        <v>45686.0</v>
      </c>
      <c r="B9414" s="35">
        <v>0.0</v>
      </c>
      <c r="C9414" s="35" t="s">
        <v>128</v>
      </c>
      <c r="D9414" s="39" t="s">
        <v>31</v>
      </c>
      <c r="E9414" s="35" t="s">
        <v>174</v>
      </c>
      <c r="F9414" s="46">
        <f>IF(Cadastro_Cargas!$E$6=0,0,IF(Perfil_Area!$C$3=0,0,MIN(Cadastro_Cargas!$E$6,MAX(Cadastro_Cargas!$F$6,Perfil_Area!$C$3*RANDBETWEEN(85,115)/100))))</f>
        <v>0.606</v>
      </c>
    </row>
    <row r="9415" ht="15.0" customHeight="1">
      <c r="A9415" s="45">
        <v>45686.0</v>
      </c>
      <c r="B9415" s="35">
        <v>0.0</v>
      </c>
      <c r="C9415" s="35" t="s">
        <v>128</v>
      </c>
      <c r="D9415" s="40" t="s">
        <v>44</v>
      </c>
      <c r="E9415" s="35" t="s">
        <v>174</v>
      </c>
      <c r="F9415" s="46">
        <f>IF(Cadastro_Cargas!$E$7=0,0,IF(Perfil_Area!$C$5=0,0,MIN(Cadastro_Cargas!$E$7,MAX(Cadastro_Cargas!$F$7,Perfil_Area!$C$5*RANDBETWEEN(85,115)/100))))</f>
        <v>0.3151</v>
      </c>
    </row>
    <row r="9416" ht="15.0" customHeight="1">
      <c r="A9416" s="45">
        <v>45686.0</v>
      </c>
      <c r="B9416" s="35">
        <v>0.0</v>
      </c>
      <c r="C9416" s="35" t="s">
        <v>128</v>
      </c>
      <c r="D9416" s="41" t="s">
        <v>56</v>
      </c>
      <c r="E9416" s="35" t="s">
        <v>174</v>
      </c>
      <c r="F9416" s="46">
        <f>IF(Cadastro_Cargas!$E$8=0,0,IF(Perfil_Area!$C$7=0,0,MIN(Cadastro_Cargas!$E$8,MAX(Cadastro_Cargas!$F$8,Perfil_Area!$C$7*RANDBETWEEN(85,115)/100))))</f>
        <v>0.16016</v>
      </c>
    </row>
    <row r="9417" ht="15.0" customHeight="1">
      <c r="A9417" s="45">
        <v>45686.0</v>
      </c>
      <c r="B9417" s="35">
        <v>0.0</v>
      </c>
      <c r="C9417" s="35" t="s">
        <v>129</v>
      </c>
      <c r="D9417" s="36" t="s">
        <v>104</v>
      </c>
      <c r="E9417" s="35" t="s">
        <v>173</v>
      </c>
      <c r="F9417" s="46">
        <f>IF(Cadastro_Cargas!$E$9=0,0,IF(Perfil_Area!$C$10=0,0,MIN(Cadastro_Cargas!$E$9,MAX(Cadastro_Cargas!$F$9,Perfil_Area!$C$10*RANDBETWEEN(85,115)/100))))</f>
        <v>8</v>
      </c>
    </row>
    <row r="9418" ht="15.0" customHeight="1">
      <c r="A9418" s="45">
        <v>45686.0</v>
      </c>
      <c r="B9418" s="35">
        <v>0.0</v>
      </c>
      <c r="C9418" s="35" t="s">
        <v>129</v>
      </c>
      <c r="D9418" s="36" t="s">
        <v>105</v>
      </c>
      <c r="E9418" s="35" t="s">
        <v>173</v>
      </c>
      <c r="F9418" s="46">
        <f>IF(Cadastro_Cargas!$E$10=0,0,IF(Perfil_Area!$C$12=0,0,MIN(Cadastro_Cargas!$E$10,MAX(Cadastro_Cargas!$F$10,Perfil_Area!$C$12*RANDBETWEEN(85,115)/100))))</f>
        <v>17.6</v>
      </c>
    </row>
    <row r="9419" ht="15.0" customHeight="1">
      <c r="A9419" s="45">
        <v>45686.0</v>
      </c>
      <c r="B9419" s="35">
        <v>0.0</v>
      </c>
      <c r="C9419" s="35" t="s">
        <v>129</v>
      </c>
      <c r="D9419" s="36" t="s">
        <v>106</v>
      </c>
      <c r="E9419" s="35" t="s">
        <v>173</v>
      </c>
      <c r="F9419" s="46">
        <f>IF(Cadastro_Cargas!$E$11=0,0,IF(Perfil_Area!$C$14=0,0,MIN(Cadastro_Cargas!$E$11,MAX(Cadastro_Cargas!$F$11,Perfil_Area!$C$14*RANDBETWEEN(85,115)/100))))</f>
        <v>2.367013373</v>
      </c>
    </row>
    <row r="9420" ht="15.0" customHeight="1">
      <c r="A9420" s="45">
        <v>45686.0</v>
      </c>
      <c r="B9420" s="35">
        <v>0.0</v>
      </c>
      <c r="C9420" s="35" t="s">
        <v>129</v>
      </c>
      <c r="D9420" s="36" t="s">
        <v>107</v>
      </c>
      <c r="E9420" s="35" t="s">
        <v>173</v>
      </c>
      <c r="F9420" s="46">
        <f>IF(Cadastro_Cargas!$E$12=0,0,IF(Perfil_Area!$C$16=0,0,MIN(Cadastro_Cargas!$E$12,MAX(Cadastro_Cargas!$F$12,Perfil_Area!$C$16*RANDBETWEEN(85,115)/100))))</f>
        <v>0.2</v>
      </c>
    </row>
    <row r="9421" ht="15.0" customHeight="1">
      <c r="A9421" s="45">
        <v>45686.0</v>
      </c>
      <c r="B9421" s="35">
        <v>0.0</v>
      </c>
      <c r="C9421" s="35" t="s">
        <v>129</v>
      </c>
      <c r="D9421" s="39" t="s">
        <v>31</v>
      </c>
      <c r="E9421" s="35" t="s">
        <v>174</v>
      </c>
      <c r="F9421" s="46">
        <f>IF(Cadastro_Cargas!$E$13=0,0,IF(Perfil_Area!$C$4=0,0,MIN(Cadastro_Cargas!$E$13,MAX(Cadastro_Cargas!$F$13,Perfil_Area!$C$4*RANDBETWEEN(85,115)/100))))</f>
        <v>1.1175</v>
      </c>
    </row>
    <row r="9422" ht="15.0" customHeight="1">
      <c r="A9422" s="45">
        <v>45686.0</v>
      </c>
      <c r="B9422" s="35">
        <v>0.0</v>
      </c>
      <c r="C9422" s="35" t="s">
        <v>129</v>
      </c>
      <c r="D9422" s="40" t="s">
        <v>44</v>
      </c>
      <c r="E9422" s="35" t="s">
        <v>174</v>
      </c>
      <c r="F9422" s="46">
        <f>IF(Cadastro_Cargas!$E$14=0,0,IF(Perfil_Area!$C$6=0,0,MIN(Cadastro_Cargas!$E$14,MAX(Cadastro_Cargas!$F$14,Perfil_Area!$C$6*RANDBETWEEN(85,115)/100))))</f>
        <v>0.34278</v>
      </c>
    </row>
    <row r="9423" ht="15.0" customHeight="1">
      <c r="A9423" s="45">
        <v>45686.0</v>
      </c>
      <c r="B9423" s="35">
        <v>0.0</v>
      </c>
      <c r="C9423" s="35" t="s">
        <v>129</v>
      </c>
      <c r="D9423" s="41" t="s">
        <v>56</v>
      </c>
      <c r="E9423" s="35" t="s">
        <v>174</v>
      </c>
      <c r="F9423" s="46">
        <f>IF(Cadastro_Cargas!$E$15=0,0,IF(Perfil_Area!$C$8=0,0,MIN(Cadastro_Cargas!$E$15,MAX(Cadastro_Cargas!$F$15,Perfil_Area!$C$8*RANDBETWEEN(85,115)/100))))</f>
        <v>0.30576</v>
      </c>
    </row>
    <row r="9424" ht="15.0" customHeight="1">
      <c r="A9424" s="45">
        <v>45686.0416666667</v>
      </c>
      <c r="B9424" s="35">
        <v>1.0</v>
      </c>
      <c r="C9424" s="35" t="s">
        <v>128</v>
      </c>
      <c r="D9424" s="36" t="s">
        <v>104</v>
      </c>
      <c r="E9424" s="35" t="s">
        <v>173</v>
      </c>
      <c r="F9424" s="46">
        <f>IF(Cadastro_Cargas!$E$2=0,0,IF(Perfil_Area!$D$9=0,0,MIN(Cadastro_Cargas!$E$2,MAX(Cadastro_Cargas!$F$2,Perfil_Area!$D$9*RANDBETWEEN(85,115)/100))))</f>
        <v>4</v>
      </c>
    </row>
    <row r="9425" ht="15.0" customHeight="1">
      <c r="A9425" s="45">
        <v>45686.0416666667</v>
      </c>
      <c r="B9425" s="35">
        <v>1.0</v>
      </c>
      <c r="C9425" s="35" t="s">
        <v>128</v>
      </c>
      <c r="D9425" s="36" t="s">
        <v>105</v>
      </c>
      <c r="E9425" s="35" t="s">
        <v>173</v>
      </c>
      <c r="F9425" s="46">
        <f>IF(Cadastro_Cargas!$E$3=0,0,IF(Perfil_Area!$D$11=0,0,MIN(Cadastro_Cargas!$E$3,MAX(Cadastro_Cargas!$F$3,Perfil_Area!$D$11*RANDBETWEEN(85,115)/100))))</f>
        <v>0</v>
      </c>
    </row>
    <row r="9426" ht="15.0" customHeight="1">
      <c r="A9426" s="45">
        <v>45686.0416666667</v>
      </c>
      <c r="B9426" s="35">
        <v>1.0</v>
      </c>
      <c r="C9426" s="35" t="s">
        <v>128</v>
      </c>
      <c r="D9426" s="36" t="s">
        <v>106</v>
      </c>
      <c r="E9426" s="35" t="s">
        <v>173</v>
      </c>
      <c r="F9426" s="46">
        <f>IF(Cadastro_Cargas!$E$4=0,0,IF(Perfil_Area!$D$13=0,0,MIN(Cadastro_Cargas!$E$4,MAX(Cadastro_Cargas!$F$4,Perfil_Area!$D$13*RANDBETWEEN(85,115)/100))))</f>
        <v>0</v>
      </c>
    </row>
    <row r="9427" ht="15.0" customHeight="1">
      <c r="A9427" s="45">
        <v>45686.0416666667</v>
      </c>
      <c r="B9427" s="35">
        <v>1.0</v>
      </c>
      <c r="C9427" s="35" t="s">
        <v>128</v>
      </c>
      <c r="D9427" s="36" t="s">
        <v>107</v>
      </c>
      <c r="E9427" s="35" t="s">
        <v>173</v>
      </c>
      <c r="F9427" s="46">
        <f>IF(Cadastro_Cargas!$E$5=0,0,IF(Perfil_Area!$D$15=0,0,MIN(Cadastro_Cargas!$E$5,MAX(Cadastro_Cargas!$F$5,Perfil_Area!$D$15*RANDBETWEEN(85,115)/100))))</f>
        <v>0.2</v>
      </c>
    </row>
    <row r="9428" ht="15.0" customHeight="1">
      <c r="A9428" s="45">
        <v>45686.0416666667</v>
      </c>
      <c r="B9428" s="35">
        <v>1.0</v>
      </c>
      <c r="C9428" s="35" t="s">
        <v>128</v>
      </c>
      <c r="D9428" s="39" t="s">
        <v>31</v>
      </c>
      <c r="E9428" s="35" t="s">
        <v>174</v>
      </c>
      <c r="F9428" s="46">
        <f>IF(Cadastro_Cargas!$E$6=0,0,IF(Perfil_Area!$D$3=0,0,MIN(Cadastro_Cargas!$E$6,MAX(Cadastro_Cargas!$F$6,Perfil_Area!$D$3*RANDBETWEEN(85,115)/100))))</f>
        <v>0.606</v>
      </c>
    </row>
    <row r="9429" ht="15.0" customHeight="1">
      <c r="A9429" s="45">
        <v>45686.0416666667</v>
      </c>
      <c r="B9429" s="35">
        <v>1.0</v>
      </c>
      <c r="C9429" s="35" t="s">
        <v>128</v>
      </c>
      <c r="D9429" s="40" t="s">
        <v>44</v>
      </c>
      <c r="E9429" s="35" t="s">
        <v>174</v>
      </c>
      <c r="F9429" s="46">
        <f>IF(Cadastro_Cargas!$E$7=0,0,IF(Perfil_Area!$D$5=0,0,MIN(Cadastro_Cargas!$E$7,MAX(Cadastro_Cargas!$F$7,Perfil_Area!$D$5*RANDBETWEEN(85,115)/100))))</f>
        <v>0.25756</v>
      </c>
    </row>
    <row r="9430" ht="15.0" customHeight="1">
      <c r="A9430" s="45">
        <v>45686.0416666667</v>
      </c>
      <c r="B9430" s="35">
        <v>1.0</v>
      </c>
      <c r="C9430" s="35" t="s">
        <v>128</v>
      </c>
      <c r="D9430" s="41" t="s">
        <v>56</v>
      </c>
      <c r="E9430" s="35" t="s">
        <v>174</v>
      </c>
      <c r="F9430" s="46">
        <f>IF(Cadastro_Cargas!$E$8=0,0,IF(Perfil_Area!$D$7=0,0,MIN(Cadastro_Cargas!$E$8,MAX(Cadastro_Cargas!$F$8,Perfil_Area!$D$7*RANDBETWEEN(85,115)/100))))</f>
        <v>0.176</v>
      </c>
    </row>
    <row r="9431" ht="15.0" customHeight="1">
      <c r="A9431" s="45">
        <v>45686.0416666667</v>
      </c>
      <c r="B9431" s="35">
        <v>1.0</v>
      </c>
      <c r="C9431" s="35" t="s">
        <v>129</v>
      </c>
      <c r="D9431" s="36" t="s">
        <v>104</v>
      </c>
      <c r="E9431" s="35" t="s">
        <v>173</v>
      </c>
      <c r="F9431" s="46">
        <f>IF(Cadastro_Cargas!$E$9=0,0,IF(Perfil_Area!$D$10=0,0,MIN(Cadastro_Cargas!$E$9,MAX(Cadastro_Cargas!$F$9,Perfil_Area!$D$10*RANDBETWEEN(85,115)/100))))</f>
        <v>6.88</v>
      </c>
    </row>
    <row r="9432" ht="15.0" customHeight="1">
      <c r="A9432" s="45">
        <v>45686.0416666667</v>
      </c>
      <c r="B9432" s="35">
        <v>1.0</v>
      </c>
      <c r="C9432" s="35" t="s">
        <v>129</v>
      </c>
      <c r="D9432" s="36" t="s">
        <v>105</v>
      </c>
      <c r="E9432" s="35" t="s">
        <v>173</v>
      </c>
      <c r="F9432" s="46">
        <f>IF(Cadastro_Cargas!$E$10=0,0,IF(Perfil_Area!$D$12=0,0,MIN(Cadastro_Cargas!$E$10,MAX(Cadastro_Cargas!$F$10,Perfil_Area!$D$12*RANDBETWEEN(85,115)/100))))</f>
        <v>16.896</v>
      </c>
    </row>
    <row r="9433" ht="15.0" customHeight="1">
      <c r="A9433" s="45">
        <v>45686.0416666667</v>
      </c>
      <c r="B9433" s="35">
        <v>1.0</v>
      </c>
      <c r="C9433" s="35" t="s">
        <v>129</v>
      </c>
      <c r="D9433" s="36" t="s">
        <v>106</v>
      </c>
      <c r="E9433" s="35" t="s">
        <v>173</v>
      </c>
      <c r="F9433" s="46">
        <f>IF(Cadastro_Cargas!$E$11=0,0,IF(Perfil_Area!$D$14=0,0,MIN(Cadastro_Cargas!$E$11,MAX(Cadastro_Cargas!$F$11,Perfil_Area!$D$14*RANDBETWEEN(85,115)/100))))</f>
        <v>2.367013373</v>
      </c>
    </row>
    <row r="9434" ht="15.0" customHeight="1">
      <c r="A9434" s="45">
        <v>45686.0416666667</v>
      </c>
      <c r="B9434" s="35">
        <v>1.0</v>
      </c>
      <c r="C9434" s="35" t="s">
        <v>129</v>
      </c>
      <c r="D9434" s="36" t="s">
        <v>107</v>
      </c>
      <c r="E9434" s="35" t="s">
        <v>173</v>
      </c>
      <c r="F9434" s="46">
        <f>IF(Cadastro_Cargas!$E$12=0,0,IF(Perfil_Area!$D$16=0,0,MIN(Cadastro_Cargas!$E$12,MAX(Cadastro_Cargas!$F$12,Perfil_Area!$D$16*RANDBETWEEN(85,115)/100))))</f>
        <v>0.186</v>
      </c>
    </row>
    <row r="9435" ht="15.0" customHeight="1">
      <c r="A9435" s="45">
        <v>45686.0416666667</v>
      </c>
      <c r="B9435" s="35">
        <v>1.0</v>
      </c>
      <c r="C9435" s="35" t="s">
        <v>129</v>
      </c>
      <c r="D9435" s="39" t="s">
        <v>31</v>
      </c>
      <c r="E9435" s="35" t="s">
        <v>174</v>
      </c>
      <c r="F9435" s="46">
        <f>IF(Cadastro_Cargas!$E$13=0,0,IF(Perfil_Area!$D$4=0,0,MIN(Cadastro_Cargas!$E$13,MAX(Cadastro_Cargas!$F$13,Perfil_Area!$D$4*RANDBETWEEN(85,115)/100))))</f>
        <v>1.1175</v>
      </c>
    </row>
    <row r="9436" ht="15.0" customHeight="1">
      <c r="A9436" s="45">
        <v>45686.0416666667</v>
      </c>
      <c r="B9436" s="35">
        <v>1.0</v>
      </c>
      <c r="C9436" s="35" t="s">
        <v>129</v>
      </c>
      <c r="D9436" s="40" t="s">
        <v>44</v>
      </c>
      <c r="E9436" s="35" t="s">
        <v>174</v>
      </c>
      <c r="F9436" s="46">
        <f>IF(Cadastro_Cargas!$E$14=0,0,IF(Perfil_Area!$D$6=0,0,MIN(Cadastro_Cargas!$E$14,MAX(Cadastro_Cargas!$F$14,Perfil_Area!$D$6*RANDBETWEEN(85,115)/100))))</f>
        <v>0.44128</v>
      </c>
    </row>
    <row r="9437" ht="15.0" customHeight="1">
      <c r="A9437" s="45">
        <v>45686.0416666667</v>
      </c>
      <c r="B9437" s="35">
        <v>1.0</v>
      </c>
      <c r="C9437" s="35" t="s">
        <v>129</v>
      </c>
      <c r="D9437" s="41" t="s">
        <v>56</v>
      </c>
      <c r="E9437" s="35" t="s">
        <v>174</v>
      </c>
      <c r="F9437" s="46">
        <f>IF(Cadastro_Cargas!$E$15=0,0,IF(Perfil_Area!$D$8=0,0,MIN(Cadastro_Cargas!$E$15,MAX(Cadastro_Cargas!$F$15,Perfil_Area!$D$8*RANDBETWEEN(85,115)/100))))</f>
        <v>0.31584</v>
      </c>
    </row>
    <row r="9438" ht="15.0" customHeight="1">
      <c r="A9438" s="45">
        <v>45686.0833333333</v>
      </c>
      <c r="B9438" s="35">
        <v>2.0</v>
      </c>
      <c r="C9438" s="35" t="s">
        <v>128</v>
      </c>
      <c r="D9438" s="36" t="s">
        <v>104</v>
      </c>
      <c r="E9438" s="35" t="s">
        <v>173</v>
      </c>
      <c r="F9438" s="46">
        <f>IF(Cadastro_Cargas!$E$2=0,0,IF(Perfil_Area!$E$9=0,0,MIN(Cadastro_Cargas!$E$2,MAX(Cadastro_Cargas!$F$2,Perfil_Area!$E$9*RANDBETWEEN(85,115)/100))))</f>
        <v>3.76</v>
      </c>
    </row>
    <row r="9439" ht="15.0" customHeight="1">
      <c r="A9439" s="45">
        <v>45686.0833333333</v>
      </c>
      <c r="B9439" s="35">
        <v>2.0</v>
      </c>
      <c r="C9439" s="35" t="s">
        <v>128</v>
      </c>
      <c r="D9439" s="36" t="s">
        <v>105</v>
      </c>
      <c r="E9439" s="35" t="s">
        <v>173</v>
      </c>
      <c r="F9439" s="46">
        <f>IF(Cadastro_Cargas!$E$3=0,0,IF(Perfil_Area!$E$11=0,0,MIN(Cadastro_Cargas!$E$3,MAX(Cadastro_Cargas!$F$3,Perfil_Area!$E$11*RANDBETWEEN(85,115)/100))))</f>
        <v>0</v>
      </c>
    </row>
    <row r="9440" ht="15.0" customHeight="1">
      <c r="A9440" s="45">
        <v>45686.0833333333</v>
      </c>
      <c r="B9440" s="35">
        <v>2.0</v>
      </c>
      <c r="C9440" s="35" t="s">
        <v>128</v>
      </c>
      <c r="D9440" s="36" t="s">
        <v>106</v>
      </c>
      <c r="E9440" s="35" t="s">
        <v>173</v>
      </c>
      <c r="F9440" s="46">
        <f>IF(Cadastro_Cargas!$E$4=0,0,IF(Perfil_Area!$E$13=0,0,MIN(Cadastro_Cargas!$E$4,MAX(Cadastro_Cargas!$F$4,Perfil_Area!$E$13*RANDBETWEEN(85,115)/100))))</f>
        <v>0</v>
      </c>
    </row>
    <row r="9441" ht="15.0" customHeight="1">
      <c r="A9441" s="45">
        <v>45686.0833333333</v>
      </c>
      <c r="B9441" s="35">
        <v>2.0</v>
      </c>
      <c r="C9441" s="35" t="s">
        <v>128</v>
      </c>
      <c r="D9441" s="36" t="s">
        <v>107</v>
      </c>
      <c r="E9441" s="35" t="s">
        <v>173</v>
      </c>
      <c r="F9441" s="46">
        <f>IF(Cadastro_Cargas!$E$5=0,0,IF(Perfil_Area!$E$15=0,0,MIN(Cadastro_Cargas!$E$5,MAX(Cadastro_Cargas!$F$5,Perfil_Area!$E$15*RANDBETWEEN(85,115)/100))))</f>
        <v>0.182</v>
      </c>
    </row>
    <row r="9442" ht="15.0" customHeight="1">
      <c r="A9442" s="45">
        <v>45686.0833333333</v>
      </c>
      <c r="B9442" s="35">
        <v>2.0</v>
      </c>
      <c r="C9442" s="35" t="s">
        <v>128</v>
      </c>
      <c r="D9442" s="39" t="s">
        <v>31</v>
      </c>
      <c r="E9442" s="35" t="s">
        <v>174</v>
      </c>
      <c r="F9442" s="46">
        <f>IF(Cadastro_Cargas!$E$6=0,0,IF(Perfil_Area!$E$3=0,0,MIN(Cadastro_Cargas!$E$6,MAX(Cadastro_Cargas!$F$6,Perfil_Area!$E$3*RANDBETWEEN(85,115)/100))))</f>
        <v>0.606</v>
      </c>
    </row>
    <row r="9443" ht="15.0" customHeight="1">
      <c r="A9443" s="45">
        <v>45686.0833333333</v>
      </c>
      <c r="B9443" s="35">
        <v>2.0</v>
      </c>
      <c r="C9443" s="35" t="s">
        <v>128</v>
      </c>
      <c r="D9443" s="40" t="s">
        <v>44</v>
      </c>
      <c r="E9443" s="35" t="s">
        <v>174</v>
      </c>
      <c r="F9443" s="46">
        <f>IF(Cadastro_Cargas!$E$7=0,0,IF(Perfil_Area!$E$5=0,0,MIN(Cadastro_Cargas!$E$7,MAX(Cadastro_Cargas!$F$7,Perfil_Area!$E$5*RANDBETWEEN(85,115)/100))))</f>
        <v>0.2329</v>
      </c>
    </row>
    <row r="9444" ht="15.0" customHeight="1">
      <c r="A9444" s="45">
        <v>45686.0833333333</v>
      </c>
      <c r="B9444" s="35">
        <v>2.0</v>
      </c>
      <c r="C9444" s="35" t="s">
        <v>128</v>
      </c>
      <c r="D9444" s="41" t="s">
        <v>56</v>
      </c>
      <c r="E9444" s="35" t="s">
        <v>174</v>
      </c>
      <c r="F9444" s="46">
        <f>IF(Cadastro_Cargas!$E$8=0,0,IF(Perfil_Area!$E$7=0,0,MIN(Cadastro_Cargas!$E$8,MAX(Cadastro_Cargas!$F$8,Perfil_Area!$E$7*RANDBETWEEN(85,115)/100))))</f>
        <v>0.176</v>
      </c>
    </row>
    <row r="9445" ht="15.0" customHeight="1">
      <c r="A9445" s="45">
        <v>45686.0833333333</v>
      </c>
      <c r="B9445" s="35">
        <v>2.0</v>
      </c>
      <c r="C9445" s="35" t="s">
        <v>129</v>
      </c>
      <c r="D9445" s="36" t="s">
        <v>104</v>
      </c>
      <c r="E9445" s="35" t="s">
        <v>173</v>
      </c>
      <c r="F9445" s="46">
        <f>IF(Cadastro_Cargas!$E$9=0,0,IF(Perfil_Area!$E$10=0,0,MIN(Cadastro_Cargas!$E$9,MAX(Cadastro_Cargas!$F$9,Perfil_Area!$E$10*RANDBETWEEN(85,115)/100))))</f>
        <v>8</v>
      </c>
    </row>
    <row r="9446" ht="15.0" customHeight="1">
      <c r="A9446" s="45">
        <v>45686.0833333333</v>
      </c>
      <c r="B9446" s="35">
        <v>2.0</v>
      </c>
      <c r="C9446" s="35" t="s">
        <v>129</v>
      </c>
      <c r="D9446" s="36" t="s">
        <v>105</v>
      </c>
      <c r="E9446" s="35" t="s">
        <v>173</v>
      </c>
      <c r="F9446" s="46">
        <f>IF(Cadastro_Cargas!$E$10=0,0,IF(Perfil_Area!$E$12=0,0,MIN(Cadastro_Cargas!$E$10,MAX(Cadastro_Cargas!$F$10,Perfil_Area!$E$12*RANDBETWEEN(85,115)/100))))</f>
        <v>0</v>
      </c>
    </row>
    <row r="9447" ht="15.0" customHeight="1">
      <c r="A9447" s="45">
        <v>45686.0833333333</v>
      </c>
      <c r="B9447" s="35">
        <v>2.0</v>
      </c>
      <c r="C9447" s="35" t="s">
        <v>129</v>
      </c>
      <c r="D9447" s="36" t="s">
        <v>106</v>
      </c>
      <c r="E9447" s="35" t="s">
        <v>173</v>
      </c>
      <c r="F9447" s="46">
        <f>IF(Cadastro_Cargas!$E$11=0,0,IF(Perfil_Area!$E$14=0,0,MIN(Cadastro_Cargas!$E$11,MAX(Cadastro_Cargas!$F$11,Perfil_Area!$E$14*RANDBETWEEN(85,115)/100))))</f>
        <v>2.367013373</v>
      </c>
    </row>
    <row r="9448" ht="15.0" customHeight="1">
      <c r="A9448" s="45">
        <v>45686.0833333333</v>
      </c>
      <c r="B9448" s="35">
        <v>2.0</v>
      </c>
      <c r="C9448" s="35" t="s">
        <v>129</v>
      </c>
      <c r="D9448" s="36" t="s">
        <v>107</v>
      </c>
      <c r="E9448" s="35" t="s">
        <v>173</v>
      </c>
      <c r="F9448" s="46">
        <f>IF(Cadastro_Cargas!$E$12=0,0,IF(Perfil_Area!$E$16=0,0,MIN(Cadastro_Cargas!$E$12,MAX(Cadastro_Cargas!$F$12,Perfil_Area!$E$16*RANDBETWEEN(85,115)/100))))</f>
        <v>0.196</v>
      </c>
    </row>
    <row r="9449" ht="15.0" customHeight="1">
      <c r="A9449" s="45">
        <v>45686.0833333333</v>
      </c>
      <c r="B9449" s="35">
        <v>2.0</v>
      </c>
      <c r="C9449" s="35" t="s">
        <v>129</v>
      </c>
      <c r="D9449" s="39" t="s">
        <v>31</v>
      </c>
      <c r="E9449" s="35" t="s">
        <v>174</v>
      </c>
      <c r="F9449" s="46">
        <f>IF(Cadastro_Cargas!$E$13=0,0,IF(Perfil_Area!$E$4=0,0,MIN(Cadastro_Cargas!$E$13,MAX(Cadastro_Cargas!$F$13,Perfil_Area!$E$4*RANDBETWEEN(85,115)/100))))</f>
        <v>1.1175</v>
      </c>
    </row>
    <row r="9450" ht="15.0" customHeight="1">
      <c r="A9450" s="45">
        <v>45686.0833333333</v>
      </c>
      <c r="B9450" s="35">
        <v>2.0</v>
      </c>
      <c r="C9450" s="35" t="s">
        <v>129</v>
      </c>
      <c r="D9450" s="40" t="s">
        <v>44</v>
      </c>
      <c r="E9450" s="35" t="s">
        <v>174</v>
      </c>
      <c r="F9450" s="46">
        <f>IF(Cadastro_Cargas!$E$14=0,0,IF(Perfil_Area!$E$6=0,0,MIN(Cadastro_Cargas!$E$14,MAX(Cadastro_Cargas!$F$14,Perfil_Area!$E$6*RANDBETWEEN(85,115)/100))))</f>
        <v>0.43734</v>
      </c>
    </row>
    <row r="9451" ht="15.0" customHeight="1">
      <c r="A9451" s="45">
        <v>45686.0833333333</v>
      </c>
      <c r="B9451" s="35">
        <v>2.0</v>
      </c>
      <c r="C9451" s="35" t="s">
        <v>129</v>
      </c>
      <c r="D9451" s="41" t="s">
        <v>56</v>
      </c>
      <c r="E9451" s="35" t="s">
        <v>174</v>
      </c>
      <c r="F9451" s="46">
        <f>IF(Cadastro_Cargas!$E$15=0,0,IF(Perfil_Area!$E$8=0,0,MIN(Cadastro_Cargas!$E$15,MAX(Cadastro_Cargas!$F$15,Perfil_Area!$E$8*RANDBETWEEN(85,115)/100))))</f>
        <v>0.31584</v>
      </c>
    </row>
    <row r="9452" ht="15.0" customHeight="1">
      <c r="A9452" s="45">
        <v>45686.125</v>
      </c>
      <c r="B9452" s="35">
        <v>3.0</v>
      </c>
      <c r="C9452" s="35" t="s">
        <v>128</v>
      </c>
      <c r="D9452" s="36" t="s">
        <v>104</v>
      </c>
      <c r="E9452" s="35" t="s">
        <v>173</v>
      </c>
      <c r="F9452" s="46">
        <f>IF(Cadastro_Cargas!$E$2=0,0,IF(Perfil_Area!$F$9=0,0,MIN(Cadastro_Cargas!$E$2,MAX(Cadastro_Cargas!$F$2,Perfil_Area!$F$9*RANDBETWEEN(85,115)/100))))</f>
        <v>4</v>
      </c>
    </row>
    <row r="9453" ht="15.0" customHeight="1">
      <c r="A9453" s="45">
        <v>45686.125</v>
      </c>
      <c r="B9453" s="35">
        <v>3.0</v>
      </c>
      <c r="C9453" s="35" t="s">
        <v>128</v>
      </c>
      <c r="D9453" s="36" t="s">
        <v>105</v>
      </c>
      <c r="E9453" s="35" t="s">
        <v>173</v>
      </c>
      <c r="F9453" s="46">
        <f>IF(Cadastro_Cargas!$E$3=0,0,IF(Perfil_Area!$F$11=0,0,MIN(Cadastro_Cargas!$E$3,MAX(Cadastro_Cargas!$F$3,Perfil_Area!$F$11*RANDBETWEEN(85,115)/100))))</f>
        <v>0</v>
      </c>
    </row>
    <row r="9454" ht="15.0" customHeight="1">
      <c r="A9454" s="45">
        <v>45686.125</v>
      </c>
      <c r="B9454" s="35">
        <v>3.0</v>
      </c>
      <c r="C9454" s="35" t="s">
        <v>128</v>
      </c>
      <c r="D9454" s="36" t="s">
        <v>106</v>
      </c>
      <c r="E9454" s="35" t="s">
        <v>173</v>
      </c>
      <c r="F9454" s="46">
        <f>IF(Cadastro_Cargas!$E$4=0,0,IF(Perfil_Area!$F$13=0,0,MIN(Cadastro_Cargas!$E$4,MAX(Cadastro_Cargas!$F$4,Perfil_Area!$F$13*RANDBETWEEN(85,115)/100))))</f>
        <v>0</v>
      </c>
    </row>
    <row r="9455" ht="15.0" customHeight="1">
      <c r="A9455" s="45">
        <v>45686.125</v>
      </c>
      <c r="B9455" s="35">
        <v>3.0</v>
      </c>
      <c r="C9455" s="35" t="s">
        <v>128</v>
      </c>
      <c r="D9455" s="36" t="s">
        <v>107</v>
      </c>
      <c r="E9455" s="35" t="s">
        <v>173</v>
      </c>
      <c r="F9455" s="46">
        <f>IF(Cadastro_Cargas!$E$5=0,0,IF(Perfil_Area!$F$15=0,0,MIN(Cadastro_Cargas!$E$5,MAX(Cadastro_Cargas!$F$5,Perfil_Area!$F$15*RANDBETWEEN(85,115)/100))))</f>
        <v>0.2</v>
      </c>
    </row>
    <row r="9456" ht="15.0" customHeight="1">
      <c r="A9456" s="45">
        <v>45686.125</v>
      </c>
      <c r="B9456" s="35">
        <v>3.0</v>
      </c>
      <c r="C9456" s="35" t="s">
        <v>128</v>
      </c>
      <c r="D9456" s="39" t="s">
        <v>31</v>
      </c>
      <c r="E9456" s="35" t="s">
        <v>174</v>
      </c>
      <c r="F9456" s="46">
        <f>IF(Cadastro_Cargas!$E$6=0,0,IF(Perfil_Area!$F$3=0,0,MIN(Cadastro_Cargas!$E$6,MAX(Cadastro_Cargas!$F$6,Perfil_Area!$F$3*RANDBETWEEN(85,115)/100))))</f>
        <v>0.606</v>
      </c>
    </row>
    <row r="9457" ht="15.0" customHeight="1">
      <c r="A9457" s="45">
        <v>45686.125</v>
      </c>
      <c r="B9457" s="35">
        <v>3.0</v>
      </c>
      <c r="C9457" s="35" t="s">
        <v>128</v>
      </c>
      <c r="D9457" s="40" t="s">
        <v>44</v>
      </c>
      <c r="E9457" s="35" t="s">
        <v>174</v>
      </c>
      <c r="F9457" s="46">
        <f>IF(Cadastro_Cargas!$E$7=0,0,IF(Perfil_Area!$F$5=0,0,MIN(Cadastro_Cargas!$E$7,MAX(Cadastro_Cargas!$F$7,Perfil_Area!$F$5*RANDBETWEEN(85,115)/100))))</f>
        <v>0.28496</v>
      </c>
    </row>
    <row r="9458" ht="15.0" customHeight="1">
      <c r="A9458" s="45">
        <v>45686.125</v>
      </c>
      <c r="B9458" s="35">
        <v>3.0</v>
      </c>
      <c r="C9458" s="35" t="s">
        <v>128</v>
      </c>
      <c r="D9458" s="41" t="s">
        <v>56</v>
      </c>
      <c r="E9458" s="35" t="s">
        <v>174</v>
      </c>
      <c r="F9458" s="46">
        <f>IF(Cadastro_Cargas!$E$8=0,0,IF(Perfil_Area!$F$7=0,0,MIN(Cadastro_Cargas!$E$8,MAX(Cadastro_Cargas!$F$8,Perfil_Area!$F$7*RANDBETWEEN(85,115)/100))))</f>
        <v>0.176</v>
      </c>
    </row>
    <row r="9459" ht="15.0" customHeight="1">
      <c r="A9459" s="45">
        <v>45686.125</v>
      </c>
      <c r="B9459" s="35">
        <v>3.0</v>
      </c>
      <c r="C9459" s="35" t="s">
        <v>129</v>
      </c>
      <c r="D9459" s="36" t="s">
        <v>104</v>
      </c>
      <c r="E9459" s="35" t="s">
        <v>173</v>
      </c>
      <c r="F9459" s="46">
        <f>IF(Cadastro_Cargas!$E$9=0,0,IF(Perfil_Area!$F$10=0,0,MIN(Cadastro_Cargas!$E$9,MAX(Cadastro_Cargas!$F$9,Perfil_Area!$F$10*RANDBETWEEN(85,115)/100))))</f>
        <v>7.36</v>
      </c>
    </row>
    <row r="9460" ht="15.0" customHeight="1">
      <c r="A9460" s="45">
        <v>45686.125</v>
      </c>
      <c r="B9460" s="35">
        <v>3.0</v>
      </c>
      <c r="C9460" s="35" t="s">
        <v>129</v>
      </c>
      <c r="D9460" s="36" t="s">
        <v>105</v>
      </c>
      <c r="E9460" s="35" t="s">
        <v>173</v>
      </c>
      <c r="F9460" s="46">
        <f>IF(Cadastro_Cargas!$E$10=0,0,IF(Perfil_Area!$F$12=0,0,MIN(Cadastro_Cargas!$E$10,MAX(Cadastro_Cargas!$F$10,Perfil_Area!$F$12*RANDBETWEEN(85,115)/100))))</f>
        <v>0</v>
      </c>
    </row>
    <row r="9461" ht="15.0" customHeight="1">
      <c r="A9461" s="45">
        <v>45686.125</v>
      </c>
      <c r="B9461" s="35">
        <v>3.0</v>
      </c>
      <c r="C9461" s="35" t="s">
        <v>129</v>
      </c>
      <c r="D9461" s="36" t="s">
        <v>106</v>
      </c>
      <c r="E9461" s="35" t="s">
        <v>173</v>
      </c>
      <c r="F9461" s="46">
        <f>IF(Cadastro_Cargas!$E$11=0,0,IF(Perfil_Area!$F$14=0,0,MIN(Cadastro_Cargas!$E$11,MAX(Cadastro_Cargas!$F$11,Perfil_Area!$F$14*RANDBETWEEN(85,115)/100))))</f>
        <v>2.010445765</v>
      </c>
    </row>
    <row r="9462" ht="15.0" customHeight="1">
      <c r="A9462" s="45">
        <v>45686.125</v>
      </c>
      <c r="B9462" s="35">
        <v>3.0</v>
      </c>
      <c r="C9462" s="35" t="s">
        <v>129</v>
      </c>
      <c r="D9462" s="36" t="s">
        <v>107</v>
      </c>
      <c r="E9462" s="35" t="s">
        <v>173</v>
      </c>
      <c r="F9462" s="46">
        <f>IF(Cadastro_Cargas!$E$12=0,0,IF(Perfil_Area!$F$16=0,0,MIN(Cadastro_Cargas!$E$12,MAX(Cadastro_Cargas!$F$12,Perfil_Area!$F$16*RANDBETWEEN(85,115)/100))))</f>
        <v>0.174</v>
      </c>
    </row>
    <row r="9463" ht="15.0" customHeight="1">
      <c r="A9463" s="45">
        <v>45686.125</v>
      </c>
      <c r="B9463" s="35">
        <v>3.0</v>
      </c>
      <c r="C9463" s="35" t="s">
        <v>129</v>
      </c>
      <c r="D9463" s="39" t="s">
        <v>31</v>
      </c>
      <c r="E9463" s="35" t="s">
        <v>174</v>
      </c>
      <c r="F9463" s="46">
        <f>IF(Cadastro_Cargas!$E$13=0,0,IF(Perfil_Area!$F$4=0,0,MIN(Cadastro_Cargas!$E$13,MAX(Cadastro_Cargas!$F$13,Perfil_Area!$F$4*RANDBETWEEN(85,115)/100))))</f>
        <v>1.1175</v>
      </c>
    </row>
    <row r="9464" ht="15.0" customHeight="1">
      <c r="A9464" s="45">
        <v>45686.125</v>
      </c>
      <c r="B9464" s="35">
        <v>3.0</v>
      </c>
      <c r="C9464" s="35" t="s">
        <v>129</v>
      </c>
      <c r="D9464" s="40" t="s">
        <v>44</v>
      </c>
      <c r="E9464" s="35" t="s">
        <v>174</v>
      </c>
      <c r="F9464" s="46">
        <f>IF(Cadastro_Cargas!$E$14=0,0,IF(Perfil_Area!$F$6=0,0,MIN(Cadastro_Cargas!$E$14,MAX(Cadastro_Cargas!$F$14,Perfil_Area!$F$6*RANDBETWEEN(85,115)/100))))</f>
        <v>0.35854</v>
      </c>
    </row>
    <row r="9465" ht="15.0" customHeight="1">
      <c r="A9465" s="45">
        <v>45686.125</v>
      </c>
      <c r="B9465" s="35">
        <v>3.0</v>
      </c>
      <c r="C9465" s="35" t="s">
        <v>129</v>
      </c>
      <c r="D9465" s="41" t="s">
        <v>56</v>
      </c>
      <c r="E9465" s="35" t="s">
        <v>174</v>
      </c>
      <c r="F9465" s="46">
        <f>IF(Cadastro_Cargas!$E$15=0,0,IF(Perfil_Area!$F$8=0,0,MIN(Cadastro_Cargas!$E$15,MAX(Cadastro_Cargas!$F$15,Perfil_Area!$F$8*RANDBETWEEN(85,115)/100))))</f>
        <v>0.31248</v>
      </c>
    </row>
    <row r="9466" ht="15.0" customHeight="1">
      <c r="A9466" s="45">
        <v>45686.1666666667</v>
      </c>
      <c r="B9466" s="35">
        <v>4.0</v>
      </c>
      <c r="C9466" s="35" t="s">
        <v>128</v>
      </c>
      <c r="D9466" s="36" t="s">
        <v>104</v>
      </c>
      <c r="E9466" s="35" t="s">
        <v>173</v>
      </c>
      <c r="F9466" s="46">
        <f>IF(Cadastro_Cargas!$E$2=0,0,IF(Perfil_Area!$G$9=0,0,MIN(Cadastro_Cargas!$E$2,MAX(Cadastro_Cargas!$F$2,Perfil_Area!$G$9*RANDBETWEEN(85,115)/100))))</f>
        <v>4</v>
      </c>
    </row>
    <row r="9467" ht="15.0" customHeight="1">
      <c r="A9467" s="45">
        <v>45686.1666666667</v>
      </c>
      <c r="B9467" s="35">
        <v>4.0</v>
      </c>
      <c r="C9467" s="35" t="s">
        <v>128</v>
      </c>
      <c r="D9467" s="36" t="s">
        <v>105</v>
      </c>
      <c r="E9467" s="35" t="s">
        <v>173</v>
      </c>
      <c r="F9467" s="46">
        <f>IF(Cadastro_Cargas!$E$3=0,0,IF(Perfil_Area!$G$11=0,0,MIN(Cadastro_Cargas!$E$3,MAX(Cadastro_Cargas!$F$3,Perfil_Area!$G$11*RANDBETWEEN(85,115)/100))))</f>
        <v>0</v>
      </c>
    </row>
    <row r="9468" ht="15.0" customHeight="1">
      <c r="A9468" s="45">
        <v>45686.1666666667</v>
      </c>
      <c r="B9468" s="35">
        <v>4.0</v>
      </c>
      <c r="C9468" s="35" t="s">
        <v>128</v>
      </c>
      <c r="D9468" s="36" t="s">
        <v>106</v>
      </c>
      <c r="E9468" s="35" t="s">
        <v>173</v>
      </c>
      <c r="F9468" s="46">
        <f>IF(Cadastro_Cargas!$E$4=0,0,IF(Perfil_Area!$G$13=0,0,MIN(Cadastro_Cargas!$E$4,MAX(Cadastro_Cargas!$F$4,Perfil_Area!$G$13*RANDBETWEEN(85,115)/100))))</f>
        <v>0</v>
      </c>
    </row>
    <row r="9469" ht="15.0" customHeight="1">
      <c r="A9469" s="45">
        <v>45686.1666666667</v>
      </c>
      <c r="B9469" s="35">
        <v>4.0</v>
      </c>
      <c r="C9469" s="35" t="s">
        <v>128</v>
      </c>
      <c r="D9469" s="36" t="s">
        <v>107</v>
      </c>
      <c r="E9469" s="35" t="s">
        <v>173</v>
      </c>
      <c r="F9469" s="46">
        <f>IF(Cadastro_Cargas!$E$5=0,0,IF(Perfil_Area!$G$15=0,0,MIN(Cadastro_Cargas!$E$5,MAX(Cadastro_Cargas!$F$5,Perfil_Area!$G$15*RANDBETWEEN(85,115)/100))))</f>
        <v>0.2</v>
      </c>
    </row>
    <row r="9470" ht="15.0" customHeight="1">
      <c r="A9470" s="45">
        <v>45686.1666666667</v>
      </c>
      <c r="B9470" s="35">
        <v>4.0</v>
      </c>
      <c r="C9470" s="35" t="s">
        <v>128</v>
      </c>
      <c r="D9470" s="39" t="s">
        <v>31</v>
      </c>
      <c r="E9470" s="35" t="s">
        <v>174</v>
      </c>
      <c r="F9470" s="46">
        <f>IF(Cadastro_Cargas!$E$6=0,0,IF(Perfil_Area!$G$3=0,0,MIN(Cadastro_Cargas!$E$6,MAX(Cadastro_Cargas!$F$6,Perfil_Area!$G$3*RANDBETWEEN(85,115)/100))))</f>
        <v>0.606</v>
      </c>
    </row>
    <row r="9471" ht="15.0" customHeight="1">
      <c r="A9471" s="45">
        <v>45686.1666666667</v>
      </c>
      <c r="B9471" s="35">
        <v>4.0</v>
      </c>
      <c r="C9471" s="35" t="s">
        <v>128</v>
      </c>
      <c r="D9471" s="40" t="s">
        <v>44</v>
      </c>
      <c r="E9471" s="35" t="s">
        <v>174</v>
      </c>
      <c r="F9471" s="46">
        <f>IF(Cadastro_Cargas!$E$7=0,0,IF(Perfil_Area!$G$5=0,0,MIN(Cadastro_Cargas!$E$7,MAX(Cadastro_Cargas!$F$7,Perfil_Area!$G$5*RANDBETWEEN(85,115)/100))))</f>
        <v>0.2877</v>
      </c>
    </row>
    <row r="9472" ht="15.0" customHeight="1">
      <c r="A9472" s="45">
        <v>45686.1666666667</v>
      </c>
      <c r="B9472" s="35">
        <v>4.0</v>
      </c>
      <c r="C9472" s="35" t="s">
        <v>128</v>
      </c>
      <c r="D9472" s="41" t="s">
        <v>56</v>
      </c>
      <c r="E9472" s="35" t="s">
        <v>174</v>
      </c>
      <c r="F9472" s="46">
        <f>IF(Cadastro_Cargas!$E$8=0,0,IF(Perfil_Area!$G$7=0,0,MIN(Cadastro_Cargas!$E$8,MAX(Cadastro_Cargas!$F$8,Perfil_Area!$G$7*RANDBETWEEN(85,115)/100))))</f>
        <v>0.1422</v>
      </c>
    </row>
    <row r="9473" ht="15.0" customHeight="1">
      <c r="A9473" s="45">
        <v>45686.1666666667</v>
      </c>
      <c r="B9473" s="35">
        <v>4.0</v>
      </c>
      <c r="C9473" s="35" t="s">
        <v>129</v>
      </c>
      <c r="D9473" s="36" t="s">
        <v>104</v>
      </c>
      <c r="E9473" s="35" t="s">
        <v>173</v>
      </c>
      <c r="F9473" s="46">
        <f>IF(Cadastro_Cargas!$E$9=0,0,IF(Perfil_Area!$G$10=0,0,MIN(Cadastro_Cargas!$E$9,MAX(Cadastro_Cargas!$F$9,Perfil_Area!$G$10*RANDBETWEEN(85,115)/100))))</f>
        <v>7.92</v>
      </c>
    </row>
    <row r="9474" ht="15.0" customHeight="1">
      <c r="A9474" s="45">
        <v>45686.1666666667</v>
      </c>
      <c r="B9474" s="35">
        <v>4.0</v>
      </c>
      <c r="C9474" s="35" t="s">
        <v>129</v>
      </c>
      <c r="D9474" s="36" t="s">
        <v>105</v>
      </c>
      <c r="E9474" s="35" t="s">
        <v>173</v>
      </c>
      <c r="F9474" s="46">
        <f>IF(Cadastro_Cargas!$E$10=0,0,IF(Perfil_Area!$G$12=0,0,MIN(Cadastro_Cargas!$E$10,MAX(Cadastro_Cargas!$F$10,Perfil_Area!$G$12*RANDBETWEEN(85,115)/100))))</f>
        <v>0</v>
      </c>
    </row>
    <row r="9475" ht="15.0" customHeight="1">
      <c r="A9475" s="45">
        <v>45686.1666666667</v>
      </c>
      <c r="B9475" s="35">
        <v>4.0</v>
      </c>
      <c r="C9475" s="35" t="s">
        <v>129</v>
      </c>
      <c r="D9475" s="36" t="s">
        <v>106</v>
      </c>
      <c r="E9475" s="35" t="s">
        <v>173</v>
      </c>
      <c r="F9475" s="46">
        <f>IF(Cadastro_Cargas!$E$11=0,0,IF(Perfil_Area!$G$14=0,0,MIN(Cadastro_Cargas!$E$11,MAX(Cadastro_Cargas!$F$11,Perfil_Area!$G$14*RANDBETWEEN(85,115)/100))))</f>
        <v>2.367013373</v>
      </c>
    </row>
    <row r="9476" ht="15.0" customHeight="1">
      <c r="A9476" s="45">
        <v>45686.1666666667</v>
      </c>
      <c r="B9476" s="35">
        <v>4.0</v>
      </c>
      <c r="C9476" s="35" t="s">
        <v>129</v>
      </c>
      <c r="D9476" s="36" t="s">
        <v>107</v>
      </c>
      <c r="E9476" s="35" t="s">
        <v>173</v>
      </c>
      <c r="F9476" s="46">
        <f>IF(Cadastro_Cargas!$E$12=0,0,IF(Perfil_Area!$G$16=0,0,MIN(Cadastro_Cargas!$E$12,MAX(Cadastro_Cargas!$F$12,Perfil_Area!$G$16*RANDBETWEEN(85,115)/100))))</f>
        <v>0.174</v>
      </c>
    </row>
    <row r="9477" ht="15.0" customHeight="1">
      <c r="A9477" s="45">
        <v>45686.1666666667</v>
      </c>
      <c r="B9477" s="35">
        <v>4.0</v>
      </c>
      <c r="C9477" s="35" t="s">
        <v>129</v>
      </c>
      <c r="D9477" s="39" t="s">
        <v>31</v>
      </c>
      <c r="E9477" s="35" t="s">
        <v>174</v>
      </c>
      <c r="F9477" s="46">
        <f>IF(Cadastro_Cargas!$E$13=0,0,IF(Perfil_Area!$G$4=0,0,MIN(Cadastro_Cargas!$E$13,MAX(Cadastro_Cargas!$F$13,Perfil_Area!$G$4*RANDBETWEEN(85,115)/100))))</f>
        <v>1.1175</v>
      </c>
    </row>
    <row r="9478" ht="15.0" customHeight="1">
      <c r="A9478" s="45">
        <v>45686.1666666667</v>
      </c>
      <c r="B9478" s="35">
        <v>4.0</v>
      </c>
      <c r="C9478" s="35" t="s">
        <v>129</v>
      </c>
      <c r="D9478" s="40" t="s">
        <v>44</v>
      </c>
      <c r="E9478" s="35" t="s">
        <v>174</v>
      </c>
      <c r="F9478" s="46">
        <f>IF(Cadastro_Cargas!$E$14=0,0,IF(Perfil_Area!$G$6=0,0,MIN(Cadastro_Cargas!$E$14,MAX(Cadastro_Cargas!$F$14,Perfil_Area!$G$6*RANDBETWEEN(85,115)/100))))</f>
        <v>0.37036</v>
      </c>
    </row>
    <row r="9479" ht="15.0" customHeight="1">
      <c r="A9479" s="45">
        <v>45686.1666666667</v>
      </c>
      <c r="B9479" s="35">
        <v>4.0</v>
      </c>
      <c r="C9479" s="35" t="s">
        <v>129</v>
      </c>
      <c r="D9479" s="41" t="s">
        <v>56</v>
      </c>
      <c r="E9479" s="35" t="s">
        <v>174</v>
      </c>
      <c r="F9479" s="46">
        <f>IF(Cadastro_Cargas!$E$15=0,0,IF(Perfil_Area!$G$8=0,0,MIN(Cadastro_Cargas!$E$15,MAX(Cadastro_Cargas!$F$15,Perfil_Area!$G$8*RANDBETWEEN(85,115)/100))))</f>
        <v>0.30294</v>
      </c>
    </row>
    <row r="9480" ht="15.0" customHeight="1">
      <c r="A9480" s="45">
        <v>45686.2083333333</v>
      </c>
      <c r="B9480" s="35">
        <v>5.0</v>
      </c>
      <c r="C9480" s="35" t="s">
        <v>128</v>
      </c>
      <c r="D9480" s="36" t="s">
        <v>104</v>
      </c>
      <c r="E9480" s="35" t="s">
        <v>173</v>
      </c>
      <c r="F9480" s="46">
        <f>IF(Cadastro_Cargas!$E$2=0,0,IF(Perfil_Area!$H$9=0,0,MIN(Cadastro_Cargas!$E$2,MAX(Cadastro_Cargas!$F$2,Perfil_Area!$H$9*RANDBETWEEN(85,115)/100))))</f>
        <v>0</v>
      </c>
    </row>
    <row r="9481" ht="15.0" customHeight="1">
      <c r="A9481" s="45">
        <v>45686.2083333333</v>
      </c>
      <c r="B9481" s="35">
        <v>5.0</v>
      </c>
      <c r="C9481" s="35" t="s">
        <v>128</v>
      </c>
      <c r="D9481" s="36" t="s">
        <v>105</v>
      </c>
      <c r="E9481" s="35" t="s">
        <v>173</v>
      </c>
      <c r="F9481" s="46">
        <f>IF(Cadastro_Cargas!$E$3=0,0,IF(Perfil_Area!$H$11=0,0,MIN(Cadastro_Cargas!$E$3,MAX(Cadastro_Cargas!$F$3,Perfil_Area!$H$11*RANDBETWEEN(85,115)/100))))</f>
        <v>0</v>
      </c>
    </row>
    <row r="9482" ht="15.0" customHeight="1">
      <c r="A9482" s="45">
        <v>45686.2083333333</v>
      </c>
      <c r="B9482" s="35">
        <v>5.0</v>
      </c>
      <c r="C9482" s="35" t="s">
        <v>128</v>
      </c>
      <c r="D9482" s="36" t="s">
        <v>106</v>
      </c>
      <c r="E9482" s="35" t="s">
        <v>173</v>
      </c>
      <c r="F9482" s="46">
        <f>IF(Cadastro_Cargas!$E$4=0,0,IF(Perfil_Area!$H$13=0,0,MIN(Cadastro_Cargas!$E$4,MAX(Cadastro_Cargas!$F$4,Perfil_Area!$H$13*RANDBETWEEN(85,115)/100))))</f>
        <v>0</v>
      </c>
    </row>
    <row r="9483" ht="15.0" customHeight="1">
      <c r="A9483" s="45">
        <v>45686.2083333333</v>
      </c>
      <c r="B9483" s="35">
        <v>5.0</v>
      </c>
      <c r="C9483" s="35" t="s">
        <v>128</v>
      </c>
      <c r="D9483" s="36" t="s">
        <v>107</v>
      </c>
      <c r="E9483" s="35" t="s">
        <v>173</v>
      </c>
      <c r="F9483" s="46">
        <f>IF(Cadastro_Cargas!$E$5=0,0,IF(Perfil_Area!$H$15=0,0,MIN(Cadastro_Cargas!$E$5,MAX(Cadastro_Cargas!$F$5,Perfil_Area!$H$15*RANDBETWEEN(85,115)/100))))</f>
        <v>0.2</v>
      </c>
    </row>
    <row r="9484" ht="15.0" customHeight="1">
      <c r="A9484" s="45">
        <v>45686.2083333333</v>
      </c>
      <c r="B9484" s="35">
        <v>5.0</v>
      </c>
      <c r="C9484" s="35" t="s">
        <v>128</v>
      </c>
      <c r="D9484" s="39" t="s">
        <v>31</v>
      </c>
      <c r="E9484" s="35" t="s">
        <v>174</v>
      </c>
      <c r="F9484" s="46">
        <f>IF(Cadastro_Cargas!$E$6=0,0,IF(Perfil_Area!$H$3=0,0,MIN(Cadastro_Cargas!$E$6,MAX(Cadastro_Cargas!$F$6,Perfil_Area!$H$3*RANDBETWEEN(85,115)/100))))</f>
        <v>0.606</v>
      </c>
    </row>
    <row r="9485" ht="15.0" customHeight="1">
      <c r="A9485" s="45">
        <v>45686.2083333333</v>
      </c>
      <c r="B9485" s="35">
        <v>5.0</v>
      </c>
      <c r="C9485" s="35" t="s">
        <v>128</v>
      </c>
      <c r="D9485" s="40" t="s">
        <v>44</v>
      </c>
      <c r="E9485" s="35" t="s">
        <v>174</v>
      </c>
      <c r="F9485" s="46">
        <f>IF(Cadastro_Cargas!$E$7=0,0,IF(Perfil_Area!$H$5=0,0,MIN(Cadastro_Cargas!$E$7,MAX(Cadastro_Cargas!$F$7,Perfil_Area!$H$5*RANDBETWEEN(85,115)/100))))</f>
        <v>0.354</v>
      </c>
    </row>
    <row r="9486" ht="15.0" customHeight="1">
      <c r="A9486" s="45">
        <v>45686.2083333333</v>
      </c>
      <c r="B9486" s="35">
        <v>5.0</v>
      </c>
      <c r="C9486" s="35" t="s">
        <v>128</v>
      </c>
      <c r="D9486" s="41" t="s">
        <v>56</v>
      </c>
      <c r="E9486" s="35" t="s">
        <v>174</v>
      </c>
      <c r="F9486" s="46">
        <f>IF(Cadastro_Cargas!$E$8=0,0,IF(Perfil_Area!$H$7=0,0,MIN(Cadastro_Cargas!$E$8,MAX(Cadastro_Cargas!$F$8,Perfil_Area!$H$7*RANDBETWEEN(85,115)/100))))</f>
        <v>0.1197</v>
      </c>
    </row>
    <row r="9487" ht="15.0" customHeight="1">
      <c r="A9487" s="45">
        <v>45686.2083333333</v>
      </c>
      <c r="B9487" s="35">
        <v>5.0</v>
      </c>
      <c r="C9487" s="35" t="s">
        <v>129</v>
      </c>
      <c r="D9487" s="36" t="s">
        <v>104</v>
      </c>
      <c r="E9487" s="35" t="s">
        <v>173</v>
      </c>
      <c r="F9487" s="46">
        <f>IF(Cadastro_Cargas!$E$9=0,0,IF(Perfil_Area!$H$10=0,0,MIN(Cadastro_Cargas!$E$9,MAX(Cadastro_Cargas!$F$9,Perfil_Area!$H$10*RANDBETWEEN(85,115)/100))))</f>
        <v>0</v>
      </c>
    </row>
    <row r="9488" ht="15.0" customHeight="1">
      <c r="A9488" s="45">
        <v>45686.2083333333</v>
      </c>
      <c r="B9488" s="35">
        <v>5.0</v>
      </c>
      <c r="C9488" s="35" t="s">
        <v>129</v>
      </c>
      <c r="D9488" s="36" t="s">
        <v>105</v>
      </c>
      <c r="E9488" s="35" t="s">
        <v>173</v>
      </c>
      <c r="F9488" s="46">
        <f>IF(Cadastro_Cargas!$E$10=0,0,IF(Perfil_Area!$H$12=0,0,MIN(Cadastro_Cargas!$E$10,MAX(Cadastro_Cargas!$F$10,Perfil_Area!$H$12*RANDBETWEEN(85,115)/100))))</f>
        <v>0</v>
      </c>
    </row>
    <row r="9489" ht="15.0" customHeight="1">
      <c r="A9489" s="45">
        <v>45686.2083333333</v>
      </c>
      <c r="B9489" s="35">
        <v>5.0</v>
      </c>
      <c r="C9489" s="35" t="s">
        <v>129</v>
      </c>
      <c r="D9489" s="36" t="s">
        <v>106</v>
      </c>
      <c r="E9489" s="35" t="s">
        <v>173</v>
      </c>
      <c r="F9489" s="46">
        <f>IF(Cadastro_Cargas!$E$11=0,0,IF(Perfil_Area!$H$14=0,0,MIN(Cadastro_Cargas!$E$11,MAX(Cadastro_Cargas!$F$11,Perfil_Area!$H$14*RANDBETWEEN(85,115)/100))))</f>
        <v>2.260520059</v>
      </c>
    </row>
    <row r="9490" ht="15.0" customHeight="1">
      <c r="A9490" s="45">
        <v>45686.2083333333</v>
      </c>
      <c r="B9490" s="35">
        <v>5.0</v>
      </c>
      <c r="C9490" s="35" t="s">
        <v>129</v>
      </c>
      <c r="D9490" s="36" t="s">
        <v>107</v>
      </c>
      <c r="E9490" s="35" t="s">
        <v>173</v>
      </c>
      <c r="F9490" s="46">
        <f>IF(Cadastro_Cargas!$E$12=0,0,IF(Perfil_Area!$H$16=0,0,MIN(Cadastro_Cargas!$E$12,MAX(Cadastro_Cargas!$F$12,Perfil_Area!$H$16*RANDBETWEEN(85,115)/100))))</f>
        <v>0.2</v>
      </c>
    </row>
    <row r="9491" ht="15.0" customHeight="1">
      <c r="A9491" s="45">
        <v>45686.2083333333</v>
      </c>
      <c r="B9491" s="35">
        <v>5.0</v>
      </c>
      <c r="C9491" s="35" t="s">
        <v>129</v>
      </c>
      <c r="D9491" s="39" t="s">
        <v>31</v>
      </c>
      <c r="E9491" s="35" t="s">
        <v>174</v>
      </c>
      <c r="F9491" s="46">
        <f>IF(Cadastro_Cargas!$E$13=0,0,IF(Perfil_Area!$H$4=0,0,MIN(Cadastro_Cargas!$E$13,MAX(Cadastro_Cargas!$F$13,Perfil_Area!$H$4*RANDBETWEEN(85,115)/100))))</f>
        <v>1.1175</v>
      </c>
    </row>
    <row r="9492" ht="15.0" customHeight="1">
      <c r="A9492" s="45">
        <v>45686.2083333333</v>
      </c>
      <c r="B9492" s="35">
        <v>5.0</v>
      </c>
      <c r="C9492" s="35" t="s">
        <v>129</v>
      </c>
      <c r="D9492" s="40" t="s">
        <v>44</v>
      </c>
      <c r="E9492" s="35" t="s">
        <v>174</v>
      </c>
      <c r="F9492" s="46">
        <f>IF(Cadastro_Cargas!$E$14=0,0,IF(Perfil_Area!$H$6=0,0,MIN(Cadastro_Cargas!$E$14,MAX(Cadastro_Cargas!$F$14,Perfil_Area!$H$6*RANDBETWEEN(85,115)/100))))</f>
        <v>0.514</v>
      </c>
    </row>
    <row r="9493" ht="15.0" customHeight="1">
      <c r="A9493" s="45">
        <v>45686.2083333333</v>
      </c>
      <c r="B9493" s="35">
        <v>5.0</v>
      </c>
      <c r="C9493" s="35" t="s">
        <v>129</v>
      </c>
      <c r="D9493" s="41" t="s">
        <v>56</v>
      </c>
      <c r="E9493" s="35" t="s">
        <v>174</v>
      </c>
      <c r="F9493" s="46">
        <f>IF(Cadastro_Cargas!$E$15=0,0,IF(Perfil_Area!$H$8=0,0,MIN(Cadastro_Cargas!$E$15,MAX(Cadastro_Cargas!$F$15,Perfil_Area!$H$8*RANDBETWEEN(85,115)/100))))</f>
        <v>0.25308</v>
      </c>
    </row>
    <row r="9494" ht="15.0" customHeight="1">
      <c r="A9494" s="45">
        <v>45686.25</v>
      </c>
      <c r="B9494" s="35">
        <v>6.0</v>
      </c>
      <c r="C9494" s="35" t="s">
        <v>128</v>
      </c>
      <c r="D9494" s="36" t="s">
        <v>104</v>
      </c>
      <c r="E9494" s="35" t="s">
        <v>173</v>
      </c>
      <c r="F9494" s="46">
        <f>IF(Cadastro_Cargas!$E$2=0,0,IF(Perfil_Area!$I$9=0,0,MIN(Cadastro_Cargas!$E$2,MAX(Cadastro_Cargas!$F$2,Perfil_Area!$I$9*RANDBETWEEN(85,115)/100))))</f>
        <v>0</v>
      </c>
    </row>
    <row r="9495" ht="15.0" customHeight="1">
      <c r="A9495" s="45">
        <v>45686.25</v>
      </c>
      <c r="B9495" s="35">
        <v>6.0</v>
      </c>
      <c r="C9495" s="35" t="s">
        <v>128</v>
      </c>
      <c r="D9495" s="36" t="s">
        <v>105</v>
      </c>
      <c r="E9495" s="35" t="s">
        <v>173</v>
      </c>
      <c r="F9495" s="46">
        <f>IF(Cadastro_Cargas!$E$3=0,0,IF(Perfil_Area!$I$11=0,0,MIN(Cadastro_Cargas!$E$3,MAX(Cadastro_Cargas!$F$3,Perfil_Area!$I$11*RANDBETWEEN(85,115)/100))))</f>
        <v>0</v>
      </c>
    </row>
    <row r="9496" ht="15.0" customHeight="1">
      <c r="A9496" s="45">
        <v>45686.25</v>
      </c>
      <c r="B9496" s="35">
        <v>6.0</v>
      </c>
      <c r="C9496" s="35" t="s">
        <v>128</v>
      </c>
      <c r="D9496" s="36" t="s">
        <v>106</v>
      </c>
      <c r="E9496" s="35" t="s">
        <v>173</v>
      </c>
      <c r="F9496" s="46">
        <f>IF(Cadastro_Cargas!$E$4=0,0,IF(Perfil_Area!$I$13=0,0,MIN(Cadastro_Cargas!$E$4,MAX(Cadastro_Cargas!$F$4,Perfil_Area!$I$13*RANDBETWEEN(85,115)/100))))</f>
        <v>0</v>
      </c>
    </row>
    <row r="9497" ht="15.0" customHeight="1">
      <c r="A9497" s="45">
        <v>45686.25</v>
      </c>
      <c r="B9497" s="35">
        <v>6.0</v>
      </c>
      <c r="C9497" s="35" t="s">
        <v>128</v>
      </c>
      <c r="D9497" s="36" t="s">
        <v>107</v>
      </c>
      <c r="E9497" s="35" t="s">
        <v>173</v>
      </c>
      <c r="F9497" s="46">
        <f>IF(Cadastro_Cargas!$E$5=0,0,IF(Perfil_Area!$I$15=0,0,MIN(Cadastro_Cargas!$E$5,MAX(Cadastro_Cargas!$F$5,Perfil_Area!$I$15*RANDBETWEEN(85,115)/100))))</f>
        <v>0.2</v>
      </c>
    </row>
    <row r="9498" ht="15.0" customHeight="1">
      <c r="A9498" s="45">
        <v>45686.25</v>
      </c>
      <c r="B9498" s="35">
        <v>6.0</v>
      </c>
      <c r="C9498" s="35" t="s">
        <v>128</v>
      </c>
      <c r="D9498" s="39" t="s">
        <v>31</v>
      </c>
      <c r="E9498" s="35" t="s">
        <v>174</v>
      </c>
      <c r="F9498" s="46">
        <f>IF(Cadastro_Cargas!$E$6=0,0,IF(Perfil_Area!$I$3=0,0,MIN(Cadastro_Cargas!$E$6,MAX(Cadastro_Cargas!$F$6,Perfil_Area!$I$3*RANDBETWEEN(85,115)/100))))</f>
        <v>0.606</v>
      </c>
    </row>
    <row r="9499" ht="15.0" customHeight="1">
      <c r="A9499" s="45">
        <v>45686.25</v>
      </c>
      <c r="B9499" s="35">
        <v>6.0</v>
      </c>
      <c r="C9499" s="35" t="s">
        <v>128</v>
      </c>
      <c r="D9499" s="40" t="s">
        <v>44</v>
      </c>
      <c r="E9499" s="35" t="s">
        <v>174</v>
      </c>
      <c r="F9499" s="46">
        <f>IF(Cadastro_Cargas!$E$7=0,0,IF(Perfil_Area!$I$5=0,0,MIN(Cadastro_Cargas!$E$7,MAX(Cadastro_Cargas!$F$7,Perfil_Area!$I$5*RANDBETWEEN(85,115)/100))))</f>
        <v>0.354</v>
      </c>
    </row>
    <row r="9500" ht="15.0" customHeight="1">
      <c r="A9500" s="45">
        <v>45686.25</v>
      </c>
      <c r="B9500" s="35">
        <v>6.0</v>
      </c>
      <c r="C9500" s="35" t="s">
        <v>128</v>
      </c>
      <c r="D9500" s="41" t="s">
        <v>56</v>
      </c>
      <c r="E9500" s="35" t="s">
        <v>174</v>
      </c>
      <c r="F9500" s="46">
        <f>IF(Cadastro_Cargas!$E$8=0,0,IF(Perfil_Area!$I$7=0,0,MIN(Cadastro_Cargas!$E$8,MAX(Cadastro_Cargas!$F$8,Perfil_Area!$I$7*RANDBETWEEN(85,115)/100))))</f>
        <v>0.0528</v>
      </c>
    </row>
    <row r="9501" ht="15.0" customHeight="1">
      <c r="A9501" s="45">
        <v>45686.25</v>
      </c>
      <c r="B9501" s="35">
        <v>6.0</v>
      </c>
      <c r="C9501" s="35" t="s">
        <v>129</v>
      </c>
      <c r="D9501" s="36" t="s">
        <v>104</v>
      </c>
      <c r="E9501" s="35" t="s">
        <v>173</v>
      </c>
      <c r="F9501" s="46">
        <f>IF(Cadastro_Cargas!$E$9=0,0,IF(Perfil_Area!$I$10=0,0,MIN(Cadastro_Cargas!$E$9,MAX(Cadastro_Cargas!$F$9,Perfil_Area!$I$10*RANDBETWEEN(85,115)/100))))</f>
        <v>0</v>
      </c>
    </row>
    <row r="9502" ht="15.0" customHeight="1">
      <c r="A9502" s="45">
        <v>45686.25</v>
      </c>
      <c r="B9502" s="35">
        <v>6.0</v>
      </c>
      <c r="C9502" s="35" t="s">
        <v>129</v>
      </c>
      <c r="D9502" s="36" t="s">
        <v>105</v>
      </c>
      <c r="E9502" s="35" t="s">
        <v>173</v>
      </c>
      <c r="F9502" s="46">
        <f>IF(Cadastro_Cargas!$E$10=0,0,IF(Perfil_Area!$I$12=0,0,MIN(Cadastro_Cargas!$E$10,MAX(Cadastro_Cargas!$F$10,Perfil_Area!$I$12*RANDBETWEEN(85,115)/100))))</f>
        <v>0</v>
      </c>
    </row>
    <row r="9503" ht="15.0" customHeight="1">
      <c r="A9503" s="45">
        <v>45686.25</v>
      </c>
      <c r="B9503" s="35">
        <v>6.0</v>
      </c>
      <c r="C9503" s="35" t="s">
        <v>129</v>
      </c>
      <c r="D9503" s="36" t="s">
        <v>106</v>
      </c>
      <c r="E9503" s="35" t="s">
        <v>173</v>
      </c>
      <c r="F9503" s="46">
        <f>IF(Cadastro_Cargas!$E$11=0,0,IF(Perfil_Area!$I$14=0,0,MIN(Cadastro_Cargas!$E$11,MAX(Cadastro_Cargas!$F$11,Perfil_Area!$I$14*RANDBETWEEN(85,115)/100))))</f>
        <v>2.367013373</v>
      </c>
    </row>
    <row r="9504" ht="15.0" customHeight="1">
      <c r="A9504" s="45">
        <v>45686.25</v>
      </c>
      <c r="B9504" s="35">
        <v>6.0</v>
      </c>
      <c r="C9504" s="35" t="s">
        <v>129</v>
      </c>
      <c r="D9504" s="36" t="s">
        <v>107</v>
      </c>
      <c r="E9504" s="35" t="s">
        <v>173</v>
      </c>
      <c r="F9504" s="46">
        <f>IF(Cadastro_Cargas!$E$12=0,0,IF(Perfil_Area!$I$16=0,0,MIN(Cadastro_Cargas!$E$12,MAX(Cadastro_Cargas!$F$12,Perfil_Area!$I$16*RANDBETWEEN(85,115)/100))))</f>
        <v>0.198</v>
      </c>
    </row>
    <row r="9505" ht="15.0" customHeight="1">
      <c r="A9505" s="45">
        <v>45686.25</v>
      </c>
      <c r="B9505" s="35">
        <v>6.0</v>
      </c>
      <c r="C9505" s="35" t="s">
        <v>129</v>
      </c>
      <c r="D9505" s="39" t="s">
        <v>31</v>
      </c>
      <c r="E9505" s="35" t="s">
        <v>174</v>
      </c>
      <c r="F9505" s="46">
        <f>IF(Cadastro_Cargas!$E$13=0,0,IF(Perfil_Area!$I$4=0,0,MIN(Cadastro_Cargas!$E$13,MAX(Cadastro_Cargas!$F$13,Perfil_Area!$I$4*RANDBETWEEN(85,115)/100))))</f>
        <v>1.1175</v>
      </c>
    </row>
    <row r="9506" ht="15.0" customHeight="1">
      <c r="A9506" s="45">
        <v>45686.25</v>
      </c>
      <c r="B9506" s="35">
        <v>6.0</v>
      </c>
      <c r="C9506" s="35" t="s">
        <v>129</v>
      </c>
      <c r="D9506" s="40" t="s">
        <v>44</v>
      </c>
      <c r="E9506" s="35" t="s">
        <v>174</v>
      </c>
      <c r="F9506" s="46">
        <f>IF(Cadastro_Cargas!$E$14=0,0,IF(Perfil_Area!$I$6=0,0,MIN(Cadastro_Cargas!$E$14,MAX(Cadastro_Cargas!$F$14,Perfil_Area!$I$6*RANDBETWEEN(85,115)/100))))</f>
        <v>0.514</v>
      </c>
    </row>
    <row r="9507" ht="15.0" customHeight="1">
      <c r="A9507" s="45">
        <v>45686.25</v>
      </c>
      <c r="B9507" s="35">
        <v>6.0</v>
      </c>
      <c r="C9507" s="35" t="s">
        <v>129</v>
      </c>
      <c r="D9507" s="41" t="s">
        <v>56</v>
      </c>
      <c r="E9507" s="35" t="s">
        <v>174</v>
      </c>
      <c r="F9507" s="46">
        <f>IF(Cadastro_Cargas!$E$15=0,0,IF(Perfil_Area!$I$8=0,0,MIN(Cadastro_Cargas!$E$15,MAX(Cadastro_Cargas!$F$15,Perfil_Area!$I$8*RANDBETWEEN(85,115)/100))))</f>
        <v>0.1008</v>
      </c>
    </row>
    <row r="9508" ht="15.0" customHeight="1">
      <c r="A9508" s="45">
        <v>45686.2916666667</v>
      </c>
      <c r="B9508" s="35">
        <v>7.0</v>
      </c>
      <c r="C9508" s="35" t="s">
        <v>128</v>
      </c>
      <c r="D9508" s="36" t="s">
        <v>104</v>
      </c>
      <c r="E9508" s="35" t="s">
        <v>173</v>
      </c>
      <c r="F9508" s="46">
        <f>IF(Cadastro_Cargas!$E$2=0,0,IF(Perfil_Area!$J$9=0,0,MIN(Cadastro_Cargas!$E$2,MAX(Cadastro_Cargas!$F$2,Perfil_Area!$J$9*RANDBETWEEN(85,115)/100))))</f>
        <v>0</v>
      </c>
    </row>
    <row r="9509" ht="15.0" customHeight="1">
      <c r="A9509" s="45">
        <v>45686.2916666667</v>
      </c>
      <c r="B9509" s="35">
        <v>7.0</v>
      </c>
      <c r="C9509" s="35" t="s">
        <v>128</v>
      </c>
      <c r="D9509" s="36" t="s">
        <v>105</v>
      </c>
      <c r="E9509" s="35" t="s">
        <v>173</v>
      </c>
      <c r="F9509" s="46">
        <f>IF(Cadastro_Cargas!$E$3=0,0,IF(Perfil_Area!$J$11=0,0,MIN(Cadastro_Cargas!$E$3,MAX(Cadastro_Cargas!$F$3,Perfil_Area!$J$11*RANDBETWEEN(85,115)/100))))</f>
        <v>0</v>
      </c>
    </row>
    <row r="9510" ht="15.0" customHeight="1">
      <c r="A9510" s="45">
        <v>45686.2916666667</v>
      </c>
      <c r="B9510" s="35">
        <v>7.0</v>
      </c>
      <c r="C9510" s="35" t="s">
        <v>128</v>
      </c>
      <c r="D9510" s="36" t="s">
        <v>106</v>
      </c>
      <c r="E9510" s="35" t="s">
        <v>173</v>
      </c>
      <c r="F9510" s="46">
        <f>IF(Cadastro_Cargas!$E$4=0,0,IF(Perfil_Area!$J$13=0,0,MIN(Cadastro_Cargas!$E$4,MAX(Cadastro_Cargas!$F$4,Perfil_Area!$J$13*RANDBETWEEN(85,115)/100))))</f>
        <v>0</v>
      </c>
    </row>
    <row r="9511" ht="15.0" customHeight="1">
      <c r="A9511" s="45">
        <v>45686.2916666667</v>
      </c>
      <c r="B9511" s="35">
        <v>7.0</v>
      </c>
      <c r="C9511" s="35" t="s">
        <v>128</v>
      </c>
      <c r="D9511" s="36" t="s">
        <v>107</v>
      </c>
      <c r="E9511" s="35" t="s">
        <v>173</v>
      </c>
      <c r="F9511" s="46">
        <f>IF(Cadastro_Cargas!$E$5=0,0,IF(Perfil_Area!$J$15=0,0,MIN(Cadastro_Cargas!$E$5,MAX(Cadastro_Cargas!$F$5,Perfil_Area!$J$15*RANDBETWEEN(85,115)/100))))</f>
        <v>0.174</v>
      </c>
    </row>
    <row r="9512" ht="15.0" customHeight="1">
      <c r="A9512" s="45">
        <v>45686.2916666667</v>
      </c>
      <c r="B9512" s="35">
        <v>7.0</v>
      </c>
      <c r="C9512" s="35" t="s">
        <v>128</v>
      </c>
      <c r="D9512" s="39" t="s">
        <v>31</v>
      </c>
      <c r="E9512" s="35" t="s">
        <v>174</v>
      </c>
      <c r="F9512" s="46">
        <f>IF(Cadastro_Cargas!$E$6=0,0,IF(Perfil_Area!$J$3=0,0,MIN(Cadastro_Cargas!$E$6,MAX(Cadastro_Cargas!$F$6,Perfil_Area!$J$3*RANDBETWEEN(85,115)/100))))</f>
        <v>0.606</v>
      </c>
    </row>
    <row r="9513" ht="15.0" customHeight="1">
      <c r="A9513" s="45">
        <v>45686.2916666667</v>
      </c>
      <c r="B9513" s="35">
        <v>7.0</v>
      </c>
      <c r="C9513" s="35" t="s">
        <v>128</v>
      </c>
      <c r="D9513" s="40" t="s">
        <v>44</v>
      </c>
      <c r="E9513" s="35" t="s">
        <v>174</v>
      </c>
      <c r="F9513" s="46">
        <f>IF(Cadastro_Cargas!$E$7=0,0,IF(Perfil_Area!$J$5=0,0,MIN(Cadastro_Cargas!$E$7,MAX(Cadastro_Cargas!$F$7,Perfil_Area!$J$5*RANDBETWEEN(85,115)/100))))</f>
        <v>0.354</v>
      </c>
    </row>
    <row r="9514" ht="15.0" customHeight="1">
      <c r="A9514" s="45">
        <v>45686.2916666667</v>
      </c>
      <c r="B9514" s="35">
        <v>7.0</v>
      </c>
      <c r="C9514" s="35" t="s">
        <v>128</v>
      </c>
      <c r="D9514" s="41" t="s">
        <v>56</v>
      </c>
      <c r="E9514" s="35" t="s">
        <v>174</v>
      </c>
      <c r="F9514" s="46">
        <f>IF(Cadastro_Cargas!$E$8=0,0,IF(Perfil_Area!$J$7=0,0,MIN(Cadastro_Cargas!$E$8,MAX(Cadastro_Cargas!$F$8,Perfil_Area!$J$7*RANDBETWEEN(85,115)/100))))</f>
        <v>0</v>
      </c>
    </row>
    <row r="9515" ht="15.0" customHeight="1">
      <c r="A9515" s="45">
        <v>45686.2916666667</v>
      </c>
      <c r="B9515" s="35">
        <v>7.0</v>
      </c>
      <c r="C9515" s="35" t="s">
        <v>129</v>
      </c>
      <c r="D9515" s="36" t="s">
        <v>104</v>
      </c>
      <c r="E9515" s="35" t="s">
        <v>173</v>
      </c>
      <c r="F9515" s="46">
        <f>IF(Cadastro_Cargas!$E$9=0,0,IF(Perfil_Area!$J$10=0,0,MIN(Cadastro_Cargas!$E$9,MAX(Cadastro_Cargas!$F$9,Perfil_Area!$J$10*RANDBETWEEN(85,115)/100))))</f>
        <v>0</v>
      </c>
    </row>
    <row r="9516" ht="15.0" customHeight="1">
      <c r="A9516" s="45">
        <v>45686.2916666667</v>
      </c>
      <c r="B9516" s="35">
        <v>7.0</v>
      </c>
      <c r="C9516" s="35" t="s">
        <v>129</v>
      </c>
      <c r="D9516" s="36" t="s">
        <v>105</v>
      </c>
      <c r="E9516" s="35" t="s">
        <v>173</v>
      </c>
      <c r="F9516" s="46">
        <f>IF(Cadastro_Cargas!$E$10=0,0,IF(Perfil_Area!$J$12=0,0,MIN(Cadastro_Cargas!$E$10,MAX(Cadastro_Cargas!$F$10,Perfil_Area!$J$12*RANDBETWEEN(85,115)/100))))</f>
        <v>14.96</v>
      </c>
    </row>
    <row r="9517" ht="15.0" customHeight="1">
      <c r="A9517" s="45">
        <v>45686.2916666667</v>
      </c>
      <c r="B9517" s="35">
        <v>7.0</v>
      </c>
      <c r="C9517" s="35" t="s">
        <v>129</v>
      </c>
      <c r="D9517" s="36" t="s">
        <v>106</v>
      </c>
      <c r="E9517" s="35" t="s">
        <v>173</v>
      </c>
      <c r="F9517" s="46">
        <f>IF(Cadastro_Cargas!$E$11=0,0,IF(Perfil_Area!$J$14=0,0,MIN(Cadastro_Cargas!$E$11,MAX(Cadastro_Cargas!$F$11,Perfil_Area!$J$14*RANDBETWEEN(85,115)/100))))</f>
        <v>2.057447251</v>
      </c>
    </row>
    <row r="9518" ht="15.0" customHeight="1">
      <c r="A9518" s="45">
        <v>45686.2916666667</v>
      </c>
      <c r="B9518" s="35">
        <v>7.0</v>
      </c>
      <c r="C9518" s="35" t="s">
        <v>129</v>
      </c>
      <c r="D9518" s="36" t="s">
        <v>107</v>
      </c>
      <c r="E9518" s="35" t="s">
        <v>173</v>
      </c>
      <c r="F9518" s="46">
        <f>IF(Cadastro_Cargas!$E$12=0,0,IF(Perfil_Area!$J$16=0,0,MIN(Cadastro_Cargas!$E$12,MAX(Cadastro_Cargas!$F$12,Perfil_Area!$J$16*RANDBETWEEN(85,115)/100))))</f>
        <v>0.196</v>
      </c>
    </row>
    <row r="9519" ht="15.0" customHeight="1">
      <c r="A9519" s="45">
        <v>45686.2916666667</v>
      </c>
      <c r="B9519" s="35">
        <v>7.0</v>
      </c>
      <c r="C9519" s="35" t="s">
        <v>129</v>
      </c>
      <c r="D9519" s="39" t="s">
        <v>31</v>
      </c>
      <c r="E9519" s="35" t="s">
        <v>174</v>
      </c>
      <c r="F9519" s="46">
        <f>IF(Cadastro_Cargas!$E$13=0,0,IF(Perfil_Area!$J$4=0,0,MIN(Cadastro_Cargas!$E$13,MAX(Cadastro_Cargas!$F$13,Perfil_Area!$J$4*RANDBETWEEN(85,115)/100))))</f>
        <v>1.1175</v>
      </c>
    </row>
    <row r="9520" ht="15.0" customHeight="1">
      <c r="A9520" s="45">
        <v>45686.2916666667</v>
      </c>
      <c r="B9520" s="35">
        <v>7.0</v>
      </c>
      <c r="C9520" s="35" t="s">
        <v>129</v>
      </c>
      <c r="D9520" s="40" t="s">
        <v>44</v>
      </c>
      <c r="E9520" s="35" t="s">
        <v>174</v>
      </c>
      <c r="F9520" s="46">
        <f>IF(Cadastro_Cargas!$E$14=0,0,IF(Perfil_Area!$J$6=0,0,MIN(Cadastro_Cargas!$E$14,MAX(Cadastro_Cargas!$F$14,Perfil_Area!$J$6*RANDBETWEEN(85,115)/100))))</f>
        <v>0.514</v>
      </c>
    </row>
    <row r="9521" ht="15.0" customHeight="1">
      <c r="A9521" s="45">
        <v>45686.2916666667</v>
      </c>
      <c r="B9521" s="35">
        <v>7.0</v>
      </c>
      <c r="C9521" s="35" t="s">
        <v>129</v>
      </c>
      <c r="D9521" s="41" t="s">
        <v>56</v>
      </c>
      <c r="E9521" s="35" t="s">
        <v>174</v>
      </c>
      <c r="F9521" s="46">
        <f>IF(Cadastro_Cargas!$E$15=0,0,IF(Perfil_Area!$J$8=0,0,MIN(Cadastro_Cargas!$E$15,MAX(Cadastro_Cargas!$F$15,Perfil_Area!$J$8*RANDBETWEEN(85,115)/100))))</f>
        <v>0</v>
      </c>
    </row>
    <row r="9522" ht="15.0" customHeight="1">
      <c r="A9522" s="45">
        <v>45686.3333333333</v>
      </c>
      <c r="B9522" s="35">
        <v>8.0</v>
      </c>
      <c r="C9522" s="35" t="s">
        <v>128</v>
      </c>
      <c r="D9522" s="36" t="s">
        <v>104</v>
      </c>
      <c r="E9522" s="35" t="s">
        <v>173</v>
      </c>
      <c r="F9522" s="46">
        <f>IF(Cadastro_Cargas!$E$2=0,0,IF(Perfil_Area!$K$9=0,0,MIN(Cadastro_Cargas!$E$2,MAX(Cadastro_Cargas!$F$2,Perfil_Area!$K$9*RANDBETWEEN(85,115)/100))))</f>
        <v>0</v>
      </c>
    </row>
    <row r="9523" ht="15.0" customHeight="1">
      <c r="A9523" s="45">
        <v>45686.3333333333</v>
      </c>
      <c r="B9523" s="35">
        <v>8.0</v>
      </c>
      <c r="C9523" s="35" t="s">
        <v>128</v>
      </c>
      <c r="D9523" s="36" t="s">
        <v>105</v>
      </c>
      <c r="E9523" s="35" t="s">
        <v>173</v>
      </c>
      <c r="F9523" s="46">
        <f>IF(Cadastro_Cargas!$E$3=0,0,IF(Perfil_Area!$K$11=0,0,MIN(Cadastro_Cargas!$E$3,MAX(Cadastro_Cargas!$F$3,Perfil_Area!$K$11*RANDBETWEEN(85,115)/100))))</f>
        <v>0</v>
      </c>
    </row>
    <row r="9524" ht="15.0" customHeight="1">
      <c r="A9524" s="45">
        <v>45686.3333333333</v>
      </c>
      <c r="B9524" s="35">
        <v>8.0</v>
      </c>
      <c r="C9524" s="35" t="s">
        <v>128</v>
      </c>
      <c r="D9524" s="36" t="s">
        <v>106</v>
      </c>
      <c r="E9524" s="35" t="s">
        <v>173</v>
      </c>
      <c r="F9524" s="46">
        <f>IF(Cadastro_Cargas!$E$4=0,0,IF(Perfil_Area!$K$13=0,0,MIN(Cadastro_Cargas!$E$4,MAX(Cadastro_Cargas!$F$4,Perfil_Area!$K$13*RANDBETWEEN(85,115)/100))))</f>
        <v>0</v>
      </c>
    </row>
    <row r="9525" ht="15.0" customHeight="1">
      <c r="A9525" s="45">
        <v>45686.3333333333</v>
      </c>
      <c r="B9525" s="35">
        <v>8.0</v>
      </c>
      <c r="C9525" s="35" t="s">
        <v>128</v>
      </c>
      <c r="D9525" s="36" t="s">
        <v>107</v>
      </c>
      <c r="E9525" s="35" t="s">
        <v>173</v>
      </c>
      <c r="F9525" s="46">
        <f>IF(Cadastro_Cargas!$E$5=0,0,IF(Perfil_Area!$K$15=0,0,MIN(Cadastro_Cargas!$E$5,MAX(Cadastro_Cargas!$F$5,Perfil_Area!$K$15*RANDBETWEEN(85,115)/100))))</f>
        <v>0.194</v>
      </c>
    </row>
    <row r="9526" ht="15.0" customHeight="1">
      <c r="A9526" s="45">
        <v>45686.3333333333</v>
      </c>
      <c r="B9526" s="35">
        <v>8.0</v>
      </c>
      <c r="C9526" s="35" t="s">
        <v>128</v>
      </c>
      <c r="D9526" s="39" t="s">
        <v>31</v>
      </c>
      <c r="E9526" s="35" t="s">
        <v>174</v>
      </c>
      <c r="F9526" s="46">
        <f>IF(Cadastro_Cargas!$E$6=0,0,IF(Perfil_Area!$K$3=0,0,MIN(Cadastro_Cargas!$E$6,MAX(Cadastro_Cargas!$F$6,Perfil_Area!$K$3*RANDBETWEEN(85,115)/100))))</f>
        <v>1.1872</v>
      </c>
    </row>
    <row r="9527" ht="15.0" customHeight="1">
      <c r="A9527" s="45">
        <v>45686.3333333333</v>
      </c>
      <c r="B9527" s="35">
        <v>8.0</v>
      </c>
      <c r="C9527" s="35" t="s">
        <v>128</v>
      </c>
      <c r="D9527" s="40" t="s">
        <v>44</v>
      </c>
      <c r="E9527" s="35" t="s">
        <v>174</v>
      </c>
      <c r="F9527" s="46">
        <f>IF(Cadastro_Cargas!$E$7=0,0,IF(Perfil_Area!$K$5=0,0,MIN(Cadastro_Cargas!$E$7,MAX(Cadastro_Cargas!$F$7,Perfil_Area!$K$5*RANDBETWEEN(85,115)/100))))</f>
        <v>0.354</v>
      </c>
    </row>
    <row r="9528" ht="15.0" customHeight="1">
      <c r="A9528" s="45">
        <v>45686.3333333333</v>
      </c>
      <c r="B9528" s="35">
        <v>8.0</v>
      </c>
      <c r="C9528" s="35" t="s">
        <v>128</v>
      </c>
      <c r="D9528" s="41" t="s">
        <v>56</v>
      </c>
      <c r="E9528" s="35" t="s">
        <v>174</v>
      </c>
      <c r="F9528" s="46">
        <f>IF(Cadastro_Cargas!$E$8=0,0,IF(Perfil_Area!$K$7=0,0,MIN(Cadastro_Cargas!$E$8,MAX(Cadastro_Cargas!$F$8,Perfil_Area!$K$7*RANDBETWEEN(85,115)/100))))</f>
        <v>0</v>
      </c>
    </row>
    <row r="9529" ht="15.0" customHeight="1">
      <c r="A9529" s="45">
        <v>45686.3333333333</v>
      </c>
      <c r="B9529" s="35">
        <v>8.0</v>
      </c>
      <c r="C9529" s="35" t="s">
        <v>129</v>
      </c>
      <c r="D9529" s="36" t="s">
        <v>104</v>
      </c>
      <c r="E9529" s="35" t="s">
        <v>173</v>
      </c>
      <c r="F9529" s="46">
        <f>IF(Cadastro_Cargas!$E$9=0,0,IF(Perfil_Area!$K$10=0,0,MIN(Cadastro_Cargas!$E$9,MAX(Cadastro_Cargas!$F$9,Perfil_Area!$K$10*RANDBETWEEN(85,115)/100))))</f>
        <v>0</v>
      </c>
    </row>
    <row r="9530" ht="15.0" customHeight="1">
      <c r="A9530" s="45">
        <v>45686.3333333333</v>
      </c>
      <c r="B9530" s="35">
        <v>8.0</v>
      </c>
      <c r="C9530" s="35" t="s">
        <v>129</v>
      </c>
      <c r="D9530" s="36" t="s">
        <v>105</v>
      </c>
      <c r="E9530" s="35" t="s">
        <v>173</v>
      </c>
      <c r="F9530" s="46">
        <f>IF(Cadastro_Cargas!$E$10=0,0,IF(Perfil_Area!$K$12=0,0,MIN(Cadastro_Cargas!$E$10,MAX(Cadastro_Cargas!$F$10,Perfil_Area!$K$12*RANDBETWEEN(85,115)/100))))</f>
        <v>17.6</v>
      </c>
    </row>
    <row r="9531" ht="15.0" customHeight="1">
      <c r="A9531" s="45">
        <v>45686.3333333333</v>
      </c>
      <c r="B9531" s="35">
        <v>8.0</v>
      </c>
      <c r="C9531" s="35" t="s">
        <v>129</v>
      </c>
      <c r="D9531" s="36" t="s">
        <v>106</v>
      </c>
      <c r="E9531" s="35" t="s">
        <v>173</v>
      </c>
      <c r="F9531" s="46">
        <f>IF(Cadastro_Cargas!$E$11=0,0,IF(Perfil_Area!$K$14=0,0,MIN(Cadastro_Cargas!$E$11,MAX(Cadastro_Cargas!$F$11,Perfil_Area!$K$14*RANDBETWEEN(85,115)/100))))</f>
        <v>2.15722734</v>
      </c>
    </row>
    <row r="9532" ht="15.0" customHeight="1">
      <c r="A9532" s="45">
        <v>45686.3333333333</v>
      </c>
      <c r="B9532" s="35">
        <v>8.0</v>
      </c>
      <c r="C9532" s="35" t="s">
        <v>129</v>
      </c>
      <c r="D9532" s="36" t="s">
        <v>107</v>
      </c>
      <c r="E9532" s="35" t="s">
        <v>173</v>
      </c>
      <c r="F9532" s="46">
        <f>IF(Cadastro_Cargas!$E$12=0,0,IF(Perfil_Area!$K$16=0,0,MIN(Cadastro_Cargas!$E$12,MAX(Cadastro_Cargas!$F$12,Perfil_Area!$K$16*RANDBETWEEN(85,115)/100))))</f>
        <v>0.2</v>
      </c>
    </row>
    <row r="9533" ht="15.0" customHeight="1">
      <c r="A9533" s="45">
        <v>45686.3333333333</v>
      </c>
      <c r="B9533" s="35">
        <v>8.0</v>
      </c>
      <c r="C9533" s="35" t="s">
        <v>129</v>
      </c>
      <c r="D9533" s="39" t="s">
        <v>31</v>
      </c>
      <c r="E9533" s="35" t="s">
        <v>174</v>
      </c>
      <c r="F9533" s="46">
        <f>IF(Cadastro_Cargas!$E$13=0,0,IF(Perfil_Area!$K$4=0,0,MIN(Cadastro_Cargas!$E$13,MAX(Cadastro_Cargas!$F$13,Perfil_Area!$K$4*RANDBETWEEN(85,115)/100))))</f>
        <v>1.64255</v>
      </c>
    </row>
    <row r="9534" ht="15.0" customHeight="1">
      <c r="A9534" s="45">
        <v>45686.3333333333</v>
      </c>
      <c r="B9534" s="35">
        <v>8.0</v>
      </c>
      <c r="C9534" s="35" t="s">
        <v>129</v>
      </c>
      <c r="D9534" s="40" t="s">
        <v>44</v>
      </c>
      <c r="E9534" s="35" t="s">
        <v>174</v>
      </c>
      <c r="F9534" s="46">
        <f>IF(Cadastro_Cargas!$E$14=0,0,IF(Perfil_Area!$K$6=0,0,MIN(Cadastro_Cargas!$E$14,MAX(Cadastro_Cargas!$F$14,Perfil_Area!$K$6*RANDBETWEEN(85,115)/100))))</f>
        <v>0.514</v>
      </c>
    </row>
    <row r="9535" ht="15.0" customHeight="1">
      <c r="A9535" s="45">
        <v>45686.3333333333</v>
      </c>
      <c r="B9535" s="35">
        <v>8.0</v>
      </c>
      <c r="C9535" s="35" t="s">
        <v>129</v>
      </c>
      <c r="D9535" s="41" t="s">
        <v>56</v>
      </c>
      <c r="E9535" s="35" t="s">
        <v>174</v>
      </c>
      <c r="F9535" s="46">
        <f>IF(Cadastro_Cargas!$E$15=0,0,IF(Perfil_Area!$K$8=0,0,MIN(Cadastro_Cargas!$E$15,MAX(Cadastro_Cargas!$F$15,Perfil_Area!$K$8*RANDBETWEEN(85,115)/100))))</f>
        <v>0</v>
      </c>
    </row>
    <row r="9536" ht="15.0" customHeight="1">
      <c r="A9536" s="45">
        <v>45686.375</v>
      </c>
      <c r="B9536" s="35">
        <v>9.0</v>
      </c>
      <c r="C9536" s="35" t="s">
        <v>128</v>
      </c>
      <c r="D9536" s="36" t="s">
        <v>104</v>
      </c>
      <c r="E9536" s="35" t="s">
        <v>173</v>
      </c>
      <c r="F9536" s="46">
        <f>IF(Cadastro_Cargas!$E$2=0,0,IF(Perfil_Area!$L$9=0,0,MIN(Cadastro_Cargas!$E$2,MAX(Cadastro_Cargas!$F$2,Perfil_Area!$L$9*RANDBETWEEN(85,115)/100))))</f>
        <v>0</v>
      </c>
    </row>
    <row r="9537" ht="15.0" customHeight="1">
      <c r="A9537" s="45">
        <v>45686.375</v>
      </c>
      <c r="B9537" s="35">
        <v>9.0</v>
      </c>
      <c r="C9537" s="35" t="s">
        <v>128</v>
      </c>
      <c r="D9537" s="36" t="s">
        <v>105</v>
      </c>
      <c r="E9537" s="35" t="s">
        <v>173</v>
      </c>
      <c r="F9537" s="46">
        <f>IF(Cadastro_Cargas!$E$3=0,0,IF(Perfil_Area!$L$11=0,0,MIN(Cadastro_Cargas!$E$3,MAX(Cadastro_Cargas!$F$3,Perfil_Area!$L$11*RANDBETWEEN(85,115)/100))))</f>
        <v>0</v>
      </c>
    </row>
    <row r="9538" ht="15.0" customHeight="1">
      <c r="A9538" s="45">
        <v>45686.375</v>
      </c>
      <c r="B9538" s="35">
        <v>9.0</v>
      </c>
      <c r="C9538" s="35" t="s">
        <v>128</v>
      </c>
      <c r="D9538" s="36" t="s">
        <v>106</v>
      </c>
      <c r="E9538" s="35" t="s">
        <v>173</v>
      </c>
      <c r="F9538" s="46">
        <f>IF(Cadastro_Cargas!$E$4=0,0,IF(Perfil_Area!$L$13=0,0,MIN(Cadastro_Cargas!$E$4,MAX(Cadastro_Cargas!$F$4,Perfil_Area!$L$13*RANDBETWEEN(85,115)/100))))</f>
        <v>0</v>
      </c>
    </row>
    <row r="9539" ht="15.0" customHeight="1">
      <c r="A9539" s="45">
        <v>45686.375</v>
      </c>
      <c r="B9539" s="35">
        <v>9.0</v>
      </c>
      <c r="C9539" s="35" t="s">
        <v>128</v>
      </c>
      <c r="D9539" s="36" t="s">
        <v>107</v>
      </c>
      <c r="E9539" s="35" t="s">
        <v>173</v>
      </c>
      <c r="F9539" s="46">
        <f>IF(Cadastro_Cargas!$E$5=0,0,IF(Perfil_Area!$L$15=0,0,MIN(Cadastro_Cargas!$E$5,MAX(Cadastro_Cargas!$F$5,Perfil_Area!$L$15*RANDBETWEEN(85,115)/100))))</f>
        <v>0.178</v>
      </c>
    </row>
    <row r="9540" ht="15.0" customHeight="1">
      <c r="A9540" s="45">
        <v>45686.375</v>
      </c>
      <c r="B9540" s="35">
        <v>9.0</v>
      </c>
      <c r="C9540" s="35" t="s">
        <v>128</v>
      </c>
      <c r="D9540" s="39" t="s">
        <v>31</v>
      </c>
      <c r="E9540" s="35" t="s">
        <v>174</v>
      </c>
      <c r="F9540" s="46">
        <f>IF(Cadastro_Cargas!$E$6=0,0,IF(Perfil_Area!$L$3=0,0,MIN(Cadastro_Cargas!$E$6,MAX(Cadastro_Cargas!$F$6,Perfil_Area!$L$3*RANDBETWEEN(85,115)/100))))</f>
        <v>2.02</v>
      </c>
    </row>
    <row r="9541" ht="15.0" customHeight="1">
      <c r="A9541" s="45">
        <v>45686.375</v>
      </c>
      <c r="B9541" s="35">
        <v>9.0</v>
      </c>
      <c r="C9541" s="35" t="s">
        <v>128</v>
      </c>
      <c r="D9541" s="40" t="s">
        <v>44</v>
      </c>
      <c r="E9541" s="35" t="s">
        <v>174</v>
      </c>
      <c r="F9541" s="46">
        <f>IF(Cadastro_Cargas!$E$7=0,0,IF(Perfil_Area!$L$5=0,0,MIN(Cadastro_Cargas!$E$7,MAX(Cadastro_Cargas!$F$7,Perfil_Area!$L$5*RANDBETWEEN(85,115)/100))))</f>
        <v>0.29866</v>
      </c>
    </row>
    <row r="9542" ht="15.0" customHeight="1">
      <c r="A9542" s="45">
        <v>45686.375</v>
      </c>
      <c r="B9542" s="35">
        <v>9.0</v>
      </c>
      <c r="C9542" s="35" t="s">
        <v>128</v>
      </c>
      <c r="D9542" s="41" t="s">
        <v>56</v>
      </c>
      <c r="E9542" s="35" t="s">
        <v>174</v>
      </c>
      <c r="F9542" s="46">
        <f>IF(Cadastro_Cargas!$E$8=0,0,IF(Perfil_Area!$L$7=0,0,MIN(Cadastro_Cargas!$E$8,MAX(Cadastro_Cargas!$F$8,Perfil_Area!$L$7*RANDBETWEEN(85,115)/100))))</f>
        <v>0</v>
      </c>
    </row>
    <row r="9543" ht="15.0" customHeight="1">
      <c r="A9543" s="45">
        <v>45686.375</v>
      </c>
      <c r="B9543" s="35">
        <v>9.0</v>
      </c>
      <c r="C9543" s="35" t="s">
        <v>129</v>
      </c>
      <c r="D9543" s="36" t="s">
        <v>104</v>
      </c>
      <c r="E9543" s="35" t="s">
        <v>173</v>
      </c>
      <c r="F9543" s="46">
        <f>IF(Cadastro_Cargas!$E$9=0,0,IF(Perfil_Area!$L$10=0,0,MIN(Cadastro_Cargas!$E$9,MAX(Cadastro_Cargas!$F$9,Perfil_Area!$L$10*RANDBETWEEN(85,115)/100))))</f>
        <v>0</v>
      </c>
    </row>
    <row r="9544" ht="15.0" customHeight="1">
      <c r="A9544" s="45">
        <v>45686.375</v>
      </c>
      <c r="B9544" s="35">
        <v>9.0</v>
      </c>
      <c r="C9544" s="35" t="s">
        <v>129</v>
      </c>
      <c r="D9544" s="36" t="s">
        <v>105</v>
      </c>
      <c r="E9544" s="35" t="s">
        <v>173</v>
      </c>
      <c r="F9544" s="46">
        <f>IF(Cadastro_Cargas!$E$10=0,0,IF(Perfil_Area!$L$12=0,0,MIN(Cadastro_Cargas!$E$10,MAX(Cadastro_Cargas!$F$10,Perfil_Area!$L$12*RANDBETWEEN(85,115)/100))))</f>
        <v>0</v>
      </c>
    </row>
    <row r="9545" ht="15.0" customHeight="1">
      <c r="A9545" s="45">
        <v>45686.375</v>
      </c>
      <c r="B9545" s="35">
        <v>9.0</v>
      </c>
      <c r="C9545" s="35" t="s">
        <v>129</v>
      </c>
      <c r="D9545" s="36" t="s">
        <v>106</v>
      </c>
      <c r="E9545" s="35" t="s">
        <v>173</v>
      </c>
      <c r="F9545" s="46">
        <f>IF(Cadastro_Cargas!$E$11=0,0,IF(Perfil_Area!$L$14=0,0,MIN(Cadastro_Cargas!$E$11,MAX(Cadastro_Cargas!$F$11,Perfil_Area!$L$14*RANDBETWEEN(85,115)/100))))</f>
        <v>2.248662704</v>
      </c>
    </row>
    <row r="9546" ht="15.0" customHeight="1">
      <c r="A9546" s="45">
        <v>45686.375</v>
      </c>
      <c r="B9546" s="35">
        <v>9.0</v>
      </c>
      <c r="C9546" s="35" t="s">
        <v>129</v>
      </c>
      <c r="D9546" s="36" t="s">
        <v>107</v>
      </c>
      <c r="E9546" s="35" t="s">
        <v>173</v>
      </c>
      <c r="F9546" s="46">
        <f>IF(Cadastro_Cargas!$E$12=0,0,IF(Perfil_Area!$L$16=0,0,MIN(Cadastro_Cargas!$E$12,MAX(Cadastro_Cargas!$F$12,Perfil_Area!$L$16*RANDBETWEEN(85,115)/100))))</f>
        <v>0.182</v>
      </c>
    </row>
    <row r="9547" ht="15.0" customHeight="1">
      <c r="A9547" s="45">
        <v>45686.375</v>
      </c>
      <c r="B9547" s="35">
        <v>9.0</v>
      </c>
      <c r="C9547" s="35" t="s">
        <v>129</v>
      </c>
      <c r="D9547" s="39" t="s">
        <v>31</v>
      </c>
      <c r="E9547" s="35" t="s">
        <v>174</v>
      </c>
      <c r="F9547" s="46">
        <f>IF(Cadastro_Cargas!$E$13=0,0,IF(Perfil_Area!$L$4=0,0,MIN(Cadastro_Cargas!$E$13,MAX(Cadastro_Cargas!$F$13,Perfil_Area!$L$4*RANDBETWEEN(85,115)/100))))</f>
        <v>3.46425</v>
      </c>
    </row>
    <row r="9548" ht="15.0" customHeight="1">
      <c r="A9548" s="45">
        <v>45686.375</v>
      </c>
      <c r="B9548" s="35">
        <v>9.0</v>
      </c>
      <c r="C9548" s="35" t="s">
        <v>129</v>
      </c>
      <c r="D9548" s="40" t="s">
        <v>44</v>
      </c>
      <c r="E9548" s="35" t="s">
        <v>174</v>
      </c>
      <c r="F9548" s="46">
        <f>IF(Cadastro_Cargas!$E$14=0,0,IF(Perfil_Area!$L$6=0,0,MIN(Cadastro_Cargas!$E$14,MAX(Cadastro_Cargas!$F$14,Perfil_Area!$L$6*RANDBETWEEN(85,115)/100))))</f>
        <v>0.40188</v>
      </c>
    </row>
    <row r="9549" ht="15.0" customHeight="1">
      <c r="A9549" s="45">
        <v>45686.375</v>
      </c>
      <c r="B9549" s="35">
        <v>9.0</v>
      </c>
      <c r="C9549" s="35" t="s">
        <v>129</v>
      </c>
      <c r="D9549" s="41" t="s">
        <v>56</v>
      </c>
      <c r="E9549" s="35" t="s">
        <v>174</v>
      </c>
      <c r="F9549" s="46">
        <f>IF(Cadastro_Cargas!$E$15=0,0,IF(Perfil_Area!$L$8=0,0,MIN(Cadastro_Cargas!$E$15,MAX(Cadastro_Cargas!$F$15,Perfil_Area!$L$8*RANDBETWEEN(85,115)/100))))</f>
        <v>0</v>
      </c>
    </row>
    <row r="9550" ht="15.0" customHeight="1">
      <c r="A9550" s="45">
        <v>45686.4166666667</v>
      </c>
      <c r="B9550" s="35">
        <v>10.0</v>
      </c>
      <c r="C9550" s="35" t="s">
        <v>128</v>
      </c>
      <c r="D9550" s="36" t="s">
        <v>104</v>
      </c>
      <c r="E9550" s="35" t="s">
        <v>173</v>
      </c>
      <c r="F9550" s="46">
        <f>IF(Cadastro_Cargas!$E$2=0,0,IF(Perfil_Area!$M$9=0,0,MIN(Cadastro_Cargas!$E$2,MAX(Cadastro_Cargas!$F$2,Perfil_Area!$M$9*RANDBETWEEN(85,115)/100))))</f>
        <v>0</v>
      </c>
    </row>
    <row r="9551" ht="15.0" customHeight="1">
      <c r="A9551" s="45">
        <v>45686.4166666667</v>
      </c>
      <c r="B9551" s="35">
        <v>10.0</v>
      </c>
      <c r="C9551" s="35" t="s">
        <v>128</v>
      </c>
      <c r="D9551" s="36" t="s">
        <v>105</v>
      </c>
      <c r="E9551" s="35" t="s">
        <v>173</v>
      </c>
      <c r="F9551" s="46">
        <f>IF(Cadastro_Cargas!$E$3=0,0,IF(Perfil_Area!$M$11=0,0,MIN(Cadastro_Cargas!$E$3,MAX(Cadastro_Cargas!$F$3,Perfil_Area!$M$11*RANDBETWEEN(85,115)/100))))</f>
        <v>0</v>
      </c>
    </row>
    <row r="9552" ht="15.0" customHeight="1">
      <c r="A9552" s="45">
        <v>45686.4166666667</v>
      </c>
      <c r="B9552" s="35">
        <v>10.0</v>
      </c>
      <c r="C9552" s="35" t="s">
        <v>128</v>
      </c>
      <c r="D9552" s="36" t="s">
        <v>106</v>
      </c>
      <c r="E9552" s="35" t="s">
        <v>173</v>
      </c>
      <c r="F9552" s="46">
        <f>IF(Cadastro_Cargas!$E$4=0,0,IF(Perfil_Area!$M$13=0,0,MIN(Cadastro_Cargas!$E$4,MAX(Cadastro_Cargas!$F$4,Perfil_Area!$M$13*RANDBETWEEN(85,115)/100))))</f>
        <v>0</v>
      </c>
    </row>
    <row r="9553" ht="15.0" customHeight="1">
      <c r="A9553" s="45">
        <v>45686.4166666667</v>
      </c>
      <c r="B9553" s="35">
        <v>10.0</v>
      </c>
      <c r="C9553" s="35" t="s">
        <v>128</v>
      </c>
      <c r="D9553" s="36" t="s">
        <v>107</v>
      </c>
      <c r="E9553" s="35" t="s">
        <v>173</v>
      </c>
      <c r="F9553" s="46">
        <f>IF(Cadastro_Cargas!$E$5=0,0,IF(Perfil_Area!$M$15=0,0,MIN(Cadastro_Cargas!$E$5,MAX(Cadastro_Cargas!$F$5,Perfil_Area!$M$15*RANDBETWEEN(85,115)/100))))</f>
        <v>0.188</v>
      </c>
    </row>
    <row r="9554" ht="15.0" customHeight="1">
      <c r="A9554" s="45">
        <v>45686.4166666667</v>
      </c>
      <c r="B9554" s="35">
        <v>10.0</v>
      </c>
      <c r="C9554" s="35" t="s">
        <v>128</v>
      </c>
      <c r="D9554" s="39" t="s">
        <v>31</v>
      </c>
      <c r="E9554" s="35" t="s">
        <v>174</v>
      </c>
      <c r="F9554" s="46">
        <f>IF(Cadastro_Cargas!$E$6=0,0,IF(Perfil_Area!$M$3=0,0,MIN(Cadastro_Cargas!$E$6,MAX(Cadastro_Cargas!$F$6,Perfil_Area!$M$3*RANDBETWEEN(85,115)/100))))</f>
        <v>1.818</v>
      </c>
    </row>
    <row r="9555" ht="15.0" customHeight="1">
      <c r="A9555" s="45">
        <v>45686.4166666667</v>
      </c>
      <c r="B9555" s="35">
        <v>10.0</v>
      </c>
      <c r="C9555" s="35" t="s">
        <v>128</v>
      </c>
      <c r="D9555" s="40" t="s">
        <v>44</v>
      </c>
      <c r="E9555" s="35" t="s">
        <v>174</v>
      </c>
      <c r="F9555" s="46">
        <f>IF(Cadastro_Cargas!$E$7=0,0,IF(Perfil_Area!$M$5=0,0,MIN(Cadastro_Cargas!$E$7,MAX(Cadastro_Cargas!$F$7,Perfil_Area!$M$5*RANDBETWEEN(85,115)/100))))</f>
        <v>0.29866</v>
      </c>
    </row>
    <row r="9556" ht="15.0" customHeight="1">
      <c r="A9556" s="45">
        <v>45686.4166666667</v>
      </c>
      <c r="B9556" s="35">
        <v>10.0</v>
      </c>
      <c r="C9556" s="35" t="s">
        <v>128</v>
      </c>
      <c r="D9556" s="41" t="s">
        <v>56</v>
      </c>
      <c r="E9556" s="35" t="s">
        <v>174</v>
      </c>
      <c r="F9556" s="46">
        <f>IF(Cadastro_Cargas!$E$8=0,0,IF(Perfil_Area!$M$7=0,0,MIN(Cadastro_Cargas!$E$8,MAX(Cadastro_Cargas!$F$8,Perfil_Area!$M$7*RANDBETWEEN(85,115)/100))))</f>
        <v>0</v>
      </c>
    </row>
    <row r="9557" ht="15.0" customHeight="1">
      <c r="A9557" s="45">
        <v>45686.4166666667</v>
      </c>
      <c r="B9557" s="35">
        <v>10.0</v>
      </c>
      <c r="C9557" s="35" t="s">
        <v>129</v>
      </c>
      <c r="D9557" s="36" t="s">
        <v>104</v>
      </c>
      <c r="E9557" s="35" t="s">
        <v>173</v>
      </c>
      <c r="F9557" s="46">
        <f>IF(Cadastro_Cargas!$E$9=0,0,IF(Perfil_Area!$M$10=0,0,MIN(Cadastro_Cargas!$E$9,MAX(Cadastro_Cargas!$F$9,Perfil_Area!$M$10*RANDBETWEEN(85,115)/100))))</f>
        <v>0</v>
      </c>
    </row>
    <row r="9558" ht="15.0" customHeight="1">
      <c r="A9558" s="45">
        <v>45686.4166666667</v>
      </c>
      <c r="B9558" s="35">
        <v>10.0</v>
      </c>
      <c r="C9558" s="35" t="s">
        <v>129</v>
      </c>
      <c r="D9558" s="36" t="s">
        <v>105</v>
      </c>
      <c r="E9558" s="35" t="s">
        <v>173</v>
      </c>
      <c r="F9558" s="46">
        <f>IF(Cadastro_Cargas!$E$10=0,0,IF(Perfil_Area!$M$12=0,0,MIN(Cadastro_Cargas!$E$10,MAX(Cadastro_Cargas!$F$10,Perfil_Area!$M$12*RANDBETWEEN(85,115)/100))))</f>
        <v>0</v>
      </c>
    </row>
    <row r="9559" ht="15.0" customHeight="1">
      <c r="A9559" s="45">
        <v>45686.4166666667</v>
      </c>
      <c r="B9559" s="35">
        <v>10.0</v>
      </c>
      <c r="C9559" s="35" t="s">
        <v>129</v>
      </c>
      <c r="D9559" s="36" t="s">
        <v>106</v>
      </c>
      <c r="E9559" s="35" t="s">
        <v>173</v>
      </c>
      <c r="F9559" s="46">
        <f>IF(Cadastro_Cargas!$E$11=0,0,IF(Perfil_Area!$M$14=0,0,MIN(Cadastro_Cargas!$E$11,MAX(Cadastro_Cargas!$F$11,Perfil_Area!$M$14*RANDBETWEEN(85,115)/100))))</f>
        <v>2.367013373</v>
      </c>
    </row>
    <row r="9560" ht="15.0" customHeight="1">
      <c r="A9560" s="45">
        <v>45686.4166666667</v>
      </c>
      <c r="B9560" s="35">
        <v>10.0</v>
      </c>
      <c r="C9560" s="35" t="s">
        <v>129</v>
      </c>
      <c r="D9560" s="36" t="s">
        <v>107</v>
      </c>
      <c r="E9560" s="35" t="s">
        <v>173</v>
      </c>
      <c r="F9560" s="46">
        <f>IF(Cadastro_Cargas!$E$12=0,0,IF(Perfil_Area!$M$16=0,0,MIN(Cadastro_Cargas!$E$12,MAX(Cadastro_Cargas!$F$12,Perfil_Area!$M$16*RANDBETWEEN(85,115)/100))))</f>
        <v>0.2</v>
      </c>
    </row>
    <row r="9561" ht="15.0" customHeight="1">
      <c r="A9561" s="45">
        <v>45686.4166666667</v>
      </c>
      <c r="B9561" s="35">
        <v>10.0</v>
      </c>
      <c r="C9561" s="35" t="s">
        <v>129</v>
      </c>
      <c r="D9561" s="39" t="s">
        <v>31</v>
      </c>
      <c r="E9561" s="35" t="s">
        <v>174</v>
      </c>
      <c r="F9561" s="46">
        <f>IF(Cadastro_Cargas!$E$13=0,0,IF(Perfil_Area!$M$4=0,0,MIN(Cadastro_Cargas!$E$13,MAX(Cadastro_Cargas!$F$13,Perfil_Area!$M$4*RANDBETWEEN(85,115)/100))))</f>
        <v>3.725</v>
      </c>
    </row>
    <row r="9562" ht="15.0" customHeight="1">
      <c r="A9562" s="45">
        <v>45686.4166666667</v>
      </c>
      <c r="B9562" s="35">
        <v>10.0</v>
      </c>
      <c r="C9562" s="35" t="s">
        <v>129</v>
      </c>
      <c r="D9562" s="40" t="s">
        <v>44</v>
      </c>
      <c r="E9562" s="35" t="s">
        <v>174</v>
      </c>
      <c r="F9562" s="46">
        <f>IF(Cadastro_Cargas!$E$14=0,0,IF(Perfil_Area!$M$6=0,0,MIN(Cadastro_Cargas!$E$14,MAX(Cadastro_Cargas!$F$14,Perfil_Area!$M$6*RANDBETWEEN(85,115)/100))))</f>
        <v>0.394</v>
      </c>
    </row>
    <row r="9563" ht="15.0" customHeight="1">
      <c r="A9563" s="45">
        <v>45686.4166666667</v>
      </c>
      <c r="B9563" s="35">
        <v>10.0</v>
      </c>
      <c r="C9563" s="35" t="s">
        <v>129</v>
      </c>
      <c r="D9563" s="41" t="s">
        <v>56</v>
      </c>
      <c r="E9563" s="35" t="s">
        <v>174</v>
      </c>
      <c r="F9563" s="46">
        <f>IF(Cadastro_Cargas!$E$15=0,0,IF(Perfil_Area!$M$8=0,0,MIN(Cadastro_Cargas!$E$15,MAX(Cadastro_Cargas!$F$15,Perfil_Area!$M$8*RANDBETWEEN(85,115)/100))))</f>
        <v>0</v>
      </c>
    </row>
    <row r="9564" ht="15.0" customHeight="1">
      <c r="A9564" s="45">
        <v>45686.4583333333</v>
      </c>
      <c r="B9564" s="35">
        <v>11.0</v>
      </c>
      <c r="C9564" s="35" t="s">
        <v>128</v>
      </c>
      <c r="D9564" s="36" t="s">
        <v>104</v>
      </c>
      <c r="E9564" s="35" t="s">
        <v>173</v>
      </c>
      <c r="F9564" s="46">
        <f>IF(Cadastro_Cargas!$E$2=0,0,IF(Perfil_Area!$N$9=0,0,MIN(Cadastro_Cargas!$E$2,MAX(Cadastro_Cargas!$F$2,Perfil_Area!$N$9*RANDBETWEEN(85,115)/100))))</f>
        <v>0</v>
      </c>
    </row>
    <row r="9565" ht="15.0" customHeight="1">
      <c r="A9565" s="45">
        <v>45686.4583333333</v>
      </c>
      <c r="B9565" s="35">
        <v>11.0</v>
      </c>
      <c r="C9565" s="35" t="s">
        <v>128</v>
      </c>
      <c r="D9565" s="36" t="s">
        <v>105</v>
      </c>
      <c r="E9565" s="35" t="s">
        <v>173</v>
      </c>
      <c r="F9565" s="46">
        <f>IF(Cadastro_Cargas!$E$3=0,0,IF(Perfil_Area!$N$11=0,0,MIN(Cadastro_Cargas!$E$3,MAX(Cadastro_Cargas!$F$3,Perfil_Area!$N$11*RANDBETWEEN(85,115)/100))))</f>
        <v>0</v>
      </c>
    </row>
    <row r="9566" ht="15.0" customHeight="1">
      <c r="A9566" s="45">
        <v>45686.4583333333</v>
      </c>
      <c r="B9566" s="35">
        <v>11.0</v>
      </c>
      <c r="C9566" s="35" t="s">
        <v>128</v>
      </c>
      <c r="D9566" s="36" t="s">
        <v>106</v>
      </c>
      <c r="E9566" s="35" t="s">
        <v>173</v>
      </c>
      <c r="F9566" s="46">
        <f>IF(Cadastro_Cargas!$E$4=0,0,IF(Perfil_Area!$N$13=0,0,MIN(Cadastro_Cargas!$E$4,MAX(Cadastro_Cargas!$F$4,Perfil_Area!$N$13*RANDBETWEEN(85,115)/100))))</f>
        <v>0</v>
      </c>
    </row>
    <row r="9567" ht="15.0" customHeight="1">
      <c r="A9567" s="45">
        <v>45686.4583333333</v>
      </c>
      <c r="B9567" s="35">
        <v>11.0</v>
      </c>
      <c r="C9567" s="35" t="s">
        <v>128</v>
      </c>
      <c r="D9567" s="36" t="s">
        <v>107</v>
      </c>
      <c r="E9567" s="35" t="s">
        <v>173</v>
      </c>
      <c r="F9567" s="46">
        <f>IF(Cadastro_Cargas!$E$5=0,0,IF(Perfil_Area!$N$15=0,0,MIN(Cadastro_Cargas!$E$5,MAX(Cadastro_Cargas!$F$5,Perfil_Area!$N$15*RANDBETWEEN(85,115)/100))))</f>
        <v>0.18</v>
      </c>
    </row>
    <row r="9568" ht="15.0" customHeight="1">
      <c r="A9568" s="45">
        <v>45686.4583333333</v>
      </c>
      <c r="B9568" s="35">
        <v>11.0</v>
      </c>
      <c r="C9568" s="35" t="s">
        <v>128</v>
      </c>
      <c r="D9568" s="39" t="s">
        <v>31</v>
      </c>
      <c r="E9568" s="35" t="s">
        <v>174</v>
      </c>
      <c r="F9568" s="46">
        <f>IF(Cadastro_Cargas!$E$6=0,0,IF(Perfil_Area!$N$3=0,0,MIN(Cadastro_Cargas!$E$6,MAX(Cadastro_Cargas!$F$6,Perfil_Area!$N$3*RANDBETWEEN(85,115)/100))))</f>
        <v>1.8786</v>
      </c>
    </row>
    <row r="9569" ht="15.0" customHeight="1">
      <c r="A9569" s="45">
        <v>45686.4583333333</v>
      </c>
      <c r="B9569" s="35">
        <v>11.0</v>
      </c>
      <c r="C9569" s="35" t="s">
        <v>128</v>
      </c>
      <c r="D9569" s="40" t="s">
        <v>44</v>
      </c>
      <c r="E9569" s="35" t="s">
        <v>174</v>
      </c>
      <c r="F9569" s="46">
        <f>IF(Cadastro_Cargas!$E$7=0,0,IF(Perfil_Area!$N$5=0,0,MIN(Cadastro_Cargas!$E$7,MAX(Cadastro_Cargas!$F$7,Perfil_Area!$N$5*RANDBETWEEN(85,115)/100))))</f>
        <v>0.31506</v>
      </c>
    </row>
    <row r="9570" ht="15.0" customHeight="1">
      <c r="A9570" s="45">
        <v>45686.4583333333</v>
      </c>
      <c r="B9570" s="35">
        <v>11.0</v>
      </c>
      <c r="C9570" s="35" t="s">
        <v>128</v>
      </c>
      <c r="D9570" s="41" t="s">
        <v>56</v>
      </c>
      <c r="E9570" s="35" t="s">
        <v>174</v>
      </c>
      <c r="F9570" s="46">
        <f>IF(Cadastro_Cargas!$E$8=0,0,IF(Perfil_Area!$N$7=0,0,MIN(Cadastro_Cargas!$E$8,MAX(Cadastro_Cargas!$F$8,Perfil_Area!$N$7*RANDBETWEEN(85,115)/100))))</f>
        <v>0</v>
      </c>
    </row>
    <row r="9571" ht="15.0" customHeight="1">
      <c r="A9571" s="45">
        <v>45686.4583333333</v>
      </c>
      <c r="B9571" s="35">
        <v>11.0</v>
      </c>
      <c r="C9571" s="35" t="s">
        <v>129</v>
      </c>
      <c r="D9571" s="36" t="s">
        <v>104</v>
      </c>
      <c r="E9571" s="35" t="s">
        <v>173</v>
      </c>
      <c r="F9571" s="46">
        <f>IF(Cadastro_Cargas!$E$9=0,0,IF(Perfil_Area!$N$10=0,0,MIN(Cadastro_Cargas!$E$9,MAX(Cadastro_Cargas!$F$9,Perfil_Area!$N$10*RANDBETWEEN(85,115)/100))))</f>
        <v>0</v>
      </c>
    </row>
    <row r="9572" ht="15.0" customHeight="1">
      <c r="A9572" s="45">
        <v>45686.4583333333</v>
      </c>
      <c r="B9572" s="35">
        <v>11.0</v>
      </c>
      <c r="C9572" s="35" t="s">
        <v>129</v>
      </c>
      <c r="D9572" s="36" t="s">
        <v>105</v>
      </c>
      <c r="E9572" s="35" t="s">
        <v>173</v>
      </c>
      <c r="F9572" s="46">
        <f>IF(Cadastro_Cargas!$E$10=0,0,IF(Perfil_Area!$N$12=0,0,MIN(Cadastro_Cargas!$E$10,MAX(Cadastro_Cargas!$F$10,Perfil_Area!$N$12*RANDBETWEEN(85,115)/100))))</f>
        <v>0</v>
      </c>
    </row>
    <row r="9573" ht="15.0" customHeight="1">
      <c r="A9573" s="45">
        <v>45686.4583333333</v>
      </c>
      <c r="B9573" s="35">
        <v>11.0</v>
      </c>
      <c r="C9573" s="35" t="s">
        <v>129</v>
      </c>
      <c r="D9573" s="36" t="s">
        <v>106</v>
      </c>
      <c r="E9573" s="35" t="s">
        <v>173</v>
      </c>
      <c r="F9573" s="46">
        <f>IF(Cadastro_Cargas!$E$11=0,0,IF(Perfil_Area!$N$14=0,0,MIN(Cadastro_Cargas!$E$11,MAX(Cadastro_Cargas!$F$11,Perfil_Area!$N$14*RANDBETWEEN(85,115)/100))))</f>
        <v>2.294799406</v>
      </c>
    </row>
    <row r="9574" ht="15.0" customHeight="1">
      <c r="A9574" s="45">
        <v>45686.4583333333</v>
      </c>
      <c r="B9574" s="35">
        <v>11.0</v>
      </c>
      <c r="C9574" s="35" t="s">
        <v>129</v>
      </c>
      <c r="D9574" s="36" t="s">
        <v>107</v>
      </c>
      <c r="E9574" s="35" t="s">
        <v>173</v>
      </c>
      <c r="F9574" s="46">
        <f>IF(Cadastro_Cargas!$E$12=0,0,IF(Perfil_Area!$N$16=0,0,MIN(Cadastro_Cargas!$E$12,MAX(Cadastro_Cargas!$F$12,Perfil_Area!$N$16*RANDBETWEEN(85,115)/100))))</f>
        <v>0.19</v>
      </c>
    </row>
    <row r="9575" ht="15.0" customHeight="1">
      <c r="A9575" s="45">
        <v>45686.4583333333</v>
      </c>
      <c r="B9575" s="35">
        <v>11.0</v>
      </c>
      <c r="C9575" s="35" t="s">
        <v>129</v>
      </c>
      <c r="D9575" s="39" t="s">
        <v>31</v>
      </c>
      <c r="E9575" s="35" t="s">
        <v>174</v>
      </c>
      <c r="F9575" s="46">
        <f>IF(Cadastro_Cargas!$E$13=0,0,IF(Perfil_Area!$N$4=0,0,MIN(Cadastro_Cargas!$E$13,MAX(Cadastro_Cargas!$F$13,Perfil_Area!$N$4*RANDBETWEEN(85,115)/100))))</f>
        <v>3.427</v>
      </c>
    </row>
    <row r="9576" ht="15.0" customHeight="1">
      <c r="A9576" s="45">
        <v>45686.4583333333</v>
      </c>
      <c r="B9576" s="35">
        <v>11.0</v>
      </c>
      <c r="C9576" s="35" t="s">
        <v>129</v>
      </c>
      <c r="D9576" s="40" t="s">
        <v>44</v>
      </c>
      <c r="E9576" s="35" t="s">
        <v>174</v>
      </c>
      <c r="F9576" s="46">
        <f>IF(Cadastro_Cargas!$E$14=0,0,IF(Perfil_Area!$N$6=0,0,MIN(Cadastro_Cargas!$E$14,MAX(Cadastro_Cargas!$F$14,Perfil_Area!$N$6*RANDBETWEEN(85,115)/100))))</f>
        <v>0.45746</v>
      </c>
    </row>
    <row r="9577" ht="15.0" customHeight="1">
      <c r="A9577" s="45">
        <v>45686.4583333333</v>
      </c>
      <c r="B9577" s="35">
        <v>11.0</v>
      </c>
      <c r="C9577" s="35" t="s">
        <v>129</v>
      </c>
      <c r="D9577" s="41" t="s">
        <v>56</v>
      </c>
      <c r="E9577" s="35" t="s">
        <v>174</v>
      </c>
      <c r="F9577" s="46">
        <f>IF(Cadastro_Cargas!$E$15=0,0,IF(Perfil_Area!$N$8=0,0,MIN(Cadastro_Cargas!$E$15,MAX(Cadastro_Cargas!$F$15,Perfil_Area!$N$8*RANDBETWEEN(85,115)/100))))</f>
        <v>0</v>
      </c>
    </row>
    <row r="9578" ht="15.0" customHeight="1">
      <c r="A9578" s="45">
        <v>45686.5</v>
      </c>
      <c r="B9578" s="35">
        <v>12.0</v>
      </c>
      <c r="C9578" s="35" t="s">
        <v>128</v>
      </c>
      <c r="D9578" s="36" t="s">
        <v>104</v>
      </c>
      <c r="E9578" s="35" t="s">
        <v>173</v>
      </c>
      <c r="F9578" s="46">
        <f>IF(Cadastro_Cargas!$E$2=0,0,IF(Perfil_Area!$O$9=0,0,MIN(Cadastro_Cargas!$E$2,MAX(Cadastro_Cargas!$F$2,Perfil_Area!$O$9*RANDBETWEEN(85,115)/100))))</f>
        <v>0</v>
      </c>
    </row>
    <row r="9579" ht="15.0" customHeight="1">
      <c r="A9579" s="45">
        <v>45686.5</v>
      </c>
      <c r="B9579" s="35">
        <v>12.0</v>
      </c>
      <c r="C9579" s="35" t="s">
        <v>128</v>
      </c>
      <c r="D9579" s="36" t="s">
        <v>105</v>
      </c>
      <c r="E9579" s="35" t="s">
        <v>173</v>
      </c>
      <c r="F9579" s="46">
        <f>IF(Cadastro_Cargas!$E$3=0,0,IF(Perfil_Area!$O$11=0,0,MIN(Cadastro_Cargas!$E$3,MAX(Cadastro_Cargas!$F$3,Perfil_Area!$O$11*RANDBETWEEN(85,115)/100))))</f>
        <v>0</v>
      </c>
    </row>
    <row r="9580" ht="15.0" customHeight="1">
      <c r="A9580" s="45">
        <v>45686.5</v>
      </c>
      <c r="B9580" s="35">
        <v>12.0</v>
      </c>
      <c r="C9580" s="35" t="s">
        <v>128</v>
      </c>
      <c r="D9580" s="36" t="s">
        <v>106</v>
      </c>
      <c r="E9580" s="35" t="s">
        <v>173</v>
      </c>
      <c r="F9580" s="46">
        <f>IF(Cadastro_Cargas!$E$4=0,0,IF(Perfil_Area!$O$13=0,0,MIN(Cadastro_Cargas!$E$4,MAX(Cadastro_Cargas!$F$4,Perfil_Area!$O$13*RANDBETWEEN(85,115)/100))))</f>
        <v>0</v>
      </c>
    </row>
    <row r="9581" ht="15.0" customHeight="1">
      <c r="A9581" s="45">
        <v>45686.5</v>
      </c>
      <c r="B9581" s="35">
        <v>12.0</v>
      </c>
      <c r="C9581" s="35" t="s">
        <v>128</v>
      </c>
      <c r="D9581" s="36" t="s">
        <v>107</v>
      </c>
      <c r="E9581" s="35" t="s">
        <v>173</v>
      </c>
      <c r="F9581" s="46">
        <f>IF(Cadastro_Cargas!$E$5=0,0,IF(Perfil_Area!$O$15=0,0,MIN(Cadastro_Cargas!$E$5,MAX(Cadastro_Cargas!$F$5,Perfil_Area!$O$15*RANDBETWEEN(85,115)/100))))</f>
        <v>0.172</v>
      </c>
    </row>
    <row r="9582" ht="15.0" customHeight="1">
      <c r="A9582" s="45">
        <v>45686.5</v>
      </c>
      <c r="B9582" s="35">
        <v>12.0</v>
      </c>
      <c r="C9582" s="35" t="s">
        <v>128</v>
      </c>
      <c r="D9582" s="39" t="s">
        <v>31</v>
      </c>
      <c r="E9582" s="35" t="s">
        <v>174</v>
      </c>
      <c r="F9582" s="46">
        <f>IF(Cadastro_Cargas!$E$6=0,0,IF(Perfil_Area!$O$3=0,0,MIN(Cadastro_Cargas!$E$6,MAX(Cadastro_Cargas!$F$6,Perfil_Area!$O$3*RANDBETWEEN(85,115)/100))))</f>
        <v>2.02</v>
      </c>
    </row>
    <row r="9583" ht="15.0" customHeight="1">
      <c r="A9583" s="45">
        <v>45686.5</v>
      </c>
      <c r="B9583" s="35">
        <v>12.0</v>
      </c>
      <c r="C9583" s="35" t="s">
        <v>128</v>
      </c>
      <c r="D9583" s="40" t="s">
        <v>44</v>
      </c>
      <c r="E9583" s="35" t="s">
        <v>174</v>
      </c>
      <c r="F9583" s="46">
        <f>IF(Cadastro_Cargas!$E$7=0,0,IF(Perfil_Area!$O$5=0,0,MIN(Cadastro_Cargas!$E$7,MAX(Cadastro_Cargas!$F$7,Perfil_Area!$O$5*RANDBETWEEN(85,115)/100))))</f>
        <v>0.354</v>
      </c>
    </row>
    <row r="9584" ht="15.0" customHeight="1">
      <c r="A9584" s="45">
        <v>45686.5</v>
      </c>
      <c r="B9584" s="35">
        <v>12.0</v>
      </c>
      <c r="C9584" s="35" t="s">
        <v>128</v>
      </c>
      <c r="D9584" s="41" t="s">
        <v>56</v>
      </c>
      <c r="E9584" s="35" t="s">
        <v>174</v>
      </c>
      <c r="F9584" s="46">
        <f>IF(Cadastro_Cargas!$E$8=0,0,IF(Perfil_Area!$O$7=0,0,MIN(Cadastro_Cargas!$E$8,MAX(Cadastro_Cargas!$F$8,Perfil_Area!$O$7*RANDBETWEEN(85,115)/100))))</f>
        <v>0</v>
      </c>
    </row>
    <row r="9585" ht="15.0" customHeight="1">
      <c r="A9585" s="45">
        <v>45686.5</v>
      </c>
      <c r="B9585" s="35">
        <v>12.0</v>
      </c>
      <c r="C9585" s="35" t="s">
        <v>129</v>
      </c>
      <c r="D9585" s="36" t="s">
        <v>104</v>
      </c>
      <c r="E9585" s="35" t="s">
        <v>173</v>
      </c>
      <c r="F9585" s="46">
        <f>IF(Cadastro_Cargas!$E$9=0,0,IF(Perfil_Area!$O$10=0,0,MIN(Cadastro_Cargas!$E$9,MAX(Cadastro_Cargas!$F$9,Perfil_Area!$O$10*RANDBETWEEN(85,115)/100))))</f>
        <v>0</v>
      </c>
    </row>
    <row r="9586" ht="15.0" customHeight="1">
      <c r="A9586" s="45">
        <v>45686.5</v>
      </c>
      <c r="B9586" s="35">
        <v>12.0</v>
      </c>
      <c r="C9586" s="35" t="s">
        <v>129</v>
      </c>
      <c r="D9586" s="36" t="s">
        <v>105</v>
      </c>
      <c r="E9586" s="35" t="s">
        <v>173</v>
      </c>
      <c r="F9586" s="46">
        <f>IF(Cadastro_Cargas!$E$10=0,0,IF(Perfil_Area!$O$12=0,0,MIN(Cadastro_Cargas!$E$10,MAX(Cadastro_Cargas!$F$10,Perfil_Area!$O$12*RANDBETWEEN(85,115)/100))))</f>
        <v>0</v>
      </c>
    </row>
    <row r="9587" ht="15.0" customHeight="1">
      <c r="A9587" s="45">
        <v>45686.5</v>
      </c>
      <c r="B9587" s="35">
        <v>12.0</v>
      </c>
      <c r="C9587" s="35" t="s">
        <v>129</v>
      </c>
      <c r="D9587" s="36" t="s">
        <v>106</v>
      </c>
      <c r="E9587" s="35" t="s">
        <v>173</v>
      </c>
      <c r="F9587" s="46">
        <f>IF(Cadastro_Cargas!$E$11=0,0,IF(Perfil_Area!$O$14=0,0,MIN(Cadastro_Cargas!$E$11,MAX(Cadastro_Cargas!$F$11,Perfil_Area!$O$14*RANDBETWEEN(85,115)/100))))</f>
        <v>2.14742942</v>
      </c>
    </row>
    <row r="9588" ht="15.0" customHeight="1">
      <c r="A9588" s="45">
        <v>45686.5</v>
      </c>
      <c r="B9588" s="35">
        <v>12.0</v>
      </c>
      <c r="C9588" s="35" t="s">
        <v>129</v>
      </c>
      <c r="D9588" s="36" t="s">
        <v>107</v>
      </c>
      <c r="E9588" s="35" t="s">
        <v>173</v>
      </c>
      <c r="F9588" s="46">
        <f>IF(Cadastro_Cargas!$E$12=0,0,IF(Perfil_Area!$O$16=0,0,MIN(Cadastro_Cargas!$E$12,MAX(Cadastro_Cargas!$F$12,Perfil_Area!$O$16*RANDBETWEEN(85,115)/100))))</f>
        <v>0.17</v>
      </c>
    </row>
    <row r="9589" ht="15.0" customHeight="1">
      <c r="A9589" s="45">
        <v>45686.5</v>
      </c>
      <c r="B9589" s="35">
        <v>12.0</v>
      </c>
      <c r="C9589" s="35" t="s">
        <v>129</v>
      </c>
      <c r="D9589" s="39" t="s">
        <v>31</v>
      </c>
      <c r="E9589" s="35" t="s">
        <v>174</v>
      </c>
      <c r="F9589" s="46">
        <f>IF(Cadastro_Cargas!$E$13=0,0,IF(Perfil_Area!$O$4=0,0,MIN(Cadastro_Cargas!$E$13,MAX(Cadastro_Cargas!$F$13,Perfil_Area!$O$4*RANDBETWEEN(85,115)/100))))</f>
        <v>3.725</v>
      </c>
    </row>
    <row r="9590" ht="15.0" customHeight="1">
      <c r="A9590" s="45">
        <v>45686.5</v>
      </c>
      <c r="B9590" s="35">
        <v>12.0</v>
      </c>
      <c r="C9590" s="35" t="s">
        <v>129</v>
      </c>
      <c r="D9590" s="40" t="s">
        <v>44</v>
      </c>
      <c r="E9590" s="35" t="s">
        <v>174</v>
      </c>
      <c r="F9590" s="46">
        <f>IF(Cadastro_Cargas!$E$14=0,0,IF(Perfil_Area!$O$6=0,0,MIN(Cadastro_Cargas!$E$14,MAX(Cadastro_Cargas!$F$14,Perfil_Area!$O$6*RANDBETWEEN(85,115)/100))))</f>
        <v>0.514</v>
      </c>
    </row>
    <row r="9591" ht="15.0" customHeight="1">
      <c r="A9591" s="45">
        <v>45686.5</v>
      </c>
      <c r="B9591" s="35">
        <v>12.0</v>
      </c>
      <c r="C9591" s="35" t="s">
        <v>129</v>
      </c>
      <c r="D9591" s="41" t="s">
        <v>56</v>
      </c>
      <c r="E9591" s="35" t="s">
        <v>174</v>
      </c>
      <c r="F9591" s="46">
        <f>IF(Cadastro_Cargas!$E$15=0,0,IF(Perfil_Area!$O$8=0,0,MIN(Cadastro_Cargas!$E$15,MAX(Cadastro_Cargas!$F$15,Perfil_Area!$O$8*RANDBETWEEN(85,115)/100))))</f>
        <v>0</v>
      </c>
    </row>
    <row r="9592" ht="15.0" customHeight="1">
      <c r="A9592" s="45">
        <v>45686.5416666667</v>
      </c>
      <c r="B9592" s="35">
        <v>13.0</v>
      </c>
      <c r="C9592" s="35" t="s">
        <v>128</v>
      </c>
      <c r="D9592" s="36" t="s">
        <v>104</v>
      </c>
      <c r="E9592" s="35" t="s">
        <v>173</v>
      </c>
      <c r="F9592" s="46">
        <f>IF(Cadastro_Cargas!$E$2=0,0,IF(Perfil_Area!$P$9=0,0,MIN(Cadastro_Cargas!$E$2,MAX(Cadastro_Cargas!$F$2,Perfil_Area!$P$9*RANDBETWEEN(85,115)/100))))</f>
        <v>0</v>
      </c>
    </row>
    <row r="9593" ht="15.0" customHeight="1">
      <c r="A9593" s="45">
        <v>45686.5416666667</v>
      </c>
      <c r="B9593" s="35">
        <v>13.0</v>
      </c>
      <c r="C9593" s="35" t="s">
        <v>128</v>
      </c>
      <c r="D9593" s="36" t="s">
        <v>105</v>
      </c>
      <c r="E9593" s="35" t="s">
        <v>173</v>
      </c>
      <c r="F9593" s="46">
        <f>IF(Cadastro_Cargas!$E$3=0,0,IF(Perfil_Area!$P$11=0,0,MIN(Cadastro_Cargas!$E$3,MAX(Cadastro_Cargas!$F$3,Perfil_Area!$P$11*RANDBETWEEN(85,115)/100))))</f>
        <v>0</v>
      </c>
    </row>
    <row r="9594" ht="15.0" customHeight="1">
      <c r="A9594" s="45">
        <v>45686.5416666667</v>
      </c>
      <c r="B9594" s="35">
        <v>13.0</v>
      </c>
      <c r="C9594" s="35" t="s">
        <v>128</v>
      </c>
      <c r="D9594" s="36" t="s">
        <v>106</v>
      </c>
      <c r="E9594" s="35" t="s">
        <v>173</v>
      </c>
      <c r="F9594" s="46">
        <f>IF(Cadastro_Cargas!$E$4=0,0,IF(Perfil_Area!$P$13=0,0,MIN(Cadastro_Cargas!$E$4,MAX(Cadastro_Cargas!$F$4,Perfil_Area!$P$13*RANDBETWEEN(85,115)/100))))</f>
        <v>0</v>
      </c>
    </row>
    <row r="9595" ht="15.0" customHeight="1">
      <c r="A9595" s="45">
        <v>45686.5416666667</v>
      </c>
      <c r="B9595" s="35">
        <v>13.0</v>
      </c>
      <c r="C9595" s="35" t="s">
        <v>128</v>
      </c>
      <c r="D9595" s="36" t="s">
        <v>107</v>
      </c>
      <c r="E9595" s="35" t="s">
        <v>173</v>
      </c>
      <c r="F9595" s="46">
        <f>IF(Cadastro_Cargas!$E$5=0,0,IF(Perfil_Area!$P$15=0,0,MIN(Cadastro_Cargas!$E$5,MAX(Cadastro_Cargas!$F$5,Perfil_Area!$P$15*RANDBETWEEN(85,115)/100))))</f>
        <v>0.196</v>
      </c>
    </row>
    <row r="9596" ht="15.0" customHeight="1">
      <c r="A9596" s="45">
        <v>45686.5416666667</v>
      </c>
      <c r="B9596" s="35">
        <v>13.0</v>
      </c>
      <c r="C9596" s="35" t="s">
        <v>128</v>
      </c>
      <c r="D9596" s="39" t="s">
        <v>31</v>
      </c>
      <c r="E9596" s="35" t="s">
        <v>174</v>
      </c>
      <c r="F9596" s="46">
        <f>IF(Cadastro_Cargas!$E$6=0,0,IF(Perfil_Area!$P$3=0,0,MIN(Cadastro_Cargas!$E$6,MAX(Cadastro_Cargas!$F$6,Perfil_Area!$P$3*RANDBETWEEN(85,115)/100))))</f>
        <v>2.02</v>
      </c>
    </row>
    <row r="9597" ht="15.0" customHeight="1">
      <c r="A9597" s="45">
        <v>45686.5416666667</v>
      </c>
      <c r="B9597" s="35">
        <v>13.0</v>
      </c>
      <c r="C9597" s="35" t="s">
        <v>128</v>
      </c>
      <c r="D9597" s="40" t="s">
        <v>44</v>
      </c>
      <c r="E9597" s="35" t="s">
        <v>174</v>
      </c>
      <c r="F9597" s="46">
        <f>IF(Cadastro_Cargas!$E$7=0,0,IF(Perfil_Area!$P$5=0,0,MIN(Cadastro_Cargas!$E$7,MAX(Cadastro_Cargas!$F$7,Perfil_Area!$P$5*RANDBETWEEN(85,115)/100))))</f>
        <v>0.354</v>
      </c>
    </row>
    <row r="9598" ht="15.0" customHeight="1">
      <c r="A9598" s="45">
        <v>45686.5416666667</v>
      </c>
      <c r="B9598" s="35">
        <v>13.0</v>
      </c>
      <c r="C9598" s="35" t="s">
        <v>128</v>
      </c>
      <c r="D9598" s="41" t="s">
        <v>56</v>
      </c>
      <c r="E9598" s="35" t="s">
        <v>174</v>
      </c>
      <c r="F9598" s="46">
        <f>IF(Cadastro_Cargas!$E$8=0,0,IF(Perfil_Area!$P$7=0,0,MIN(Cadastro_Cargas!$E$8,MAX(Cadastro_Cargas!$F$8,Perfil_Area!$P$7*RANDBETWEEN(85,115)/100))))</f>
        <v>0</v>
      </c>
    </row>
    <row r="9599" ht="15.0" customHeight="1">
      <c r="A9599" s="45">
        <v>45686.5416666667</v>
      </c>
      <c r="B9599" s="35">
        <v>13.0</v>
      </c>
      <c r="C9599" s="35" t="s">
        <v>129</v>
      </c>
      <c r="D9599" s="36" t="s">
        <v>104</v>
      </c>
      <c r="E9599" s="35" t="s">
        <v>173</v>
      </c>
      <c r="F9599" s="46">
        <f>IF(Cadastro_Cargas!$E$9=0,0,IF(Perfil_Area!$P$10=0,0,MIN(Cadastro_Cargas!$E$9,MAX(Cadastro_Cargas!$F$9,Perfil_Area!$P$10*RANDBETWEEN(85,115)/100))))</f>
        <v>0</v>
      </c>
    </row>
    <row r="9600" ht="15.0" customHeight="1">
      <c r="A9600" s="45">
        <v>45686.5416666667</v>
      </c>
      <c r="B9600" s="35">
        <v>13.0</v>
      </c>
      <c r="C9600" s="35" t="s">
        <v>129</v>
      </c>
      <c r="D9600" s="36" t="s">
        <v>105</v>
      </c>
      <c r="E9600" s="35" t="s">
        <v>173</v>
      </c>
      <c r="F9600" s="46">
        <f>IF(Cadastro_Cargas!$E$10=0,0,IF(Perfil_Area!$P$12=0,0,MIN(Cadastro_Cargas!$E$10,MAX(Cadastro_Cargas!$F$10,Perfil_Area!$P$12*RANDBETWEEN(85,115)/100))))</f>
        <v>0</v>
      </c>
    </row>
    <row r="9601" ht="15.0" customHeight="1">
      <c r="A9601" s="45">
        <v>45686.5416666667</v>
      </c>
      <c r="B9601" s="35">
        <v>13.0</v>
      </c>
      <c r="C9601" s="35" t="s">
        <v>129</v>
      </c>
      <c r="D9601" s="36" t="s">
        <v>106</v>
      </c>
      <c r="E9601" s="35" t="s">
        <v>173</v>
      </c>
      <c r="F9601" s="46">
        <f>IF(Cadastro_Cargas!$E$11=0,0,IF(Perfil_Area!$P$14=0,0,MIN(Cadastro_Cargas!$E$11,MAX(Cadastro_Cargas!$F$11,Perfil_Area!$P$14*RANDBETWEEN(85,115)/100))))</f>
        <v>2.367013373</v>
      </c>
    </row>
    <row r="9602" ht="15.0" customHeight="1">
      <c r="A9602" s="45">
        <v>45686.5416666667</v>
      </c>
      <c r="B9602" s="35">
        <v>13.0</v>
      </c>
      <c r="C9602" s="35" t="s">
        <v>129</v>
      </c>
      <c r="D9602" s="36" t="s">
        <v>107</v>
      </c>
      <c r="E9602" s="35" t="s">
        <v>173</v>
      </c>
      <c r="F9602" s="46">
        <f>IF(Cadastro_Cargas!$E$12=0,0,IF(Perfil_Area!$P$16=0,0,MIN(Cadastro_Cargas!$E$12,MAX(Cadastro_Cargas!$F$12,Perfil_Area!$P$16*RANDBETWEEN(85,115)/100))))</f>
        <v>0.2</v>
      </c>
    </row>
    <row r="9603" ht="15.0" customHeight="1">
      <c r="A9603" s="45">
        <v>45686.5416666667</v>
      </c>
      <c r="B9603" s="35">
        <v>13.0</v>
      </c>
      <c r="C9603" s="35" t="s">
        <v>129</v>
      </c>
      <c r="D9603" s="39" t="s">
        <v>31</v>
      </c>
      <c r="E9603" s="35" t="s">
        <v>174</v>
      </c>
      <c r="F9603" s="46">
        <f>IF(Cadastro_Cargas!$E$13=0,0,IF(Perfil_Area!$P$4=0,0,MIN(Cadastro_Cargas!$E$13,MAX(Cadastro_Cargas!$F$13,Perfil_Area!$P$4*RANDBETWEEN(85,115)/100))))</f>
        <v>3.725</v>
      </c>
    </row>
    <row r="9604" ht="15.0" customHeight="1">
      <c r="A9604" s="45">
        <v>45686.5416666667</v>
      </c>
      <c r="B9604" s="35">
        <v>13.0</v>
      </c>
      <c r="C9604" s="35" t="s">
        <v>129</v>
      </c>
      <c r="D9604" s="40" t="s">
        <v>44</v>
      </c>
      <c r="E9604" s="35" t="s">
        <v>174</v>
      </c>
      <c r="F9604" s="46">
        <f>IF(Cadastro_Cargas!$E$14=0,0,IF(Perfil_Area!$P$6=0,0,MIN(Cadastro_Cargas!$E$14,MAX(Cadastro_Cargas!$F$14,Perfil_Area!$P$6*RANDBETWEEN(85,115)/100))))</f>
        <v>0.514</v>
      </c>
    </row>
    <row r="9605" ht="15.0" customHeight="1">
      <c r="A9605" s="45">
        <v>45686.5416666667</v>
      </c>
      <c r="B9605" s="35">
        <v>13.0</v>
      </c>
      <c r="C9605" s="35" t="s">
        <v>129</v>
      </c>
      <c r="D9605" s="41" t="s">
        <v>56</v>
      </c>
      <c r="E9605" s="35" t="s">
        <v>174</v>
      </c>
      <c r="F9605" s="46">
        <f>IF(Cadastro_Cargas!$E$15=0,0,IF(Perfil_Area!$P$8=0,0,MIN(Cadastro_Cargas!$E$15,MAX(Cadastro_Cargas!$F$15,Perfil_Area!$P$8*RANDBETWEEN(85,115)/100))))</f>
        <v>0</v>
      </c>
    </row>
    <row r="9606" ht="15.0" customHeight="1">
      <c r="A9606" s="45">
        <v>45686.5833333333</v>
      </c>
      <c r="B9606" s="35">
        <v>14.0</v>
      </c>
      <c r="C9606" s="35" t="s">
        <v>128</v>
      </c>
      <c r="D9606" s="36" t="s">
        <v>104</v>
      </c>
      <c r="E9606" s="35" t="s">
        <v>173</v>
      </c>
      <c r="F9606" s="46">
        <f>IF(Cadastro_Cargas!$E$2=0,0,IF(Perfil_Area!$Q$9=0,0,MIN(Cadastro_Cargas!$E$2,MAX(Cadastro_Cargas!$F$2,Perfil_Area!$Q$9*RANDBETWEEN(85,115)/100))))</f>
        <v>0</v>
      </c>
    </row>
    <row r="9607" ht="15.0" customHeight="1">
      <c r="A9607" s="45">
        <v>45686.5833333333</v>
      </c>
      <c r="B9607" s="35">
        <v>14.0</v>
      </c>
      <c r="C9607" s="35" t="s">
        <v>128</v>
      </c>
      <c r="D9607" s="36" t="s">
        <v>105</v>
      </c>
      <c r="E9607" s="35" t="s">
        <v>173</v>
      </c>
      <c r="F9607" s="46">
        <f>IF(Cadastro_Cargas!$E$3=0,0,IF(Perfil_Area!$Q$11=0,0,MIN(Cadastro_Cargas!$E$3,MAX(Cadastro_Cargas!$F$3,Perfil_Area!$Q$11*RANDBETWEEN(85,115)/100))))</f>
        <v>0</v>
      </c>
    </row>
    <row r="9608" ht="15.0" customHeight="1">
      <c r="A9608" s="45">
        <v>45686.5833333333</v>
      </c>
      <c r="B9608" s="35">
        <v>14.0</v>
      </c>
      <c r="C9608" s="35" t="s">
        <v>128</v>
      </c>
      <c r="D9608" s="36" t="s">
        <v>106</v>
      </c>
      <c r="E9608" s="35" t="s">
        <v>173</v>
      </c>
      <c r="F9608" s="46">
        <f>IF(Cadastro_Cargas!$E$4=0,0,IF(Perfil_Area!$Q$13=0,0,MIN(Cadastro_Cargas!$E$4,MAX(Cadastro_Cargas!$F$4,Perfil_Area!$Q$13*RANDBETWEEN(85,115)/100))))</f>
        <v>0</v>
      </c>
    </row>
    <row r="9609" ht="15.0" customHeight="1">
      <c r="A9609" s="45">
        <v>45686.5833333333</v>
      </c>
      <c r="B9609" s="35">
        <v>14.0</v>
      </c>
      <c r="C9609" s="35" t="s">
        <v>128</v>
      </c>
      <c r="D9609" s="36" t="s">
        <v>107</v>
      </c>
      <c r="E9609" s="35" t="s">
        <v>173</v>
      </c>
      <c r="F9609" s="46">
        <f>IF(Cadastro_Cargas!$E$5=0,0,IF(Perfil_Area!$Q$15=0,0,MIN(Cadastro_Cargas!$E$5,MAX(Cadastro_Cargas!$F$5,Perfil_Area!$Q$15*RANDBETWEEN(85,115)/100))))</f>
        <v>0.188</v>
      </c>
    </row>
    <row r="9610" ht="15.0" customHeight="1">
      <c r="A9610" s="45">
        <v>45686.5833333333</v>
      </c>
      <c r="B9610" s="35">
        <v>14.0</v>
      </c>
      <c r="C9610" s="35" t="s">
        <v>128</v>
      </c>
      <c r="D9610" s="39" t="s">
        <v>31</v>
      </c>
      <c r="E9610" s="35" t="s">
        <v>174</v>
      </c>
      <c r="F9610" s="46">
        <f>IF(Cadastro_Cargas!$E$6=0,0,IF(Perfil_Area!$Q$3=0,0,MIN(Cadastro_Cargas!$E$6,MAX(Cadastro_Cargas!$F$6,Perfil_Area!$Q$3*RANDBETWEEN(85,115)/100))))</f>
        <v>2.02</v>
      </c>
    </row>
    <row r="9611" ht="15.0" customHeight="1">
      <c r="A9611" s="45">
        <v>45686.5833333333</v>
      </c>
      <c r="B9611" s="35">
        <v>14.0</v>
      </c>
      <c r="C9611" s="35" t="s">
        <v>128</v>
      </c>
      <c r="D9611" s="40" t="s">
        <v>44</v>
      </c>
      <c r="E9611" s="35" t="s">
        <v>174</v>
      </c>
      <c r="F9611" s="46">
        <f>IF(Cadastro_Cargas!$E$7=0,0,IF(Perfil_Area!$Q$5=0,0,MIN(Cadastro_Cargas!$E$7,MAX(Cadastro_Cargas!$F$7,Perfil_Area!$Q$5*RANDBETWEEN(85,115)/100))))</f>
        <v>0.354</v>
      </c>
    </row>
    <row r="9612" ht="15.0" customHeight="1">
      <c r="A9612" s="45">
        <v>45686.5833333333</v>
      </c>
      <c r="B9612" s="35">
        <v>14.0</v>
      </c>
      <c r="C9612" s="35" t="s">
        <v>128</v>
      </c>
      <c r="D9612" s="41" t="s">
        <v>56</v>
      </c>
      <c r="E9612" s="35" t="s">
        <v>174</v>
      </c>
      <c r="F9612" s="46">
        <f>IF(Cadastro_Cargas!$E$8=0,0,IF(Perfil_Area!$Q$7=0,0,MIN(Cadastro_Cargas!$E$8,MAX(Cadastro_Cargas!$F$8,Perfil_Area!$Q$7*RANDBETWEEN(85,115)/100))))</f>
        <v>0</v>
      </c>
    </row>
    <row r="9613" ht="15.0" customHeight="1">
      <c r="A9613" s="45">
        <v>45686.5833333333</v>
      </c>
      <c r="B9613" s="35">
        <v>14.0</v>
      </c>
      <c r="C9613" s="35" t="s">
        <v>129</v>
      </c>
      <c r="D9613" s="36" t="s">
        <v>104</v>
      </c>
      <c r="E9613" s="35" t="s">
        <v>173</v>
      </c>
      <c r="F9613" s="46">
        <f>IF(Cadastro_Cargas!$E$9=0,0,IF(Perfil_Area!$Q$10=0,0,MIN(Cadastro_Cargas!$E$9,MAX(Cadastro_Cargas!$F$9,Perfil_Area!$Q$10*RANDBETWEEN(85,115)/100))))</f>
        <v>0</v>
      </c>
    </row>
    <row r="9614" ht="15.0" customHeight="1">
      <c r="A9614" s="45">
        <v>45686.5833333333</v>
      </c>
      <c r="B9614" s="35">
        <v>14.0</v>
      </c>
      <c r="C9614" s="35" t="s">
        <v>129</v>
      </c>
      <c r="D9614" s="36" t="s">
        <v>105</v>
      </c>
      <c r="E9614" s="35" t="s">
        <v>173</v>
      </c>
      <c r="F9614" s="46">
        <f>IF(Cadastro_Cargas!$E$10=0,0,IF(Perfil_Area!$Q$12=0,0,MIN(Cadastro_Cargas!$E$10,MAX(Cadastro_Cargas!$F$10,Perfil_Area!$Q$12*RANDBETWEEN(85,115)/100))))</f>
        <v>16.896</v>
      </c>
    </row>
    <row r="9615" ht="15.0" customHeight="1">
      <c r="A9615" s="45">
        <v>45686.5833333333</v>
      </c>
      <c r="B9615" s="35">
        <v>14.0</v>
      </c>
      <c r="C9615" s="35" t="s">
        <v>129</v>
      </c>
      <c r="D9615" s="36" t="s">
        <v>106</v>
      </c>
      <c r="E9615" s="35" t="s">
        <v>173</v>
      </c>
      <c r="F9615" s="46">
        <f>IF(Cadastro_Cargas!$E$11=0,0,IF(Perfil_Area!$Q$14=0,0,MIN(Cadastro_Cargas!$E$11,MAX(Cadastro_Cargas!$F$11,Perfil_Area!$Q$14*RANDBETWEEN(85,115)/100))))</f>
        <v>2.367013373</v>
      </c>
    </row>
    <row r="9616" ht="15.0" customHeight="1">
      <c r="A9616" s="45">
        <v>45686.5833333333</v>
      </c>
      <c r="B9616" s="35">
        <v>14.0</v>
      </c>
      <c r="C9616" s="35" t="s">
        <v>129</v>
      </c>
      <c r="D9616" s="36" t="s">
        <v>107</v>
      </c>
      <c r="E9616" s="35" t="s">
        <v>173</v>
      </c>
      <c r="F9616" s="46">
        <f>IF(Cadastro_Cargas!$E$12=0,0,IF(Perfil_Area!$Q$16=0,0,MIN(Cadastro_Cargas!$E$12,MAX(Cadastro_Cargas!$F$12,Perfil_Area!$Q$16*RANDBETWEEN(85,115)/100))))</f>
        <v>0.2</v>
      </c>
    </row>
    <row r="9617" ht="15.0" customHeight="1">
      <c r="A9617" s="45">
        <v>45686.5833333333</v>
      </c>
      <c r="B9617" s="35">
        <v>14.0</v>
      </c>
      <c r="C9617" s="35" t="s">
        <v>129</v>
      </c>
      <c r="D9617" s="39" t="s">
        <v>31</v>
      </c>
      <c r="E9617" s="35" t="s">
        <v>174</v>
      </c>
      <c r="F9617" s="46">
        <f>IF(Cadastro_Cargas!$E$13=0,0,IF(Perfil_Area!$Q$4=0,0,MIN(Cadastro_Cargas!$E$13,MAX(Cadastro_Cargas!$F$13,Perfil_Area!$Q$4*RANDBETWEEN(85,115)/100))))</f>
        <v>3.68775</v>
      </c>
    </row>
    <row r="9618" ht="15.0" customHeight="1">
      <c r="A9618" s="45">
        <v>45686.5833333333</v>
      </c>
      <c r="B9618" s="35">
        <v>14.0</v>
      </c>
      <c r="C9618" s="35" t="s">
        <v>129</v>
      </c>
      <c r="D9618" s="40" t="s">
        <v>44</v>
      </c>
      <c r="E9618" s="35" t="s">
        <v>174</v>
      </c>
      <c r="F9618" s="46">
        <f>IF(Cadastro_Cargas!$E$14=0,0,IF(Perfil_Area!$Q$6=0,0,MIN(Cadastro_Cargas!$E$14,MAX(Cadastro_Cargas!$F$14,Perfil_Area!$Q$6*RANDBETWEEN(85,115)/100))))</f>
        <v>0.514</v>
      </c>
    </row>
    <row r="9619" ht="15.0" customHeight="1">
      <c r="A9619" s="45">
        <v>45686.5833333333</v>
      </c>
      <c r="B9619" s="35">
        <v>14.0</v>
      </c>
      <c r="C9619" s="35" t="s">
        <v>129</v>
      </c>
      <c r="D9619" s="41" t="s">
        <v>56</v>
      </c>
      <c r="E9619" s="35" t="s">
        <v>174</v>
      </c>
      <c r="F9619" s="46">
        <f>IF(Cadastro_Cargas!$E$15=0,0,IF(Perfil_Area!$Q$8=0,0,MIN(Cadastro_Cargas!$E$15,MAX(Cadastro_Cargas!$F$15,Perfil_Area!$Q$8*RANDBETWEEN(85,115)/100))))</f>
        <v>0</v>
      </c>
    </row>
    <row r="9620" ht="15.0" customHeight="1">
      <c r="A9620" s="45">
        <v>45686.625</v>
      </c>
      <c r="B9620" s="35">
        <v>15.0</v>
      </c>
      <c r="C9620" s="35" t="s">
        <v>128</v>
      </c>
      <c r="D9620" s="36" t="s">
        <v>104</v>
      </c>
      <c r="E9620" s="35" t="s">
        <v>173</v>
      </c>
      <c r="F9620" s="46">
        <f>IF(Cadastro_Cargas!$E$2=0,0,IF(Perfil_Area!$R$9=0,0,MIN(Cadastro_Cargas!$E$2,MAX(Cadastro_Cargas!$F$2,Perfil_Area!$R$9*RANDBETWEEN(85,115)/100))))</f>
        <v>0</v>
      </c>
    </row>
    <row r="9621" ht="15.0" customHeight="1">
      <c r="A9621" s="45">
        <v>45686.625</v>
      </c>
      <c r="B9621" s="35">
        <v>15.0</v>
      </c>
      <c r="C9621" s="35" t="s">
        <v>128</v>
      </c>
      <c r="D9621" s="36" t="s">
        <v>105</v>
      </c>
      <c r="E9621" s="35" t="s">
        <v>173</v>
      </c>
      <c r="F9621" s="46">
        <f>IF(Cadastro_Cargas!$E$3=0,0,IF(Perfil_Area!$R$11=0,0,MIN(Cadastro_Cargas!$E$3,MAX(Cadastro_Cargas!$F$3,Perfil_Area!$R$11*RANDBETWEEN(85,115)/100))))</f>
        <v>0</v>
      </c>
    </row>
    <row r="9622" ht="15.0" customHeight="1">
      <c r="A9622" s="45">
        <v>45686.625</v>
      </c>
      <c r="B9622" s="35">
        <v>15.0</v>
      </c>
      <c r="C9622" s="35" t="s">
        <v>128</v>
      </c>
      <c r="D9622" s="36" t="s">
        <v>106</v>
      </c>
      <c r="E9622" s="35" t="s">
        <v>173</v>
      </c>
      <c r="F9622" s="46">
        <f>IF(Cadastro_Cargas!$E$4=0,0,IF(Perfil_Area!$R$13=0,0,MIN(Cadastro_Cargas!$E$4,MAX(Cadastro_Cargas!$F$4,Perfil_Area!$R$13*RANDBETWEEN(85,115)/100))))</f>
        <v>0</v>
      </c>
    </row>
    <row r="9623" ht="15.0" customHeight="1">
      <c r="A9623" s="45">
        <v>45686.625</v>
      </c>
      <c r="B9623" s="35">
        <v>15.0</v>
      </c>
      <c r="C9623" s="35" t="s">
        <v>128</v>
      </c>
      <c r="D9623" s="36" t="s">
        <v>107</v>
      </c>
      <c r="E9623" s="35" t="s">
        <v>173</v>
      </c>
      <c r="F9623" s="46">
        <f>IF(Cadastro_Cargas!$E$5=0,0,IF(Perfil_Area!$R$15=0,0,MIN(Cadastro_Cargas!$E$5,MAX(Cadastro_Cargas!$F$5,Perfil_Area!$R$15*RANDBETWEEN(85,115)/100))))</f>
        <v>0.198</v>
      </c>
    </row>
    <row r="9624" ht="15.0" customHeight="1">
      <c r="A9624" s="45">
        <v>45686.625</v>
      </c>
      <c r="B9624" s="35">
        <v>15.0</v>
      </c>
      <c r="C9624" s="35" t="s">
        <v>128</v>
      </c>
      <c r="D9624" s="39" t="s">
        <v>31</v>
      </c>
      <c r="E9624" s="35" t="s">
        <v>174</v>
      </c>
      <c r="F9624" s="46">
        <f>IF(Cadastro_Cargas!$E$6=0,0,IF(Perfil_Area!$R$3=0,0,MIN(Cadastro_Cargas!$E$6,MAX(Cadastro_Cargas!$F$6,Perfil_Area!$R$3*RANDBETWEEN(85,115)/100))))</f>
        <v>2.02</v>
      </c>
    </row>
    <row r="9625" ht="15.0" customHeight="1">
      <c r="A9625" s="45">
        <v>45686.625</v>
      </c>
      <c r="B9625" s="35">
        <v>15.0</v>
      </c>
      <c r="C9625" s="35" t="s">
        <v>128</v>
      </c>
      <c r="D9625" s="40" t="s">
        <v>44</v>
      </c>
      <c r="E9625" s="35" t="s">
        <v>174</v>
      </c>
      <c r="F9625" s="46">
        <f>IF(Cadastro_Cargas!$E$7=0,0,IF(Perfil_Area!$R$5=0,0,MIN(Cadastro_Cargas!$E$7,MAX(Cadastro_Cargas!$F$7,Perfil_Area!$R$5*RANDBETWEEN(85,115)/100))))</f>
        <v>0.354</v>
      </c>
    </row>
    <row r="9626" ht="15.0" customHeight="1">
      <c r="A9626" s="45">
        <v>45686.625</v>
      </c>
      <c r="B9626" s="35">
        <v>15.0</v>
      </c>
      <c r="C9626" s="35" t="s">
        <v>128</v>
      </c>
      <c r="D9626" s="41" t="s">
        <v>56</v>
      </c>
      <c r="E9626" s="35" t="s">
        <v>174</v>
      </c>
      <c r="F9626" s="46">
        <f>IF(Cadastro_Cargas!$E$8=0,0,IF(Perfil_Area!$R$7=0,0,MIN(Cadastro_Cargas!$E$8,MAX(Cadastro_Cargas!$F$8,Perfil_Area!$R$7*RANDBETWEEN(85,115)/100))))</f>
        <v>0</v>
      </c>
    </row>
    <row r="9627" ht="15.0" customHeight="1">
      <c r="A9627" s="45">
        <v>45686.625</v>
      </c>
      <c r="B9627" s="35">
        <v>15.0</v>
      </c>
      <c r="C9627" s="35" t="s">
        <v>129</v>
      </c>
      <c r="D9627" s="36" t="s">
        <v>104</v>
      </c>
      <c r="E9627" s="35" t="s">
        <v>173</v>
      </c>
      <c r="F9627" s="46">
        <f>IF(Cadastro_Cargas!$E$9=0,0,IF(Perfil_Area!$R$10=0,0,MIN(Cadastro_Cargas!$E$9,MAX(Cadastro_Cargas!$F$9,Perfil_Area!$R$10*RANDBETWEEN(85,115)/100))))</f>
        <v>0</v>
      </c>
    </row>
    <row r="9628" ht="15.0" customHeight="1">
      <c r="A9628" s="45">
        <v>45686.625</v>
      </c>
      <c r="B9628" s="35">
        <v>15.0</v>
      </c>
      <c r="C9628" s="35" t="s">
        <v>129</v>
      </c>
      <c r="D9628" s="36" t="s">
        <v>105</v>
      </c>
      <c r="E9628" s="35" t="s">
        <v>173</v>
      </c>
      <c r="F9628" s="46">
        <f>IF(Cadastro_Cargas!$E$10=0,0,IF(Perfil_Area!$R$12=0,0,MIN(Cadastro_Cargas!$E$10,MAX(Cadastro_Cargas!$F$10,Perfil_Area!$R$12*RANDBETWEEN(85,115)/100))))</f>
        <v>14.96</v>
      </c>
    </row>
    <row r="9629" ht="15.0" customHeight="1">
      <c r="A9629" s="45">
        <v>45686.625</v>
      </c>
      <c r="B9629" s="35">
        <v>15.0</v>
      </c>
      <c r="C9629" s="35" t="s">
        <v>129</v>
      </c>
      <c r="D9629" s="36" t="s">
        <v>106</v>
      </c>
      <c r="E9629" s="35" t="s">
        <v>173</v>
      </c>
      <c r="F9629" s="46">
        <f>IF(Cadastro_Cargas!$E$11=0,0,IF(Perfil_Area!$R$14=0,0,MIN(Cadastro_Cargas!$E$11,MAX(Cadastro_Cargas!$F$11,Perfil_Area!$R$14*RANDBETWEEN(85,115)/100))))</f>
        <v>2.314430906</v>
      </c>
    </row>
    <row r="9630" ht="15.0" customHeight="1">
      <c r="A9630" s="45">
        <v>45686.625</v>
      </c>
      <c r="B9630" s="35">
        <v>15.0</v>
      </c>
      <c r="C9630" s="35" t="s">
        <v>129</v>
      </c>
      <c r="D9630" s="36" t="s">
        <v>107</v>
      </c>
      <c r="E9630" s="35" t="s">
        <v>173</v>
      </c>
      <c r="F9630" s="46">
        <f>IF(Cadastro_Cargas!$E$12=0,0,IF(Perfil_Area!$R$16=0,0,MIN(Cadastro_Cargas!$E$12,MAX(Cadastro_Cargas!$F$12,Perfil_Area!$R$16*RANDBETWEEN(85,115)/100))))</f>
        <v>0.2</v>
      </c>
    </row>
    <row r="9631" ht="15.0" customHeight="1">
      <c r="A9631" s="45">
        <v>45686.625</v>
      </c>
      <c r="B9631" s="35">
        <v>15.0</v>
      </c>
      <c r="C9631" s="35" t="s">
        <v>129</v>
      </c>
      <c r="D9631" s="39" t="s">
        <v>31</v>
      </c>
      <c r="E9631" s="35" t="s">
        <v>174</v>
      </c>
      <c r="F9631" s="46">
        <f>IF(Cadastro_Cargas!$E$13=0,0,IF(Perfil_Area!$R$4=0,0,MIN(Cadastro_Cargas!$E$13,MAX(Cadastro_Cargas!$F$13,Perfil_Area!$R$4*RANDBETWEEN(85,115)/100))))</f>
        <v>3.725</v>
      </c>
    </row>
    <row r="9632" ht="15.0" customHeight="1">
      <c r="A9632" s="45">
        <v>45686.625</v>
      </c>
      <c r="B9632" s="35">
        <v>15.0</v>
      </c>
      <c r="C9632" s="35" t="s">
        <v>129</v>
      </c>
      <c r="D9632" s="40" t="s">
        <v>44</v>
      </c>
      <c r="E9632" s="35" t="s">
        <v>174</v>
      </c>
      <c r="F9632" s="46">
        <f>IF(Cadastro_Cargas!$E$14=0,0,IF(Perfil_Area!$R$6=0,0,MIN(Cadastro_Cargas!$E$14,MAX(Cadastro_Cargas!$F$14,Perfil_Area!$R$6*RANDBETWEEN(85,115)/100))))</f>
        <v>0.514</v>
      </c>
    </row>
    <row r="9633" ht="15.0" customHeight="1">
      <c r="A9633" s="45">
        <v>45686.625</v>
      </c>
      <c r="B9633" s="35">
        <v>15.0</v>
      </c>
      <c r="C9633" s="35" t="s">
        <v>129</v>
      </c>
      <c r="D9633" s="41" t="s">
        <v>56</v>
      </c>
      <c r="E9633" s="35" t="s">
        <v>174</v>
      </c>
      <c r="F9633" s="46">
        <f>IF(Cadastro_Cargas!$E$15=0,0,IF(Perfil_Area!$R$8=0,0,MIN(Cadastro_Cargas!$E$15,MAX(Cadastro_Cargas!$F$15,Perfil_Area!$R$8*RANDBETWEEN(85,115)/100))))</f>
        <v>0</v>
      </c>
    </row>
    <row r="9634" ht="15.0" customHeight="1">
      <c r="A9634" s="45">
        <v>45686.6666666667</v>
      </c>
      <c r="B9634" s="35">
        <v>16.0</v>
      </c>
      <c r="C9634" s="35" t="s">
        <v>128</v>
      </c>
      <c r="D9634" s="36" t="s">
        <v>104</v>
      </c>
      <c r="E9634" s="35" t="s">
        <v>173</v>
      </c>
      <c r="F9634" s="46">
        <f>IF(Cadastro_Cargas!$E$2=0,0,IF(Perfil_Area!$S$9=0,0,MIN(Cadastro_Cargas!$E$2,MAX(Cadastro_Cargas!$F$2,Perfil_Area!$S$9*RANDBETWEEN(85,115)/100))))</f>
        <v>0</v>
      </c>
    </row>
    <row r="9635" ht="15.0" customHeight="1">
      <c r="A9635" s="45">
        <v>45686.6666666667</v>
      </c>
      <c r="B9635" s="35">
        <v>16.0</v>
      </c>
      <c r="C9635" s="35" t="s">
        <v>128</v>
      </c>
      <c r="D9635" s="36" t="s">
        <v>105</v>
      </c>
      <c r="E9635" s="35" t="s">
        <v>173</v>
      </c>
      <c r="F9635" s="46">
        <f>IF(Cadastro_Cargas!$E$3=0,0,IF(Perfil_Area!$S$11=0,0,MIN(Cadastro_Cargas!$E$3,MAX(Cadastro_Cargas!$F$3,Perfil_Area!$S$11*RANDBETWEEN(85,115)/100))))</f>
        <v>0</v>
      </c>
    </row>
    <row r="9636" ht="15.0" customHeight="1">
      <c r="A9636" s="45">
        <v>45686.6666666667</v>
      </c>
      <c r="B9636" s="35">
        <v>16.0</v>
      </c>
      <c r="C9636" s="35" t="s">
        <v>128</v>
      </c>
      <c r="D9636" s="36" t="s">
        <v>106</v>
      </c>
      <c r="E9636" s="35" t="s">
        <v>173</v>
      </c>
      <c r="F9636" s="46">
        <f>IF(Cadastro_Cargas!$E$4=0,0,IF(Perfil_Area!$S$13=0,0,MIN(Cadastro_Cargas!$E$4,MAX(Cadastro_Cargas!$F$4,Perfil_Area!$S$13*RANDBETWEEN(85,115)/100))))</f>
        <v>0</v>
      </c>
    </row>
    <row r="9637" ht="15.0" customHeight="1">
      <c r="A9637" s="45">
        <v>45686.6666666667</v>
      </c>
      <c r="B9637" s="35">
        <v>16.0</v>
      </c>
      <c r="C9637" s="35" t="s">
        <v>128</v>
      </c>
      <c r="D9637" s="36" t="s">
        <v>107</v>
      </c>
      <c r="E9637" s="35" t="s">
        <v>173</v>
      </c>
      <c r="F9637" s="46">
        <f>IF(Cadastro_Cargas!$E$5=0,0,IF(Perfil_Area!$S$15=0,0,MIN(Cadastro_Cargas!$E$5,MAX(Cadastro_Cargas!$F$5,Perfil_Area!$S$15*RANDBETWEEN(85,115)/100))))</f>
        <v>0.182</v>
      </c>
    </row>
    <row r="9638" ht="15.0" customHeight="1">
      <c r="A9638" s="45">
        <v>45686.6666666667</v>
      </c>
      <c r="B9638" s="35">
        <v>16.0</v>
      </c>
      <c r="C9638" s="35" t="s">
        <v>128</v>
      </c>
      <c r="D9638" s="39" t="s">
        <v>31</v>
      </c>
      <c r="E9638" s="35" t="s">
        <v>174</v>
      </c>
      <c r="F9638" s="46">
        <f>IF(Cadastro_Cargas!$E$6=0,0,IF(Perfil_Area!$S$3=0,0,MIN(Cadastro_Cargas!$E$6,MAX(Cadastro_Cargas!$F$6,Perfil_Area!$S$3*RANDBETWEEN(85,115)/100))))</f>
        <v>1.8786</v>
      </c>
    </row>
    <row r="9639" ht="15.0" customHeight="1">
      <c r="A9639" s="45">
        <v>45686.6666666667</v>
      </c>
      <c r="B9639" s="35">
        <v>16.0</v>
      </c>
      <c r="C9639" s="35" t="s">
        <v>128</v>
      </c>
      <c r="D9639" s="40" t="s">
        <v>44</v>
      </c>
      <c r="E9639" s="35" t="s">
        <v>174</v>
      </c>
      <c r="F9639" s="46">
        <f>IF(Cadastro_Cargas!$E$7=0,0,IF(Perfil_Area!$S$5=0,0,MIN(Cadastro_Cargas!$E$7,MAX(Cadastro_Cargas!$F$7,Perfil_Area!$S$5*RANDBETWEEN(85,115)/100))))</f>
        <v>0.31236</v>
      </c>
    </row>
    <row r="9640" ht="15.0" customHeight="1">
      <c r="A9640" s="45">
        <v>45686.6666666667</v>
      </c>
      <c r="B9640" s="35">
        <v>16.0</v>
      </c>
      <c r="C9640" s="35" t="s">
        <v>128</v>
      </c>
      <c r="D9640" s="41" t="s">
        <v>56</v>
      </c>
      <c r="E9640" s="35" t="s">
        <v>174</v>
      </c>
      <c r="F9640" s="46">
        <f>IF(Cadastro_Cargas!$E$8=0,0,IF(Perfil_Area!$S$7=0,0,MIN(Cadastro_Cargas!$E$8,MAX(Cadastro_Cargas!$F$8,Perfil_Area!$S$7*RANDBETWEEN(85,115)/100))))</f>
        <v>0</v>
      </c>
    </row>
    <row r="9641" ht="15.0" customHeight="1">
      <c r="A9641" s="45">
        <v>45686.6666666667</v>
      </c>
      <c r="B9641" s="35">
        <v>16.0</v>
      </c>
      <c r="C9641" s="35" t="s">
        <v>129</v>
      </c>
      <c r="D9641" s="36" t="s">
        <v>104</v>
      </c>
      <c r="E9641" s="35" t="s">
        <v>173</v>
      </c>
      <c r="F9641" s="46">
        <f>IF(Cadastro_Cargas!$E$9=0,0,IF(Perfil_Area!$S$10=0,0,MIN(Cadastro_Cargas!$E$9,MAX(Cadastro_Cargas!$F$9,Perfil_Area!$S$10*RANDBETWEEN(85,115)/100))))</f>
        <v>0</v>
      </c>
    </row>
    <row r="9642" ht="15.0" customHeight="1">
      <c r="A9642" s="45">
        <v>45686.6666666667</v>
      </c>
      <c r="B9642" s="35">
        <v>16.0</v>
      </c>
      <c r="C9642" s="35" t="s">
        <v>129</v>
      </c>
      <c r="D9642" s="36" t="s">
        <v>105</v>
      </c>
      <c r="E9642" s="35" t="s">
        <v>173</v>
      </c>
      <c r="F9642" s="46">
        <f>IF(Cadastro_Cargas!$E$10=0,0,IF(Perfil_Area!$S$12=0,0,MIN(Cadastro_Cargas!$E$10,MAX(Cadastro_Cargas!$F$10,Perfil_Area!$S$12*RANDBETWEEN(85,115)/100))))</f>
        <v>0</v>
      </c>
    </row>
    <row r="9643" ht="15.0" customHeight="1">
      <c r="A9643" s="45">
        <v>45686.6666666667</v>
      </c>
      <c r="B9643" s="35">
        <v>16.0</v>
      </c>
      <c r="C9643" s="35" t="s">
        <v>129</v>
      </c>
      <c r="D9643" s="36" t="s">
        <v>106</v>
      </c>
      <c r="E9643" s="35" t="s">
        <v>173</v>
      </c>
      <c r="F9643" s="46">
        <f>IF(Cadastro_Cargas!$E$11=0,0,IF(Perfil_Area!$S$14=0,0,MIN(Cadastro_Cargas!$E$11,MAX(Cadastro_Cargas!$F$11,Perfil_Area!$S$14*RANDBETWEEN(85,115)/100))))</f>
        <v>2.367013373</v>
      </c>
    </row>
    <row r="9644" ht="15.0" customHeight="1">
      <c r="A9644" s="45">
        <v>45686.6666666667</v>
      </c>
      <c r="B9644" s="35">
        <v>16.0</v>
      </c>
      <c r="C9644" s="35" t="s">
        <v>129</v>
      </c>
      <c r="D9644" s="36" t="s">
        <v>107</v>
      </c>
      <c r="E9644" s="35" t="s">
        <v>173</v>
      </c>
      <c r="F9644" s="46">
        <f>IF(Cadastro_Cargas!$E$12=0,0,IF(Perfil_Area!$S$16=0,0,MIN(Cadastro_Cargas!$E$12,MAX(Cadastro_Cargas!$F$12,Perfil_Area!$S$16*RANDBETWEEN(85,115)/100))))</f>
        <v>0.2</v>
      </c>
    </row>
    <row r="9645" ht="15.0" customHeight="1">
      <c r="A9645" s="45">
        <v>45686.6666666667</v>
      </c>
      <c r="B9645" s="35">
        <v>16.0</v>
      </c>
      <c r="C9645" s="35" t="s">
        <v>129</v>
      </c>
      <c r="D9645" s="39" t="s">
        <v>31</v>
      </c>
      <c r="E9645" s="35" t="s">
        <v>174</v>
      </c>
      <c r="F9645" s="46">
        <f>IF(Cadastro_Cargas!$E$13=0,0,IF(Perfil_Area!$S$4=0,0,MIN(Cadastro_Cargas!$E$13,MAX(Cadastro_Cargas!$F$13,Perfil_Area!$S$4*RANDBETWEEN(85,115)/100))))</f>
        <v>3.576</v>
      </c>
    </row>
    <row r="9646" ht="15.0" customHeight="1">
      <c r="A9646" s="45">
        <v>45686.6666666667</v>
      </c>
      <c r="B9646" s="35">
        <v>16.0</v>
      </c>
      <c r="C9646" s="35" t="s">
        <v>129</v>
      </c>
      <c r="D9646" s="40" t="s">
        <v>44</v>
      </c>
      <c r="E9646" s="35" t="s">
        <v>174</v>
      </c>
      <c r="F9646" s="46">
        <f>IF(Cadastro_Cargas!$E$14=0,0,IF(Perfil_Area!$S$6=0,0,MIN(Cadastro_Cargas!$E$14,MAX(Cadastro_Cargas!$F$14,Perfil_Area!$S$6*RANDBETWEEN(85,115)/100))))</f>
        <v>0.4334</v>
      </c>
    </row>
    <row r="9647" ht="15.0" customHeight="1">
      <c r="A9647" s="45">
        <v>45686.6666666667</v>
      </c>
      <c r="B9647" s="35">
        <v>16.0</v>
      </c>
      <c r="C9647" s="35" t="s">
        <v>129</v>
      </c>
      <c r="D9647" s="41" t="s">
        <v>56</v>
      </c>
      <c r="E9647" s="35" t="s">
        <v>174</v>
      </c>
      <c r="F9647" s="46">
        <f>IF(Cadastro_Cargas!$E$15=0,0,IF(Perfil_Area!$S$8=0,0,MIN(Cadastro_Cargas!$E$15,MAX(Cadastro_Cargas!$F$15,Perfil_Area!$S$8*RANDBETWEEN(85,115)/100))))</f>
        <v>0</v>
      </c>
    </row>
    <row r="9648" ht="15.0" customHeight="1">
      <c r="A9648" s="45">
        <v>45686.7083333333</v>
      </c>
      <c r="B9648" s="35">
        <v>17.0</v>
      </c>
      <c r="C9648" s="35" t="s">
        <v>128</v>
      </c>
      <c r="D9648" s="36" t="s">
        <v>104</v>
      </c>
      <c r="E9648" s="35" t="s">
        <v>173</v>
      </c>
      <c r="F9648" s="46">
        <f>IF(Cadastro_Cargas!$E$2=0,0,IF(Perfil_Area!$T$9=0,0,MIN(Cadastro_Cargas!$E$2,MAX(Cadastro_Cargas!$F$2,Perfil_Area!$T$9*RANDBETWEEN(85,115)/100))))</f>
        <v>0</v>
      </c>
    </row>
    <row r="9649" ht="15.0" customHeight="1">
      <c r="A9649" s="45">
        <v>45686.7083333333</v>
      </c>
      <c r="B9649" s="35">
        <v>17.0</v>
      </c>
      <c r="C9649" s="35" t="s">
        <v>128</v>
      </c>
      <c r="D9649" s="36" t="s">
        <v>105</v>
      </c>
      <c r="E9649" s="35" t="s">
        <v>173</v>
      </c>
      <c r="F9649" s="46">
        <f>IF(Cadastro_Cargas!$E$3=0,0,IF(Perfil_Area!$T$11=0,0,MIN(Cadastro_Cargas!$E$3,MAX(Cadastro_Cargas!$F$3,Perfil_Area!$T$11*RANDBETWEEN(85,115)/100))))</f>
        <v>0</v>
      </c>
    </row>
    <row r="9650" ht="15.0" customHeight="1">
      <c r="A9650" s="45">
        <v>45686.7083333333</v>
      </c>
      <c r="B9650" s="35">
        <v>17.0</v>
      </c>
      <c r="C9650" s="35" t="s">
        <v>128</v>
      </c>
      <c r="D9650" s="36" t="s">
        <v>106</v>
      </c>
      <c r="E9650" s="35" t="s">
        <v>173</v>
      </c>
      <c r="F9650" s="46">
        <f>IF(Cadastro_Cargas!$E$4=0,0,IF(Perfil_Area!$T$13=0,0,MIN(Cadastro_Cargas!$E$4,MAX(Cadastro_Cargas!$F$4,Perfil_Area!$T$13*RANDBETWEEN(85,115)/100))))</f>
        <v>0</v>
      </c>
    </row>
    <row r="9651" ht="15.0" customHeight="1">
      <c r="A9651" s="45">
        <v>45686.7083333333</v>
      </c>
      <c r="B9651" s="35">
        <v>17.0</v>
      </c>
      <c r="C9651" s="35" t="s">
        <v>128</v>
      </c>
      <c r="D9651" s="36" t="s">
        <v>107</v>
      </c>
      <c r="E9651" s="35" t="s">
        <v>173</v>
      </c>
      <c r="F9651" s="46">
        <f>IF(Cadastro_Cargas!$E$5=0,0,IF(Perfil_Area!$T$15=0,0,MIN(Cadastro_Cargas!$E$5,MAX(Cadastro_Cargas!$F$5,Perfil_Area!$T$15*RANDBETWEEN(85,115)/100))))</f>
        <v>0.2</v>
      </c>
    </row>
    <row r="9652" ht="15.0" customHeight="1">
      <c r="A9652" s="45">
        <v>45686.7083333333</v>
      </c>
      <c r="B9652" s="35">
        <v>17.0</v>
      </c>
      <c r="C9652" s="35" t="s">
        <v>128</v>
      </c>
      <c r="D9652" s="39" t="s">
        <v>31</v>
      </c>
      <c r="E9652" s="35" t="s">
        <v>174</v>
      </c>
      <c r="F9652" s="46">
        <f>IF(Cadastro_Cargas!$E$6=0,0,IF(Perfil_Area!$T$3=0,0,MIN(Cadastro_Cargas!$E$6,MAX(Cadastro_Cargas!$F$6,Perfil_Area!$T$3*RANDBETWEEN(85,115)/100))))</f>
        <v>0.6138</v>
      </c>
    </row>
    <row r="9653" ht="15.0" customHeight="1">
      <c r="A9653" s="45">
        <v>45686.7083333333</v>
      </c>
      <c r="B9653" s="35">
        <v>17.0</v>
      </c>
      <c r="C9653" s="35" t="s">
        <v>128</v>
      </c>
      <c r="D9653" s="40" t="s">
        <v>44</v>
      </c>
      <c r="E9653" s="35" t="s">
        <v>174</v>
      </c>
      <c r="F9653" s="46">
        <f>IF(Cadastro_Cargas!$E$7=0,0,IF(Perfil_Area!$T$5=0,0,MIN(Cadastro_Cargas!$E$7,MAX(Cadastro_Cargas!$F$7,Perfil_Area!$T$5*RANDBETWEEN(85,115)/100))))</f>
        <v>0.354</v>
      </c>
    </row>
    <row r="9654" ht="15.0" customHeight="1">
      <c r="A9654" s="45">
        <v>45686.7083333333</v>
      </c>
      <c r="B9654" s="35">
        <v>17.0</v>
      </c>
      <c r="C9654" s="35" t="s">
        <v>128</v>
      </c>
      <c r="D9654" s="41" t="s">
        <v>56</v>
      </c>
      <c r="E9654" s="35" t="s">
        <v>174</v>
      </c>
      <c r="F9654" s="46">
        <f>IF(Cadastro_Cargas!$E$8=0,0,IF(Perfil_Area!$T$7=0,0,MIN(Cadastro_Cargas!$E$8,MAX(Cadastro_Cargas!$F$8,Perfil_Area!$T$7*RANDBETWEEN(85,115)/100))))</f>
        <v>0</v>
      </c>
    </row>
    <row r="9655" ht="15.0" customHeight="1">
      <c r="A9655" s="45">
        <v>45686.7083333333</v>
      </c>
      <c r="B9655" s="35">
        <v>17.0</v>
      </c>
      <c r="C9655" s="35" t="s">
        <v>129</v>
      </c>
      <c r="D9655" s="36" t="s">
        <v>104</v>
      </c>
      <c r="E9655" s="35" t="s">
        <v>173</v>
      </c>
      <c r="F9655" s="46">
        <f>IF(Cadastro_Cargas!$E$9=0,0,IF(Perfil_Area!$T$10=0,0,MIN(Cadastro_Cargas!$E$9,MAX(Cadastro_Cargas!$F$9,Perfil_Area!$T$10*RANDBETWEEN(85,115)/100))))</f>
        <v>0</v>
      </c>
    </row>
    <row r="9656" ht="15.0" customHeight="1">
      <c r="A9656" s="45">
        <v>45686.7083333333</v>
      </c>
      <c r="B9656" s="35">
        <v>17.0</v>
      </c>
      <c r="C9656" s="35" t="s">
        <v>129</v>
      </c>
      <c r="D9656" s="36" t="s">
        <v>105</v>
      </c>
      <c r="E9656" s="35" t="s">
        <v>173</v>
      </c>
      <c r="F9656" s="46">
        <f>IF(Cadastro_Cargas!$E$10=0,0,IF(Perfil_Area!$T$12=0,0,MIN(Cadastro_Cargas!$E$10,MAX(Cadastro_Cargas!$F$10,Perfil_Area!$T$12*RANDBETWEEN(85,115)/100))))</f>
        <v>0</v>
      </c>
    </row>
    <row r="9657" ht="15.0" customHeight="1">
      <c r="A9657" s="45">
        <v>45686.7083333333</v>
      </c>
      <c r="B9657" s="35">
        <v>17.0</v>
      </c>
      <c r="C9657" s="35" t="s">
        <v>129</v>
      </c>
      <c r="D9657" s="36" t="s">
        <v>106</v>
      </c>
      <c r="E9657" s="35" t="s">
        <v>173</v>
      </c>
      <c r="F9657" s="46">
        <f>IF(Cadastro_Cargas!$E$11=0,0,IF(Perfil_Area!$T$14=0,0,MIN(Cadastro_Cargas!$E$11,MAX(Cadastro_Cargas!$F$11,Perfil_Area!$T$14*RANDBETWEEN(85,115)/100))))</f>
        <v>2.367013373</v>
      </c>
    </row>
    <row r="9658" ht="15.0" customHeight="1">
      <c r="A9658" s="45">
        <v>45686.7083333333</v>
      </c>
      <c r="B9658" s="35">
        <v>17.0</v>
      </c>
      <c r="C9658" s="35" t="s">
        <v>129</v>
      </c>
      <c r="D9658" s="36" t="s">
        <v>107</v>
      </c>
      <c r="E9658" s="35" t="s">
        <v>173</v>
      </c>
      <c r="F9658" s="46">
        <f>IF(Cadastro_Cargas!$E$12=0,0,IF(Perfil_Area!$T$16=0,0,MIN(Cadastro_Cargas!$E$12,MAX(Cadastro_Cargas!$F$12,Perfil_Area!$T$16*RANDBETWEEN(85,115)/100))))</f>
        <v>0.2</v>
      </c>
    </row>
    <row r="9659" ht="15.0" customHeight="1">
      <c r="A9659" s="45">
        <v>45686.7083333333</v>
      </c>
      <c r="B9659" s="35">
        <v>17.0</v>
      </c>
      <c r="C9659" s="35" t="s">
        <v>129</v>
      </c>
      <c r="D9659" s="39" t="s">
        <v>31</v>
      </c>
      <c r="E9659" s="35" t="s">
        <v>174</v>
      </c>
      <c r="F9659" s="46">
        <f>IF(Cadastro_Cargas!$E$13=0,0,IF(Perfil_Area!$T$4=0,0,MIN(Cadastro_Cargas!$E$13,MAX(Cadastro_Cargas!$F$13,Perfil_Area!$T$4*RANDBETWEEN(85,115)/100))))</f>
        <v>1.1175</v>
      </c>
    </row>
    <row r="9660" ht="15.0" customHeight="1">
      <c r="A9660" s="45">
        <v>45686.7083333333</v>
      </c>
      <c r="B9660" s="35">
        <v>17.0</v>
      </c>
      <c r="C9660" s="35" t="s">
        <v>129</v>
      </c>
      <c r="D9660" s="40" t="s">
        <v>44</v>
      </c>
      <c r="E9660" s="35" t="s">
        <v>174</v>
      </c>
      <c r="F9660" s="46">
        <f>IF(Cadastro_Cargas!$E$14=0,0,IF(Perfil_Area!$T$6=0,0,MIN(Cadastro_Cargas!$E$14,MAX(Cadastro_Cargas!$F$14,Perfil_Area!$T$6*RANDBETWEEN(85,115)/100))))</f>
        <v>0.514</v>
      </c>
    </row>
    <row r="9661" ht="15.0" customHeight="1">
      <c r="A9661" s="45">
        <v>45686.7083333333</v>
      </c>
      <c r="B9661" s="35">
        <v>17.0</v>
      </c>
      <c r="C9661" s="35" t="s">
        <v>129</v>
      </c>
      <c r="D9661" s="41" t="s">
        <v>56</v>
      </c>
      <c r="E9661" s="35" t="s">
        <v>174</v>
      </c>
      <c r="F9661" s="46">
        <f>IF(Cadastro_Cargas!$E$15=0,0,IF(Perfil_Area!$T$8=0,0,MIN(Cadastro_Cargas!$E$15,MAX(Cadastro_Cargas!$F$15,Perfil_Area!$T$8*RANDBETWEEN(85,115)/100))))</f>
        <v>0</v>
      </c>
    </row>
    <row r="9662" ht="15.0" customHeight="1">
      <c r="A9662" s="45">
        <v>45686.75</v>
      </c>
      <c r="B9662" s="35">
        <v>18.0</v>
      </c>
      <c r="C9662" s="35" t="s">
        <v>128</v>
      </c>
      <c r="D9662" s="36" t="s">
        <v>104</v>
      </c>
      <c r="E9662" s="35" t="s">
        <v>173</v>
      </c>
      <c r="F9662" s="46">
        <f>IF(Cadastro_Cargas!$E$2=0,0,IF(Perfil_Area!$U$9=0,0,MIN(Cadastro_Cargas!$E$2,MAX(Cadastro_Cargas!$F$2,Perfil_Area!$U$9*RANDBETWEEN(85,115)/100))))</f>
        <v>0</v>
      </c>
    </row>
    <row r="9663" ht="15.0" customHeight="1">
      <c r="A9663" s="45">
        <v>45686.75</v>
      </c>
      <c r="B9663" s="35">
        <v>18.0</v>
      </c>
      <c r="C9663" s="35" t="s">
        <v>128</v>
      </c>
      <c r="D9663" s="36" t="s">
        <v>105</v>
      </c>
      <c r="E9663" s="35" t="s">
        <v>173</v>
      </c>
      <c r="F9663" s="46">
        <f>IF(Cadastro_Cargas!$E$3=0,0,IF(Perfil_Area!$U$11=0,0,MIN(Cadastro_Cargas!$E$3,MAX(Cadastro_Cargas!$F$3,Perfil_Area!$U$11*RANDBETWEEN(85,115)/100))))</f>
        <v>0</v>
      </c>
    </row>
    <row r="9664" ht="15.0" customHeight="1">
      <c r="A9664" s="45">
        <v>45686.75</v>
      </c>
      <c r="B9664" s="35">
        <v>18.0</v>
      </c>
      <c r="C9664" s="35" t="s">
        <v>128</v>
      </c>
      <c r="D9664" s="36" t="s">
        <v>106</v>
      </c>
      <c r="E9664" s="35" t="s">
        <v>173</v>
      </c>
      <c r="F9664" s="46">
        <f>IF(Cadastro_Cargas!$E$4=0,0,IF(Perfil_Area!$U$13=0,0,MIN(Cadastro_Cargas!$E$4,MAX(Cadastro_Cargas!$F$4,Perfil_Area!$U$13*RANDBETWEEN(85,115)/100))))</f>
        <v>0</v>
      </c>
    </row>
    <row r="9665" ht="15.0" customHeight="1">
      <c r="A9665" s="45">
        <v>45686.75</v>
      </c>
      <c r="B9665" s="35">
        <v>18.0</v>
      </c>
      <c r="C9665" s="35" t="s">
        <v>128</v>
      </c>
      <c r="D9665" s="36" t="s">
        <v>107</v>
      </c>
      <c r="E9665" s="35" t="s">
        <v>173</v>
      </c>
      <c r="F9665" s="46">
        <f>IF(Cadastro_Cargas!$E$5=0,0,IF(Perfil_Area!$U$15=0,0,MIN(Cadastro_Cargas!$E$5,MAX(Cadastro_Cargas!$F$5,Perfil_Area!$U$15*RANDBETWEEN(85,115)/100))))</f>
        <v>0.198</v>
      </c>
    </row>
    <row r="9666" ht="15.0" customHeight="1">
      <c r="A9666" s="45">
        <v>45686.75</v>
      </c>
      <c r="B9666" s="35">
        <v>18.0</v>
      </c>
      <c r="C9666" s="35" t="s">
        <v>128</v>
      </c>
      <c r="D9666" s="39" t="s">
        <v>31</v>
      </c>
      <c r="E9666" s="35" t="s">
        <v>174</v>
      </c>
      <c r="F9666" s="46">
        <f>IF(Cadastro_Cargas!$E$6=0,0,IF(Perfil_Area!$U$3=0,0,MIN(Cadastro_Cargas!$E$6,MAX(Cadastro_Cargas!$F$6,Perfil_Area!$U$3*RANDBETWEEN(85,115)/100))))</f>
        <v>0.606</v>
      </c>
    </row>
    <row r="9667" ht="15.0" customHeight="1">
      <c r="A9667" s="45">
        <v>45686.75</v>
      </c>
      <c r="B9667" s="35">
        <v>18.0</v>
      </c>
      <c r="C9667" s="35" t="s">
        <v>128</v>
      </c>
      <c r="D9667" s="40" t="s">
        <v>44</v>
      </c>
      <c r="E9667" s="35" t="s">
        <v>174</v>
      </c>
      <c r="F9667" s="46">
        <f>IF(Cadastro_Cargas!$E$7=0,0,IF(Perfil_Area!$U$5=0,0,MIN(Cadastro_Cargas!$E$7,MAX(Cadastro_Cargas!$F$7,Perfil_Area!$U$5*RANDBETWEEN(85,115)/100))))</f>
        <v>0.354</v>
      </c>
    </row>
    <row r="9668" ht="15.0" customHeight="1">
      <c r="A9668" s="45">
        <v>45686.75</v>
      </c>
      <c r="B9668" s="35">
        <v>18.0</v>
      </c>
      <c r="C9668" s="35" t="s">
        <v>128</v>
      </c>
      <c r="D9668" s="41" t="s">
        <v>56</v>
      </c>
      <c r="E9668" s="35" t="s">
        <v>174</v>
      </c>
      <c r="F9668" s="46">
        <f>IF(Cadastro_Cargas!$E$8=0,0,IF(Perfil_Area!$U$7=0,0,MIN(Cadastro_Cargas!$E$8,MAX(Cadastro_Cargas!$F$8,Perfil_Area!$U$7*RANDBETWEEN(85,115)/100))))</f>
        <v>0.176</v>
      </c>
    </row>
    <row r="9669" ht="15.0" customHeight="1">
      <c r="A9669" s="45">
        <v>45686.75</v>
      </c>
      <c r="B9669" s="35">
        <v>18.0</v>
      </c>
      <c r="C9669" s="35" t="s">
        <v>129</v>
      </c>
      <c r="D9669" s="36" t="s">
        <v>104</v>
      </c>
      <c r="E9669" s="35" t="s">
        <v>173</v>
      </c>
      <c r="F9669" s="46">
        <f>IF(Cadastro_Cargas!$E$9=0,0,IF(Perfil_Area!$U$10=0,0,MIN(Cadastro_Cargas!$E$9,MAX(Cadastro_Cargas!$F$9,Perfil_Area!$U$10*RANDBETWEEN(85,115)/100))))</f>
        <v>0</v>
      </c>
    </row>
    <row r="9670" ht="15.0" customHeight="1">
      <c r="A9670" s="45">
        <v>45686.75</v>
      </c>
      <c r="B9670" s="35">
        <v>18.0</v>
      </c>
      <c r="C9670" s="35" t="s">
        <v>129</v>
      </c>
      <c r="D9670" s="36" t="s">
        <v>105</v>
      </c>
      <c r="E9670" s="35" t="s">
        <v>173</v>
      </c>
      <c r="F9670" s="46">
        <f>IF(Cadastro_Cargas!$E$10=0,0,IF(Perfil_Area!$U$12=0,0,MIN(Cadastro_Cargas!$E$10,MAX(Cadastro_Cargas!$F$10,Perfil_Area!$U$12*RANDBETWEEN(85,115)/100))))</f>
        <v>0</v>
      </c>
    </row>
    <row r="9671" ht="15.0" customHeight="1">
      <c r="A9671" s="45">
        <v>45686.75</v>
      </c>
      <c r="B9671" s="35">
        <v>18.0</v>
      </c>
      <c r="C9671" s="35" t="s">
        <v>129</v>
      </c>
      <c r="D9671" s="36" t="s">
        <v>106</v>
      </c>
      <c r="E9671" s="35" t="s">
        <v>173</v>
      </c>
      <c r="F9671" s="46">
        <f>IF(Cadastro_Cargas!$E$11=0,0,IF(Perfil_Area!$U$14=0,0,MIN(Cadastro_Cargas!$E$11,MAX(Cadastro_Cargas!$F$11,Perfil_Area!$U$14*RANDBETWEEN(85,115)/100))))</f>
        <v>2.283459138</v>
      </c>
    </row>
    <row r="9672" ht="15.0" customHeight="1">
      <c r="A9672" s="45">
        <v>45686.75</v>
      </c>
      <c r="B9672" s="35">
        <v>18.0</v>
      </c>
      <c r="C9672" s="35" t="s">
        <v>129</v>
      </c>
      <c r="D9672" s="36" t="s">
        <v>107</v>
      </c>
      <c r="E9672" s="35" t="s">
        <v>173</v>
      </c>
      <c r="F9672" s="46">
        <f>IF(Cadastro_Cargas!$E$12=0,0,IF(Perfil_Area!$U$16=0,0,MIN(Cadastro_Cargas!$E$12,MAX(Cadastro_Cargas!$F$12,Perfil_Area!$U$16*RANDBETWEEN(85,115)/100))))</f>
        <v>0.2</v>
      </c>
    </row>
    <row r="9673" ht="15.0" customHeight="1">
      <c r="A9673" s="45">
        <v>45686.75</v>
      </c>
      <c r="B9673" s="35">
        <v>18.0</v>
      </c>
      <c r="C9673" s="35" t="s">
        <v>129</v>
      </c>
      <c r="D9673" s="39" t="s">
        <v>31</v>
      </c>
      <c r="E9673" s="35" t="s">
        <v>174</v>
      </c>
      <c r="F9673" s="46">
        <f>IF(Cadastro_Cargas!$E$13=0,0,IF(Perfil_Area!$U$4=0,0,MIN(Cadastro_Cargas!$E$13,MAX(Cadastro_Cargas!$F$13,Perfil_Area!$U$4*RANDBETWEEN(85,115)/100))))</f>
        <v>1.1175</v>
      </c>
    </row>
    <row r="9674" ht="15.0" customHeight="1">
      <c r="A9674" s="45">
        <v>45686.75</v>
      </c>
      <c r="B9674" s="35">
        <v>18.0</v>
      </c>
      <c r="C9674" s="35" t="s">
        <v>129</v>
      </c>
      <c r="D9674" s="40" t="s">
        <v>44</v>
      </c>
      <c r="E9674" s="35" t="s">
        <v>174</v>
      </c>
      <c r="F9674" s="46">
        <f>IF(Cadastro_Cargas!$E$14=0,0,IF(Perfil_Area!$U$6=0,0,MIN(Cadastro_Cargas!$E$14,MAX(Cadastro_Cargas!$F$14,Perfil_Area!$U$6*RANDBETWEEN(85,115)/100))))</f>
        <v>0.514</v>
      </c>
    </row>
    <row r="9675" ht="15.0" customHeight="1">
      <c r="A9675" s="45">
        <v>45686.75</v>
      </c>
      <c r="B9675" s="35">
        <v>18.0</v>
      </c>
      <c r="C9675" s="35" t="s">
        <v>129</v>
      </c>
      <c r="D9675" s="41" t="s">
        <v>56</v>
      </c>
      <c r="E9675" s="35" t="s">
        <v>174</v>
      </c>
      <c r="F9675" s="46">
        <f>IF(Cadastro_Cargas!$E$15=0,0,IF(Perfil_Area!$U$8=0,0,MIN(Cadastro_Cargas!$E$15,MAX(Cadastro_Cargas!$F$15,Perfil_Area!$U$8*RANDBETWEEN(85,115)/100))))</f>
        <v>0.336</v>
      </c>
    </row>
    <row r="9676" ht="15.0" customHeight="1">
      <c r="A9676" s="45">
        <v>45686.7916666667</v>
      </c>
      <c r="B9676" s="35">
        <v>19.0</v>
      </c>
      <c r="C9676" s="35" t="s">
        <v>128</v>
      </c>
      <c r="D9676" s="36" t="s">
        <v>104</v>
      </c>
      <c r="E9676" s="35" t="s">
        <v>173</v>
      </c>
      <c r="F9676" s="46">
        <f>IF(Cadastro_Cargas!$E$2=0,0,IF(Perfil_Area!$V$9=0,0,MIN(Cadastro_Cargas!$E$2,MAX(Cadastro_Cargas!$F$2,Perfil_Area!$V$9*RANDBETWEEN(85,115)/100))))</f>
        <v>0</v>
      </c>
    </row>
    <row r="9677" ht="15.0" customHeight="1">
      <c r="A9677" s="45">
        <v>45686.7916666667</v>
      </c>
      <c r="B9677" s="35">
        <v>19.0</v>
      </c>
      <c r="C9677" s="35" t="s">
        <v>128</v>
      </c>
      <c r="D9677" s="36" t="s">
        <v>105</v>
      </c>
      <c r="E9677" s="35" t="s">
        <v>173</v>
      </c>
      <c r="F9677" s="46">
        <f>IF(Cadastro_Cargas!$E$3=0,0,IF(Perfil_Area!$V$11=0,0,MIN(Cadastro_Cargas!$E$3,MAX(Cadastro_Cargas!$F$3,Perfil_Area!$V$11*RANDBETWEEN(85,115)/100))))</f>
        <v>0</v>
      </c>
    </row>
    <row r="9678" ht="15.0" customHeight="1">
      <c r="A9678" s="45">
        <v>45686.7916666667</v>
      </c>
      <c r="B9678" s="35">
        <v>19.0</v>
      </c>
      <c r="C9678" s="35" t="s">
        <v>128</v>
      </c>
      <c r="D9678" s="36" t="s">
        <v>106</v>
      </c>
      <c r="E9678" s="35" t="s">
        <v>173</v>
      </c>
      <c r="F9678" s="46">
        <f>IF(Cadastro_Cargas!$E$4=0,0,IF(Perfil_Area!$V$13=0,0,MIN(Cadastro_Cargas!$E$4,MAX(Cadastro_Cargas!$F$4,Perfil_Area!$V$13*RANDBETWEEN(85,115)/100))))</f>
        <v>0</v>
      </c>
    </row>
    <row r="9679" ht="15.0" customHeight="1">
      <c r="A9679" s="45">
        <v>45686.7916666667</v>
      </c>
      <c r="B9679" s="35">
        <v>19.0</v>
      </c>
      <c r="C9679" s="35" t="s">
        <v>128</v>
      </c>
      <c r="D9679" s="36" t="s">
        <v>107</v>
      </c>
      <c r="E9679" s="35" t="s">
        <v>173</v>
      </c>
      <c r="F9679" s="46">
        <f>IF(Cadastro_Cargas!$E$5=0,0,IF(Perfil_Area!$V$15=0,0,MIN(Cadastro_Cargas!$E$5,MAX(Cadastro_Cargas!$F$5,Perfil_Area!$V$15*RANDBETWEEN(85,115)/100))))</f>
        <v>0.2</v>
      </c>
    </row>
    <row r="9680" ht="15.0" customHeight="1">
      <c r="A9680" s="45">
        <v>45686.7916666667</v>
      </c>
      <c r="B9680" s="35">
        <v>19.0</v>
      </c>
      <c r="C9680" s="35" t="s">
        <v>128</v>
      </c>
      <c r="D9680" s="39" t="s">
        <v>31</v>
      </c>
      <c r="E9680" s="35" t="s">
        <v>174</v>
      </c>
      <c r="F9680" s="46">
        <f>IF(Cadastro_Cargas!$E$6=0,0,IF(Perfil_Area!$V$3=0,0,MIN(Cadastro_Cargas!$E$6,MAX(Cadastro_Cargas!$F$6,Perfil_Area!$V$3*RANDBETWEEN(85,115)/100))))</f>
        <v>0.606</v>
      </c>
    </row>
    <row r="9681" ht="15.0" customHeight="1">
      <c r="A9681" s="45">
        <v>45686.7916666667</v>
      </c>
      <c r="B9681" s="35">
        <v>19.0</v>
      </c>
      <c r="C9681" s="35" t="s">
        <v>128</v>
      </c>
      <c r="D9681" s="40" t="s">
        <v>44</v>
      </c>
      <c r="E9681" s="35" t="s">
        <v>174</v>
      </c>
      <c r="F9681" s="46">
        <f>IF(Cadastro_Cargas!$E$7=0,0,IF(Perfil_Area!$V$5=0,0,MIN(Cadastro_Cargas!$E$7,MAX(Cadastro_Cargas!$F$7,Perfil_Area!$V$5*RANDBETWEEN(85,115)/100))))</f>
        <v>0.354</v>
      </c>
    </row>
    <row r="9682" ht="15.0" customHeight="1">
      <c r="A9682" s="45">
        <v>45686.7916666667</v>
      </c>
      <c r="B9682" s="35">
        <v>19.0</v>
      </c>
      <c r="C9682" s="35" t="s">
        <v>128</v>
      </c>
      <c r="D9682" s="41" t="s">
        <v>56</v>
      </c>
      <c r="E9682" s="35" t="s">
        <v>174</v>
      </c>
      <c r="F9682" s="46">
        <f>IF(Cadastro_Cargas!$E$8=0,0,IF(Perfil_Area!$V$7=0,0,MIN(Cadastro_Cargas!$E$8,MAX(Cadastro_Cargas!$F$8,Perfil_Area!$V$7*RANDBETWEEN(85,115)/100))))</f>
        <v>0.176</v>
      </c>
    </row>
    <row r="9683" ht="15.0" customHeight="1">
      <c r="A9683" s="45">
        <v>45686.7916666667</v>
      </c>
      <c r="B9683" s="35">
        <v>19.0</v>
      </c>
      <c r="C9683" s="35" t="s">
        <v>129</v>
      </c>
      <c r="D9683" s="36" t="s">
        <v>104</v>
      </c>
      <c r="E9683" s="35" t="s">
        <v>173</v>
      </c>
      <c r="F9683" s="46">
        <f>IF(Cadastro_Cargas!$E$9=0,0,IF(Perfil_Area!$V$10=0,0,MIN(Cadastro_Cargas!$E$9,MAX(Cadastro_Cargas!$F$9,Perfil_Area!$V$10*RANDBETWEEN(85,115)/100))))</f>
        <v>0</v>
      </c>
    </row>
    <row r="9684" ht="15.0" customHeight="1">
      <c r="A9684" s="45">
        <v>45686.7916666667</v>
      </c>
      <c r="B9684" s="35">
        <v>19.0</v>
      </c>
      <c r="C9684" s="35" t="s">
        <v>129</v>
      </c>
      <c r="D9684" s="36" t="s">
        <v>105</v>
      </c>
      <c r="E9684" s="35" t="s">
        <v>173</v>
      </c>
      <c r="F9684" s="46">
        <f>IF(Cadastro_Cargas!$E$10=0,0,IF(Perfil_Area!$V$12=0,0,MIN(Cadastro_Cargas!$E$10,MAX(Cadastro_Cargas!$F$10,Perfil_Area!$V$12*RANDBETWEEN(85,115)/100))))</f>
        <v>0</v>
      </c>
    </row>
    <row r="9685" ht="15.0" customHeight="1">
      <c r="A9685" s="45">
        <v>45686.7916666667</v>
      </c>
      <c r="B9685" s="35">
        <v>19.0</v>
      </c>
      <c r="C9685" s="35" t="s">
        <v>129</v>
      </c>
      <c r="D9685" s="36" t="s">
        <v>106</v>
      </c>
      <c r="E9685" s="35" t="s">
        <v>173</v>
      </c>
      <c r="F9685" s="46">
        <f>IF(Cadastro_Cargas!$E$11=0,0,IF(Perfil_Area!$V$14=0,0,MIN(Cadastro_Cargas!$E$11,MAX(Cadastro_Cargas!$F$11,Perfil_Area!$V$14*RANDBETWEEN(85,115)/100))))</f>
        <v>2.255438336</v>
      </c>
    </row>
    <row r="9686" ht="15.0" customHeight="1">
      <c r="A9686" s="45">
        <v>45686.7916666667</v>
      </c>
      <c r="B9686" s="35">
        <v>19.0</v>
      </c>
      <c r="C9686" s="35" t="s">
        <v>129</v>
      </c>
      <c r="D9686" s="36" t="s">
        <v>107</v>
      </c>
      <c r="E9686" s="35" t="s">
        <v>173</v>
      </c>
      <c r="F9686" s="46">
        <f>IF(Cadastro_Cargas!$E$12=0,0,IF(Perfil_Area!$V$16=0,0,MIN(Cadastro_Cargas!$E$12,MAX(Cadastro_Cargas!$F$12,Perfil_Area!$V$16*RANDBETWEEN(85,115)/100))))</f>
        <v>0.178</v>
      </c>
    </row>
    <row r="9687" ht="15.0" customHeight="1">
      <c r="A9687" s="45">
        <v>45686.7916666667</v>
      </c>
      <c r="B9687" s="35">
        <v>19.0</v>
      </c>
      <c r="C9687" s="35" t="s">
        <v>129</v>
      </c>
      <c r="D9687" s="39" t="s">
        <v>31</v>
      </c>
      <c r="E9687" s="35" t="s">
        <v>174</v>
      </c>
      <c r="F9687" s="46">
        <f>IF(Cadastro_Cargas!$E$13=0,0,IF(Perfil_Area!$V$4=0,0,MIN(Cadastro_Cargas!$E$13,MAX(Cadastro_Cargas!$F$13,Perfil_Area!$V$4*RANDBETWEEN(85,115)/100))))</f>
        <v>1.1175</v>
      </c>
    </row>
    <row r="9688" ht="15.0" customHeight="1">
      <c r="A9688" s="45">
        <v>45686.7916666667</v>
      </c>
      <c r="B9688" s="35">
        <v>19.0</v>
      </c>
      <c r="C9688" s="35" t="s">
        <v>129</v>
      </c>
      <c r="D9688" s="40" t="s">
        <v>44</v>
      </c>
      <c r="E9688" s="35" t="s">
        <v>174</v>
      </c>
      <c r="F9688" s="46">
        <f>IF(Cadastro_Cargas!$E$14=0,0,IF(Perfil_Area!$V$6=0,0,MIN(Cadastro_Cargas!$E$14,MAX(Cadastro_Cargas!$F$14,Perfil_Area!$V$6*RANDBETWEEN(85,115)/100))))</f>
        <v>0.514</v>
      </c>
    </row>
    <row r="9689" ht="15.0" customHeight="1">
      <c r="A9689" s="45">
        <v>45686.7916666667</v>
      </c>
      <c r="B9689" s="35">
        <v>19.0</v>
      </c>
      <c r="C9689" s="35" t="s">
        <v>129</v>
      </c>
      <c r="D9689" s="41" t="s">
        <v>56</v>
      </c>
      <c r="E9689" s="35" t="s">
        <v>174</v>
      </c>
      <c r="F9689" s="46">
        <f>IF(Cadastro_Cargas!$E$15=0,0,IF(Perfil_Area!$V$8=0,0,MIN(Cadastro_Cargas!$E$15,MAX(Cadastro_Cargas!$F$15,Perfil_Area!$V$8*RANDBETWEEN(85,115)/100))))</f>
        <v>0.336</v>
      </c>
    </row>
    <row r="9690" ht="15.0" customHeight="1">
      <c r="A9690" s="45">
        <v>45686.8333333333</v>
      </c>
      <c r="B9690" s="35">
        <v>20.0</v>
      </c>
      <c r="C9690" s="35" t="s">
        <v>128</v>
      </c>
      <c r="D9690" s="36" t="s">
        <v>104</v>
      </c>
      <c r="E9690" s="35" t="s">
        <v>173</v>
      </c>
      <c r="F9690" s="46">
        <f>IF(Cadastro_Cargas!$E$2=0,0,IF(Perfil_Area!$W$9=0,0,MIN(Cadastro_Cargas!$E$2,MAX(Cadastro_Cargas!$F$2,Perfil_Area!$W$9*RANDBETWEEN(85,115)/100))))</f>
        <v>4</v>
      </c>
    </row>
    <row r="9691" ht="15.0" customHeight="1">
      <c r="A9691" s="45">
        <v>45686.8333333333</v>
      </c>
      <c r="B9691" s="35">
        <v>20.0</v>
      </c>
      <c r="C9691" s="35" t="s">
        <v>128</v>
      </c>
      <c r="D9691" s="36" t="s">
        <v>105</v>
      </c>
      <c r="E9691" s="35" t="s">
        <v>173</v>
      </c>
      <c r="F9691" s="46">
        <f>IF(Cadastro_Cargas!$E$3=0,0,IF(Perfil_Area!$W$11=0,0,MIN(Cadastro_Cargas!$E$3,MAX(Cadastro_Cargas!$F$3,Perfil_Area!$W$11*RANDBETWEEN(85,115)/100))))</f>
        <v>0</v>
      </c>
    </row>
    <row r="9692" ht="15.0" customHeight="1">
      <c r="A9692" s="45">
        <v>45686.8333333333</v>
      </c>
      <c r="B9692" s="35">
        <v>20.0</v>
      </c>
      <c r="C9692" s="35" t="s">
        <v>128</v>
      </c>
      <c r="D9692" s="36" t="s">
        <v>106</v>
      </c>
      <c r="E9692" s="35" t="s">
        <v>173</v>
      </c>
      <c r="F9692" s="46">
        <f>IF(Cadastro_Cargas!$E$4=0,0,IF(Perfil_Area!$W$13=0,0,MIN(Cadastro_Cargas!$E$4,MAX(Cadastro_Cargas!$F$4,Perfil_Area!$W$13*RANDBETWEEN(85,115)/100))))</f>
        <v>0</v>
      </c>
    </row>
    <row r="9693" ht="15.0" customHeight="1">
      <c r="A9693" s="45">
        <v>45686.8333333333</v>
      </c>
      <c r="B9693" s="35">
        <v>20.0</v>
      </c>
      <c r="C9693" s="35" t="s">
        <v>128</v>
      </c>
      <c r="D9693" s="36" t="s">
        <v>107</v>
      </c>
      <c r="E9693" s="35" t="s">
        <v>173</v>
      </c>
      <c r="F9693" s="46">
        <f>IF(Cadastro_Cargas!$E$5=0,0,IF(Perfil_Area!$W$15=0,0,MIN(Cadastro_Cargas!$E$5,MAX(Cadastro_Cargas!$F$5,Perfil_Area!$W$15*RANDBETWEEN(85,115)/100))))</f>
        <v>0.18</v>
      </c>
    </row>
    <row r="9694" ht="15.0" customHeight="1">
      <c r="A9694" s="45">
        <v>45686.8333333333</v>
      </c>
      <c r="B9694" s="35">
        <v>20.0</v>
      </c>
      <c r="C9694" s="35" t="s">
        <v>128</v>
      </c>
      <c r="D9694" s="39" t="s">
        <v>31</v>
      </c>
      <c r="E9694" s="35" t="s">
        <v>174</v>
      </c>
      <c r="F9694" s="46">
        <f>IF(Cadastro_Cargas!$E$6=0,0,IF(Perfil_Area!$W$3=0,0,MIN(Cadastro_Cargas!$E$6,MAX(Cadastro_Cargas!$F$6,Perfil_Area!$W$3*RANDBETWEEN(85,115)/100))))</f>
        <v>0.606</v>
      </c>
    </row>
    <row r="9695" ht="15.0" customHeight="1">
      <c r="A9695" s="45">
        <v>45686.8333333333</v>
      </c>
      <c r="B9695" s="35">
        <v>20.0</v>
      </c>
      <c r="C9695" s="35" t="s">
        <v>128</v>
      </c>
      <c r="D9695" s="40" t="s">
        <v>44</v>
      </c>
      <c r="E9695" s="35" t="s">
        <v>174</v>
      </c>
      <c r="F9695" s="46">
        <f>IF(Cadastro_Cargas!$E$7=0,0,IF(Perfil_Area!$W$5=0,0,MIN(Cadastro_Cargas!$E$7,MAX(Cadastro_Cargas!$F$7,Perfil_Area!$W$5*RANDBETWEEN(85,115)/100))))</f>
        <v>0.33284</v>
      </c>
    </row>
    <row r="9696" ht="15.0" customHeight="1">
      <c r="A9696" s="45">
        <v>45686.8333333333</v>
      </c>
      <c r="B9696" s="35">
        <v>20.0</v>
      </c>
      <c r="C9696" s="35" t="s">
        <v>128</v>
      </c>
      <c r="D9696" s="41" t="s">
        <v>56</v>
      </c>
      <c r="E9696" s="35" t="s">
        <v>174</v>
      </c>
      <c r="F9696" s="46">
        <f>IF(Cadastro_Cargas!$E$8=0,0,IF(Perfil_Area!$W$7=0,0,MIN(Cadastro_Cargas!$E$8,MAX(Cadastro_Cargas!$F$8,Perfil_Area!$W$7*RANDBETWEEN(85,115)/100))))</f>
        <v>0.176</v>
      </c>
    </row>
    <row r="9697" ht="15.0" customHeight="1">
      <c r="A9697" s="45">
        <v>45686.8333333333</v>
      </c>
      <c r="B9697" s="35">
        <v>20.0</v>
      </c>
      <c r="C9697" s="35" t="s">
        <v>129</v>
      </c>
      <c r="D9697" s="36" t="s">
        <v>104</v>
      </c>
      <c r="E9697" s="35" t="s">
        <v>173</v>
      </c>
      <c r="F9697" s="46">
        <f>IF(Cadastro_Cargas!$E$9=0,0,IF(Perfil_Area!$W$10=0,0,MIN(Cadastro_Cargas!$E$9,MAX(Cadastro_Cargas!$F$9,Perfil_Area!$W$10*RANDBETWEEN(85,115)/100))))</f>
        <v>6.8</v>
      </c>
    </row>
    <row r="9698" ht="15.0" customHeight="1">
      <c r="A9698" s="45">
        <v>45686.8333333333</v>
      </c>
      <c r="B9698" s="35">
        <v>20.0</v>
      </c>
      <c r="C9698" s="35" t="s">
        <v>129</v>
      </c>
      <c r="D9698" s="36" t="s">
        <v>105</v>
      </c>
      <c r="E9698" s="35" t="s">
        <v>173</v>
      </c>
      <c r="F9698" s="46">
        <f>IF(Cadastro_Cargas!$E$10=0,0,IF(Perfil_Area!$W$12=0,0,MIN(Cadastro_Cargas!$E$10,MAX(Cadastro_Cargas!$F$10,Perfil_Area!$W$12*RANDBETWEEN(85,115)/100))))</f>
        <v>17.6</v>
      </c>
    </row>
    <row r="9699" ht="15.0" customHeight="1">
      <c r="A9699" s="45">
        <v>45686.8333333333</v>
      </c>
      <c r="B9699" s="35">
        <v>20.0</v>
      </c>
      <c r="C9699" s="35" t="s">
        <v>129</v>
      </c>
      <c r="D9699" s="36" t="s">
        <v>106</v>
      </c>
      <c r="E9699" s="35" t="s">
        <v>173</v>
      </c>
      <c r="F9699" s="46">
        <f>IF(Cadastro_Cargas!$E$11=0,0,IF(Perfil_Area!$W$14=0,0,MIN(Cadastro_Cargas!$E$11,MAX(Cadastro_Cargas!$F$11,Perfil_Area!$W$14*RANDBETWEEN(85,115)/100))))</f>
        <v>2.269872214</v>
      </c>
    </row>
    <row r="9700" ht="15.0" customHeight="1">
      <c r="A9700" s="45">
        <v>45686.8333333333</v>
      </c>
      <c r="B9700" s="35">
        <v>20.0</v>
      </c>
      <c r="C9700" s="35" t="s">
        <v>129</v>
      </c>
      <c r="D9700" s="36" t="s">
        <v>107</v>
      </c>
      <c r="E9700" s="35" t="s">
        <v>173</v>
      </c>
      <c r="F9700" s="46">
        <f>IF(Cadastro_Cargas!$E$12=0,0,IF(Perfil_Area!$W$16=0,0,MIN(Cadastro_Cargas!$E$12,MAX(Cadastro_Cargas!$F$12,Perfil_Area!$W$16*RANDBETWEEN(85,115)/100))))</f>
        <v>0.2</v>
      </c>
    </row>
    <row r="9701" ht="15.0" customHeight="1">
      <c r="A9701" s="45">
        <v>45686.8333333333</v>
      </c>
      <c r="B9701" s="35">
        <v>20.0</v>
      </c>
      <c r="C9701" s="35" t="s">
        <v>129</v>
      </c>
      <c r="D9701" s="39" t="s">
        <v>31</v>
      </c>
      <c r="E9701" s="35" t="s">
        <v>174</v>
      </c>
      <c r="F9701" s="46">
        <f>IF(Cadastro_Cargas!$E$13=0,0,IF(Perfil_Area!$W$4=0,0,MIN(Cadastro_Cargas!$E$13,MAX(Cadastro_Cargas!$F$13,Perfil_Area!$W$4*RANDBETWEEN(85,115)/100))))</f>
        <v>1.1175</v>
      </c>
    </row>
    <row r="9702" ht="15.0" customHeight="1">
      <c r="A9702" s="45">
        <v>45686.8333333333</v>
      </c>
      <c r="B9702" s="35">
        <v>20.0</v>
      </c>
      <c r="C9702" s="35" t="s">
        <v>129</v>
      </c>
      <c r="D9702" s="40" t="s">
        <v>44</v>
      </c>
      <c r="E9702" s="35" t="s">
        <v>174</v>
      </c>
      <c r="F9702" s="46">
        <f>IF(Cadastro_Cargas!$E$14=0,0,IF(Perfil_Area!$W$6=0,0,MIN(Cadastro_Cargas!$E$14,MAX(Cadastro_Cargas!$F$14,Perfil_Area!$W$6*RANDBETWEEN(85,115)/100))))</f>
        <v>0.51302</v>
      </c>
    </row>
    <row r="9703" ht="15.0" customHeight="1">
      <c r="A9703" s="45">
        <v>45686.8333333333</v>
      </c>
      <c r="B9703" s="35">
        <v>20.0</v>
      </c>
      <c r="C9703" s="35" t="s">
        <v>129</v>
      </c>
      <c r="D9703" s="41" t="s">
        <v>56</v>
      </c>
      <c r="E9703" s="35" t="s">
        <v>174</v>
      </c>
      <c r="F9703" s="46">
        <f>IF(Cadastro_Cargas!$E$15=0,0,IF(Perfil_Area!$W$8=0,0,MIN(Cadastro_Cargas!$E$15,MAX(Cadastro_Cargas!$F$15,Perfil_Area!$W$8*RANDBETWEEN(85,115)/100))))</f>
        <v>0.336</v>
      </c>
    </row>
    <row r="9704" ht="15.0" customHeight="1">
      <c r="A9704" s="45">
        <v>45686.875</v>
      </c>
      <c r="B9704" s="35">
        <v>21.0</v>
      </c>
      <c r="C9704" s="35" t="s">
        <v>128</v>
      </c>
      <c r="D9704" s="36" t="s">
        <v>104</v>
      </c>
      <c r="E9704" s="35" t="s">
        <v>173</v>
      </c>
      <c r="F9704" s="46">
        <f>IF(Cadastro_Cargas!$E$2=0,0,IF(Perfil_Area!$X$9=0,0,MIN(Cadastro_Cargas!$E$2,MAX(Cadastro_Cargas!$F$2,Perfil_Area!$X$9*RANDBETWEEN(85,115)/100))))</f>
        <v>4</v>
      </c>
    </row>
    <row r="9705" ht="15.0" customHeight="1">
      <c r="A9705" s="45">
        <v>45686.875</v>
      </c>
      <c r="B9705" s="35">
        <v>21.0</v>
      </c>
      <c r="C9705" s="35" t="s">
        <v>128</v>
      </c>
      <c r="D9705" s="36" t="s">
        <v>105</v>
      </c>
      <c r="E9705" s="35" t="s">
        <v>173</v>
      </c>
      <c r="F9705" s="46">
        <f>IF(Cadastro_Cargas!$E$3=0,0,IF(Perfil_Area!$X$11=0,0,MIN(Cadastro_Cargas!$E$3,MAX(Cadastro_Cargas!$F$3,Perfil_Area!$X$11*RANDBETWEEN(85,115)/100))))</f>
        <v>0</v>
      </c>
    </row>
    <row r="9706" ht="15.0" customHeight="1">
      <c r="A9706" s="45">
        <v>45686.875</v>
      </c>
      <c r="B9706" s="35">
        <v>21.0</v>
      </c>
      <c r="C9706" s="35" t="s">
        <v>128</v>
      </c>
      <c r="D9706" s="36" t="s">
        <v>106</v>
      </c>
      <c r="E9706" s="35" t="s">
        <v>173</v>
      </c>
      <c r="F9706" s="46">
        <f>IF(Cadastro_Cargas!$E$4=0,0,IF(Perfil_Area!$X$13=0,0,MIN(Cadastro_Cargas!$E$4,MAX(Cadastro_Cargas!$F$4,Perfil_Area!$X$13*RANDBETWEEN(85,115)/100))))</f>
        <v>0</v>
      </c>
    </row>
    <row r="9707" ht="15.0" customHeight="1">
      <c r="A9707" s="45">
        <v>45686.875</v>
      </c>
      <c r="B9707" s="35">
        <v>21.0</v>
      </c>
      <c r="C9707" s="35" t="s">
        <v>128</v>
      </c>
      <c r="D9707" s="36" t="s">
        <v>107</v>
      </c>
      <c r="E9707" s="35" t="s">
        <v>173</v>
      </c>
      <c r="F9707" s="46">
        <f>IF(Cadastro_Cargas!$E$5=0,0,IF(Perfil_Area!$X$15=0,0,MIN(Cadastro_Cargas!$E$5,MAX(Cadastro_Cargas!$F$5,Perfil_Area!$X$15*RANDBETWEEN(85,115)/100))))</f>
        <v>0.2</v>
      </c>
    </row>
    <row r="9708" ht="15.0" customHeight="1">
      <c r="A9708" s="45">
        <v>45686.875</v>
      </c>
      <c r="B9708" s="35">
        <v>21.0</v>
      </c>
      <c r="C9708" s="35" t="s">
        <v>128</v>
      </c>
      <c r="D9708" s="39" t="s">
        <v>31</v>
      </c>
      <c r="E9708" s="35" t="s">
        <v>174</v>
      </c>
      <c r="F9708" s="46">
        <f>IF(Cadastro_Cargas!$E$6=0,0,IF(Perfil_Area!$X$3=0,0,MIN(Cadastro_Cargas!$E$6,MAX(Cadastro_Cargas!$F$6,Perfil_Area!$X$3*RANDBETWEEN(85,115)/100))))</f>
        <v>0.606</v>
      </c>
    </row>
    <row r="9709" ht="15.0" customHeight="1">
      <c r="A9709" s="45">
        <v>45686.875</v>
      </c>
      <c r="B9709" s="35">
        <v>21.0</v>
      </c>
      <c r="C9709" s="35" t="s">
        <v>128</v>
      </c>
      <c r="D9709" s="40" t="s">
        <v>44</v>
      </c>
      <c r="E9709" s="35" t="s">
        <v>174</v>
      </c>
      <c r="F9709" s="46">
        <f>IF(Cadastro_Cargas!$E$7=0,0,IF(Perfil_Area!$X$5=0,0,MIN(Cadastro_Cargas!$E$7,MAX(Cadastro_Cargas!$F$7,Perfil_Area!$X$5*RANDBETWEEN(85,115)/100))))</f>
        <v>0.29592</v>
      </c>
    </row>
    <row r="9710" ht="15.0" customHeight="1">
      <c r="A9710" s="45">
        <v>45686.875</v>
      </c>
      <c r="B9710" s="35">
        <v>21.0</v>
      </c>
      <c r="C9710" s="35" t="s">
        <v>128</v>
      </c>
      <c r="D9710" s="41" t="s">
        <v>56</v>
      </c>
      <c r="E9710" s="35" t="s">
        <v>174</v>
      </c>
      <c r="F9710" s="46">
        <f>IF(Cadastro_Cargas!$E$8=0,0,IF(Perfil_Area!$X$7=0,0,MIN(Cadastro_Cargas!$E$8,MAX(Cadastro_Cargas!$F$8,Perfil_Area!$X$7*RANDBETWEEN(85,115)/100))))</f>
        <v>0.176</v>
      </c>
    </row>
    <row r="9711" ht="15.0" customHeight="1">
      <c r="A9711" s="45">
        <v>45686.875</v>
      </c>
      <c r="B9711" s="35">
        <v>21.0</v>
      </c>
      <c r="C9711" s="35" t="s">
        <v>129</v>
      </c>
      <c r="D9711" s="36" t="s">
        <v>104</v>
      </c>
      <c r="E9711" s="35" t="s">
        <v>173</v>
      </c>
      <c r="F9711" s="46">
        <f>IF(Cadastro_Cargas!$E$9=0,0,IF(Perfil_Area!$X$10=0,0,MIN(Cadastro_Cargas!$E$9,MAX(Cadastro_Cargas!$F$9,Perfil_Area!$X$10*RANDBETWEEN(85,115)/100))))</f>
        <v>8</v>
      </c>
    </row>
    <row r="9712" ht="15.0" customHeight="1">
      <c r="A9712" s="45">
        <v>45686.875</v>
      </c>
      <c r="B9712" s="35">
        <v>21.0</v>
      </c>
      <c r="C9712" s="35" t="s">
        <v>129</v>
      </c>
      <c r="D9712" s="36" t="s">
        <v>105</v>
      </c>
      <c r="E9712" s="35" t="s">
        <v>173</v>
      </c>
      <c r="F9712" s="46">
        <f>IF(Cadastro_Cargas!$E$10=0,0,IF(Perfil_Area!$X$12=0,0,MIN(Cadastro_Cargas!$E$10,MAX(Cadastro_Cargas!$F$10,Perfil_Area!$X$12*RANDBETWEEN(85,115)/100))))</f>
        <v>16.896</v>
      </c>
    </row>
    <row r="9713" ht="15.0" customHeight="1">
      <c r="A9713" s="45">
        <v>45686.875</v>
      </c>
      <c r="B9713" s="35">
        <v>21.0</v>
      </c>
      <c r="C9713" s="35" t="s">
        <v>129</v>
      </c>
      <c r="D9713" s="36" t="s">
        <v>106</v>
      </c>
      <c r="E9713" s="35" t="s">
        <v>173</v>
      </c>
      <c r="F9713" s="46">
        <f>IF(Cadastro_Cargas!$E$11=0,0,IF(Perfil_Area!$X$14=0,0,MIN(Cadastro_Cargas!$E$11,MAX(Cadastro_Cargas!$F$11,Perfil_Area!$X$14*RANDBETWEEN(85,115)/100))))</f>
        <v>2.367013373</v>
      </c>
    </row>
    <row r="9714" ht="15.0" customHeight="1">
      <c r="A9714" s="45">
        <v>45686.875</v>
      </c>
      <c r="B9714" s="35">
        <v>21.0</v>
      </c>
      <c r="C9714" s="35" t="s">
        <v>129</v>
      </c>
      <c r="D9714" s="36" t="s">
        <v>107</v>
      </c>
      <c r="E9714" s="35" t="s">
        <v>173</v>
      </c>
      <c r="F9714" s="46">
        <f>IF(Cadastro_Cargas!$E$12=0,0,IF(Perfil_Area!$X$16=0,0,MIN(Cadastro_Cargas!$E$12,MAX(Cadastro_Cargas!$F$12,Perfil_Area!$X$16*RANDBETWEEN(85,115)/100))))</f>
        <v>0.192</v>
      </c>
    </row>
    <row r="9715" ht="15.0" customHeight="1">
      <c r="A9715" s="45">
        <v>45686.875</v>
      </c>
      <c r="B9715" s="35">
        <v>21.0</v>
      </c>
      <c r="C9715" s="35" t="s">
        <v>129</v>
      </c>
      <c r="D9715" s="39" t="s">
        <v>31</v>
      </c>
      <c r="E9715" s="35" t="s">
        <v>174</v>
      </c>
      <c r="F9715" s="46">
        <f>IF(Cadastro_Cargas!$E$13=0,0,IF(Perfil_Area!$X$4=0,0,MIN(Cadastro_Cargas!$E$13,MAX(Cadastro_Cargas!$F$13,Perfil_Area!$X$4*RANDBETWEEN(85,115)/100))))</f>
        <v>1.1175</v>
      </c>
    </row>
    <row r="9716" ht="15.0" customHeight="1">
      <c r="A9716" s="45">
        <v>45686.875</v>
      </c>
      <c r="B9716" s="35">
        <v>21.0</v>
      </c>
      <c r="C9716" s="35" t="s">
        <v>129</v>
      </c>
      <c r="D9716" s="40" t="s">
        <v>44</v>
      </c>
      <c r="E9716" s="35" t="s">
        <v>174</v>
      </c>
      <c r="F9716" s="46">
        <f>IF(Cadastro_Cargas!$E$14=0,0,IF(Perfil_Area!$X$6=0,0,MIN(Cadastro_Cargas!$E$14,MAX(Cadastro_Cargas!$F$14,Perfil_Area!$X$6*RANDBETWEEN(85,115)/100))))</f>
        <v>0.38612</v>
      </c>
    </row>
    <row r="9717" ht="15.0" customHeight="1">
      <c r="A9717" s="45">
        <v>45686.875</v>
      </c>
      <c r="B9717" s="35">
        <v>21.0</v>
      </c>
      <c r="C9717" s="35" t="s">
        <v>129</v>
      </c>
      <c r="D9717" s="41" t="s">
        <v>56</v>
      </c>
      <c r="E9717" s="35" t="s">
        <v>174</v>
      </c>
      <c r="F9717" s="46">
        <f>IF(Cadastro_Cargas!$E$15=0,0,IF(Perfil_Area!$X$8=0,0,MIN(Cadastro_Cargas!$E$15,MAX(Cadastro_Cargas!$F$15,Perfil_Area!$X$8*RANDBETWEEN(85,115)/100))))</f>
        <v>0.336</v>
      </c>
    </row>
    <row r="9718" ht="15.0" customHeight="1">
      <c r="A9718" s="45">
        <v>45686.9166666667</v>
      </c>
      <c r="B9718" s="35">
        <v>22.0</v>
      </c>
      <c r="C9718" s="35" t="s">
        <v>128</v>
      </c>
      <c r="D9718" s="36" t="s">
        <v>104</v>
      </c>
      <c r="E9718" s="35" t="s">
        <v>173</v>
      </c>
      <c r="F9718" s="46">
        <f>IF(Cadastro_Cargas!$E$2=0,0,IF(Perfil_Area!$Y$9=0,0,MIN(Cadastro_Cargas!$E$2,MAX(Cadastro_Cargas!$F$2,Perfil_Area!$Y$9*RANDBETWEEN(85,115)/100))))</f>
        <v>4</v>
      </c>
    </row>
    <row r="9719" ht="15.0" customHeight="1">
      <c r="A9719" s="45">
        <v>45686.9166666667</v>
      </c>
      <c r="B9719" s="35">
        <v>22.0</v>
      </c>
      <c r="C9719" s="35" t="s">
        <v>128</v>
      </c>
      <c r="D9719" s="36" t="s">
        <v>105</v>
      </c>
      <c r="E9719" s="35" t="s">
        <v>173</v>
      </c>
      <c r="F9719" s="46">
        <f>IF(Cadastro_Cargas!$E$3=0,0,IF(Perfil_Area!$Y$11=0,0,MIN(Cadastro_Cargas!$E$3,MAX(Cadastro_Cargas!$F$3,Perfil_Area!$Y$11*RANDBETWEEN(85,115)/100))))</f>
        <v>0</v>
      </c>
    </row>
    <row r="9720" ht="15.0" customHeight="1">
      <c r="A9720" s="45">
        <v>45686.9166666667</v>
      </c>
      <c r="B9720" s="35">
        <v>22.0</v>
      </c>
      <c r="C9720" s="35" t="s">
        <v>128</v>
      </c>
      <c r="D9720" s="36" t="s">
        <v>106</v>
      </c>
      <c r="E9720" s="35" t="s">
        <v>173</v>
      </c>
      <c r="F9720" s="46">
        <f>IF(Cadastro_Cargas!$E$4=0,0,IF(Perfil_Area!$Y$13=0,0,MIN(Cadastro_Cargas!$E$4,MAX(Cadastro_Cargas!$F$4,Perfil_Area!$Y$13*RANDBETWEEN(85,115)/100))))</f>
        <v>0</v>
      </c>
    </row>
    <row r="9721" ht="15.0" customHeight="1">
      <c r="A9721" s="45">
        <v>45686.9166666667</v>
      </c>
      <c r="B9721" s="35">
        <v>22.0</v>
      </c>
      <c r="C9721" s="35" t="s">
        <v>128</v>
      </c>
      <c r="D9721" s="36" t="s">
        <v>107</v>
      </c>
      <c r="E9721" s="35" t="s">
        <v>173</v>
      </c>
      <c r="F9721" s="46">
        <f>IF(Cadastro_Cargas!$E$5=0,0,IF(Perfil_Area!$Y$15=0,0,MIN(Cadastro_Cargas!$E$5,MAX(Cadastro_Cargas!$F$5,Perfil_Area!$Y$15*RANDBETWEEN(85,115)/100))))</f>
        <v>0.194</v>
      </c>
    </row>
    <row r="9722" ht="15.0" customHeight="1">
      <c r="A9722" s="45">
        <v>45686.9166666667</v>
      </c>
      <c r="B9722" s="35">
        <v>22.0</v>
      </c>
      <c r="C9722" s="35" t="s">
        <v>128</v>
      </c>
      <c r="D9722" s="39" t="s">
        <v>31</v>
      </c>
      <c r="E9722" s="35" t="s">
        <v>174</v>
      </c>
      <c r="F9722" s="46">
        <f>IF(Cadastro_Cargas!$E$6=0,0,IF(Perfil_Area!$Y$3=0,0,MIN(Cadastro_Cargas!$E$6,MAX(Cadastro_Cargas!$F$6,Perfil_Area!$Y$3*RANDBETWEEN(85,115)/100))))</f>
        <v>0.606</v>
      </c>
    </row>
    <row r="9723" ht="15.0" customHeight="1">
      <c r="A9723" s="45">
        <v>45686.9166666667</v>
      </c>
      <c r="B9723" s="35">
        <v>22.0</v>
      </c>
      <c r="C9723" s="35" t="s">
        <v>128</v>
      </c>
      <c r="D9723" s="40" t="s">
        <v>44</v>
      </c>
      <c r="E9723" s="35" t="s">
        <v>174</v>
      </c>
      <c r="F9723" s="46">
        <f>IF(Cadastro_Cargas!$E$7=0,0,IF(Perfil_Area!$Y$5=0,0,MIN(Cadastro_Cargas!$E$7,MAX(Cadastro_Cargas!$F$7,Perfil_Area!$Y$5*RANDBETWEEN(85,115)/100))))</f>
        <v>0.2877</v>
      </c>
    </row>
    <row r="9724" ht="15.0" customHeight="1">
      <c r="A9724" s="45">
        <v>45686.9166666667</v>
      </c>
      <c r="B9724" s="35">
        <v>22.0</v>
      </c>
      <c r="C9724" s="35" t="s">
        <v>128</v>
      </c>
      <c r="D9724" s="41" t="s">
        <v>56</v>
      </c>
      <c r="E9724" s="35" t="s">
        <v>174</v>
      </c>
      <c r="F9724" s="46">
        <f>IF(Cadastro_Cargas!$E$8=0,0,IF(Perfil_Area!$Y$7=0,0,MIN(Cadastro_Cargas!$E$8,MAX(Cadastro_Cargas!$F$8,Perfil_Area!$Y$7*RANDBETWEEN(85,115)/100))))</f>
        <v>0.176</v>
      </c>
    </row>
    <row r="9725" ht="15.0" customHeight="1">
      <c r="A9725" s="45">
        <v>45686.9166666667</v>
      </c>
      <c r="B9725" s="35">
        <v>22.0</v>
      </c>
      <c r="C9725" s="35" t="s">
        <v>129</v>
      </c>
      <c r="D9725" s="36" t="s">
        <v>104</v>
      </c>
      <c r="E9725" s="35" t="s">
        <v>173</v>
      </c>
      <c r="F9725" s="46">
        <f>IF(Cadastro_Cargas!$E$9=0,0,IF(Perfil_Area!$Y$10=0,0,MIN(Cadastro_Cargas!$E$9,MAX(Cadastro_Cargas!$F$9,Perfil_Area!$Y$10*RANDBETWEEN(85,115)/100))))</f>
        <v>7.84</v>
      </c>
    </row>
    <row r="9726" ht="15.0" customHeight="1">
      <c r="A9726" s="45">
        <v>45686.9166666667</v>
      </c>
      <c r="B9726" s="35">
        <v>22.0</v>
      </c>
      <c r="C9726" s="35" t="s">
        <v>129</v>
      </c>
      <c r="D9726" s="36" t="s">
        <v>105</v>
      </c>
      <c r="E9726" s="35" t="s">
        <v>173</v>
      </c>
      <c r="F9726" s="46">
        <f>IF(Cadastro_Cargas!$E$10=0,0,IF(Perfil_Area!$Y$12=0,0,MIN(Cadastro_Cargas!$E$10,MAX(Cadastro_Cargas!$F$10,Perfil_Area!$Y$12*RANDBETWEEN(85,115)/100))))</f>
        <v>0</v>
      </c>
    </row>
    <row r="9727" ht="15.0" customHeight="1">
      <c r="A9727" s="45">
        <v>45686.9166666667</v>
      </c>
      <c r="B9727" s="35">
        <v>22.0</v>
      </c>
      <c r="C9727" s="35" t="s">
        <v>129</v>
      </c>
      <c r="D9727" s="36" t="s">
        <v>106</v>
      </c>
      <c r="E9727" s="35" t="s">
        <v>173</v>
      </c>
      <c r="F9727" s="46">
        <f>IF(Cadastro_Cargas!$E$11=0,0,IF(Perfil_Area!$Y$14=0,0,MIN(Cadastro_Cargas!$E$11,MAX(Cadastro_Cargas!$F$11,Perfil_Area!$Y$14*RANDBETWEEN(85,115)/100))))</f>
        <v>2.192416048</v>
      </c>
    </row>
    <row r="9728" ht="15.0" customHeight="1">
      <c r="A9728" s="45">
        <v>45686.9166666667</v>
      </c>
      <c r="B9728" s="35">
        <v>22.0</v>
      </c>
      <c r="C9728" s="35" t="s">
        <v>129</v>
      </c>
      <c r="D9728" s="36" t="s">
        <v>107</v>
      </c>
      <c r="E9728" s="35" t="s">
        <v>173</v>
      </c>
      <c r="F9728" s="46">
        <f>IF(Cadastro_Cargas!$E$12=0,0,IF(Perfil_Area!$Y$16=0,0,MIN(Cadastro_Cargas!$E$12,MAX(Cadastro_Cargas!$F$12,Perfil_Area!$Y$16*RANDBETWEEN(85,115)/100))))</f>
        <v>0.196</v>
      </c>
    </row>
    <row r="9729" ht="15.0" customHeight="1">
      <c r="A9729" s="45">
        <v>45686.9166666667</v>
      </c>
      <c r="B9729" s="35">
        <v>22.0</v>
      </c>
      <c r="C9729" s="35" t="s">
        <v>129</v>
      </c>
      <c r="D9729" s="39" t="s">
        <v>31</v>
      </c>
      <c r="E9729" s="35" t="s">
        <v>174</v>
      </c>
      <c r="F9729" s="46">
        <f>IF(Cadastro_Cargas!$E$13=0,0,IF(Perfil_Area!$Y$4=0,0,MIN(Cadastro_Cargas!$E$13,MAX(Cadastro_Cargas!$F$13,Perfil_Area!$Y$4*RANDBETWEEN(85,115)/100))))</f>
        <v>1.1175</v>
      </c>
    </row>
    <row r="9730" ht="15.0" customHeight="1">
      <c r="A9730" s="45">
        <v>45686.9166666667</v>
      </c>
      <c r="B9730" s="35">
        <v>22.0</v>
      </c>
      <c r="C9730" s="35" t="s">
        <v>129</v>
      </c>
      <c r="D9730" s="40" t="s">
        <v>44</v>
      </c>
      <c r="E9730" s="35" t="s">
        <v>174</v>
      </c>
      <c r="F9730" s="46">
        <f>IF(Cadastro_Cargas!$E$14=0,0,IF(Perfil_Area!$Y$6=0,0,MIN(Cadastro_Cargas!$E$14,MAX(Cadastro_Cargas!$F$14,Perfil_Area!$Y$6*RANDBETWEEN(85,115)/100))))</f>
        <v>0.36248</v>
      </c>
    </row>
    <row r="9731" ht="15.0" customHeight="1">
      <c r="A9731" s="45">
        <v>45686.9166666667</v>
      </c>
      <c r="B9731" s="35">
        <v>22.0</v>
      </c>
      <c r="C9731" s="35" t="s">
        <v>129</v>
      </c>
      <c r="D9731" s="41" t="s">
        <v>56</v>
      </c>
      <c r="E9731" s="35" t="s">
        <v>174</v>
      </c>
      <c r="F9731" s="46">
        <f>IF(Cadastro_Cargas!$E$15=0,0,IF(Perfil_Area!$Y$8=0,0,MIN(Cadastro_Cargas!$E$15,MAX(Cadastro_Cargas!$F$15,Perfil_Area!$Y$8*RANDBETWEEN(85,115)/100))))</f>
        <v>0.336</v>
      </c>
    </row>
    <row r="9732" ht="15.0" customHeight="1">
      <c r="A9732" s="45">
        <v>45686.9583333333</v>
      </c>
      <c r="B9732" s="35">
        <v>23.0</v>
      </c>
      <c r="C9732" s="35" t="s">
        <v>128</v>
      </c>
      <c r="D9732" s="36" t="s">
        <v>104</v>
      </c>
      <c r="E9732" s="35" t="s">
        <v>173</v>
      </c>
      <c r="F9732" s="46">
        <f>IF(Cadastro_Cargas!$E$2=0,0,IF(Perfil_Area!$Z$9=0,0,MIN(Cadastro_Cargas!$E$2,MAX(Cadastro_Cargas!$F$2,Perfil_Area!$Z$9*RANDBETWEEN(85,115)/100))))</f>
        <v>4</v>
      </c>
    </row>
    <row r="9733" ht="15.0" customHeight="1">
      <c r="A9733" s="45">
        <v>45686.9583333333</v>
      </c>
      <c r="B9733" s="35">
        <v>23.0</v>
      </c>
      <c r="C9733" s="35" t="s">
        <v>128</v>
      </c>
      <c r="D9733" s="36" t="s">
        <v>105</v>
      </c>
      <c r="E9733" s="35" t="s">
        <v>173</v>
      </c>
      <c r="F9733" s="46">
        <f>IF(Cadastro_Cargas!$E$3=0,0,IF(Perfil_Area!$Z$11=0,0,MIN(Cadastro_Cargas!$E$3,MAX(Cadastro_Cargas!$F$3,Perfil_Area!$Z$11*RANDBETWEEN(85,115)/100))))</f>
        <v>0</v>
      </c>
    </row>
    <row r="9734" ht="15.0" customHeight="1">
      <c r="A9734" s="45">
        <v>45686.9583333333</v>
      </c>
      <c r="B9734" s="35">
        <v>23.0</v>
      </c>
      <c r="C9734" s="35" t="s">
        <v>128</v>
      </c>
      <c r="D9734" s="36" t="s">
        <v>106</v>
      </c>
      <c r="E9734" s="35" t="s">
        <v>173</v>
      </c>
      <c r="F9734" s="46">
        <f>IF(Cadastro_Cargas!$E$4=0,0,IF(Perfil_Area!$Z$13=0,0,MIN(Cadastro_Cargas!$E$4,MAX(Cadastro_Cargas!$F$4,Perfil_Area!$Z$13*RANDBETWEEN(85,115)/100))))</f>
        <v>0</v>
      </c>
    </row>
    <row r="9735" ht="15.0" customHeight="1">
      <c r="A9735" s="45">
        <v>45686.9583333333</v>
      </c>
      <c r="B9735" s="35">
        <v>23.0</v>
      </c>
      <c r="C9735" s="35" t="s">
        <v>128</v>
      </c>
      <c r="D9735" s="36" t="s">
        <v>107</v>
      </c>
      <c r="E9735" s="35" t="s">
        <v>173</v>
      </c>
      <c r="F9735" s="46">
        <f>IF(Cadastro_Cargas!$E$5=0,0,IF(Perfil_Area!$Z$15=0,0,MIN(Cadastro_Cargas!$E$5,MAX(Cadastro_Cargas!$F$5,Perfil_Area!$Z$15*RANDBETWEEN(85,115)/100))))</f>
        <v>0.2</v>
      </c>
    </row>
    <row r="9736" ht="15.0" customHeight="1">
      <c r="A9736" s="45">
        <v>45686.9583333333</v>
      </c>
      <c r="B9736" s="35">
        <v>23.0</v>
      </c>
      <c r="C9736" s="35" t="s">
        <v>128</v>
      </c>
      <c r="D9736" s="39" t="s">
        <v>31</v>
      </c>
      <c r="E9736" s="35" t="s">
        <v>174</v>
      </c>
      <c r="F9736" s="46">
        <f>IF(Cadastro_Cargas!$E$6=0,0,IF(Perfil_Area!$Z$3=0,0,MIN(Cadastro_Cargas!$E$6,MAX(Cadastro_Cargas!$F$6,Perfil_Area!$Z$3*RANDBETWEEN(85,115)/100))))</f>
        <v>0.606</v>
      </c>
    </row>
    <row r="9737" ht="15.0" customHeight="1">
      <c r="A9737" s="45">
        <v>45686.9583333333</v>
      </c>
      <c r="B9737" s="35">
        <v>23.0</v>
      </c>
      <c r="C9737" s="35" t="s">
        <v>128</v>
      </c>
      <c r="D9737" s="40" t="s">
        <v>44</v>
      </c>
      <c r="E9737" s="35" t="s">
        <v>174</v>
      </c>
      <c r="F9737" s="46">
        <f>IF(Cadastro_Cargas!$E$7=0,0,IF(Perfil_Area!$Z$5=0,0,MIN(Cadastro_Cargas!$E$7,MAX(Cadastro_Cargas!$F$7,Perfil_Area!$Z$5*RANDBETWEEN(85,115)/100))))</f>
        <v>0.23838</v>
      </c>
    </row>
    <row r="9738" ht="15.0" customHeight="1">
      <c r="A9738" s="45">
        <v>45686.9583333333</v>
      </c>
      <c r="B9738" s="35">
        <v>23.0</v>
      </c>
      <c r="C9738" s="35" t="s">
        <v>128</v>
      </c>
      <c r="D9738" s="41" t="s">
        <v>56</v>
      </c>
      <c r="E9738" s="35" t="s">
        <v>174</v>
      </c>
      <c r="F9738" s="46">
        <f>IF(Cadastro_Cargas!$E$8=0,0,IF(Perfil_Area!$Z$7=0,0,MIN(Cadastro_Cargas!$E$8,MAX(Cadastro_Cargas!$F$8,Perfil_Area!$Z$7*RANDBETWEEN(85,115)/100))))</f>
        <v>0.176</v>
      </c>
    </row>
    <row r="9739" ht="15.0" customHeight="1">
      <c r="A9739" s="45">
        <v>45686.9583333333</v>
      </c>
      <c r="B9739" s="35">
        <v>23.0</v>
      </c>
      <c r="C9739" s="35" t="s">
        <v>129</v>
      </c>
      <c r="D9739" s="36" t="s">
        <v>104</v>
      </c>
      <c r="E9739" s="35" t="s">
        <v>173</v>
      </c>
      <c r="F9739" s="46">
        <f>IF(Cadastro_Cargas!$E$9=0,0,IF(Perfil_Area!$Z$10=0,0,MIN(Cadastro_Cargas!$E$9,MAX(Cadastro_Cargas!$F$9,Perfil_Area!$Z$10*RANDBETWEEN(85,115)/100))))</f>
        <v>8</v>
      </c>
    </row>
    <row r="9740" ht="15.0" customHeight="1">
      <c r="A9740" s="45">
        <v>45686.9583333333</v>
      </c>
      <c r="B9740" s="35">
        <v>23.0</v>
      </c>
      <c r="C9740" s="35" t="s">
        <v>129</v>
      </c>
      <c r="D9740" s="36" t="s">
        <v>105</v>
      </c>
      <c r="E9740" s="35" t="s">
        <v>173</v>
      </c>
      <c r="F9740" s="46">
        <f>IF(Cadastro_Cargas!$E$10=0,0,IF(Perfil_Area!$Z$12=0,0,MIN(Cadastro_Cargas!$E$10,MAX(Cadastro_Cargas!$F$10,Perfil_Area!$Z$12*RANDBETWEEN(85,115)/100))))</f>
        <v>0</v>
      </c>
    </row>
    <row r="9741" ht="15.0" customHeight="1">
      <c r="A9741" s="45">
        <v>45686.9583333333</v>
      </c>
      <c r="B9741" s="35">
        <v>23.0</v>
      </c>
      <c r="C9741" s="35" t="s">
        <v>129</v>
      </c>
      <c r="D9741" s="36" t="s">
        <v>106</v>
      </c>
      <c r="E9741" s="35" t="s">
        <v>173</v>
      </c>
      <c r="F9741" s="46">
        <f>IF(Cadastro_Cargas!$E$11=0,0,IF(Perfil_Area!$Z$14=0,0,MIN(Cadastro_Cargas!$E$11,MAX(Cadastro_Cargas!$F$11,Perfil_Area!$Z$14*RANDBETWEEN(85,115)/100))))</f>
        <v>2.014930163</v>
      </c>
    </row>
    <row r="9742" ht="15.0" customHeight="1">
      <c r="A9742" s="45">
        <v>45686.9583333333</v>
      </c>
      <c r="B9742" s="35">
        <v>23.0</v>
      </c>
      <c r="C9742" s="35" t="s">
        <v>129</v>
      </c>
      <c r="D9742" s="36" t="s">
        <v>107</v>
      </c>
      <c r="E9742" s="35" t="s">
        <v>173</v>
      </c>
      <c r="F9742" s="46">
        <f>IF(Cadastro_Cargas!$E$12=0,0,IF(Perfil_Area!$Z$16=0,0,MIN(Cadastro_Cargas!$E$12,MAX(Cadastro_Cargas!$F$12,Perfil_Area!$Z$16*RANDBETWEEN(85,115)/100))))</f>
        <v>0.192</v>
      </c>
    </row>
    <row r="9743" ht="15.0" customHeight="1">
      <c r="A9743" s="45">
        <v>45686.9583333333</v>
      </c>
      <c r="B9743" s="35">
        <v>23.0</v>
      </c>
      <c r="C9743" s="35" t="s">
        <v>129</v>
      </c>
      <c r="D9743" s="39" t="s">
        <v>31</v>
      </c>
      <c r="E9743" s="35" t="s">
        <v>174</v>
      </c>
      <c r="F9743" s="46">
        <f>IF(Cadastro_Cargas!$E$13=0,0,IF(Perfil_Area!$Z$4=0,0,MIN(Cadastro_Cargas!$E$13,MAX(Cadastro_Cargas!$F$13,Perfil_Area!$Z$4*RANDBETWEEN(85,115)/100))))</f>
        <v>1.1175</v>
      </c>
    </row>
    <row r="9744" ht="15.0" customHeight="1">
      <c r="A9744" s="45">
        <v>45686.9583333333</v>
      </c>
      <c r="B9744" s="35">
        <v>23.0</v>
      </c>
      <c r="C9744" s="35" t="s">
        <v>129</v>
      </c>
      <c r="D9744" s="40" t="s">
        <v>44</v>
      </c>
      <c r="E9744" s="35" t="s">
        <v>174</v>
      </c>
      <c r="F9744" s="46">
        <f>IF(Cadastro_Cargas!$E$14=0,0,IF(Perfil_Area!$Z$6=0,0,MIN(Cadastro_Cargas!$E$14,MAX(Cadastro_Cargas!$F$14,Perfil_Area!$Z$6*RANDBETWEEN(85,115)/100))))</f>
        <v>0.40976</v>
      </c>
    </row>
    <row r="9745" ht="15.0" customHeight="1">
      <c r="A9745" s="45">
        <v>45686.9583333333</v>
      </c>
      <c r="B9745" s="35">
        <v>23.0</v>
      </c>
      <c r="C9745" s="35" t="s">
        <v>129</v>
      </c>
      <c r="D9745" s="41" t="s">
        <v>56</v>
      </c>
      <c r="E9745" s="35" t="s">
        <v>174</v>
      </c>
      <c r="F9745" s="46">
        <f>IF(Cadastro_Cargas!$E$15=0,0,IF(Perfil_Area!$Z$8=0,0,MIN(Cadastro_Cargas!$E$15,MAX(Cadastro_Cargas!$F$15,Perfil_Area!$Z$8*RANDBETWEEN(85,115)/100))))</f>
        <v>0.336</v>
      </c>
    </row>
    <row r="9746" ht="15.0" customHeight="1">
      <c r="A9746" s="45">
        <v>45687.0</v>
      </c>
      <c r="B9746" s="35">
        <v>0.0</v>
      </c>
      <c r="C9746" s="35" t="s">
        <v>128</v>
      </c>
      <c r="D9746" s="36" t="s">
        <v>104</v>
      </c>
      <c r="E9746" s="35" t="s">
        <v>173</v>
      </c>
      <c r="F9746" s="46">
        <f>IF(Cadastro_Cargas!$E$2=0,0,IF(Perfil_Area!$C$9=0,0,MIN(Cadastro_Cargas!$E$2,MAX(Cadastro_Cargas!$F$2,Perfil_Area!$C$9*RANDBETWEEN(85,115)/100))))</f>
        <v>4</v>
      </c>
    </row>
    <row r="9747" ht="15.0" customHeight="1">
      <c r="A9747" s="45">
        <v>45687.0</v>
      </c>
      <c r="B9747" s="35">
        <v>0.0</v>
      </c>
      <c r="C9747" s="35" t="s">
        <v>128</v>
      </c>
      <c r="D9747" s="36" t="s">
        <v>105</v>
      </c>
      <c r="E9747" s="35" t="s">
        <v>173</v>
      </c>
      <c r="F9747" s="46">
        <f>IF(Cadastro_Cargas!$E$3=0,0,IF(Perfil_Area!$C$11=0,0,MIN(Cadastro_Cargas!$E$3,MAX(Cadastro_Cargas!$F$3,Perfil_Area!$C$11*RANDBETWEEN(85,115)/100))))</f>
        <v>0</v>
      </c>
    </row>
    <row r="9748" ht="15.0" customHeight="1">
      <c r="A9748" s="45">
        <v>45687.0</v>
      </c>
      <c r="B9748" s="35">
        <v>0.0</v>
      </c>
      <c r="C9748" s="35" t="s">
        <v>128</v>
      </c>
      <c r="D9748" s="36" t="s">
        <v>106</v>
      </c>
      <c r="E9748" s="35" t="s">
        <v>173</v>
      </c>
      <c r="F9748" s="46">
        <f>IF(Cadastro_Cargas!$E$4=0,0,IF(Perfil_Area!$C$13=0,0,MIN(Cadastro_Cargas!$E$4,MAX(Cadastro_Cargas!$F$4,Perfil_Area!$C$13*RANDBETWEEN(85,115)/100))))</f>
        <v>0</v>
      </c>
    </row>
    <row r="9749" ht="15.0" customHeight="1">
      <c r="A9749" s="45">
        <v>45687.0</v>
      </c>
      <c r="B9749" s="35">
        <v>0.0</v>
      </c>
      <c r="C9749" s="35" t="s">
        <v>128</v>
      </c>
      <c r="D9749" s="36" t="s">
        <v>107</v>
      </c>
      <c r="E9749" s="35" t="s">
        <v>173</v>
      </c>
      <c r="F9749" s="46">
        <f>IF(Cadastro_Cargas!$E$5=0,0,IF(Perfil_Area!$C$15=0,0,MIN(Cadastro_Cargas!$E$5,MAX(Cadastro_Cargas!$F$5,Perfil_Area!$C$15*RANDBETWEEN(85,115)/100))))</f>
        <v>0.2</v>
      </c>
    </row>
    <row r="9750" ht="15.0" customHeight="1">
      <c r="A9750" s="45">
        <v>45687.0</v>
      </c>
      <c r="B9750" s="35">
        <v>0.0</v>
      </c>
      <c r="C9750" s="35" t="s">
        <v>128</v>
      </c>
      <c r="D9750" s="39" t="s">
        <v>31</v>
      </c>
      <c r="E9750" s="35" t="s">
        <v>174</v>
      </c>
      <c r="F9750" s="46">
        <f>IF(Cadastro_Cargas!$E$6=0,0,IF(Perfil_Area!$C$3=0,0,MIN(Cadastro_Cargas!$E$6,MAX(Cadastro_Cargas!$F$6,Perfil_Area!$C$3*RANDBETWEEN(85,115)/100))))</f>
        <v>0.606</v>
      </c>
    </row>
    <row r="9751" ht="15.0" customHeight="1">
      <c r="A9751" s="45">
        <v>45687.0</v>
      </c>
      <c r="B9751" s="35">
        <v>0.0</v>
      </c>
      <c r="C9751" s="35" t="s">
        <v>128</v>
      </c>
      <c r="D9751" s="40" t="s">
        <v>44</v>
      </c>
      <c r="E9751" s="35" t="s">
        <v>174</v>
      </c>
      <c r="F9751" s="46">
        <f>IF(Cadastro_Cargas!$E$7=0,0,IF(Perfil_Area!$C$5=0,0,MIN(Cadastro_Cargas!$E$7,MAX(Cadastro_Cargas!$F$7,Perfil_Area!$C$5*RANDBETWEEN(85,115)/100))))</f>
        <v>0.31236</v>
      </c>
    </row>
    <row r="9752" ht="15.0" customHeight="1">
      <c r="A9752" s="45">
        <v>45687.0</v>
      </c>
      <c r="B9752" s="35">
        <v>0.0</v>
      </c>
      <c r="C9752" s="35" t="s">
        <v>128</v>
      </c>
      <c r="D9752" s="41" t="s">
        <v>56</v>
      </c>
      <c r="E9752" s="35" t="s">
        <v>174</v>
      </c>
      <c r="F9752" s="46">
        <f>IF(Cadastro_Cargas!$E$8=0,0,IF(Perfil_Area!$C$7=0,0,MIN(Cadastro_Cargas!$E$8,MAX(Cadastro_Cargas!$F$8,Perfil_Area!$C$7*RANDBETWEEN(85,115)/100))))</f>
        <v>0.176</v>
      </c>
    </row>
    <row r="9753" ht="15.0" customHeight="1">
      <c r="A9753" s="45">
        <v>45687.0</v>
      </c>
      <c r="B9753" s="35">
        <v>0.0</v>
      </c>
      <c r="C9753" s="35" t="s">
        <v>129</v>
      </c>
      <c r="D9753" s="36" t="s">
        <v>104</v>
      </c>
      <c r="E9753" s="35" t="s">
        <v>173</v>
      </c>
      <c r="F9753" s="46">
        <f>IF(Cadastro_Cargas!$E$9=0,0,IF(Perfil_Area!$C$10=0,0,MIN(Cadastro_Cargas!$E$9,MAX(Cadastro_Cargas!$F$9,Perfil_Area!$C$10*RANDBETWEEN(85,115)/100))))</f>
        <v>7.84</v>
      </c>
    </row>
    <row r="9754" ht="15.0" customHeight="1">
      <c r="A9754" s="45">
        <v>45687.0</v>
      </c>
      <c r="B9754" s="35">
        <v>0.0</v>
      </c>
      <c r="C9754" s="35" t="s">
        <v>129</v>
      </c>
      <c r="D9754" s="36" t="s">
        <v>105</v>
      </c>
      <c r="E9754" s="35" t="s">
        <v>173</v>
      </c>
      <c r="F9754" s="46">
        <f>IF(Cadastro_Cargas!$E$10=0,0,IF(Perfil_Area!$C$12=0,0,MIN(Cadastro_Cargas!$E$10,MAX(Cadastro_Cargas!$F$10,Perfil_Area!$C$12*RANDBETWEEN(85,115)/100))))</f>
        <v>14.96</v>
      </c>
    </row>
    <row r="9755" ht="15.0" customHeight="1">
      <c r="A9755" s="45">
        <v>45687.0</v>
      </c>
      <c r="B9755" s="35">
        <v>0.0</v>
      </c>
      <c r="C9755" s="35" t="s">
        <v>129</v>
      </c>
      <c r="D9755" s="36" t="s">
        <v>106</v>
      </c>
      <c r="E9755" s="35" t="s">
        <v>173</v>
      </c>
      <c r="F9755" s="46">
        <f>IF(Cadastro_Cargas!$E$11=0,0,IF(Perfil_Area!$C$14=0,0,MIN(Cadastro_Cargas!$E$11,MAX(Cadastro_Cargas!$F$11,Perfil_Area!$C$14*RANDBETWEEN(85,115)/100))))</f>
        <v>2.130312036</v>
      </c>
    </row>
    <row r="9756" ht="15.0" customHeight="1">
      <c r="A9756" s="45">
        <v>45687.0</v>
      </c>
      <c r="B9756" s="35">
        <v>0.0</v>
      </c>
      <c r="C9756" s="35" t="s">
        <v>129</v>
      </c>
      <c r="D9756" s="36" t="s">
        <v>107</v>
      </c>
      <c r="E9756" s="35" t="s">
        <v>173</v>
      </c>
      <c r="F9756" s="46">
        <f>IF(Cadastro_Cargas!$E$12=0,0,IF(Perfil_Area!$C$16=0,0,MIN(Cadastro_Cargas!$E$12,MAX(Cadastro_Cargas!$F$12,Perfil_Area!$C$16*RANDBETWEEN(85,115)/100))))</f>
        <v>0.172</v>
      </c>
    </row>
    <row r="9757" ht="15.0" customHeight="1">
      <c r="A9757" s="45">
        <v>45687.0</v>
      </c>
      <c r="B9757" s="35">
        <v>0.0</v>
      </c>
      <c r="C9757" s="35" t="s">
        <v>129</v>
      </c>
      <c r="D9757" s="39" t="s">
        <v>31</v>
      </c>
      <c r="E9757" s="35" t="s">
        <v>174</v>
      </c>
      <c r="F9757" s="46">
        <f>IF(Cadastro_Cargas!$E$13=0,0,IF(Perfil_Area!$C$4=0,0,MIN(Cadastro_Cargas!$E$13,MAX(Cadastro_Cargas!$F$13,Perfil_Area!$C$4*RANDBETWEEN(85,115)/100))))</f>
        <v>1.1175</v>
      </c>
    </row>
    <row r="9758" ht="15.0" customHeight="1">
      <c r="A9758" s="45">
        <v>45687.0</v>
      </c>
      <c r="B9758" s="35">
        <v>0.0</v>
      </c>
      <c r="C9758" s="35" t="s">
        <v>129</v>
      </c>
      <c r="D9758" s="40" t="s">
        <v>44</v>
      </c>
      <c r="E9758" s="35" t="s">
        <v>174</v>
      </c>
      <c r="F9758" s="46">
        <f>IF(Cadastro_Cargas!$E$14=0,0,IF(Perfil_Area!$C$6=0,0,MIN(Cadastro_Cargas!$E$14,MAX(Cadastro_Cargas!$F$14,Perfil_Area!$C$6*RANDBETWEEN(85,115)/100))))</f>
        <v>0.38218</v>
      </c>
    </row>
    <row r="9759" ht="15.0" customHeight="1">
      <c r="A9759" s="45">
        <v>45687.0</v>
      </c>
      <c r="B9759" s="35">
        <v>0.0</v>
      </c>
      <c r="C9759" s="35" t="s">
        <v>129</v>
      </c>
      <c r="D9759" s="41" t="s">
        <v>56</v>
      </c>
      <c r="E9759" s="35" t="s">
        <v>174</v>
      </c>
      <c r="F9759" s="46">
        <f>IF(Cadastro_Cargas!$E$15=0,0,IF(Perfil_Area!$C$8=0,0,MIN(Cadastro_Cargas!$E$15,MAX(Cadastro_Cargas!$F$15,Perfil_Area!$C$8*RANDBETWEEN(85,115)/100))))</f>
        <v>0.32928</v>
      </c>
    </row>
    <row r="9760" ht="15.0" customHeight="1">
      <c r="A9760" s="45">
        <v>45687.0416666667</v>
      </c>
      <c r="B9760" s="35">
        <v>1.0</v>
      </c>
      <c r="C9760" s="35" t="s">
        <v>128</v>
      </c>
      <c r="D9760" s="36" t="s">
        <v>104</v>
      </c>
      <c r="E9760" s="35" t="s">
        <v>173</v>
      </c>
      <c r="F9760" s="46">
        <f>IF(Cadastro_Cargas!$E$2=0,0,IF(Perfil_Area!$D$9=0,0,MIN(Cadastro_Cargas!$E$2,MAX(Cadastro_Cargas!$F$2,Perfil_Area!$D$9*RANDBETWEEN(85,115)/100))))</f>
        <v>4</v>
      </c>
    </row>
    <row r="9761" ht="15.0" customHeight="1">
      <c r="A9761" s="45">
        <v>45687.0416666667</v>
      </c>
      <c r="B9761" s="35">
        <v>1.0</v>
      </c>
      <c r="C9761" s="35" t="s">
        <v>128</v>
      </c>
      <c r="D9761" s="36" t="s">
        <v>105</v>
      </c>
      <c r="E9761" s="35" t="s">
        <v>173</v>
      </c>
      <c r="F9761" s="46">
        <f>IF(Cadastro_Cargas!$E$3=0,0,IF(Perfil_Area!$D$11=0,0,MIN(Cadastro_Cargas!$E$3,MAX(Cadastro_Cargas!$F$3,Perfil_Area!$D$11*RANDBETWEEN(85,115)/100))))</f>
        <v>0</v>
      </c>
    </row>
    <row r="9762" ht="15.0" customHeight="1">
      <c r="A9762" s="45">
        <v>45687.0416666667</v>
      </c>
      <c r="B9762" s="35">
        <v>1.0</v>
      </c>
      <c r="C9762" s="35" t="s">
        <v>128</v>
      </c>
      <c r="D9762" s="36" t="s">
        <v>106</v>
      </c>
      <c r="E9762" s="35" t="s">
        <v>173</v>
      </c>
      <c r="F9762" s="46">
        <f>IF(Cadastro_Cargas!$E$4=0,0,IF(Perfil_Area!$D$13=0,0,MIN(Cadastro_Cargas!$E$4,MAX(Cadastro_Cargas!$F$4,Perfil_Area!$D$13*RANDBETWEEN(85,115)/100))))</f>
        <v>0</v>
      </c>
    </row>
    <row r="9763" ht="15.0" customHeight="1">
      <c r="A9763" s="45">
        <v>45687.0416666667</v>
      </c>
      <c r="B9763" s="35">
        <v>1.0</v>
      </c>
      <c r="C9763" s="35" t="s">
        <v>128</v>
      </c>
      <c r="D9763" s="36" t="s">
        <v>107</v>
      </c>
      <c r="E9763" s="35" t="s">
        <v>173</v>
      </c>
      <c r="F9763" s="46">
        <f>IF(Cadastro_Cargas!$E$5=0,0,IF(Perfil_Area!$D$15=0,0,MIN(Cadastro_Cargas!$E$5,MAX(Cadastro_Cargas!$F$5,Perfil_Area!$D$15*RANDBETWEEN(85,115)/100))))</f>
        <v>0.2</v>
      </c>
    </row>
    <row r="9764" ht="15.0" customHeight="1">
      <c r="A9764" s="45">
        <v>45687.0416666667</v>
      </c>
      <c r="B9764" s="35">
        <v>1.0</v>
      </c>
      <c r="C9764" s="35" t="s">
        <v>128</v>
      </c>
      <c r="D9764" s="39" t="s">
        <v>31</v>
      </c>
      <c r="E9764" s="35" t="s">
        <v>174</v>
      </c>
      <c r="F9764" s="46">
        <f>IF(Cadastro_Cargas!$E$6=0,0,IF(Perfil_Area!$D$3=0,0,MIN(Cadastro_Cargas!$E$6,MAX(Cadastro_Cargas!$F$6,Perfil_Area!$D$3*RANDBETWEEN(85,115)/100))))</f>
        <v>0.606</v>
      </c>
    </row>
    <row r="9765" ht="15.0" customHeight="1">
      <c r="A9765" s="45">
        <v>45687.0416666667</v>
      </c>
      <c r="B9765" s="35">
        <v>1.0</v>
      </c>
      <c r="C9765" s="35" t="s">
        <v>128</v>
      </c>
      <c r="D9765" s="40" t="s">
        <v>44</v>
      </c>
      <c r="E9765" s="35" t="s">
        <v>174</v>
      </c>
      <c r="F9765" s="46">
        <f>IF(Cadastro_Cargas!$E$7=0,0,IF(Perfil_Area!$D$5=0,0,MIN(Cadastro_Cargas!$E$7,MAX(Cadastro_Cargas!$F$7,Perfil_Area!$D$5*RANDBETWEEN(85,115)/100))))</f>
        <v>0.24112</v>
      </c>
    </row>
    <row r="9766" ht="15.0" customHeight="1">
      <c r="A9766" s="45">
        <v>45687.0416666667</v>
      </c>
      <c r="B9766" s="35">
        <v>1.0</v>
      </c>
      <c r="C9766" s="35" t="s">
        <v>128</v>
      </c>
      <c r="D9766" s="41" t="s">
        <v>56</v>
      </c>
      <c r="E9766" s="35" t="s">
        <v>174</v>
      </c>
      <c r="F9766" s="46">
        <f>IF(Cadastro_Cargas!$E$8=0,0,IF(Perfil_Area!$D$7=0,0,MIN(Cadastro_Cargas!$E$8,MAX(Cadastro_Cargas!$F$8,Perfil_Area!$D$7*RANDBETWEEN(85,115)/100))))</f>
        <v>0.15664</v>
      </c>
    </row>
    <row r="9767" ht="15.0" customHeight="1">
      <c r="A9767" s="45">
        <v>45687.0416666667</v>
      </c>
      <c r="B9767" s="35">
        <v>1.0</v>
      </c>
      <c r="C9767" s="35" t="s">
        <v>129</v>
      </c>
      <c r="D9767" s="36" t="s">
        <v>104</v>
      </c>
      <c r="E9767" s="35" t="s">
        <v>173</v>
      </c>
      <c r="F9767" s="46">
        <f>IF(Cadastro_Cargas!$E$9=0,0,IF(Perfil_Area!$D$10=0,0,MIN(Cadastro_Cargas!$E$9,MAX(Cadastro_Cargas!$F$9,Perfil_Area!$D$10*RANDBETWEEN(85,115)/100))))</f>
        <v>8</v>
      </c>
    </row>
    <row r="9768" ht="15.0" customHeight="1">
      <c r="A9768" s="45">
        <v>45687.0416666667</v>
      </c>
      <c r="B9768" s="35">
        <v>1.0</v>
      </c>
      <c r="C9768" s="35" t="s">
        <v>129</v>
      </c>
      <c r="D9768" s="36" t="s">
        <v>105</v>
      </c>
      <c r="E9768" s="35" t="s">
        <v>173</v>
      </c>
      <c r="F9768" s="46">
        <f>IF(Cadastro_Cargas!$E$10=0,0,IF(Perfil_Area!$D$12=0,0,MIN(Cadastro_Cargas!$E$10,MAX(Cadastro_Cargas!$F$10,Perfil_Area!$D$12*RANDBETWEEN(85,115)/100))))</f>
        <v>16.192</v>
      </c>
    </row>
    <row r="9769" ht="15.0" customHeight="1">
      <c r="A9769" s="45">
        <v>45687.0416666667</v>
      </c>
      <c r="B9769" s="35">
        <v>1.0</v>
      </c>
      <c r="C9769" s="35" t="s">
        <v>129</v>
      </c>
      <c r="D9769" s="36" t="s">
        <v>106</v>
      </c>
      <c r="E9769" s="35" t="s">
        <v>173</v>
      </c>
      <c r="F9769" s="46">
        <f>IF(Cadastro_Cargas!$E$11=0,0,IF(Perfil_Area!$D$14=0,0,MIN(Cadastro_Cargas!$E$11,MAX(Cadastro_Cargas!$F$11,Perfil_Area!$D$14*RANDBETWEEN(85,115)/100))))</f>
        <v>2.367013373</v>
      </c>
    </row>
    <row r="9770" ht="15.0" customHeight="1">
      <c r="A9770" s="45">
        <v>45687.0416666667</v>
      </c>
      <c r="B9770" s="35">
        <v>1.0</v>
      </c>
      <c r="C9770" s="35" t="s">
        <v>129</v>
      </c>
      <c r="D9770" s="36" t="s">
        <v>107</v>
      </c>
      <c r="E9770" s="35" t="s">
        <v>173</v>
      </c>
      <c r="F9770" s="46">
        <f>IF(Cadastro_Cargas!$E$12=0,0,IF(Perfil_Area!$D$16=0,0,MIN(Cadastro_Cargas!$E$12,MAX(Cadastro_Cargas!$F$12,Perfil_Area!$D$16*RANDBETWEEN(85,115)/100))))</f>
        <v>0.188</v>
      </c>
    </row>
    <row r="9771" ht="15.0" customHeight="1">
      <c r="A9771" s="45">
        <v>45687.0416666667</v>
      </c>
      <c r="B9771" s="35">
        <v>1.0</v>
      </c>
      <c r="C9771" s="35" t="s">
        <v>129</v>
      </c>
      <c r="D9771" s="39" t="s">
        <v>31</v>
      </c>
      <c r="E9771" s="35" t="s">
        <v>174</v>
      </c>
      <c r="F9771" s="46">
        <f>IF(Cadastro_Cargas!$E$13=0,0,IF(Perfil_Area!$D$4=0,0,MIN(Cadastro_Cargas!$E$13,MAX(Cadastro_Cargas!$F$13,Perfil_Area!$D$4*RANDBETWEEN(85,115)/100))))</f>
        <v>1.1175</v>
      </c>
    </row>
    <row r="9772" ht="15.0" customHeight="1">
      <c r="A9772" s="45">
        <v>45687.0416666667</v>
      </c>
      <c r="B9772" s="35">
        <v>1.0</v>
      </c>
      <c r="C9772" s="35" t="s">
        <v>129</v>
      </c>
      <c r="D9772" s="40" t="s">
        <v>44</v>
      </c>
      <c r="E9772" s="35" t="s">
        <v>174</v>
      </c>
      <c r="F9772" s="46">
        <f>IF(Cadastro_Cargas!$E$14=0,0,IF(Perfil_Area!$D$6=0,0,MIN(Cadastro_Cargas!$E$14,MAX(Cadastro_Cargas!$F$14,Perfil_Area!$D$6*RANDBETWEEN(85,115)/100))))</f>
        <v>0.34672</v>
      </c>
    </row>
    <row r="9773" ht="15.0" customHeight="1">
      <c r="A9773" s="45">
        <v>45687.0416666667</v>
      </c>
      <c r="B9773" s="35">
        <v>1.0</v>
      </c>
      <c r="C9773" s="35" t="s">
        <v>129</v>
      </c>
      <c r="D9773" s="41" t="s">
        <v>56</v>
      </c>
      <c r="E9773" s="35" t="s">
        <v>174</v>
      </c>
      <c r="F9773" s="46">
        <f>IF(Cadastro_Cargas!$E$15=0,0,IF(Perfil_Area!$D$8=0,0,MIN(Cadastro_Cargas!$E$15,MAX(Cadastro_Cargas!$F$15,Perfil_Area!$D$8*RANDBETWEEN(85,115)/100))))</f>
        <v>0.336</v>
      </c>
    </row>
    <row r="9774" ht="15.0" customHeight="1">
      <c r="A9774" s="45">
        <v>45687.0833333333</v>
      </c>
      <c r="B9774" s="35">
        <v>2.0</v>
      </c>
      <c r="C9774" s="35" t="s">
        <v>128</v>
      </c>
      <c r="D9774" s="36" t="s">
        <v>104</v>
      </c>
      <c r="E9774" s="35" t="s">
        <v>173</v>
      </c>
      <c r="F9774" s="46">
        <f>IF(Cadastro_Cargas!$E$2=0,0,IF(Perfil_Area!$E$9=0,0,MIN(Cadastro_Cargas!$E$2,MAX(Cadastro_Cargas!$F$2,Perfil_Area!$E$9*RANDBETWEEN(85,115)/100))))</f>
        <v>4</v>
      </c>
    </row>
    <row r="9775" ht="15.0" customHeight="1">
      <c r="A9775" s="45">
        <v>45687.0833333333</v>
      </c>
      <c r="B9775" s="35">
        <v>2.0</v>
      </c>
      <c r="C9775" s="35" t="s">
        <v>128</v>
      </c>
      <c r="D9775" s="36" t="s">
        <v>105</v>
      </c>
      <c r="E9775" s="35" t="s">
        <v>173</v>
      </c>
      <c r="F9775" s="46">
        <f>IF(Cadastro_Cargas!$E$3=0,0,IF(Perfil_Area!$E$11=0,0,MIN(Cadastro_Cargas!$E$3,MAX(Cadastro_Cargas!$F$3,Perfil_Area!$E$11*RANDBETWEEN(85,115)/100))))</f>
        <v>0</v>
      </c>
    </row>
    <row r="9776" ht="15.0" customHeight="1">
      <c r="A9776" s="45">
        <v>45687.0833333333</v>
      </c>
      <c r="B9776" s="35">
        <v>2.0</v>
      </c>
      <c r="C9776" s="35" t="s">
        <v>128</v>
      </c>
      <c r="D9776" s="36" t="s">
        <v>106</v>
      </c>
      <c r="E9776" s="35" t="s">
        <v>173</v>
      </c>
      <c r="F9776" s="46">
        <f>IF(Cadastro_Cargas!$E$4=0,0,IF(Perfil_Area!$E$13=0,0,MIN(Cadastro_Cargas!$E$4,MAX(Cadastro_Cargas!$F$4,Perfil_Area!$E$13*RANDBETWEEN(85,115)/100))))</f>
        <v>0</v>
      </c>
    </row>
    <row r="9777" ht="15.0" customHeight="1">
      <c r="A9777" s="45">
        <v>45687.0833333333</v>
      </c>
      <c r="B9777" s="35">
        <v>2.0</v>
      </c>
      <c r="C9777" s="35" t="s">
        <v>128</v>
      </c>
      <c r="D9777" s="36" t="s">
        <v>107</v>
      </c>
      <c r="E9777" s="35" t="s">
        <v>173</v>
      </c>
      <c r="F9777" s="46">
        <f>IF(Cadastro_Cargas!$E$5=0,0,IF(Perfil_Area!$E$15=0,0,MIN(Cadastro_Cargas!$E$5,MAX(Cadastro_Cargas!$F$5,Perfil_Area!$E$15*RANDBETWEEN(85,115)/100))))</f>
        <v>0.2</v>
      </c>
    </row>
    <row r="9778" ht="15.0" customHeight="1">
      <c r="A9778" s="45">
        <v>45687.0833333333</v>
      </c>
      <c r="B9778" s="35">
        <v>2.0</v>
      </c>
      <c r="C9778" s="35" t="s">
        <v>128</v>
      </c>
      <c r="D9778" s="39" t="s">
        <v>31</v>
      </c>
      <c r="E9778" s="35" t="s">
        <v>174</v>
      </c>
      <c r="F9778" s="46">
        <f>IF(Cadastro_Cargas!$E$6=0,0,IF(Perfil_Area!$E$3=0,0,MIN(Cadastro_Cargas!$E$6,MAX(Cadastro_Cargas!$F$6,Perfil_Area!$E$3*RANDBETWEEN(85,115)/100))))</f>
        <v>0.606</v>
      </c>
    </row>
    <row r="9779" ht="15.0" customHeight="1">
      <c r="A9779" s="45">
        <v>45687.0833333333</v>
      </c>
      <c r="B9779" s="35">
        <v>2.0</v>
      </c>
      <c r="C9779" s="35" t="s">
        <v>128</v>
      </c>
      <c r="D9779" s="40" t="s">
        <v>44</v>
      </c>
      <c r="E9779" s="35" t="s">
        <v>174</v>
      </c>
      <c r="F9779" s="46">
        <f>IF(Cadastro_Cargas!$E$7=0,0,IF(Perfil_Area!$E$5=0,0,MIN(Cadastro_Cargas!$E$7,MAX(Cadastro_Cargas!$F$7,Perfil_Area!$E$5*RANDBETWEEN(85,115)/100))))</f>
        <v>0.274</v>
      </c>
    </row>
    <row r="9780" ht="15.0" customHeight="1">
      <c r="A9780" s="45">
        <v>45687.0833333333</v>
      </c>
      <c r="B9780" s="35">
        <v>2.0</v>
      </c>
      <c r="C9780" s="35" t="s">
        <v>128</v>
      </c>
      <c r="D9780" s="41" t="s">
        <v>56</v>
      </c>
      <c r="E9780" s="35" t="s">
        <v>174</v>
      </c>
      <c r="F9780" s="46">
        <f>IF(Cadastro_Cargas!$E$8=0,0,IF(Perfil_Area!$E$7=0,0,MIN(Cadastro_Cargas!$E$8,MAX(Cadastro_Cargas!$F$8,Perfil_Area!$E$7*RANDBETWEEN(85,115)/100))))</f>
        <v>0.176</v>
      </c>
    </row>
    <row r="9781" ht="15.0" customHeight="1">
      <c r="A9781" s="45">
        <v>45687.0833333333</v>
      </c>
      <c r="B9781" s="35">
        <v>2.0</v>
      </c>
      <c r="C9781" s="35" t="s">
        <v>129</v>
      </c>
      <c r="D9781" s="36" t="s">
        <v>104</v>
      </c>
      <c r="E9781" s="35" t="s">
        <v>173</v>
      </c>
      <c r="F9781" s="46">
        <f>IF(Cadastro_Cargas!$E$9=0,0,IF(Perfil_Area!$E$10=0,0,MIN(Cadastro_Cargas!$E$9,MAX(Cadastro_Cargas!$F$9,Perfil_Area!$E$10*RANDBETWEEN(85,115)/100))))</f>
        <v>8</v>
      </c>
    </row>
    <row r="9782" ht="15.0" customHeight="1">
      <c r="A9782" s="45">
        <v>45687.0833333333</v>
      </c>
      <c r="B9782" s="35">
        <v>2.0</v>
      </c>
      <c r="C9782" s="35" t="s">
        <v>129</v>
      </c>
      <c r="D9782" s="36" t="s">
        <v>105</v>
      </c>
      <c r="E9782" s="35" t="s">
        <v>173</v>
      </c>
      <c r="F9782" s="46">
        <f>IF(Cadastro_Cargas!$E$10=0,0,IF(Perfil_Area!$E$12=0,0,MIN(Cadastro_Cargas!$E$10,MAX(Cadastro_Cargas!$F$10,Perfil_Area!$E$12*RANDBETWEEN(85,115)/100))))</f>
        <v>0</v>
      </c>
    </row>
    <row r="9783" ht="15.0" customHeight="1">
      <c r="A9783" s="45">
        <v>45687.0833333333</v>
      </c>
      <c r="B9783" s="35">
        <v>2.0</v>
      </c>
      <c r="C9783" s="35" t="s">
        <v>129</v>
      </c>
      <c r="D9783" s="36" t="s">
        <v>106</v>
      </c>
      <c r="E9783" s="35" t="s">
        <v>173</v>
      </c>
      <c r="F9783" s="46">
        <f>IF(Cadastro_Cargas!$E$11=0,0,IF(Perfil_Area!$E$14=0,0,MIN(Cadastro_Cargas!$E$11,MAX(Cadastro_Cargas!$F$11,Perfil_Area!$E$14*RANDBETWEEN(85,115)/100))))</f>
        <v>2.001129272</v>
      </c>
    </row>
    <row r="9784" ht="15.0" customHeight="1">
      <c r="A9784" s="45">
        <v>45687.0833333333</v>
      </c>
      <c r="B9784" s="35">
        <v>2.0</v>
      </c>
      <c r="C9784" s="35" t="s">
        <v>129</v>
      </c>
      <c r="D9784" s="36" t="s">
        <v>107</v>
      </c>
      <c r="E9784" s="35" t="s">
        <v>173</v>
      </c>
      <c r="F9784" s="46">
        <f>IF(Cadastro_Cargas!$E$12=0,0,IF(Perfil_Area!$E$16=0,0,MIN(Cadastro_Cargas!$E$12,MAX(Cadastro_Cargas!$F$12,Perfil_Area!$E$16*RANDBETWEEN(85,115)/100))))</f>
        <v>0.196</v>
      </c>
    </row>
    <row r="9785" ht="15.0" customHeight="1">
      <c r="A9785" s="45">
        <v>45687.0833333333</v>
      </c>
      <c r="B9785" s="35">
        <v>2.0</v>
      </c>
      <c r="C9785" s="35" t="s">
        <v>129</v>
      </c>
      <c r="D9785" s="39" t="s">
        <v>31</v>
      </c>
      <c r="E9785" s="35" t="s">
        <v>174</v>
      </c>
      <c r="F9785" s="46">
        <f>IF(Cadastro_Cargas!$E$13=0,0,IF(Perfil_Area!$E$4=0,0,MIN(Cadastro_Cargas!$E$13,MAX(Cadastro_Cargas!$F$13,Perfil_Area!$E$4*RANDBETWEEN(85,115)/100))))</f>
        <v>1.1175</v>
      </c>
    </row>
    <row r="9786" ht="15.0" customHeight="1">
      <c r="A9786" s="45">
        <v>45687.0833333333</v>
      </c>
      <c r="B9786" s="35">
        <v>2.0</v>
      </c>
      <c r="C9786" s="35" t="s">
        <v>129</v>
      </c>
      <c r="D9786" s="40" t="s">
        <v>44</v>
      </c>
      <c r="E9786" s="35" t="s">
        <v>174</v>
      </c>
      <c r="F9786" s="46">
        <f>IF(Cadastro_Cargas!$E$14=0,0,IF(Perfil_Area!$E$6=0,0,MIN(Cadastro_Cargas!$E$14,MAX(Cadastro_Cargas!$F$14,Perfil_Area!$E$6*RANDBETWEEN(85,115)/100))))</f>
        <v>0.40582</v>
      </c>
    </row>
    <row r="9787" ht="15.0" customHeight="1">
      <c r="A9787" s="45">
        <v>45687.0833333333</v>
      </c>
      <c r="B9787" s="35">
        <v>2.0</v>
      </c>
      <c r="C9787" s="35" t="s">
        <v>129</v>
      </c>
      <c r="D9787" s="41" t="s">
        <v>56</v>
      </c>
      <c r="E9787" s="35" t="s">
        <v>174</v>
      </c>
      <c r="F9787" s="46">
        <f>IF(Cadastro_Cargas!$E$15=0,0,IF(Perfil_Area!$E$8=0,0,MIN(Cadastro_Cargas!$E$15,MAX(Cadastro_Cargas!$F$15,Perfil_Area!$E$8*RANDBETWEEN(85,115)/100))))</f>
        <v>0.31248</v>
      </c>
    </row>
    <row r="9788" ht="15.0" customHeight="1">
      <c r="A9788" s="45">
        <v>45687.125</v>
      </c>
      <c r="B9788" s="35">
        <v>3.0</v>
      </c>
      <c r="C9788" s="35" t="s">
        <v>128</v>
      </c>
      <c r="D9788" s="36" t="s">
        <v>104</v>
      </c>
      <c r="E9788" s="35" t="s">
        <v>173</v>
      </c>
      <c r="F9788" s="46">
        <f>IF(Cadastro_Cargas!$E$2=0,0,IF(Perfil_Area!$F$9=0,0,MIN(Cadastro_Cargas!$E$2,MAX(Cadastro_Cargas!$F$2,Perfil_Area!$F$9*RANDBETWEEN(85,115)/100))))</f>
        <v>3.44</v>
      </c>
    </row>
    <row r="9789" ht="15.0" customHeight="1">
      <c r="A9789" s="45">
        <v>45687.125</v>
      </c>
      <c r="B9789" s="35">
        <v>3.0</v>
      </c>
      <c r="C9789" s="35" t="s">
        <v>128</v>
      </c>
      <c r="D9789" s="36" t="s">
        <v>105</v>
      </c>
      <c r="E9789" s="35" t="s">
        <v>173</v>
      </c>
      <c r="F9789" s="46">
        <f>IF(Cadastro_Cargas!$E$3=0,0,IF(Perfil_Area!$F$11=0,0,MIN(Cadastro_Cargas!$E$3,MAX(Cadastro_Cargas!$F$3,Perfil_Area!$F$11*RANDBETWEEN(85,115)/100))))</f>
        <v>0</v>
      </c>
    </row>
    <row r="9790" ht="15.0" customHeight="1">
      <c r="A9790" s="45">
        <v>45687.125</v>
      </c>
      <c r="B9790" s="35">
        <v>3.0</v>
      </c>
      <c r="C9790" s="35" t="s">
        <v>128</v>
      </c>
      <c r="D9790" s="36" t="s">
        <v>106</v>
      </c>
      <c r="E9790" s="35" t="s">
        <v>173</v>
      </c>
      <c r="F9790" s="46">
        <f>IF(Cadastro_Cargas!$E$4=0,0,IF(Perfil_Area!$F$13=0,0,MIN(Cadastro_Cargas!$E$4,MAX(Cadastro_Cargas!$F$4,Perfil_Area!$F$13*RANDBETWEEN(85,115)/100))))</f>
        <v>0</v>
      </c>
    </row>
    <row r="9791" ht="15.0" customHeight="1">
      <c r="A9791" s="45">
        <v>45687.125</v>
      </c>
      <c r="B9791" s="35">
        <v>3.0</v>
      </c>
      <c r="C9791" s="35" t="s">
        <v>128</v>
      </c>
      <c r="D9791" s="36" t="s">
        <v>107</v>
      </c>
      <c r="E9791" s="35" t="s">
        <v>173</v>
      </c>
      <c r="F9791" s="46">
        <f>IF(Cadastro_Cargas!$E$5=0,0,IF(Perfil_Area!$F$15=0,0,MIN(Cadastro_Cargas!$E$5,MAX(Cadastro_Cargas!$F$5,Perfil_Area!$F$15*RANDBETWEEN(85,115)/100))))</f>
        <v>0.2</v>
      </c>
    </row>
    <row r="9792" ht="15.0" customHeight="1">
      <c r="A9792" s="45">
        <v>45687.125</v>
      </c>
      <c r="B9792" s="35">
        <v>3.0</v>
      </c>
      <c r="C9792" s="35" t="s">
        <v>128</v>
      </c>
      <c r="D9792" s="39" t="s">
        <v>31</v>
      </c>
      <c r="E9792" s="35" t="s">
        <v>174</v>
      </c>
      <c r="F9792" s="46">
        <f>IF(Cadastro_Cargas!$E$6=0,0,IF(Perfil_Area!$F$3=0,0,MIN(Cadastro_Cargas!$E$6,MAX(Cadastro_Cargas!$F$6,Perfil_Area!$F$3*RANDBETWEEN(85,115)/100))))</f>
        <v>0.606</v>
      </c>
    </row>
    <row r="9793" ht="15.0" customHeight="1">
      <c r="A9793" s="45">
        <v>45687.125</v>
      </c>
      <c r="B9793" s="35">
        <v>3.0</v>
      </c>
      <c r="C9793" s="35" t="s">
        <v>128</v>
      </c>
      <c r="D9793" s="40" t="s">
        <v>44</v>
      </c>
      <c r="E9793" s="35" t="s">
        <v>174</v>
      </c>
      <c r="F9793" s="46">
        <f>IF(Cadastro_Cargas!$E$7=0,0,IF(Perfil_Area!$F$5=0,0,MIN(Cadastro_Cargas!$E$7,MAX(Cadastro_Cargas!$F$7,Perfil_Area!$F$5*RANDBETWEEN(85,115)/100))))</f>
        <v>0.28222</v>
      </c>
    </row>
    <row r="9794" ht="15.0" customHeight="1">
      <c r="A9794" s="45">
        <v>45687.125</v>
      </c>
      <c r="B9794" s="35">
        <v>3.0</v>
      </c>
      <c r="C9794" s="35" t="s">
        <v>128</v>
      </c>
      <c r="D9794" s="41" t="s">
        <v>56</v>
      </c>
      <c r="E9794" s="35" t="s">
        <v>174</v>
      </c>
      <c r="F9794" s="46">
        <f>IF(Cadastro_Cargas!$E$8=0,0,IF(Perfil_Area!$F$7=0,0,MIN(Cadastro_Cargas!$E$8,MAX(Cadastro_Cargas!$F$8,Perfil_Area!$F$7*RANDBETWEEN(85,115)/100))))</f>
        <v>0.176</v>
      </c>
    </row>
    <row r="9795" ht="15.0" customHeight="1">
      <c r="A9795" s="45">
        <v>45687.125</v>
      </c>
      <c r="B9795" s="35">
        <v>3.0</v>
      </c>
      <c r="C9795" s="35" t="s">
        <v>129</v>
      </c>
      <c r="D9795" s="36" t="s">
        <v>104</v>
      </c>
      <c r="E9795" s="35" t="s">
        <v>173</v>
      </c>
      <c r="F9795" s="46">
        <f>IF(Cadastro_Cargas!$E$9=0,0,IF(Perfil_Area!$F$10=0,0,MIN(Cadastro_Cargas!$E$9,MAX(Cadastro_Cargas!$F$9,Perfil_Area!$F$10*RANDBETWEEN(85,115)/100))))</f>
        <v>8</v>
      </c>
    </row>
    <row r="9796" ht="15.0" customHeight="1">
      <c r="A9796" s="45">
        <v>45687.125</v>
      </c>
      <c r="B9796" s="35">
        <v>3.0</v>
      </c>
      <c r="C9796" s="35" t="s">
        <v>129</v>
      </c>
      <c r="D9796" s="36" t="s">
        <v>105</v>
      </c>
      <c r="E9796" s="35" t="s">
        <v>173</v>
      </c>
      <c r="F9796" s="46">
        <f>IF(Cadastro_Cargas!$E$10=0,0,IF(Perfil_Area!$F$12=0,0,MIN(Cadastro_Cargas!$E$10,MAX(Cadastro_Cargas!$F$10,Perfil_Area!$F$12*RANDBETWEEN(85,115)/100))))</f>
        <v>0</v>
      </c>
    </row>
    <row r="9797" ht="15.0" customHeight="1">
      <c r="A9797" s="45">
        <v>45687.125</v>
      </c>
      <c r="B9797" s="35">
        <v>3.0</v>
      </c>
      <c r="C9797" s="35" t="s">
        <v>129</v>
      </c>
      <c r="D9797" s="36" t="s">
        <v>106</v>
      </c>
      <c r="E9797" s="35" t="s">
        <v>173</v>
      </c>
      <c r="F9797" s="46">
        <f>IF(Cadastro_Cargas!$E$11=0,0,IF(Perfil_Area!$F$14=0,0,MIN(Cadastro_Cargas!$E$11,MAX(Cadastro_Cargas!$F$11,Perfil_Area!$F$14*RANDBETWEEN(85,115)/100))))</f>
        <v>2.367013373</v>
      </c>
    </row>
    <row r="9798" ht="15.0" customHeight="1">
      <c r="A9798" s="45">
        <v>45687.125</v>
      </c>
      <c r="B9798" s="35">
        <v>3.0</v>
      </c>
      <c r="C9798" s="35" t="s">
        <v>129</v>
      </c>
      <c r="D9798" s="36" t="s">
        <v>107</v>
      </c>
      <c r="E9798" s="35" t="s">
        <v>173</v>
      </c>
      <c r="F9798" s="46">
        <f>IF(Cadastro_Cargas!$E$12=0,0,IF(Perfil_Area!$F$16=0,0,MIN(Cadastro_Cargas!$E$12,MAX(Cadastro_Cargas!$F$12,Perfil_Area!$F$16*RANDBETWEEN(85,115)/100))))</f>
        <v>0.2</v>
      </c>
    </row>
    <row r="9799" ht="15.0" customHeight="1">
      <c r="A9799" s="45">
        <v>45687.125</v>
      </c>
      <c r="B9799" s="35">
        <v>3.0</v>
      </c>
      <c r="C9799" s="35" t="s">
        <v>129</v>
      </c>
      <c r="D9799" s="39" t="s">
        <v>31</v>
      </c>
      <c r="E9799" s="35" t="s">
        <v>174</v>
      </c>
      <c r="F9799" s="46">
        <f>IF(Cadastro_Cargas!$E$13=0,0,IF(Perfil_Area!$F$4=0,0,MIN(Cadastro_Cargas!$E$13,MAX(Cadastro_Cargas!$F$13,Perfil_Area!$F$4*RANDBETWEEN(85,115)/100))))</f>
        <v>1.1175</v>
      </c>
    </row>
    <row r="9800" ht="15.0" customHeight="1">
      <c r="A9800" s="45">
        <v>45687.125</v>
      </c>
      <c r="B9800" s="35">
        <v>3.0</v>
      </c>
      <c r="C9800" s="35" t="s">
        <v>129</v>
      </c>
      <c r="D9800" s="40" t="s">
        <v>44</v>
      </c>
      <c r="E9800" s="35" t="s">
        <v>174</v>
      </c>
      <c r="F9800" s="46">
        <f>IF(Cadastro_Cargas!$E$14=0,0,IF(Perfil_Area!$F$6=0,0,MIN(Cadastro_Cargas!$E$14,MAX(Cadastro_Cargas!$F$14,Perfil_Area!$F$6*RANDBETWEEN(85,115)/100))))</f>
        <v>0.3546</v>
      </c>
    </row>
    <row r="9801" ht="15.0" customHeight="1">
      <c r="A9801" s="45">
        <v>45687.125</v>
      </c>
      <c r="B9801" s="35">
        <v>3.0</v>
      </c>
      <c r="C9801" s="35" t="s">
        <v>129</v>
      </c>
      <c r="D9801" s="41" t="s">
        <v>56</v>
      </c>
      <c r="E9801" s="35" t="s">
        <v>174</v>
      </c>
      <c r="F9801" s="46">
        <f>IF(Cadastro_Cargas!$E$15=0,0,IF(Perfil_Area!$F$8=0,0,MIN(Cadastro_Cargas!$E$15,MAX(Cadastro_Cargas!$F$15,Perfil_Area!$F$8*RANDBETWEEN(85,115)/100))))</f>
        <v>0.336</v>
      </c>
    </row>
    <row r="9802" ht="15.0" customHeight="1">
      <c r="A9802" s="45">
        <v>45687.1666666667</v>
      </c>
      <c r="B9802" s="35">
        <v>4.0</v>
      </c>
      <c r="C9802" s="35" t="s">
        <v>128</v>
      </c>
      <c r="D9802" s="36" t="s">
        <v>104</v>
      </c>
      <c r="E9802" s="35" t="s">
        <v>173</v>
      </c>
      <c r="F9802" s="46">
        <f>IF(Cadastro_Cargas!$E$2=0,0,IF(Perfil_Area!$G$9=0,0,MIN(Cadastro_Cargas!$E$2,MAX(Cadastro_Cargas!$F$2,Perfil_Area!$G$9*RANDBETWEEN(85,115)/100))))</f>
        <v>4</v>
      </c>
    </row>
    <row r="9803" ht="15.0" customHeight="1">
      <c r="A9803" s="45">
        <v>45687.1666666667</v>
      </c>
      <c r="B9803" s="35">
        <v>4.0</v>
      </c>
      <c r="C9803" s="35" t="s">
        <v>128</v>
      </c>
      <c r="D9803" s="36" t="s">
        <v>105</v>
      </c>
      <c r="E9803" s="35" t="s">
        <v>173</v>
      </c>
      <c r="F9803" s="46">
        <f>IF(Cadastro_Cargas!$E$3=0,0,IF(Perfil_Area!$G$11=0,0,MIN(Cadastro_Cargas!$E$3,MAX(Cadastro_Cargas!$F$3,Perfil_Area!$G$11*RANDBETWEEN(85,115)/100))))</f>
        <v>0</v>
      </c>
    </row>
    <row r="9804" ht="15.0" customHeight="1">
      <c r="A9804" s="45">
        <v>45687.1666666667</v>
      </c>
      <c r="B9804" s="35">
        <v>4.0</v>
      </c>
      <c r="C9804" s="35" t="s">
        <v>128</v>
      </c>
      <c r="D9804" s="36" t="s">
        <v>106</v>
      </c>
      <c r="E9804" s="35" t="s">
        <v>173</v>
      </c>
      <c r="F9804" s="46">
        <f>IF(Cadastro_Cargas!$E$4=0,0,IF(Perfil_Area!$G$13=0,0,MIN(Cadastro_Cargas!$E$4,MAX(Cadastro_Cargas!$F$4,Perfil_Area!$G$13*RANDBETWEEN(85,115)/100))))</f>
        <v>0</v>
      </c>
    </row>
    <row r="9805" ht="15.0" customHeight="1">
      <c r="A9805" s="45">
        <v>45687.1666666667</v>
      </c>
      <c r="B9805" s="35">
        <v>4.0</v>
      </c>
      <c r="C9805" s="35" t="s">
        <v>128</v>
      </c>
      <c r="D9805" s="36" t="s">
        <v>107</v>
      </c>
      <c r="E9805" s="35" t="s">
        <v>173</v>
      </c>
      <c r="F9805" s="46">
        <f>IF(Cadastro_Cargas!$E$5=0,0,IF(Perfil_Area!$G$15=0,0,MIN(Cadastro_Cargas!$E$5,MAX(Cadastro_Cargas!$F$5,Perfil_Area!$G$15*RANDBETWEEN(85,115)/100))))</f>
        <v>0.182</v>
      </c>
    </row>
    <row r="9806" ht="15.0" customHeight="1">
      <c r="A9806" s="45">
        <v>45687.1666666667</v>
      </c>
      <c r="B9806" s="35">
        <v>4.0</v>
      </c>
      <c r="C9806" s="35" t="s">
        <v>128</v>
      </c>
      <c r="D9806" s="39" t="s">
        <v>31</v>
      </c>
      <c r="E9806" s="35" t="s">
        <v>174</v>
      </c>
      <c r="F9806" s="46">
        <f>IF(Cadastro_Cargas!$E$6=0,0,IF(Perfil_Area!$G$3=0,0,MIN(Cadastro_Cargas!$E$6,MAX(Cadastro_Cargas!$F$6,Perfil_Area!$G$3*RANDBETWEEN(85,115)/100))))</f>
        <v>0.606</v>
      </c>
    </row>
    <row r="9807" ht="15.0" customHeight="1">
      <c r="A9807" s="45">
        <v>45687.1666666667</v>
      </c>
      <c r="B9807" s="35">
        <v>4.0</v>
      </c>
      <c r="C9807" s="35" t="s">
        <v>128</v>
      </c>
      <c r="D9807" s="40" t="s">
        <v>44</v>
      </c>
      <c r="E9807" s="35" t="s">
        <v>174</v>
      </c>
      <c r="F9807" s="46">
        <f>IF(Cadastro_Cargas!$E$7=0,0,IF(Perfil_Area!$G$5=0,0,MIN(Cadastro_Cargas!$E$7,MAX(Cadastro_Cargas!$F$7,Perfil_Area!$G$5*RANDBETWEEN(85,115)/100))))</f>
        <v>0.26578</v>
      </c>
    </row>
    <row r="9808" ht="15.0" customHeight="1">
      <c r="A9808" s="45">
        <v>45687.1666666667</v>
      </c>
      <c r="B9808" s="35">
        <v>4.0</v>
      </c>
      <c r="C9808" s="35" t="s">
        <v>128</v>
      </c>
      <c r="D9808" s="41" t="s">
        <v>56</v>
      </c>
      <c r="E9808" s="35" t="s">
        <v>174</v>
      </c>
      <c r="F9808" s="46">
        <f>IF(Cadastro_Cargas!$E$8=0,0,IF(Perfil_Area!$G$7=0,0,MIN(Cadastro_Cargas!$E$8,MAX(Cadastro_Cargas!$F$8,Perfil_Area!$G$7*RANDBETWEEN(85,115)/100))))</f>
        <v>0.176</v>
      </c>
    </row>
    <row r="9809" ht="15.0" customHeight="1">
      <c r="A9809" s="45">
        <v>45687.1666666667</v>
      </c>
      <c r="B9809" s="35">
        <v>4.0</v>
      </c>
      <c r="C9809" s="35" t="s">
        <v>129</v>
      </c>
      <c r="D9809" s="36" t="s">
        <v>104</v>
      </c>
      <c r="E9809" s="35" t="s">
        <v>173</v>
      </c>
      <c r="F9809" s="46">
        <f>IF(Cadastro_Cargas!$E$9=0,0,IF(Perfil_Area!$G$10=0,0,MIN(Cadastro_Cargas!$E$9,MAX(Cadastro_Cargas!$F$9,Perfil_Area!$G$10*RANDBETWEEN(85,115)/100))))</f>
        <v>8</v>
      </c>
    </row>
    <row r="9810" ht="15.0" customHeight="1">
      <c r="A9810" s="45">
        <v>45687.1666666667</v>
      </c>
      <c r="B9810" s="35">
        <v>4.0</v>
      </c>
      <c r="C9810" s="35" t="s">
        <v>129</v>
      </c>
      <c r="D9810" s="36" t="s">
        <v>105</v>
      </c>
      <c r="E9810" s="35" t="s">
        <v>173</v>
      </c>
      <c r="F9810" s="46">
        <f>IF(Cadastro_Cargas!$E$10=0,0,IF(Perfil_Area!$G$12=0,0,MIN(Cadastro_Cargas!$E$10,MAX(Cadastro_Cargas!$F$10,Perfil_Area!$G$12*RANDBETWEEN(85,115)/100))))</f>
        <v>0</v>
      </c>
    </row>
    <row r="9811" ht="15.0" customHeight="1">
      <c r="A9811" s="45">
        <v>45687.1666666667</v>
      </c>
      <c r="B9811" s="35">
        <v>4.0</v>
      </c>
      <c r="C9811" s="35" t="s">
        <v>129</v>
      </c>
      <c r="D9811" s="36" t="s">
        <v>106</v>
      </c>
      <c r="E9811" s="35" t="s">
        <v>173</v>
      </c>
      <c r="F9811" s="46">
        <f>IF(Cadastro_Cargas!$E$11=0,0,IF(Perfil_Area!$G$14=0,0,MIN(Cadastro_Cargas!$E$11,MAX(Cadastro_Cargas!$F$11,Perfil_Area!$G$14*RANDBETWEEN(85,115)/100))))</f>
        <v>2.367013373</v>
      </c>
    </row>
    <row r="9812" ht="15.0" customHeight="1">
      <c r="A9812" s="45">
        <v>45687.1666666667</v>
      </c>
      <c r="B9812" s="35">
        <v>4.0</v>
      </c>
      <c r="C9812" s="35" t="s">
        <v>129</v>
      </c>
      <c r="D9812" s="36" t="s">
        <v>107</v>
      </c>
      <c r="E9812" s="35" t="s">
        <v>173</v>
      </c>
      <c r="F9812" s="46">
        <f>IF(Cadastro_Cargas!$E$12=0,0,IF(Perfil_Area!$G$16=0,0,MIN(Cadastro_Cargas!$E$12,MAX(Cadastro_Cargas!$F$12,Perfil_Area!$G$16*RANDBETWEEN(85,115)/100))))</f>
        <v>0.2</v>
      </c>
    </row>
    <row r="9813" ht="15.0" customHeight="1">
      <c r="A9813" s="45">
        <v>45687.1666666667</v>
      </c>
      <c r="B9813" s="35">
        <v>4.0</v>
      </c>
      <c r="C9813" s="35" t="s">
        <v>129</v>
      </c>
      <c r="D9813" s="39" t="s">
        <v>31</v>
      </c>
      <c r="E9813" s="35" t="s">
        <v>174</v>
      </c>
      <c r="F9813" s="46">
        <f>IF(Cadastro_Cargas!$E$13=0,0,IF(Perfil_Area!$G$4=0,0,MIN(Cadastro_Cargas!$E$13,MAX(Cadastro_Cargas!$F$13,Perfil_Area!$G$4*RANDBETWEEN(85,115)/100))))</f>
        <v>1.1175</v>
      </c>
    </row>
    <row r="9814" ht="15.0" customHeight="1">
      <c r="A9814" s="45">
        <v>45687.1666666667</v>
      </c>
      <c r="B9814" s="35">
        <v>4.0</v>
      </c>
      <c r="C9814" s="35" t="s">
        <v>129</v>
      </c>
      <c r="D9814" s="40" t="s">
        <v>44</v>
      </c>
      <c r="E9814" s="35" t="s">
        <v>174</v>
      </c>
      <c r="F9814" s="46">
        <f>IF(Cadastro_Cargas!$E$14=0,0,IF(Perfil_Area!$G$6=0,0,MIN(Cadastro_Cargas!$E$14,MAX(Cadastro_Cargas!$F$14,Perfil_Area!$G$6*RANDBETWEEN(85,115)/100))))</f>
        <v>0.42158</v>
      </c>
    </row>
    <row r="9815" ht="15.0" customHeight="1">
      <c r="A9815" s="45">
        <v>45687.1666666667</v>
      </c>
      <c r="B9815" s="35">
        <v>4.0</v>
      </c>
      <c r="C9815" s="35" t="s">
        <v>129</v>
      </c>
      <c r="D9815" s="41" t="s">
        <v>56</v>
      </c>
      <c r="E9815" s="35" t="s">
        <v>174</v>
      </c>
      <c r="F9815" s="46">
        <f>IF(Cadastro_Cargas!$E$15=0,0,IF(Perfil_Area!$G$8=0,0,MIN(Cadastro_Cargas!$E$15,MAX(Cadastro_Cargas!$F$15,Perfil_Area!$G$8*RANDBETWEEN(85,115)/100))))</f>
        <v>0.30906</v>
      </c>
    </row>
    <row r="9816" ht="15.0" customHeight="1">
      <c r="A9816" s="45">
        <v>45687.2083333333</v>
      </c>
      <c r="B9816" s="35">
        <v>5.0</v>
      </c>
      <c r="C9816" s="35" t="s">
        <v>128</v>
      </c>
      <c r="D9816" s="36" t="s">
        <v>104</v>
      </c>
      <c r="E9816" s="35" t="s">
        <v>173</v>
      </c>
      <c r="F9816" s="46">
        <f>IF(Cadastro_Cargas!$E$2=0,0,IF(Perfil_Area!$H$9=0,0,MIN(Cadastro_Cargas!$E$2,MAX(Cadastro_Cargas!$F$2,Perfil_Area!$H$9*RANDBETWEEN(85,115)/100))))</f>
        <v>0</v>
      </c>
    </row>
    <row r="9817" ht="15.0" customHeight="1">
      <c r="A9817" s="45">
        <v>45687.2083333333</v>
      </c>
      <c r="B9817" s="35">
        <v>5.0</v>
      </c>
      <c r="C9817" s="35" t="s">
        <v>128</v>
      </c>
      <c r="D9817" s="36" t="s">
        <v>105</v>
      </c>
      <c r="E9817" s="35" t="s">
        <v>173</v>
      </c>
      <c r="F9817" s="46">
        <f>IF(Cadastro_Cargas!$E$3=0,0,IF(Perfil_Area!$H$11=0,0,MIN(Cadastro_Cargas!$E$3,MAX(Cadastro_Cargas!$F$3,Perfil_Area!$H$11*RANDBETWEEN(85,115)/100))))</f>
        <v>0</v>
      </c>
    </row>
    <row r="9818" ht="15.0" customHeight="1">
      <c r="A9818" s="45">
        <v>45687.2083333333</v>
      </c>
      <c r="B9818" s="35">
        <v>5.0</v>
      </c>
      <c r="C9818" s="35" t="s">
        <v>128</v>
      </c>
      <c r="D9818" s="36" t="s">
        <v>106</v>
      </c>
      <c r="E9818" s="35" t="s">
        <v>173</v>
      </c>
      <c r="F9818" s="46">
        <f>IF(Cadastro_Cargas!$E$4=0,0,IF(Perfil_Area!$H$13=0,0,MIN(Cadastro_Cargas!$E$4,MAX(Cadastro_Cargas!$F$4,Perfil_Area!$H$13*RANDBETWEEN(85,115)/100))))</f>
        <v>0</v>
      </c>
    </row>
    <row r="9819" ht="15.0" customHeight="1">
      <c r="A9819" s="45">
        <v>45687.2083333333</v>
      </c>
      <c r="B9819" s="35">
        <v>5.0</v>
      </c>
      <c r="C9819" s="35" t="s">
        <v>128</v>
      </c>
      <c r="D9819" s="36" t="s">
        <v>107</v>
      </c>
      <c r="E9819" s="35" t="s">
        <v>173</v>
      </c>
      <c r="F9819" s="46">
        <f>IF(Cadastro_Cargas!$E$5=0,0,IF(Perfil_Area!$H$15=0,0,MIN(Cadastro_Cargas!$E$5,MAX(Cadastro_Cargas!$F$5,Perfil_Area!$H$15*RANDBETWEEN(85,115)/100))))</f>
        <v>0.2</v>
      </c>
    </row>
    <row r="9820" ht="15.0" customHeight="1">
      <c r="A9820" s="45">
        <v>45687.2083333333</v>
      </c>
      <c r="B9820" s="35">
        <v>5.0</v>
      </c>
      <c r="C9820" s="35" t="s">
        <v>128</v>
      </c>
      <c r="D9820" s="39" t="s">
        <v>31</v>
      </c>
      <c r="E9820" s="35" t="s">
        <v>174</v>
      </c>
      <c r="F9820" s="46">
        <f>IF(Cadastro_Cargas!$E$6=0,0,IF(Perfil_Area!$H$3=0,0,MIN(Cadastro_Cargas!$E$6,MAX(Cadastro_Cargas!$F$6,Perfil_Area!$H$3*RANDBETWEEN(85,115)/100))))</f>
        <v>0.606</v>
      </c>
    </row>
    <row r="9821" ht="15.0" customHeight="1">
      <c r="A9821" s="45">
        <v>45687.2083333333</v>
      </c>
      <c r="B9821" s="35">
        <v>5.0</v>
      </c>
      <c r="C9821" s="35" t="s">
        <v>128</v>
      </c>
      <c r="D9821" s="40" t="s">
        <v>44</v>
      </c>
      <c r="E9821" s="35" t="s">
        <v>174</v>
      </c>
      <c r="F9821" s="46">
        <f>IF(Cadastro_Cargas!$E$7=0,0,IF(Perfil_Area!$H$5=0,0,MIN(Cadastro_Cargas!$E$7,MAX(Cadastro_Cargas!$F$7,Perfil_Area!$H$5*RANDBETWEEN(85,115)/100))))</f>
        <v>0.354</v>
      </c>
    </row>
    <row r="9822" ht="15.0" customHeight="1">
      <c r="A9822" s="45">
        <v>45687.2083333333</v>
      </c>
      <c r="B9822" s="35">
        <v>5.0</v>
      </c>
      <c r="C9822" s="35" t="s">
        <v>128</v>
      </c>
      <c r="D9822" s="41" t="s">
        <v>56</v>
      </c>
      <c r="E9822" s="35" t="s">
        <v>174</v>
      </c>
      <c r="F9822" s="46">
        <f>IF(Cadastro_Cargas!$E$8=0,0,IF(Perfil_Area!$H$7=0,0,MIN(Cadastro_Cargas!$E$8,MAX(Cadastro_Cargas!$F$8,Perfil_Area!$H$7*RANDBETWEEN(85,115)/100))))</f>
        <v>0.1254</v>
      </c>
    </row>
    <row r="9823" ht="15.0" customHeight="1">
      <c r="A9823" s="45">
        <v>45687.2083333333</v>
      </c>
      <c r="B9823" s="35">
        <v>5.0</v>
      </c>
      <c r="C9823" s="35" t="s">
        <v>129</v>
      </c>
      <c r="D9823" s="36" t="s">
        <v>104</v>
      </c>
      <c r="E9823" s="35" t="s">
        <v>173</v>
      </c>
      <c r="F9823" s="46">
        <f>IF(Cadastro_Cargas!$E$9=0,0,IF(Perfil_Area!$H$10=0,0,MIN(Cadastro_Cargas!$E$9,MAX(Cadastro_Cargas!$F$9,Perfil_Area!$H$10*RANDBETWEEN(85,115)/100))))</f>
        <v>0</v>
      </c>
    </row>
    <row r="9824" ht="15.0" customHeight="1">
      <c r="A9824" s="45">
        <v>45687.2083333333</v>
      </c>
      <c r="B9824" s="35">
        <v>5.0</v>
      </c>
      <c r="C9824" s="35" t="s">
        <v>129</v>
      </c>
      <c r="D9824" s="36" t="s">
        <v>105</v>
      </c>
      <c r="E9824" s="35" t="s">
        <v>173</v>
      </c>
      <c r="F9824" s="46">
        <f>IF(Cadastro_Cargas!$E$10=0,0,IF(Perfil_Area!$H$12=0,0,MIN(Cadastro_Cargas!$E$10,MAX(Cadastro_Cargas!$F$10,Perfil_Area!$H$12*RANDBETWEEN(85,115)/100))))</f>
        <v>0</v>
      </c>
    </row>
    <row r="9825" ht="15.0" customHeight="1">
      <c r="A9825" s="45">
        <v>45687.2083333333</v>
      </c>
      <c r="B9825" s="35">
        <v>5.0</v>
      </c>
      <c r="C9825" s="35" t="s">
        <v>129</v>
      </c>
      <c r="D9825" s="36" t="s">
        <v>106</v>
      </c>
      <c r="E9825" s="35" t="s">
        <v>173</v>
      </c>
      <c r="F9825" s="46">
        <f>IF(Cadastro_Cargas!$E$11=0,0,IF(Perfil_Area!$H$14=0,0,MIN(Cadastro_Cargas!$E$11,MAX(Cadastro_Cargas!$F$11,Perfil_Area!$H$14*RANDBETWEEN(85,115)/100))))</f>
        <v>2.117750371</v>
      </c>
    </row>
    <row r="9826" ht="15.0" customHeight="1">
      <c r="A9826" s="45">
        <v>45687.2083333333</v>
      </c>
      <c r="B9826" s="35">
        <v>5.0</v>
      </c>
      <c r="C9826" s="35" t="s">
        <v>129</v>
      </c>
      <c r="D9826" s="36" t="s">
        <v>107</v>
      </c>
      <c r="E9826" s="35" t="s">
        <v>173</v>
      </c>
      <c r="F9826" s="46">
        <f>IF(Cadastro_Cargas!$E$12=0,0,IF(Perfil_Area!$H$16=0,0,MIN(Cadastro_Cargas!$E$12,MAX(Cadastro_Cargas!$F$12,Perfil_Area!$H$16*RANDBETWEEN(85,115)/100))))</f>
        <v>0.184</v>
      </c>
    </row>
    <row r="9827" ht="15.0" customHeight="1">
      <c r="A9827" s="45">
        <v>45687.2083333333</v>
      </c>
      <c r="B9827" s="35">
        <v>5.0</v>
      </c>
      <c r="C9827" s="35" t="s">
        <v>129</v>
      </c>
      <c r="D9827" s="39" t="s">
        <v>31</v>
      </c>
      <c r="E9827" s="35" t="s">
        <v>174</v>
      </c>
      <c r="F9827" s="46">
        <f>IF(Cadastro_Cargas!$E$13=0,0,IF(Perfil_Area!$H$4=0,0,MIN(Cadastro_Cargas!$E$13,MAX(Cadastro_Cargas!$F$13,Perfil_Area!$H$4*RANDBETWEEN(85,115)/100))))</f>
        <v>1.1175</v>
      </c>
    </row>
    <row r="9828" ht="15.0" customHeight="1">
      <c r="A9828" s="45">
        <v>45687.2083333333</v>
      </c>
      <c r="B9828" s="35">
        <v>5.0</v>
      </c>
      <c r="C9828" s="35" t="s">
        <v>129</v>
      </c>
      <c r="D9828" s="40" t="s">
        <v>44</v>
      </c>
      <c r="E9828" s="35" t="s">
        <v>174</v>
      </c>
      <c r="F9828" s="46">
        <f>IF(Cadastro_Cargas!$E$14=0,0,IF(Perfil_Area!$H$6=0,0,MIN(Cadastro_Cargas!$E$14,MAX(Cadastro_Cargas!$F$14,Perfil_Area!$H$6*RANDBETWEEN(85,115)/100))))</f>
        <v>0.514</v>
      </c>
    </row>
    <row r="9829" ht="15.0" customHeight="1">
      <c r="A9829" s="45">
        <v>45687.2083333333</v>
      </c>
      <c r="B9829" s="35">
        <v>5.0</v>
      </c>
      <c r="C9829" s="35" t="s">
        <v>129</v>
      </c>
      <c r="D9829" s="41" t="s">
        <v>56</v>
      </c>
      <c r="E9829" s="35" t="s">
        <v>174</v>
      </c>
      <c r="F9829" s="46">
        <f>IF(Cadastro_Cargas!$E$15=0,0,IF(Perfil_Area!$H$8=0,0,MIN(Cadastro_Cargas!$E$15,MAX(Cadastro_Cargas!$F$15,Perfil_Area!$H$8*RANDBETWEEN(85,115)/100))))</f>
        <v>0.22422</v>
      </c>
    </row>
    <row r="9830" ht="15.0" customHeight="1">
      <c r="A9830" s="45">
        <v>45687.25</v>
      </c>
      <c r="B9830" s="35">
        <v>6.0</v>
      </c>
      <c r="C9830" s="35" t="s">
        <v>128</v>
      </c>
      <c r="D9830" s="36" t="s">
        <v>104</v>
      </c>
      <c r="E9830" s="35" t="s">
        <v>173</v>
      </c>
      <c r="F9830" s="46">
        <f>IF(Cadastro_Cargas!$E$2=0,0,IF(Perfil_Area!$I$9=0,0,MIN(Cadastro_Cargas!$E$2,MAX(Cadastro_Cargas!$F$2,Perfil_Area!$I$9*RANDBETWEEN(85,115)/100))))</f>
        <v>0</v>
      </c>
    </row>
    <row r="9831" ht="15.0" customHeight="1">
      <c r="A9831" s="45">
        <v>45687.25</v>
      </c>
      <c r="B9831" s="35">
        <v>6.0</v>
      </c>
      <c r="C9831" s="35" t="s">
        <v>128</v>
      </c>
      <c r="D9831" s="36" t="s">
        <v>105</v>
      </c>
      <c r="E9831" s="35" t="s">
        <v>173</v>
      </c>
      <c r="F9831" s="46">
        <f>IF(Cadastro_Cargas!$E$3=0,0,IF(Perfil_Area!$I$11=0,0,MIN(Cadastro_Cargas!$E$3,MAX(Cadastro_Cargas!$F$3,Perfil_Area!$I$11*RANDBETWEEN(85,115)/100))))</f>
        <v>0</v>
      </c>
    </row>
    <row r="9832" ht="15.0" customHeight="1">
      <c r="A9832" s="45">
        <v>45687.25</v>
      </c>
      <c r="B9832" s="35">
        <v>6.0</v>
      </c>
      <c r="C9832" s="35" t="s">
        <v>128</v>
      </c>
      <c r="D9832" s="36" t="s">
        <v>106</v>
      </c>
      <c r="E9832" s="35" t="s">
        <v>173</v>
      </c>
      <c r="F9832" s="46">
        <f>IF(Cadastro_Cargas!$E$4=0,0,IF(Perfil_Area!$I$13=0,0,MIN(Cadastro_Cargas!$E$4,MAX(Cadastro_Cargas!$F$4,Perfil_Area!$I$13*RANDBETWEEN(85,115)/100))))</f>
        <v>0</v>
      </c>
    </row>
    <row r="9833" ht="15.0" customHeight="1">
      <c r="A9833" s="45">
        <v>45687.25</v>
      </c>
      <c r="B9833" s="35">
        <v>6.0</v>
      </c>
      <c r="C9833" s="35" t="s">
        <v>128</v>
      </c>
      <c r="D9833" s="36" t="s">
        <v>107</v>
      </c>
      <c r="E9833" s="35" t="s">
        <v>173</v>
      </c>
      <c r="F9833" s="46">
        <f>IF(Cadastro_Cargas!$E$5=0,0,IF(Perfil_Area!$I$15=0,0,MIN(Cadastro_Cargas!$E$5,MAX(Cadastro_Cargas!$F$5,Perfil_Area!$I$15*RANDBETWEEN(85,115)/100))))</f>
        <v>0.2</v>
      </c>
    </row>
    <row r="9834" ht="15.0" customHeight="1">
      <c r="A9834" s="45">
        <v>45687.25</v>
      </c>
      <c r="B9834" s="35">
        <v>6.0</v>
      </c>
      <c r="C9834" s="35" t="s">
        <v>128</v>
      </c>
      <c r="D9834" s="39" t="s">
        <v>31</v>
      </c>
      <c r="E9834" s="35" t="s">
        <v>174</v>
      </c>
      <c r="F9834" s="46">
        <f>IF(Cadastro_Cargas!$E$6=0,0,IF(Perfil_Area!$I$3=0,0,MIN(Cadastro_Cargas!$E$6,MAX(Cadastro_Cargas!$F$6,Perfil_Area!$I$3*RANDBETWEEN(85,115)/100))))</f>
        <v>0.606</v>
      </c>
    </row>
    <row r="9835" ht="15.0" customHeight="1">
      <c r="A9835" s="45">
        <v>45687.25</v>
      </c>
      <c r="B9835" s="35">
        <v>6.0</v>
      </c>
      <c r="C9835" s="35" t="s">
        <v>128</v>
      </c>
      <c r="D9835" s="40" t="s">
        <v>44</v>
      </c>
      <c r="E9835" s="35" t="s">
        <v>174</v>
      </c>
      <c r="F9835" s="46">
        <f>IF(Cadastro_Cargas!$E$7=0,0,IF(Perfil_Area!$I$5=0,0,MIN(Cadastro_Cargas!$E$7,MAX(Cadastro_Cargas!$F$7,Perfil_Area!$I$5*RANDBETWEEN(85,115)/100))))</f>
        <v>0.354</v>
      </c>
    </row>
    <row r="9836" ht="15.0" customHeight="1">
      <c r="A9836" s="45">
        <v>45687.25</v>
      </c>
      <c r="B9836" s="35">
        <v>6.0</v>
      </c>
      <c r="C9836" s="35" t="s">
        <v>128</v>
      </c>
      <c r="D9836" s="41" t="s">
        <v>56</v>
      </c>
      <c r="E9836" s="35" t="s">
        <v>174</v>
      </c>
      <c r="F9836" s="46">
        <f>IF(Cadastro_Cargas!$E$8=0,0,IF(Perfil_Area!$I$7=0,0,MIN(Cadastro_Cargas!$E$8,MAX(Cadastro_Cargas!$F$8,Perfil_Area!$I$7*RANDBETWEEN(85,115)/100))))</f>
        <v>0.0528</v>
      </c>
    </row>
    <row r="9837" ht="15.0" customHeight="1">
      <c r="A9837" s="45">
        <v>45687.25</v>
      </c>
      <c r="B9837" s="35">
        <v>6.0</v>
      </c>
      <c r="C9837" s="35" t="s">
        <v>129</v>
      </c>
      <c r="D9837" s="36" t="s">
        <v>104</v>
      </c>
      <c r="E9837" s="35" t="s">
        <v>173</v>
      </c>
      <c r="F9837" s="46">
        <f>IF(Cadastro_Cargas!$E$9=0,0,IF(Perfil_Area!$I$10=0,0,MIN(Cadastro_Cargas!$E$9,MAX(Cadastro_Cargas!$F$9,Perfil_Area!$I$10*RANDBETWEEN(85,115)/100))))</f>
        <v>0</v>
      </c>
    </row>
    <row r="9838" ht="15.0" customHeight="1">
      <c r="A9838" s="45">
        <v>45687.25</v>
      </c>
      <c r="B9838" s="35">
        <v>6.0</v>
      </c>
      <c r="C9838" s="35" t="s">
        <v>129</v>
      </c>
      <c r="D9838" s="36" t="s">
        <v>105</v>
      </c>
      <c r="E9838" s="35" t="s">
        <v>173</v>
      </c>
      <c r="F9838" s="46">
        <f>IF(Cadastro_Cargas!$E$10=0,0,IF(Perfil_Area!$I$12=0,0,MIN(Cadastro_Cargas!$E$10,MAX(Cadastro_Cargas!$F$10,Perfil_Area!$I$12*RANDBETWEEN(85,115)/100))))</f>
        <v>0</v>
      </c>
    </row>
    <row r="9839" ht="15.0" customHeight="1">
      <c r="A9839" s="45">
        <v>45687.25</v>
      </c>
      <c r="B9839" s="35">
        <v>6.0</v>
      </c>
      <c r="C9839" s="35" t="s">
        <v>129</v>
      </c>
      <c r="D9839" s="36" t="s">
        <v>106</v>
      </c>
      <c r="E9839" s="35" t="s">
        <v>173</v>
      </c>
      <c r="F9839" s="46">
        <f>IF(Cadastro_Cargas!$E$11=0,0,IF(Perfil_Area!$I$14=0,0,MIN(Cadastro_Cargas!$E$11,MAX(Cadastro_Cargas!$F$11,Perfil_Area!$I$14*RANDBETWEEN(85,115)/100))))</f>
        <v>2.092359584</v>
      </c>
    </row>
    <row r="9840" ht="15.0" customHeight="1">
      <c r="A9840" s="45">
        <v>45687.25</v>
      </c>
      <c r="B9840" s="35">
        <v>6.0</v>
      </c>
      <c r="C9840" s="35" t="s">
        <v>129</v>
      </c>
      <c r="D9840" s="36" t="s">
        <v>107</v>
      </c>
      <c r="E9840" s="35" t="s">
        <v>173</v>
      </c>
      <c r="F9840" s="46">
        <f>IF(Cadastro_Cargas!$E$12=0,0,IF(Perfil_Area!$I$16=0,0,MIN(Cadastro_Cargas!$E$12,MAX(Cadastro_Cargas!$F$12,Perfil_Area!$I$16*RANDBETWEEN(85,115)/100))))</f>
        <v>0.196</v>
      </c>
    </row>
    <row r="9841" ht="15.0" customHeight="1">
      <c r="A9841" s="45">
        <v>45687.25</v>
      </c>
      <c r="B9841" s="35">
        <v>6.0</v>
      </c>
      <c r="C9841" s="35" t="s">
        <v>129</v>
      </c>
      <c r="D9841" s="39" t="s">
        <v>31</v>
      </c>
      <c r="E9841" s="35" t="s">
        <v>174</v>
      </c>
      <c r="F9841" s="46">
        <f>IF(Cadastro_Cargas!$E$13=0,0,IF(Perfil_Area!$I$4=0,0,MIN(Cadastro_Cargas!$E$13,MAX(Cadastro_Cargas!$F$13,Perfil_Area!$I$4*RANDBETWEEN(85,115)/100))))</f>
        <v>1.1175</v>
      </c>
    </row>
    <row r="9842" ht="15.0" customHeight="1">
      <c r="A9842" s="45">
        <v>45687.25</v>
      </c>
      <c r="B9842" s="35">
        <v>6.0</v>
      </c>
      <c r="C9842" s="35" t="s">
        <v>129</v>
      </c>
      <c r="D9842" s="40" t="s">
        <v>44</v>
      </c>
      <c r="E9842" s="35" t="s">
        <v>174</v>
      </c>
      <c r="F9842" s="46">
        <f>IF(Cadastro_Cargas!$E$14=0,0,IF(Perfil_Area!$I$6=0,0,MIN(Cadastro_Cargas!$E$14,MAX(Cadastro_Cargas!$F$14,Perfil_Area!$I$6*RANDBETWEEN(85,115)/100))))</f>
        <v>0.514</v>
      </c>
    </row>
    <row r="9843" ht="15.0" customHeight="1">
      <c r="A9843" s="45">
        <v>45687.25</v>
      </c>
      <c r="B9843" s="35">
        <v>6.0</v>
      </c>
      <c r="C9843" s="35" t="s">
        <v>129</v>
      </c>
      <c r="D9843" s="41" t="s">
        <v>56</v>
      </c>
      <c r="E9843" s="35" t="s">
        <v>174</v>
      </c>
      <c r="F9843" s="46">
        <f>IF(Cadastro_Cargas!$E$15=0,0,IF(Perfil_Area!$I$8=0,0,MIN(Cadastro_Cargas!$E$15,MAX(Cadastro_Cargas!$F$15,Perfil_Area!$I$8*RANDBETWEEN(85,115)/100))))</f>
        <v>0.10944</v>
      </c>
    </row>
    <row r="9844" ht="15.0" customHeight="1">
      <c r="A9844" s="45">
        <v>45687.2916666667</v>
      </c>
      <c r="B9844" s="35">
        <v>7.0</v>
      </c>
      <c r="C9844" s="35" t="s">
        <v>128</v>
      </c>
      <c r="D9844" s="36" t="s">
        <v>104</v>
      </c>
      <c r="E9844" s="35" t="s">
        <v>173</v>
      </c>
      <c r="F9844" s="46">
        <f>IF(Cadastro_Cargas!$E$2=0,0,IF(Perfil_Area!$J$9=0,0,MIN(Cadastro_Cargas!$E$2,MAX(Cadastro_Cargas!$F$2,Perfil_Area!$J$9*RANDBETWEEN(85,115)/100))))</f>
        <v>0</v>
      </c>
    </row>
    <row r="9845" ht="15.0" customHeight="1">
      <c r="A9845" s="45">
        <v>45687.2916666667</v>
      </c>
      <c r="B9845" s="35">
        <v>7.0</v>
      </c>
      <c r="C9845" s="35" t="s">
        <v>128</v>
      </c>
      <c r="D9845" s="36" t="s">
        <v>105</v>
      </c>
      <c r="E9845" s="35" t="s">
        <v>173</v>
      </c>
      <c r="F9845" s="46">
        <f>IF(Cadastro_Cargas!$E$3=0,0,IF(Perfil_Area!$J$11=0,0,MIN(Cadastro_Cargas!$E$3,MAX(Cadastro_Cargas!$F$3,Perfil_Area!$J$11*RANDBETWEEN(85,115)/100))))</f>
        <v>0</v>
      </c>
    </row>
    <row r="9846" ht="15.0" customHeight="1">
      <c r="A9846" s="45">
        <v>45687.2916666667</v>
      </c>
      <c r="B9846" s="35">
        <v>7.0</v>
      </c>
      <c r="C9846" s="35" t="s">
        <v>128</v>
      </c>
      <c r="D9846" s="36" t="s">
        <v>106</v>
      </c>
      <c r="E9846" s="35" t="s">
        <v>173</v>
      </c>
      <c r="F9846" s="46">
        <f>IF(Cadastro_Cargas!$E$4=0,0,IF(Perfil_Area!$J$13=0,0,MIN(Cadastro_Cargas!$E$4,MAX(Cadastro_Cargas!$F$4,Perfil_Area!$J$13*RANDBETWEEN(85,115)/100))))</f>
        <v>0</v>
      </c>
    </row>
    <row r="9847" ht="15.0" customHeight="1">
      <c r="A9847" s="45">
        <v>45687.2916666667</v>
      </c>
      <c r="B9847" s="35">
        <v>7.0</v>
      </c>
      <c r="C9847" s="35" t="s">
        <v>128</v>
      </c>
      <c r="D9847" s="36" t="s">
        <v>107</v>
      </c>
      <c r="E9847" s="35" t="s">
        <v>173</v>
      </c>
      <c r="F9847" s="46">
        <f>IF(Cadastro_Cargas!$E$5=0,0,IF(Perfil_Area!$J$15=0,0,MIN(Cadastro_Cargas!$E$5,MAX(Cadastro_Cargas!$F$5,Perfil_Area!$J$15*RANDBETWEEN(85,115)/100))))</f>
        <v>0.194</v>
      </c>
    </row>
    <row r="9848" ht="15.0" customHeight="1">
      <c r="A9848" s="45">
        <v>45687.2916666667</v>
      </c>
      <c r="B9848" s="35">
        <v>7.0</v>
      </c>
      <c r="C9848" s="35" t="s">
        <v>128</v>
      </c>
      <c r="D9848" s="39" t="s">
        <v>31</v>
      </c>
      <c r="E9848" s="35" t="s">
        <v>174</v>
      </c>
      <c r="F9848" s="46">
        <f>IF(Cadastro_Cargas!$E$6=0,0,IF(Perfil_Area!$J$3=0,0,MIN(Cadastro_Cargas!$E$6,MAX(Cadastro_Cargas!$F$6,Perfil_Area!$J$3*RANDBETWEEN(85,115)/100))))</f>
        <v>0.606</v>
      </c>
    </row>
    <row r="9849" ht="15.0" customHeight="1">
      <c r="A9849" s="45">
        <v>45687.2916666667</v>
      </c>
      <c r="B9849" s="35">
        <v>7.0</v>
      </c>
      <c r="C9849" s="35" t="s">
        <v>128</v>
      </c>
      <c r="D9849" s="40" t="s">
        <v>44</v>
      </c>
      <c r="E9849" s="35" t="s">
        <v>174</v>
      </c>
      <c r="F9849" s="46">
        <f>IF(Cadastro_Cargas!$E$7=0,0,IF(Perfil_Area!$J$5=0,0,MIN(Cadastro_Cargas!$E$7,MAX(Cadastro_Cargas!$F$7,Perfil_Area!$J$5*RANDBETWEEN(85,115)/100))))</f>
        <v>0.354</v>
      </c>
    </row>
    <row r="9850" ht="15.0" customHeight="1">
      <c r="A9850" s="45">
        <v>45687.2916666667</v>
      </c>
      <c r="B9850" s="35">
        <v>7.0</v>
      </c>
      <c r="C9850" s="35" t="s">
        <v>128</v>
      </c>
      <c r="D9850" s="41" t="s">
        <v>56</v>
      </c>
      <c r="E9850" s="35" t="s">
        <v>174</v>
      </c>
      <c r="F9850" s="46">
        <f>IF(Cadastro_Cargas!$E$8=0,0,IF(Perfil_Area!$J$7=0,0,MIN(Cadastro_Cargas!$E$8,MAX(Cadastro_Cargas!$F$8,Perfil_Area!$J$7*RANDBETWEEN(85,115)/100))))</f>
        <v>0</v>
      </c>
    </row>
    <row r="9851" ht="15.0" customHeight="1">
      <c r="A9851" s="45">
        <v>45687.2916666667</v>
      </c>
      <c r="B9851" s="35">
        <v>7.0</v>
      </c>
      <c r="C9851" s="35" t="s">
        <v>129</v>
      </c>
      <c r="D9851" s="36" t="s">
        <v>104</v>
      </c>
      <c r="E9851" s="35" t="s">
        <v>173</v>
      </c>
      <c r="F9851" s="46">
        <f>IF(Cadastro_Cargas!$E$9=0,0,IF(Perfil_Area!$J$10=0,0,MIN(Cadastro_Cargas!$E$9,MAX(Cadastro_Cargas!$F$9,Perfil_Area!$J$10*RANDBETWEEN(85,115)/100))))</f>
        <v>0</v>
      </c>
    </row>
    <row r="9852" ht="15.0" customHeight="1">
      <c r="A9852" s="45">
        <v>45687.2916666667</v>
      </c>
      <c r="B9852" s="35">
        <v>7.0</v>
      </c>
      <c r="C9852" s="35" t="s">
        <v>129</v>
      </c>
      <c r="D9852" s="36" t="s">
        <v>105</v>
      </c>
      <c r="E9852" s="35" t="s">
        <v>173</v>
      </c>
      <c r="F9852" s="46">
        <f>IF(Cadastro_Cargas!$E$10=0,0,IF(Perfil_Area!$J$12=0,0,MIN(Cadastro_Cargas!$E$10,MAX(Cadastro_Cargas!$F$10,Perfil_Area!$J$12*RANDBETWEEN(85,115)/100))))</f>
        <v>16.544</v>
      </c>
    </row>
    <row r="9853" ht="15.0" customHeight="1">
      <c r="A9853" s="45">
        <v>45687.2916666667</v>
      </c>
      <c r="B9853" s="35">
        <v>7.0</v>
      </c>
      <c r="C9853" s="35" t="s">
        <v>129</v>
      </c>
      <c r="D9853" s="36" t="s">
        <v>106</v>
      </c>
      <c r="E9853" s="35" t="s">
        <v>173</v>
      </c>
      <c r="F9853" s="46">
        <f>IF(Cadastro_Cargas!$E$11=0,0,IF(Perfil_Area!$J$14=0,0,MIN(Cadastro_Cargas!$E$11,MAX(Cadastro_Cargas!$F$11,Perfil_Area!$J$14*RANDBETWEEN(85,115)/100))))</f>
        <v>2.219268945</v>
      </c>
    </row>
    <row r="9854" ht="15.0" customHeight="1">
      <c r="A9854" s="45">
        <v>45687.2916666667</v>
      </c>
      <c r="B9854" s="35">
        <v>7.0</v>
      </c>
      <c r="C9854" s="35" t="s">
        <v>129</v>
      </c>
      <c r="D9854" s="36" t="s">
        <v>107</v>
      </c>
      <c r="E9854" s="35" t="s">
        <v>173</v>
      </c>
      <c r="F9854" s="46">
        <f>IF(Cadastro_Cargas!$E$12=0,0,IF(Perfil_Area!$J$16=0,0,MIN(Cadastro_Cargas!$E$12,MAX(Cadastro_Cargas!$F$12,Perfil_Area!$J$16*RANDBETWEEN(85,115)/100))))</f>
        <v>0.174</v>
      </c>
    </row>
    <row r="9855" ht="15.0" customHeight="1">
      <c r="A9855" s="45">
        <v>45687.2916666667</v>
      </c>
      <c r="B9855" s="35">
        <v>7.0</v>
      </c>
      <c r="C9855" s="35" t="s">
        <v>129</v>
      </c>
      <c r="D9855" s="39" t="s">
        <v>31</v>
      </c>
      <c r="E9855" s="35" t="s">
        <v>174</v>
      </c>
      <c r="F9855" s="46">
        <f>IF(Cadastro_Cargas!$E$13=0,0,IF(Perfil_Area!$J$4=0,0,MIN(Cadastro_Cargas!$E$13,MAX(Cadastro_Cargas!$F$13,Perfil_Area!$J$4*RANDBETWEEN(85,115)/100))))</f>
        <v>1.1175</v>
      </c>
    </row>
    <row r="9856" ht="15.0" customHeight="1">
      <c r="A9856" s="45">
        <v>45687.2916666667</v>
      </c>
      <c r="B9856" s="35">
        <v>7.0</v>
      </c>
      <c r="C9856" s="35" t="s">
        <v>129</v>
      </c>
      <c r="D9856" s="40" t="s">
        <v>44</v>
      </c>
      <c r="E9856" s="35" t="s">
        <v>174</v>
      </c>
      <c r="F9856" s="46">
        <f>IF(Cadastro_Cargas!$E$14=0,0,IF(Perfil_Area!$J$6=0,0,MIN(Cadastro_Cargas!$E$14,MAX(Cadastro_Cargas!$F$14,Perfil_Area!$J$6*RANDBETWEEN(85,115)/100))))</f>
        <v>0.514</v>
      </c>
    </row>
    <row r="9857" ht="15.0" customHeight="1">
      <c r="A9857" s="45">
        <v>45687.2916666667</v>
      </c>
      <c r="B9857" s="35">
        <v>7.0</v>
      </c>
      <c r="C9857" s="35" t="s">
        <v>129</v>
      </c>
      <c r="D9857" s="41" t="s">
        <v>56</v>
      </c>
      <c r="E9857" s="35" t="s">
        <v>174</v>
      </c>
      <c r="F9857" s="46">
        <f>IF(Cadastro_Cargas!$E$15=0,0,IF(Perfil_Area!$J$8=0,0,MIN(Cadastro_Cargas!$E$15,MAX(Cadastro_Cargas!$F$15,Perfil_Area!$J$8*RANDBETWEEN(85,115)/100))))</f>
        <v>0</v>
      </c>
    </row>
    <row r="9858" ht="15.0" customHeight="1">
      <c r="A9858" s="45">
        <v>45687.3333333333</v>
      </c>
      <c r="B9858" s="35">
        <v>8.0</v>
      </c>
      <c r="C9858" s="35" t="s">
        <v>128</v>
      </c>
      <c r="D9858" s="36" t="s">
        <v>104</v>
      </c>
      <c r="E9858" s="35" t="s">
        <v>173</v>
      </c>
      <c r="F9858" s="46">
        <f>IF(Cadastro_Cargas!$E$2=0,0,IF(Perfil_Area!$K$9=0,0,MIN(Cadastro_Cargas!$E$2,MAX(Cadastro_Cargas!$F$2,Perfil_Area!$K$9*RANDBETWEEN(85,115)/100))))</f>
        <v>0</v>
      </c>
    </row>
    <row r="9859" ht="15.0" customHeight="1">
      <c r="A9859" s="45">
        <v>45687.3333333333</v>
      </c>
      <c r="B9859" s="35">
        <v>8.0</v>
      </c>
      <c r="C9859" s="35" t="s">
        <v>128</v>
      </c>
      <c r="D9859" s="36" t="s">
        <v>105</v>
      </c>
      <c r="E9859" s="35" t="s">
        <v>173</v>
      </c>
      <c r="F9859" s="46">
        <f>IF(Cadastro_Cargas!$E$3=0,0,IF(Perfil_Area!$K$11=0,0,MIN(Cadastro_Cargas!$E$3,MAX(Cadastro_Cargas!$F$3,Perfil_Area!$K$11*RANDBETWEEN(85,115)/100))))</f>
        <v>0</v>
      </c>
    </row>
    <row r="9860" ht="15.0" customHeight="1">
      <c r="A9860" s="45">
        <v>45687.3333333333</v>
      </c>
      <c r="B9860" s="35">
        <v>8.0</v>
      </c>
      <c r="C9860" s="35" t="s">
        <v>128</v>
      </c>
      <c r="D9860" s="36" t="s">
        <v>106</v>
      </c>
      <c r="E9860" s="35" t="s">
        <v>173</v>
      </c>
      <c r="F9860" s="46">
        <f>IF(Cadastro_Cargas!$E$4=0,0,IF(Perfil_Area!$K$13=0,0,MIN(Cadastro_Cargas!$E$4,MAX(Cadastro_Cargas!$F$4,Perfil_Area!$K$13*RANDBETWEEN(85,115)/100))))</f>
        <v>0</v>
      </c>
    </row>
    <row r="9861" ht="15.0" customHeight="1">
      <c r="A9861" s="45">
        <v>45687.3333333333</v>
      </c>
      <c r="B9861" s="35">
        <v>8.0</v>
      </c>
      <c r="C9861" s="35" t="s">
        <v>128</v>
      </c>
      <c r="D9861" s="36" t="s">
        <v>107</v>
      </c>
      <c r="E9861" s="35" t="s">
        <v>173</v>
      </c>
      <c r="F9861" s="46">
        <f>IF(Cadastro_Cargas!$E$5=0,0,IF(Perfil_Area!$K$15=0,0,MIN(Cadastro_Cargas!$E$5,MAX(Cadastro_Cargas!$F$5,Perfil_Area!$K$15*RANDBETWEEN(85,115)/100))))</f>
        <v>0.172</v>
      </c>
    </row>
    <row r="9862" ht="15.0" customHeight="1">
      <c r="A9862" s="45">
        <v>45687.3333333333</v>
      </c>
      <c r="B9862" s="35">
        <v>8.0</v>
      </c>
      <c r="C9862" s="35" t="s">
        <v>128</v>
      </c>
      <c r="D9862" s="39" t="s">
        <v>31</v>
      </c>
      <c r="E9862" s="35" t="s">
        <v>174</v>
      </c>
      <c r="F9862" s="46">
        <f>IF(Cadastro_Cargas!$E$6=0,0,IF(Perfil_Area!$K$3=0,0,MIN(Cadastro_Cargas!$E$6,MAX(Cadastro_Cargas!$F$6,Perfil_Area!$K$3*RANDBETWEEN(85,115)/100))))</f>
        <v>0.9646</v>
      </c>
    </row>
    <row r="9863" ht="15.0" customHeight="1">
      <c r="A9863" s="45">
        <v>45687.3333333333</v>
      </c>
      <c r="B9863" s="35">
        <v>8.0</v>
      </c>
      <c r="C9863" s="35" t="s">
        <v>128</v>
      </c>
      <c r="D9863" s="40" t="s">
        <v>44</v>
      </c>
      <c r="E9863" s="35" t="s">
        <v>174</v>
      </c>
      <c r="F9863" s="46">
        <f>IF(Cadastro_Cargas!$E$7=0,0,IF(Perfil_Area!$K$5=0,0,MIN(Cadastro_Cargas!$E$7,MAX(Cadastro_Cargas!$F$7,Perfil_Area!$K$5*RANDBETWEEN(85,115)/100))))</f>
        <v>0.354</v>
      </c>
    </row>
    <row r="9864" ht="15.0" customHeight="1">
      <c r="A9864" s="45">
        <v>45687.3333333333</v>
      </c>
      <c r="B9864" s="35">
        <v>8.0</v>
      </c>
      <c r="C9864" s="35" t="s">
        <v>128</v>
      </c>
      <c r="D9864" s="41" t="s">
        <v>56</v>
      </c>
      <c r="E9864" s="35" t="s">
        <v>174</v>
      </c>
      <c r="F9864" s="46">
        <f>IF(Cadastro_Cargas!$E$8=0,0,IF(Perfil_Area!$K$7=0,0,MIN(Cadastro_Cargas!$E$8,MAX(Cadastro_Cargas!$F$8,Perfil_Area!$K$7*RANDBETWEEN(85,115)/100))))</f>
        <v>0</v>
      </c>
    </row>
    <row r="9865" ht="15.0" customHeight="1">
      <c r="A9865" s="45">
        <v>45687.3333333333</v>
      </c>
      <c r="B9865" s="35">
        <v>8.0</v>
      </c>
      <c r="C9865" s="35" t="s">
        <v>129</v>
      </c>
      <c r="D9865" s="36" t="s">
        <v>104</v>
      </c>
      <c r="E9865" s="35" t="s">
        <v>173</v>
      </c>
      <c r="F9865" s="46">
        <f>IF(Cadastro_Cargas!$E$9=0,0,IF(Perfil_Area!$K$10=0,0,MIN(Cadastro_Cargas!$E$9,MAX(Cadastro_Cargas!$F$9,Perfil_Area!$K$10*RANDBETWEEN(85,115)/100))))</f>
        <v>0</v>
      </c>
    </row>
    <row r="9866" ht="15.0" customHeight="1">
      <c r="A9866" s="45">
        <v>45687.3333333333</v>
      </c>
      <c r="B9866" s="35">
        <v>8.0</v>
      </c>
      <c r="C9866" s="35" t="s">
        <v>129</v>
      </c>
      <c r="D9866" s="36" t="s">
        <v>105</v>
      </c>
      <c r="E9866" s="35" t="s">
        <v>173</v>
      </c>
      <c r="F9866" s="46">
        <f>IF(Cadastro_Cargas!$E$10=0,0,IF(Perfil_Area!$K$12=0,0,MIN(Cadastro_Cargas!$E$10,MAX(Cadastro_Cargas!$F$10,Perfil_Area!$K$12*RANDBETWEEN(85,115)/100))))</f>
        <v>15.84</v>
      </c>
    </row>
    <row r="9867" ht="15.0" customHeight="1">
      <c r="A9867" s="45">
        <v>45687.3333333333</v>
      </c>
      <c r="B9867" s="35">
        <v>8.0</v>
      </c>
      <c r="C9867" s="35" t="s">
        <v>129</v>
      </c>
      <c r="D9867" s="36" t="s">
        <v>106</v>
      </c>
      <c r="E9867" s="35" t="s">
        <v>173</v>
      </c>
      <c r="F9867" s="46">
        <f>IF(Cadastro_Cargas!$E$11=0,0,IF(Perfil_Area!$K$14=0,0,MIN(Cadastro_Cargas!$E$11,MAX(Cadastro_Cargas!$F$11,Perfil_Area!$K$14*RANDBETWEEN(85,115)/100))))</f>
        <v>2.367013373</v>
      </c>
    </row>
    <row r="9868" ht="15.0" customHeight="1">
      <c r="A9868" s="45">
        <v>45687.3333333333</v>
      </c>
      <c r="B9868" s="35">
        <v>8.0</v>
      </c>
      <c r="C9868" s="35" t="s">
        <v>129</v>
      </c>
      <c r="D9868" s="36" t="s">
        <v>107</v>
      </c>
      <c r="E9868" s="35" t="s">
        <v>173</v>
      </c>
      <c r="F9868" s="46">
        <f>IF(Cadastro_Cargas!$E$12=0,0,IF(Perfil_Area!$K$16=0,0,MIN(Cadastro_Cargas!$E$12,MAX(Cadastro_Cargas!$F$12,Perfil_Area!$K$16*RANDBETWEEN(85,115)/100))))</f>
        <v>0.19</v>
      </c>
    </row>
    <row r="9869" ht="15.0" customHeight="1">
      <c r="A9869" s="45">
        <v>45687.3333333333</v>
      </c>
      <c r="B9869" s="35">
        <v>8.0</v>
      </c>
      <c r="C9869" s="35" t="s">
        <v>129</v>
      </c>
      <c r="D9869" s="39" t="s">
        <v>31</v>
      </c>
      <c r="E9869" s="35" t="s">
        <v>174</v>
      </c>
      <c r="F9869" s="46">
        <f>IF(Cadastro_Cargas!$E$13=0,0,IF(Perfil_Area!$K$4=0,0,MIN(Cadastro_Cargas!$E$13,MAX(Cadastro_Cargas!$F$13,Perfil_Area!$K$4*RANDBETWEEN(85,115)/100))))</f>
        <v>1.60645</v>
      </c>
    </row>
    <row r="9870" ht="15.0" customHeight="1">
      <c r="A9870" s="45">
        <v>45687.3333333333</v>
      </c>
      <c r="B9870" s="35">
        <v>8.0</v>
      </c>
      <c r="C9870" s="35" t="s">
        <v>129</v>
      </c>
      <c r="D9870" s="40" t="s">
        <v>44</v>
      </c>
      <c r="E9870" s="35" t="s">
        <v>174</v>
      </c>
      <c r="F9870" s="46">
        <f>IF(Cadastro_Cargas!$E$14=0,0,IF(Perfil_Area!$K$6=0,0,MIN(Cadastro_Cargas!$E$14,MAX(Cadastro_Cargas!$F$14,Perfil_Area!$K$6*RANDBETWEEN(85,115)/100))))</f>
        <v>0.514</v>
      </c>
    </row>
    <row r="9871" ht="15.0" customHeight="1">
      <c r="A9871" s="45">
        <v>45687.3333333333</v>
      </c>
      <c r="B9871" s="35">
        <v>8.0</v>
      </c>
      <c r="C9871" s="35" t="s">
        <v>129</v>
      </c>
      <c r="D9871" s="41" t="s">
        <v>56</v>
      </c>
      <c r="E9871" s="35" t="s">
        <v>174</v>
      </c>
      <c r="F9871" s="46">
        <f>IF(Cadastro_Cargas!$E$15=0,0,IF(Perfil_Area!$K$8=0,0,MIN(Cadastro_Cargas!$E$15,MAX(Cadastro_Cargas!$F$15,Perfil_Area!$K$8*RANDBETWEEN(85,115)/100))))</f>
        <v>0</v>
      </c>
    </row>
    <row r="9872" ht="15.0" customHeight="1">
      <c r="A9872" s="45">
        <v>45687.375</v>
      </c>
      <c r="B9872" s="35">
        <v>9.0</v>
      </c>
      <c r="C9872" s="35" t="s">
        <v>128</v>
      </c>
      <c r="D9872" s="36" t="s">
        <v>104</v>
      </c>
      <c r="E9872" s="35" t="s">
        <v>173</v>
      </c>
      <c r="F9872" s="46">
        <f>IF(Cadastro_Cargas!$E$2=0,0,IF(Perfil_Area!$L$9=0,0,MIN(Cadastro_Cargas!$E$2,MAX(Cadastro_Cargas!$F$2,Perfil_Area!$L$9*RANDBETWEEN(85,115)/100))))</f>
        <v>0</v>
      </c>
    </row>
    <row r="9873" ht="15.0" customHeight="1">
      <c r="A9873" s="45">
        <v>45687.375</v>
      </c>
      <c r="B9873" s="35">
        <v>9.0</v>
      </c>
      <c r="C9873" s="35" t="s">
        <v>128</v>
      </c>
      <c r="D9873" s="36" t="s">
        <v>105</v>
      </c>
      <c r="E9873" s="35" t="s">
        <v>173</v>
      </c>
      <c r="F9873" s="46">
        <f>IF(Cadastro_Cargas!$E$3=0,0,IF(Perfil_Area!$L$11=0,0,MIN(Cadastro_Cargas!$E$3,MAX(Cadastro_Cargas!$F$3,Perfil_Area!$L$11*RANDBETWEEN(85,115)/100))))</f>
        <v>0</v>
      </c>
    </row>
    <row r="9874" ht="15.0" customHeight="1">
      <c r="A9874" s="45">
        <v>45687.375</v>
      </c>
      <c r="B9874" s="35">
        <v>9.0</v>
      </c>
      <c r="C9874" s="35" t="s">
        <v>128</v>
      </c>
      <c r="D9874" s="36" t="s">
        <v>106</v>
      </c>
      <c r="E9874" s="35" t="s">
        <v>173</v>
      </c>
      <c r="F9874" s="46">
        <f>IF(Cadastro_Cargas!$E$4=0,0,IF(Perfil_Area!$L$13=0,0,MIN(Cadastro_Cargas!$E$4,MAX(Cadastro_Cargas!$F$4,Perfil_Area!$L$13*RANDBETWEEN(85,115)/100))))</f>
        <v>0</v>
      </c>
    </row>
    <row r="9875" ht="15.0" customHeight="1">
      <c r="A9875" s="45">
        <v>45687.375</v>
      </c>
      <c r="B9875" s="35">
        <v>9.0</v>
      </c>
      <c r="C9875" s="35" t="s">
        <v>128</v>
      </c>
      <c r="D9875" s="36" t="s">
        <v>107</v>
      </c>
      <c r="E9875" s="35" t="s">
        <v>173</v>
      </c>
      <c r="F9875" s="46">
        <f>IF(Cadastro_Cargas!$E$5=0,0,IF(Perfil_Area!$L$15=0,0,MIN(Cadastro_Cargas!$E$5,MAX(Cadastro_Cargas!$F$5,Perfil_Area!$L$15*RANDBETWEEN(85,115)/100))))</f>
        <v>0.188</v>
      </c>
    </row>
    <row r="9876" ht="15.0" customHeight="1">
      <c r="A9876" s="45">
        <v>45687.375</v>
      </c>
      <c r="B9876" s="35">
        <v>9.0</v>
      </c>
      <c r="C9876" s="35" t="s">
        <v>128</v>
      </c>
      <c r="D9876" s="39" t="s">
        <v>31</v>
      </c>
      <c r="E9876" s="35" t="s">
        <v>174</v>
      </c>
      <c r="F9876" s="46">
        <f>IF(Cadastro_Cargas!$E$6=0,0,IF(Perfil_Area!$L$3=0,0,MIN(Cadastro_Cargas!$E$6,MAX(Cadastro_Cargas!$F$6,Perfil_Area!$L$3*RANDBETWEEN(85,115)/100))))</f>
        <v>1.7776</v>
      </c>
    </row>
    <row r="9877" ht="15.0" customHeight="1">
      <c r="A9877" s="45">
        <v>45687.375</v>
      </c>
      <c r="B9877" s="35">
        <v>9.0</v>
      </c>
      <c r="C9877" s="35" t="s">
        <v>128</v>
      </c>
      <c r="D9877" s="40" t="s">
        <v>44</v>
      </c>
      <c r="E9877" s="35" t="s">
        <v>174</v>
      </c>
      <c r="F9877" s="46">
        <f>IF(Cadastro_Cargas!$E$7=0,0,IF(Perfil_Area!$L$5=0,0,MIN(Cadastro_Cargas!$E$7,MAX(Cadastro_Cargas!$F$7,Perfil_Area!$L$5*RANDBETWEEN(85,115)/100))))</f>
        <v>0.23564</v>
      </c>
    </row>
    <row r="9878" ht="15.0" customHeight="1">
      <c r="A9878" s="45">
        <v>45687.375</v>
      </c>
      <c r="B9878" s="35">
        <v>9.0</v>
      </c>
      <c r="C9878" s="35" t="s">
        <v>128</v>
      </c>
      <c r="D9878" s="41" t="s">
        <v>56</v>
      </c>
      <c r="E9878" s="35" t="s">
        <v>174</v>
      </c>
      <c r="F9878" s="46">
        <f>IF(Cadastro_Cargas!$E$8=0,0,IF(Perfil_Area!$L$7=0,0,MIN(Cadastro_Cargas!$E$8,MAX(Cadastro_Cargas!$F$8,Perfil_Area!$L$7*RANDBETWEEN(85,115)/100))))</f>
        <v>0</v>
      </c>
    </row>
    <row r="9879" ht="15.0" customHeight="1">
      <c r="A9879" s="45">
        <v>45687.375</v>
      </c>
      <c r="B9879" s="35">
        <v>9.0</v>
      </c>
      <c r="C9879" s="35" t="s">
        <v>129</v>
      </c>
      <c r="D9879" s="36" t="s">
        <v>104</v>
      </c>
      <c r="E9879" s="35" t="s">
        <v>173</v>
      </c>
      <c r="F9879" s="46">
        <f>IF(Cadastro_Cargas!$E$9=0,0,IF(Perfil_Area!$L$10=0,0,MIN(Cadastro_Cargas!$E$9,MAX(Cadastro_Cargas!$F$9,Perfil_Area!$L$10*RANDBETWEEN(85,115)/100))))</f>
        <v>0</v>
      </c>
    </row>
    <row r="9880" ht="15.0" customHeight="1">
      <c r="A9880" s="45">
        <v>45687.375</v>
      </c>
      <c r="B9880" s="35">
        <v>9.0</v>
      </c>
      <c r="C9880" s="35" t="s">
        <v>129</v>
      </c>
      <c r="D9880" s="36" t="s">
        <v>105</v>
      </c>
      <c r="E9880" s="35" t="s">
        <v>173</v>
      </c>
      <c r="F9880" s="46">
        <f>IF(Cadastro_Cargas!$E$10=0,0,IF(Perfil_Area!$L$12=0,0,MIN(Cadastro_Cargas!$E$10,MAX(Cadastro_Cargas!$F$10,Perfil_Area!$L$12*RANDBETWEEN(85,115)/100))))</f>
        <v>0</v>
      </c>
    </row>
    <row r="9881" ht="15.0" customHeight="1">
      <c r="A9881" s="45">
        <v>45687.375</v>
      </c>
      <c r="B9881" s="35">
        <v>9.0</v>
      </c>
      <c r="C9881" s="35" t="s">
        <v>129</v>
      </c>
      <c r="D9881" s="36" t="s">
        <v>106</v>
      </c>
      <c r="E9881" s="35" t="s">
        <v>173</v>
      </c>
      <c r="F9881" s="46">
        <f>IF(Cadastro_Cargas!$E$11=0,0,IF(Perfil_Area!$L$14=0,0,MIN(Cadastro_Cargas!$E$11,MAX(Cadastro_Cargas!$F$11,Perfil_Area!$L$14*RANDBETWEEN(85,115)/100))))</f>
        <v>2.367013373</v>
      </c>
    </row>
    <row r="9882" ht="15.0" customHeight="1">
      <c r="A9882" s="45">
        <v>45687.375</v>
      </c>
      <c r="B9882" s="35">
        <v>9.0</v>
      </c>
      <c r="C9882" s="35" t="s">
        <v>129</v>
      </c>
      <c r="D9882" s="36" t="s">
        <v>107</v>
      </c>
      <c r="E9882" s="35" t="s">
        <v>173</v>
      </c>
      <c r="F9882" s="46">
        <f>IF(Cadastro_Cargas!$E$12=0,0,IF(Perfil_Area!$L$16=0,0,MIN(Cadastro_Cargas!$E$12,MAX(Cadastro_Cargas!$F$12,Perfil_Area!$L$16*RANDBETWEEN(85,115)/100))))</f>
        <v>0.186</v>
      </c>
    </row>
    <row r="9883" ht="15.0" customHeight="1">
      <c r="A9883" s="45">
        <v>45687.375</v>
      </c>
      <c r="B9883" s="35">
        <v>9.0</v>
      </c>
      <c r="C9883" s="35" t="s">
        <v>129</v>
      </c>
      <c r="D9883" s="39" t="s">
        <v>31</v>
      </c>
      <c r="E9883" s="35" t="s">
        <v>174</v>
      </c>
      <c r="F9883" s="46">
        <f>IF(Cadastro_Cargas!$E$13=0,0,IF(Perfil_Area!$L$4=0,0,MIN(Cadastro_Cargas!$E$13,MAX(Cadastro_Cargas!$F$13,Perfil_Area!$L$4*RANDBETWEEN(85,115)/100))))</f>
        <v>3.725</v>
      </c>
    </row>
    <row r="9884" ht="15.0" customHeight="1">
      <c r="A9884" s="45">
        <v>45687.375</v>
      </c>
      <c r="B9884" s="35">
        <v>9.0</v>
      </c>
      <c r="C9884" s="35" t="s">
        <v>129</v>
      </c>
      <c r="D9884" s="40" t="s">
        <v>44</v>
      </c>
      <c r="E9884" s="35" t="s">
        <v>174</v>
      </c>
      <c r="F9884" s="46">
        <f>IF(Cadastro_Cargas!$E$14=0,0,IF(Perfil_Area!$L$6=0,0,MIN(Cadastro_Cargas!$E$14,MAX(Cadastro_Cargas!$F$14,Perfil_Area!$L$6*RANDBETWEEN(85,115)/100))))</f>
        <v>0.36642</v>
      </c>
    </row>
    <row r="9885" ht="15.0" customHeight="1">
      <c r="A9885" s="45">
        <v>45687.375</v>
      </c>
      <c r="B9885" s="35">
        <v>9.0</v>
      </c>
      <c r="C9885" s="35" t="s">
        <v>129</v>
      </c>
      <c r="D9885" s="41" t="s">
        <v>56</v>
      </c>
      <c r="E9885" s="35" t="s">
        <v>174</v>
      </c>
      <c r="F9885" s="46">
        <f>IF(Cadastro_Cargas!$E$15=0,0,IF(Perfil_Area!$L$8=0,0,MIN(Cadastro_Cargas!$E$15,MAX(Cadastro_Cargas!$F$15,Perfil_Area!$L$8*RANDBETWEEN(85,115)/100))))</f>
        <v>0</v>
      </c>
    </row>
    <row r="9886" ht="15.0" customHeight="1">
      <c r="A9886" s="45">
        <v>45687.4166666667</v>
      </c>
      <c r="B9886" s="35">
        <v>10.0</v>
      </c>
      <c r="C9886" s="35" t="s">
        <v>128</v>
      </c>
      <c r="D9886" s="36" t="s">
        <v>104</v>
      </c>
      <c r="E9886" s="35" t="s">
        <v>173</v>
      </c>
      <c r="F9886" s="46">
        <f>IF(Cadastro_Cargas!$E$2=0,0,IF(Perfil_Area!$M$9=0,0,MIN(Cadastro_Cargas!$E$2,MAX(Cadastro_Cargas!$F$2,Perfil_Area!$M$9*RANDBETWEEN(85,115)/100))))</f>
        <v>0</v>
      </c>
    </row>
    <row r="9887" ht="15.0" customHeight="1">
      <c r="A9887" s="45">
        <v>45687.4166666667</v>
      </c>
      <c r="B9887" s="35">
        <v>10.0</v>
      </c>
      <c r="C9887" s="35" t="s">
        <v>128</v>
      </c>
      <c r="D9887" s="36" t="s">
        <v>105</v>
      </c>
      <c r="E9887" s="35" t="s">
        <v>173</v>
      </c>
      <c r="F9887" s="46">
        <f>IF(Cadastro_Cargas!$E$3=0,0,IF(Perfil_Area!$M$11=0,0,MIN(Cadastro_Cargas!$E$3,MAX(Cadastro_Cargas!$F$3,Perfil_Area!$M$11*RANDBETWEEN(85,115)/100))))</f>
        <v>0</v>
      </c>
    </row>
    <row r="9888" ht="15.0" customHeight="1">
      <c r="A9888" s="45">
        <v>45687.4166666667</v>
      </c>
      <c r="B9888" s="35">
        <v>10.0</v>
      </c>
      <c r="C9888" s="35" t="s">
        <v>128</v>
      </c>
      <c r="D9888" s="36" t="s">
        <v>106</v>
      </c>
      <c r="E9888" s="35" t="s">
        <v>173</v>
      </c>
      <c r="F9888" s="46">
        <f>IF(Cadastro_Cargas!$E$4=0,0,IF(Perfil_Area!$M$13=0,0,MIN(Cadastro_Cargas!$E$4,MAX(Cadastro_Cargas!$F$4,Perfil_Area!$M$13*RANDBETWEEN(85,115)/100))))</f>
        <v>0</v>
      </c>
    </row>
    <row r="9889" ht="15.0" customHeight="1">
      <c r="A9889" s="45">
        <v>45687.4166666667</v>
      </c>
      <c r="B9889" s="35">
        <v>10.0</v>
      </c>
      <c r="C9889" s="35" t="s">
        <v>128</v>
      </c>
      <c r="D9889" s="36" t="s">
        <v>107</v>
      </c>
      <c r="E9889" s="35" t="s">
        <v>173</v>
      </c>
      <c r="F9889" s="46">
        <f>IF(Cadastro_Cargas!$E$5=0,0,IF(Perfil_Area!$M$15=0,0,MIN(Cadastro_Cargas!$E$5,MAX(Cadastro_Cargas!$F$5,Perfil_Area!$M$15*RANDBETWEEN(85,115)/100))))</f>
        <v>0.186</v>
      </c>
    </row>
    <row r="9890" ht="15.0" customHeight="1">
      <c r="A9890" s="45">
        <v>45687.4166666667</v>
      </c>
      <c r="B9890" s="35">
        <v>10.0</v>
      </c>
      <c r="C9890" s="35" t="s">
        <v>128</v>
      </c>
      <c r="D9890" s="39" t="s">
        <v>31</v>
      </c>
      <c r="E9890" s="35" t="s">
        <v>174</v>
      </c>
      <c r="F9890" s="46">
        <f>IF(Cadastro_Cargas!$E$6=0,0,IF(Perfil_Area!$M$3=0,0,MIN(Cadastro_Cargas!$E$6,MAX(Cadastro_Cargas!$F$6,Perfil_Area!$M$3*RANDBETWEEN(85,115)/100))))</f>
        <v>1.7574</v>
      </c>
    </row>
    <row r="9891" ht="15.0" customHeight="1">
      <c r="A9891" s="45">
        <v>45687.4166666667</v>
      </c>
      <c r="B9891" s="35">
        <v>10.0</v>
      </c>
      <c r="C9891" s="35" t="s">
        <v>128</v>
      </c>
      <c r="D9891" s="40" t="s">
        <v>44</v>
      </c>
      <c r="E9891" s="35" t="s">
        <v>174</v>
      </c>
      <c r="F9891" s="46">
        <f>IF(Cadastro_Cargas!$E$7=0,0,IF(Perfil_Area!$M$5=0,0,MIN(Cadastro_Cargas!$E$7,MAX(Cadastro_Cargas!$F$7,Perfil_Area!$M$5*RANDBETWEEN(85,115)/100))))</f>
        <v>0.28222</v>
      </c>
    </row>
    <row r="9892" ht="15.0" customHeight="1">
      <c r="A9892" s="45">
        <v>45687.4166666667</v>
      </c>
      <c r="B9892" s="35">
        <v>10.0</v>
      </c>
      <c r="C9892" s="35" t="s">
        <v>128</v>
      </c>
      <c r="D9892" s="41" t="s">
        <v>56</v>
      </c>
      <c r="E9892" s="35" t="s">
        <v>174</v>
      </c>
      <c r="F9892" s="46">
        <f>IF(Cadastro_Cargas!$E$8=0,0,IF(Perfil_Area!$M$7=0,0,MIN(Cadastro_Cargas!$E$8,MAX(Cadastro_Cargas!$F$8,Perfil_Area!$M$7*RANDBETWEEN(85,115)/100))))</f>
        <v>0</v>
      </c>
    </row>
    <row r="9893" ht="15.0" customHeight="1">
      <c r="A9893" s="45">
        <v>45687.4166666667</v>
      </c>
      <c r="B9893" s="35">
        <v>10.0</v>
      </c>
      <c r="C9893" s="35" t="s">
        <v>129</v>
      </c>
      <c r="D9893" s="36" t="s">
        <v>104</v>
      </c>
      <c r="E9893" s="35" t="s">
        <v>173</v>
      </c>
      <c r="F9893" s="46">
        <f>IF(Cadastro_Cargas!$E$9=0,0,IF(Perfil_Area!$M$10=0,0,MIN(Cadastro_Cargas!$E$9,MAX(Cadastro_Cargas!$F$9,Perfil_Area!$M$10*RANDBETWEEN(85,115)/100))))</f>
        <v>0</v>
      </c>
    </row>
    <row r="9894" ht="15.0" customHeight="1">
      <c r="A9894" s="45">
        <v>45687.4166666667</v>
      </c>
      <c r="B9894" s="35">
        <v>10.0</v>
      </c>
      <c r="C9894" s="35" t="s">
        <v>129</v>
      </c>
      <c r="D9894" s="36" t="s">
        <v>105</v>
      </c>
      <c r="E9894" s="35" t="s">
        <v>173</v>
      </c>
      <c r="F9894" s="46">
        <f>IF(Cadastro_Cargas!$E$10=0,0,IF(Perfil_Area!$M$12=0,0,MIN(Cadastro_Cargas!$E$10,MAX(Cadastro_Cargas!$F$10,Perfil_Area!$M$12*RANDBETWEEN(85,115)/100))))</f>
        <v>0</v>
      </c>
    </row>
    <row r="9895" ht="15.0" customHeight="1">
      <c r="A9895" s="45">
        <v>45687.4166666667</v>
      </c>
      <c r="B9895" s="35">
        <v>10.0</v>
      </c>
      <c r="C9895" s="35" t="s">
        <v>129</v>
      </c>
      <c r="D9895" s="36" t="s">
        <v>106</v>
      </c>
      <c r="E9895" s="35" t="s">
        <v>173</v>
      </c>
      <c r="F9895" s="46">
        <f>IF(Cadastro_Cargas!$E$11=0,0,IF(Perfil_Area!$M$14=0,0,MIN(Cadastro_Cargas!$E$11,MAX(Cadastro_Cargas!$F$11,Perfil_Area!$M$14*RANDBETWEEN(85,115)/100))))</f>
        <v>2.207393759</v>
      </c>
    </row>
    <row r="9896" ht="15.0" customHeight="1">
      <c r="A9896" s="45">
        <v>45687.4166666667</v>
      </c>
      <c r="B9896" s="35">
        <v>10.0</v>
      </c>
      <c r="C9896" s="35" t="s">
        <v>129</v>
      </c>
      <c r="D9896" s="36" t="s">
        <v>107</v>
      </c>
      <c r="E9896" s="35" t="s">
        <v>173</v>
      </c>
      <c r="F9896" s="46">
        <f>IF(Cadastro_Cargas!$E$12=0,0,IF(Perfil_Area!$M$16=0,0,MIN(Cadastro_Cargas!$E$12,MAX(Cadastro_Cargas!$F$12,Perfil_Area!$M$16*RANDBETWEEN(85,115)/100))))</f>
        <v>0.194</v>
      </c>
    </row>
    <row r="9897" ht="15.0" customHeight="1">
      <c r="A9897" s="45">
        <v>45687.4166666667</v>
      </c>
      <c r="B9897" s="35">
        <v>10.0</v>
      </c>
      <c r="C9897" s="35" t="s">
        <v>129</v>
      </c>
      <c r="D9897" s="39" t="s">
        <v>31</v>
      </c>
      <c r="E9897" s="35" t="s">
        <v>174</v>
      </c>
      <c r="F9897" s="46">
        <f>IF(Cadastro_Cargas!$E$13=0,0,IF(Perfil_Area!$M$4=0,0,MIN(Cadastro_Cargas!$E$13,MAX(Cadastro_Cargas!$F$13,Perfil_Area!$M$4*RANDBETWEEN(85,115)/100))))</f>
        <v>3.38975</v>
      </c>
    </row>
    <row r="9898" ht="15.0" customHeight="1">
      <c r="A9898" s="45">
        <v>45687.4166666667</v>
      </c>
      <c r="B9898" s="35">
        <v>10.0</v>
      </c>
      <c r="C9898" s="35" t="s">
        <v>129</v>
      </c>
      <c r="D9898" s="40" t="s">
        <v>44</v>
      </c>
      <c r="E9898" s="35" t="s">
        <v>174</v>
      </c>
      <c r="F9898" s="46">
        <f>IF(Cadastro_Cargas!$E$14=0,0,IF(Perfil_Area!$M$6=0,0,MIN(Cadastro_Cargas!$E$14,MAX(Cadastro_Cargas!$F$14,Perfil_Area!$M$6*RANDBETWEEN(85,115)/100))))</f>
        <v>0.42946</v>
      </c>
    </row>
    <row r="9899" ht="15.0" customHeight="1">
      <c r="A9899" s="45">
        <v>45687.4166666667</v>
      </c>
      <c r="B9899" s="35">
        <v>10.0</v>
      </c>
      <c r="C9899" s="35" t="s">
        <v>129</v>
      </c>
      <c r="D9899" s="41" t="s">
        <v>56</v>
      </c>
      <c r="E9899" s="35" t="s">
        <v>174</v>
      </c>
      <c r="F9899" s="46">
        <f>IF(Cadastro_Cargas!$E$15=0,0,IF(Perfil_Area!$M$8=0,0,MIN(Cadastro_Cargas!$E$15,MAX(Cadastro_Cargas!$F$15,Perfil_Area!$M$8*RANDBETWEEN(85,115)/100))))</f>
        <v>0</v>
      </c>
    </row>
    <row r="9900" ht="15.0" customHeight="1">
      <c r="A9900" s="45">
        <v>45687.4583333333</v>
      </c>
      <c r="B9900" s="35">
        <v>11.0</v>
      </c>
      <c r="C9900" s="35" t="s">
        <v>128</v>
      </c>
      <c r="D9900" s="36" t="s">
        <v>104</v>
      </c>
      <c r="E9900" s="35" t="s">
        <v>173</v>
      </c>
      <c r="F9900" s="46">
        <f>IF(Cadastro_Cargas!$E$2=0,0,IF(Perfil_Area!$N$9=0,0,MIN(Cadastro_Cargas!$E$2,MAX(Cadastro_Cargas!$F$2,Perfil_Area!$N$9*RANDBETWEEN(85,115)/100))))</f>
        <v>0</v>
      </c>
    </row>
    <row r="9901" ht="15.0" customHeight="1">
      <c r="A9901" s="45">
        <v>45687.4583333333</v>
      </c>
      <c r="B9901" s="35">
        <v>11.0</v>
      </c>
      <c r="C9901" s="35" t="s">
        <v>128</v>
      </c>
      <c r="D9901" s="36" t="s">
        <v>105</v>
      </c>
      <c r="E9901" s="35" t="s">
        <v>173</v>
      </c>
      <c r="F9901" s="46">
        <f>IF(Cadastro_Cargas!$E$3=0,0,IF(Perfil_Area!$N$11=0,0,MIN(Cadastro_Cargas!$E$3,MAX(Cadastro_Cargas!$F$3,Perfil_Area!$N$11*RANDBETWEEN(85,115)/100))))</f>
        <v>0</v>
      </c>
    </row>
    <row r="9902" ht="15.0" customHeight="1">
      <c r="A9902" s="45">
        <v>45687.4583333333</v>
      </c>
      <c r="B9902" s="35">
        <v>11.0</v>
      </c>
      <c r="C9902" s="35" t="s">
        <v>128</v>
      </c>
      <c r="D9902" s="36" t="s">
        <v>106</v>
      </c>
      <c r="E9902" s="35" t="s">
        <v>173</v>
      </c>
      <c r="F9902" s="46">
        <f>IF(Cadastro_Cargas!$E$4=0,0,IF(Perfil_Area!$N$13=0,0,MIN(Cadastro_Cargas!$E$4,MAX(Cadastro_Cargas!$F$4,Perfil_Area!$N$13*RANDBETWEEN(85,115)/100))))</f>
        <v>0</v>
      </c>
    </row>
    <row r="9903" ht="15.0" customHeight="1">
      <c r="A9903" s="45">
        <v>45687.4583333333</v>
      </c>
      <c r="B9903" s="35">
        <v>11.0</v>
      </c>
      <c r="C9903" s="35" t="s">
        <v>128</v>
      </c>
      <c r="D9903" s="36" t="s">
        <v>107</v>
      </c>
      <c r="E9903" s="35" t="s">
        <v>173</v>
      </c>
      <c r="F9903" s="46">
        <f>IF(Cadastro_Cargas!$E$5=0,0,IF(Perfil_Area!$N$15=0,0,MIN(Cadastro_Cargas!$E$5,MAX(Cadastro_Cargas!$F$5,Perfil_Area!$N$15*RANDBETWEEN(85,115)/100))))</f>
        <v>0.2</v>
      </c>
    </row>
    <row r="9904" ht="15.0" customHeight="1">
      <c r="A9904" s="45">
        <v>45687.4583333333</v>
      </c>
      <c r="B9904" s="35">
        <v>11.0</v>
      </c>
      <c r="C9904" s="35" t="s">
        <v>128</v>
      </c>
      <c r="D9904" s="39" t="s">
        <v>31</v>
      </c>
      <c r="E9904" s="35" t="s">
        <v>174</v>
      </c>
      <c r="F9904" s="46">
        <f>IF(Cadastro_Cargas!$E$6=0,0,IF(Perfil_Area!$N$3=0,0,MIN(Cadastro_Cargas!$E$6,MAX(Cadastro_Cargas!$F$6,Perfil_Area!$N$3*RANDBETWEEN(85,115)/100))))</f>
        <v>2.02</v>
      </c>
    </row>
    <row r="9905" ht="15.0" customHeight="1">
      <c r="A9905" s="45">
        <v>45687.4583333333</v>
      </c>
      <c r="B9905" s="35">
        <v>11.0</v>
      </c>
      <c r="C9905" s="35" t="s">
        <v>128</v>
      </c>
      <c r="D9905" s="40" t="s">
        <v>44</v>
      </c>
      <c r="E9905" s="35" t="s">
        <v>174</v>
      </c>
      <c r="F9905" s="46">
        <f>IF(Cadastro_Cargas!$E$7=0,0,IF(Perfil_Area!$N$5=0,0,MIN(Cadastro_Cargas!$E$7,MAX(Cadastro_Cargas!$F$7,Perfil_Area!$N$5*RANDBETWEEN(85,115)/100))))</f>
        <v>0.354</v>
      </c>
    </row>
    <row r="9906" ht="15.0" customHeight="1">
      <c r="A9906" s="45">
        <v>45687.4583333333</v>
      </c>
      <c r="B9906" s="35">
        <v>11.0</v>
      </c>
      <c r="C9906" s="35" t="s">
        <v>128</v>
      </c>
      <c r="D9906" s="41" t="s">
        <v>56</v>
      </c>
      <c r="E9906" s="35" t="s">
        <v>174</v>
      </c>
      <c r="F9906" s="46">
        <f>IF(Cadastro_Cargas!$E$8=0,0,IF(Perfil_Area!$N$7=0,0,MIN(Cadastro_Cargas!$E$8,MAX(Cadastro_Cargas!$F$8,Perfil_Area!$N$7*RANDBETWEEN(85,115)/100))))</f>
        <v>0</v>
      </c>
    </row>
    <row r="9907" ht="15.0" customHeight="1">
      <c r="A9907" s="45">
        <v>45687.4583333333</v>
      </c>
      <c r="B9907" s="35">
        <v>11.0</v>
      </c>
      <c r="C9907" s="35" t="s">
        <v>129</v>
      </c>
      <c r="D9907" s="36" t="s">
        <v>104</v>
      </c>
      <c r="E9907" s="35" t="s">
        <v>173</v>
      </c>
      <c r="F9907" s="46">
        <f>IF(Cadastro_Cargas!$E$9=0,0,IF(Perfil_Area!$N$10=0,0,MIN(Cadastro_Cargas!$E$9,MAX(Cadastro_Cargas!$F$9,Perfil_Area!$N$10*RANDBETWEEN(85,115)/100))))</f>
        <v>0</v>
      </c>
    </row>
    <row r="9908" ht="15.0" customHeight="1">
      <c r="A9908" s="45">
        <v>45687.4583333333</v>
      </c>
      <c r="B9908" s="35">
        <v>11.0</v>
      </c>
      <c r="C9908" s="35" t="s">
        <v>129</v>
      </c>
      <c r="D9908" s="36" t="s">
        <v>105</v>
      </c>
      <c r="E9908" s="35" t="s">
        <v>173</v>
      </c>
      <c r="F9908" s="46">
        <f>IF(Cadastro_Cargas!$E$10=0,0,IF(Perfil_Area!$N$12=0,0,MIN(Cadastro_Cargas!$E$10,MAX(Cadastro_Cargas!$F$10,Perfil_Area!$N$12*RANDBETWEEN(85,115)/100))))</f>
        <v>0</v>
      </c>
    </row>
    <row r="9909" ht="15.0" customHeight="1">
      <c r="A9909" s="45">
        <v>45687.4583333333</v>
      </c>
      <c r="B9909" s="35">
        <v>11.0</v>
      </c>
      <c r="C9909" s="35" t="s">
        <v>129</v>
      </c>
      <c r="D9909" s="36" t="s">
        <v>106</v>
      </c>
      <c r="E9909" s="35" t="s">
        <v>173</v>
      </c>
      <c r="F9909" s="46">
        <f>IF(Cadastro_Cargas!$E$11=0,0,IF(Perfil_Area!$N$14=0,0,MIN(Cadastro_Cargas!$E$11,MAX(Cadastro_Cargas!$F$11,Perfil_Area!$N$14*RANDBETWEEN(85,115)/100))))</f>
        <v>2.367013373</v>
      </c>
    </row>
    <row r="9910" ht="15.0" customHeight="1">
      <c r="A9910" s="45">
        <v>45687.4583333333</v>
      </c>
      <c r="B9910" s="35">
        <v>11.0</v>
      </c>
      <c r="C9910" s="35" t="s">
        <v>129</v>
      </c>
      <c r="D9910" s="36" t="s">
        <v>107</v>
      </c>
      <c r="E9910" s="35" t="s">
        <v>173</v>
      </c>
      <c r="F9910" s="46">
        <f>IF(Cadastro_Cargas!$E$12=0,0,IF(Perfil_Area!$N$16=0,0,MIN(Cadastro_Cargas!$E$12,MAX(Cadastro_Cargas!$F$12,Perfil_Area!$N$16*RANDBETWEEN(85,115)/100))))</f>
        <v>0.194</v>
      </c>
    </row>
    <row r="9911" ht="15.0" customHeight="1">
      <c r="A9911" s="45">
        <v>45687.4583333333</v>
      </c>
      <c r="B9911" s="35">
        <v>11.0</v>
      </c>
      <c r="C9911" s="35" t="s">
        <v>129</v>
      </c>
      <c r="D9911" s="39" t="s">
        <v>31</v>
      </c>
      <c r="E9911" s="35" t="s">
        <v>174</v>
      </c>
      <c r="F9911" s="46">
        <f>IF(Cadastro_Cargas!$E$13=0,0,IF(Perfil_Area!$N$4=0,0,MIN(Cadastro_Cargas!$E$13,MAX(Cadastro_Cargas!$F$13,Perfil_Area!$N$4*RANDBETWEEN(85,115)/100))))</f>
        <v>3.725</v>
      </c>
    </row>
    <row r="9912" ht="15.0" customHeight="1">
      <c r="A9912" s="45">
        <v>45687.4583333333</v>
      </c>
      <c r="B9912" s="35">
        <v>11.0</v>
      </c>
      <c r="C9912" s="35" t="s">
        <v>129</v>
      </c>
      <c r="D9912" s="40" t="s">
        <v>44</v>
      </c>
      <c r="E9912" s="35" t="s">
        <v>174</v>
      </c>
      <c r="F9912" s="46">
        <f>IF(Cadastro_Cargas!$E$14=0,0,IF(Perfil_Area!$N$6=0,0,MIN(Cadastro_Cargas!$E$14,MAX(Cadastro_Cargas!$F$14,Perfil_Area!$N$6*RANDBETWEEN(85,115)/100))))</f>
        <v>0.44204</v>
      </c>
    </row>
    <row r="9913" ht="15.0" customHeight="1">
      <c r="A9913" s="45">
        <v>45687.4583333333</v>
      </c>
      <c r="B9913" s="35">
        <v>11.0</v>
      </c>
      <c r="C9913" s="35" t="s">
        <v>129</v>
      </c>
      <c r="D9913" s="41" t="s">
        <v>56</v>
      </c>
      <c r="E9913" s="35" t="s">
        <v>174</v>
      </c>
      <c r="F9913" s="46">
        <f>IF(Cadastro_Cargas!$E$15=0,0,IF(Perfil_Area!$N$8=0,0,MIN(Cadastro_Cargas!$E$15,MAX(Cadastro_Cargas!$F$15,Perfil_Area!$N$8*RANDBETWEEN(85,115)/100))))</f>
        <v>0</v>
      </c>
    </row>
    <row r="9914" ht="15.0" customHeight="1">
      <c r="A9914" s="45">
        <v>45687.5</v>
      </c>
      <c r="B9914" s="35">
        <v>12.0</v>
      </c>
      <c r="C9914" s="35" t="s">
        <v>128</v>
      </c>
      <c r="D9914" s="36" t="s">
        <v>104</v>
      </c>
      <c r="E9914" s="35" t="s">
        <v>173</v>
      </c>
      <c r="F9914" s="46">
        <f>IF(Cadastro_Cargas!$E$2=0,0,IF(Perfil_Area!$O$9=0,0,MIN(Cadastro_Cargas!$E$2,MAX(Cadastro_Cargas!$F$2,Perfil_Area!$O$9*RANDBETWEEN(85,115)/100))))</f>
        <v>0</v>
      </c>
    </row>
    <row r="9915" ht="15.0" customHeight="1">
      <c r="A9915" s="45">
        <v>45687.5</v>
      </c>
      <c r="B9915" s="35">
        <v>12.0</v>
      </c>
      <c r="C9915" s="35" t="s">
        <v>128</v>
      </c>
      <c r="D9915" s="36" t="s">
        <v>105</v>
      </c>
      <c r="E9915" s="35" t="s">
        <v>173</v>
      </c>
      <c r="F9915" s="46">
        <f>IF(Cadastro_Cargas!$E$3=0,0,IF(Perfil_Area!$O$11=0,0,MIN(Cadastro_Cargas!$E$3,MAX(Cadastro_Cargas!$F$3,Perfil_Area!$O$11*RANDBETWEEN(85,115)/100))))</f>
        <v>0</v>
      </c>
    </row>
    <row r="9916" ht="15.0" customHeight="1">
      <c r="A9916" s="45">
        <v>45687.5</v>
      </c>
      <c r="B9916" s="35">
        <v>12.0</v>
      </c>
      <c r="C9916" s="35" t="s">
        <v>128</v>
      </c>
      <c r="D9916" s="36" t="s">
        <v>106</v>
      </c>
      <c r="E9916" s="35" t="s">
        <v>173</v>
      </c>
      <c r="F9916" s="46">
        <f>IF(Cadastro_Cargas!$E$4=0,0,IF(Perfil_Area!$O$13=0,0,MIN(Cadastro_Cargas!$E$4,MAX(Cadastro_Cargas!$F$4,Perfil_Area!$O$13*RANDBETWEEN(85,115)/100))))</f>
        <v>0</v>
      </c>
    </row>
    <row r="9917" ht="15.0" customHeight="1">
      <c r="A9917" s="45">
        <v>45687.5</v>
      </c>
      <c r="B9917" s="35">
        <v>12.0</v>
      </c>
      <c r="C9917" s="35" t="s">
        <v>128</v>
      </c>
      <c r="D9917" s="36" t="s">
        <v>107</v>
      </c>
      <c r="E9917" s="35" t="s">
        <v>173</v>
      </c>
      <c r="F9917" s="46">
        <f>IF(Cadastro_Cargas!$E$5=0,0,IF(Perfil_Area!$O$15=0,0,MIN(Cadastro_Cargas!$E$5,MAX(Cadastro_Cargas!$F$5,Perfil_Area!$O$15*RANDBETWEEN(85,115)/100))))</f>
        <v>0.184</v>
      </c>
    </row>
    <row r="9918" ht="15.0" customHeight="1">
      <c r="A9918" s="45">
        <v>45687.5</v>
      </c>
      <c r="B9918" s="35">
        <v>12.0</v>
      </c>
      <c r="C9918" s="35" t="s">
        <v>128</v>
      </c>
      <c r="D9918" s="39" t="s">
        <v>31</v>
      </c>
      <c r="E9918" s="35" t="s">
        <v>174</v>
      </c>
      <c r="F9918" s="46">
        <f>IF(Cadastro_Cargas!$E$6=0,0,IF(Perfil_Area!$O$3=0,0,MIN(Cadastro_Cargas!$E$6,MAX(Cadastro_Cargas!$F$6,Perfil_Area!$O$3*RANDBETWEEN(85,115)/100))))</f>
        <v>2.02</v>
      </c>
    </row>
    <row r="9919" ht="15.0" customHeight="1">
      <c r="A9919" s="45">
        <v>45687.5</v>
      </c>
      <c r="B9919" s="35">
        <v>12.0</v>
      </c>
      <c r="C9919" s="35" t="s">
        <v>128</v>
      </c>
      <c r="D9919" s="40" t="s">
        <v>44</v>
      </c>
      <c r="E9919" s="35" t="s">
        <v>174</v>
      </c>
      <c r="F9919" s="46">
        <f>IF(Cadastro_Cargas!$E$7=0,0,IF(Perfil_Area!$O$5=0,0,MIN(Cadastro_Cargas!$E$7,MAX(Cadastro_Cargas!$F$7,Perfil_Area!$O$5*RANDBETWEEN(85,115)/100))))</f>
        <v>0.354</v>
      </c>
    </row>
    <row r="9920" ht="15.0" customHeight="1">
      <c r="A9920" s="45">
        <v>45687.5</v>
      </c>
      <c r="B9920" s="35">
        <v>12.0</v>
      </c>
      <c r="C9920" s="35" t="s">
        <v>128</v>
      </c>
      <c r="D9920" s="41" t="s">
        <v>56</v>
      </c>
      <c r="E9920" s="35" t="s">
        <v>174</v>
      </c>
      <c r="F9920" s="46">
        <f>IF(Cadastro_Cargas!$E$8=0,0,IF(Perfil_Area!$O$7=0,0,MIN(Cadastro_Cargas!$E$8,MAX(Cadastro_Cargas!$F$8,Perfil_Area!$O$7*RANDBETWEEN(85,115)/100))))</f>
        <v>0</v>
      </c>
    </row>
    <row r="9921" ht="15.0" customHeight="1">
      <c r="A9921" s="45">
        <v>45687.5</v>
      </c>
      <c r="B9921" s="35">
        <v>12.0</v>
      </c>
      <c r="C9921" s="35" t="s">
        <v>129</v>
      </c>
      <c r="D9921" s="36" t="s">
        <v>104</v>
      </c>
      <c r="E9921" s="35" t="s">
        <v>173</v>
      </c>
      <c r="F9921" s="46">
        <f>IF(Cadastro_Cargas!$E$9=0,0,IF(Perfil_Area!$O$10=0,0,MIN(Cadastro_Cargas!$E$9,MAX(Cadastro_Cargas!$F$9,Perfil_Area!$O$10*RANDBETWEEN(85,115)/100))))</f>
        <v>0</v>
      </c>
    </row>
    <row r="9922" ht="15.0" customHeight="1">
      <c r="A9922" s="45">
        <v>45687.5</v>
      </c>
      <c r="B9922" s="35">
        <v>12.0</v>
      </c>
      <c r="C9922" s="35" t="s">
        <v>129</v>
      </c>
      <c r="D9922" s="36" t="s">
        <v>105</v>
      </c>
      <c r="E9922" s="35" t="s">
        <v>173</v>
      </c>
      <c r="F9922" s="46">
        <f>IF(Cadastro_Cargas!$E$10=0,0,IF(Perfil_Area!$O$12=0,0,MIN(Cadastro_Cargas!$E$10,MAX(Cadastro_Cargas!$F$10,Perfil_Area!$O$12*RANDBETWEEN(85,115)/100))))</f>
        <v>0</v>
      </c>
    </row>
    <row r="9923" ht="15.0" customHeight="1">
      <c r="A9923" s="45">
        <v>45687.5</v>
      </c>
      <c r="B9923" s="35">
        <v>12.0</v>
      </c>
      <c r="C9923" s="35" t="s">
        <v>129</v>
      </c>
      <c r="D9923" s="36" t="s">
        <v>106</v>
      </c>
      <c r="E9923" s="35" t="s">
        <v>173</v>
      </c>
      <c r="F9923" s="46">
        <f>IF(Cadastro_Cargas!$E$11=0,0,IF(Perfil_Area!$O$14=0,0,MIN(Cadastro_Cargas!$E$11,MAX(Cadastro_Cargas!$F$11,Perfil_Area!$O$14*RANDBETWEEN(85,115)/100))))</f>
        <v>2.332154532</v>
      </c>
    </row>
    <row r="9924" ht="15.0" customHeight="1">
      <c r="A9924" s="45">
        <v>45687.5</v>
      </c>
      <c r="B9924" s="35">
        <v>12.0</v>
      </c>
      <c r="C9924" s="35" t="s">
        <v>129</v>
      </c>
      <c r="D9924" s="36" t="s">
        <v>107</v>
      </c>
      <c r="E9924" s="35" t="s">
        <v>173</v>
      </c>
      <c r="F9924" s="46">
        <f>IF(Cadastro_Cargas!$E$12=0,0,IF(Perfil_Area!$O$16=0,0,MIN(Cadastro_Cargas!$E$12,MAX(Cadastro_Cargas!$F$12,Perfil_Area!$O$16*RANDBETWEEN(85,115)/100))))</f>
        <v>0.196</v>
      </c>
    </row>
    <row r="9925" ht="15.0" customHeight="1">
      <c r="A9925" s="45">
        <v>45687.5</v>
      </c>
      <c r="B9925" s="35">
        <v>12.0</v>
      </c>
      <c r="C9925" s="35" t="s">
        <v>129</v>
      </c>
      <c r="D9925" s="39" t="s">
        <v>31</v>
      </c>
      <c r="E9925" s="35" t="s">
        <v>174</v>
      </c>
      <c r="F9925" s="46">
        <f>IF(Cadastro_Cargas!$E$13=0,0,IF(Perfil_Area!$O$4=0,0,MIN(Cadastro_Cargas!$E$13,MAX(Cadastro_Cargas!$F$13,Perfil_Area!$O$4*RANDBETWEEN(85,115)/100))))</f>
        <v>3.725</v>
      </c>
    </row>
    <row r="9926" ht="15.0" customHeight="1">
      <c r="A9926" s="45">
        <v>45687.5</v>
      </c>
      <c r="B9926" s="35">
        <v>12.0</v>
      </c>
      <c r="C9926" s="35" t="s">
        <v>129</v>
      </c>
      <c r="D9926" s="40" t="s">
        <v>44</v>
      </c>
      <c r="E9926" s="35" t="s">
        <v>174</v>
      </c>
      <c r="F9926" s="46">
        <f>IF(Cadastro_Cargas!$E$14=0,0,IF(Perfil_Area!$O$6=0,0,MIN(Cadastro_Cargas!$E$14,MAX(Cadastro_Cargas!$F$14,Perfil_Area!$O$6*RANDBETWEEN(85,115)/100))))</f>
        <v>0.514</v>
      </c>
    </row>
    <row r="9927" ht="15.0" customHeight="1">
      <c r="A9927" s="45">
        <v>45687.5</v>
      </c>
      <c r="B9927" s="35">
        <v>12.0</v>
      </c>
      <c r="C9927" s="35" t="s">
        <v>129</v>
      </c>
      <c r="D9927" s="41" t="s">
        <v>56</v>
      </c>
      <c r="E9927" s="35" t="s">
        <v>174</v>
      </c>
      <c r="F9927" s="46">
        <f>IF(Cadastro_Cargas!$E$15=0,0,IF(Perfil_Area!$O$8=0,0,MIN(Cadastro_Cargas!$E$15,MAX(Cadastro_Cargas!$F$15,Perfil_Area!$O$8*RANDBETWEEN(85,115)/100))))</f>
        <v>0</v>
      </c>
    </row>
    <row r="9928" ht="15.0" customHeight="1">
      <c r="A9928" s="45">
        <v>45687.5416666667</v>
      </c>
      <c r="B9928" s="35">
        <v>13.0</v>
      </c>
      <c r="C9928" s="35" t="s">
        <v>128</v>
      </c>
      <c r="D9928" s="36" t="s">
        <v>104</v>
      </c>
      <c r="E9928" s="35" t="s">
        <v>173</v>
      </c>
      <c r="F9928" s="46">
        <f>IF(Cadastro_Cargas!$E$2=0,0,IF(Perfil_Area!$P$9=0,0,MIN(Cadastro_Cargas!$E$2,MAX(Cadastro_Cargas!$F$2,Perfil_Area!$P$9*RANDBETWEEN(85,115)/100))))</f>
        <v>0</v>
      </c>
    </row>
    <row r="9929" ht="15.0" customHeight="1">
      <c r="A9929" s="45">
        <v>45687.5416666667</v>
      </c>
      <c r="B9929" s="35">
        <v>13.0</v>
      </c>
      <c r="C9929" s="35" t="s">
        <v>128</v>
      </c>
      <c r="D9929" s="36" t="s">
        <v>105</v>
      </c>
      <c r="E9929" s="35" t="s">
        <v>173</v>
      </c>
      <c r="F9929" s="46">
        <f>IF(Cadastro_Cargas!$E$3=0,0,IF(Perfil_Area!$P$11=0,0,MIN(Cadastro_Cargas!$E$3,MAX(Cadastro_Cargas!$F$3,Perfil_Area!$P$11*RANDBETWEEN(85,115)/100))))</f>
        <v>0</v>
      </c>
    </row>
    <row r="9930" ht="15.0" customHeight="1">
      <c r="A9930" s="45">
        <v>45687.5416666667</v>
      </c>
      <c r="B9930" s="35">
        <v>13.0</v>
      </c>
      <c r="C9930" s="35" t="s">
        <v>128</v>
      </c>
      <c r="D9930" s="36" t="s">
        <v>106</v>
      </c>
      <c r="E9930" s="35" t="s">
        <v>173</v>
      </c>
      <c r="F9930" s="46">
        <f>IF(Cadastro_Cargas!$E$4=0,0,IF(Perfil_Area!$P$13=0,0,MIN(Cadastro_Cargas!$E$4,MAX(Cadastro_Cargas!$F$4,Perfil_Area!$P$13*RANDBETWEEN(85,115)/100))))</f>
        <v>0</v>
      </c>
    </row>
    <row r="9931" ht="15.0" customHeight="1">
      <c r="A9931" s="45">
        <v>45687.5416666667</v>
      </c>
      <c r="B9931" s="35">
        <v>13.0</v>
      </c>
      <c r="C9931" s="35" t="s">
        <v>128</v>
      </c>
      <c r="D9931" s="36" t="s">
        <v>107</v>
      </c>
      <c r="E9931" s="35" t="s">
        <v>173</v>
      </c>
      <c r="F9931" s="46">
        <f>IF(Cadastro_Cargas!$E$5=0,0,IF(Perfil_Area!$P$15=0,0,MIN(Cadastro_Cargas!$E$5,MAX(Cadastro_Cargas!$F$5,Perfil_Area!$P$15*RANDBETWEEN(85,115)/100))))</f>
        <v>0.2</v>
      </c>
    </row>
    <row r="9932" ht="15.0" customHeight="1">
      <c r="A9932" s="45">
        <v>45687.5416666667</v>
      </c>
      <c r="B9932" s="35">
        <v>13.0</v>
      </c>
      <c r="C9932" s="35" t="s">
        <v>128</v>
      </c>
      <c r="D9932" s="39" t="s">
        <v>31</v>
      </c>
      <c r="E9932" s="35" t="s">
        <v>174</v>
      </c>
      <c r="F9932" s="46">
        <f>IF(Cadastro_Cargas!$E$6=0,0,IF(Perfil_Area!$P$3=0,0,MIN(Cadastro_Cargas!$E$6,MAX(Cadastro_Cargas!$F$6,Perfil_Area!$P$3*RANDBETWEEN(85,115)/100))))</f>
        <v>1.7978</v>
      </c>
    </row>
    <row r="9933" ht="15.0" customHeight="1">
      <c r="A9933" s="45">
        <v>45687.5416666667</v>
      </c>
      <c r="B9933" s="35">
        <v>13.0</v>
      </c>
      <c r="C9933" s="35" t="s">
        <v>128</v>
      </c>
      <c r="D9933" s="40" t="s">
        <v>44</v>
      </c>
      <c r="E9933" s="35" t="s">
        <v>174</v>
      </c>
      <c r="F9933" s="46">
        <f>IF(Cadastro_Cargas!$E$7=0,0,IF(Perfil_Area!$P$5=0,0,MIN(Cadastro_Cargas!$E$7,MAX(Cadastro_Cargas!$F$7,Perfil_Area!$P$5*RANDBETWEEN(85,115)/100))))</f>
        <v>0.354</v>
      </c>
    </row>
    <row r="9934" ht="15.0" customHeight="1">
      <c r="A9934" s="45">
        <v>45687.5416666667</v>
      </c>
      <c r="B9934" s="35">
        <v>13.0</v>
      </c>
      <c r="C9934" s="35" t="s">
        <v>128</v>
      </c>
      <c r="D9934" s="41" t="s">
        <v>56</v>
      </c>
      <c r="E9934" s="35" t="s">
        <v>174</v>
      </c>
      <c r="F9934" s="46">
        <f>IF(Cadastro_Cargas!$E$8=0,0,IF(Perfil_Area!$P$7=0,0,MIN(Cadastro_Cargas!$E$8,MAX(Cadastro_Cargas!$F$8,Perfil_Area!$P$7*RANDBETWEEN(85,115)/100))))</f>
        <v>0</v>
      </c>
    </row>
    <row r="9935" ht="15.0" customHeight="1">
      <c r="A9935" s="45">
        <v>45687.5416666667</v>
      </c>
      <c r="B9935" s="35">
        <v>13.0</v>
      </c>
      <c r="C9935" s="35" t="s">
        <v>129</v>
      </c>
      <c r="D9935" s="36" t="s">
        <v>104</v>
      </c>
      <c r="E9935" s="35" t="s">
        <v>173</v>
      </c>
      <c r="F9935" s="46">
        <f>IF(Cadastro_Cargas!$E$9=0,0,IF(Perfil_Area!$P$10=0,0,MIN(Cadastro_Cargas!$E$9,MAX(Cadastro_Cargas!$F$9,Perfil_Area!$P$10*RANDBETWEEN(85,115)/100))))</f>
        <v>0</v>
      </c>
    </row>
    <row r="9936" ht="15.0" customHeight="1">
      <c r="A9936" s="45">
        <v>45687.5416666667</v>
      </c>
      <c r="B9936" s="35">
        <v>13.0</v>
      </c>
      <c r="C9936" s="35" t="s">
        <v>129</v>
      </c>
      <c r="D9936" s="36" t="s">
        <v>105</v>
      </c>
      <c r="E9936" s="35" t="s">
        <v>173</v>
      </c>
      <c r="F9936" s="46">
        <f>IF(Cadastro_Cargas!$E$10=0,0,IF(Perfil_Area!$P$12=0,0,MIN(Cadastro_Cargas!$E$10,MAX(Cadastro_Cargas!$F$10,Perfil_Area!$P$12*RANDBETWEEN(85,115)/100))))</f>
        <v>0</v>
      </c>
    </row>
    <row r="9937" ht="15.0" customHeight="1">
      <c r="A9937" s="45">
        <v>45687.5416666667</v>
      </c>
      <c r="B9937" s="35">
        <v>13.0</v>
      </c>
      <c r="C9937" s="35" t="s">
        <v>129</v>
      </c>
      <c r="D9937" s="36" t="s">
        <v>106</v>
      </c>
      <c r="E9937" s="35" t="s">
        <v>173</v>
      </c>
      <c r="F9937" s="46">
        <f>IF(Cadastro_Cargas!$E$11=0,0,IF(Perfil_Area!$P$14=0,0,MIN(Cadastro_Cargas!$E$11,MAX(Cadastro_Cargas!$F$11,Perfil_Area!$P$14*RANDBETWEEN(85,115)/100))))</f>
        <v>2.367013373</v>
      </c>
    </row>
    <row r="9938" ht="15.0" customHeight="1">
      <c r="A9938" s="45">
        <v>45687.5416666667</v>
      </c>
      <c r="B9938" s="35">
        <v>13.0</v>
      </c>
      <c r="C9938" s="35" t="s">
        <v>129</v>
      </c>
      <c r="D9938" s="36" t="s">
        <v>107</v>
      </c>
      <c r="E9938" s="35" t="s">
        <v>173</v>
      </c>
      <c r="F9938" s="46">
        <f>IF(Cadastro_Cargas!$E$12=0,0,IF(Perfil_Area!$P$16=0,0,MIN(Cadastro_Cargas!$E$12,MAX(Cadastro_Cargas!$F$12,Perfil_Area!$P$16*RANDBETWEEN(85,115)/100))))</f>
        <v>0.178</v>
      </c>
    </row>
    <row r="9939" ht="15.0" customHeight="1">
      <c r="A9939" s="45">
        <v>45687.5416666667</v>
      </c>
      <c r="B9939" s="35">
        <v>13.0</v>
      </c>
      <c r="C9939" s="35" t="s">
        <v>129</v>
      </c>
      <c r="D9939" s="39" t="s">
        <v>31</v>
      </c>
      <c r="E9939" s="35" t="s">
        <v>174</v>
      </c>
      <c r="F9939" s="46">
        <f>IF(Cadastro_Cargas!$E$13=0,0,IF(Perfil_Area!$P$4=0,0,MIN(Cadastro_Cargas!$E$13,MAX(Cadastro_Cargas!$F$13,Perfil_Area!$P$4*RANDBETWEEN(85,115)/100))))</f>
        <v>3.53875</v>
      </c>
    </row>
    <row r="9940" ht="15.0" customHeight="1">
      <c r="A9940" s="45">
        <v>45687.5416666667</v>
      </c>
      <c r="B9940" s="35">
        <v>13.0</v>
      </c>
      <c r="C9940" s="35" t="s">
        <v>129</v>
      </c>
      <c r="D9940" s="40" t="s">
        <v>44</v>
      </c>
      <c r="E9940" s="35" t="s">
        <v>174</v>
      </c>
      <c r="F9940" s="46">
        <f>IF(Cadastro_Cargas!$E$14=0,0,IF(Perfil_Area!$P$6=0,0,MIN(Cadastro_Cargas!$E$14,MAX(Cadastro_Cargas!$F$14,Perfil_Area!$P$6*RANDBETWEEN(85,115)/100))))</f>
        <v>0.514</v>
      </c>
    </row>
    <row r="9941" ht="15.0" customHeight="1">
      <c r="A9941" s="45">
        <v>45687.5416666667</v>
      </c>
      <c r="B9941" s="35">
        <v>13.0</v>
      </c>
      <c r="C9941" s="35" t="s">
        <v>129</v>
      </c>
      <c r="D9941" s="41" t="s">
        <v>56</v>
      </c>
      <c r="E9941" s="35" t="s">
        <v>174</v>
      </c>
      <c r="F9941" s="46">
        <f>IF(Cadastro_Cargas!$E$15=0,0,IF(Perfil_Area!$P$8=0,0,MIN(Cadastro_Cargas!$E$15,MAX(Cadastro_Cargas!$F$15,Perfil_Area!$P$8*RANDBETWEEN(85,115)/100))))</f>
        <v>0</v>
      </c>
    </row>
    <row r="9942" ht="15.0" customHeight="1">
      <c r="A9942" s="45">
        <v>45687.5833333333</v>
      </c>
      <c r="B9942" s="35">
        <v>14.0</v>
      </c>
      <c r="C9942" s="35" t="s">
        <v>128</v>
      </c>
      <c r="D9942" s="36" t="s">
        <v>104</v>
      </c>
      <c r="E9942" s="35" t="s">
        <v>173</v>
      </c>
      <c r="F9942" s="46">
        <f>IF(Cadastro_Cargas!$E$2=0,0,IF(Perfil_Area!$Q$9=0,0,MIN(Cadastro_Cargas!$E$2,MAX(Cadastro_Cargas!$F$2,Perfil_Area!$Q$9*RANDBETWEEN(85,115)/100))))</f>
        <v>0</v>
      </c>
    </row>
    <row r="9943" ht="15.0" customHeight="1">
      <c r="A9943" s="45">
        <v>45687.5833333333</v>
      </c>
      <c r="B9943" s="35">
        <v>14.0</v>
      </c>
      <c r="C9943" s="35" t="s">
        <v>128</v>
      </c>
      <c r="D9943" s="36" t="s">
        <v>105</v>
      </c>
      <c r="E9943" s="35" t="s">
        <v>173</v>
      </c>
      <c r="F9943" s="46">
        <f>IF(Cadastro_Cargas!$E$3=0,0,IF(Perfil_Area!$Q$11=0,0,MIN(Cadastro_Cargas!$E$3,MAX(Cadastro_Cargas!$F$3,Perfil_Area!$Q$11*RANDBETWEEN(85,115)/100))))</f>
        <v>0</v>
      </c>
    </row>
    <row r="9944" ht="15.0" customHeight="1">
      <c r="A9944" s="45">
        <v>45687.5833333333</v>
      </c>
      <c r="B9944" s="35">
        <v>14.0</v>
      </c>
      <c r="C9944" s="35" t="s">
        <v>128</v>
      </c>
      <c r="D9944" s="36" t="s">
        <v>106</v>
      </c>
      <c r="E9944" s="35" t="s">
        <v>173</v>
      </c>
      <c r="F9944" s="46">
        <f>IF(Cadastro_Cargas!$E$4=0,0,IF(Perfil_Area!$Q$13=0,0,MIN(Cadastro_Cargas!$E$4,MAX(Cadastro_Cargas!$F$4,Perfil_Area!$Q$13*RANDBETWEEN(85,115)/100))))</f>
        <v>0</v>
      </c>
    </row>
    <row r="9945" ht="15.0" customHeight="1">
      <c r="A9945" s="45">
        <v>45687.5833333333</v>
      </c>
      <c r="B9945" s="35">
        <v>14.0</v>
      </c>
      <c r="C9945" s="35" t="s">
        <v>128</v>
      </c>
      <c r="D9945" s="36" t="s">
        <v>107</v>
      </c>
      <c r="E9945" s="35" t="s">
        <v>173</v>
      </c>
      <c r="F9945" s="46">
        <f>IF(Cadastro_Cargas!$E$5=0,0,IF(Perfil_Area!$Q$15=0,0,MIN(Cadastro_Cargas!$E$5,MAX(Cadastro_Cargas!$F$5,Perfil_Area!$Q$15*RANDBETWEEN(85,115)/100))))</f>
        <v>0.188</v>
      </c>
    </row>
    <row r="9946" ht="15.0" customHeight="1">
      <c r="A9946" s="45">
        <v>45687.5833333333</v>
      </c>
      <c r="B9946" s="35">
        <v>14.0</v>
      </c>
      <c r="C9946" s="35" t="s">
        <v>128</v>
      </c>
      <c r="D9946" s="39" t="s">
        <v>31</v>
      </c>
      <c r="E9946" s="35" t="s">
        <v>174</v>
      </c>
      <c r="F9946" s="46">
        <f>IF(Cadastro_Cargas!$E$6=0,0,IF(Perfil_Area!$Q$3=0,0,MIN(Cadastro_Cargas!$E$6,MAX(Cadastro_Cargas!$F$6,Perfil_Area!$Q$3*RANDBETWEEN(85,115)/100))))</f>
        <v>1.9594</v>
      </c>
    </row>
    <row r="9947" ht="15.0" customHeight="1">
      <c r="A9947" s="45">
        <v>45687.5833333333</v>
      </c>
      <c r="B9947" s="35">
        <v>14.0</v>
      </c>
      <c r="C9947" s="35" t="s">
        <v>128</v>
      </c>
      <c r="D9947" s="40" t="s">
        <v>44</v>
      </c>
      <c r="E9947" s="35" t="s">
        <v>174</v>
      </c>
      <c r="F9947" s="46">
        <f>IF(Cadastro_Cargas!$E$7=0,0,IF(Perfil_Area!$Q$5=0,0,MIN(Cadastro_Cargas!$E$7,MAX(Cadastro_Cargas!$F$7,Perfil_Area!$Q$5*RANDBETWEEN(85,115)/100))))</f>
        <v>0.354</v>
      </c>
    </row>
    <row r="9948" ht="15.0" customHeight="1">
      <c r="A9948" s="45">
        <v>45687.5833333333</v>
      </c>
      <c r="B9948" s="35">
        <v>14.0</v>
      </c>
      <c r="C9948" s="35" t="s">
        <v>128</v>
      </c>
      <c r="D9948" s="41" t="s">
        <v>56</v>
      </c>
      <c r="E9948" s="35" t="s">
        <v>174</v>
      </c>
      <c r="F9948" s="46">
        <f>IF(Cadastro_Cargas!$E$8=0,0,IF(Perfil_Area!$Q$7=0,0,MIN(Cadastro_Cargas!$E$8,MAX(Cadastro_Cargas!$F$8,Perfil_Area!$Q$7*RANDBETWEEN(85,115)/100))))</f>
        <v>0</v>
      </c>
    </row>
    <row r="9949" ht="15.0" customHeight="1">
      <c r="A9949" s="45">
        <v>45687.5833333333</v>
      </c>
      <c r="B9949" s="35">
        <v>14.0</v>
      </c>
      <c r="C9949" s="35" t="s">
        <v>129</v>
      </c>
      <c r="D9949" s="36" t="s">
        <v>104</v>
      </c>
      <c r="E9949" s="35" t="s">
        <v>173</v>
      </c>
      <c r="F9949" s="46">
        <f>IF(Cadastro_Cargas!$E$9=0,0,IF(Perfil_Area!$Q$10=0,0,MIN(Cadastro_Cargas!$E$9,MAX(Cadastro_Cargas!$F$9,Perfil_Area!$Q$10*RANDBETWEEN(85,115)/100))))</f>
        <v>0</v>
      </c>
    </row>
    <row r="9950" ht="15.0" customHeight="1">
      <c r="A9950" s="45">
        <v>45687.5833333333</v>
      </c>
      <c r="B9950" s="35">
        <v>14.0</v>
      </c>
      <c r="C9950" s="35" t="s">
        <v>129</v>
      </c>
      <c r="D9950" s="36" t="s">
        <v>105</v>
      </c>
      <c r="E9950" s="35" t="s">
        <v>173</v>
      </c>
      <c r="F9950" s="46">
        <f>IF(Cadastro_Cargas!$E$10=0,0,IF(Perfil_Area!$Q$12=0,0,MIN(Cadastro_Cargas!$E$10,MAX(Cadastro_Cargas!$F$10,Perfil_Area!$Q$12*RANDBETWEEN(85,115)/100))))</f>
        <v>16.544</v>
      </c>
    </row>
    <row r="9951" ht="15.0" customHeight="1">
      <c r="A9951" s="45">
        <v>45687.5833333333</v>
      </c>
      <c r="B9951" s="35">
        <v>14.0</v>
      </c>
      <c r="C9951" s="35" t="s">
        <v>129</v>
      </c>
      <c r="D9951" s="36" t="s">
        <v>106</v>
      </c>
      <c r="E9951" s="35" t="s">
        <v>173</v>
      </c>
      <c r="F9951" s="46">
        <f>IF(Cadastro_Cargas!$E$11=0,0,IF(Perfil_Area!$Q$14=0,0,MIN(Cadastro_Cargas!$E$11,MAX(Cadastro_Cargas!$F$11,Perfil_Area!$Q$14*RANDBETWEEN(85,115)/100))))</f>
        <v>2.367013373</v>
      </c>
    </row>
    <row r="9952" ht="15.0" customHeight="1">
      <c r="A9952" s="45">
        <v>45687.5833333333</v>
      </c>
      <c r="B9952" s="35">
        <v>14.0</v>
      </c>
      <c r="C9952" s="35" t="s">
        <v>129</v>
      </c>
      <c r="D9952" s="36" t="s">
        <v>107</v>
      </c>
      <c r="E9952" s="35" t="s">
        <v>173</v>
      </c>
      <c r="F9952" s="46">
        <f>IF(Cadastro_Cargas!$E$12=0,0,IF(Perfil_Area!$Q$16=0,0,MIN(Cadastro_Cargas!$E$12,MAX(Cadastro_Cargas!$F$12,Perfil_Area!$Q$16*RANDBETWEEN(85,115)/100))))</f>
        <v>0.172</v>
      </c>
    </row>
    <row r="9953" ht="15.0" customHeight="1">
      <c r="A9953" s="45">
        <v>45687.5833333333</v>
      </c>
      <c r="B9953" s="35">
        <v>14.0</v>
      </c>
      <c r="C9953" s="35" t="s">
        <v>129</v>
      </c>
      <c r="D9953" s="39" t="s">
        <v>31</v>
      </c>
      <c r="E9953" s="35" t="s">
        <v>174</v>
      </c>
      <c r="F9953" s="46">
        <f>IF(Cadastro_Cargas!$E$13=0,0,IF(Perfil_Area!$Q$4=0,0,MIN(Cadastro_Cargas!$E$13,MAX(Cadastro_Cargas!$F$13,Perfil_Area!$Q$4*RANDBETWEEN(85,115)/100))))</f>
        <v>3.576</v>
      </c>
    </row>
    <row r="9954" ht="15.0" customHeight="1">
      <c r="A9954" s="45">
        <v>45687.5833333333</v>
      </c>
      <c r="B9954" s="35">
        <v>14.0</v>
      </c>
      <c r="C9954" s="35" t="s">
        <v>129</v>
      </c>
      <c r="D9954" s="40" t="s">
        <v>44</v>
      </c>
      <c r="E9954" s="35" t="s">
        <v>174</v>
      </c>
      <c r="F9954" s="46">
        <f>IF(Cadastro_Cargas!$E$14=0,0,IF(Perfil_Area!$Q$6=0,0,MIN(Cadastro_Cargas!$E$14,MAX(Cadastro_Cargas!$F$14,Perfil_Area!$Q$6*RANDBETWEEN(85,115)/100))))</f>
        <v>0.514</v>
      </c>
    </row>
    <row r="9955" ht="15.0" customHeight="1">
      <c r="A9955" s="45">
        <v>45687.5833333333</v>
      </c>
      <c r="B9955" s="35">
        <v>14.0</v>
      </c>
      <c r="C9955" s="35" t="s">
        <v>129</v>
      </c>
      <c r="D9955" s="41" t="s">
        <v>56</v>
      </c>
      <c r="E9955" s="35" t="s">
        <v>174</v>
      </c>
      <c r="F9955" s="46">
        <f>IF(Cadastro_Cargas!$E$15=0,0,IF(Perfil_Area!$Q$8=0,0,MIN(Cadastro_Cargas!$E$15,MAX(Cadastro_Cargas!$F$15,Perfil_Area!$Q$8*RANDBETWEEN(85,115)/100))))</f>
        <v>0</v>
      </c>
    </row>
    <row r="9956" ht="15.0" customHeight="1">
      <c r="A9956" s="45">
        <v>45687.625</v>
      </c>
      <c r="B9956" s="35">
        <v>15.0</v>
      </c>
      <c r="C9956" s="35" t="s">
        <v>128</v>
      </c>
      <c r="D9956" s="36" t="s">
        <v>104</v>
      </c>
      <c r="E9956" s="35" t="s">
        <v>173</v>
      </c>
      <c r="F9956" s="46">
        <f>IF(Cadastro_Cargas!$E$2=0,0,IF(Perfil_Area!$R$9=0,0,MIN(Cadastro_Cargas!$E$2,MAX(Cadastro_Cargas!$F$2,Perfil_Area!$R$9*RANDBETWEEN(85,115)/100))))</f>
        <v>0</v>
      </c>
    </row>
    <row r="9957" ht="15.0" customHeight="1">
      <c r="A9957" s="45">
        <v>45687.625</v>
      </c>
      <c r="B9957" s="35">
        <v>15.0</v>
      </c>
      <c r="C9957" s="35" t="s">
        <v>128</v>
      </c>
      <c r="D9957" s="36" t="s">
        <v>105</v>
      </c>
      <c r="E9957" s="35" t="s">
        <v>173</v>
      </c>
      <c r="F9957" s="46">
        <f>IF(Cadastro_Cargas!$E$3=0,0,IF(Perfil_Area!$R$11=0,0,MIN(Cadastro_Cargas!$E$3,MAX(Cadastro_Cargas!$F$3,Perfil_Area!$R$11*RANDBETWEEN(85,115)/100))))</f>
        <v>0</v>
      </c>
    </row>
    <row r="9958" ht="15.0" customHeight="1">
      <c r="A9958" s="45">
        <v>45687.625</v>
      </c>
      <c r="B9958" s="35">
        <v>15.0</v>
      </c>
      <c r="C9958" s="35" t="s">
        <v>128</v>
      </c>
      <c r="D9958" s="36" t="s">
        <v>106</v>
      </c>
      <c r="E9958" s="35" t="s">
        <v>173</v>
      </c>
      <c r="F9958" s="46">
        <f>IF(Cadastro_Cargas!$E$4=0,0,IF(Perfil_Area!$R$13=0,0,MIN(Cadastro_Cargas!$E$4,MAX(Cadastro_Cargas!$F$4,Perfil_Area!$R$13*RANDBETWEEN(85,115)/100))))</f>
        <v>0</v>
      </c>
    </row>
    <row r="9959" ht="15.0" customHeight="1">
      <c r="A9959" s="45">
        <v>45687.625</v>
      </c>
      <c r="B9959" s="35">
        <v>15.0</v>
      </c>
      <c r="C9959" s="35" t="s">
        <v>128</v>
      </c>
      <c r="D9959" s="36" t="s">
        <v>107</v>
      </c>
      <c r="E9959" s="35" t="s">
        <v>173</v>
      </c>
      <c r="F9959" s="46">
        <f>IF(Cadastro_Cargas!$E$5=0,0,IF(Perfil_Area!$R$15=0,0,MIN(Cadastro_Cargas!$E$5,MAX(Cadastro_Cargas!$F$5,Perfil_Area!$R$15*RANDBETWEEN(85,115)/100))))</f>
        <v>0.2</v>
      </c>
    </row>
    <row r="9960" ht="15.0" customHeight="1">
      <c r="A9960" s="45">
        <v>45687.625</v>
      </c>
      <c r="B9960" s="35">
        <v>15.0</v>
      </c>
      <c r="C9960" s="35" t="s">
        <v>128</v>
      </c>
      <c r="D9960" s="39" t="s">
        <v>31</v>
      </c>
      <c r="E9960" s="35" t="s">
        <v>174</v>
      </c>
      <c r="F9960" s="46">
        <f>IF(Cadastro_Cargas!$E$6=0,0,IF(Perfil_Area!$R$3=0,0,MIN(Cadastro_Cargas!$E$6,MAX(Cadastro_Cargas!$F$6,Perfil_Area!$R$3*RANDBETWEEN(85,115)/100))))</f>
        <v>2.02</v>
      </c>
    </row>
    <row r="9961" ht="15.0" customHeight="1">
      <c r="A9961" s="45">
        <v>45687.625</v>
      </c>
      <c r="B9961" s="35">
        <v>15.0</v>
      </c>
      <c r="C9961" s="35" t="s">
        <v>128</v>
      </c>
      <c r="D9961" s="40" t="s">
        <v>44</v>
      </c>
      <c r="E9961" s="35" t="s">
        <v>174</v>
      </c>
      <c r="F9961" s="46">
        <f>IF(Cadastro_Cargas!$E$7=0,0,IF(Perfil_Area!$R$5=0,0,MIN(Cadastro_Cargas!$E$7,MAX(Cadastro_Cargas!$F$7,Perfil_Area!$R$5*RANDBETWEEN(85,115)/100))))</f>
        <v>0.354</v>
      </c>
    </row>
    <row r="9962" ht="15.0" customHeight="1">
      <c r="A9962" s="45">
        <v>45687.625</v>
      </c>
      <c r="B9962" s="35">
        <v>15.0</v>
      </c>
      <c r="C9962" s="35" t="s">
        <v>128</v>
      </c>
      <c r="D9962" s="41" t="s">
        <v>56</v>
      </c>
      <c r="E9962" s="35" t="s">
        <v>174</v>
      </c>
      <c r="F9962" s="46">
        <f>IF(Cadastro_Cargas!$E$8=0,0,IF(Perfil_Area!$R$7=0,0,MIN(Cadastro_Cargas!$E$8,MAX(Cadastro_Cargas!$F$8,Perfil_Area!$R$7*RANDBETWEEN(85,115)/100))))</f>
        <v>0</v>
      </c>
    </row>
    <row r="9963" ht="15.0" customHeight="1">
      <c r="A9963" s="45">
        <v>45687.625</v>
      </c>
      <c r="B9963" s="35">
        <v>15.0</v>
      </c>
      <c r="C9963" s="35" t="s">
        <v>129</v>
      </c>
      <c r="D9963" s="36" t="s">
        <v>104</v>
      </c>
      <c r="E9963" s="35" t="s">
        <v>173</v>
      </c>
      <c r="F9963" s="46">
        <f>IF(Cadastro_Cargas!$E$9=0,0,IF(Perfil_Area!$R$10=0,0,MIN(Cadastro_Cargas!$E$9,MAX(Cadastro_Cargas!$F$9,Perfil_Area!$R$10*RANDBETWEEN(85,115)/100))))</f>
        <v>0</v>
      </c>
    </row>
    <row r="9964" ht="15.0" customHeight="1">
      <c r="A9964" s="45">
        <v>45687.625</v>
      </c>
      <c r="B9964" s="35">
        <v>15.0</v>
      </c>
      <c r="C9964" s="35" t="s">
        <v>129</v>
      </c>
      <c r="D9964" s="36" t="s">
        <v>105</v>
      </c>
      <c r="E9964" s="35" t="s">
        <v>173</v>
      </c>
      <c r="F9964" s="46">
        <f>IF(Cadastro_Cargas!$E$10=0,0,IF(Perfil_Area!$R$12=0,0,MIN(Cadastro_Cargas!$E$10,MAX(Cadastro_Cargas!$F$10,Perfil_Area!$R$12*RANDBETWEEN(85,115)/100))))</f>
        <v>17.6</v>
      </c>
    </row>
    <row r="9965" ht="15.0" customHeight="1">
      <c r="A9965" s="45">
        <v>45687.625</v>
      </c>
      <c r="B9965" s="35">
        <v>15.0</v>
      </c>
      <c r="C9965" s="35" t="s">
        <v>129</v>
      </c>
      <c r="D9965" s="36" t="s">
        <v>106</v>
      </c>
      <c r="E9965" s="35" t="s">
        <v>173</v>
      </c>
      <c r="F9965" s="46">
        <f>IF(Cadastro_Cargas!$E$11=0,0,IF(Perfil_Area!$R$14=0,0,MIN(Cadastro_Cargas!$E$11,MAX(Cadastro_Cargas!$F$11,Perfil_Area!$R$14*RANDBETWEEN(85,115)/100))))</f>
        <v>2.054647845</v>
      </c>
    </row>
    <row r="9966" ht="15.0" customHeight="1">
      <c r="A9966" s="45">
        <v>45687.625</v>
      </c>
      <c r="B9966" s="35">
        <v>15.0</v>
      </c>
      <c r="C9966" s="35" t="s">
        <v>129</v>
      </c>
      <c r="D9966" s="36" t="s">
        <v>107</v>
      </c>
      <c r="E9966" s="35" t="s">
        <v>173</v>
      </c>
      <c r="F9966" s="46">
        <f>IF(Cadastro_Cargas!$E$12=0,0,IF(Perfil_Area!$R$16=0,0,MIN(Cadastro_Cargas!$E$12,MAX(Cadastro_Cargas!$F$12,Perfil_Area!$R$16*RANDBETWEEN(85,115)/100))))</f>
        <v>0.194</v>
      </c>
    </row>
    <row r="9967" ht="15.0" customHeight="1">
      <c r="A9967" s="45">
        <v>45687.625</v>
      </c>
      <c r="B9967" s="35">
        <v>15.0</v>
      </c>
      <c r="C9967" s="35" t="s">
        <v>129</v>
      </c>
      <c r="D9967" s="39" t="s">
        <v>31</v>
      </c>
      <c r="E9967" s="35" t="s">
        <v>174</v>
      </c>
      <c r="F9967" s="46">
        <f>IF(Cadastro_Cargas!$E$13=0,0,IF(Perfil_Area!$R$4=0,0,MIN(Cadastro_Cargas!$E$13,MAX(Cadastro_Cargas!$F$13,Perfil_Area!$R$4*RANDBETWEEN(85,115)/100))))</f>
        <v>3.725</v>
      </c>
    </row>
    <row r="9968" ht="15.0" customHeight="1">
      <c r="A9968" s="45">
        <v>45687.625</v>
      </c>
      <c r="B9968" s="35">
        <v>15.0</v>
      </c>
      <c r="C9968" s="35" t="s">
        <v>129</v>
      </c>
      <c r="D9968" s="40" t="s">
        <v>44</v>
      </c>
      <c r="E9968" s="35" t="s">
        <v>174</v>
      </c>
      <c r="F9968" s="46">
        <f>IF(Cadastro_Cargas!$E$14=0,0,IF(Perfil_Area!$R$6=0,0,MIN(Cadastro_Cargas!$E$14,MAX(Cadastro_Cargas!$F$14,Perfil_Area!$R$6*RANDBETWEEN(85,115)/100))))</f>
        <v>0.514</v>
      </c>
    </row>
    <row r="9969" ht="15.0" customHeight="1">
      <c r="A9969" s="45">
        <v>45687.625</v>
      </c>
      <c r="B9969" s="35">
        <v>15.0</v>
      </c>
      <c r="C9969" s="35" t="s">
        <v>129</v>
      </c>
      <c r="D9969" s="41" t="s">
        <v>56</v>
      </c>
      <c r="E9969" s="35" t="s">
        <v>174</v>
      </c>
      <c r="F9969" s="46">
        <f>IF(Cadastro_Cargas!$E$15=0,0,IF(Perfil_Area!$R$8=0,0,MIN(Cadastro_Cargas!$E$15,MAX(Cadastro_Cargas!$F$15,Perfil_Area!$R$8*RANDBETWEEN(85,115)/100))))</f>
        <v>0</v>
      </c>
    </row>
    <row r="9970" ht="15.0" customHeight="1">
      <c r="A9970" s="45">
        <v>45687.6666666667</v>
      </c>
      <c r="B9970" s="35">
        <v>16.0</v>
      </c>
      <c r="C9970" s="35" t="s">
        <v>128</v>
      </c>
      <c r="D9970" s="36" t="s">
        <v>104</v>
      </c>
      <c r="E9970" s="35" t="s">
        <v>173</v>
      </c>
      <c r="F9970" s="46">
        <f>IF(Cadastro_Cargas!$E$2=0,0,IF(Perfil_Area!$S$9=0,0,MIN(Cadastro_Cargas!$E$2,MAX(Cadastro_Cargas!$F$2,Perfil_Area!$S$9*RANDBETWEEN(85,115)/100))))</f>
        <v>0</v>
      </c>
    </row>
    <row r="9971" ht="15.0" customHeight="1">
      <c r="A9971" s="45">
        <v>45687.6666666667</v>
      </c>
      <c r="B9971" s="35">
        <v>16.0</v>
      </c>
      <c r="C9971" s="35" t="s">
        <v>128</v>
      </c>
      <c r="D9971" s="36" t="s">
        <v>105</v>
      </c>
      <c r="E9971" s="35" t="s">
        <v>173</v>
      </c>
      <c r="F9971" s="46">
        <f>IF(Cadastro_Cargas!$E$3=0,0,IF(Perfil_Area!$S$11=0,0,MIN(Cadastro_Cargas!$E$3,MAX(Cadastro_Cargas!$F$3,Perfil_Area!$S$11*RANDBETWEEN(85,115)/100))))</f>
        <v>0</v>
      </c>
    </row>
    <row r="9972" ht="15.0" customHeight="1">
      <c r="A9972" s="45">
        <v>45687.6666666667</v>
      </c>
      <c r="B9972" s="35">
        <v>16.0</v>
      </c>
      <c r="C9972" s="35" t="s">
        <v>128</v>
      </c>
      <c r="D9972" s="36" t="s">
        <v>106</v>
      </c>
      <c r="E9972" s="35" t="s">
        <v>173</v>
      </c>
      <c r="F9972" s="46">
        <f>IF(Cadastro_Cargas!$E$4=0,0,IF(Perfil_Area!$S$13=0,0,MIN(Cadastro_Cargas!$E$4,MAX(Cadastro_Cargas!$F$4,Perfil_Area!$S$13*RANDBETWEEN(85,115)/100))))</f>
        <v>0</v>
      </c>
    </row>
    <row r="9973" ht="15.0" customHeight="1">
      <c r="A9973" s="45">
        <v>45687.6666666667</v>
      </c>
      <c r="B9973" s="35">
        <v>16.0</v>
      </c>
      <c r="C9973" s="35" t="s">
        <v>128</v>
      </c>
      <c r="D9973" s="36" t="s">
        <v>107</v>
      </c>
      <c r="E9973" s="35" t="s">
        <v>173</v>
      </c>
      <c r="F9973" s="46">
        <f>IF(Cadastro_Cargas!$E$5=0,0,IF(Perfil_Area!$S$15=0,0,MIN(Cadastro_Cargas!$E$5,MAX(Cadastro_Cargas!$F$5,Perfil_Area!$S$15*RANDBETWEEN(85,115)/100))))</f>
        <v>0.176</v>
      </c>
    </row>
    <row r="9974" ht="15.0" customHeight="1">
      <c r="A9974" s="45">
        <v>45687.6666666667</v>
      </c>
      <c r="B9974" s="35">
        <v>16.0</v>
      </c>
      <c r="C9974" s="35" t="s">
        <v>128</v>
      </c>
      <c r="D9974" s="39" t="s">
        <v>31</v>
      </c>
      <c r="E9974" s="35" t="s">
        <v>174</v>
      </c>
      <c r="F9974" s="46">
        <f>IF(Cadastro_Cargas!$E$6=0,0,IF(Perfil_Area!$S$3=0,0,MIN(Cadastro_Cargas!$E$6,MAX(Cadastro_Cargas!$F$6,Perfil_Area!$S$3*RANDBETWEEN(85,115)/100))))</f>
        <v>1.9594</v>
      </c>
    </row>
    <row r="9975" ht="15.0" customHeight="1">
      <c r="A9975" s="45">
        <v>45687.6666666667</v>
      </c>
      <c r="B9975" s="35">
        <v>16.0</v>
      </c>
      <c r="C9975" s="35" t="s">
        <v>128</v>
      </c>
      <c r="D9975" s="40" t="s">
        <v>44</v>
      </c>
      <c r="E9975" s="35" t="s">
        <v>174</v>
      </c>
      <c r="F9975" s="46">
        <f>IF(Cadastro_Cargas!$E$7=0,0,IF(Perfil_Area!$S$5=0,0,MIN(Cadastro_Cargas!$E$7,MAX(Cadastro_Cargas!$F$7,Perfil_Area!$S$5*RANDBETWEEN(85,115)/100))))</f>
        <v>0.25756</v>
      </c>
    </row>
    <row r="9976" ht="15.0" customHeight="1">
      <c r="A9976" s="45">
        <v>45687.6666666667</v>
      </c>
      <c r="B9976" s="35">
        <v>16.0</v>
      </c>
      <c r="C9976" s="35" t="s">
        <v>128</v>
      </c>
      <c r="D9976" s="41" t="s">
        <v>56</v>
      </c>
      <c r="E9976" s="35" t="s">
        <v>174</v>
      </c>
      <c r="F9976" s="46">
        <f>IF(Cadastro_Cargas!$E$8=0,0,IF(Perfil_Area!$S$7=0,0,MIN(Cadastro_Cargas!$E$8,MAX(Cadastro_Cargas!$F$8,Perfil_Area!$S$7*RANDBETWEEN(85,115)/100))))</f>
        <v>0</v>
      </c>
    </row>
    <row r="9977" ht="15.0" customHeight="1">
      <c r="A9977" s="45">
        <v>45687.6666666667</v>
      </c>
      <c r="B9977" s="35">
        <v>16.0</v>
      </c>
      <c r="C9977" s="35" t="s">
        <v>129</v>
      </c>
      <c r="D9977" s="36" t="s">
        <v>104</v>
      </c>
      <c r="E9977" s="35" t="s">
        <v>173</v>
      </c>
      <c r="F9977" s="46">
        <f>IF(Cadastro_Cargas!$E$9=0,0,IF(Perfil_Area!$S$10=0,0,MIN(Cadastro_Cargas!$E$9,MAX(Cadastro_Cargas!$F$9,Perfil_Area!$S$10*RANDBETWEEN(85,115)/100))))</f>
        <v>0</v>
      </c>
    </row>
    <row r="9978" ht="15.0" customHeight="1">
      <c r="A9978" s="45">
        <v>45687.6666666667</v>
      </c>
      <c r="B9978" s="35">
        <v>16.0</v>
      </c>
      <c r="C9978" s="35" t="s">
        <v>129</v>
      </c>
      <c r="D9978" s="36" t="s">
        <v>105</v>
      </c>
      <c r="E9978" s="35" t="s">
        <v>173</v>
      </c>
      <c r="F9978" s="46">
        <f>IF(Cadastro_Cargas!$E$10=0,0,IF(Perfil_Area!$S$12=0,0,MIN(Cadastro_Cargas!$E$10,MAX(Cadastro_Cargas!$F$10,Perfil_Area!$S$12*RANDBETWEEN(85,115)/100))))</f>
        <v>0</v>
      </c>
    </row>
    <row r="9979" ht="15.0" customHeight="1">
      <c r="A9979" s="45">
        <v>45687.6666666667</v>
      </c>
      <c r="B9979" s="35">
        <v>16.0</v>
      </c>
      <c r="C9979" s="35" t="s">
        <v>129</v>
      </c>
      <c r="D9979" s="36" t="s">
        <v>106</v>
      </c>
      <c r="E9979" s="35" t="s">
        <v>173</v>
      </c>
      <c r="F9979" s="46">
        <f>IF(Cadastro_Cargas!$E$11=0,0,IF(Perfil_Area!$S$14=0,0,MIN(Cadastro_Cargas!$E$11,MAX(Cadastro_Cargas!$F$11,Perfil_Area!$S$14*RANDBETWEEN(85,115)/100))))</f>
        <v>2.367013373</v>
      </c>
    </row>
    <row r="9980" ht="15.0" customHeight="1">
      <c r="A9980" s="45">
        <v>45687.6666666667</v>
      </c>
      <c r="B9980" s="35">
        <v>16.0</v>
      </c>
      <c r="C9980" s="35" t="s">
        <v>129</v>
      </c>
      <c r="D9980" s="36" t="s">
        <v>107</v>
      </c>
      <c r="E9980" s="35" t="s">
        <v>173</v>
      </c>
      <c r="F9980" s="46">
        <f>IF(Cadastro_Cargas!$E$12=0,0,IF(Perfil_Area!$S$16=0,0,MIN(Cadastro_Cargas!$E$12,MAX(Cadastro_Cargas!$F$12,Perfil_Area!$S$16*RANDBETWEEN(85,115)/100))))</f>
        <v>0.186</v>
      </c>
    </row>
    <row r="9981" ht="15.0" customHeight="1">
      <c r="A9981" s="45">
        <v>45687.6666666667</v>
      </c>
      <c r="B9981" s="35">
        <v>16.0</v>
      </c>
      <c r="C9981" s="35" t="s">
        <v>129</v>
      </c>
      <c r="D9981" s="39" t="s">
        <v>31</v>
      </c>
      <c r="E9981" s="35" t="s">
        <v>174</v>
      </c>
      <c r="F9981" s="46">
        <f>IF(Cadastro_Cargas!$E$13=0,0,IF(Perfil_Area!$S$4=0,0,MIN(Cadastro_Cargas!$E$13,MAX(Cadastro_Cargas!$F$13,Perfil_Area!$S$4*RANDBETWEEN(85,115)/100))))</f>
        <v>3.427</v>
      </c>
    </row>
    <row r="9982" ht="15.0" customHeight="1">
      <c r="A9982" s="45">
        <v>45687.6666666667</v>
      </c>
      <c r="B9982" s="35">
        <v>16.0</v>
      </c>
      <c r="C9982" s="35" t="s">
        <v>129</v>
      </c>
      <c r="D9982" s="40" t="s">
        <v>44</v>
      </c>
      <c r="E9982" s="35" t="s">
        <v>174</v>
      </c>
      <c r="F9982" s="46">
        <f>IF(Cadastro_Cargas!$E$14=0,0,IF(Perfil_Area!$S$6=0,0,MIN(Cadastro_Cargas!$E$14,MAX(Cadastro_Cargas!$F$14,Perfil_Area!$S$6*RANDBETWEEN(85,115)/100))))</f>
        <v>0.3546</v>
      </c>
    </row>
    <row r="9983" ht="15.0" customHeight="1">
      <c r="A9983" s="45">
        <v>45687.6666666667</v>
      </c>
      <c r="B9983" s="35">
        <v>16.0</v>
      </c>
      <c r="C9983" s="35" t="s">
        <v>129</v>
      </c>
      <c r="D9983" s="41" t="s">
        <v>56</v>
      </c>
      <c r="E9983" s="35" t="s">
        <v>174</v>
      </c>
      <c r="F9983" s="46">
        <f>IF(Cadastro_Cargas!$E$15=0,0,IF(Perfil_Area!$S$8=0,0,MIN(Cadastro_Cargas!$E$15,MAX(Cadastro_Cargas!$F$15,Perfil_Area!$S$8*RANDBETWEEN(85,115)/100))))</f>
        <v>0</v>
      </c>
    </row>
    <row r="9984" ht="15.0" customHeight="1">
      <c r="A9984" s="45">
        <v>45687.7083333333</v>
      </c>
      <c r="B9984" s="35">
        <v>17.0</v>
      </c>
      <c r="C9984" s="35" t="s">
        <v>128</v>
      </c>
      <c r="D9984" s="36" t="s">
        <v>104</v>
      </c>
      <c r="E9984" s="35" t="s">
        <v>173</v>
      </c>
      <c r="F9984" s="46">
        <f>IF(Cadastro_Cargas!$E$2=0,0,IF(Perfil_Area!$T$9=0,0,MIN(Cadastro_Cargas!$E$2,MAX(Cadastro_Cargas!$F$2,Perfil_Area!$T$9*RANDBETWEEN(85,115)/100))))</f>
        <v>0</v>
      </c>
    </row>
    <row r="9985" ht="15.0" customHeight="1">
      <c r="A9985" s="45">
        <v>45687.7083333333</v>
      </c>
      <c r="B9985" s="35">
        <v>17.0</v>
      </c>
      <c r="C9985" s="35" t="s">
        <v>128</v>
      </c>
      <c r="D9985" s="36" t="s">
        <v>105</v>
      </c>
      <c r="E9985" s="35" t="s">
        <v>173</v>
      </c>
      <c r="F9985" s="46">
        <f>IF(Cadastro_Cargas!$E$3=0,0,IF(Perfil_Area!$T$11=0,0,MIN(Cadastro_Cargas!$E$3,MAX(Cadastro_Cargas!$F$3,Perfil_Area!$T$11*RANDBETWEEN(85,115)/100))))</f>
        <v>0</v>
      </c>
    </row>
    <row r="9986" ht="15.0" customHeight="1">
      <c r="A9986" s="45">
        <v>45687.7083333333</v>
      </c>
      <c r="B9986" s="35">
        <v>17.0</v>
      </c>
      <c r="C9986" s="35" t="s">
        <v>128</v>
      </c>
      <c r="D9986" s="36" t="s">
        <v>106</v>
      </c>
      <c r="E9986" s="35" t="s">
        <v>173</v>
      </c>
      <c r="F9986" s="46">
        <f>IF(Cadastro_Cargas!$E$4=0,0,IF(Perfil_Area!$T$13=0,0,MIN(Cadastro_Cargas!$E$4,MAX(Cadastro_Cargas!$F$4,Perfil_Area!$T$13*RANDBETWEEN(85,115)/100))))</f>
        <v>0</v>
      </c>
    </row>
    <row r="9987" ht="15.0" customHeight="1">
      <c r="A9987" s="45">
        <v>45687.7083333333</v>
      </c>
      <c r="B9987" s="35">
        <v>17.0</v>
      </c>
      <c r="C9987" s="35" t="s">
        <v>128</v>
      </c>
      <c r="D9987" s="36" t="s">
        <v>107</v>
      </c>
      <c r="E9987" s="35" t="s">
        <v>173</v>
      </c>
      <c r="F9987" s="46">
        <f>IF(Cadastro_Cargas!$E$5=0,0,IF(Perfil_Area!$T$15=0,0,MIN(Cadastro_Cargas!$E$5,MAX(Cadastro_Cargas!$F$5,Perfil_Area!$T$15*RANDBETWEEN(85,115)/100))))</f>
        <v>0.2</v>
      </c>
    </row>
    <row r="9988" ht="15.0" customHeight="1">
      <c r="A9988" s="45">
        <v>45687.7083333333</v>
      </c>
      <c r="B9988" s="35">
        <v>17.0</v>
      </c>
      <c r="C9988" s="35" t="s">
        <v>128</v>
      </c>
      <c r="D9988" s="39" t="s">
        <v>31</v>
      </c>
      <c r="E9988" s="35" t="s">
        <v>174</v>
      </c>
      <c r="F9988" s="46">
        <f>IF(Cadastro_Cargas!$E$6=0,0,IF(Perfil_Area!$T$3=0,0,MIN(Cadastro_Cargas!$E$6,MAX(Cadastro_Cargas!$F$6,Perfil_Area!$T$3*RANDBETWEEN(85,115)/100))))</f>
        <v>0.6076</v>
      </c>
    </row>
    <row r="9989" ht="15.0" customHeight="1">
      <c r="A9989" s="45">
        <v>45687.7083333333</v>
      </c>
      <c r="B9989" s="35">
        <v>17.0</v>
      </c>
      <c r="C9989" s="35" t="s">
        <v>128</v>
      </c>
      <c r="D9989" s="40" t="s">
        <v>44</v>
      </c>
      <c r="E9989" s="35" t="s">
        <v>174</v>
      </c>
      <c r="F9989" s="46">
        <f>IF(Cadastro_Cargas!$E$7=0,0,IF(Perfil_Area!$T$5=0,0,MIN(Cadastro_Cargas!$E$7,MAX(Cadastro_Cargas!$F$7,Perfil_Area!$T$5*RANDBETWEEN(85,115)/100))))</f>
        <v>0.354</v>
      </c>
    </row>
    <row r="9990" ht="15.0" customHeight="1">
      <c r="A9990" s="45">
        <v>45687.7083333333</v>
      </c>
      <c r="B9990" s="35">
        <v>17.0</v>
      </c>
      <c r="C9990" s="35" t="s">
        <v>128</v>
      </c>
      <c r="D9990" s="41" t="s">
        <v>56</v>
      </c>
      <c r="E9990" s="35" t="s">
        <v>174</v>
      </c>
      <c r="F9990" s="46">
        <f>IF(Cadastro_Cargas!$E$8=0,0,IF(Perfil_Area!$T$7=0,0,MIN(Cadastro_Cargas!$E$8,MAX(Cadastro_Cargas!$F$8,Perfil_Area!$T$7*RANDBETWEEN(85,115)/100))))</f>
        <v>0</v>
      </c>
    </row>
    <row r="9991" ht="15.0" customHeight="1">
      <c r="A9991" s="45">
        <v>45687.7083333333</v>
      </c>
      <c r="B9991" s="35">
        <v>17.0</v>
      </c>
      <c r="C9991" s="35" t="s">
        <v>129</v>
      </c>
      <c r="D9991" s="36" t="s">
        <v>104</v>
      </c>
      <c r="E9991" s="35" t="s">
        <v>173</v>
      </c>
      <c r="F9991" s="46">
        <f>IF(Cadastro_Cargas!$E$9=0,0,IF(Perfil_Area!$T$10=0,0,MIN(Cadastro_Cargas!$E$9,MAX(Cadastro_Cargas!$F$9,Perfil_Area!$T$10*RANDBETWEEN(85,115)/100))))</f>
        <v>0</v>
      </c>
    </row>
    <row r="9992" ht="15.0" customHeight="1">
      <c r="A9992" s="45">
        <v>45687.7083333333</v>
      </c>
      <c r="B9992" s="35">
        <v>17.0</v>
      </c>
      <c r="C9992" s="35" t="s">
        <v>129</v>
      </c>
      <c r="D9992" s="36" t="s">
        <v>105</v>
      </c>
      <c r="E9992" s="35" t="s">
        <v>173</v>
      </c>
      <c r="F9992" s="46">
        <f>IF(Cadastro_Cargas!$E$10=0,0,IF(Perfil_Area!$T$12=0,0,MIN(Cadastro_Cargas!$E$10,MAX(Cadastro_Cargas!$F$10,Perfil_Area!$T$12*RANDBETWEEN(85,115)/100))))</f>
        <v>0</v>
      </c>
    </row>
    <row r="9993" ht="15.0" customHeight="1">
      <c r="A9993" s="45">
        <v>45687.7083333333</v>
      </c>
      <c r="B9993" s="35">
        <v>17.0</v>
      </c>
      <c r="C9993" s="35" t="s">
        <v>129</v>
      </c>
      <c r="D9993" s="36" t="s">
        <v>106</v>
      </c>
      <c r="E9993" s="35" t="s">
        <v>173</v>
      </c>
      <c r="F9993" s="46">
        <f>IF(Cadastro_Cargas!$E$11=0,0,IF(Perfil_Area!$T$14=0,0,MIN(Cadastro_Cargas!$E$11,MAX(Cadastro_Cargas!$F$11,Perfil_Area!$T$14*RANDBETWEEN(85,115)/100))))</f>
        <v>2.367013373</v>
      </c>
    </row>
    <row r="9994" ht="15.0" customHeight="1">
      <c r="A9994" s="45">
        <v>45687.7083333333</v>
      </c>
      <c r="B9994" s="35">
        <v>17.0</v>
      </c>
      <c r="C9994" s="35" t="s">
        <v>129</v>
      </c>
      <c r="D9994" s="36" t="s">
        <v>107</v>
      </c>
      <c r="E9994" s="35" t="s">
        <v>173</v>
      </c>
      <c r="F9994" s="46">
        <f>IF(Cadastro_Cargas!$E$12=0,0,IF(Perfil_Area!$T$16=0,0,MIN(Cadastro_Cargas!$E$12,MAX(Cadastro_Cargas!$F$12,Perfil_Area!$T$16*RANDBETWEEN(85,115)/100))))</f>
        <v>0.186</v>
      </c>
    </row>
    <row r="9995" ht="15.0" customHeight="1">
      <c r="A9995" s="45">
        <v>45687.7083333333</v>
      </c>
      <c r="B9995" s="35">
        <v>17.0</v>
      </c>
      <c r="C9995" s="35" t="s">
        <v>129</v>
      </c>
      <c r="D9995" s="39" t="s">
        <v>31</v>
      </c>
      <c r="E9995" s="35" t="s">
        <v>174</v>
      </c>
      <c r="F9995" s="46">
        <f>IF(Cadastro_Cargas!$E$13=0,0,IF(Perfil_Area!$T$4=0,0,MIN(Cadastro_Cargas!$E$13,MAX(Cadastro_Cargas!$F$13,Perfil_Area!$T$4*RANDBETWEEN(85,115)/100))))</f>
        <v>1.1175</v>
      </c>
    </row>
    <row r="9996" ht="15.0" customHeight="1">
      <c r="A9996" s="45">
        <v>45687.7083333333</v>
      </c>
      <c r="B9996" s="35">
        <v>17.0</v>
      </c>
      <c r="C9996" s="35" t="s">
        <v>129</v>
      </c>
      <c r="D9996" s="40" t="s">
        <v>44</v>
      </c>
      <c r="E9996" s="35" t="s">
        <v>174</v>
      </c>
      <c r="F9996" s="46">
        <f>IF(Cadastro_Cargas!$E$14=0,0,IF(Perfil_Area!$T$6=0,0,MIN(Cadastro_Cargas!$E$14,MAX(Cadastro_Cargas!$F$14,Perfil_Area!$T$6*RANDBETWEEN(85,115)/100))))</f>
        <v>0.514</v>
      </c>
    </row>
    <row r="9997" ht="15.0" customHeight="1">
      <c r="A9997" s="45">
        <v>45687.7083333333</v>
      </c>
      <c r="B9997" s="35">
        <v>17.0</v>
      </c>
      <c r="C9997" s="35" t="s">
        <v>129</v>
      </c>
      <c r="D9997" s="41" t="s">
        <v>56</v>
      </c>
      <c r="E9997" s="35" t="s">
        <v>174</v>
      </c>
      <c r="F9997" s="46">
        <f>IF(Cadastro_Cargas!$E$15=0,0,IF(Perfil_Area!$T$8=0,0,MIN(Cadastro_Cargas!$E$15,MAX(Cadastro_Cargas!$F$15,Perfil_Area!$T$8*RANDBETWEEN(85,115)/100))))</f>
        <v>0</v>
      </c>
    </row>
    <row r="9998" ht="15.0" customHeight="1">
      <c r="A9998" s="45">
        <v>45687.75</v>
      </c>
      <c r="B9998" s="35">
        <v>18.0</v>
      </c>
      <c r="C9998" s="35" t="s">
        <v>128</v>
      </c>
      <c r="D9998" s="36" t="s">
        <v>104</v>
      </c>
      <c r="E9998" s="35" t="s">
        <v>173</v>
      </c>
      <c r="F9998" s="46">
        <f>IF(Cadastro_Cargas!$E$2=0,0,IF(Perfil_Area!$U$9=0,0,MIN(Cadastro_Cargas!$E$2,MAX(Cadastro_Cargas!$F$2,Perfil_Area!$U$9*RANDBETWEEN(85,115)/100))))</f>
        <v>0</v>
      </c>
    </row>
    <row r="9999" ht="15.0" customHeight="1">
      <c r="A9999" s="45">
        <v>45687.75</v>
      </c>
      <c r="B9999" s="35">
        <v>18.0</v>
      </c>
      <c r="C9999" s="35" t="s">
        <v>128</v>
      </c>
      <c r="D9999" s="36" t="s">
        <v>105</v>
      </c>
      <c r="E9999" s="35" t="s">
        <v>173</v>
      </c>
      <c r="F9999" s="46">
        <f>IF(Cadastro_Cargas!$E$3=0,0,IF(Perfil_Area!$U$11=0,0,MIN(Cadastro_Cargas!$E$3,MAX(Cadastro_Cargas!$F$3,Perfil_Area!$U$11*RANDBETWEEN(85,115)/100))))</f>
        <v>0</v>
      </c>
    </row>
    <row r="10000" ht="15.0" customHeight="1">
      <c r="A10000" s="45">
        <v>45687.75</v>
      </c>
      <c r="B10000" s="35">
        <v>18.0</v>
      </c>
      <c r="C10000" s="35" t="s">
        <v>128</v>
      </c>
      <c r="D10000" s="36" t="s">
        <v>106</v>
      </c>
      <c r="E10000" s="35" t="s">
        <v>173</v>
      </c>
      <c r="F10000" s="46">
        <f>IF(Cadastro_Cargas!$E$4=0,0,IF(Perfil_Area!$U$13=0,0,MIN(Cadastro_Cargas!$E$4,MAX(Cadastro_Cargas!$F$4,Perfil_Area!$U$13*RANDBETWEEN(85,115)/100))))</f>
        <v>0</v>
      </c>
    </row>
    <row r="10001" ht="15.0" customHeight="1">
      <c r="A10001" s="45">
        <v>45687.75</v>
      </c>
      <c r="B10001" s="35">
        <v>18.0</v>
      </c>
      <c r="C10001" s="35" t="s">
        <v>128</v>
      </c>
      <c r="D10001" s="36" t="s">
        <v>107</v>
      </c>
      <c r="E10001" s="35" t="s">
        <v>173</v>
      </c>
      <c r="F10001" s="46">
        <f>IF(Cadastro_Cargas!$E$5=0,0,IF(Perfil_Area!$U$15=0,0,MIN(Cadastro_Cargas!$E$5,MAX(Cadastro_Cargas!$F$5,Perfil_Area!$U$15*RANDBETWEEN(85,115)/100))))</f>
        <v>0.19</v>
      </c>
    </row>
    <row r="10002" ht="15.0" customHeight="1">
      <c r="A10002" s="45">
        <v>45687.75</v>
      </c>
      <c r="B10002" s="35">
        <v>18.0</v>
      </c>
      <c r="C10002" s="35" t="s">
        <v>128</v>
      </c>
      <c r="D10002" s="39" t="s">
        <v>31</v>
      </c>
      <c r="E10002" s="35" t="s">
        <v>174</v>
      </c>
      <c r="F10002" s="46">
        <f>IF(Cadastro_Cargas!$E$6=0,0,IF(Perfil_Area!$U$3=0,0,MIN(Cadastro_Cargas!$E$6,MAX(Cadastro_Cargas!$F$6,Perfil_Area!$U$3*RANDBETWEEN(85,115)/100))))</f>
        <v>0.606</v>
      </c>
    </row>
    <row r="10003" ht="15.0" customHeight="1">
      <c r="A10003" s="45">
        <v>45687.75</v>
      </c>
      <c r="B10003" s="35">
        <v>18.0</v>
      </c>
      <c r="C10003" s="35" t="s">
        <v>128</v>
      </c>
      <c r="D10003" s="40" t="s">
        <v>44</v>
      </c>
      <c r="E10003" s="35" t="s">
        <v>174</v>
      </c>
      <c r="F10003" s="46">
        <f>IF(Cadastro_Cargas!$E$7=0,0,IF(Perfil_Area!$U$5=0,0,MIN(Cadastro_Cargas!$E$7,MAX(Cadastro_Cargas!$F$7,Perfil_Area!$U$5*RANDBETWEEN(85,115)/100))))</f>
        <v>0.354</v>
      </c>
    </row>
    <row r="10004" ht="15.0" customHeight="1">
      <c r="A10004" s="45">
        <v>45687.75</v>
      </c>
      <c r="B10004" s="35">
        <v>18.0</v>
      </c>
      <c r="C10004" s="35" t="s">
        <v>128</v>
      </c>
      <c r="D10004" s="41" t="s">
        <v>56</v>
      </c>
      <c r="E10004" s="35" t="s">
        <v>174</v>
      </c>
      <c r="F10004" s="46">
        <f>IF(Cadastro_Cargas!$E$8=0,0,IF(Perfil_Area!$U$7=0,0,MIN(Cadastro_Cargas!$E$8,MAX(Cadastro_Cargas!$F$8,Perfil_Area!$U$7*RANDBETWEEN(85,115)/100))))</f>
        <v>0.176</v>
      </c>
    </row>
    <row r="10005" ht="15.0" customHeight="1">
      <c r="A10005" s="45">
        <v>45687.75</v>
      </c>
      <c r="B10005" s="35">
        <v>18.0</v>
      </c>
      <c r="C10005" s="35" t="s">
        <v>129</v>
      </c>
      <c r="D10005" s="36" t="s">
        <v>104</v>
      </c>
      <c r="E10005" s="35" t="s">
        <v>173</v>
      </c>
      <c r="F10005" s="46">
        <f>IF(Cadastro_Cargas!$E$9=0,0,IF(Perfil_Area!$U$10=0,0,MIN(Cadastro_Cargas!$E$9,MAX(Cadastro_Cargas!$F$9,Perfil_Area!$U$10*RANDBETWEEN(85,115)/100))))</f>
        <v>0</v>
      </c>
    </row>
    <row r="10006" ht="15.0" customHeight="1">
      <c r="A10006" s="45">
        <v>45687.75</v>
      </c>
      <c r="B10006" s="35">
        <v>18.0</v>
      </c>
      <c r="C10006" s="35" t="s">
        <v>129</v>
      </c>
      <c r="D10006" s="36" t="s">
        <v>105</v>
      </c>
      <c r="E10006" s="35" t="s">
        <v>173</v>
      </c>
      <c r="F10006" s="46">
        <f>IF(Cadastro_Cargas!$E$10=0,0,IF(Perfil_Area!$U$12=0,0,MIN(Cadastro_Cargas!$E$10,MAX(Cadastro_Cargas!$F$10,Perfil_Area!$U$12*RANDBETWEEN(85,115)/100))))</f>
        <v>0</v>
      </c>
    </row>
    <row r="10007" ht="15.0" customHeight="1">
      <c r="A10007" s="45">
        <v>45687.75</v>
      </c>
      <c r="B10007" s="35">
        <v>18.0</v>
      </c>
      <c r="C10007" s="35" t="s">
        <v>129</v>
      </c>
      <c r="D10007" s="36" t="s">
        <v>106</v>
      </c>
      <c r="E10007" s="35" t="s">
        <v>173</v>
      </c>
      <c r="F10007" s="46">
        <f>IF(Cadastro_Cargas!$E$11=0,0,IF(Perfil_Area!$U$14=0,0,MIN(Cadastro_Cargas!$E$11,MAX(Cadastro_Cargas!$F$11,Perfil_Area!$U$14*RANDBETWEEN(85,115)/100))))</f>
        <v>2.367013373</v>
      </c>
    </row>
    <row r="10008" ht="15.0" customHeight="1">
      <c r="A10008" s="45">
        <v>45687.75</v>
      </c>
      <c r="B10008" s="35">
        <v>18.0</v>
      </c>
      <c r="C10008" s="35" t="s">
        <v>129</v>
      </c>
      <c r="D10008" s="36" t="s">
        <v>107</v>
      </c>
      <c r="E10008" s="35" t="s">
        <v>173</v>
      </c>
      <c r="F10008" s="46">
        <f>IF(Cadastro_Cargas!$E$12=0,0,IF(Perfil_Area!$U$16=0,0,MIN(Cadastro_Cargas!$E$12,MAX(Cadastro_Cargas!$F$12,Perfil_Area!$U$16*RANDBETWEEN(85,115)/100))))</f>
        <v>0.17</v>
      </c>
    </row>
    <row r="10009" ht="15.0" customHeight="1">
      <c r="A10009" s="45">
        <v>45687.75</v>
      </c>
      <c r="B10009" s="35">
        <v>18.0</v>
      </c>
      <c r="C10009" s="35" t="s">
        <v>129</v>
      </c>
      <c r="D10009" s="39" t="s">
        <v>31</v>
      </c>
      <c r="E10009" s="35" t="s">
        <v>174</v>
      </c>
      <c r="F10009" s="46">
        <f>IF(Cadastro_Cargas!$E$13=0,0,IF(Perfil_Area!$U$4=0,0,MIN(Cadastro_Cargas!$E$13,MAX(Cadastro_Cargas!$F$13,Perfil_Area!$U$4*RANDBETWEEN(85,115)/100))))</f>
        <v>1.1175</v>
      </c>
    </row>
    <row r="10010" ht="15.0" customHeight="1">
      <c r="A10010" s="45">
        <v>45687.75</v>
      </c>
      <c r="B10010" s="35">
        <v>18.0</v>
      </c>
      <c r="C10010" s="35" t="s">
        <v>129</v>
      </c>
      <c r="D10010" s="40" t="s">
        <v>44</v>
      </c>
      <c r="E10010" s="35" t="s">
        <v>174</v>
      </c>
      <c r="F10010" s="46">
        <f>IF(Cadastro_Cargas!$E$14=0,0,IF(Perfil_Area!$U$6=0,0,MIN(Cadastro_Cargas!$E$14,MAX(Cadastro_Cargas!$F$14,Perfil_Area!$U$6*RANDBETWEEN(85,115)/100))))</f>
        <v>0.514</v>
      </c>
    </row>
    <row r="10011" ht="15.0" customHeight="1">
      <c r="A10011" s="45">
        <v>45687.75</v>
      </c>
      <c r="B10011" s="35">
        <v>18.0</v>
      </c>
      <c r="C10011" s="35" t="s">
        <v>129</v>
      </c>
      <c r="D10011" s="41" t="s">
        <v>56</v>
      </c>
      <c r="E10011" s="35" t="s">
        <v>174</v>
      </c>
      <c r="F10011" s="46">
        <f>IF(Cadastro_Cargas!$E$15=0,0,IF(Perfil_Area!$U$8=0,0,MIN(Cadastro_Cargas!$E$15,MAX(Cadastro_Cargas!$F$15,Perfil_Area!$U$8*RANDBETWEEN(85,115)/100))))</f>
        <v>0.336</v>
      </c>
    </row>
    <row r="10012" ht="15.0" customHeight="1">
      <c r="A10012" s="45">
        <v>45687.7916666667</v>
      </c>
      <c r="B10012" s="35">
        <v>19.0</v>
      </c>
      <c r="C10012" s="35" t="s">
        <v>128</v>
      </c>
      <c r="D10012" s="36" t="s">
        <v>104</v>
      </c>
      <c r="E10012" s="35" t="s">
        <v>173</v>
      </c>
      <c r="F10012" s="46">
        <f>IF(Cadastro_Cargas!$E$2=0,0,IF(Perfil_Area!$V$9=0,0,MIN(Cadastro_Cargas!$E$2,MAX(Cadastro_Cargas!$F$2,Perfil_Area!$V$9*RANDBETWEEN(85,115)/100))))</f>
        <v>0</v>
      </c>
    </row>
    <row r="10013" ht="15.0" customHeight="1">
      <c r="A10013" s="45">
        <v>45687.7916666667</v>
      </c>
      <c r="B10013" s="35">
        <v>19.0</v>
      </c>
      <c r="C10013" s="35" t="s">
        <v>128</v>
      </c>
      <c r="D10013" s="36" t="s">
        <v>105</v>
      </c>
      <c r="E10013" s="35" t="s">
        <v>173</v>
      </c>
      <c r="F10013" s="46">
        <f>IF(Cadastro_Cargas!$E$3=0,0,IF(Perfil_Area!$V$11=0,0,MIN(Cadastro_Cargas!$E$3,MAX(Cadastro_Cargas!$F$3,Perfil_Area!$V$11*RANDBETWEEN(85,115)/100))))</f>
        <v>0</v>
      </c>
    </row>
    <row r="10014" ht="15.0" customHeight="1">
      <c r="A10014" s="45">
        <v>45687.7916666667</v>
      </c>
      <c r="B10014" s="35">
        <v>19.0</v>
      </c>
      <c r="C10014" s="35" t="s">
        <v>128</v>
      </c>
      <c r="D10014" s="36" t="s">
        <v>106</v>
      </c>
      <c r="E10014" s="35" t="s">
        <v>173</v>
      </c>
      <c r="F10014" s="46">
        <f>IF(Cadastro_Cargas!$E$4=0,0,IF(Perfil_Area!$V$13=0,0,MIN(Cadastro_Cargas!$E$4,MAX(Cadastro_Cargas!$F$4,Perfil_Area!$V$13*RANDBETWEEN(85,115)/100))))</f>
        <v>0</v>
      </c>
    </row>
    <row r="10015" ht="15.0" customHeight="1">
      <c r="A10015" s="45">
        <v>45687.7916666667</v>
      </c>
      <c r="B10015" s="35">
        <v>19.0</v>
      </c>
      <c r="C10015" s="35" t="s">
        <v>128</v>
      </c>
      <c r="D10015" s="36" t="s">
        <v>107</v>
      </c>
      <c r="E10015" s="35" t="s">
        <v>173</v>
      </c>
      <c r="F10015" s="46">
        <f>IF(Cadastro_Cargas!$E$5=0,0,IF(Perfil_Area!$V$15=0,0,MIN(Cadastro_Cargas!$E$5,MAX(Cadastro_Cargas!$F$5,Perfil_Area!$V$15*RANDBETWEEN(85,115)/100))))</f>
        <v>0.174</v>
      </c>
    </row>
    <row r="10016" ht="15.0" customHeight="1">
      <c r="A10016" s="45">
        <v>45687.7916666667</v>
      </c>
      <c r="B10016" s="35">
        <v>19.0</v>
      </c>
      <c r="C10016" s="35" t="s">
        <v>128</v>
      </c>
      <c r="D10016" s="39" t="s">
        <v>31</v>
      </c>
      <c r="E10016" s="35" t="s">
        <v>174</v>
      </c>
      <c r="F10016" s="46">
        <f>IF(Cadastro_Cargas!$E$6=0,0,IF(Perfil_Area!$V$3=0,0,MIN(Cadastro_Cargas!$E$6,MAX(Cadastro_Cargas!$F$6,Perfil_Area!$V$3*RANDBETWEEN(85,115)/100))))</f>
        <v>0.606</v>
      </c>
    </row>
    <row r="10017" ht="15.0" customHeight="1">
      <c r="A10017" s="45">
        <v>45687.7916666667</v>
      </c>
      <c r="B10017" s="35">
        <v>19.0</v>
      </c>
      <c r="C10017" s="35" t="s">
        <v>128</v>
      </c>
      <c r="D10017" s="40" t="s">
        <v>44</v>
      </c>
      <c r="E10017" s="35" t="s">
        <v>174</v>
      </c>
      <c r="F10017" s="46">
        <f>IF(Cadastro_Cargas!$E$7=0,0,IF(Perfil_Area!$V$5=0,0,MIN(Cadastro_Cargas!$E$7,MAX(Cadastro_Cargas!$F$7,Perfil_Area!$V$5*RANDBETWEEN(85,115)/100))))</f>
        <v>0.354</v>
      </c>
    </row>
    <row r="10018" ht="15.0" customHeight="1">
      <c r="A10018" s="45">
        <v>45687.7916666667</v>
      </c>
      <c r="B10018" s="35">
        <v>19.0</v>
      </c>
      <c r="C10018" s="35" t="s">
        <v>128</v>
      </c>
      <c r="D10018" s="41" t="s">
        <v>56</v>
      </c>
      <c r="E10018" s="35" t="s">
        <v>174</v>
      </c>
      <c r="F10018" s="46">
        <f>IF(Cadastro_Cargas!$E$8=0,0,IF(Perfil_Area!$V$7=0,0,MIN(Cadastro_Cargas!$E$8,MAX(Cadastro_Cargas!$F$8,Perfil_Area!$V$7*RANDBETWEEN(85,115)/100))))</f>
        <v>0.176</v>
      </c>
    </row>
    <row r="10019" ht="15.0" customHeight="1">
      <c r="A10019" s="45">
        <v>45687.7916666667</v>
      </c>
      <c r="B10019" s="35">
        <v>19.0</v>
      </c>
      <c r="C10019" s="35" t="s">
        <v>129</v>
      </c>
      <c r="D10019" s="36" t="s">
        <v>104</v>
      </c>
      <c r="E10019" s="35" t="s">
        <v>173</v>
      </c>
      <c r="F10019" s="46">
        <f>IF(Cadastro_Cargas!$E$9=0,0,IF(Perfil_Area!$V$10=0,0,MIN(Cadastro_Cargas!$E$9,MAX(Cadastro_Cargas!$F$9,Perfil_Area!$V$10*RANDBETWEEN(85,115)/100))))</f>
        <v>0</v>
      </c>
    </row>
    <row r="10020" ht="15.0" customHeight="1">
      <c r="A10020" s="45">
        <v>45687.7916666667</v>
      </c>
      <c r="B10020" s="35">
        <v>19.0</v>
      </c>
      <c r="C10020" s="35" t="s">
        <v>129</v>
      </c>
      <c r="D10020" s="36" t="s">
        <v>105</v>
      </c>
      <c r="E10020" s="35" t="s">
        <v>173</v>
      </c>
      <c r="F10020" s="46">
        <f>IF(Cadastro_Cargas!$E$10=0,0,IF(Perfil_Area!$V$12=0,0,MIN(Cadastro_Cargas!$E$10,MAX(Cadastro_Cargas!$F$10,Perfil_Area!$V$12*RANDBETWEEN(85,115)/100))))</f>
        <v>0</v>
      </c>
    </row>
    <row r="10021" ht="15.0" customHeight="1">
      <c r="A10021" s="45">
        <v>45687.7916666667</v>
      </c>
      <c r="B10021" s="35">
        <v>19.0</v>
      </c>
      <c r="C10021" s="35" t="s">
        <v>129</v>
      </c>
      <c r="D10021" s="36" t="s">
        <v>106</v>
      </c>
      <c r="E10021" s="35" t="s">
        <v>173</v>
      </c>
      <c r="F10021" s="46">
        <f>IF(Cadastro_Cargas!$E$11=0,0,IF(Perfil_Area!$V$14=0,0,MIN(Cadastro_Cargas!$E$11,MAX(Cadastro_Cargas!$F$11,Perfil_Area!$V$14*RANDBETWEEN(85,115)/100))))</f>
        <v>2.367013373</v>
      </c>
    </row>
    <row r="10022" ht="15.0" customHeight="1">
      <c r="A10022" s="45">
        <v>45687.7916666667</v>
      </c>
      <c r="B10022" s="35">
        <v>19.0</v>
      </c>
      <c r="C10022" s="35" t="s">
        <v>129</v>
      </c>
      <c r="D10022" s="36" t="s">
        <v>107</v>
      </c>
      <c r="E10022" s="35" t="s">
        <v>173</v>
      </c>
      <c r="F10022" s="46">
        <f>IF(Cadastro_Cargas!$E$12=0,0,IF(Perfil_Area!$V$16=0,0,MIN(Cadastro_Cargas!$E$12,MAX(Cadastro_Cargas!$F$12,Perfil_Area!$V$16*RANDBETWEEN(85,115)/100))))</f>
        <v>0.2</v>
      </c>
    </row>
    <row r="10023" ht="15.0" customHeight="1">
      <c r="A10023" s="45">
        <v>45687.7916666667</v>
      </c>
      <c r="B10023" s="35">
        <v>19.0</v>
      </c>
      <c r="C10023" s="35" t="s">
        <v>129</v>
      </c>
      <c r="D10023" s="39" t="s">
        <v>31</v>
      </c>
      <c r="E10023" s="35" t="s">
        <v>174</v>
      </c>
      <c r="F10023" s="46">
        <f>IF(Cadastro_Cargas!$E$13=0,0,IF(Perfil_Area!$V$4=0,0,MIN(Cadastro_Cargas!$E$13,MAX(Cadastro_Cargas!$F$13,Perfil_Area!$V$4*RANDBETWEEN(85,115)/100))))</f>
        <v>1.1175</v>
      </c>
    </row>
    <row r="10024" ht="15.0" customHeight="1">
      <c r="A10024" s="45">
        <v>45687.7916666667</v>
      </c>
      <c r="B10024" s="35">
        <v>19.0</v>
      </c>
      <c r="C10024" s="35" t="s">
        <v>129</v>
      </c>
      <c r="D10024" s="40" t="s">
        <v>44</v>
      </c>
      <c r="E10024" s="35" t="s">
        <v>174</v>
      </c>
      <c r="F10024" s="46">
        <f>IF(Cadastro_Cargas!$E$14=0,0,IF(Perfil_Area!$V$6=0,0,MIN(Cadastro_Cargas!$E$14,MAX(Cadastro_Cargas!$F$14,Perfil_Area!$V$6*RANDBETWEEN(85,115)/100))))</f>
        <v>0.514</v>
      </c>
    </row>
    <row r="10025" ht="15.0" customHeight="1">
      <c r="A10025" s="45">
        <v>45687.7916666667</v>
      </c>
      <c r="B10025" s="35">
        <v>19.0</v>
      </c>
      <c r="C10025" s="35" t="s">
        <v>129</v>
      </c>
      <c r="D10025" s="41" t="s">
        <v>56</v>
      </c>
      <c r="E10025" s="35" t="s">
        <v>174</v>
      </c>
      <c r="F10025" s="46">
        <f>IF(Cadastro_Cargas!$E$15=0,0,IF(Perfil_Area!$V$8=0,0,MIN(Cadastro_Cargas!$E$15,MAX(Cadastro_Cargas!$F$15,Perfil_Area!$V$8*RANDBETWEEN(85,115)/100))))</f>
        <v>0.336</v>
      </c>
    </row>
    <row r="10026" ht="15.0" customHeight="1">
      <c r="A10026" s="45">
        <v>45687.8333333333</v>
      </c>
      <c r="B10026" s="35">
        <v>20.0</v>
      </c>
      <c r="C10026" s="35" t="s">
        <v>128</v>
      </c>
      <c r="D10026" s="36" t="s">
        <v>104</v>
      </c>
      <c r="E10026" s="35" t="s">
        <v>173</v>
      </c>
      <c r="F10026" s="46">
        <f>IF(Cadastro_Cargas!$E$2=0,0,IF(Perfil_Area!$W$9=0,0,MIN(Cadastro_Cargas!$E$2,MAX(Cadastro_Cargas!$F$2,Perfil_Area!$W$9*RANDBETWEEN(85,115)/100))))</f>
        <v>4</v>
      </c>
    </row>
    <row r="10027" ht="15.0" customHeight="1">
      <c r="A10027" s="45">
        <v>45687.8333333333</v>
      </c>
      <c r="B10027" s="35">
        <v>20.0</v>
      </c>
      <c r="C10027" s="35" t="s">
        <v>128</v>
      </c>
      <c r="D10027" s="36" t="s">
        <v>105</v>
      </c>
      <c r="E10027" s="35" t="s">
        <v>173</v>
      </c>
      <c r="F10027" s="46">
        <f>IF(Cadastro_Cargas!$E$3=0,0,IF(Perfil_Area!$W$11=0,0,MIN(Cadastro_Cargas!$E$3,MAX(Cadastro_Cargas!$F$3,Perfil_Area!$W$11*RANDBETWEEN(85,115)/100))))</f>
        <v>0</v>
      </c>
    </row>
    <row r="10028" ht="15.0" customHeight="1">
      <c r="A10028" s="45">
        <v>45687.8333333333</v>
      </c>
      <c r="B10028" s="35">
        <v>20.0</v>
      </c>
      <c r="C10028" s="35" t="s">
        <v>128</v>
      </c>
      <c r="D10028" s="36" t="s">
        <v>106</v>
      </c>
      <c r="E10028" s="35" t="s">
        <v>173</v>
      </c>
      <c r="F10028" s="46">
        <f>IF(Cadastro_Cargas!$E$4=0,0,IF(Perfil_Area!$W$13=0,0,MIN(Cadastro_Cargas!$E$4,MAX(Cadastro_Cargas!$F$4,Perfil_Area!$W$13*RANDBETWEEN(85,115)/100))))</f>
        <v>0</v>
      </c>
    </row>
    <row r="10029" ht="15.0" customHeight="1">
      <c r="A10029" s="45">
        <v>45687.8333333333</v>
      </c>
      <c r="B10029" s="35">
        <v>20.0</v>
      </c>
      <c r="C10029" s="35" t="s">
        <v>128</v>
      </c>
      <c r="D10029" s="36" t="s">
        <v>107</v>
      </c>
      <c r="E10029" s="35" t="s">
        <v>173</v>
      </c>
      <c r="F10029" s="46">
        <f>IF(Cadastro_Cargas!$E$5=0,0,IF(Perfil_Area!$W$15=0,0,MIN(Cadastro_Cargas!$E$5,MAX(Cadastro_Cargas!$F$5,Perfil_Area!$W$15*RANDBETWEEN(85,115)/100))))</f>
        <v>0.2</v>
      </c>
    </row>
    <row r="10030" ht="15.0" customHeight="1">
      <c r="A10030" s="45">
        <v>45687.8333333333</v>
      </c>
      <c r="B10030" s="35">
        <v>20.0</v>
      </c>
      <c r="C10030" s="35" t="s">
        <v>128</v>
      </c>
      <c r="D10030" s="39" t="s">
        <v>31</v>
      </c>
      <c r="E10030" s="35" t="s">
        <v>174</v>
      </c>
      <c r="F10030" s="46">
        <f>IF(Cadastro_Cargas!$E$6=0,0,IF(Perfil_Area!$W$3=0,0,MIN(Cadastro_Cargas!$E$6,MAX(Cadastro_Cargas!$F$6,Perfil_Area!$W$3*RANDBETWEEN(85,115)/100))))</f>
        <v>0.606</v>
      </c>
    </row>
    <row r="10031" ht="15.0" customHeight="1">
      <c r="A10031" s="45">
        <v>45687.8333333333</v>
      </c>
      <c r="B10031" s="35">
        <v>20.0</v>
      </c>
      <c r="C10031" s="35" t="s">
        <v>128</v>
      </c>
      <c r="D10031" s="40" t="s">
        <v>44</v>
      </c>
      <c r="E10031" s="35" t="s">
        <v>174</v>
      </c>
      <c r="F10031" s="46">
        <f>IF(Cadastro_Cargas!$E$7=0,0,IF(Perfil_Area!$W$5=0,0,MIN(Cadastro_Cargas!$E$7,MAX(Cadastro_Cargas!$F$7,Perfil_Area!$W$5*RANDBETWEEN(85,115)/100))))</f>
        <v>0.2983</v>
      </c>
    </row>
    <row r="10032" ht="15.0" customHeight="1">
      <c r="A10032" s="45">
        <v>45687.8333333333</v>
      </c>
      <c r="B10032" s="35">
        <v>20.0</v>
      </c>
      <c r="C10032" s="35" t="s">
        <v>128</v>
      </c>
      <c r="D10032" s="41" t="s">
        <v>56</v>
      </c>
      <c r="E10032" s="35" t="s">
        <v>174</v>
      </c>
      <c r="F10032" s="46">
        <f>IF(Cadastro_Cargas!$E$8=0,0,IF(Perfil_Area!$W$7=0,0,MIN(Cadastro_Cargas!$E$8,MAX(Cadastro_Cargas!$F$8,Perfil_Area!$W$7*RANDBETWEEN(85,115)/100))))</f>
        <v>0.176</v>
      </c>
    </row>
    <row r="10033" ht="15.0" customHeight="1">
      <c r="A10033" s="45">
        <v>45687.8333333333</v>
      </c>
      <c r="B10033" s="35">
        <v>20.0</v>
      </c>
      <c r="C10033" s="35" t="s">
        <v>129</v>
      </c>
      <c r="D10033" s="36" t="s">
        <v>104</v>
      </c>
      <c r="E10033" s="35" t="s">
        <v>173</v>
      </c>
      <c r="F10033" s="46">
        <f>IF(Cadastro_Cargas!$E$9=0,0,IF(Perfil_Area!$W$10=0,0,MIN(Cadastro_Cargas!$E$9,MAX(Cadastro_Cargas!$F$9,Perfil_Area!$W$10*RANDBETWEEN(85,115)/100))))</f>
        <v>8</v>
      </c>
    </row>
    <row r="10034" ht="15.0" customHeight="1">
      <c r="A10034" s="45">
        <v>45687.8333333333</v>
      </c>
      <c r="B10034" s="35">
        <v>20.0</v>
      </c>
      <c r="C10034" s="35" t="s">
        <v>129</v>
      </c>
      <c r="D10034" s="36" t="s">
        <v>105</v>
      </c>
      <c r="E10034" s="35" t="s">
        <v>173</v>
      </c>
      <c r="F10034" s="46">
        <f>IF(Cadastro_Cargas!$E$10=0,0,IF(Perfil_Area!$W$12=0,0,MIN(Cadastro_Cargas!$E$10,MAX(Cadastro_Cargas!$F$10,Perfil_Area!$W$12*RANDBETWEEN(85,115)/100))))</f>
        <v>17.6</v>
      </c>
    </row>
    <row r="10035" ht="15.0" customHeight="1">
      <c r="A10035" s="45">
        <v>45687.8333333333</v>
      </c>
      <c r="B10035" s="35">
        <v>20.0</v>
      </c>
      <c r="C10035" s="35" t="s">
        <v>129</v>
      </c>
      <c r="D10035" s="36" t="s">
        <v>106</v>
      </c>
      <c r="E10035" s="35" t="s">
        <v>173</v>
      </c>
      <c r="F10035" s="46">
        <f>IF(Cadastro_Cargas!$E$11=0,0,IF(Perfil_Area!$W$14=0,0,MIN(Cadastro_Cargas!$E$11,MAX(Cadastro_Cargas!$F$11,Perfil_Area!$W$14*RANDBETWEEN(85,115)/100))))</f>
        <v>2.367013373</v>
      </c>
    </row>
    <row r="10036" ht="15.0" customHeight="1">
      <c r="A10036" s="45">
        <v>45687.8333333333</v>
      </c>
      <c r="B10036" s="35">
        <v>20.0</v>
      </c>
      <c r="C10036" s="35" t="s">
        <v>129</v>
      </c>
      <c r="D10036" s="36" t="s">
        <v>107</v>
      </c>
      <c r="E10036" s="35" t="s">
        <v>173</v>
      </c>
      <c r="F10036" s="46">
        <f>IF(Cadastro_Cargas!$E$12=0,0,IF(Perfil_Area!$W$16=0,0,MIN(Cadastro_Cargas!$E$12,MAX(Cadastro_Cargas!$F$12,Perfil_Area!$W$16*RANDBETWEEN(85,115)/100))))</f>
        <v>0.2</v>
      </c>
    </row>
    <row r="10037" ht="15.0" customHeight="1">
      <c r="A10037" s="45">
        <v>45687.8333333333</v>
      </c>
      <c r="B10037" s="35">
        <v>20.0</v>
      </c>
      <c r="C10037" s="35" t="s">
        <v>129</v>
      </c>
      <c r="D10037" s="39" t="s">
        <v>31</v>
      </c>
      <c r="E10037" s="35" t="s">
        <v>174</v>
      </c>
      <c r="F10037" s="46">
        <f>IF(Cadastro_Cargas!$E$13=0,0,IF(Perfil_Area!$W$4=0,0,MIN(Cadastro_Cargas!$E$13,MAX(Cadastro_Cargas!$F$13,Perfil_Area!$W$4*RANDBETWEEN(85,115)/100))))</f>
        <v>1.1175</v>
      </c>
    </row>
    <row r="10038" ht="15.0" customHeight="1">
      <c r="A10038" s="45">
        <v>45687.8333333333</v>
      </c>
      <c r="B10038" s="35">
        <v>20.0</v>
      </c>
      <c r="C10038" s="35" t="s">
        <v>129</v>
      </c>
      <c r="D10038" s="40" t="s">
        <v>44</v>
      </c>
      <c r="E10038" s="35" t="s">
        <v>174</v>
      </c>
      <c r="F10038" s="46">
        <f>IF(Cadastro_Cargas!$E$14=0,0,IF(Perfil_Area!$W$6=0,0,MIN(Cadastro_Cargas!$E$14,MAX(Cadastro_Cargas!$F$14,Perfil_Area!$W$6*RANDBETWEEN(85,115)/100))))</f>
        <v>0.44038</v>
      </c>
    </row>
    <row r="10039" ht="15.0" customHeight="1">
      <c r="A10039" s="45">
        <v>45687.8333333333</v>
      </c>
      <c r="B10039" s="35">
        <v>20.0</v>
      </c>
      <c r="C10039" s="35" t="s">
        <v>129</v>
      </c>
      <c r="D10039" s="41" t="s">
        <v>56</v>
      </c>
      <c r="E10039" s="35" t="s">
        <v>174</v>
      </c>
      <c r="F10039" s="46">
        <f>IF(Cadastro_Cargas!$E$15=0,0,IF(Perfil_Area!$W$8=0,0,MIN(Cadastro_Cargas!$E$15,MAX(Cadastro_Cargas!$F$15,Perfil_Area!$W$8*RANDBETWEEN(85,115)/100))))</f>
        <v>0.336</v>
      </c>
    </row>
    <row r="10040" ht="15.0" customHeight="1">
      <c r="A10040" s="45">
        <v>45687.875</v>
      </c>
      <c r="B10040" s="35">
        <v>21.0</v>
      </c>
      <c r="C10040" s="35" t="s">
        <v>128</v>
      </c>
      <c r="D10040" s="36" t="s">
        <v>104</v>
      </c>
      <c r="E10040" s="35" t="s">
        <v>173</v>
      </c>
      <c r="F10040" s="46">
        <f>IF(Cadastro_Cargas!$E$2=0,0,IF(Perfil_Area!$X$9=0,0,MIN(Cadastro_Cargas!$E$2,MAX(Cadastro_Cargas!$F$2,Perfil_Area!$X$9*RANDBETWEEN(85,115)/100))))</f>
        <v>3.68</v>
      </c>
    </row>
    <row r="10041" ht="15.0" customHeight="1">
      <c r="A10041" s="45">
        <v>45687.875</v>
      </c>
      <c r="B10041" s="35">
        <v>21.0</v>
      </c>
      <c r="C10041" s="35" t="s">
        <v>128</v>
      </c>
      <c r="D10041" s="36" t="s">
        <v>105</v>
      </c>
      <c r="E10041" s="35" t="s">
        <v>173</v>
      </c>
      <c r="F10041" s="46">
        <f>IF(Cadastro_Cargas!$E$3=0,0,IF(Perfil_Area!$X$11=0,0,MIN(Cadastro_Cargas!$E$3,MAX(Cadastro_Cargas!$F$3,Perfil_Area!$X$11*RANDBETWEEN(85,115)/100))))</f>
        <v>0</v>
      </c>
    </row>
    <row r="10042" ht="15.0" customHeight="1">
      <c r="A10042" s="45">
        <v>45687.875</v>
      </c>
      <c r="B10042" s="35">
        <v>21.0</v>
      </c>
      <c r="C10042" s="35" t="s">
        <v>128</v>
      </c>
      <c r="D10042" s="36" t="s">
        <v>106</v>
      </c>
      <c r="E10042" s="35" t="s">
        <v>173</v>
      </c>
      <c r="F10042" s="46">
        <f>IF(Cadastro_Cargas!$E$4=0,0,IF(Perfil_Area!$X$13=0,0,MIN(Cadastro_Cargas!$E$4,MAX(Cadastro_Cargas!$F$4,Perfil_Area!$X$13*RANDBETWEEN(85,115)/100))))</f>
        <v>0</v>
      </c>
    </row>
    <row r="10043" ht="15.0" customHeight="1">
      <c r="A10043" s="45">
        <v>45687.875</v>
      </c>
      <c r="B10043" s="35">
        <v>21.0</v>
      </c>
      <c r="C10043" s="35" t="s">
        <v>128</v>
      </c>
      <c r="D10043" s="36" t="s">
        <v>107</v>
      </c>
      <c r="E10043" s="35" t="s">
        <v>173</v>
      </c>
      <c r="F10043" s="46">
        <f>IF(Cadastro_Cargas!$E$5=0,0,IF(Perfil_Area!$X$15=0,0,MIN(Cadastro_Cargas!$E$5,MAX(Cadastro_Cargas!$F$5,Perfil_Area!$X$15*RANDBETWEEN(85,115)/100))))</f>
        <v>0.2</v>
      </c>
    </row>
    <row r="10044" ht="15.0" customHeight="1">
      <c r="A10044" s="45">
        <v>45687.875</v>
      </c>
      <c r="B10044" s="35">
        <v>21.0</v>
      </c>
      <c r="C10044" s="35" t="s">
        <v>128</v>
      </c>
      <c r="D10044" s="39" t="s">
        <v>31</v>
      </c>
      <c r="E10044" s="35" t="s">
        <v>174</v>
      </c>
      <c r="F10044" s="46">
        <f>IF(Cadastro_Cargas!$E$6=0,0,IF(Perfil_Area!$X$3=0,0,MIN(Cadastro_Cargas!$E$6,MAX(Cadastro_Cargas!$F$6,Perfil_Area!$X$3*RANDBETWEEN(85,115)/100))))</f>
        <v>0.606</v>
      </c>
    </row>
    <row r="10045" ht="15.0" customHeight="1">
      <c r="A10045" s="45">
        <v>45687.875</v>
      </c>
      <c r="B10045" s="35">
        <v>21.0</v>
      </c>
      <c r="C10045" s="35" t="s">
        <v>128</v>
      </c>
      <c r="D10045" s="40" t="s">
        <v>44</v>
      </c>
      <c r="E10045" s="35" t="s">
        <v>174</v>
      </c>
      <c r="F10045" s="46">
        <f>IF(Cadastro_Cargas!$E$7=0,0,IF(Perfil_Area!$X$5=0,0,MIN(Cadastro_Cargas!$E$7,MAX(Cadastro_Cargas!$F$7,Perfil_Area!$X$5*RANDBETWEEN(85,115)/100))))</f>
        <v>0.24386</v>
      </c>
    </row>
    <row r="10046" ht="15.0" customHeight="1">
      <c r="A10046" s="45">
        <v>45687.875</v>
      </c>
      <c r="B10046" s="35">
        <v>21.0</v>
      </c>
      <c r="C10046" s="35" t="s">
        <v>128</v>
      </c>
      <c r="D10046" s="41" t="s">
        <v>56</v>
      </c>
      <c r="E10046" s="35" t="s">
        <v>174</v>
      </c>
      <c r="F10046" s="46">
        <f>IF(Cadastro_Cargas!$E$8=0,0,IF(Perfil_Area!$X$7=0,0,MIN(Cadastro_Cargas!$E$8,MAX(Cadastro_Cargas!$F$8,Perfil_Area!$X$7*RANDBETWEEN(85,115)/100))))</f>
        <v>0.176</v>
      </c>
    </row>
    <row r="10047" ht="15.0" customHeight="1">
      <c r="A10047" s="45">
        <v>45687.875</v>
      </c>
      <c r="B10047" s="35">
        <v>21.0</v>
      </c>
      <c r="C10047" s="35" t="s">
        <v>129</v>
      </c>
      <c r="D10047" s="36" t="s">
        <v>104</v>
      </c>
      <c r="E10047" s="35" t="s">
        <v>173</v>
      </c>
      <c r="F10047" s="46">
        <f>IF(Cadastro_Cargas!$E$9=0,0,IF(Perfil_Area!$X$10=0,0,MIN(Cadastro_Cargas!$E$9,MAX(Cadastro_Cargas!$F$9,Perfil_Area!$X$10*RANDBETWEEN(85,115)/100))))</f>
        <v>8</v>
      </c>
    </row>
    <row r="10048" ht="15.0" customHeight="1">
      <c r="A10048" s="45">
        <v>45687.875</v>
      </c>
      <c r="B10048" s="35">
        <v>21.0</v>
      </c>
      <c r="C10048" s="35" t="s">
        <v>129</v>
      </c>
      <c r="D10048" s="36" t="s">
        <v>105</v>
      </c>
      <c r="E10048" s="35" t="s">
        <v>173</v>
      </c>
      <c r="F10048" s="46">
        <f>IF(Cadastro_Cargas!$E$10=0,0,IF(Perfil_Area!$X$12=0,0,MIN(Cadastro_Cargas!$E$10,MAX(Cadastro_Cargas!$F$10,Perfil_Area!$X$12*RANDBETWEEN(85,115)/100))))</f>
        <v>17.6</v>
      </c>
    </row>
    <row r="10049" ht="15.0" customHeight="1">
      <c r="A10049" s="45">
        <v>45687.875</v>
      </c>
      <c r="B10049" s="35">
        <v>21.0</v>
      </c>
      <c r="C10049" s="35" t="s">
        <v>129</v>
      </c>
      <c r="D10049" s="36" t="s">
        <v>106</v>
      </c>
      <c r="E10049" s="35" t="s">
        <v>173</v>
      </c>
      <c r="F10049" s="46">
        <f>IF(Cadastro_Cargas!$E$11=0,0,IF(Perfil_Area!$X$14=0,0,MIN(Cadastro_Cargas!$E$11,MAX(Cadastro_Cargas!$F$11,Perfil_Area!$X$14*RANDBETWEEN(85,115)/100))))</f>
        <v>2.367013373</v>
      </c>
    </row>
    <row r="10050" ht="15.0" customHeight="1">
      <c r="A10050" s="45">
        <v>45687.875</v>
      </c>
      <c r="B10050" s="35">
        <v>21.0</v>
      </c>
      <c r="C10050" s="35" t="s">
        <v>129</v>
      </c>
      <c r="D10050" s="36" t="s">
        <v>107</v>
      </c>
      <c r="E10050" s="35" t="s">
        <v>173</v>
      </c>
      <c r="F10050" s="46">
        <f>IF(Cadastro_Cargas!$E$12=0,0,IF(Perfil_Area!$X$16=0,0,MIN(Cadastro_Cargas!$E$12,MAX(Cadastro_Cargas!$F$12,Perfil_Area!$X$16*RANDBETWEEN(85,115)/100))))</f>
        <v>0.2</v>
      </c>
    </row>
    <row r="10051" ht="15.0" customHeight="1">
      <c r="A10051" s="45">
        <v>45687.875</v>
      </c>
      <c r="B10051" s="35">
        <v>21.0</v>
      </c>
      <c r="C10051" s="35" t="s">
        <v>129</v>
      </c>
      <c r="D10051" s="39" t="s">
        <v>31</v>
      </c>
      <c r="E10051" s="35" t="s">
        <v>174</v>
      </c>
      <c r="F10051" s="46">
        <f>IF(Cadastro_Cargas!$E$13=0,0,IF(Perfil_Area!$X$4=0,0,MIN(Cadastro_Cargas!$E$13,MAX(Cadastro_Cargas!$F$13,Perfil_Area!$X$4*RANDBETWEEN(85,115)/100))))</f>
        <v>1.1175</v>
      </c>
    </row>
    <row r="10052" ht="15.0" customHeight="1">
      <c r="A10052" s="45">
        <v>45687.875</v>
      </c>
      <c r="B10052" s="35">
        <v>21.0</v>
      </c>
      <c r="C10052" s="35" t="s">
        <v>129</v>
      </c>
      <c r="D10052" s="40" t="s">
        <v>44</v>
      </c>
      <c r="E10052" s="35" t="s">
        <v>174</v>
      </c>
      <c r="F10052" s="46">
        <f>IF(Cadastro_Cargas!$E$14=0,0,IF(Perfil_Area!$X$6=0,0,MIN(Cadastro_Cargas!$E$14,MAX(Cadastro_Cargas!$F$14,Perfil_Area!$X$6*RANDBETWEEN(85,115)/100))))</f>
        <v>0.36642</v>
      </c>
    </row>
    <row r="10053" ht="15.0" customHeight="1">
      <c r="A10053" s="45">
        <v>45687.875</v>
      </c>
      <c r="B10053" s="35">
        <v>21.0</v>
      </c>
      <c r="C10053" s="35" t="s">
        <v>129</v>
      </c>
      <c r="D10053" s="41" t="s">
        <v>56</v>
      </c>
      <c r="E10053" s="35" t="s">
        <v>174</v>
      </c>
      <c r="F10053" s="46">
        <f>IF(Cadastro_Cargas!$E$15=0,0,IF(Perfil_Area!$X$8=0,0,MIN(Cadastro_Cargas!$E$15,MAX(Cadastro_Cargas!$F$15,Perfil_Area!$X$8*RANDBETWEEN(85,115)/100))))</f>
        <v>0.336</v>
      </c>
    </row>
    <row r="10054" ht="15.0" customHeight="1">
      <c r="A10054" s="45">
        <v>45687.9166666667</v>
      </c>
      <c r="B10054" s="35">
        <v>22.0</v>
      </c>
      <c r="C10054" s="35" t="s">
        <v>128</v>
      </c>
      <c r="D10054" s="36" t="s">
        <v>104</v>
      </c>
      <c r="E10054" s="35" t="s">
        <v>173</v>
      </c>
      <c r="F10054" s="46">
        <f>IF(Cadastro_Cargas!$E$2=0,0,IF(Perfil_Area!$Y$9=0,0,MIN(Cadastro_Cargas!$E$2,MAX(Cadastro_Cargas!$F$2,Perfil_Area!$Y$9*RANDBETWEEN(85,115)/100))))</f>
        <v>3.72</v>
      </c>
    </row>
    <row r="10055" ht="15.0" customHeight="1">
      <c r="A10055" s="45">
        <v>45687.9166666667</v>
      </c>
      <c r="B10055" s="35">
        <v>22.0</v>
      </c>
      <c r="C10055" s="35" t="s">
        <v>128</v>
      </c>
      <c r="D10055" s="36" t="s">
        <v>105</v>
      </c>
      <c r="E10055" s="35" t="s">
        <v>173</v>
      </c>
      <c r="F10055" s="46">
        <f>IF(Cadastro_Cargas!$E$3=0,0,IF(Perfil_Area!$Y$11=0,0,MIN(Cadastro_Cargas!$E$3,MAX(Cadastro_Cargas!$F$3,Perfil_Area!$Y$11*RANDBETWEEN(85,115)/100))))</f>
        <v>0</v>
      </c>
    </row>
    <row r="10056" ht="15.0" customHeight="1">
      <c r="A10056" s="45">
        <v>45687.9166666667</v>
      </c>
      <c r="B10056" s="35">
        <v>22.0</v>
      </c>
      <c r="C10056" s="35" t="s">
        <v>128</v>
      </c>
      <c r="D10056" s="36" t="s">
        <v>106</v>
      </c>
      <c r="E10056" s="35" t="s">
        <v>173</v>
      </c>
      <c r="F10056" s="46">
        <f>IF(Cadastro_Cargas!$E$4=0,0,IF(Perfil_Area!$Y$13=0,0,MIN(Cadastro_Cargas!$E$4,MAX(Cadastro_Cargas!$F$4,Perfil_Area!$Y$13*RANDBETWEEN(85,115)/100))))</f>
        <v>0</v>
      </c>
    </row>
    <row r="10057" ht="15.0" customHeight="1">
      <c r="A10057" s="45">
        <v>45687.9166666667</v>
      </c>
      <c r="B10057" s="35">
        <v>22.0</v>
      </c>
      <c r="C10057" s="35" t="s">
        <v>128</v>
      </c>
      <c r="D10057" s="36" t="s">
        <v>107</v>
      </c>
      <c r="E10057" s="35" t="s">
        <v>173</v>
      </c>
      <c r="F10057" s="46">
        <f>IF(Cadastro_Cargas!$E$5=0,0,IF(Perfil_Area!$Y$15=0,0,MIN(Cadastro_Cargas!$E$5,MAX(Cadastro_Cargas!$F$5,Perfil_Area!$Y$15*RANDBETWEEN(85,115)/100))))</f>
        <v>0.2</v>
      </c>
    </row>
    <row r="10058" ht="15.0" customHeight="1">
      <c r="A10058" s="45">
        <v>45687.9166666667</v>
      </c>
      <c r="B10058" s="35">
        <v>22.0</v>
      </c>
      <c r="C10058" s="35" t="s">
        <v>128</v>
      </c>
      <c r="D10058" s="39" t="s">
        <v>31</v>
      </c>
      <c r="E10058" s="35" t="s">
        <v>174</v>
      </c>
      <c r="F10058" s="46">
        <f>IF(Cadastro_Cargas!$E$6=0,0,IF(Perfil_Area!$Y$3=0,0,MIN(Cadastro_Cargas!$E$6,MAX(Cadastro_Cargas!$F$6,Perfil_Area!$Y$3*RANDBETWEEN(85,115)/100))))</f>
        <v>0.606</v>
      </c>
    </row>
    <row r="10059" ht="15.0" customHeight="1">
      <c r="A10059" s="45">
        <v>45687.9166666667</v>
      </c>
      <c r="B10059" s="35">
        <v>22.0</v>
      </c>
      <c r="C10059" s="35" t="s">
        <v>128</v>
      </c>
      <c r="D10059" s="40" t="s">
        <v>44</v>
      </c>
      <c r="E10059" s="35" t="s">
        <v>174</v>
      </c>
      <c r="F10059" s="46">
        <f>IF(Cadastro_Cargas!$E$7=0,0,IF(Perfil_Area!$Y$5=0,0,MIN(Cadastro_Cargas!$E$7,MAX(Cadastro_Cargas!$F$7,Perfil_Area!$Y$5*RANDBETWEEN(85,115)/100))))</f>
        <v>0.27674</v>
      </c>
    </row>
    <row r="10060" ht="15.0" customHeight="1">
      <c r="A10060" s="45">
        <v>45687.9166666667</v>
      </c>
      <c r="B10060" s="35">
        <v>22.0</v>
      </c>
      <c r="C10060" s="35" t="s">
        <v>128</v>
      </c>
      <c r="D10060" s="41" t="s">
        <v>56</v>
      </c>
      <c r="E10060" s="35" t="s">
        <v>174</v>
      </c>
      <c r="F10060" s="46">
        <f>IF(Cadastro_Cargas!$E$8=0,0,IF(Perfil_Area!$Y$7=0,0,MIN(Cadastro_Cargas!$E$8,MAX(Cadastro_Cargas!$F$8,Perfil_Area!$Y$7*RANDBETWEEN(85,115)/100))))</f>
        <v>0.176</v>
      </c>
    </row>
    <row r="10061" ht="15.0" customHeight="1">
      <c r="A10061" s="45">
        <v>45687.9166666667</v>
      </c>
      <c r="B10061" s="35">
        <v>22.0</v>
      </c>
      <c r="C10061" s="35" t="s">
        <v>129</v>
      </c>
      <c r="D10061" s="36" t="s">
        <v>104</v>
      </c>
      <c r="E10061" s="35" t="s">
        <v>173</v>
      </c>
      <c r="F10061" s="46">
        <f>IF(Cadastro_Cargas!$E$9=0,0,IF(Perfil_Area!$Y$10=0,0,MIN(Cadastro_Cargas!$E$9,MAX(Cadastro_Cargas!$F$9,Perfil_Area!$Y$10*RANDBETWEEN(85,115)/100))))</f>
        <v>8</v>
      </c>
    </row>
    <row r="10062" ht="15.0" customHeight="1">
      <c r="A10062" s="45">
        <v>45687.9166666667</v>
      </c>
      <c r="B10062" s="35">
        <v>22.0</v>
      </c>
      <c r="C10062" s="35" t="s">
        <v>129</v>
      </c>
      <c r="D10062" s="36" t="s">
        <v>105</v>
      </c>
      <c r="E10062" s="35" t="s">
        <v>173</v>
      </c>
      <c r="F10062" s="46">
        <f>IF(Cadastro_Cargas!$E$10=0,0,IF(Perfil_Area!$Y$12=0,0,MIN(Cadastro_Cargas!$E$10,MAX(Cadastro_Cargas!$F$10,Perfil_Area!$Y$12*RANDBETWEEN(85,115)/100))))</f>
        <v>0</v>
      </c>
    </row>
    <row r="10063" ht="15.0" customHeight="1">
      <c r="A10063" s="45">
        <v>45687.9166666667</v>
      </c>
      <c r="B10063" s="35">
        <v>22.0</v>
      </c>
      <c r="C10063" s="35" t="s">
        <v>129</v>
      </c>
      <c r="D10063" s="36" t="s">
        <v>106</v>
      </c>
      <c r="E10063" s="35" t="s">
        <v>173</v>
      </c>
      <c r="F10063" s="46">
        <f>IF(Cadastro_Cargas!$E$11=0,0,IF(Perfil_Area!$Y$14=0,0,MIN(Cadastro_Cargas!$E$11,MAX(Cadastro_Cargas!$F$11,Perfil_Area!$Y$14*RANDBETWEEN(85,115)/100))))</f>
        <v>2.367013373</v>
      </c>
    </row>
    <row r="10064" ht="15.0" customHeight="1">
      <c r="A10064" s="45">
        <v>45687.9166666667</v>
      </c>
      <c r="B10064" s="35">
        <v>22.0</v>
      </c>
      <c r="C10064" s="35" t="s">
        <v>129</v>
      </c>
      <c r="D10064" s="36" t="s">
        <v>107</v>
      </c>
      <c r="E10064" s="35" t="s">
        <v>173</v>
      </c>
      <c r="F10064" s="46">
        <f>IF(Cadastro_Cargas!$E$12=0,0,IF(Perfil_Area!$Y$16=0,0,MIN(Cadastro_Cargas!$E$12,MAX(Cadastro_Cargas!$F$12,Perfil_Area!$Y$16*RANDBETWEEN(85,115)/100))))</f>
        <v>0.18</v>
      </c>
    </row>
    <row r="10065" ht="15.0" customHeight="1">
      <c r="A10065" s="45">
        <v>45687.9166666667</v>
      </c>
      <c r="B10065" s="35">
        <v>22.0</v>
      </c>
      <c r="C10065" s="35" t="s">
        <v>129</v>
      </c>
      <c r="D10065" s="39" t="s">
        <v>31</v>
      </c>
      <c r="E10065" s="35" t="s">
        <v>174</v>
      </c>
      <c r="F10065" s="46">
        <f>IF(Cadastro_Cargas!$E$13=0,0,IF(Perfil_Area!$Y$4=0,0,MIN(Cadastro_Cargas!$E$13,MAX(Cadastro_Cargas!$F$13,Perfil_Area!$Y$4*RANDBETWEEN(85,115)/100))))</f>
        <v>1.1175</v>
      </c>
    </row>
    <row r="10066" ht="15.0" customHeight="1">
      <c r="A10066" s="45">
        <v>45687.9166666667</v>
      </c>
      <c r="B10066" s="35">
        <v>22.0</v>
      </c>
      <c r="C10066" s="35" t="s">
        <v>129</v>
      </c>
      <c r="D10066" s="40" t="s">
        <v>44</v>
      </c>
      <c r="E10066" s="35" t="s">
        <v>174</v>
      </c>
      <c r="F10066" s="46">
        <f>IF(Cadastro_Cargas!$E$14=0,0,IF(Perfil_Area!$Y$6=0,0,MIN(Cadastro_Cargas!$E$14,MAX(Cadastro_Cargas!$F$14,Perfil_Area!$Y$6*RANDBETWEEN(85,115)/100))))</f>
        <v>0.36642</v>
      </c>
    </row>
    <row r="10067" ht="15.0" customHeight="1">
      <c r="A10067" s="45">
        <v>45687.9166666667</v>
      </c>
      <c r="B10067" s="35">
        <v>22.0</v>
      </c>
      <c r="C10067" s="35" t="s">
        <v>129</v>
      </c>
      <c r="D10067" s="41" t="s">
        <v>56</v>
      </c>
      <c r="E10067" s="35" t="s">
        <v>174</v>
      </c>
      <c r="F10067" s="46">
        <f>IF(Cadastro_Cargas!$E$15=0,0,IF(Perfil_Area!$Y$8=0,0,MIN(Cadastro_Cargas!$E$15,MAX(Cadastro_Cargas!$F$15,Perfil_Area!$Y$8*RANDBETWEEN(85,115)/100))))</f>
        <v>0.336</v>
      </c>
    </row>
    <row r="10068" ht="15.0" customHeight="1">
      <c r="A10068" s="45">
        <v>45687.9583333333</v>
      </c>
      <c r="B10068" s="35">
        <v>23.0</v>
      </c>
      <c r="C10068" s="35" t="s">
        <v>128</v>
      </c>
      <c r="D10068" s="36" t="s">
        <v>104</v>
      </c>
      <c r="E10068" s="35" t="s">
        <v>173</v>
      </c>
      <c r="F10068" s="46">
        <f>IF(Cadastro_Cargas!$E$2=0,0,IF(Perfil_Area!$Z$9=0,0,MIN(Cadastro_Cargas!$E$2,MAX(Cadastro_Cargas!$F$2,Perfil_Area!$Z$9*RANDBETWEEN(85,115)/100))))</f>
        <v>3.48</v>
      </c>
    </row>
    <row r="10069" ht="15.0" customHeight="1">
      <c r="A10069" s="45">
        <v>45687.9583333333</v>
      </c>
      <c r="B10069" s="35">
        <v>23.0</v>
      </c>
      <c r="C10069" s="35" t="s">
        <v>128</v>
      </c>
      <c r="D10069" s="36" t="s">
        <v>105</v>
      </c>
      <c r="E10069" s="35" t="s">
        <v>173</v>
      </c>
      <c r="F10069" s="46">
        <f>IF(Cadastro_Cargas!$E$3=0,0,IF(Perfil_Area!$Z$11=0,0,MIN(Cadastro_Cargas!$E$3,MAX(Cadastro_Cargas!$F$3,Perfil_Area!$Z$11*RANDBETWEEN(85,115)/100))))</f>
        <v>0</v>
      </c>
    </row>
    <row r="10070" ht="15.0" customHeight="1">
      <c r="A10070" s="45">
        <v>45687.9583333333</v>
      </c>
      <c r="B10070" s="35">
        <v>23.0</v>
      </c>
      <c r="C10070" s="35" t="s">
        <v>128</v>
      </c>
      <c r="D10070" s="36" t="s">
        <v>106</v>
      </c>
      <c r="E10070" s="35" t="s">
        <v>173</v>
      </c>
      <c r="F10070" s="46">
        <f>IF(Cadastro_Cargas!$E$4=0,0,IF(Perfil_Area!$Z$13=0,0,MIN(Cadastro_Cargas!$E$4,MAX(Cadastro_Cargas!$F$4,Perfil_Area!$Z$13*RANDBETWEEN(85,115)/100))))</f>
        <v>0</v>
      </c>
    </row>
    <row r="10071" ht="15.0" customHeight="1">
      <c r="A10071" s="45">
        <v>45687.9583333333</v>
      </c>
      <c r="B10071" s="35">
        <v>23.0</v>
      </c>
      <c r="C10071" s="35" t="s">
        <v>128</v>
      </c>
      <c r="D10071" s="36" t="s">
        <v>107</v>
      </c>
      <c r="E10071" s="35" t="s">
        <v>173</v>
      </c>
      <c r="F10071" s="46">
        <f>IF(Cadastro_Cargas!$E$5=0,0,IF(Perfil_Area!$Z$15=0,0,MIN(Cadastro_Cargas!$E$5,MAX(Cadastro_Cargas!$F$5,Perfil_Area!$Z$15*RANDBETWEEN(85,115)/100))))</f>
        <v>0.17</v>
      </c>
    </row>
    <row r="10072" ht="15.0" customHeight="1">
      <c r="A10072" s="45">
        <v>45687.9583333333</v>
      </c>
      <c r="B10072" s="35">
        <v>23.0</v>
      </c>
      <c r="C10072" s="35" t="s">
        <v>128</v>
      </c>
      <c r="D10072" s="39" t="s">
        <v>31</v>
      </c>
      <c r="E10072" s="35" t="s">
        <v>174</v>
      </c>
      <c r="F10072" s="46">
        <f>IF(Cadastro_Cargas!$E$6=0,0,IF(Perfil_Area!$Z$3=0,0,MIN(Cadastro_Cargas!$E$6,MAX(Cadastro_Cargas!$F$6,Perfil_Area!$Z$3*RANDBETWEEN(85,115)/100))))</f>
        <v>0.606</v>
      </c>
    </row>
    <row r="10073" ht="15.0" customHeight="1">
      <c r="A10073" s="45">
        <v>45687.9583333333</v>
      </c>
      <c r="B10073" s="35">
        <v>23.0</v>
      </c>
      <c r="C10073" s="35" t="s">
        <v>128</v>
      </c>
      <c r="D10073" s="40" t="s">
        <v>44</v>
      </c>
      <c r="E10073" s="35" t="s">
        <v>174</v>
      </c>
      <c r="F10073" s="46">
        <f>IF(Cadastro_Cargas!$E$7=0,0,IF(Perfil_Area!$Z$5=0,0,MIN(Cadastro_Cargas!$E$7,MAX(Cadastro_Cargas!$F$7,Perfil_Area!$Z$5*RANDBETWEEN(85,115)/100))))</f>
        <v>0.24386</v>
      </c>
    </row>
    <row r="10074" ht="15.0" customHeight="1">
      <c r="A10074" s="45">
        <v>45687.9583333333</v>
      </c>
      <c r="B10074" s="35">
        <v>23.0</v>
      </c>
      <c r="C10074" s="35" t="s">
        <v>128</v>
      </c>
      <c r="D10074" s="41" t="s">
        <v>56</v>
      </c>
      <c r="E10074" s="35" t="s">
        <v>174</v>
      </c>
      <c r="F10074" s="46">
        <f>IF(Cadastro_Cargas!$E$8=0,0,IF(Perfil_Area!$Z$7=0,0,MIN(Cadastro_Cargas!$E$8,MAX(Cadastro_Cargas!$F$8,Perfil_Area!$Z$7*RANDBETWEEN(85,115)/100))))</f>
        <v>0.176</v>
      </c>
    </row>
    <row r="10075" ht="15.0" customHeight="1">
      <c r="A10075" s="45">
        <v>45687.9583333333</v>
      </c>
      <c r="B10075" s="35">
        <v>23.0</v>
      </c>
      <c r="C10075" s="35" t="s">
        <v>129</v>
      </c>
      <c r="D10075" s="36" t="s">
        <v>104</v>
      </c>
      <c r="E10075" s="35" t="s">
        <v>173</v>
      </c>
      <c r="F10075" s="46">
        <f>IF(Cadastro_Cargas!$E$9=0,0,IF(Perfil_Area!$Z$10=0,0,MIN(Cadastro_Cargas!$E$9,MAX(Cadastro_Cargas!$F$9,Perfil_Area!$Z$10*RANDBETWEEN(85,115)/100))))</f>
        <v>6.88</v>
      </c>
    </row>
    <row r="10076" ht="15.0" customHeight="1">
      <c r="A10076" s="45">
        <v>45687.9583333333</v>
      </c>
      <c r="B10076" s="35">
        <v>23.0</v>
      </c>
      <c r="C10076" s="35" t="s">
        <v>129</v>
      </c>
      <c r="D10076" s="36" t="s">
        <v>105</v>
      </c>
      <c r="E10076" s="35" t="s">
        <v>173</v>
      </c>
      <c r="F10076" s="46">
        <f>IF(Cadastro_Cargas!$E$10=0,0,IF(Perfil_Area!$Z$12=0,0,MIN(Cadastro_Cargas!$E$10,MAX(Cadastro_Cargas!$F$10,Perfil_Area!$Z$12*RANDBETWEEN(85,115)/100))))</f>
        <v>0</v>
      </c>
    </row>
    <row r="10077" ht="15.0" customHeight="1">
      <c r="A10077" s="45">
        <v>45687.9583333333</v>
      </c>
      <c r="B10077" s="35">
        <v>23.0</v>
      </c>
      <c r="C10077" s="35" t="s">
        <v>129</v>
      </c>
      <c r="D10077" s="36" t="s">
        <v>106</v>
      </c>
      <c r="E10077" s="35" t="s">
        <v>173</v>
      </c>
      <c r="F10077" s="46">
        <f>IF(Cadastro_Cargas!$E$11=0,0,IF(Perfil_Area!$Z$14=0,0,MIN(Cadastro_Cargas!$E$11,MAX(Cadastro_Cargas!$F$11,Perfil_Area!$Z$14*RANDBETWEEN(85,115)/100))))</f>
        <v>2.367013373</v>
      </c>
    </row>
    <row r="10078" ht="15.0" customHeight="1">
      <c r="A10078" s="45">
        <v>45687.9583333333</v>
      </c>
      <c r="B10078" s="35">
        <v>23.0</v>
      </c>
      <c r="C10078" s="35" t="s">
        <v>129</v>
      </c>
      <c r="D10078" s="36" t="s">
        <v>107</v>
      </c>
      <c r="E10078" s="35" t="s">
        <v>173</v>
      </c>
      <c r="F10078" s="46">
        <f>IF(Cadastro_Cargas!$E$12=0,0,IF(Perfil_Area!$Z$16=0,0,MIN(Cadastro_Cargas!$E$12,MAX(Cadastro_Cargas!$F$12,Perfil_Area!$Z$16*RANDBETWEEN(85,115)/100))))</f>
        <v>0.2</v>
      </c>
    </row>
    <row r="10079" ht="15.0" customHeight="1">
      <c r="A10079" s="45">
        <v>45687.9583333333</v>
      </c>
      <c r="B10079" s="35">
        <v>23.0</v>
      </c>
      <c r="C10079" s="35" t="s">
        <v>129</v>
      </c>
      <c r="D10079" s="39" t="s">
        <v>31</v>
      </c>
      <c r="E10079" s="35" t="s">
        <v>174</v>
      </c>
      <c r="F10079" s="46">
        <f>IF(Cadastro_Cargas!$E$13=0,0,IF(Perfil_Area!$Z$4=0,0,MIN(Cadastro_Cargas!$E$13,MAX(Cadastro_Cargas!$F$13,Perfil_Area!$Z$4*RANDBETWEEN(85,115)/100))))</f>
        <v>1.1175</v>
      </c>
    </row>
    <row r="10080" ht="15.0" customHeight="1">
      <c r="A10080" s="45">
        <v>45687.9583333333</v>
      </c>
      <c r="B10080" s="35">
        <v>23.0</v>
      </c>
      <c r="C10080" s="35" t="s">
        <v>129</v>
      </c>
      <c r="D10080" s="40" t="s">
        <v>44</v>
      </c>
      <c r="E10080" s="35" t="s">
        <v>174</v>
      </c>
      <c r="F10080" s="46">
        <f>IF(Cadastro_Cargas!$E$14=0,0,IF(Perfil_Area!$Z$6=0,0,MIN(Cadastro_Cargas!$E$14,MAX(Cadastro_Cargas!$F$14,Perfil_Area!$Z$6*RANDBETWEEN(85,115)/100))))</f>
        <v>0.43734</v>
      </c>
    </row>
    <row r="10081" ht="15.0" customHeight="1">
      <c r="A10081" s="45">
        <v>45687.9583333333</v>
      </c>
      <c r="B10081" s="35">
        <v>23.0</v>
      </c>
      <c r="C10081" s="35" t="s">
        <v>129</v>
      </c>
      <c r="D10081" s="41" t="s">
        <v>56</v>
      </c>
      <c r="E10081" s="35" t="s">
        <v>174</v>
      </c>
      <c r="F10081" s="46">
        <f>IF(Cadastro_Cargas!$E$15=0,0,IF(Perfil_Area!$Z$8=0,0,MIN(Cadastro_Cargas!$E$15,MAX(Cadastro_Cargas!$F$15,Perfil_Area!$Z$8*RANDBETWEEN(85,115)/100))))</f>
        <v>0.336</v>
      </c>
    </row>
    <row r="10082" ht="15.0" customHeight="1">
      <c r="A10082" s="45">
        <v>45688.0</v>
      </c>
      <c r="B10082" s="35">
        <v>0.0</v>
      </c>
      <c r="C10082" s="35" t="s">
        <v>128</v>
      </c>
      <c r="D10082" s="36" t="s">
        <v>104</v>
      </c>
      <c r="E10082" s="35" t="s">
        <v>173</v>
      </c>
      <c r="F10082" s="46">
        <f>IF(Cadastro_Cargas!$E$2=0,0,IF(Perfil_Area!$C$9=0,0,MIN(Cadastro_Cargas!$E$2,MAX(Cadastro_Cargas!$F$2,Perfil_Area!$C$9*RANDBETWEEN(85,115)/100))))</f>
        <v>3.48</v>
      </c>
    </row>
    <row r="10083" ht="15.0" customHeight="1">
      <c r="A10083" s="45">
        <v>45688.0</v>
      </c>
      <c r="B10083" s="35">
        <v>0.0</v>
      </c>
      <c r="C10083" s="35" t="s">
        <v>128</v>
      </c>
      <c r="D10083" s="36" t="s">
        <v>105</v>
      </c>
      <c r="E10083" s="35" t="s">
        <v>173</v>
      </c>
      <c r="F10083" s="46">
        <f>IF(Cadastro_Cargas!$E$3=0,0,IF(Perfil_Area!$C$11=0,0,MIN(Cadastro_Cargas!$E$3,MAX(Cadastro_Cargas!$F$3,Perfil_Area!$C$11*RANDBETWEEN(85,115)/100))))</f>
        <v>0</v>
      </c>
    </row>
    <row r="10084" ht="15.0" customHeight="1">
      <c r="A10084" s="45">
        <v>45688.0</v>
      </c>
      <c r="B10084" s="35">
        <v>0.0</v>
      </c>
      <c r="C10084" s="35" t="s">
        <v>128</v>
      </c>
      <c r="D10084" s="36" t="s">
        <v>106</v>
      </c>
      <c r="E10084" s="35" t="s">
        <v>173</v>
      </c>
      <c r="F10084" s="46">
        <f>IF(Cadastro_Cargas!$E$4=0,0,IF(Perfil_Area!$C$13=0,0,MIN(Cadastro_Cargas!$E$4,MAX(Cadastro_Cargas!$F$4,Perfil_Area!$C$13*RANDBETWEEN(85,115)/100))))</f>
        <v>0</v>
      </c>
    </row>
    <row r="10085" ht="15.0" customHeight="1">
      <c r="A10085" s="45">
        <v>45688.0</v>
      </c>
      <c r="B10085" s="35">
        <v>0.0</v>
      </c>
      <c r="C10085" s="35" t="s">
        <v>128</v>
      </c>
      <c r="D10085" s="36" t="s">
        <v>107</v>
      </c>
      <c r="E10085" s="35" t="s">
        <v>173</v>
      </c>
      <c r="F10085" s="46">
        <f>IF(Cadastro_Cargas!$E$5=0,0,IF(Perfil_Area!$C$15=0,0,MIN(Cadastro_Cargas!$E$5,MAX(Cadastro_Cargas!$F$5,Perfil_Area!$C$15*RANDBETWEEN(85,115)/100))))</f>
        <v>0.186</v>
      </c>
    </row>
    <row r="10086" ht="15.0" customHeight="1">
      <c r="A10086" s="45">
        <v>45688.0</v>
      </c>
      <c r="B10086" s="35">
        <v>0.0</v>
      </c>
      <c r="C10086" s="35" t="s">
        <v>128</v>
      </c>
      <c r="D10086" s="39" t="s">
        <v>31</v>
      </c>
      <c r="E10086" s="35" t="s">
        <v>174</v>
      </c>
      <c r="F10086" s="46">
        <f>IF(Cadastro_Cargas!$E$6=0,0,IF(Perfil_Area!$C$3=0,0,MIN(Cadastro_Cargas!$E$6,MAX(Cadastro_Cargas!$F$6,Perfil_Area!$C$3*RANDBETWEEN(85,115)/100))))</f>
        <v>0.606</v>
      </c>
    </row>
    <row r="10087" ht="15.0" customHeight="1">
      <c r="A10087" s="45">
        <v>45688.0</v>
      </c>
      <c r="B10087" s="35">
        <v>0.0</v>
      </c>
      <c r="C10087" s="35" t="s">
        <v>128</v>
      </c>
      <c r="D10087" s="40" t="s">
        <v>44</v>
      </c>
      <c r="E10087" s="35" t="s">
        <v>174</v>
      </c>
      <c r="F10087" s="46">
        <f>IF(Cadastro_Cargas!$E$7=0,0,IF(Perfil_Area!$C$5=0,0,MIN(Cadastro_Cargas!$E$7,MAX(Cadastro_Cargas!$F$7,Perfil_Area!$C$5*RANDBETWEEN(85,115)/100))))</f>
        <v>0.2877</v>
      </c>
    </row>
    <row r="10088" ht="15.0" customHeight="1">
      <c r="A10088" s="45">
        <v>45688.0</v>
      </c>
      <c r="B10088" s="35">
        <v>0.0</v>
      </c>
      <c r="C10088" s="35" t="s">
        <v>128</v>
      </c>
      <c r="D10088" s="41" t="s">
        <v>56</v>
      </c>
      <c r="E10088" s="35" t="s">
        <v>174</v>
      </c>
      <c r="F10088" s="46">
        <f>IF(Cadastro_Cargas!$E$8=0,0,IF(Perfil_Area!$C$7=0,0,MIN(Cadastro_Cargas!$E$8,MAX(Cadastro_Cargas!$F$8,Perfil_Area!$C$7*RANDBETWEEN(85,115)/100))))</f>
        <v>0.176</v>
      </c>
    </row>
    <row r="10089" ht="15.0" customHeight="1">
      <c r="A10089" s="45">
        <v>45688.0</v>
      </c>
      <c r="B10089" s="35">
        <v>0.0</v>
      </c>
      <c r="C10089" s="35" t="s">
        <v>129</v>
      </c>
      <c r="D10089" s="36" t="s">
        <v>104</v>
      </c>
      <c r="E10089" s="35" t="s">
        <v>173</v>
      </c>
      <c r="F10089" s="46">
        <f>IF(Cadastro_Cargas!$E$9=0,0,IF(Perfil_Area!$C$10=0,0,MIN(Cadastro_Cargas!$E$9,MAX(Cadastro_Cargas!$F$9,Perfil_Area!$C$10*RANDBETWEEN(85,115)/100))))</f>
        <v>8</v>
      </c>
    </row>
    <row r="10090" ht="15.0" customHeight="1">
      <c r="A10090" s="45">
        <v>45688.0</v>
      </c>
      <c r="B10090" s="35">
        <v>0.0</v>
      </c>
      <c r="C10090" s="35" t="s">
        <v>129</v>
      </c>
      <c r="D10090" s="36" t="s">
        <v>105</v>
      </c>
      <c r="E10090" s="35" t="s">
        <v>173</v>
      </c>
      <c r="F10090" s="46">
        <f>IF(Cadastro_Cargas!$E$10=0,0,IF(Perfil_Area!$C$12=0,0,MIN(Cadastro_Cargas!$E$10,MAX(Cadastro_Cargas!$F$10,Perfil_Area!$C$12*RANDBETWEEN(85,115)/100))))</f>
        <v>17.424</v>
      </c>
    </row>
    <row r="10091" ht="15.0" customHeight="1">
      <c r="A10091" s="45">
        <v>45688.0</v>
      </c>
      <c r="B10091" s="35">
        <v>0.0</v>
      </c>
      <c r="C10091" s="35" t="s">
        <v>129</v>
      </c>
      <c r="D10091" s="36" t="s">
        <v>106</v>
      </c>
      <c r="E10091" s="35" t="s">
        <v>173</v>
      </c>
      <c r="F10091" s="46">
        <f>IF(Cadastro_Cargas!$E$11=0,0,IF(Perfil_Area!$C$14=0,0,MIN(Cadastro_Cargas!$E$11,MAX(Cadastro_Cargas!$F$11,Perfil_Area!$C$14*RANDBETWEEN(85,115)/100))))</f>
        <v>2.367013373</v>
      </c>
    </row>
    <row r="10092" ht="15.0" customHeight="1">
      <c r="A10092" s="45">
        <v>45688.0</v>
      </c>
      <c r="B10092" s="35">
        <v>0.0</v>
      </c>
      <c r="C10092" s="35" t="s">
        <v>129</v>
      </c>
      <c r="D10092" s="36" t="s">
        <v>107</v>
      </c>
      <c r="E10092" s="35" t="s">
        <v>173</v>
      </c>
      <c r="F10092" s="46">
        <f>IF(Cadastro_Cargas!$E$12=0,0,IF(Perfil_Area!$C$16=0,0,MIN(Cadastro_Cargas!$E$12,MAX(Cadastro_Cargas!$F$12,Perfil_Area!$C$16*RANDBETWEEN(85,115)/100))))</f>
        <v>0.2</v>
      </c>
    </row>
    <row r="10093" ht="15.0" customHeight="1">
      <c r="A10093" s="45">
        <v>45688.0</v>
      </c>
      <c r="B10093" s="35">
        <v>0.0</v>
      </c>
      <c r="C10093" s="35" t="s">
        <v>129</v>
      </c>
      <c r="D10093" s="39" t="s">
        <v>31</v>
      </c>
      <c r="E10093" s="35" t="s">
        <v>174</v>
      </c>
      <c r="F10093" s="46">
        <f>IF(Cadastro_Cargas!$E$13=0,0,IF(Perfil_Area!$C$4=0,0,MIN(Cadastro_Cargas!$E$13,MAX(Cadastro_Cargas!$F$13,Perfil_Area!$C$4*RANDBETWEEN(85,115)/100))))</f>
        <v>1.1175</v>
      </c>
    </row>
    <row r="10094" ht="15.0" customHeight="1">
      <c r="A10094" s="45">
        <v>45688.0</v>
      </c>
      <c r="B10094" s="35">
        <v>0.0</v>
      </c>
      <c r="C10094" s="35" t="s">
        <v>129</v>
      </c>
      <c r="D10094" s="40" t="s">
        <v>44</v>
      </c>
      <c r="E10094" s="35" t="s">
        <v>174</v>
      </c>
      <c r="F10094" s="46">
        <f>IF(Cadastro_Cargas!$E$14=0,0,IF(Perfil_Area!$C$6=0,0,MIN(Cadastro_Cargas!$E$14,MAX(Cadastro_Cargas!$F$14,Perfil_Area!$C$6*RANDBETWEEN(85,115)/100))))</f>
        <v>0.3743</v>
      </c>
    </row>
    <row r="10095" ht="15.0" customHeight="1">
      <c r="A10095" s="45">
        <v>45688.0</v>
      </c>
      <c r="B10095" s="35">
        <v>0.0</v>
      </c>
      <c r="C10095" s="35" t="s">
        <v>129</v>
      </c>
      <c r="D10095" s="41" t="s">
        <v>56</v>
      </c>
      <c r="E10095" s="35" t="s">
        <v>174</v>
      </c>
      <c r="F10095" s="46">
        <f>IF(Cadastro_Cargas!$E$15=0,0,IF(Perfil_Area!$C$8=0,0,MIN(Cadastro_Cargas!$E$15,MAX(Cadastro_Cargas!$F$15,Perfil_Area!$C$8*RANDBETWEEN(85,115)/100))))</f>
        <v>0.336</v>
      </c>
    </row>
    <row r="10096" ht="15.0" customHeight="1">
      <c r="A10096" s="45">
        <v>45688.0416666667</v>
      </c>
      <c r="B10096" s="35">
        <v>1.0</v>
      </c>
      <c r="C10096" s="35" t="s">
        <v>128</v>
      </c>
      <c r="D10096" s="36" t="s">
        <v>104</v>
      </c>
      <c r="E10096" s="35" t="s">
        <v>173</v>
      </c>
      <c r="F10096" s="46">
        <f>IF(Cadastro_Cargas!$E$2=0,0,IF(Perfil_Area!$D$9=0,0,MIN(Cadastro_Cargas!$E$2,MAX(Cadastro_Cargas!$F$2,Perfil_Area!$D$9*RANDBETWEEN(85,115)/100))))</f>
        <v>4</v>
      </c>
    </row>
    <row r="10097" ht="15.0" customHeight="1">
      <c r="A10097" s="45">
        <v>45688.0416666667</v>
      </c>
      <c r="B10097" s="35">
        <v>1.0</v>
      </c>
      <c r="C10097" s="35" t="s">
        <v>128</v>
      </c>
      <c r="D10097" s="36" t="s">
        <v>105</v>
      </c>
      <c r="E10097" s="35" t="s">
        <v>173</v>
      </c>
      <c r="F10097" s="46">
        <f>IF(Cadastro_Cargas!$E$3=0,0,IF(Perfil_Area!$D$11=0,0,MIN(Cadastro_Cargas!$E$3,MAX(Cadastro_Cargas!$F$3,Perfil_Area!$D$11*RANDBETWEEN(85,115)/100))))</f>
        <v>0</v>
      </c>
    </row>
    <row r="10098" ht="15.0" customHeight="1">
      <c r="A10098" s="45">
        <v>45688.0416666667</v>
      </c>
      <c r="B10098" s="35">
        <v>1.0</v>
      </c>
      <c r="C10098" s="35" t="s">
        <v>128</v>
      </c>
      <c r="D10098" s="36" t="s">
        <v>106</v>
      </c>
      <c r="E10098" s="35" t="s">
        <v>173</v>
      </c>
      <c r="F10098" s="46">
        <f>IF(Cadastro_Cargas!$E$4=0,0,IF(Perfil_Area!$D$13=0,0,MIN(Cadastro_Cargas!$E$4,MAX(Cadastro_Cargas!$F$4,Perfil_Area!$D$13*RANDBETWEEN(85,115)/100))))</f>
        <v>0</v>
      </c>
    </row>
    <row r="10099" ht="15.0" customHeight="1">
      <c r="A10099" s="45">
        <v>45688.0416666667</v>
      </c>
      <c r="B10099" s="35">
        <v>1.0</v>
      </c>
      <c r="C10099" s="35" t="s">
        <v>128</v>
      </c>
      <c r="D10099" s="36" t="s">
        <v>107</v>
      </c>
      <c r="E10099" s="35" t="s">
        <v>173</v>
      </c>
      <c r="F10099" s="46">
        <f>IF(Cadastro_Cargas!$E$5=0,0,IF(Perfil_Area!$D$15=0,0,MIN(Cadastro_Cargas!$E$5,MAX(Cadastro_Cargas!$F$5,Perfil_Area!$D$15*RANDBETWEEN(85,115)/100))))</f>
        <v>0.182</v>
      </c>
    </row>
    <row r="10100" ht="15.0" customHeight="1">
      <c r="A10100" s="45">
        <v>45688.0416666667</v>
      </c>
      <c r="B10100" s="35">
        <v>1.0</v>
      </c>
      <c r="C10100" s="35" t="s">
        <v>128</v>
      </c>
      <c r="D10100" s="39" t="s">
        <v>31</v>
      </c>
      <c r="E10100" s="35" t="s">
        <v>174</v>
      </c>
      <c r="F10100" s="46">
        <f>IF(Cadastro_Cargas!$E$6=0,0,IF(Perfil_Area!$D$3=0,0,MIN(Cadastro_Cargas!$E$6,MAX(Cadastro_Cargas!$F$6,Perfil_Area!$D$3*RANDBETWEEN(85,115)/100))))</f>
        <v>0.606</v>
      </c>
    </row>
    <row r="10101" ht="15.0" customHeight="1">
      <c r="A10101" s="45">
        <v>45688.0416666667</v>
      </c>
      <c r="B10101" s="35">
        <v>1.0</v>
      </c>
      <c r="C10101" s="35" t="s">
        <v>128</v>
      </c>
      <c r="D10101" s="40" t="s">
        <v>44</v>
      </c>
      <c r="E10101" s="35" t="s">
        <v>174</v>
      </c>
      <c r="F10101" s="46">
        <f>IF(Cadastro_Cargas!$E$7=0,0,IF(Perfil_Area!$D$5=0,0,MIN(Cadastro_Cargas!$E$7,MAX(Cadastro_Cargas!$F$7,Perfil_Area!$D$5*RANDBETWEEN(85,115)/100))))</f>
        <v>0.2603</v>
      </c>
    </row>
    <row r="10102" ht="15.0" customHeight="1">
      <c r="A10102" s="45">
        <v>45688.0416666667</v>
      </c>
      <c r="B10102" s="35">
        <v>1.0</v>
      </c>
      <c r="C10102" s="35" t="s">
        <v>128</v>
      </c>
      <c r="D10102" s="41" t="s">
        <v>56</v>
      </c>
      <c r="E10102" s="35" t="s">
        <v>174</v>
      </c>
      <c r="F10102" s="46">
        <f>IF(Cadastro_Cargas!$E$8=0,0,IF(Perfil_Area!$D$7=0,0,MIN(Cadastro_Cargas!$E$8,MAX(Cadastro_Cargas!$F$8,Perfil_Area!$D$7*RANDBETWEEN(85,115)/100))))</f>
        <v>0.176</v>
      </c>
    </row>
    <row r="10103" ht="15.0" customHeight="1">
      <c r="A10103" s="45">
        <v>45688.0416666667</v>
      </c>
      <c r="B10103" s="35">
        <v>1.0</v>
      </c>
      <c r="C10103" s="35" t="s">
        <v>129</v>
      </c>
      <c r="D10103" s="36" t="s">
        <v>104</v>
      </c>
      <c r="E10103" s="35" t="s">
        <v>173</v>
      </c>
      <c r="F10103" s="46">
        <f>IF(Cadastro_Cargas!$E$9=0,0,IF(Perfil_Area!$D$10=0,0,MIN(Cadastro_Cargas!$E$9,MAX(Cadastro_Cargas!$F$9,Perfil_Area!$D$10*RANDBETWEEN(85,115)/100))))</f>
        <v>8</v>
      </c>
    </row>
    <row r="10104" ht="15.0" customHeight="1">
      <c r="A10104" s="45">
        <v>45688.0416666667</v>
      </c>
      <c r="B10104" s="35">
        <v>1.0</v>
      </c>
      <c r="C10104" s="35" t="s">
        <v>129</v>
      </c>
      <c r="D10104" s="36" t="s">
        <v>105</v>
      </c>
      <c r="E10104" s="35" t="s">
        <v>173</v>
      </c>
      <c r="F10104" s="46">
        <f>IF(Cadastro_Cargas!$E$10=0,0,IF(Perfil_Area!$D$12=0,0,MIN(Cadastro_Cargas!$E$10,MAX(Cadastro_Cargas!$F$10,Perfil_Area!$D$12*RANDBETWEEN(85,115)/100))))</f>
        <v>16.192</v>
      </c>
    </row>
    <row r="10105" ht="15.0" customHeight="1">
      <c r="A10105" s="45">
        <v>45688.0416666667</v>
      </c>
      <c r="B10105" s="35">
        <v>1.0</v>
      </c>
      <c r="C10105" s="35" t="s">
        <v>129</v>
      </c>
      <c r="D10105" s="36" t="s">
        <v>106</v>
      </c>
      <c r="E10105" s="35" t="s">
        <v>173</v>
      </c>
      <c r="F10105" s="46">
        <f>IF(Cadastro_Cargas!$E$11=0,0,IF(Perfil_Area!$D$14=0,0,MIN(Cadastro_Cargas!$E$11,MAX(Cadastro_Cargas!$F$11,Perfil_Area!$D$14*RANDBETWEEN(85,115)/100))))</f>
        <v>2.367013373</v>
      </c>
    </row>
    <row r="10106" ht="15.0" customHeight="1">
      <c r="A10106" s="45">
        <v>45688.0416666667</v>
      </c>
      <c r="B10106" s="35">
        <v>1.0</v>
      </c>
      <c r="C10106" s="35" t="s">
        <v>129</v>
      </c>
      <c r="D10106" s="36" t="s">
        <v>107</v>
      </c>
      <c r="E10106" s="35" t="s">
        <v>173</v>
      </c>
      <c r="F10106" s="46">
        <f>IF(Cadastro_Cargas!$E$12=0,0,IF(Perfil_Area!$D$16=0,0,MIN(Cadastro_Cargas!$E$12,MAX(Cadastro_Cargas!$F$12,Perfil_Area!$D$16*RANDBETWEEN(85,115)/100))))</f>
        <v>0.172</v>
      </c>
    </row>
    <row r="10107" ht="15.0" customHeight="1">
      <c r="A10107" s="45">
        <v>45688.0416666667</v>
      </c>
      <c r="B10107" s="35">
        <v>1.0</v>
      </c>
      <c r="C10107" s="35" t="s">
        <v>129</v>
      </c>
      <c r="D10107" s="39" t="s">
        <v>31</v>
      </c>
      <c r="E10107" s="35" t="s">
        <v>174</v>
      </c>
      <c r="F10107" s="46">
        <f>IF(Cadastro_Cargas!$E$13=0,0,IF(Perfil_Area!$D$4=0,0,MIN(Cadastro_Cargas!$E$13,MAX(Cadastro_Cargas!$F$13,Perfil_Area!$D$4*RANDBETWEEN(85,115)/100))))</f>
        <v>1.1175</v>
      </c>
    </row>
    <row r="10108" ht="15.0" customHeight="1">
      <c r="A10108" s="45">
        <v>45688.0416666667</v>
      </c>
      <c r="B10108" s="35">
        <v>1.0</v>
      </c>
      <c r="C10108" s="35" t="s">
        <v>129</v>
      </c>
      <c r="D10108" s="40" t="s">
        <v>44</v>
      </c>
      <c r="E10108" s="35" t="s">
        <v>174</v>
      </c>
      <c r="F10108" s="46">
        <f>IF(Cadastro_Cargas!$E$14=0,0,IF(Perfil_Area!$D$6=0,0,MIN(Cadastro_Cargas!$E$14,MAX(Cadastro_Cargas!$F$14,Perfil_Area!$D$6*RANDBETWEEN(85,115)/100))))</f>
        <v>0.4531</v>
      </c>
    </row>
    <row r="10109" ht="15.0" customHeight="1">
      <c r="A10109" s="45">
        <v>45688.0416666667</v>
      </c>
      <c r="B10109" s="35">
        <v>1.0</v>
      </c>
      <c r="C10109" s="35" t="s">
        <v>129</v>
      </c>
      <c r="D10109" s="41" t="s">
        <v>56</v>
      </c>
      <c r="E10109" s="35" t="s">
        <v>174</v>
      </c>
      <c r="F10109" s="46">
        <f>IF(Cadastro_Cargas!$E$15=0,0,IF(Perfil_Area!$D$8=0,0,MIN(Cadastro_Cargas!$E$15,MAX(Cadastro_Cargas!$F$15,Perfil_Area!$D$8*RANDBETWEEN(85,115)/100))))</f>
        <v>0.30576</v>
      </c>
    </row>
    <row r="10110" ht="15.0" customHeight="1">
      <c r="A10110" s="45">
        <v>45688.0833333333</v>
      </c>
      <c r="B10110" s="35">
        <v>2.0</v>
      </c>
      <c r="C10110" s="35" t="s">
        <v>128</v>
      </c>
      <c r="D10110" s="36" t="s">
        <v>104</v>
      </c>
      <c r="E10110" s="35" t="s">
        <v>173</v>
      </c>
      <c r="F10110" s="46">
        <f>IF(Cadastro_Cargas!$E$2=0,0,IF(Perfil_Area!$E$9=0,0,MIN(Cadastro_Cargas!$E$2,MAX(Cadastro_Cargas!$F$2,Perfil_Area!$E$9*RANDBETWEEN(85,115)/100))))</f>
        <v>4</v>
      </c>
    </row>
    <row r="10111" ht="15.0" customHeight="1">
      <c r="A10111" s="45">
        <v>45688.0833333333</v>
      </c>
      <c r="B10111" s="35">
        <v>2.0</v>
      </c>
      <c r="C10111" s="35" t="s">
        <v>128</v>
      </c>
      <c r="D10111" s="36" t="s">
        <v>105</v>
      </c>
      <c r="E10111" s="35" t="s">
        <v>173</v>
      </c>
      <c r="F10111" s="46">
        <f>IF(Cadastro_Cargas!$E$3=0,0,IF(Perfil_Area!$E$11=0,0,MIN(Cadastro_Cargas!$E$3,MAX(Cadastro_Cargas!$F$3,Perfil_Area!$E$11*RANDBETWEEN(85,115)/100))))</f>
        <v>0</v>
      </c>
    </row>
    <row r="10112" ht="15.0" customHeight="1">
      <c r="A10112" s="45">
        <v>45688.0833333333</v>
      </c>
      <c r="B10112" s="35">
        <v>2.0</v>
      </c>
      <c r="C10112" s="35" t="s">
        <v>128</v>
      </c>
      <c r="D10112" s="36" t="s">
        <v>106</v>
      </c>
      <c r="E10112" s="35" t="s">
        <v>173</v>
      </c>
      <c r="F10112" s="46">
        <f>IF(Cadastro_Cargas!$E$4=0,0,IF(Perfil_Area!$E$13=0,0,MIN(Cadastro_Cargas!$E$4,MAX(Cadastro_Cargas!$F$4,Perfil_Area!$E$13*RANDBETWEEN(85,115)/100))))</f>
        <v>0</v>
      </c>
    </row>
    <row r="10113" ht="15.0" customHeight="1">
      <c r="A10113" s="45">
        <v>45688.0833333333</v>
      </c>
      <c r="B10113" s="35">
        <v>2.0</v>
      </c>
      <c r="C10113" s="35" t="s">
        <v>128</v>
      </c>
      <c r="D10113" s="36" t="s">
        <v>107</v>
      </c>
      <c r="E10113" s="35" t="s">
        <v>173</v>
      </c>
      <c r="F10113" s="46">
        <f>IF(Cadastro_Cargas!$E$5=0,0,IF(Perfil_Area!$E$15=0,0,MIN(Cadastro_Cargas!$E$5,MAX(Cadastro_Cargas!$F$5,Perfil_Area!$E$15*RANDBETWEEN(85,115)/100))))</f>
        <v>0.192</v>
      </c>
    </row>
    <row r="10114" ht="15.0" customHeight="1">
      <c r="A10114" s="45">
        <v>45688.0833333333</v>
      </c>
      <c r="B10114" s="35">
        <v>2.0</v>
      </c>
      <c r="C10114" s="35" t="s">
        <v>128</v>
      </c>
      <c r="D10114" s="39" t="s">
        <v>31</v>
      </c>
      <c r="E10114" s="35" t="s">
        <v>174</v>
      </c>
      <c r="F10114" s="46">
        <f>IF(Cadastro_Cargas!$E$6=0,0,IF(Perfil_Area!$E$3=0,0,MIN(Cadastro_Cargas!$E$6,MAX(Cadastro_Cargas!$F$6,Perfil_Area!$E$3*RANDBETWEEN(85,115)/100))))</f>
        <v>0.606</v>
      </c>
    </row>
    <row r="10115" ht="15.0" customHeight="1">
      <c r="A10115" s="45">
        <v>45688.0833333333</v>
      </c>
      <c r="B10115" s="35">
        <v>2.0</v>
      </c>
      <c r="C10115" s="35" t="s">
        <v>128</v>
      </c>
      <c r="D10115" s="40" t="s">
        <v>44</v>
      </c>
      <c r="E10115" s="35" t="s">
        <v>174</v>
      </c>
      <c r="F10115" s="46">
        <f>IF(Cadastro_Cargas!$E$7=0,0,IF(Perfil_Area!$E$5=0,0,MIN(Cadastro_Cargas!$E$7,MAX(Cadastro_Cargas!$F$7,Perfil_Area!$E$5*RANDBETWEEN(85,115)/100))))</f>
        <v>0.23838</v>
      </c>
    </row>
    <row r="10116" ht="15.0" customHeight="1">
      <c r="A10116" s="45">
        <v>45688.0833333333</v>
      </c>
      <c r="B10116" s="35">
        <v>2.0</v>
      </c>
      <c r="C10116" s="35" t="s">
        <v>128</v>
      </c>
      <c r="D10116" s="41" t="s">
        <v>56</v>
      </c>
      <c r="E10116" s="35" t="s">
        <v>174</v>
      </c>
      <c r="F10116" s="46">
        <f>IF(Cadastro_Cargas!$E$8=0,0,IF(Perfil_Area!$E$7=0,0,MIN(Cadastro_Cargas!$E$8,MAX(Cadastro_Cargas!$F$8,Perfil_Area!$E$7*RANDBETWEEN(85,115)/100))))</f>
        <v>0.1672</v>
      </c>
    </row>
    <row r="10117" ht="15.0" customHeight="1">
      <c r="A10117" s="45">
        <v>45688.0833333333</v>
      </c>
      <c r="B10117" s="35">
        <v>2.0</v>
      </c>
      <c r="C10117" s="35" t="s">
        <v>129</v>
      </c>
      <c r="D10117" s="36" t="s">
        <v>104</v>
      </c>
      <c r="E10117" s="35" t="s">
        <v>173</v>
      </c>
      <c r="F10117" s="46">
        <f>IF(Cadastro_Cargas!$E$9=0,0,IF(Perfil_Area!$E$10=0,0,MIN(Cadastro_Cargas!$E$9,MAX(Cadastro_Cargas!$F$9,Perfil_Area!$E$10*RANDBETWEEN(85,115)/100))))</f>
        <v>8</v>
      </c>
    </row>
    <row r="10118" ht="15.0" customHeight="1">
      <c r="A10118" s="45">
        <v>45688.0833333333</v>
      </c>
      <c r="B10118" s="35">
        <v>2.0</v>
      </c>
      <c r="C10118" s="35" t="s">
        <v>129</v>
      </c>
      <c r="D10118" s="36" t="s">
        <v>105</v>
      </c>
      <c r="E10118" s="35" t="s">
        <v>173</v>
      </c>
      <c r="F10118" s="46">
        <f>IF(Cadastro_Cargas!$E$10=0,0,IF(Perfil_Area!$E$12=0,0,MIN(Cadastro_Cargas!$E$10,MAX(Cadastro_Cargas!$F$10,Perfil_Area!$E$12*RANDBETWEEN(85,115)/100))))</f>
        <v>0</v>
      </c>
    </row>
    <row r="10119" ht="15.0" customHeight="1">
      <c r="A10119" s="45">
        <v>45688.0833333333</v>
      </c>
      <c r="B10119" s="35">
        <v>2.0</v>
      </c>
      <c r="C10119" s="35" t="s">
        <v>129</v>
      </c>
      <c r="D10119" s="36" t="s">
        <v>106</v>
      </c>
      <c r="E10119" s="35" t="s">
        <v>173</v>
      </c>
      <c r="F10119" s="46">
        <f>IF(Cadastro_Cargas!$E$11=0,0,IF(Perfil_Area!$E$14=0,0,MIN(Cadastro_Cargas!$E$11,MAX(Cadastro_Cargas!$F$11,Perfil_Area!$E$14*RANDBETWEEN(85,115)/100))))</f>
        <v>2.047132244</v>
      </c>
    </row>
    <row r="10120" ht="15.0" customHeight="1">
      <c r="A10120" s="45">
        <v>45688.0833333333</v>
      </c>
      <c r="B10120" s="35">
        <v>2.0</v>
      </c>
      <c r="C10120" s="35" t="s">
        <v>129</v>
      </c>
      <c r="D10120" s="36" t="s">
        <v>107</v>
      </c>
      <c r="E10120" s="35" t="s">
        <v>173</v>
      </c>
      <c r="F10120" s="46">
        <f>IF(Cadastro_Cargas!$E$12=0,0,IF(Perfil_Area!$E$16=0,0,MIN(Cadastro_Cargas!$E$12,MAX(Cadastro_Cargas!$F$12,Perfil_Area!$E$16*RANDBETWEEN(85,115)/100))))</f>
        <v>0.2</v>
      </c>
    </row>
    <row r="10121" ht="15.0" customHeight="1">
      <c r="A10121" s="45">
        <v>45688.0833333333</v>
      </c>
      <c r="B10121" s="35">
        <v>2.0</v>
      </c>
      <c r="C10121" s="35" t="s">
        <v>129</v>
      </c>
      <c r="D10121" s="39" t="s">
        <v>31</v>
      </c>
      <c r="E10121" s="35" t="s">
        <v>174</v>
      </c>
      <c r="F10121" s="46">
        <f>IF(Cadastro_Cargas!$E$13=0,0,IF(Perfil_Area!$E$4=0,0,MIN(Cadastro_Cargas!$E$13,MAX(Cadastro_Cargas!$F$13,Perfil_Area!$E$4*RANDBETWEEN(85,115)/100))))</f>
        <v>1.1175</v>
      </c>
    </row>
    <row r="10122" ht="15.0" customHeight="1">
      <c r="A10122" s="45">
        <v>45688.0833333333</v>
      </c>
      <c r="B10122" s="35">
        <v>2.0</v>
      </c>
      <c r="C10122" s="35" t="s">
        <v>129</v>
      </c>
      <c r="D10122" s="40" t="s">
        <v>44</v>
      </c>
      <c r="E10122" s="35" t="s">
        <v>174</v>
      </c>
      <c r="F10122" s="46">
        <f>IF(Cadastro_Cargas!$E$14=0,0,IF(Perfil_Area!$E$6=0,0,MIN(Cadastro_Cargas!$E$14,MAX(Cadastro_Cargas!$F$14,Perfil_Area!$E$6*RANDBETWEEN(85,115)/100))))</f>
        <v>0.44128</v>
      </c>
    </row>
    <row r="10123" ht="15.0" customHeight="1">
      <c r="A10123" s="45">
        <v>45688.0833333333</v>
      </c>
      <c r="B10123" s="35">
        <v>2.0</v>
      </c>
      <c r="C10123" s="35" t="s">
        <v>129</v>
      </c>
      <c r="D10123" s="41" t="s">
        <v>56</v>
      </c>
      <c r="E10123" s="35" t="s">
        <v>174</v>
      </c>
      <c r="F10123" s="46">
        <f>IF(Cadastro_Cargas!$E$15=0,0,IF(Perfil_Area!$E$8=0,0,MIN(Cadastro_Cargas!$E$15,MAX(Cadastro_Cargas!$F$15,Perfil_Area!$E$8*RANDBETWEEN(85,115)/100))))</f>
        <v>0.3192</v>
      </c>
    </row>
    <row r="10124" ht="15.0" customHeight="1">
      <c r="A10124" s="45">
        <v>45688.125</v>
      </c>
      <c r="B10124" s="35">
        <v>3.0</v>
      </c>
      <c r="C10124" s="35" t="s">
        <v>128</v>
      </c>
      <c r="D10124" s="36" t="s">
        <v>104</v>
      </c>
      <c r="E10124" s="35" t="s">
        <v>173</v>
      </c>
      <c r="F10124" s="46">
        <f>IF(Cadastro_Cargas!$E$2=0,0,IF(Perfil_Area!$F$9=0,0,MIN(Cadastro_Cargas!$E$2,MAX(Cadastro_Cargas!$F$2,Perfil_Area!$F$9*RANDBETWEEN(85,115)/100))))</f>
        <v>4</v>
      </c>
    </row>
    <row r="10125" ht="15.0" customHeight="1">
      <c r="A10125" s="45">
        <v>45688.125</v>
      </c>
      <c r="B10125" s="35">
        <v>3.0</v>
      </c>
      <c r="C10125" s="35" t="s">
        <v>128</v>
      </c>
      <c r="D10125" s="36" t="s">
        <v>105</v>
      </c>
      <c r="E10125" s="35" t="s">
        <v>173</v>
      </c>
      <c r="F10125" s="46">
        <f>IF(Cadastro_Cargas!$E$3=0,0,IF(Perfil_Area!$F$11=0,0,MIN(Cadastro_Cargas!$E$3,MAX(Cadastro_Cargas!$F$3,Perfil_Area!$F$11*RANDBETWEEN(85,115)/100))))</f>
        <v>0</v>
      </c>
    </row>
    <row r="10126" ht="15.0" customHeight="1">
      <c r="A10126" s="45">
        <v>45688.125</v>
      </c>
      <c r="B10126" s="35">
        <v>3.0</v>
      </c>
      <c r="C10126" s="35" t="s">
        <v>128</v>
      </c>
      <c r="D10126" s="36" t="s">
        <v>106</v>
      </c>
      <c r="E10126" s="35" t="s">
        <v>173</v>
      </c>
      <c r="F10126" s="46">
        <f>IF(Cadastro_Cargas!$E$4=0,0,IF(Perfil_Area!$F$13=0,0,MIN(Cadastro_Cargas!$E$4,MAX(Cadastro_Cargas!$F$4,Perfil_Area!$F$13*RANDBETWEEN(85,115)/100))))</f>
        <v>0</v>
      </c>
    </row>
    <row r="10127" ht="15.0" customHeight="1">
      <c r="A10127" s="45">
        <v>45688.125</v>
      </c>
      <c r="B10127" s="35">
        <v>3.0</v>
      </c>
      <c r="C10127" s="35" t="s">
        <v>128</v>
      </c>
      <c r="D10127" s="36" t="s">
        <v>107</v>
      </c>
      <c r="E10127" s="35" t="s">
        <v>173</v>
      </c>
      <c r="F10127" s="46">
        <f>IF(Cadastro_Cargas!$E$5=0,0,IF(Perfil_Area!$F$15=0,0,MIN(Cadastro_Cargas!$E$5,MAX(Cadastro_Cargas!$F$5,Perfil_Area!$F$15*RANDBETWEEN(85,115)/100))))</f>
        <v>0.196</v>
      </c>
    </row>
    <row r="10128" ht="15.0" customHeight="1">
      <c r="A10128" s="45">
        <v>45688.125</v>
      </c>
      <c r="B10128" s="35">
        <v>3.0</v>
      </c>
      <c r="C10128" s="35" t="s">
        <v>128</v>
      </c>
      <c r="D10128" s="39" t="s">
        <v>31</v>
      </c>
      <c r="E10128" s="35" t="s">
        <v>174</v>
      </c>
      <c r="F10128" s="46">
        <f>IF(Cadastro_Cargas!$E$6=0,0,IF(Perfil_Area!$F$3=0,0,MIN(Cadastro_Cargas!$E$6,MAX(Cadastro_Cargas!$F$6,Perfil_Area!$F$3*RANDBETWEEN(85,115)/100))))</f>
        <v>0.606</v>
      </c>
    </row>
    <row r="10129" ht="15.0" customHeight="1">
      <c r="A10129" s="45">
        <v>45688.125</v>
      </c>
      <c r="B10129" s="35">
        <v>3.0</v>
      </c>
      <c r="C10129" s="35" t="s">
        <v>128</v>
      </c>
      <c r="D10129" s="40" t="s">
        <v>44</v>
      </c>
      <c r="E10129" s="35" t="s">
        <v>174</v>
      </c>
      <c r="F10129" s="46">
        <f>IF(Cadastro_Cargas!$E$7=0,0,IF(Perfil_Area!$F$5=0,0,MIN(Cadastro_Cargas!$E$7,MAX(Cadastro_Cargas!$F$7,Perfil_Area!$F$5*RANDBETWEEN(85,115)/100))))</f>
        <v>0.23564</v>
      </c>
    </row>
    <row r="10130" ht="15.0" customHeight="1">
      <c r="A10130" s="45">
        <v>45688.125</v>
      </c>
      <c r="B10130" s="35">
        <v>3.0</v>
      </c>
      <c r="C10130" s="35" t="s">
        <v>128</v>
      </c>
      <c r="D10130" s="41" t="s">
        <v>56</v>
      </c>
      <c r="E10130" s="35" t="s">
        <v>174</v>
      </c>
      <c r="F10130" s="46">
        <f>IF(Cadastro_Cargas!$E$8=0,0,IF(Perfil_Area!$F$7=0,0,MIN(Cadastro_Cargas!$E$8,MAX(Cadastro_Cargas!$F$8,Perfil_Area!$F$7*RANDBETWEEN(85,115)/100))))</f>
        <v>0.176</v>
      </c>
    </row>
    <row r="10131" ht="15.0" customHeight="1">
      <c r="A10131" s="45">
        <v>45688.125</v>
      </c>
      <c r="B10131" s="35">
        <v>3.0</v>
      </c>
      <c r="C10131" s="35" t="s">
        <v>129</v>
      </c>
      <c r="D10131" s="36" t="s">
        <v>104</v>
      </c>
      <c r="E10131" s="35" t="s">
        <v>173</v>
      </c>
      <c r="F10131" s="46">
        <f>IF(Cadastro_Cargas!$E$9=0,0,IF(Perfil_Area!$F$10=0,0,MIN(Cadastro_Cargas!$E$9,MAX(Cadastro_Cargas!$F$9,Perfil_Area!$F$10*RANDBETWEEN(85,115)/100))))</f>
        <v>7.36</v>
      </c>
    </row>
    <row r="10132" ht="15.0" customHeight="1">
      <c r="A10132" s="45">
        <v>45688.125</v>
      </c>
      <c r="B10132" s="35">
        <v>3.0</v>
      </c>
      <c r="C10132" s="35" t="s">
        <v>129</v>
      </c>
      <c r="D10132" s="36" t="s">
        <v>105</v>
      </c>
      <c r="E10132" s="35" t="s">
        <v>173</v>
      </c>
      <c r="F10132" s="46">
        <f>IF(Cadastro_Cargas!$E$10=0,0,IF(Perfil_Area!$F$12=0,0,MIN(Cadastro_Cargas!$E$10,MAX(Cadastro_Cargas!$F$10,Perfil_Area!$F$12*RANDBETWEEN(85,115)/100))))</f>
        <v>0</v>
      </c>
    </row>
    <row r="10133" ht="15.0" customHeight="1">
      <c r="A10133" s="45">
        <v>45688.125</v>
      </c>
      <c r="B10133" s="35">
        <v>3.0</v>
      </c>
      <c r="C10133" s="35" t="s">
        <v>129</v>
      </c>
      <c r="D10133" s="36" t="s">
        <v>106</v>
      </c>
      <c r="E10133" s="35" t="s">
        <v>173</v>
      </c>
      <c r="F10133" s="46">
        <f>IF(Cadastro_Cargas!$E$11=0,0,IF(Perfil_Area!$F$14=0,0,MIN(Cadastro_Cargas!$E$11,MAX(Cadastro_Cargas!$F$11,Perfil_Area!$F$14*RANDBETWEEN(85,115)/100))))</f>
        <v>2.223316493</v>
      </c>
    </row>
    <row r="10134" ht="15.0" customHeight="1">
      <c r="A10134" s="45">
        <v>45688.125</v>
      </c>
      <c r="B10134" s="35">
        <v>3.0</v>
      </c>
      <c r="C10134" s="35" t="s">
        <v>129</v>
      </c>
      <c r="D10134" s="36" t="s">
        <v>107</v>
      </c>
      <c r="E10134" s="35" t="s">
        <v>173</v>
      </c>
      <c r="F10134" s="46">
        <f>IF(Cadastro_Cargas!$E$12=0,0,IF(Perfil_Area!$F$16=0,0,MIN(Cadastro_Cargas!$E$12,MAX(Cadastro_Cargas!$F$12,Perfil_Area!$F$16*RANDBETWEEN(85,115)/100))))</f>
        <v>0.184</v>
      </c>
    </row>
    <row r="10135" ht="15.0" customHeight="1">
      <c r="A10135" s="45">
        <v>45688.125</v>
      </c>
      <c r="B10135" s="35">
        <v>3.0</v>
      </c>
      <c r="C10135" s="35" t="s">
        <v>129</v>
      </c>
      <c r="D10135" s="39" t="s">
        <v>31</v>
      </c>
      <c r="E10135" s="35" t="s">
        <v>174</v>
      </c>
      <c r="F10135" s="46">
        <f>IF(Cadastro_Cargas!$E$13=0,0,IF(Perfil_Area!$F$4=0,0,MIN(Cadastro_Cargas!$E$13,MAX(Cadastro_Cargas!$F$13,Perfil_Area!$F$4*RANDBETWEEN(85,115)/100))))</f>
        <v>1.1175</v>
      </c>
    </row>
    <row r="10136" ht="15.0" customHeight="1">
      <c r="A10136" s="45">
        <v>45688.125</v>
      </c>
      <c r="B10136" s="35">
        <v>3.0</v>
      </c>
      <c r="C10136" s="35" t="s">
        <v>129</v>
      </c>
      <c r="D10136" s="40" t="s">
        <v>44</v>
      </c>
      <c r="E10136" s="35" t="s">
        <v>174</v>
      </c>
      <c r="F10136" s="46">
        <f>IF(Cadastro_Cargas!$E$14=0,0,IF(Perfil_Area!$F$6=0,0,MIN(Cadastro_Cargas!$E$14,MAX(Cadastro_Cargas!$F$14,Perfil_Area!$F$6*RANDBETWEEN(85,115)/100))))</f>
        <v>0.4137</v>
      </c>
    </row>
    <row r="10137" ht="15.0" customHeight="1">
      <c r="A10137" s="45">
        <v>45688.125</v>
      </c>
      <c r="B10137" s="35">
        <v>3.0</v>
      </c>
      <c r="C10137" s="35" t="s">
        <v>129</v>
      </c>
      <c r="D10137" s="41" t="s">
        <v>56</v>
      </c>
      <c r="E10137" s="35" t="s">
        <v>174</v>
      </c>
      <c r="F10137" s="46">
        <f>IF(Cadastro_Cargas!$E$15=0,0,IF(Perfil_Area!$F$8=0,0,MIN(Cadastro_Cargas!$E$15,MAX(Cadastro_Cargas!$F$15,Perfil_Area!$F$8*RANDBETWEEN(85,115)/100))))</f>
        <v>0.32928</v>
      </c>
    </row>
    <row r="10138" ht="15.0" customHeight="1">
      <c r="A10138" s="45">
        <v>45688.1666666667</v>
      </c>
      <c r="B10138" s="35">
        <v>4.0</v>
      </c>
      <c r="C10138" s="35" t="s">
        <v>128</v>
      </c>
      <c r="D10138" s="36" t="s">
        <v>104</v>
      </c>
      <c r="E10138" s="35" t="s">
        <v>173</v>
      </c>
      <c r="F10138" s="46">
        <f>IF(Cadastro_Cargas!$E$2=0,0,IF(Perfil_Area!$G$9=0,0,MIN(Cadastro_Cargas!$E$2,MAX(Cadastro_Cargas!$F$2,Perfil_Area!$G$9*RANDBETWEEN(85,115)/100))))</f>
        <v>4</v>
      </c>
    </row>
    <row r="10139" ht="15.0" customHeight="1">
      <c r="A10139" s="45">
        <v>45688.1666666667</v>
      </c>
      <c r="B10139" s="35">
        <v>4.0</v>
      </c>
      <c r="C10139" s="35" t="s">
        <v>128</v>
      </c>
      <c r="D10139" s="36" t="s">
        <v>105</v>
      </c>
      <c r="E10139" s="35" t="s">
        <v>173</v>
      </c>
      <c r="F10139" s="46">
        <f>IF(Cadastro_Cargas!$E$3=0,0,IF(Perfil_Area!$G$11=0,0,MIN(Cadastro_Cargas!$E$3,MAX(Cadastro_Cargas!$F$3,Perfil_Area!$G$11*RANDBETWEEN(85,115)/100))))</f>
        <v>0</v>
      </c>
    </row>
    <row r="10140" ht="15.0" customHeight="1">
      <c r="A10140" s="45">
        <v>45688.1666666667</v>
      </c>
      <c r="B10140" s="35">
        <v>4.0</v>
      </c>
      <c r="C10140" s="35" t="s">
        <v>128</v>
      </c>
      <c r="D10140" s="36" t="s">
        <v>106</v>
      </c>
      <c r="E10140" s="35" t="s">
        <v>173</v>
      </c>
      <c r="F10140" s="46">
        <f>IF(Cadastro_Cargas!$E$4=0,0,IF(Perfil_Area!$G$13=0,0,MIN(Cadastro_Cargas!$E$4,MAX(Cadastro_Cargas!$F$4,Perfil_Area!$G$13*RANDBETWEEN(85,115)/100))))</f>
        <v>0</v>
      </c>
    </row>
    <row r="10141" ht="15.0" customHeight="1">
      <c r="A10141" s="45">
        <v>45688.1666666667</v>
      </c>
      <c r="B10141" s="35">
        <v>4.0</v>
      </c>
      <c r="C10141" s="35" t="s">
        <v>128</v>
      </c>
      <c r="D10141" s="36" t="s">
        <v>107</v>
      </c>
      <c r="E10141" s="35" t="s">
        <v>173</v>
      </c>
      <c r="F10141" s="46">
        <f>IF(Cadastro_Cargas!$E$5=0,0,IF(Perfil_Area!$G$15=0,0,MIN(Cadastro_Cargas!$E$5,MAX(Cadastro_Cargas!$F$5,Perfil_Area!$G$15*RANDBETWEEN(85,115)/100))))</f>
        <v>0.2</v>
      </c>
    </row>
    <row r="10142" ht="15.0" customHeight="1">
      <c r="A10142" s="45">
        <v>45688.1666666667</v>
      </c>
      <c r="B10142" s="35">
        <v>4.0</v>
      </c>
      <c r="C10142" s="35" t="s">
        <v>128</v>
      </c>
      <c r="D10142" s="39" t="s">
        <v>31</v>
      </c>
      <c r="E10142" s="35" t="s">
        <v>174</v>
      </c>
      <c r="F10142" s="46">
        <f>IF(Cadastro_Cargas!$E$6=0,0,IF(Perfil_Area!$G$3=0,0,MIN(Cadastro_Cargas!$E$6,MAX(Cadastro_Cargas!$F$6,Perfil_Area!$G$3*RANDBETWEEN(85,115)/100))))</f>
        <v>0.606</v>
      </c>
    </row>
    <row r="10143" ht="15.0" customHeight="1">
      <c r="A10143" s="45">
        <v>45688.1666666667</v>
      </c>
      <c r="B10143" s="35">
        <v>4.0</v>
      </c>
      <c r="C10143" s="35" t="s">
        <v>128</v>
      </c>
      <c r="D10143" s="40" t="s">
        <v>44</v>
      </c>
      <c r="E10143" s="35" t="s">
        <v>174</v>
      </c>
      <c r="F10143" s="46">
        <f>IF(Cadastro_Cargas!$E$7=0,0,IF(Perfil_Area!$G$5=0,0,MIN(Cadastro_Cargas!$E$7,MAX(Cadastro_Cargas!$F$7,Perfil_Area!$G$5*RANDBETWEEN(85,115)/100))))</f>
        <v>0.2329</v>
      </c>
    </row>
    <row r="10144" ht="15.0" customHeight="1">
      <c r="A10144" s="45">
        <v>45688.1666666667</v>
      </c>
      <c r="B10144" s="35">
        <v>4.0</v>
      </c>
      <c r="C10144" s="35" t="s">
        <v>128</v>
      </c>
      <c r="D10144" s="41" t="s">
        <v>56</v>
      </c>
      <c r="E10144" s="35" t="s">
        <v>174</v>
      </c>
      <c r="F10144" s="46">
        <f>IF(Cadastro_Cargas!$E$8=0,0,IF(Perfil_Area!$G$7=0,0,MIN(Cadastro_Cargas!$E$8,MAX(Cadastro_Cargas!$F$8,Perfil_Area!$G$7*RANDBETWEEN(85,115)/100))))</f>
        <v>0.176</v>
      </c>
    </row>
    <row r="10145" ht="15.0" customHeight="1">
      <c r="A10145" s="45">
        <v>45688.1666666667</v>
      </c>
      <c r="B10145" s="35">
        <v>4.0</v>
      </c>
      <c r="C10145" s="35" t="s">
        <v>129</v>
      </c>
      <c r="D10145" s="36" t="s">
        <v>104</v>
      </c>
      <c r="E10145" s="35" t="s">
        <v>173</v>
      </c>
      <c r="F10145" s="46">
        <f>IF(Cadastro_Cargas!$E$9=0,0,IF(Perfil_Area!$G$10=0,0,MIN(Cadastro_Cargas!$E$9,MAX(Cadastro_Cargas!$F$9,Perfil_Area!$G$10*RANDBETWEEN(85,115)/100))))</f>
        <v>8</v>
      </c>
    </row>
    <row r="10146" ht="15.0" customHeight="1">
      <c r="A10146" s="45">
        <v>45688.1666666667</v>
      </c>
      <c r="B10146" s="35">
        <v>4.0</v>
      </c>
      <c r="C10146" s="35" t="s">
        <v>129</v>
      </c>
      <c r="D10146" s="36" t="s">
        <v>105</v>
      </c>
      <c r="E10146" s="35" t="s">
        <v>173</v>
      </c>
      <c r="F10146" s="46">
        <f>IF(Cadastro_Cargas!$E$10=0,0,IF(Perfil_Area!$G$12=0,0,MIN(Cadastro_Cargas!$E$10,MAX(Cadastro_Cargas!$F$10,Perfil_Area!$G$12*RANDBETWEEN(85,115)/100))))</f>
        <v>0</v>
      </c>
    </row>
    <row r="10147" ht="15.0" customHeight="1">
      <c r="A10147" s="45">
        <v>45688.1666666667</v>
      </c>
      <c r="B10147" s="35">
        <v>4.0</v>
      </c>
      <c r="C10147" s="35" t="s">
        <v>129</v>
      </c>
      <c r="D10147" s="36" t="s">
        <v>106</v>
      </c>
      <c r="E10147" s="35" t="s">
        <v>173</v>
      </c>
      <c r="F10147" s="46">
        <f>IF(Cadastro_Cargas!$E$11=0,0,IF(Perfil_Area!$G$14=0,0,MIN(Cadastro_Cargas!$E$11,MAX(Cadastro_Cargas!$F$11,Perfil_Area!$G$14*RANDBETWEEN(85,115)/100))))</f>
        <v>2.367013373</v>
      </c>
    </row>
    <row r="10148" ht="15.0" customHeight="1">
      <c r="A10148" s="45">
        <v>45688.1666666667</v>
      </c>
      <c r="B10148" s="35">
        <v>4.0</v>
      </c>
      <c r="C10148" s="35" t="s">
        <v>129</v>
      </c>
      <c r="D10148" s="36" t="s">
        <v>107</v>
      </c>
      <c r="E10148" s="35" t="s">
        <v>173</v>
      </c>
      <c r="F10148" s="46">
        <f>IF(Cadastro_Cargas!$E$12=0,0,IF(Perfil_Area!$G$16=0,0,MIN(Cadastro_Cargas!$E$12,MAX(Cadastro_Cargas!$F$12,Perfil_Area!$G$16*RANDBETWEEN(85,115)/100))))</f>
        <v>0.2</v>
      </c>
    </row>
    <row r="10149" ht="15.0" customHeight="1">
      <c r="A10149" s="45">
        <v>45688.1666666667</v>
      </c>
      <c r="B10149" s="35">
        <v>4.0</v>
      </c>
      <c r="C10149" s="35" t="s">
        <v>129</v>
      </c>
      <c r="D10149" s="39" t="s">
        <v>31</v>
      </c>
      <c r="E10149" s="35" t="s">
        <v>174</v>
      </c>
      <c r="F10149" s="46">
        <f>IF(Cadastro_Cargas!$E$13=0,0,IF(Perfil_Area!$G$4=0,0,MIN(Cadastro_Cargas!$E$13,MAX(Cadastro_Cargas!$F$13,Perfil_Area!$G$4*RANDBETWEEN(85,115)/100))))</f>
        <v>1.1175</v>
      </c>
    </row>
    <row r="10150" ht="15.0" customHeight="1">
      <c r="A10150" s="45">
        <v>45688.1666666667</v>
      </c>
      <c r="B10150" s="35">
        <v>4.0</v>
      </c>
      <c r="C10150" s="35" t="s">
        <v>129</v>
      </c>
      <c r="D10150" s="40" t="s">
        <v>44</v>
      </c>
      <c r="E10150" s="35" t="s">
        <v>174</v>
      </c>
      <c r="F10150" s="46">
        <f>IF(Cadastro_Cargas!$E$14=0,0,IF(Perfil_Area!$G$6=0,0,MIN(Cadastro_Cargas!$E$14,MAX(Cadastro_Cargas!$F$14,Perfil_Area!$G$6*RANDBETWEEN(85,115)/100))))</f>
        <v>0.42158</v>
      </c>
    </row>
    <row r="10151" ht="15.0" customHeight="1">
      <c r="A10151" s="45">
        <v>45688.1666666667</v>
      </c>
      <c r="B10151" s="35">
        <v>4.0</v>
      </c>
      <c r="C10151" s="35" t="s">
        <v>129</v>
      </c>
      <c r="D10151" s="41" t="s">
        <v>56</v>
      </c>
      <c r="E10151" s="35" t="s">
        <v>174</v>
      </c>
      <c r="F10151" s="46">
        <f>IF(Cadastro_Cargas!$E$15=0,0,IF(Perfil_Area!$G$8=0,0,MIN(Cadastro_Cargas!$E$15,MAX(Cadastro_Cargas!$F$15,Perfil_Area!$G$8*RANDBETWEEN(85,115)/100))))</f>
        <v>0.336</v>
      </c>
    </row>
    <row r="10152" ht="15.0" customHeight="1">
      <c r="A10152" s="45">
        <v>45688.2083333333</v>
      </c>
      <c r="B10152" s="35">
        <v>5.0</v>
      </c>
      <c r="C10152" s="35" t="s">
        <v>128</v>
      </c>
      <c r="D10152" s="36" t="s">
        <v>104</v>
      </c>
      <c r="E10152" s="35" t="s">
        <v>173</v>
      </c>
      <c r="F10152" s="46">
        <f>IF(Cadastro_Cargas!$E$2=0,0,IF(Perfil_Area!$H$9=0,0,MIN(Cadastro_Cargas!$E$2,MAX(Cadastro_Cargas!$F$2,Perfil_Area!$H$9*RANDBETWEEN(85,115)/100))))</f>
        <v>0</v>
      </c>
    </row>
    <row r="10153" ht="15.0" customHeight="1">
      <c r="A10153" s="45">
        <v>45688.2083333333</v>
      </c>
      <c r="B10153" s="35">
        <v>5.0</v>
      </c>
      <c r="C10153" s="35" t="s">
        <v>128</v>
      </c>
      <c r="D10153" s="36" t="s">
        <v>105</v>
      </c>
      <c r="E10153" s="35" t="s">
        <v>173</v>
      </c>
      <c r="F10153" s="46">
        <f>IF(Cadastro_Cargas!$E$3=0,0,IF(Perfil_Area!$H$11=0,0,MIN(Cadastro_Cargas!$E$3,MAX(Cadastro_Cargas!$F$3,Perfil_Area!$H$11*RANDBETWEEN(85,115)/100))))</f>
        <v>0</v>
      </c>
    </row>
    <row r="10154" ht="15.0" customHeight="1">
      <c r="A10154" s="45">
        <v>45688.2083333333</v>
      </c>
      <c r="B10154" s="35">
        <v>5.0</v>
      </c>
      <c r="C10154" s="35" t="s">
        <v>128</v>
      </c>
      <c r="D10154" s="36" t="s">
        <v>106</v>
      </c>
      <c r="E10154" s="35" t="s">
        <v>173</v>
      </c>
      <c r="F10154" s="46">
        <f>IF(Cadastro_Cargas!$E$4=0,0,IF(Perfil_Area!$H$13=0,0,MIN(Cadastro_Cargas!$E$4,MAX(Cadastro_Cargas!$F$4,Perfil_Area!$H$13*RANDBETWEEN(85,115)/100))))</f>
        <v>0</v>
      </c>
    </row>
    <row r="10155" ht="15.0" customHeight="1">
      <c r="A10155" s="45">
        <v>45688.2083333333</v>
      </c>
      <c r="B10155" s="35">
        <v>5.0</v>
      </c>
      <c r="C10155" s="35" t="s">
        <v>128</v>
      </c>
      <c r="D10155" s="36" t="s">
        <v>107</v>
      </c>
      <c r="E10155" s="35" t="s">
        <v>173</v>
      </c>
      <c r="F10155" s="46">
        <f>IF(Cadastro_Cargas!$E$5=0,0,IF(Perfil_Area!$H$15=0,0,MIN(Cadastro_Cargas!$E$5,MAX(Cadastro_Cargas!$F$5,Perfil_Area!$H$15*RANDBETWEEN(85,115)/100))))</f>
        <v>0.2</v>
      </c>
    </row>
    <row r="10156" ht="15.0" customHeight="1">
      <c r="A10156" s="45">
        <v>45688.2083333333</v>
      </c>
      <c r="B10156" s="35">
        <v>5.0</v>
      </c>
      <c r="C10156" s="35" t="s">
        <v>128</v>
      </c>
      <c r="D10156" s="39" t="s">
        <v>31</v>
      </c>
      <c r="E10156" s="35" t="s">
        <v>174</v>
      </c>
      <c r="F10156" s="46">
        <f>IF(Cadastro_Cargas!$E$6=0,0,IF(Perfil_Area!$H$3=0,0,MIN(Cadastro_Cargas!$E$6,MAX(Cadastro_Cargas!$F$6,Perfil_Area!$H$3*RANDBETWEEN(85,115)/100))))</f>
        <v>0.606</v>
      </c>
    </row>
    <row r="10157" ht="15.0" customHeight="1">
      <c r="A10157" s="45">
        <v>45688.2083333333</v>
      </c>
      <c r="B10157" s="35">
        <v>5.0</v>
      </c>
      <c r="C10157" s="35" t="s">
        <v>128</v>
      </c>
      <c r="D10157" s="40" t="s">
        <v>44</v>
      </c>
      <c r="E10157" s="35" t="s">
        <v>174</v>
      </c>
      <c r="F10157" s="46">
        <f>IF(Cadastro_Cargas!$E$7=0,0,IF(Perfil_Area!$H$5=0,0,MIN(Cadastro_Cargas!$E$7,MAX(Cadastro_Cargas!$F$7,Perfil_Area!$H$5*RANDBETWEEN(85,115)/100))))</f>
        <v>0.354</v>
      </c>
    </row>
    <row r="10158" ht="15.0" customHeight="1">
      <c r="A10158" s="45">
        <v>45688.2083333333</v>
      </c>
      <c r="B10158" s="35">
        <v>5.0</v>
      </c>
      <c r="C10158" s="35" t="s">
        <v>128</v>
      </c>
      <c r="D10158" s="41" t="s">
        <v>56</v>
      </c>
      <c r="E10158" s="35" t="s">
        <v>174</v>
      </c>
      <c r="F10158" s="46">
        <f>IF(Cadastro_Cargas!$E$8=0,0,IF(Perfil_Area!$H$7=0,0,MIN(Cadastro_Cargas!$E$8,MAX(Cadastro_Cargas!$F$8,Perfil_Area!$H$7*RANDBETWEEN(85,115)/100))))</f>
        <v>0.11742</v>
      </c>
    </row>
    <row r="10159" ht="15.0" customHeight="1">
      <c r="A10159" s="45">
        <v>45688.2083333333</v>
      </c>
      <c r="B10159" s="35">
        <v>5.0</v>
      </c>
      <c r="C10159" s="35" t="s">
        <v>129</v>
      </c>
      <c r="D10159" s="36" t="s">
        <v>104</v>
      </c>
      <c r="E10159" s="35" t="s">
        <v>173</v>
      </c>
      <c r="F10159" s="46">
        <f>IF(Cadastro_Cargas!$E$9=0,0,IF(Perfil_Area!$H$10=0,0,MIN(Cadastro_Cargas!$E$9,MAX(Cadastro_Cargas!$F$9,Perfil_Area!$H$10*RANDBETWEEN(85,115)/100))))</f>
        <v>0</v>
      </c>
    </row>
    <row r="10160" ht="15.0" customHeight="1">
      <c r="A10160" s="45">
        <v>45688.2083333333</v>
      </c>
      <c r="B10160" s="35">
        <v>5.0</v>
      </c>
      <c r="C10160" s="35" t="s">
        <v>129</v>
      </c>
      <c r="D10160" s="36" t="s">
        <v>105</v>
      </c>
      <c r="E10160" s="35" t="s">
        <v>173</v>
      </c>
      <c r="F10160" s="46">
        <f>IF(Cadastro_Cargas!$E$10=0,0,IF(Perfil_Area!$H$12=0,0,MIN(Cadastro_Cargas!$E$10,MAX(Cadastro_Cargas!$F$10,Perfil_Area!$H$12*RANDBETWEEN(85,115)/100))))</f>
        <v>0</v>
      </c>
    </row>
    <row r="10161" ht="15.0" customHeight="1">
      <c r="A10161" s="45">
        <v>45688.2083333333</v>
      </c>
      <c r="B10161" s="35">
        <v>5.0</v>
      </c>
      <c r="C10161" s="35" t="s">
        <v>129</v>
      </c>
      <c r="D10161" s="36" t="s">
        <v>106</v>
      </c>
      <c r="E10161" s="35" t="s">
        <v>173</v>
      </c>
      <c r="F10161" s="46">
        <f>IF(Cadastro_Cargas!$E$11=0,0,IF(Perfil_Area!$H$14=0,0,MIN(Cadastro_Cargas!$E$11,MAX(Cadastro_Cargas!$F$11,Perfil_Area!$H$14*RANDBETWEEN(85,115)/100))))</f>
        <v>2.367013373</v>
      </c>
    </row>
    <row r="10162" ht="15.0" customHeight="1">
      <c r="A10162" s="45">
        <v>45688.2083333333</v>
      </c>
      <c r="B10162" s="35">
        <v>5.0</v>
      </c>
      <c r="C10162" s="35" t="s">
        <v>129</v>
      </c>
      <c r="D10162" s="36" t="s">
        <v>107</v>
      </c>
      <c r="E10162" s="35" t="s">
        <v>173</v>
      </c>
      <c r="F10162" s="46">
        <f>IF(Cadastro_Cargas!$E$12=0,0,IF(Perfil_Area!$H$16=0,0,MIN(Cadastro_Cargas!$E$12,MAX(Cadastro_Cargas!$F$12,Perfil_Area!$H$16*RANDBETWEEN(85,115)/100))))</f>
        <v>0.17</v>
      </c>
    </row>
    <row r="10163" ht="15.0" customHeight="1">
      <c r="A10163" s="45">
        <v>45688.2083333333</v>
      </c>
      <c r="B10163" s="35">
        <v>5.0</v>
      </c>
      <c r="C10163" s="35" t="s">
        <v>129</v>
      </c>
      <c r="D10163" s="39" t="s">
        <v>31</v>
      </c>
      <c r="E10163" s="35" t="s">
        <v>174</v>
      </c>
      <c r="F10163" s="46">
        <f>IF(Cadastro_Cargas!$E$13=0,0,IF(Perfil_Area!$H$4=0,0,MIN(Cadastro_Cargas!$E$13,MAX(Cadastro_Cargas!$F$13,Perfil_Area!$H$4*RANDBETWEEN(85,115)/100))))</f>
        <v>1.1175</v>
      </c>
    </row>
    <row r="10164" ht="15.0" customHeight="1">
      <c r="A10164" s="45">
        <v>45688.2083333333</v>
      </c>
      <c r="B10164" s="35">
        <v>5.0</v>
      </c>
      <c r="C10164" s="35" t="s">
        <v>129</v>
      </c>
      <c r="D10164" s="40" t="s">
        <v>44</v>
      </c>
      <c r="E10164" s="35" t="s">
        <v>174</v>
      </c>
      <c r="F10164" s="46">
        <f>IF(Cadastro_Cargas!$E$14=0,0,IF(Perfil_Area!$H$6=0,0,MIN(Cadastro_Cargas!$E$14,MAX(Cadastro_Cargas!$F$14,Perfil_Area!$H$6*RANDBETWEEN(85,115)/100))))</f>
        <v>0.514</v>
      </c>
    </row>
    <row r="10165" ht="15.0" customHeight="1">
      <c r="A10165" s="45">
        <v>45688.2083333333</v>
      </c>
      <c r="B10165" s="35">
        <v>5.0</v>
      </c>
      <c r="C10165" s="35" t="s">
        <v>129</v>
      </c>
      <c r="D10165" s="41" t="s">
        <v>56</v>
      </c>
      <c r="E10165" s="35" t="s">
        <v>174</v>
      </c>
      <c r="F10165" s="46">
        <f>IF(Cadastro_Cargas!$E$15=0,0,IF(Perfil_Area!$H$8=0,0,MIN(Cadastro_Cargas!$E$15,MAX(Cadastro_Cargas!$F$15,Perfil_Area!$H$8*RANDBETWEEN(85,115)/100))))</f>
        <v>0.19536</v>
      </c>
    </row>
    <row r="10166" ht="15.0" customHeight="1">
      <c r="A10166" s="45">
        <v>45688.25</v>
      </c>
      <c r="B10166" s="35">
        <v>6.0</v>
      </c>
      <c r="C10166" s="35" t="s">
        <v>128</v>
      </c>
      <c r="D10166" s="36" t="s">
        <v>104</v>
      </c>
      <c r="E10166" s="35" t="s">
        <v>173</v>
      </c>
      <c r="F10166" s="46">
        <f>IF(Cadastro_Cargas!$E$2=0,0,IF(Perfil_Area!$I$9=0,0,MIN(Cadastro_Cargas!$E$2,MAX(Cadastro_Cargas!$F$2,Perfil_Area!$I$9*RANDBETWEEN(85,115)/100))))</f>
        <v>0</v>
      </c>
    </row>
    <row r="10167" ht="15.0" customHeight="1">
      <c r="A10167" s="45">
        <v>45688.25</v>
      </c>
      <c r="B10167" s="35">
        <v>6.0</v>
      </c>
      <c r="C10167" s="35" t="s">
        <v>128</v>
      </c>
      <c r="D10167" s="36" t="s">
        <v>105</v>
      </c>
      <c r="E10167" s="35" t="s">
        <v>173</v>
      </c>
      <c r="F10167" s="46">
        <f>IF(Cadastro_Cargas!$E$3=0,0,IF(Perfil_Area!$I$11=0,0,MIN(Cadastro_Cargas!$E$3,MAX(Cadastro_Cargas!$F$3,Perfil_Area!$I$11*RANDBETWEEN(85,115)/100))))</f>
        <v>0</v>
      </c>
    </row>
    <row r="10168" ht="15.0" customHeight="1">
      <c r="A10168" s="45">
        <v>45688.25</v>
      </c>
      <c r="B10168" s="35">
        <v>6.0</v>
      </c>
      <c r="C10168" s="35" t="s">
        <v>128</v>
      </c>
      <c r="D10168" s="36" t="s">
        <v>106</v>
      </c>
      <c r="E10168" s="35" t="s">
        <v>173</v>
      </c>
      <c r="F10168" s="46">
        <f>IF(Cadastro_Cargas!$E$4=0,0,IF(Perfil_Area!$I$13=0,0,MIN(Cadastro_Cargas!$E$4,MAX(Cadastro_Cargas!$F$4,Perfil_Area!$I$13*RANDBETWEEN(85,115)/100))))</f>
        <v>0</v>
      </c>
    </row>
    <row r="10169" ht="15.0" customHeight="1">
      <c r="A10169" s="45">
        <v>45688.25</v>
      </c>
      <c r="B10169" s="35">
        <v>6.0</v>
      </c>
      <c r="C10169" s="35" t="s">
        <v>128</v>
      </c>
      <c r="D10169" s="36" t="s">
        <v>107</v>
      </c>
      <c r="E10169" s="35" t="s">
        <v>173</v>
      </c>
      <c r="F10169" s="46">
        <f>IF(Cadastro_Cargas!$E$5=0,0,IF(Perfil_Area!$I$15=0,0,MIN(Cadastro_Cargas!$E$5,MAX(Cadastro_Cargas!$F$5,Perfil_Area!$I$15*RANDBETWEEN(85,115)/100))))</f>
        <v>0.2</v>
      </c>
    </row>
    <row r="10170" ht="15.0" customHeight="1">
      <c r="A10170" s="45">
        <v>45688.25</v>
      </c>
      <c r="B10170" s="35">
        <v>6.0</v>
      </c>
      <c r="C10170" s="35" t="s">
        <v>128</v>
      </c>
      <c r="D10170" s="39" t="s">
        <v>31</v>
      </c>
      <c r="E10170" s="35" t="s">
        <v>174</v>
      </c>
      <c r="F10170" s="46">
        <f>IF(Cadastro_Cargas!$E$6=0,0,IF(Perfil_Area!$I$3=0,0,MIN(Cadastro_Cargas!$E$6,MAX(Cadastro_Cargas!$F$6,Perfil_Area!$I$3*RANDBETWEEN(85,115)/100))))</f>
        <v>0.606</v>
      </c>
    </row>
    <row r="10171" ht="15.0" customHeight="1">
      <c r="A10171" s="45">
        <v>45688.25</v>
      </c>
      <c r="B10171" s="35">
        <v>6.0</v>
      </c>
      <c r="C10171" s="35" t="s">
        <v>128</v>
      </c>
      <c r="D10171" s="40" t="s">
        <v>44</v>
      </c>
      <c r="E10171" s="35" t="s">
        <v>174</v>
      </c>
      <c r="F10171" s="46">
        <f>IF(Cadastro_Cargas!$E$7=0,0,IF(Perfil_Area!$I$5=0,0,MIN(Cadastro_Cargas!$E$7,MAX(Cadastro_Cargas!$F$7,Perfil_Area!$I$5*RANDBETWEEN(85,115)/100))))</f>
        <v>0.354</v>
      </c>
    </row>
    <row r="10172" ht="15.0" customHeight="1">
      <c r="A10172" s="45">
        <v>45688.25</v>
      </c>
      <c r="B10172" s="35">
        <v>6.0</v>
      </c>
      <c r="C10172" s="35" t="s">
        <v>128</v>
      </c>
      <c r="D10172" s="41" t="s">
        <v>56</v>
      </c>
      <c r="E10172" s="35" t="s">
        <v>174</v>
      </c>
      <c r="F10172" s="46">
        <f>IF(Cadastro_Cargas!$E$8=0,0,IF(Perfil_Area!$I$7=0,0,MIN(Cadastro_Cargas!$E$8,MAX(Cadastro_Cargas!$F$8,Perfil_Area!$I$7*RANDBETWEEN(85,115)/100))))</f>
        <v>0.0528</v>
      </c>
    </row>
    <row r="10173" ht="15.0" customHeight="1">
      <c r="A10173" s="45">
        <v>45688.25</v>
      </c>
      <c r="B10173" s="35">
        <v>6.0</v>
      </c>
      <c r="C10173" s="35" t="s">
        <v>129</v>
      </c>
      <c r="D10173" s="36" t="s">
        <v>104</v>
      </c>
      <c r="E10173" s="35" t="s">
        <v>173</v>
      </c>
      <c r="F10173" s="46">
        <f>IF(Cadastro_Cargas!$E$9=0,0,IF(Perfil_Area!$I$10=0,0,MIN(Cadastro_Cargas!$E$9,MAX(Cadastro_Cargas!$F$9,Perfil_Area!$I$10*RANDBETWEEN(85,115)/100))))</f>
        <v>0</v>
      </c>
    </row>
    <row r="10174" ht="15.0" customHeight="1">
      <c r="A10174" s="45">
        <v>45688.25</v>
      </c>
      <c r="B10174" s="35">
        <v>6.0</v>
      </c>
      <c r="C10174" s="35" t="s">
        <v>129</v>
      </c>
      <c r="D10174" s="36" t="s">
        <v>105</v>
      </c>
      <c r="E10174" s="35" t="s">
        <v>173</v>
      </c>
      <c r="F10174" s="46">
        <f>IF(Cadastro_Cargas!$E$10=0,0,IF(Perfil_Area!$I$12=0,0,MIN(Cadastro_Cargas!$E$10,MAX(Cadastro_Cargas!$F$10,Perfil_Area!$I$12*RANDBETWEEN(85,115)/100))))</f>
        <v>0</v>
      </c>
    </row>
    <row r="10175" ht="15.0" customHeight="1">
      <c r="A10175" s="45">
        <v>45688.25</v>
      </c>
      <c r="B10175" s="35">
        <v>6.0</v>
      </c>
      <c r="C10175" s="35" t="s">
        <v>129</v>
      </c>
      <c r="D10175" s="36" t="s">
        <v>106</v>
      </c>
      <c r="E10175" s="35" t="s">
        <v>173</v>
      </c>
      <c r="F10175" s="46">
        <f>IF(Cadastro_Cargas!$E$11=0,0,IF(Perfil_Area!$I$14=0,0,MIN(Cadastro_Cargas!$E$11,MAX(Cadastro_Cargas!$F$11,Perfil_Area!$I$14*RANDBETWEEN(85,115)/100))))</f>
        <v>2.367013373</v>
      </c>
    </row>
    <row r="10176" ht="15.0" customHeight="1">
      <c r="A10176" s="45">
        <v>45688.25</v>
      </c>
      <c r="B10176" s="35">
        <v>6.0</v>
      </c>
      <c r="C10176" s="35" t="s">
        <v>129</v>
      </c>
      <c r="D10176" s="36" t="s">
        <v>107</v>
      </c>
      <c r="E10176" s="35" t="s">
        <v>173</v>
      </c>
      <c r="F10176" s="46">
        <f>IF(Cadastro_Cargas!$E$12=0,0,IF(Perfil_Area!$I$16=0,0,MIN(Cadastro_Cargas!$E$12,MAX(Cadastro_Cargas!$F$12,Perfil_Area!$I$16*RANDBETWEEN(85,115)/100))))</f>
        <v>0.2</v>
      </c>
    </row>
    <row r="10177" ht="15.0" customHeight="1">
      <c r="A10177" s="45">
        <v>45688.25</v>
      </c>
      <c r="B10177" s="35">
        <v>6.0</v>
      </c>
      <c r="C10177" s="35" t="s">
        <v>129</v>
      </c>
      <c r="D10177" s="39" t="s">
        <v>31</v>
      </c>
      <c r="E10177" s="35" t="s">
        <v>174</v>
      </c>
      <c r="F10177" s="46">
        <f>IF(Cadastro_Cargas!$E$13=0,0,IF(Perfil_Area!$I$4=0,0,MIN(Cadastro_Cargas!$E$13,MAX(Cadastro_Cargas!$F$13,Perfil_Area!$I$4*RANDBETWEEN(85,115)/100))))</f>
        <v>1.1175</v>
      </c>
    </row>
    <row r="10178" ht="15.0" customHeight="1">
      <c r="A10178" s="45">
        <v>45688.25</v>
      </c>
      <c r="B10178" s="35">
        <v>6.0</v>
      </c>
      <c r="C10178" s="35" t="s">
        <v>129</v>
      </c>
      <c r="D10178" s="40" t="s">
        <v>44</v>
      </c>
      <c r="E10178" s="35" t="s">
        <v>174</v>
      </c>
      <c r="F10178" s="46">
        <f>IF(Cadastro_Cargas!$E$14=0,0,IF(Perfil_Area!$I$6=0,0,MIN(Cadastro_Cargas!$E$14,MAX(Cadastro_Cargas!$F$14,Perfil_Area!$I$6*RANDBETWEEN(85,115)/100))))</f>
        <v>0.514</v>
      </c>
    </row>
    <row r="10179" ht="15.0" customHeight="1">
      <c r="A10179" s="45">
        <v>45688.25</v>
      </c>
      <c r="B10179" s="35">
        <v>6.0</v>
      </c>
      <c r="C10179" s="35" t="s">
        <v>129</v>
      </c>
      <c r="D10179" s="41" t="s">
        <v>56</v>
      </c>
      <c r="E10179" s="35" t="s">
        <v>174</v>
      </c>
      <c r="F10179" s="46">
        <f>IF(Cadastro_Cargas!$E$15=0,0,IF(Perfil_Area!$I$8=0,0,MIN(Cadastro_Cargas!$E$15,MAX(Cadastro_Cargas!$F$15,Perfil_Area!$I$8*RANDBETWEEN(85,115)/100))))</f>
        <v>0.1008</v>
      </c>
    </row>
    <row r="10180" ht="15.0" customHeight="1">
      <c r="A10180" s="45">
        <v>45688.2916666667</v>
      </c>
      <c r="B10180" s="35">
        <v>7.0</v>
      </c>
      <c r="C10180" s="35" t="s">
        <v>128</v>
      </c>
      <c r="D10180" s="36" t="s">
        <v>104</v>
      </c>
      <c r="E10180" s="35" t="s">
        <v>173</v>
      </c>
      <c r="F10180" s="46">
        <f>IF(Cadastro_Cargas!$E$2=0,0,IF(Perfil_Area!$J$9=0,0,MIN(Cadastro_Cargas!$E$2,MAX(Cadastro_Cargas!$F$2,Perfil_Area!$J$9*RANDBETWEEN(85,115)/100))))</f>
        <v>0</v>
      </c>
    </row>
    <row r="10181" ht="15.0" customHeight="1">
      <c r="A10181" s="45">
        <v>45688.2916666667</v>
      </c>
      <c r="B10181" s="35">
        <v>7.0</v>
      </c>
      <c r="C10181" s="35" t="s">
        <v>128</v>
      </c>
      <c r="D10181" s="36" t="s">
        <v>105</v>
      </c>
      <c r="E10181" s="35" t="s">
        <v>173</v>
      </c>
      <c r="F10181" s="46">
        <f>IF(Cadastro_Cargas!$E$3=0,0,IF(Perfil_Area!$J$11=0,0,MIN(Cadastro_Cargas!$E$3,MAX(Cadastro_Cargas!$F$3,Perfil_Area!$J$11*RANDBETWEEN(85,115)/100))))</f>
        <v>0</v>
      </c>
    </row>
    <row r="10182" ht="15.0" customHeight="1">
      <c r="A10182" s="45">
        <v>45688.2916666667</v>
      </c>
      <c r="B10182" s="35">
        <v>7.0</v>
      </c>
      <c r="C10182" s="35" t="s">
        <v>128</v>
      </c>
      <c r="D10182" s="36" t="s">
        <v>106</v>
      </c>
      <c r="E10182" s="35" t="s">
        <v>173</v>
      </c>
      <c r="F10182" s="46">
        <f>IF(Cadastro_Cargas!$E$4=0,0,IF(Perfil_Area!$J$13=0,0,MIN(Cadastro_Cargas!$E$4,MAX(Cadastro_Cargas!$F$4,Perfil_Area!$J$13*RANDBETWEEN(85,115)/100))))</f>
        <v>0</v>
      </c>
    </row>
    <row r="10183" ht="15.0" customHeight="1">
      <c r="A10183" s="45">
        <v>45688.2916666667</v>
      </c>
      <c r="B10183" s="35">
        <v>7.0</v>
      </c>
      <c r="C10183" s="35" t="s">
        <v>128</v>
      </c>
      <c r="D10183" s="36" t="s">
        <v>107</v>
      </c>
      <c r="E10183" s="35" t="s">
        <v>173</v>
      </c>
      <c r="F10183" s="46">
        <f>IF(Cadastro_Cargas!$E$5=0,0,IF(Perfil_Area!$J$15=0,0,MIN(Cadastro_Cargas!$E$5,MAX(Cadastro_Cargas!$F$5,Perfil_Area!$J$15*RANDBETWEEN(85,115)/100))))</f>
        <v>0.184</v>
      </c>
    </row>
    <row r="10184" ht="15.0" customHeight="1">
      <c r="A10184" s="45">
        <v>45688.2916666667</v>
      </c>
      <c r="B10184" s="35">
        <v>7.0</v>
      </c>
      <c r="C10184" s="35" t="s">
        <v>128</v>
      </c>
      <c r="D10184" s="39" t="s">
        <v>31</v>
      </c>
      <c r="E10184" s="35" t="s">
        <v>174</v>
      </c>
      <c r="F10184" s="46">
        <f>IF(Cadastro_Cargas!$E$6=0,0,IF(Perfil_Area!$J$3=0,0,MIN(Cadastro_Cargas!$E$6,MAX(Cadastro_Cargas!$F$6,Perfil_Area!$J$3*RANDBETWEEN(85,115)/100))))</f>
        <v>0.606</v>
      </c>
    </row>
    <row r="10185" ht="15.0" customHeight="1">
      <c r="A10185" s="45">
        <v>45688.2916666667</v>
      </c>
      <c r="B10185" s="35">
        <v>7.0</v>
      </c>
      <c r="C10185" s="35" t="s">
        <v>128</v>
      </c>
      <c r="D10185" s="40" t="s">
        <v>44</v>
      </c>
      <c r="E10185" s="35" t="s">
        <v>174</v>
      </c>
      <c r="F10185" s="46">
        <f>IF(Cadastro_Cargas!$E$7=0,0,IF(Perfil_Area!$J$5=0,0,MIN(Cadastro_Cargas!$E$7,MAX(Cadastro_Cargas!$F$7,Perfil_Area!$J$5*RANDBETWEEN(85,115)/100))))</f>
        <v>0.354</v>
      </c>
    </row>
    <row r="10186" ht="15.0" customHeight="1">
      <c r="A10186" s="45">
        <v>45688.2916666667</v>
      </c>
      <c r="B10186" s="35">
        <v>7.0</v>
      </c>
      <c r="C10186" s="35" t="s">
        <v>128</v>
      </c>
      <c r="D10186" s="41" t="s">
        <v>56</v>
      </c>
      <c r="E10186" s="35" t="s">
        <v>174</v>
      </c>
      <c r="F10186" s="46">
        <f>IF(Cadastro_Cargas!$E$8=0,0,IF(Perfil_Area!$J$7=0,0,MIN(Cadastro_Cargas!$E$8,MAX(Cadastro_Cargas!$F$8,Perfil_Area!$J$7*RANDBETWEEN(85,115)/100))))</f>
        <v>0</v>
      </c>
    </row>
    <row r="10187" ht="15.0" customHeight="1">
      <c r="A10187" s="45">
        <v>45688.2916666667</v>
      </c>
      <c r="B10187" s="35">
        <v>7.0</v>
      </c>
      <c r="C10187" s="35" t="s">
        <v>129</v>
      </c>
      <c r="D10187" s="36" t="s">
        <v>104</v>
      </c>
      <c r="E10187" s="35" t="s">
        <v>173</v>
      </c>
      <c r="F10187" s="46">
        <f>IF(Cadastro_Cargas!$E$9=0,0,IF(Perfil_Area!$J$10=0,0,MIN(Cadastro_Cargas!$E$9,MAX(Cadastro_Cargas!$F$9,Perfil_Area!$J$10*RANDBETWEEN(85,115)/100))))</f>
        <v>0</v>
      </c>
    </row>
    <row r="10188" ht="15.0" customHeight="1">
      <c r="A10188" s="45">
        <v>45688.2916666667</v>
      </c>
      <c r="B10188" s="35">
        <v>7.0</v>
      </c>
      <c r="C10188" s="35" t="s">
        <v>129</v>
      </c>
      <c r="D10188" s="36" t="s">
        <v>105</v>
      </c>
      <c r="E10188" s="35" t="s">
        <v>173</v>
      </c>
      <c r="F10188" s="46">
        <f>IF(Cadastro_Cargas!$E$10=0,0,IF(Perfil_Area!$J$12=0,0,MIN(Cadastro_Cargas!$E$10,MAX(Cadastro_Cargas!$F$10,Perfil_Area!$J$12*RANDBETWEEN(85,115)/100))))</f>
        <v>17.6</v>
      </c>
    </row>
    <row r="10189" ht="15.0" customHeight="1">
      <c r="A10189" s="45">
        <v>45688.2916666667</v>
      </c>
      <c r="B10189" s="35">
        <v>7.0</v>
      </c>
      <c r="C10189" s="35" t="s">
        <v>129</v>
      </c>
      <c r="D10189" s="36" t="s">
        <v>106</v>
      </c>
      <c r="E10189" s="35" t="s">
        <v>173</v>
      </c>
      <c r="F10189" s="46">
        <f>IF(Cadastro_Cargas!$E$11=0,0,IF(Perfil_Area!$J$14=0,0,MIN(Cadastro_Cargas!$E$11,MAX(Cadastro_Cargas!$F$11,Perfil_Area!$J$14*RANDBETWEEN(85,115)/100))))</f>
        <v>2.057447251</v>
      </c>
    </row>
    <row r="10190" ht="15.0" customHeight="1">
      <c r="A10190" s="45">
        <v>45688.2916666667</v>
      </c>
      <c r="B10190" s="35">
        <v>7.0</v>
      </c>
      <c r="C10190" s="35" t="s">
        <v>129</v>
      </c>
      <c r="D10190" s="36" t="s">
        <v>107</v>
      </c>
      <c r="E10190" s="35" t="s">
        <v>173</v>
      </c>
      <c r="F10190" s="46">
        <f>IF(Cadastro_Cargas!$E$12=0,0,IF(Perfil_Area!$J$16=0,0,MIN(Cadastro_Cargas!$E$12,MAX(Cadastro_Cargas!$F$12,Perfil_Area!$J$16*RANDBETWEEN(85,115)/100))))</f>
        <v>0.2</v>
      </c>
    </row>
    <row r="10191" ht="15.0" customHeight="1">
      <c r="A10191" s="45">
        <v>45688.2916666667</v>
      </c>
      <c r="B10191" s="35">
        <v>7.0</v>
      </c>
      <c r="C10191" s="35" t="s">
        <v>129</v>
      </c>
      <c r="D10191" s="39" t="s">
        <v>31</v>
      </c>
      <c r="E10191" s="35" t="s">
        <v>174</v>
      </c>
      <c r="F10191" s="46">
        <f>IF(Cadastro_Cargas!$E$13=0,0,IF(Perfil_Area!$J$4=0,0,MIN(Cadastro_Cargas!$E$13,MAX(Cadastro_Cargas!$F$13,Perfil_Area!$J$4*RANDBETWEEN(85,115)/100))))</f>
        <v>1.1175</v>
      </c>
    </row>
    <row r="10192" ht="15.0" customHeight="1">
      <c r="A10192" s="45">
        <v>45688.2916666667</v>
      </c>
      <c r="B10192" s="35">
        <v>7.0</v>
      </c>
      <c r="C10192" s="35" t="s">
        <v>129</v>
      </c>
      <c r="D10192" s="40" t="s">
        <v>44</v>
      </c>
      <c r="E10192" s="35" t="s">
        <v>174</v>
      </c>
      <c r="F10192" s="46">
        <f>IF(Cadastro_Cargas!$E$14=0,0,IF(Perfil_Area!$J$6=0,0,MIN(Cadastro_Cargas!$E$14,MAX(Cadastro_Cargas!$F$14,Perfil_Area!$J$6*RANDBETWEEN(85,115)/100))))</f>
        <v>0.514</v>
      </c>
    </row>
    <row r="10193" ht="15.0" customHeight="1">
      <c r="A10193" s="45">
        <v>45688.2916666667</v>
      </c>
      <c r="B10193" s="35">
        <v>7.0</v>
      </c>
      <c r="C10193" s="35" t="s">
        <v>129</v>
      </c>
      <c r="D10193" s="41" t="s">
        <v>56</v>
      </c>
      <c r="E10193" s="35" t="s">
        <v>174</v>
      </c>
      <c r="F10193" s="46">
        <f>IF(Cadastro_Cargas!$E$15=0,0,IF(Perfil_Area!$J$8=0,0,MIN(Cadastro_Cargas!$E$15,MAX(Cadastro_Cargas!$F$15,Perfil_Area!$J$8*RANDBETWEEN(85,115)/100))))</f>
        <v>0</v>
      </c>
    </row>
    <row r="10194" ht="15.0" customHeight="1">
      <c r="A10194" s="45">
        <v>45688.3333333333</v>
      </c>
      <c r="B10194" s="35">
        <v>8.0</v>
      </c>
      <c r="C10194" s="35" t="s">
        <v>128</v>
      </c>
      <c r="D10194" s="36" t="s">
        <v>104</v>
      </c>
      <c r="E10194" s="35" t="s">
        <v>173</v>
      </c>
      <c r="F10194" s="46">
        <f>IF(Cadastro_Cargas!$E$2=0,0,IF(Perfil_Area!$K$9=0,0,MIN(Cadastro_Cargas!$E$2,MAX(Cadastro_Cargas!$F$2,Perfil_Area!$K$9*RANDBETWEEN(85,115)/100))))</f>
        <v>0</v>
      </c>
    </row>
    <row r="10195" ht="15.0" customHeight="1">
      <c r="A10195" s="45">
        <v>45688.3333333333</v>
      </c>
      <c r="B10195" s="35">
        <v>8.0</v>
      </c>
      <c r="C10195" s="35" t="s">
        <v>128</v>
      </c>
      <c r="D10195" s="36" t="s">
        <v>105</v>
      </c>
      <c r="E10195" s="35" t="s">
        <v>173</v>
      </c>
      <c r="F10195" s="46">
        <f>IF(Cadastro_Cargas!$E$3=0,0,IF(Perfil_Area!$K$11=0,0,MIN(Cadastro_Cargas!$E$3,MAX(Cadastro_Cargas!$F$3,Perfil_Area!$K$11*RANDBETWEEN(85,115)/100))))</f>
        <v>0</v>
      </c>
    </row>
    <row r="10196" ht="15.0" customHeight="1">
      <c r="A10196" s="45">
        <v>45688.3333333333</v>
      </c>
      <c r="B10196" s="35">
        <v>8.0</v>
      </c>
      <c r="C10196" s="35" t="s">
        <v>128</v>
      </c>
      <c r="D10196" s="36" t="s">
        <v>106</v>
      </c>
      <c r="E10196" s="35" t="s">
        <v>173</v>
      </c>
      <c r="F10196" s="46">
        <f>IF(Cadastro_Cargas!$E$4=0,0,IF(Perfil_Area!$K$13=0,0,MIN(Cadastro_Cargas!$E$4,MAX(Cadastro_Cargas!$F$4,Perfil_Area!$K$13*RANDBETWEEN(85,115)/100))))</f>
        <v>0</v>
      </c>
    </row>
    <row r="10197" ht="15.0" customHeight="1">
      <c r="A10197" s="45">
        <v>45688.3333333333</v>
      </c>
      <c r="B10197" s="35">
        <v>8.0</v>
      </c>
      <c r="C10197" s="35" t="s">
        <v>128</v>
      </c>
      <c r="D10197" s="36" t="s">
        <v>107</v>
      </c>
      <c r="E10197" s="35" t="s">
        <v>173</v>
      </c>
      <c r="F10197" s="46">
        <f>IF(Cadastro_Cargas!$E$5=0,0,IF(Perfil_Area!$K$15=0,0,MIN(Cadastro_Cargas!$E$5,MAX(Cadastro_Cargas!$F$5,Perfil_Area!$K$15*RANDBETWEEN(85,115)/100))))</f>
        <v>0.2</v>
      </c>
    </row>
    <row r="10198" ht="15.0" customHeight="1">
      <c r="A10198" s="45">
        <v>45688.3333333333</v>
      </c>
      <c r="B10198" s="35">
        <v>8.0</v>
      </c>
      <c r="C10198" s="35" t="s">
        <v>128</v>
      </c>
      <c r="D10198" s="39" t="s">
        <v>31</v>
      </c>
      <c r="E10198" s="35" t="s">
        <v>174</v>
      </c>
      <c r="F10198" s="46">
        <f>IF(Cadastro_Cargas!$E$6=0,0,IF(Perfil_Area!$K$3=0,0,MIN(Cadastro_Cargas!$E$6,MAX(Cadastro_Cargas!$F$6,Perfil_Area!$K$3*RANDBETWEEN(85,115)/100))))</f>
        <v>1.166</v>
      </c>
    </row>
    <row r="10199" ht="15.0" customHeight="1">
      <c r="A10199" s="45">
        <v>45688.3333333333</v>
      </c>
      <c r="B10199" s="35">
        <v>8.0</v>
      </c>
      <c r="C10199" s="35" t="s">
        <v>128</v>
      </c>
      <c r="D10199" s="40" t="s">
        <v>44</v>
      </c>
      <c r="E10199" s="35" t="s">
        <v>174</v>
      </c>
      <c r="F10199" s="46">
        <f>IF(Cadastro_Cargas!$E$7=0,0,IF(Perfil_Area!$K$5=0,0,MIN(Cadastro_Cargas!$E$7,MAX(Cadastro_Cargas!$F$7,Perfil_Area!$K$5*RANDBETWEEN(85,115)/100))))</f>
        <v>0.354</v>
      </c>
    </row>
    <row r="10200" ht="15.0" customHeight="1">
      <c r="A10200" s="45">
        <v>45688.3333333333</v>
      </c>
      <c r="B10200" s="35">
        <v>8.0</v>
      </c>
      <c r="C10200" s="35" t="s">
        <v>128</v>
      </c>
      <c r="D10200" s="41" t="s">
        <v>56</v>
      </c>
      <c r="E10200" s="35" t="s">
        <v>174</v>
      </c>
      <c r="F10200" s="46">
        <f>IF(Cadastro_Cargas!$E$8=0,0,IF(Perfil_Area!$K$7=0,0,MIN(Cadastro_Cargas!$E$8,MAX(Cadastro_Cargas!$F$8,Perfil_Area!$K$7*RANDBETWEEN(85,115)/100))))</f>
        <v>0</v>
      </c>
    </row>
    <row r="10201" ht="15.0" customHeight="1">
      <c r="A10201" s="45">
        <v>45688.3333333333</v>
      </c>
      <c r="B10201" s="35">
        <v>8.0</v>
      </c>
      <c r="C10201" s="35" t="s">
        <v>129</v>
      </c>
      <c r="D10201" s="36" t="s">
        <v>104</v>
      </c>
      <c r="E10201" s="35" t="s">
        <v>173</v>
      </c>
      <c r="F10201" s="46">
        <f>IF(Cadastro_Cargas!$E$9=0,0,IF(Perfil_Area!$K$10=0,0,MIN(Cadastro_Cargas!$E$9,MAX(Cadastro_Cargas!$F$9,Perfil_Area!$K$10*RANDBETWEEN(85,115)/100))))</f>
        <v>0</v>
      </c>
    </row>
    <row r="10202" ht="15.0" customHeight="1">
      <c r="A10202" s="45">
        <v>45688.3333333333</v>
      </c>
      <c r="B10202" s="35">
        <v>8.0</v>
      </c>
      <c r="C10202" s="35" t="s">
        <v>129</v>
      </c>
      <c r="D10202" s="36" t="s">
        <v>105</v>
      </c>
      <c r="E10202" s="35" t="s">
        <v>173</v>
      </c>
      <c r="F10202" s="46">
        <f>IF(Cadastro_Cargas!$E$10=0,0,IF(Perfil_Area!$K$12=0,0,MIN(Cadastro_Cargas!$E$10,MAX(Cadastro_Cargas!$F$10,Perfil_Area!$K$12*RANDBETWEEN(85,115)/100))))</f>
        <v>17.6</v>
      </c>
    </row>
    <row r="10203" ht="15.0" customHeight="1">
      <c r="A10203" s="45">
        <v>45688.3333333333</v>
      </c>
      <c r="B10203" s="35">
        <v>8.0</v>
      </c>
      <c r="C10203" s="35" t="s">
        <v>129</v>
      </c>
      <c r="D10203" s="36" t="s">
        <v>106</v>
      </c>
      <c r="E10203" s="35" t="s">
        <v>173</v>
      </c>
      <c r="F10203" s="46">
        <f>IF(Cadastro_Cargas!$E$11=0,0,IF(Perfil_Area!$K$14=0,0,MIN(Cadastro_Cargas!$E$11,MAX(Cadastro_Cargas!$F$11,Perfil_Area!$K$14*RANDBETWEEN(85,115)/100))))</f>
        <v>2.367013373</v>
      </c>
    </row>
    <row r="10204" ht="15.0" customHeight="1">
      <c r="A10204" s="45">
        <v>45688.3333333333</v>
      </c>
      <c r="B10204" s="35">
        <v>8.0</v>
      </c>
      <c r="C10204" s="35" t="s">
        <v>129</v>
      </c>
      <c r="D10204" s="36" t="s">
        <v>107</v>
      </c>
      <c r="E10204" s="35" t="s">
        <v>173</v>
      </c>
      <c r="F10204" s="46">
        <f>IF(Cadastro_Cargas!$E$12=0,0,IF(Perfil_Area!$K$16=0,0,MIN(Cadastro_Cargas!$E$12,MAX(Cadastro_Cargas!$F$12,Perfil_Area!$K$16*RANDBETWEEN(85,115)/100))))</f>
        <v>0.2</v>
      </c>
    </row>
    <row r="10205" ht="15.0" customHeight="1">
      <c r="A10205" s="45">
        <v>45688.3333333333</v>
      </c>
      <c r="B10205" s="35">
        <v>8.0</v>
      </c>
      <c r="C10205" s="35" t="s">
        <v>129</v>
      </c>
      <c r="D10205" s="39" t="s">
        <v>31</v>
      </c>
      <c r="E10205" s="35" t="s">
        <v>174</v>
      </c>
      <c r="F10205" s="46">
        <f>IF(Cadastro_Cargas!$E$13=0,0,IF(Perfil_Area!$K$4=0,0,MIN(Cadastro_Cargas!$E$13,MAX(Cadastro_Cargas!$F$13,Perfil_Area!$K$4*RANDBETWEEN(85,115)/100))))</f>
        <v>1.9494</v>
      </c>
    </row>
    <row r="10206" ht="15.0" customHeight="1">
      <c r="A10206" s="45">
        <v>45688.3333333333</v>
      </c>
      <c r="B10206" s="35">
        <v>8.0</v>
      </c>
      <c r="C10206" s="35" t="s">
        <v>129</v>
      </c>
      <c r="D10206" s="40" t="s">
        <v>44</v>
      </c>
      <c r="E10206" s="35" t="s">
        <v>174</v>
      </c>
      <c r="F10206" s="46">
        <f>IF(Cadastro_Cargas!$E$14=0,0,IF(Perfil_Area!$K$6=0,0,MIN(Cadastro_Cargas!$E$14,MAX(Cadastro_Cargas!$F$14,Perfil_Area!$K$6*RANDBETWEEN(85,115)/100))))</f>
        <v>0.514</v>
      </c>
    </row>
    <row r="10207" ht="15.0" customHeight="1">
      <c r="A10207" s="45">
        <v>45688.3333333333</v>
      </c>
      <c r="B10207" s="35">
        <v>8.0</v>
      </c>
      <c r="C10207" s="35" t="s">
        <v>129</v>
      </c>
      <c r="D10207" s="41" t="s">
        <v>56</v>
      </c>
      <c r="E10207" s="35" t="s">
        <v>174</v>
      </c>
      <c r="F10207" s="46">
        <f>IF(Cadastro_Cargas!$E$15=0,0,IF(Perfil_Area!$K$8=0,0,MIN(Cadastro_Cargas!$E$15,MAX(Cadastro_Cargas!$F$15,Perfil_Area!$K$8*RANDBETWEEN(85,115)/100))))</f>
        <v>0</v>
      </c>
    </row>
    <row r="10208" ht="15.0" customHeight="1">
      <c r="A10208" s="45">
        <v>45688.375</v>
      </c>
      <c r="B10208" s="35">
        <v>9.0</v>
      </c>
      <c r="C10208" s="35" t="s">
        <v>128</v>
      </c>
      <c r="D10208" s="36" t="s">
        <v>104</v>
      </c>
      <c r="E10208" s="35" t="s">
        <v>173</v>
      </c>
      <c r="F10208" s="46">
        <f>IF(Cadastro_Cargas!$E$2=0,0,IF(Perfil_Area!$L$9=0,0,MIN(Cadastro_Cargas!$E$2,MAX(Cadastro_Cargas!$F$2,Perfil_Area!$L$9*RANDBETWEEN(85,115)/100))))</f>
        <v>0</v>
      </c>
    </row>
    <row r="10209" ht="15.0" customHeight="1">
      <c r="A10209" s="45">
        <v>45688.375</v>
      </c>
      <c r="B10209" s="35">
        <v>9.0</v>
      </c>
      <c r="C10209" s="35" t="s">
        <v>128</v>
      </c>
      <c r="D10209" s="36" t="s">
        <v>105</v>
      </c>
      <c r="E10209" s="35" t="s">
        <v>173</v>
      </c>
      <c r="F10209" s="46">
        <f>IF(Cadastro_Cargas!$E$3=0,0,IF(Perfil_Area!$L$11=0,0,MIN(Cadastro_Cargas!$E$3,MAX(Cadastro_Cargas!$F$3,Perfil_Area!$L$11*RANDBETWEEN(85,115)/100))))</f>
        <v>0</v>
      </c>
    </row>
    <row r="10210" ht="15.0" customHeight="1">
      <c r="A10210" s="45">
        <v>45688.375</v>
      </c>
      <c r="B10210" s="35">
        <v>9.0</v>
      </c>
      <c r="C10210" s="35" t="s">
        <v>128</v>
      </c>
      <c r="D10210" s="36" t="s">
        <v>106</v>
      </c>
      <c r="E10210" s="35" t="s">
        <v>173</v>
      </c>
      <c r="F10210" s="46">
        <f>IF(Cadastro_Cargas!$E$4=0,0,IF(Perfil_Area!$L$13=0,0,MIN(Cadastro_Cargas!$E$4,MAX(Cadastro_Cargas!$F$4,Perfil_Area!$L$13*RANDBETWEEN(85,115)/100))))</f>
        <v>0</v>
      </c>
    </row>
    <row r="10211" ht="15.0" customHeight="1">
      <c r="A10211" s="45">
        <v>45688.375</v>
      </c>
      <c r="B10211" s="35">
        <v>9.0</v>
      </c>
      <c r="C10211" s="35" t="s">
        <v>128</v>
      </c>
      <c r="D10211" s="36" t="s">
        <v>107</v>
      </c>
      <c r="E10211" s="35" t="s">
        <v>173</v>
      </c>
      <c r="F10211" s="46">
        <f>IF(Cadastro_Cargas!$E$5=0,0,IF(Perfil_Area!$L$15=0,0,MIN(Cadastro_Cargas!$E$5,MAX(Cadastro_Cargas!$F$5,Perfil_Area!$L$15*RANDBETWEEN(85,115)/100))))</f>
        <v>0.2</v>
      </c>
    </row>
    <row r="10212" ht="15.0" customHeight="1">
      <c r="A10212" s="45">
        <v>45688.375</v>
      </c>
      <c r="B10212" s="35">
        <v>9.0</v>
      </c>
      <c r="C10212" s="35" t="s">
        <v>128</v>
      </c>
      <c r="D10212" s="39" t="s">
        <v>31</v>
      </c>
      <c r="E10212" s="35" t="s">
        <v>174</v>
      </c>
      <c r="F10212" s="46">
        <f>IF(Cadastro_Cargas!$E$6=0,0,IF(Perfil_Area!$L$3=0,0,MIN(Cadastro_Cargas!$E$6,MAX(Cadastro_Cargas!$F$6,Perfil_Area!$L$3*RANDBETWEEN(85,115)/100))))</f>
        <v>1.7978</v>
      </c>
    </row>
    <row r="10213" ht="15.0" customHeight="1">
      <c r="A10213" s="45">
        <v>45688.375</v>
      </c>
      <c r="B10213" s="35">
        <v>9.0</v>
      </c>
      <c r="C10213" s="35" t="s">
        <v>128</v>
      </c>
      <c r="D10213" s="40" t="s">
        <v>44</v>
      </c>
      <c r="E10213" s="35" t="s">
        <v>174</v>
      </c>
      <c r="F10213" s="46">
        <f>IF(Cadastro_Cargas!$E$7=0,0,IF(Perfil_Area!$L$5=0,0,MIN(Cadastro_Cargas!$E$7,MAX(Cadastro_Cargas!$F$7,Perfil_Area!$L$5*RANDBETWEEN(85,115)/100))))</f>
        <v>0.3014</v>
      </c>
    </row>
    <row r="10214" ht="15.0" customHeight="1">
      <c r="A10214" s="45">
        <v>45688.375</v>
      </c>
      <c r="B10214" s="35">
        <v>9.0</v>
      </c>
      <c r="C10214" s="35" t="s">
        <v>128</v>
      </c>
      <c r="D10214" s="41" t="s">
        <v>56</v>
      </c>
      <c r="E10214" s="35" t="s">
        <v>174</v>
      </c>
      <c r="F10214" s="46">
        <f>IF(Cadastro_Cargas!$E$8=0,0,IF(Perfil_Area!$L$7=0,0,MIN(Cadastro_Cargas!$E$8,MAX(Cadastro_Cargas!$F$8,Perfil_Area!$L$7*RANDBETWEEN(85,115)/100))))</f>
        <v>0</v>
      </c>
    </row>
    <row r="10215" ht="15.0" customHeight="1">
      <c r="A10215" s="45">
        <v>45688.375</v>
      </c>
      <c r="B10215" s="35">
        <v>9.0</v>
      </c>
      <c r="C10215" s="35" t="s">
        <v>129</v>
      </c>
      <c r="D10215" s="36" t="s">
        <v>104</v>
      </c>
      <c r="E10215" s="35" t="s">
        <v>173</v>
      </c>
      <c r="F10215" s="46">
        <f>IF(Cadastro_Cargas!$E$9=0,0,IF(Perfil_Area!$L$10=0,0,MIN(Cadastro_Cargas!$E$9,MAX(Cadastro_Cargas!$F$9,Perfil_Area!$L$10*RANDBETWEEN(85,115)/100))))</f>
        <v>0</v>
      </c>
    </row>
    <row r="10216" ht="15.0" customHeight="1">
      <c r="A10216" s="45">
        <v>45688.375</v>
      </c>
      <c r="B10216" s="35">
        <v>9.0</v>
      </c>
      <c r="C10216" s="35" t="s">
        <v>129</v>
      </c>
      <c r="D10216" s="36" t="s">
        <v>105</v>
      </c>
      <c r="E10216" s="35" t="s">
        <v>173</v>
      </c>
      <c r="F10216" s="46">
        <f>IF(Cadastro_Cargas!$E$10=0,0,IF(Perfil_Area!$L$12=0,0,MIN(Cadastro_Cargas!$E$10,MAX(Cadastro_Cargas!$F$10,Perfil_Area!$L$12*RANDBETWEEN(85,115)/100))))</f>
        <v>0</v>
      </c>
    </row>
    <row r="10217" ht="15.0" customHeight="1">
      <c r="A10217" s="45">
        <v>45688.375</v>
      </c>
      <c r="B10217" s="35">
        <v>9.0</v>
      </c>
      <c r="C10217" s="35" t="s">
        <v>129</v>
      </c>
      <c r="D10217" s="36" t="s">
        <v>106</v>
      </c>
      <c r="E10217" s="35" t="s">
        <v>173</v>
      </c>
      <c r="F10217" s="46">
        <f>IF(Cadastro_Cargas!$E$11=0,0,IF(Perfil_Area!$L$14=0,0,MIN(Cadastro_Cargas!$E$11,MAX(Cadastro_Cargas!$F$11,Perfil_Area!$L$14*RANDBETWEEN(85,115)/100))))</f>
        <v>2.272332838</v>
      </c>
    </row>
    <row r="10218" ht="15.0" customHeight="1">
      <c r="A10218" s="45">
        <v>45688.375</v>
      </c>
      <c r="B10218" s="35">
        <v>9.0</v>
      </c>
      <c r="C10218" s="35" t="s">
        <v>129</v>
      </c>
      <c r="D10218" s="36" t="s">
        <v>107</v>
      </c>
      <c r="E10218" s="35" t="s">
        <v>173</v>
      </c>
      <c r="F10218" s="46">
        <f>IF(Cadastro_Cargas!$E$12=0,0,IF(Perfil_Area!$L$16=0,0,MIN(Cadastro_Cargas!$E$12,MAX(Cadastro_Cargas!$F$12,Perfil_Area!$L$16*RANDBETWEEN(85,115)/100))))</f>
        <v>0.2</v>
      </c>
    </row>
    <row r="10219" ht="15.0" customHeight="1">
      <c r="A10219" s="45">
        <v>45688.375</v>
      </c>
      <c r="B10219" s="35">
        <v>9.0</v>
      </c>
      <c r="C10219" s="35" t="s">
        <v>129</v>
      </c>
      <c r="D10219" s="39" t="s">
        <v>31</v>
      </c>
      <c r="E10219" s="35" t="s">
        <v>174</v>
      </c>
      <c r="F10219" s="46">
        <f>IF(Cadastro_Cargas!$E$13=0,0,IF(Perfil_Area!$L$4=0,0,MIN(Cadastro_Cargas!$E$13,MAX(Cadastro_Cargas!$F$13,Perfil_Area!$L$4*RANDBETWEEN(85,115)/100))))</f>
        <v>3.31525</v>
      </c>
    </row>
    <row r="10220" ht="15.0" customHeight="1">
      <c r="A10220" s="45">
        <v>45688.375</v>
      </c>
      <c r="B10220" s="35">
        <v>9.0</v>
      </c>
      <c r="C10220" s="35" t="s">
        <v>129</v>
      </c>
      <c r="D10220" s="40" t="s">
        <v>44</v>
      </c>
      <c r="E10220" s="35" t="s">
        <v>174</v>
      </c>
      <c r="F10220" s="46">
        <f>IF(Cadastro_Cargas!$E$14=0,0,IF(Perfil_Area!$L$6=0,0,MIN(Cadastro_Cargas!$E$14,MAX(Cadastro_Cargas!$F$14,Perfil_Area!$L$6*RANDBETWEEN(85,115)/100))))</f>
        <v>0.34672</v>
      </c>
    </row>
    <row r="10221" ht="15.0" customHeight="1">
      <c r="A10221" s="45">
        <v>45688.375</v>
      </c>
      <c r="B10221" s="35">
        <v>9.0</v>
      </c>
      <c r="C10221" s="35" t="s">
        <v>129</v>
      </c>
      <c r="D10221" s="41" t="s">
        <v>56</v>
      </c>
      <c r="E10221" s="35" t="s">
        <v>174</v>
      </c>
      <c r="F10221" s="46">
        <f>IF(Cadastro_Cargas!$E$15=0,0,IF(Perfil_Area!$L$8=0,0,MIN(Cadastro_Cargas!$E$15,MAX(Cadastro_Cargas!$F$15,Perfil_Area!$L$8*RANDBETWEEN(85,115)/100))))</f>
        <v>0</v>
      </c>
    </row>
    <row r="10222" ht="15.0" customHeight="1">
      <c r="A10222" s="45">
        <v>45688.4166666667</v>
      </c>
      <c r="B10222" s="35">
        <v>10.0</v>
      </c>
      <c r="C10222" s="35" t="s">
        <v>128</v>
      </c>
      <c r="D10222" s="36" t="s">
        <v>104</v>
      </c>
      <c r="E10222" s="35" t="s">
        <v>173</v>
      </c>
      <c r="F10222" s="46">
        <f>IF(Cadastro_Cargas!$E$2=0,0,IF(Perfil_Area!$M$9=0,0,MIN(Cadastro_Cargas!$E$2,MAX(Cadastro_Cargas!$F$2,Perfil_Area!$M$9*RANDBETWEEN(85,115)/100))))</f>
        <v>0</v>
      </c>
    </row>
    <row r="10223" ht="15.0" customHeight="1">
      <c r="A10223" s="45">
        <v>45688.4166666667</v>
      </c>
      <c r="B10223" s="35">
        <v>10.0</v>
      </c>
      <c r="C10223" s="35" t="s">
        <v>128</v>
      </c>
      <c r="D10223" s="36" t="s">
        <v>105</v>
      </c>
      <c r="E10223" s="35" t="s">
        <v>173</v>
      </c>
      <c r="F10223" s="46">
        <f>IF(Cadastro_Cargas!$E$3=0,0,IF(Perfil_Area!$M$11=0,0,MIN(Cadastro_Cargas!$E$3,MAX(Cadastro_Cargas!$F$3,Perfil_Area!$M$11*RANDBETWEEN(85,115)/100))))</f>
        <v>0</v>
      </c>
    </row>
    <row r="10224" ht="15.0" customHeight="1">
      <c r="A10224" s="45">
        <v>45688.4166666667</v>
      </c>
      <c r="B10224" s="35">
        <v>10.0</v>
      </c>
      <c r="C10224" s="35" t="s">
        <v>128</v>
      </c>
      <c r="D10224" s="36" t="s">
        <v>106</v>
      </c>
      <c r="E10224" s="35" t="s">
        <v>173</v>
      </c>
      <c r="F10224" s="46">
        <f>IF(Cadastro_Cargas!$E$4=0,0,IF(Perfil_Area!$M$13=0,0,MIN(Cadastro_Cargas!$E$4,MAX(Cadastro_Cargas!$F$4,Perfil_Area!$M$13*RANDBETWEEN(85,115)/100))))</f>
        <v>0</v>
      </c>
    </row>
    <row r="10225" ht="15.0" customHeight="1">
      <c r="A10225" s="45">
        <v>45688.4166666667</v>
      </c>
      <c r="B10225" s="35">
        <v>10.0</v>
      </c>
      <c r="C10225" s="35" t="s">
        <v>128</v>
      </c>
      <c r="D10225" s="36" t="s">
        <v>107</v>
      </c>
      <c r="E10225" s="35" t="s">
        <v>173</v>
      </c>
      <c r="F10225" s="46">
        <f>IF(Cadastro_Cargas!$E$5=0,0,IF(Perfil_Area!$M$15=0,0,MIN(Cadastro_Cargas!$E$5,MAX(Cadastro_Cargas!$F$5,Perfil_Area!$M$15*RANDBETWEEN(85,115)/100))))</f>
        <v>0.178</v>
      </c>
    </row>
    <row r="10226" ht="15.0" customHeight="1">
      <c r="A10226" s="45">
        <v>45688.4166666667</v>
      </c>
      <c r="B10226" s="35">
        <v>10.0</v>
      </c>
      <c r="C10226" s="35" t="s">
        <v>128</v>
      </c>
      <c r="D10226" s="39" t="s">
        <v>31</v>
      </c>
      <c r="E10226" s="35" t="s">
        <v>174</v>
      </c>
      <c r="F10226" s="46">
        <f>IF(Cadastro_Cargas!$E$6=0,0,IF(Perfil_Area!$M$3=0,0,MIN(Cadastro_Cargas!$E$6,MAX(Cadastro_Cargas!$F$6,Perfil_Area!$M$3*RANDBETWEEN(85,115)/100))))</f>
        <v>2.02</v>
      </c>
    </row>
    <row r="10227" ht="15.0" customHeight="1">
      <c r="A10227" s="45">
        <v>45688.4166666667</v>
      </c>
      <c r="B10227" s="35">
        <v>10.0</v>
      </c>
      <c r="C10227" s="35" t="s">
        <v>128</v>
      </c>
      <c r="D10227" s="40" t="s">
        <v>44</v>
      </c>
      <c r="E10227" s="35" t="s">
        <v>174</v>
      </c>
      <c r="F10227" s="46">
        <f>IF(Cadastro_Cargas!$E$7=0,0,IF(Perfil_Area!$M$5=0,0,MIN(Cadastro_Cargas!$E$7,MAX(Cadastro_Cargas!$F$7,Perfil_Area!$M$5*RANDBETWEEN(85,115)/100))))</f>
        <v>0.2466</v>
      </c>
    </row>
    <row r="10228" ht="15.0" customHeight="1">
      <c r="A10228" s="45">
        <v>45688.4166666667</v>
      </c>
      <c r="B10228" s="35">
        <v>10.0</v>
      </c>
      <c r="C10228" s="35" t="s">
        <v>128</v>
      </c>
      <c r="D10228" s="41" t="s">
        <v>56</v>
      </c>
      <c r="E10228" s="35" t="s">
        <v>174</v>
      </c>
      <c r="F10228" s="46">
        <f>IF(Cadastro_Cargas!$E$8=0,0,IF(Perfil_Area!$M$7=0,0,MIN(Cadastro_Cargas!$E$8,MAX(Cadastro_Cargas!$F$8,Perfil_Area!$M$7*RANDBETWEEN(85,115)/100))))</f>
        <v>0</v>
      </c>
    </row>
    <row r="10229" ht="15.0" customHeight="1">
      <c r="A10229" s="45">
        <v>45688.4166666667</v>
      </c>
      <c r="B10229" s="35">
        <v>10.0</v>
      </c>
      <c r="C10229" s="35" t="s">
        <v>129</v>
      </c>
      <c r="D10229" s="36" t="s">
        <v>104</v>
      </c>
      <c r="E10229" s="35" t="s">
        <v>173</v>
      </c>
      <c r="F10229" s="46">
        <f>IF(Cadastro_Cargas!$E$9=0,0,IF(Perfil_Area!$M$10=0,0,MIN(Cadastro_Cargas!$E$9,MAX(Cadastro_Cargas!$F$9,Perfil_Area!$M$10*RANDBETWEEN(85,115)/100))))</f>
        <v>0</v>
      </c>
    </row>
    <row r="10230" ht="15.0" customHeight="1">
      <c r="A10230" s="45">
        <v>45688.4166666667</v>
      </c>
      <c r="B10230" s="35">
        <v>10.0</v>
      </c>
      <c r="C10230" s="35" t="s">
        <v>129</v>
      </c>
      <c r="D10230" s="36" t="s">
        <v>105</v>
      </c>
      <c r="E10230" s="35" t="s">
        <v>173</v>
      </c>
      <c r="F10230" s="46">
        <f>IF(Cadastro_Cargas!$E$10=0,0,IF(Perfil_Area!$M$12=0,0,MIN(Cadastro_Cargas!$E$10,MAX(Cadastro_Cargas!$F$10,Perfil_Area!$M$12*RANDBETWEEN(85,115)/100))))</f>
        <v>0</v>
      </c>
    </row>
    <row r="10231" ht="15.0" customHeight="1">
      <c r="A10231" s="45">
        <v>45688.4166666667</v>
      </c>
      <c r="B10231" s="35">
        <v>10.0</v>
      </c>
      <c r="C10231" s="35" t="s">
        <v>129</v>
      </c>
      <c r="D10231" s="36" t="s">
        <v>106</v>
      </c>
      <c r="E10231" s="35" t="s">
        <v>173</v>
      </c>
      <c r="F10231" s="46">
        <f>IF(Cadastro_Cargas!$E$11=0,0,IF(Perfil_Area!$M$14=0,0,MIN(Cadastro_Cargas!$E$11,MAX(Cadastro_Cargas!$F$11,Perfil_Area!$M$14*RANDBETWEEN(85,115)/100))))</f>
        <v>2.254359584</v>
      </c>
    </row>
    <row r="10232" ht="15.0" customHeight="1">
      <c r="A10232" s="45">
        <v>45688.4166666667</v>
      </c>
      <c r="B10232" s="35">
        <v>10.0</v>
      </c>
      <c r="C10232" s="35" t="s">
        <v>129</v>
      </c>
      <c r="D10232" s="36" t="s">
        <v>107</v>
      </c>
      <c r="E10232" s="35" t="s">
        <v>173</v>
      </c>
      <c r="F10232" s="46">
        <f>IF(Cadastro_Cargas!$E$12=0,0,IF(Perfil_Area!$M$16=0,0,MIN(Cadastro_Cargas!$E$12,MAX(Cadastro_Cargas!$F$12,Perfil_Area!$M$16*RANDBETWEEN(85,115)/100))))</f>
        <v>0.178</v>
      </c>
    </row>
    <row r="10233" ht="15.0" customHeight="1">
      <c r="A10233" s="45">
        <v>45688.4166666667</v>
      </c>
      <c r="B10233" s="35">
        <v>10.0</v>
      </c>
      <c r="C10233" s="35" t="s">
        <v>129</v>
      </c>
      <c r="D10233" s="39" t="s">
        <v>31</v>
      </c>
      <c r="E10233" s="35" t="s">
        <v>174</v>
      </c>
      <c r="F10233" s="46">
        <f>IF(Cadastro_Cargas!$E$13=0,0,IF(Perfil_Area!$M$4=0,0,MIN(Cadastro_Cargas!$E$13,MAX(Cadastro_Cargas!$F$13,Perfil_Area!$M$4*RANDBETWEEN(85,115)/100))))</f>
        <v>3.38975</v>
      </c>
    </row>
    <row r="10234" ht="15.0" customHeight="1">
      <c r="A10234" s="45">
        <v>45688.4166666667</v>
      </c>
      <c r="B10234" s="35">
        <v>10.0</v>
      </c>
      <c r="C10234" s="35" t="s">
        <v>129</v>
      </c>
      <c r="D10234" s="40" t="s">
        <v>44</v>
      </c>
      <c r="E10234" s="35" t="s">
        <v>174</v>
      </c>
      <c r="F10234" s="46">
        <f>IF(Cadastro_Cargas!$E$14=0,0,IF(Perfil_Area!$M$6=0,0,MIN(Cadastro_Cargas!$E$14,MAX(Cadastro_Cargas!$F$14,Perfil_Area!$M$6*RANDBETWEEN(85,115)/100))))</f>
        <v>0.39794</v>
      </c>
    </row>
    <row r="10235" ht="15.0" customHeight="1">
      <c r="A10235" s="45">
        <v>45688.4166666667</v>
      </c>
      <c r="B10235" s="35">
        <v>10.0</v>
      </c>
      <c r="C10235" s="35" t="s">
        <v>129</v>
      </c>
      <c r="D10235" s="41" t="s">
        <v>56</v>
      </c>
      <c r="E10235" s="35" t="s">
        <v>174</v>
      </c>
      <c r="F10235" s="46">
        <f>IF(Cadastro_Cargas!$E$15=0,0,IF(Perfil_Area!$M$8=0,0,MIN(Cadastro_Cargas!$E$15,MAX(Cadastro_Cargas!$F$15,Perfil_Area!$M$8*RANDBETWEEN(85,115)/100))))</f>
        <v>0</v>
      </c>
    </row>
    <row r="10236" ht="15.0" customHeight="1">
      <c r="A10236" s="45">
        <v>45688.4583333333</v>
      </c>
      <c r="B10236" s="35">
        <v>11.0</v>
      </c>
      <c r="C10236" s="35" t="s">
        <v>128</v>
      </c>
      <c r="D10236" s="36" t="s">
        <v>104</v>
      </c>
      <c r="E10236" s="35" t="s">
        <v>173</v>
      </c>
      <c r="F10236" s="46">
        <f>IF(Cadastro_Cargas!$E$2=0,0,IF(Perfil_Area!$N$9=0,0,MIN(Cadastro_Cargas!$E$2,MAX(Cadastro_Cargas!$F$2,Perfil_Area!$N$9*RANDBETWEEN(85,115)/100))))</f>
        <v>0</v>
      </c>
    </row>
    <row r="10237" ht="15.0" customHeight="1">
      <c r="A10237" s="45">
        <v>45688.4583333333</v>
      </c>
      <c r="B10237" s="35">
        <v>11.0</v>
      </c>
      <c r="C10237" s="35" t="s">
        <v>128</v>
      </c>
      <c r="D10237" s="36" t="s">
        <v>105</v>
      </c>
      <c r="E10237" s="35" t="s">
        <v>173</v>
      </c>
      <c r="F10237" s="46">
        <f>IF(Cadastro_Cargas!$E$3=0,0,IF(Perfil_Area!$N$11=0,0,MIN(Cadastro_Cargas!$E$3,MAX(Cadastro_Cargas!$F$3,Perfil_Area!$N$11*RANDBETWEEN(85,115)/100))))</f>
        <v>0</v>
      </c>
    </row>
    <row r="10238" ht="15.0" customHeight="1">
      <c r="A10238" s="45">
        <v>45688.4583333333</v>
      </c>
      <c r="B10238" s="35">
        <v>11.0</v>
      </c>
      <c r="C10238" s="35" t="s">
        <v>128</v>
      </c>
      <c r="D10238" s="36" t="s">
        <v>106</v>
      </c>
      <c r="E10238" s="35" t="s">
        <v>173</v>
      </c>
      <c r="F10238" s="46">
        <f>IF(Cadastro_Cargas!$E$4=0,0,IF(Perfil_Area!$N$13=0,0,MIN(Cadastro_Cargas!$E$4,MAX(Cadastro_Cargas!$F$4,Perfil_Area!$N$13*RANDBETWEEN(85,115)/100))))</f>
        <v>0</v>
      </c>
    </row>
    <row r="10239" ht="15.0" customHeight="1">
      <c r="A10239" s="45">
        <v>45688.4583333333</v>
      </c>
      <c r="B10239" s="35">
        <v>11.0</v>
      </c>
      <c r="C10239" s="35" t="s">
        <v>128</v>
      </c>
      <c r="D10239" s="36" t="s">
        <v>107</v>
      </c>
      <c r="E10239" s="35" t="s">
        <v>173</v>
      </c>
      <c r="F10239" s="46">
        <f>IF(Cadastro_Cargas!$E$5=0,0,IF(Perfil_Area!$N$15=0,0,MIN(Cadastro_Cargas!$E$5,MAX(Cadastro_Cargas!$F$5,Perfil_Area!$N$15*RANDBETWEEN(85,115)/100))))</f>
        <v>0.2</v>
      </c>
    </row>
    <row r="10240" ht="15.0" customHeight="1">
      <c r="A10240" s="45">
        <v>45688.4583333333</v>
      </c>
      <c r="B10240" s="35">
        <v>11.0</v>
      </c>
      <c r="C10240" s="35" t="s">
        <v>128</v>
      </c>
      <c r="D10240" s="39" t="s">
        <v>31</v>
      </c>
      <c r="E10240" s="35" t="s">
        <v>174</v>
      </c>
      <c r="F10240" s="46">
        <f>IF(Cadastro_Cargas!$E$6=0,0,IF(Perfil_Area!$N$3=0,0,MIN(Cadastro_Cargas!$E$6,MAX(Cadastro_Cargas!$F$6,Perfil_Area!$N$3*RANDBETWEEN(85,115)/100))))</f>
        <v>1.8988</v>
      </c>
    </row>
    <row r="10241" ht="15.0" customHeight="1">
      <c r="A10241" s="45">
        <v>45688.4583333333</v>
      </c>
      <c r="B10241" s="35">
        <v>11.0</v>
      </c>
      <c r="C10241" s="35" t="s">
        <v>128</v>
      </c>
      <c r="D10241" s="40" t="s">
        <v>44</v>
      </c>
      <c r="E10241" s="35" t="s">
        <v>174</v>
      </c>
      <c r="F10241" s="46">
        <f>IF(Cadastro_Cargas!$E$7=0,0,IF(Perfil_Area!$N$5=0,0,MIN(Cadastro_Cargas!$E$7,MAX(Cadastro_Cargas!$F$7,Perfil_Area!$N$5*RANDBETWEEN(85,115)/100))))</f>
        <v>0.34338</v>
      </c>
    </row>
    <row r="10242" ht="15.0" customHeight="1">
      <c r="A10242" s="45">
        <v>45688.4583333333</v>
      </c>
      <c r="B10242" s="35">
        <v>11.0</v>
      </c>
      <c r="C10242" s="35" t="s">
        <v>128</v>
      </c>
      <c r="D10242" s="41" t="s">
        <v>56</v>
      </c>
      <c r="E10242" s="35" t="s">
        <v>174</v>
      </c>
      <c r="F10242" s="46">
        <f>IF(Cadastro_Cargas!$E$8=0,0,IF(Perfil_Area!$N$7=0,0,MIN(Cadastro_Cargas!$E$8,MAX(Cadastro_Cargas!$F$8,Perfil_Area!$N$7*RANDBETWEEN(85,115)/100))))</f>
        <v>0</v>
      </c>
    </row>
    <row r="10243" ht="15.0" customHeight="1">
      <c r="A10243" s="45">
        <v>45688.4583333333</v>
      </c>
      <c r="B10243" s="35">
        <v>11.0</v>
      </c>
      <c r="C10243" s="35" t="s">
        <v>129</v>
      </c>
      <c r="D10243" s="36" t="s">
        <v>104</v>
      </c>
      <c r="E10243" s="35" t="s">
        <v>173</v>
      </c>
      <c r="F10243" s="46">
        <f>IF(Cadastro_Cargas!$E$9=0,0,IF(Perfil_Area!$N$10=0,0,MIN(Cadastro_Cargas!$E$9,MAX(Cadastro_Cargas!$F$9,Perfil_Area!$N$10*RANDBETWEEN(85,115)/100))))</f>
        <v>0</v>
      </c>
    </row>
    <row r="10244" ht="15.0" customHeight="1">
      <c r="A10244" s="45">
        <v>45688.4583333333</v>
      </c>
      <c r="B10244" s="35">
        <v>11.0</v>
      </c>
      <c r="C10244" s="35" t="s">
        <v>129</v>
      </c>
      <c r="D10244" s="36" t="s">
        <v>105</v>
      </c>
      <c r="E10244" s="35" t="s">
        <v>173</v>
      </c>
      <c r="F10244" s="46">
        <f>IF(Cadastro_Cargas!$E$10=0,0,IF(Perfil_Area!$N$12=0,0,MIN(Cadastro_Cargas!$E$10,MAX(Cadastro_Cargas!$F$10,Perfil_Area!$N$12*RANDBETWEEN(85,115)/100))))</f>
        <v>0</v>
      </c>
    </row>
    <row r="10245" ht="15.0" customHeight="1">
      <c r="A10245" s="45">
        <v>45688.4583333333</v>
      </c>
      <c r="B10245" s="35">
        <v>11.0</v>
      </c>
      <c r="C10245" s="35" t="s">
        <v>129</v>
      </c>
      <c r="D10245" s="36" t="s">
        <v>106</v>
      </c>
      <c r="E10245" s="35" t="s">
        <v>173</v>
      </c>
      <c r="F10245" s="46">
        <f>IF(Cadastro_Cargas!$E$11=0,0,IF(Perfil_Area!$N$14=0,0,MIN(Cadastro_Cargas!$E$11,MAX(Cadastro_Cargas!$F$11,Perfil_Area!$N$14*RANDBETWEEN(85,115)/100))))</f>
        <v>2.367013373</v>
      </c>
    </row>
    <row r="10246" ht="15.0" customHeight="1">
      <c r="A10246" s="45">
        <v>45688.4583333333</v>
      </c>
      <c r="B10246" s="35">
        <v>11.0</v>
      </c>
      <c r="C10246" s="35" t="s">
        <v>129</v>
      </c>
      <c r="D10246" s="36" t="s">
        <v>107</v>
      </c>
      <c r="E10246" s="35" t="s">
        <v>173</v>
      </c>
      <c r="F10246" s="46">
        <f>IF(Cadastro_Cargas!$E$12=0,0,IF(Perfil_Area!$N$16=0,0,MIN(Cadastro_Cargas!$E$12,MAX(Cadastro_Cargas!$F$12,Perfil_Area!$N$16*RANDBETWEEN(85,115)/100))))</f>
        <v>0.196</v>
      </c>
    </row>
    <row r="10247" ht="15.0" customHeight="1">
      <c r="A10247" s="45">
        <v>45688.4583333333</v>
      </c>
      <c r="B10247" s="35">
        <v>11.0</v>
      </c>
      <c r="C10247" s="35" t="s">
        <v>129</v>
      </c>
      <c r="D10247" s="39" t="s">
        <v>31</v>
      </c>
      <c r="E10247" s="35" t="s">
        <v>174</v>
      </c>
      <c r="F10247" s="46">
        <f>IF(Cadastro_Cargas!$E$13=0,0,IF(Perfil_Area!$N$4=0,0,MIN(Cadastro_Cargas!$E$13,MAX(Cadastro_Cargas!$F$13,Perfil_Area!$N$4*RANDBETWEEN(85,115)/100))))</f>
        <v>3.725</v>
      </c>
    </row>
    <row r="10248" ht="15.0" customHeight="1">
      <c r="A10248" s="45">
        <v>45688.4583333333</v>
      </c>
      <c r="B10248" s="35">
        <v>11.0</v>
      </c>
      <c r="C10248" s="35" t="s">
        <v>129</v>
      </c>
      <c r="D10248" s="40" t="s">
        <v>44</v>
      </c>
      <c r="E10248" s="35" t="s">
        <v>174</v>
      </c>
      <c r="F10248" s="46">
        <f>IF(Cadastro_Cargas!$E$14=0,0,IF(Perfil_Area!$N$6=0,0,MIN(Cadastro_Cargas!$E$14,MAX(Cadastro_Cargas!$F$14,Perfil_Area!$N$6*RANDBETWEEN(85,115)/100))))</f>
        <v>0.514</v>
      </c>
    </row>
    <row r="10249" ht="15.0" customHeight="1">
      <c r="A10249" s="45">
        <v>45688.4583333333</v>
      </c>
      <c r="B10249" s="35">
        <v>11.0</v>
      </c>
      <c r="C10249" s="35" t="s">
        <v>129</v>
      </c>
      <c r="D10249" s="41" t="s">
        <v>56</v>
      </c>
      <c r="E10249" s="35" t="s">
        <v>174</v>
      </c>
      <c r="F10249" s="46">
        <f>IF(Cadastro_Cargas!$E$15=0,0,IF(Perfil_Area!$N$8=0,0,MIN(Cadastro_Cargas!$E$15,MAX(Cadastro_Cargas!$F$15,Perfil_Area!$N$8*RANDBETWEEN(85,115)/100))))</f>
        <v>0</v>
      </c>
    </row>
    <row r="10250" ht="15.0" customHeight="1">
      <c r="A10250" s="45">
        <v>45688.5</v>
      </c>
      <c r="B10250" s="35">
        <v>12.0</v>
      </c>
      <c r="C10250" s="35" t="s">
        <v>128</v>
      </c>
      <c r="D10250" s="36" t="s">
        <v>104</v>
      </c>
      <c r="E10250" s="35" t="s">
        <v>173</v>
      </c>
      <c r="F10250" s="46">
        <f>IF(Cadastro_Cargas!$E$2=0,0,IF(Perfil_Area!$O$9=0,0,MIN(Cadastro_Cargas!$E$2,MAX(Cadastro_Cargas!$F$2,Perfil_Area!$O$9*RANDBETWEEN(85,115)/100))))</f>
        <v>0</v>
      </c>
    </row>
    <row r="10251" ht="15.0" customHeight="1">
      <c r="A10251" s="45">
        <v>45688.5</v>
      </c>
      <c r="B10251" s="35">
        <v>12.0</v>
      </c>
      <c r="C10251" s="35" t="s">
        <v>128</v>
      </c>
      <c r="D10251" s="36" t="s">
        <v>105</v>
      </c>
      <c r="E10251" s="35" t="s">
        <v>173</v>
      </c>
      <c r="F10251" s="46">
        <f>IF(Cadastro_Cargas!$E$3=0,0,IF(Perfil_Area!$O$11=0,0,MIN(Cadastro_Cargas!$E$3,MAX(Cadastro_Cargas!$F$3,Perfil_Area!$O$11*RANDBETWEEN(85,115)/100))))</f>
        <v>0</v>
      </c>
    </row>
    <row r="10252" ht="15.0" customHeight="1">
      <c r="A10252" s="45">
        <v>45688.5</v>
      </c>
      <c r="B10252" s="35">
        <v>12.0</v>
      </c>
      <c r="C10252" s="35" t="s">
        <v>128</v>
      </c>
      <c r="D10252" s="36" t="s">
        <v>106</v>
      </c>
      <c r="E10252" s="35" t="s">
        <v>173</v>
      </c>
      <c r="F10252" s="46">
        <f>IF(Cadastro_Cargas!$E$4=0,0,IF(Perfil_Area!$O$13=0,0,MIN(Cadastro_Cargas!$E$4,MAX(Cadastro_Cargas!$F$4,Perfil_Area!$O$13*RANDBETWEEN(85,115)/100))))</f>
        <v>0</v>
      </c>
    </row>
    <row r="10253" ht="15.0" customHeight="1">
      <c r="A10253" s="45">
        <v>45688.5</v>
      </c>
      <c r="B10253" s="35">
        <v>12.0</v>
      </c>
      <c r="C10253" s="35" t="s">
        <v>128</v>
      </c>
      <c r="D10253" s="36" t="s">
        <v>107</v>
      </c>
      <c r="E10253" s="35" t="s">
        <v>173</v>
      </c>
      <c r="F10253" s="46">
        <f>IF(Cadastro_Cargas!$E$5=0,0,IF(Perfil_Area!$O$15=0,0,MIN(Cadastro_Cargas!$E$5,MAX(Cadastro_Cargas!$F$5,Perfil_Area!$O$15*RANDBETWEEN(85,115)/100))))</f>
        <v>0.19</v>
      </c>
    </row>
    <row r="10254" ht="15.0" customHeight="1">
      <c r="A10254" s="45">
        <v>45688.5</v>
      </c>
      <c r="B10254" s="35">
        <v>12.0</v>
      </c>
      <c r="C10254" s="35" t="s">
        <v>128</v>
      </c>
      <c r="D10254" s="39" t="s">
        <v>31</v>
      </c>
      <c r="E10254" s="35" t="s">
        <v>174</v>
      </c>
      <c r="F10254" s="46">
        <f>IF(Cadastro_Cargas!$E$6=0,0,IF(Perfil_Area!$O$3=0,0,MIN(Cadastro_Cargas!$E$6,MAX(Cadastro_Cargas!$F$6,Perfil_Area!$O$3*RANDBETWEEN(85,115)/100))))</f>
        <v>1.8988</v>
      </c>
    </row>
    <row r="10255" ht="15.0" customHeight="1">
      <c r="A10255" s="45">
        <v>45688.5</v>
      </c>
      <c r="B10255" s="35">
        <v>12.0</v>
      </c>
      <c r="C10255" s="35" t="s">
        <v>128</v>
      </c>
      <c r="D10255" s="40" t="s">
        <v>44</v>
      </c>
      <c r="E10255" s="35" t="s">
        <v>174</v>
      </c>
      <c r="F10255" s="46">
        <f>IF(Cadastro_Cargas!$E$7=0,0,IF(Perfil_Area!$O$5=0,0,MIN(Cadastro_Cargas!$E$7,MAX(Cadastro_Cargas!$F$7,Perfil_Area!$O$5*RANDBETWEEN(85,115)/100))))</f>
        <v>0.354</v>
      </c>
    </row>
    <row r="10256" ht="15.0" customHeight="1">
      <c r="A10256" s="45">
        <v>45688.5</v>
      </c>
      <c r="B10256" s="35">
        <v>12.0</v>
      </c>
      <c r="C10256" s="35" t="s">
        <v>128</v>
      </c>
      <c r="D10256" s="41" t="s">
        <v>56</v>
      </c>
      <c r="E10256" s="35" t="s">
        <v>174</v>
      </c>
      <c r="F10256" s="46">
        <f>IF(Cadastro_Cargas!$E$8=0,0,IF(Perfil_Area!$O$7=0,0,MIN(Cadastro_Cargas!$E$8,MAX(Cadastro_Cargas!$F$8,Perfil_Area!$O$7*RANDBETWEEN(85,115)/100))))</f>
        <v>0</v>
      </c>
    </row>
    <row r="10257" ht="15.0" customHeight="1">
      <c r="A10257" s="45">
        <v>45688.5</v>
      </c>
      <c r="B10257" s="35">
        <v>12.0</v>
      </c>
      <c r="C10257" s="35" t="s">
        <v>129</v>
      </c>
      <c r="D10257" s="36" t="s">
        <v>104</v>
      </c>
      <c r="E10257" s="35" t="s">
        <v>173</v>
      </c>
      <c r="F10257" s="46">
        <f>IF(Cadastro_Cargas!$E$9=0,0,IF(Perfil_Area!$O$10=0,0,MIN(Cadastro_Cargas!$E$9,MAX(Cadastro_Cargas!$F$9,Perfil_Area!$O$10*RANDBETWEEN(85,115)/100))))</f>
        <v>0</v>
      </c>
    </row>
    <row r="10258" ht="15.0" customHeight="1">
      <c r="A10258" s="45">
        <v>45688.5</v>
      </c>
      <c r="B10258" s="35">
        <v>12.0</v>
      </c>
      <c r="C10258" s="35" t="s">
        <v>129</v>
      </c>
      <c r="D10258" s="36" t="s">
        <v>105</v>
      </c>
      <c r="E10258" s="35" t="s">
        <v>173</v>
      </c>
      <c r="F10258" s="46">
        <f>IF(Cadastro_Cargas!$E$10=0,0,IF(Perfil_Area!$O$12=0,0,MIN(Cadastro_Cargas!$E$10,MAX(Cadastro_Cargas!$F$10,Perfil_Area!$O$12*RANDBETWEEN(85,115)/100))))</f>
        <v>0</v>
      </c>
    </row>
    <row r="10259" ht="15.0" customHeight="1">
      <c r="A10259" s="45">
        <v>45688.5</v>
      </c>
      <c r="B10259" s="35">
        <v>12.0</v>
      </c>
      <c r="C10259" s="35" t="s">
        <v>129</v>
      </c>
      <c r="D10259" s="36" t="s">
        <v>106</v>
      </c>
      <c r="E10259" s="35" t="s">
        <v>173</v>
      </c>
      <c r="F10259" s="46">
        <f>IF(Cadastro_Cargas!$E$11=0,0,IF(Perfil_Area!$O$14=0,0,MIN(Cadastro_Cargas!$E$11,MAX(Cadastro_Cargas!$F$11,Perfil_Area!$O$14*RANDBETWEEN(85,115)/100))))</f>
        <v>2.078157504</v>
      </c>
    </row>
    <row r="10260" ht="15.0" customHeight="1">
      <c r="A10260" s="45">
        <v>45688.5</v>
      </c>
      <c r="B10260" s="35">
        <v>12.0</v>
      </c>
      <c r="C10260" s="35" t="s">
        <v>129</v>
      </c>
      <c r="D10260" s="36" t="s">
        <v>107</v>
      </c>
      <c r="E10260" s="35" t="s">
        <v>173</v>
      </c>
      <c r="F10260" s="46">
        <f>IF(Cadastro_Cargas!$E$12=0,0,IF(Perfil_Area!$O$16=0,0,MIN(Cadastro_Cargas!$E$12,MAX(Cadastro_Cargas!$F$12,Perfil_Area!$O$16*RANDBETWEEN(85,115)/100))))</f>
        <v>0.2</v>
      </c>
    </row>
    <row r="10261" ht="15.0" customHeight="1">
      <c r="A10261" s="45">
        <v>45688.5</v>
      </c>
      <c r="B10261" s="35">
        <v>12.0</v>
      </c>
      <c r="C10261" s="35" t="s">
        <v>129</v>
      </c>
      <c r="D10261" s="39" t="s">
        <v>31</v>
      </c>
      <c r="E10261" s="35" t="s">
        <v>174</v>
      </c>
      <c r="F10261" s="46">
        <f>IF(Cadastro_Cargas!$E$13=0,0,IF(Perfil_Area!$O$4=0,0,MIN(Cadastro_Cargas!$E$13,MAX(Cadastro_Cargas!$F$13,Perfil_Area!$O$4*RANDBETWEEN(85,115)/100))))</f>
        <v>3.38975</v>
      </c>
    </row>
    <row r="10262" ht="15.0" customHeight="1">
      <c r="A10262" s="45">
        <v>45688.5</v>
      </c>
      <c r="B10262" s="35">
        <v>12.0</v>
      </c>
      <c r="C10262" s="35" t="s">
        <v>129</v>
      </c>
      <c r="D10262" s="40" t="s">
        <v>44</v>
      </c>
      <c r="E10262" s="35" t="s">
        <v>174</v>
      </c>
      <c r="F10262" s="46">
        <f>IF(Cadastro_Cargas!$E$14=0,0,IF(Perfil_Area!$O$6=0,0,MIN(Cadastro_Cargas!$E$14,MAX(Cadastro_Cargas!$F$14,Perfil_Area!$O$6*RANDBETWEEN(85,115)/100))))</f>
        <v>0.514</v>
      </c>
    </row>
    <row r="10263" ht="15.0" customHeight="1">
      <c r="A10263" s="45">
        <v>45688.5</v>
      </c>
      <c r="B10263" s="35">
        <v>12.0</v>
      </c>
      <c r="C10263" s="35" t="s">
        <v>129</v>
      </c>
      <c r="D10263" s="41" t="s">
        <v>56</v>
      </c>
      <c r="E10263" s="35" t="s">
        <v>174</v>
      </c>
      <c r="F10263" s="46">
        <f>IF(Cadastro_Cargas!$E$15=0,0,IF(Perfil_Area!$O$8=0,0,MIN(Cadastro_Cargas!$E$15,MAX(Cadastro_Cargas!$F$15,Perfil_Area!$O$8*RANDBETWEEN(85,115)/100))))</f>
        <v>0</v>
      </c>
    </row>
    <row r="10264" ht="15.0" customHeight="1">
      <c r="A10264" s="45">
        <v>45688.5416666667</v>
      </c>
      <c r="B10264" s="35">
        <v>13.0</v>
      </c>
      <c r="C10264" s="35" t="s">
        <v>128</v>
      </c>
      <c r="D10264" s="36" t="s">
        <v>104</v>
      </c>
      <c r="E10264" s="35" t="s">
        <v>173</v>
      </c>
      <c r="F10264" s="46">
        <f>IF(Cadastro_Cargas!$E$2=0,0,IF(Perfil_Area!$P$9=0,0,MIN(Cadastro_Cargas!$E$2,MAX(Cadastro_Cargas!$F$2,Perfil_Area!$P$9*RANDBETWEEN(85,115)/100))))</f>
        <v>0</v>
      </c>
    </row>
    <row r="10265" ht="15.0" customHeight="1">
      <c r="A10265" s="45">
        <v>45688.5416666667</v>
      </c>
      <c r="B10265" s="35">
        <v>13.0</v>
      </c>
      <c r="C10265" s="35" t="s">
        <v>128</v>
      </c>
      <c r="D10265" s="36" t="s">
        <v>105</v>
      </c>
      <c r="E10265" s="35" t="s">
        <v>173</v>
      </c>
      <c r="F10265" s="46">
        <f>IF(Cadastro_Cargas!$E$3=0,0,IF(Perfil_Area!$P$11=0,0,MIN(Cadastro_Cargas!$E$3,MAX(Cadastro_Cargas!$F$3,Perfil_Area!$P$11*RANDBETWEEN(85,115)/100))))</f>
        <v>0</v>
      </c>
    </row>
    <row r="10266" ht="15.0" customHeight="1">
      <c r="A10266" s="45">
        <v>45688.5416666667</v>
      </c>
      <c r="B10266" s="35">
        <v>13.0</v>
      </c>
      <c r="C10266" s="35" t="s">
        <v>128</v>
      </c>
      <c r="D10266" s="36" t="s">
        <v>106</v>
      </c>
      <c r="E10266" s="35" t="s">
        <v>173</v>
      </c>
      <c r="F10266" s="46">
        <f>IF(Cadastro_Cargas!$E$4=0,0,IF(Perfil_Area!$P$13=0,0,MIN(Cadastro_Cargas!$E$4,MAX(Cadastro_Cargas!$F$4,Perfil_Area!$P$13*RANDBETWEEN(85,115)/100))))</f>
        <v>0</v>
      </c>
    </row>
    <row r="10267" ht="15.0" customHeight="1">
      <c r="A10267" s="45">
        <v>45688.5416666667</v>
      </c>
      <c r="B10267" s="35">
        <v>13.0</v>
      </c>
      <c r="C10267" s="35" t="s">
        <v>128</v>
      </c>
      <c r="D10267" s="36" t="s">
        <v>107</v>
      </c>
      <c r="E10267" s="35" t="s">
        <v>173</v>
      </c>
      <c r="F10267" s="46">
        <f>IF(Cadastro_Cargas!$E$5=0,0,IF(Perfil_Area!$P$15=0,0,MIN(Cadastro_Cargas!$E$5,MAX(Cadastro_Cargas!$F$5,Perfil_Area!$P$15*RANDBETWEEN(85,115)/100))))</f>
        <v>0.2</v>
      </c>
    </row>
    <row r="10268" ht="15.0" customHeight="1">
      <c r="A10268" s="45">
        <v>45688.5416666667</v>
      </c>
      <c r="B10268" s="35">
        <v>13.0</v>
      </c>
      <c r="C10268" s="35" t="s">
        <v>128</v>
      </c>
      <c r="D10268" s="39" t="s">
        <v>31</v>
      </c>
      <c r="E10268" s="35" t="s">
        <v>174</v>
      </c>
      <c r="F10268" s="46">
        <f>IF(Cadastro_Cargas!$E$6=0,0,IF(Perfil_Area!$P$3=0,0,MIN(Cadastro_Cargas!$E$6,MAX(Cadastro_Cargas!$F$6,Perfil_Area!$P$3*RANDBETWEEN(85,115)/100))))</f>
        <v>2.02</v>
      </c>
    </row>
    <row r="10269" ht="15.0" customHeight="1">
      <c r="A10269" s="45">
        <v>45688.5416666667</v>
      </c>
      <c r="B10269" s="35">
        <v>13.0</v>
      </c>
      <c r="C10269" s="35" t="s">
        <v>128</v>
      </c>
      <c r="D10269" s="40" t="s">
        <v>44</v>
      </c>
      <c r="E10269" s="35" t="s">
        <v>174</v>
      </c>
      <c r="F10269" s="46">
        <f>IF(Cadastro_Cargas!$E$7=0,0,IF(Perfil_Area!$P$5=0,0,MIN(Cadastro_Cargas!$E$7,MAX(Cadastro_Cargas!$F$7,Perfil_Area!$P$5*RANDBETWEEN(85,115)/100))))</f>
        <v>0.354</v>
      </c>
    </row>
    <row r="10270" ht="15.0" customHeight="1">
      <c r="A10270" s="45">
        <v>45688.5416666667</v>
      </c>
      <c r="B10270" s="35">
        <v>13.0</v>
      </c>
      <c r="C10270" s="35" t="s">
        <v>128</v>
      </c>
      <c r="D10270" s="41" t="s">
        <v>56</v>
      </c>
      <c r="E10270" s="35" t="s">
        <v>174</v>
      </c>
      <c r="F10270" s="46">
        <f>IF(Cadastro_Cargas!$E$8=0,0,IF(Perfil_Area!$P$7=0,0,MIN(Cadastro_Cargas!$E$8,MAX(Cadastro_Cargas!$F$8,Perfil_Area!$P$7*RANDBETWEEN(85,115)/100))))</f>
        <v>0</v>
      </c>
    </row>
    <row r="10271" ht="15.0" customHeight="1">
      <c r="A10271" s="45">
        <v>45688.5416666667</v>
      </c>
      <c r="B10271" s="35">
        <v>13.0</v>
      </c>
      <c r="C10271" s="35" t="s">
        <v>129</v>
      </c>
      <c r="D10271" s="36" t="s">
        <v>104</v>
      </c>
      <c r="E10271" s="35" t="s">
        <v>173</v>
      </c>
      <c r="F10271" s="46">
        <f>IF(Cadastro_Cargas!$E$9=0,0,IF(Perfil_Area!$P$10=0,0,MIN(Cadastro_Cargas!$E$9,MAX(Cadastro_Cargas!$F$9,Perfil_Area!$P$10*RANDBETWEEN(85,115)/100))))</f>
        <v>0</v>
      </c>
    </row>
    <row r="10272" ht="15.0" customHeight="1">
      <c r="A10272" s="45">
        <v>45688.5416666667</v>
      </c>
      <c r="B10272" s="35">
        <v>13.0</v>
      </c>
      <c r="C10272" s="35" t="s">
        <v>129</v>
      </c>
      <c r="D10272" s="36" t="s">
        <v>105</v>
      </c>
      <c r="E10272" s="35" t="s">
        <v>173</v>
      </c>
      <c r="F10272" s="46">
        <f>IF(Cadastro_Cargas!$E$10=0,0,IF(Perfil_Area!$P$12=0,0,MIN(Cadastro_Cargas!$E$10,MAX(Cadastro_Cargas!$F$10,Perfil_Area!$P$12*RANDBETWEEN(85,115)/100))))</f>
        <v>0</v>
      </c>
    </row>
    <row r="10273" ht="15.0" customHeight="1">
      <c r="A10273" s="45">
        <v>45688.5416666667</v>
      </c>
      <c r="B10273" s="35">
        <v>13.0</v>
      </c>
      <c r="C10273" s="35" t="s">
        <v>129</v>
      </c>
      <c r="D10273" s="36" t="s">
        <v>106</v>
      </c>
      <c r="E10273" s="35" t="s">
        <v>173</v>
      </c>
      <c r="F10273" s="46">
        <f>IF(Cadastro_Cargas!$E$11=0,0,IF(Perfil_Area!$P$14=0,0,MIN(Cadastro_Cargas!$E$11,MAX(Cadastro_Cargas!$F$11,Perfil_Area!$P$14*RANDBETWEEN(85,115)/100))))</f>
        <v>2.367013373</v>
      </c>
    </row>
    <row r="10274" ht="15.0" customHeight="1">
      <c r="A10274" s="45">
        <v>45688.5416666667</v>
      </c>
      <c r="B10274" s="35">
        <v>13.0</v>
      </c>
      <c r="C10274" s="35" t="s">
        <v>129</v>
      </c>
      <c r="D10274" s="36" t="s">
        <v>107</v>
      </c>
      <c r="E10274" s="35" t="s">
        <v>173</v>
      </c>
      <c r="F10274" s="46">
        <f>IF(Cadastro_Cargas!$E$12=0,0,IF(Perfil_Area!$P$16=0,0,MIN(Cadastro_Cargas!$E$12,MAX(Cadastro_Cargas!$F$12,Perfil_Area!$P$16*RANDBETWEEN(85,115)/100))))</f>
        <v>0.2</v>
      </c>
    </row>
    <row r="10275" ht="15.0" customHeight="1">
      <c r="A10275" s="45">
        <v>45688.5416666667</v>
      </c>
      <c r="B10275" s="35">
        <v>13.0</v>
      </c>
      <c r="C10275" s="35" t="s">
        <v>129</v>
      </c>
      <c r="D10275" s="39" t="s">
        <v>31</v>
      </c>
      <c r="E10275" s="35" t="s">
        <v>174</v>
      </c>
      <c r="F10275" s="46">
        <f>IF(Cadastro_Cargas!$E$13=0,0,IF(Perfil_Area!$P$4=0,0,MIN(Cadastro_Cargas!$E$13,MAX(Cadastro_Cargas!$F$13,Perfil_Area!$P$4*RANDBETWEEN(85,115)/100))))</f>
        <v>3.46425</v>
      </c>
    </row>
    <row r="10276" ht="15.0" customHeight="1">
      <c r="A10276" s="45">
        <v>45688.5416666667</v>
      </c>
      <c r="B10276" s="35">
        <v>13.0</v>
      </c>
      <c r="C10276" s="35" t="s">
        <v>129</v>
      </c>
      <c r="D10276" s="40" t="s">
        <v>44</v>
      </c>
      <c r="E10276" s="35" t="s">
        <v>174</v>
      </c>
      <c r="F10276" s="46">
        <f>IF(Cadastro_Cargas!$E$14=0,0,IF(Perfil_Area!$P$6=0,0,MIN(Cadastro_Cargas!$E$14,MAX(Cadastro_Cargas!$F$14,Perfil_Area!$P$6*RANDBETWEEN(85,115)/100))))</f>
        <v>0.514</v>
      </c>
    </row>
    <row r="10277" ht="15.0" customHeight="1">
      <c r="A10277" s="45">
        <v>45688.5416666667</v>
      </c>
      <c r="B10277" s="35">
        <v>13.0</v>
      </c>
      <c r="C10277" s="35" t="s">
        <v>129</v>
      </c>
      <c r="D10277" s="41" t="s">
        <v>56</v>
      </c>
      <c r="E10277" s="35" t="s">
        <v>174</v>
      </c>
      <c r="F10277" s="46">
        <f>IF(Cadastro_Cargas!$E$15=0,0,IF(Perfil_Area!$P$8=0,0,MIN(Cadastro_Cargas!$E$15,MAX(Cadastro_Cargas!$F$15,Perfil_Area!$P$8*RANDBETWEEN(85,115)/100))))</f>
        <v>0</v>
      </c>
    </row>
    <row r="10278" ht="15.0" customHeight="1">
      <c r="A10278" s="45">
        <v>45688.5833333333</v>
      </c>
      <c r="B10278" s="35">
        <v>14.0</v>
      </c>
      <c r="C10278" s="35" t="s">
        <v>128</v>
      </c>
      <c r="D10278" s="36" t="s">
        <v>104</v>
      </c>
      <c r="E10278" s="35" t="s">
        <v>173</v>
      </c>
      <c r="F10278" s="46">
        <f>IF(Cadastro_Cargas!$E$2=0,0,IF(Perfil_Area!$Q$9=0,0,MIN(Cadastro_Cargas!$E$2,MAX(Cadastro_Cargas!$F$2,Perfil_Area!$Q$9*RANDBETWEEN(85,115)/100))))</f>
        <v>0</v>
      </c>
    </row>
    <row r="10279" ht="15.0" customHeight="1">
      <c r="A10279" s="45">
        <v>45688.5833333333</v>
      </c>
      <c r="B10279" s="35">
        <v>14.0</v>
      </c>
      <c r="C10279" s="35" t="s">
        <v>128</v>
      </c>
      <c r="D10279" s="36" t="s">
        <v>105</v>
      </c>
      <c r="E10279" s="35" t="s">
        <v>173</v>
      </c>
      <c r="F10279" s="46">
        <f>IF(Cadastro_Cargas!$E$3=0,0,IF(Perfil_Area!$Q$11=0,0,MIN(Cadastro_Cargas!$E$3,MAX(Cadastro_Cargas!$F$3,Perfil_Area!$Q$11*RANDBETWEEN(85,115)/100))))</f>
        <v>0</v>
      </c>
    </row>
    <row r="10280" ht="15.0" customHeight="1">
      <c r="A10280" s="45">
        <v>45688.5833333333</v>
      </c>
      <c r="B10280" s="35">
        <v>14.0</v>
      </c>
      <c r="C10280" s="35" t="s">
        <v>128</v>
      </c>
      <c r="D10280" s="36" t="s">
        <v>106</v>
      </c>
      <c r="E10280" s="35" t="s">
        <v>173</v>
      </c>
      <c r="F10280" s="46">
        <f>IF(Cadastro_Cargas!$E$4=0,0,IF(Perfil_Area!$Q$13=0,0,MIN(Cadastro_Cargas!$E$4,MAX(Cadastro_Cargas!$F$4,Perfil_Area!$Q$13*RANDBETWEEN(85,115)/100))))</f>
        <v>0</v>
      </c>
    </row>
    <row r="10281" ht="15.0" customHeight="1">
      <c r="A10281" s="45">
        <v>45688.5833333333</v>
      </c>
      <c r="B10281" s="35">
        <v>14.0</v>
      </c>
      <c r="C10281" s="35" t="s">
        <v>128</v>
      </c>
      <c r="D10281" s="36" t="s">
        <v>107</v>
      </c>
      <c r="E10281" s="35" t="s">
        <v>173</v>
      </c>
      <c r="F10281" s="46">
        <f>IF(Cadastro_Cargas!$E$5=0,0,IF(Perfil_Area!$Q$15=0,0,MIN(Cadastro_Cargas!$E$5,MAX(Cadastro_Cargas!$F$5,Perfil_Area!$Q$15*RANDBETWEEN(85,115)/100))))</f>
        <v>0.196</v>
      </c>
    </row>
    <row r="10282" ht="15.0" customHeight="1">
      <c r="A10282" s="45">
        <v>45688.5833333333</v>
      </c>
      <c r="B10282" s="35">
        <v>14.0</v>
      </c>
      <c r="C10282" s="35" t="s">
        <v>128</v>
      </c>
      <c r="D10282" s="39" t="s">
        <v>31</v>
      </c>
      <c r="E10282" s="35" t="s">
        <v>174</v>
      </c>
      <c r="F10282" s="46">
        <f>IF(Cadastro_Cargas!$E$6=0,0,IF(Perfil_Area!$Q$3=0,0,MIN(Cadastro_Cargas!$E$6,MAX(Cadastro_Cargas!$F$6,Perfil_Area!$Q$3*RANDBETWEEN(85,115)/100))))</f>
        <v>2.02</v>
      </c>
    </row>
    <row r="10283" ht="15.0" customHeight="1">
      <c r="A10283" s="45">
        <v>45688.5833333333</v>
      </c>
      <c r="B10283" s="35">
        <v>14.0</v>
      </c>
      <c r="C10283" s="35" t="s">
        <v>128</v>
      </c>
      <c r="D10283" s="40" t="s">
        <v>44</v>
      </c>
      <c r="E10283" s="35" t="s">
        <v>174</v>
      </c>
      <c r="F10283" s="46">
        <f>IF(Cadastro_Cargas!$E$7=0,0,IF(Perfil_Area!$Q$5=0,0,MIN(Cadastro_Cargas!$E$7,MAX(Cadastro_Cargas!$F$7,Perfil_Area!$Q$5*RANDBETWEEN(85,115)/100))))</f>
        <v>0.354</v>
      </c>
    </row>
    <row r="10284" ht="15.0" customHeight="1">
      <c r="A10284" s="45">
        <v>45688.5833333333</v>
      </c>
      <c r="B10284" s="35">
        <v>14.0</v>
      </c>
      <c r="C10284" s="35" t="s">
        <v>128</v>
      </c>
      <c r="D10284" s="41" t="s">
        <v>56</v>
      </c>
      <c r="E10284" s="35" t="s">
        <v>174</v>
      </c>
      <c r="F10284" s="46">
        <f>IF(Cadastro_Cargas!$E$8=0,0,IF(Perfil_Area!$Q$7=0,0,MIN(Cadastro_Cargas!$E$8,MAX(Cadastro_Cargas!$F$8,Perfil_Area!$Q$7*RANDBETWEEN(85,115)/100))))</f>
        <v>0</v>
      </c>
    </row>
    <row r="10285" ht="15.0" customHeight="1">
      <c r="A10285" s="45">
        <v>45688.5833333333</v>
      </c>
      <c r="B10285" s="35">
        <v>14.0</v>
      </c>
      <c r="C10285" s="35" t="s">
        <v>129</v>
      </c>
      <c r="D10285" s="36" t="s">
        <v>104</v>
      </c>
      <c r="E10285" s="35" t="s">
        <v>173</v>
      </c>
      <c r="F10285" s="46">
        <f>IF(Cadastro_Cargas!$E$9=0,0,IF(Perfil_Area!$Q$10=0,0,MIN(Cadastro_Cargas!$E$9,MAX(Cadastro_Cargas!$F$9,Perfil_Area!$Q$10*RANDBETWEEN(85,115)/100))))</f>
        <v>0</v>
      </c>
    </row>
    <row r="10286" ht="15.0" customHeight="1">
      <c r="A10286" s="45">
        <v>45688.5833333333</v>
      </c>
      <c r="B10286" s="35">
        <v>14.0</v>
      </c>
      <c r="C10286" s="35" t="s">
        <v>129</v>
      </c>
      <c r="D10286" s="36" t="s">
        <v>105</v>
      </c>
      <c r="E10286" s="35" t="s">
        <v>173</v>
      </c>
      <c r="F10286" s="46">
        <f>IF(Cadastro_Cargas!$E$10=0,0,IF(Perfil_Area!$Q$12=0,0,MIN(Cadastro_Cargas!$E$10,MAX(Cadastro_Cargas!$F$10,Perfil_Area!$Q$12*RANDBETWEEN(85,115)/100))))</f>
        <v>17.072</v>
      </c>
    </row>
    <row r="10287" ht="15.0" customHeight="1">
      <c r="A10287" s="45">
        <v>45688.5833333333</v>
      </c>
      <c r="B10287" s="35">
        <v>14.0</v>
      </c>
      <c r="C10287" s="35" t="s">
        <v>129</v>
      </c>
      <c r="D10287" s="36" t="s">
        <v>106</v>
      </c>
      <c r="E10287" s="35" t="s">
        <v>173</v>
      </c>
      <c r="F10287" s="46">
        <f>IF(Cadastro_Cargas!$E$11=0,0,IF(Perfil_Area!$Q$14=0,0,MIN(Cadastro_Cargas!$E$11,MAX(Cadastro_Cargas!$F$11,Perfil_Area!$Q$14*RANDBETWEEN(85,115)/100))))</f>
        <v>2.256</v>
      </c>
    </row>
    <row r="10288" ht="15.0" customHeight="1">
      <c r="A10288" s="45">
        <v>45688.5833333333</v>
      </c>
      <c r="B10288" s="35">
        <v>14.0</v>
      </c>
      <c r="C10288" s="35" t="s">
        <v>129</v>
      </c>
      <c r="D10288" s="36" t="s">
        <v>107</v>
      </c>
      <c r="E10288" s="35" t="s">
        <v>173</v>
      </c>
      <c r="F10288" s="46">
        <f>IF(Cadastro_Cargas!$E$12=0,0,IF(Perfil_Area!$Q$16=0,0,MIN(Cadastro_Cargas!$E$12,MAX(Cadastro_Cargas!$F$12,Perfil_Area!$Q$16*RANDBETWEEN(85,115)/100))))</f>
        <v>0.194</v>
      </c>
    </row>
    <row r="10289" ht="15.0" customHeight="1">
      <c r="A10289" s="45">
        <v>45688.5833333333</v>
      </c>
      <c r="B10289" s="35">
        <v>14.0</v>
      </c>
      <c r="C10289" s="35" t="s">
        <v>129</v>
      </c>
      <c r="D10289" s="39" t="s">
        <v>31</v>
      </c>
      <c r="E10289" s="35" t="s">
        <v>174</v>
      </c>
      <c r="F10289" s="46">
        <f>IF(Cadastro_Cargas!$E$13=0,0,IF(Perfil_Area!$Q$4=0,0,MIN(Cadastro_Cargas!$E$13,MAX(Cadastro_Cargas!$F$13,Perfil_Area!$Q$4*RANDBETWEEN(85,115)/100))))</f>
        <v>3.725</v>
      </c>
    </row>
    <row r="10290" ht="15.0" customHeight="1">
      <c r="A10290" s="45">
        <v>45688.5833333333</v>
      </c>
      <c r="B10290" s="35">
        <v>14.0</v>
      </c>
      <c r="C10290" s="35" t="s">
        <v>129</v>
      </c>
      <c r="D10290" s="40" t="s">
        <v>44</v>
      </c>
      <c r="E10290" s="35" t="s">
        <v>174</v>
      </c>
      <c r="F10290" s="46">
        <f>IF(Cadastro_Cargas!$E$14=0,0,IF(Perfil_Area!$Q$6=0,0,MIN(Cadastro_Cargas!$E$14,MAX(Cadastro_Cargas!$F$14,Perfil_Area!$Q$6*RANDBETWEEN(85,115)/100))))</f>
        <v>0.514</v>
      </c>
    </row>
    <row r="10291" ht="15.0" customHeight="1">
      <c r="A10291" s="45">
        <v>45688.5833333333</v>
      </c>
      <c r="B10291" s="35">
        <v>14.0</v>
      </c>
      <c r="C10291" s="35" t="s">
        <v>129</v>
      </c>
      <c r="D10291" s="41" t="s">
        <v>56</v>
      </c>
      <c r="E10291" s="35" t="s">
        <v>174</v>
      </c>
      <c r="F10291" s="46">
        <f>IF(Cadastro_Cargas!$E$15=0,0,IF(Perfil_Area!$Q$8=0,0,MIN(Cadastro_Cargas!$E$15,MAX(Cadastro_Cargas!$F$15,Perfil_Area!$Q$8*RANDBETWEEN(85,115)/100))))</f>
        <v>0</v>
      </c>
    </row>
    <row r="10292" ht="15.0" customHeight="1">
      <c r="A10292" s="45">
        <v>45688.625</v>
      </c>
      <c r="B10292" s="35">
        <v>15.0</v>
      </c>
      <c r="C10292" s="35" t="s">
        <v>128</v>
      </c>
      <c r="D10292" s="36" t="s">
        <v>104</v>
      </c>
      <c r="E10292" s="35" t="s">
        <v>173</v>
      </c>
      <c r="F10292" s="46">
        <f>IF(Cadastro_Cargas!$E$2=0,0,IF(Perfil_Area!$R$9=0,0,MIN(Cadastro_Cargas!$E$2,MAX(Cadastro_Cargas!$F$2,Perfil_Area!$R$9*RANDBETWEEN(85,115)/100))))</f>
        <v>0</v>
      </c>
    </row>
    <row r="10293" ht="15.0" customHeight="1">
      <c r="A10293" s="45">
        <v>45688.625</v>
      </c>
      <c r="B10293" s="35">
        <v>15.0</v>
      </c>
      <c r="C10293" s="35" t="s">
        <v>128</v>
      </c>
      <c r="D10293" s="36" t="s">
        <v>105</v>
      </c>
      <c r="E10293" s="35" t="s">
        <v>173</v>
      </c>
      <c r="F10293" s="46">
        <f>IF(Cadastro_Cargas!$E$3=0,0,IF(Perfil_Area!$R$11=0,0,MIN(Cadastro_Cargas!$E$3,MAX(Cadastro_Cargas!$F$3,Perfil_Area!$R$11*RANDBETWEEN(85,115)/100))))</f>
        <v>0</v>
      </c>
    </row>
    <row r="10294" ht="15.0" customHeight="1">
      <c r="A10294" s="45">
        <v>45688.625</v>
      </c>
      <c r="B10294" s="35">
        <v>15.0</v>
      </c>
      <c r="C10294" s="35" t="s">
        <v>128</v>
      </c>
      <c r="D10294" s="36" t="s">
        <v>106</v>
      </c>
      <c r="E10294" s="35" t="s">
        <v>173</v>
      </c>
      <c r="F10294" s="46">
        <f>IF(Cadastro_Cargas!$E$4=0,0,IF(Perfil_Area!$R$13=0,0,MIN(Cadastro_Cargas!$E$4,MAX(Cadastro_Cargas!$F$4,Perfil_Area!$R$13*RANDBETWEEN(85,115)/100))))</f>
        <v>0</v>
      </c>
    </row>
    <row r="10295" ht="15.0" customHeight="1">
      <c r="A10295" s="45">
        <v>45688.625</v>
      </c>
      <c r="B10295" s="35">
        <v>15.0</v>
      </c>
      <c r="C10295" s="35" t="s">
        <v>128</v>
      </c>
      <c r="D10295" s="36" t="s">
        <v>107</v>
      </c>
      <c r="E10295" s="35" t="s">
        <v>173</v>
      </c>
      <c r="F10295" s="46">
        <f>IF(Cadastro_Cargas!$E$5=0,0,IF(Perfil_Area!$R$15=0,0,MIN(Cadastro_Cargas!$E$5,MAX(Cadastro_Cargas!$F$5,Perfil_Area!$R$15*RANDBETWEEN(85,115)/100))))</f>
        <v>0.2</v>
      </c>
    </row>
    <row r="10296" ht="15.0" customHeight="1">
      <c r="A10296" s="45">
        <v>45688.625</v>
      </c>
      <c r="B10296" s="35">
        <v>15.0</v>
      </c>
      <c r="C10296" s="35" t="s">
        <v>128</v>
      </c>
      <c r="D10296" s="39" t="s">
        <v>31</v>
      </c>
      <c r="E10296" s="35" t="s">
        <v>174</v>
      </c>
      <c r="F10296" s="46">
        <f>IF(Cadastro_Cargas!$E$6=0,0,IF(Perfil_Area!$R$3=0,0,MIN(Cadastro_Cargas!$E$6,MAX(Cadastro_Cargas!$F$6,Perfil_Area!$R$3*RANDBETWEEN(85,115)/100))))</f>
        <v>2.02</v>
      </c>
    </row>
    <row r="10297" ht="15.0" customHeight="1">
      <c r="A10297" s="45">
        <v>45688.625</v>
      </c>
      <c r="B10297" s="35">
        <v>15.0</v>
      </c>
      <c r="C10297" s="35" t="s">
        <v>128</v>
      </c>
      <c r="D10297" s="40" t="s">
        <v>44</v>
      </c>
      <c r="E10297" s="35" t="s">
        <v>174</v>
      </c>
      <c r="F10297" s="46">
        <f>IF(Cadastro_Cargas!$E$7=0,0,IF(Perfil_Area!$R$5=0,0,MIN(Cadastro_Cargas!$E$7,MAX(Cadastro_Cargas!$F$7,Perfil_Area!$R$5*RANDBETWEEN(85,115)/100))))</f>
        <v>0.354</v>
      </c>
    </row>
    <row r="10298" ht="15.0" customHeight="1">
      <c r="A10298" s="45">
        <v>45688.625</v>
      </c>
      <c r="B10298" s="35">
        <v>15.0</v>
      </c>
      <c r="C10298" s="35" t="s">
        <v>128</v>
      </c>
      <c r="D10298" s="41" t="s">
        <v>56</v>
      </c>
      <c r="E10298" s="35" t="s">
        <v>174</v>
      </c>
      <c r="F10298" s="46">
        <f>IF(Cadastro_Cargas!$E$8=0,0,IF(Perfil_Area!$R$7=0,0,MIN(Cadastro_Cargas!$E$8,MAX(Cadastro_Cargas!$F$8,Perfil_Area!$R$7*RANDBETWEEN(85,115)/100))))</f>
        <v>0</v>
      </c>
    </row>
    <row r="10299" ht="15.0" customHeight="1">
      <c r="A10299" s="45">
        <v>45688.625</v>
      </c>
      <c r="B10299" s="35">
        <v>15.0</v>
      </c>
      <c r="C10299" s="35" t="s">
        <v>129</v>
      </c>
      <c r="D10299" s="36" t="s">
        <v>104</v>
      </c>
      <c r="E10299" s="35" t="s">
        <v>173</v>
      </c>
      <c r="F10299" s="46">
        <f>IF(Cadastro_Cargas!$E$9=0,0,IF(Perfil_Area!$R$10=0,0,MIN(Cadastro_Cargas!$E$9,MAX(Cadastro_Cargas!$F$9,Perfil_Area!$R$10*RANDBETWEEN(85,115)/100))))</f>
        <v>0</v>
      </c>
    </row>
    <row r="10300" ht="15.0" customHeight="1">
      <c r="A10300" s="45">
        <v>45688.625</v>
      </c>
      <c r="B10300" s="35">
        <v>15.0</v>
      </c>
      <c r="C10300" s="35" t="s">
        <v>129</v>
      </c>
      <c r="D10300" s="36" t="s">
        <v>105</v>
      </c>
      <c r="E10300" s="35" t="s">
        <v>173</v>
      </c>
      <c r="F10300" s="46">
        <f>IF(Cadastro_Cargas!$E$10=0,0,IF(Perfil_Area!$R$12=0,0,MIN(Cadastro_Cargas!$E$10,MAX(Cadastro_Cargas!$F$10,Perfil_Area!$R$12*RANDBETWEEN(85,115)/100))))</f>
        <v>16.544</v>
      </c>
    </row>
    <row r="10301" ht="15.0" customHeight="1">
      <c r="A10301" s="45">
        <v>45688.625</v>
      </c>
      <c r="B10301" s="35">
        <v>15.0</v>
      </c>
      <c r="C10301" s="35" t="s">
        <v>129</v>
      </c>
      <c r="D10301" s="36" t="s">
        <v>106</v>
      </c>
      <c r="E10301" s="35" t="s">
        <v>173</v>
      </c>
      <c r="F10301" s="46">
        <f>IF(Cadastro_Cargas!$E$11=0,0,IF(Perfil_Area!$R$14=0,0,MIN(Cadastro_Cargas!$E$11,MAX(Cadastro_Cargas!$F$11,Perfil_Area!$R$14*RANDBETWEEN(85,115)/100))))</f>
        <v>2.054647845</v>
      </c>
    </row>
    <row r="10302" ht="15.0" customHeight="1">
      <c r="A10302" s="45">
        <v>45688.625</v>
      </c>
      <c r="B10302" s="35">
        <v>15.0</v>
      </c>
      <c r="C10302" s="35" t="s">
        <v>129</v>
      </c>
      <c r="D10302" s="36" t="s">
        <v>107</v>
      </c>
      <c r="E10302" s="35" t="s">
        <v>173</v>
      </c>
      <c r="F10302" s="46">
        <f>IF(Cadastro_Cargas!$E$12=0,0,IF(Perfil_Area!$R$16=0,0,MIN(Cadastro_Cargas!$E$12,MAX(Cadastro_Cargas!$F$12,Perfil_Area!$R$16*RANDBETWEEN(85,115)/100))))</f>
        <v>0.192</v>
      </c>
    </row>
    <row r="10303" ht="15.0" customHeight="1">
      <c r="A10303" s="45">
        <v>45688.625</v>
      </c>
      <c r="B10303" s="35">
        <v>15.0</v>
      </c>
      <c r="C10303" s="35" t="s">
        <v>129</v>
      </c>
      <c r="D10303" s="39" t="s">
        <v>31</v>
      </c>
      <c r="E10303" s="35" t="s">
        <v>174</v>
      </c>
      <c r="F10303" s="46">
        <f>IF(Cadastro_Cargas!$E$13=0,0,IF(Perfil_Area!$R$4=0,0,MIN(Cadastro_Cargas!$E$13,MAX(Cadastro_Cargas!$F$13,Perfil_Area!$R$4*RANDBETWEEN(85,115)/100))))</f>
        <v>3.725</v>
      </c>
    </row>
    <row r="10304" ht="15.0" customHeight="1">
      <c r="A10304" s="45">
        <v>45688.625</v>
      </c>
      <c r="B10304" s="35">
        <v>15.0</v>
      </c>
      <c r="C10304" s="35" t="s">
        <v>129</v>
      </c>
      <c r="D10304" s="40" t="s">
        <v>44</v>
      </c>
      <c r="E10304" s="35" t="s">
        <v>174</v>
      </c>
      <c r="F10304" s="46">
        <f>IF(Cadastro_Cargas!$E$14=0,0,IF(Perfil_Area!$R$6=0,0,MIN(Cadastro_Cargas!$E$14,MAX(Cadastro_Cargas!$F$14,Perfil_Area!$R$6*RANDBETWEEN(85,115)/100))))</f>
        <v>0.514</v>
      </c>
    </row>
    <row r="10305" ht="15.0" customHeight="1">
      <c r="A10305" s="45">
        <v>45688.625</v>
      </c>
      <c r="B10305" s="35">
        <v>15.0</v>
      </c>
      <c r="C10305" s="35" t="s">
        <v>129</v>
      </c>
      <c r="D10305" s="41" t="s">
        <v>56</v>
      </c>
      <c r="E10305" s="35" t="s">
        <v>174</v>
      </c>
      <c r="F10305" s="46">
        <f>IF(Cadastro_Cargas!$E$15=0,0,IF(Perfil_Area!$R$8=0,0,MIN(Cadastro_Cargas!$E$15,MAX(Cadastro_Cargas!$F$15,Perfil_Area!$R$8*RANDBETWEEN(85,115)/100))))</f>
        <v>0</v>
      </c>
    </row>
    <row r="10306" ht="15.0" customHeight="1">
      <c r="A10306" s="45">
        <v>45688.6666666667</v>
      </c>
      <c r="B10306" s="35">
        <v>16.0</v>
      </c>
      <c r="C10306" s="35" t="s">
        <v>128</v>
      </c>
      <c r="D10306" s="36" t="s">
        <v>104</v>
      </c>
      <c r="E10306" s="35" t="s">
        <v>173</v>
      </c>
      <c r="F10306" s="46">
        <f>IF(Cadastro_Cargas!$E$2=0,0,IF(Perfil_Area!$S$9=0,0,MIN(Cadastro_Cargas!$E$2,MAX(Cadastro_Cargas!$F$2,Perfil_Area!$S$9*RANDBETWEEN(85,115)/100))))</f>
        <v>0</v>
      </c>
    </row>
    <row r="10307" ht="15.0" customHeight="1">
      <c r="A10307" s="45">
        <v>45688.6666666667</v>
      </c>
      <c r="B10307" s="35">
        <v>16.0</v>
      </c>
      <c r="C10307" s="35" t="s">
        <v>128</v>
      </c>
      <c r="D10307" s="36" t="s">
        <v>105</v>
      </c>
      <c r="E10307" s="35" t="s">
        <v>173</v>
      </c>
      <c r="F10307" s="46">
        <f>IF(Cadastro_Cargas!$E$3=0,0,IF(Perfil_Area!$S$11=0,0,MIN(Cadastro_Cargas!$E$3,MAX(Cadastro_Cargas!$F$3,Perfil_Area!$S$11*RANDBETWEEN(85,115)/100))))</f>
        <v>0</v>
      </c>
    </row>
    <row r="10308" ht="15.0" customHeight="1">
      <c r="A10308" s="45">
        <v>45688.6666666667</v>
      </c>
      <c r="B10308" s="35">
        <v>16.0</v>
      </c>
      <c r="C10308" s="35" t="s">
        <v>128</v>
      </c>
      <c r="D10308" s="36" t="s">
        <v>106</v>
      </c>
      <c r="E10308" s="35" t="s">
        <v>173</v>
      </c>
      <c r="F10308" s="46">
        <f>IF(Cadastro_Cargas!$E$4=0,0,IF(Perfil_Area!$S$13=0,0,MIN(Cadastro_Cargas!$E$4,MAX(Cadastro_Cargas!$F$4,Perfil_Area!$S$13*RANDBETWEEN(85,115)/100))))</f>
        <v>0</v>
      </c>
    </row>
    <row r="10309" ht="15.0" customHeight="1">
      <c r="A10309" s="45">
        <v>45688.6666666667</v>
      </c>
      <c r="B10309" s="35">
        <v>16.0</v>
      </c>
      <c r="C10309" s="35" t="s">
        <v>128</v>
      </c>
      <c r="D10309" s="36" t="s">
        <v>107</v>
      </c>
      <c r="E10309" s="35" t="s">
        <v>173</v>
      </c>
      <c r="F10309" s="46">
        <f>IF(Cadastro_Cargas!$E$5=0,0,IF(Perfil_Area!$S$15=0,0,MIN(Cadastro_Cargas!$E$5,MAX(Cadastro_Cargas!$F$5,Perfil_Area!$S$15*RANDBETWEEN(85,115)/100))))</f>
        <v>0.178</v>
      </c>
    </row>
    <row r="10310" ht="15.0" customHeight="1">
      <c r="A10310" s="45">
        <v>45688.6666666667</v>
      </c>
      <c r="B10310" s="35">
        <v>16.0</v>
      </c>
      <c r="C10310" s="35" t="s">
        <v>128</v>
      </c>
      <c r="D10310" s="39" t="s">
        <v>31</v>
      </c>
      <c r="E10310" s="35" t="s">
        <v>174</v>
      </c>
      <c r="F10310" s="46">
        <f>IF(Cadastro_Cargas!$E$6=0,0,IF(Perfil_Area!$S$3=0,0,MIN(Cadastro_Cargas!$E$6,MAX(Cadastro_Cargas!$F$6,Perfil_Area!$S$3*RANDBETWEEN(85,115)/100))))</f>
        <v>1.7574</v>
      </c>
    </row>
    <row r="10311" ht="15.0" customHeight="1">
      <c r="A10311" s="45">
        <v>45688.6666666667</v>
      </c>
      <c r="B10311" s="35">
        <v>16.0</v>
      </c>
      <c r="C10311" s="35" t="s">
        <v>128</v>
      </c>
      <c r="D10311" s="40" t="s">
        <v>44</v>
      </c>
      <c r="E10311" s="35" t="s">
        <v>174</v>
      </c>
      <c r="F10311" s="46">
        <f>IF(Cadastro_Cargas!$E$7=0,0,IF(Perfil_Area!$S$5=0,0,MIN(Cadastro_Cargas!$E$7,MAX(Cadastro_Cargas!$F$7,Perfil_Area!$S$5*RANDBETWEEN(85,115)/100))))</f>
        <v>0.31236</v>
      </c>
    </row>
    <row r="10312" ht="15.0" customHeight="1">
      <c r="A10312" s="45">
        <v>45688.6666666667</v>
      </c>
      <c r="B10312" s="35">
        <v>16.0</v>
      </c>
      <c r="C10312" s="35" t="s">
        <v>128</v>
      </c>
      <c r="D10312" s="41" t="s">
        <v>56</v>
      </c>
      <c r="E10312" s="35" t="s">
        <v>174</v>
      </c>
      <c r="F10312" s="46">
        <f>IF(Cadastro_Cargas!$E$8=0,0,IF(Perfil_Area!$S$7=0,0,MIN(Cadastro_Cargas!$E$8,MAX(Cadastro_Cargas!$F$8,Perfil_Area!$S$7*RANDBETWEEN(85,115)/100))))</f>
        <v>0</v>
      </c>
    </row>
    <row r="10313" ht="15.0" customHeight="1">
      <c r="A10313" s="45">
        <v>45688.6666666667</v>
      </c>
      <c r="B10313" s="35">
        <v>16.0</v>
      </c>
      <c r="C10313" s="35" t="s">
        <v>129</v>
      </c>
      <c r="D10313" s="36" t="s">
        <v>104</v>
      </c>
      <c r="E10313" s="35" t="s">
        <v>173</v>
      </c>
      <c r="F10313" s="46">
        <f>IF(Cadastro_Cargas!$E$9=0,0,IF(Perfil_Area!$S$10=0,0,MIN(Cadastro_Cargas!$E$9,MAX(Cadastro_Cargas!$F$9,Perfil_Area!$S$10*RANDBETWEEN(85,115)/100))))</f>
        <v>0</v>
      </c>
    </row>
    <row r="10314" ht="15.0" customHeight="1">
      <c r="A10314" s="45">
        <v>45688.6666666667</v>
      </c>
      <c r="B10314" s="35">
        <v>16.0</v>
      </c>
      <c r="C10314" s="35" t="s">
        <v>129</v>
      </c>
      <c r="D10314" s="36" t="s">
        <v>105</v>
      </c>
      <c r="E10314" s="35" t="s">
        <v>173</v>
      </c>
      <c r="F10314" s="46">
        <f>IF(Cadastro_Cargas!$E$10=0,0,IF(Perfil_Area!$S$12=0,0,MIN(Cadastro_Cargas!$E$10,MAX(Cadastro_Cargas!$F$10,Perfil_Area!$S$12*RANDBETWEEN(85,115)/100))))</f>
        <v>0</v>
      </c>
    </row>
    <row r="10315" ht="15.0" customHeight="1">
      <c r="A10315" s="45">
        <v>45688.6666666667</v>
      </c>
      <c r="B10315" s="35">
        <v>16.0</v>
      </c>
      <c r="C10315" s="35" t="s">
        <v>129</v>
      </c>
      <c r="D10315" s="36" t="s">
        <v>106</v>
      </c>
      <c r="E10315" s="35" t="s">
        <v>173</v>
      </c>
      <c r="F10315" s="46">
        <f>IF(Cadastro_Cargas!$E$11=0,0,IF(Perfil_Area!$S$14=0,0,MIN(Cadastro_Cargas!$E$11,MAX(Cadastro_Cargas!$F$11,Perfil_Area!$S$14*RANDBETWEEN(85,115)/100))))</f>
        <v>2.171090639</v>
      </c>
    </row>
    <row r="10316" ht="15.0" customHeight="1">
      <c r="A10316" s="45">
        <v>45688.6666666667</v>
      </c>
      <c r="B10316" s="35">
        <v>16.0</v>
      </c>
      <c r="C10316" s="35" t="s">
        <v>129</v>
      </c>
      <c r="D10316" s="36" t="s">
        <v>107</v>
      </c>
      <c r="E10316" s="35" t="s">
        <v>173</v>
      </c>
      <c r="F10316" s="46">
        <f>IF(Cadastro_Cargas!$E$12=0,0,IF(Perfil_Area!$S$16=0,0,MIN(Cadastro_Cargas!$E$12,MAX(Cadastro_Cargas!$F$12,Perfil_Area!$S$16*RANDBETWEEN(85,115)/100))))</f>
        <v>0.182</v>
      </c>
    </row>
    <row r="10317" ht="15.0" customHeight="1">
      <c r="A10317" s="45">
        <v>45688.6666666667</v>
      </c>
      <c r="B10317" s="35">
        <v>16.0</v>
      </c>
      <c r="C10317" s="35" t="s">
        <v>129</v>
      </c>
      <c r="D10317" s="39" t="s">
        <v>31</v>
      </c>
      <c r="E10317" s="35" t="s">
        <v>174</v>
      </c>
      <c r="F10317" s="46">
        <f>IF(Cadastro_Cargas!$E$13=0,0,IF(Perfil_Area!$S$4=0,0,MIN(Cadastro_Cargas!$E$13,MAX(Cadastro_Cargas!$F$13,Perfil_Area!$S$4*RANDBETWEEN(85,115)/100))))</f>
        <v>3.278</v>
      </c>
    </row>
    <row r="10318" ht="15.0" customHeight="1">
      <c r="A10318" s="45">
        <v>45688.6666666667</v>
      </c>
      <c r="B10318" s="35">
        <v>16.0</v>
      </c>
      <c r="C10318" s="35" t="s">
        <v>129</v>
      </c>
      <c r="D10318" s="40" t="s">
        <v>44</v>
      </c>
      <c r="E10318" s="35" t="s">
        <v>174</v>
      </c>
      <c r="F10318" s="46">
        <f>IF(Cadastro_Cargas!$E$14=0,0,IF(Perfil_Area!$S$6=0,0,MIN(Cadastro_Cargas!$E$14,MAX(Cadastro_Cargas!$F$14,Perfil_Area!$S$6*RANDBETWEEN(85,115)/100))))</f>
        <v>0.37036</v>
      </c>
    </row>
    <row r="10319" ht="15.0" customHeight="1">
      <c r="A10319" s="45">
        <v>45688.6666666667</v>
      </c>
      <c r="B10319" s="35">
        <v>16.0</v>
      </c>
      <c r="C10319" s="35" t="s">
        <v>129</v>
      </c>
      <c r="D10319" s="41" t="s">
        <v>56</v>
      </c>
      <c r="E10319" s="35" t="s">
        <v>174</v>
      </c>
      <c r="F10319" s="46">
        <f>IF(Cadastro_Cargas!$E$15=0,0,IF(Perfil_Area!$S$8=0,0,MIN(Cadastro_Cargas!$E$15,MAX(Cadastro_Cargas!$F$15,Perfil_Area!$S$8*RANDBETWEEN(85,115)/100))))</f>
        <v>0</v>
      </c>
    </row>
    <row r="10320" ht="15.0" customHeight="1">
      <c r="A10320" s="45">
        <v>45688.7083333333</v>
      </c>
      <c r="B10320" s="35">
        <v>17.0</v>
      </c>
      <c r="C10320" s="35" t="s">
        <v>128</v>
      </c>
      <c r="D10320" s="36" t="s">
        <v>104</v>
      </c>
      <c r="E10320" s="35" t="s">
        <v>173</v>
      </c>
      <c r="F10320" s="46">
        <f>IF(Cadastro_Cargas!$E$2=0,0,IF(Perfil_Area!$T$9=0,0,MIN(Cadastro_Cargas!$E$2,MAX(Cadastro_Cargas!$F$2,Perfil_Area!$T$9*RANDBETWEEN(85,115)/100))))</f>
        <v>0</v>
      </c>
    </row>
    <row r="10321" ht="15.0" customHeight="1">
      <c r="A10321" s="45">
        <v>45688.7083333333</v>
      </c>
      <c r="B10321" s="35">
        <v>17.0</v>
      </c>
      <c r="C10321" s="35" t="s">
        <v>128</v>
      </c>
      <c r="D10321" s="36" t="s">
        <v>105</v>
      </c>
      <c r="E10321" s="35" t="s">
        <v>173</v>
      </c>
      <c r="F10321" s="46">
        <f>IF(Cadastro_Cargas!$E$3=0,0,IF(Perfil_Area!$T$11=0,0,MIN(Cadastro_Cargas!$E$3,MAX(Cadastro_Cargas!$F$3,Perfil_Area!$T$11*RANDBETWEEN(85,115)/100))))</f>
        <v>0</v>
      </c>
    </row>
    <row r="10322" ht="15.0" customHeight="1">
      <c r="A10322" s="45">
        <v>45688.7083333333</v>
      </c>
      <c r="B10322" s="35">
        <v>17.0</v>
      </c>
      <c r="C10322" s="35" t="s">
        <v>128</v>
      </c>
      <c r="D10322" s="36" t="s">
        <v>106</v>
      </c>
      <c r="E10322" s="35" t="s">
        <v>173</v>
      </c>
      <c r="F10322" s="46">
        <f>IF(Cadastro_Cargas!$E$4=0,0,IF(Perfil_Area!$T$13=0,0,MIN(Cadastro_Cargas!$E$4,MAX(Cadastro_Cargas!$F$4,Perfil_Area!$T$13*RANDBETWEEN(85,115)/100))))</f>
        <v>0</v>
      </c>
    </row>
    <row r="10323" ht="15.0" customHeight="1">
      <c r="A10323" s="45">
        <v>45688.7083333333</v>
      </c>
      <c r="B10323" s="35">
        <v>17.0</v>
      </c>
      <c r="C10323" s="35" t="s">
        <v>128</v>
      </c>
      <c r="D10323" s="36" t="s">
        <v>107</v>
      </c>
      <c r="E10323" s="35" t="s">
        <v>173</v>
      </c>
      <c r="F10323" s="46">
        <f>IF(Cadastro_Cargas!$E$5=0,0,IF(Perfil_Area!$T$15=0,0,MIN(Cadastro_Cargas!$E$5,MAX(Cadastro_Cargas!$F$5,Perfil_Area!$T$15*RANDBETWEEN(85,115)/100))))</f>
        <v>0.2</v>
      </c>
    </row>
    <row r="10324" ht="15.0" customHeight="1">
      <c r="A10324" s="45">
        <v>45688.7083333333</v>
      </c>
      <c r="B10324" s="35">
        <v>17.0</v>
      </c>
      <c r="C10324" s="35" t="s">
        <v>128</v>
      </c>
      <c r="D10324" s="39" t="s">
        <v>31</v>
      </c>
      <c r="E10324" s="35" t="s">
        <v>174</v>
      </c>
      <c r="F10324" s="46">
        <f>IF(Cadastro_Cargas!$E$6=0,0,IF(Perfil_Area!$T$3=0,0,MIN(Cadastro_Cargas!$E$6,MAX(Cadastro_Cargas!$F$6,Perfil_Area!$T$3*RANDBETWEEN(85,115)/100))))</f>
        <v>0.682</v>
      </c>
    </row>
    <row r="10325" ht="15.0" customHeight="1">
      <c r="A10325" s="45">
        <v>45688.7083333333</v>
      </c>
      <c r="B10325" s="35">
        <v>17.0</v>
      </c>
      <c r="C10325" s="35" t="s">
        <v>128</v>
      </c>
      <c r="D10325" s="40" t="s">
        <v>44</v>
      </c>
      <c r="E10325" s="35" t="s">
        <v>174</v>
      </c>
      <c r="F10325" s="46">
        <f>IF(Cadastro_Cargas!$E$7=0,0,IF(Perfil_Area!$T$5=0,0,MIN(Cadastro_Cargas!$E$7,MAX(Cadastro_Cargas!$F$7,Perfil_Area!$T$5*RANDBETWEEN(85,115)/100))))</f>
        <v>0.354</v>
      </c>
    </row>
    <row r="10326" ht="15.0" customHeight="1">
      <c r="A10326" s="45">
        <v>45688.7083333333</v>
      </c>
      <c r="B10326" s="35">
        <v>17.0</v>
      </c>
      <c r="C10326" s="35" t="s">
        <v>128</v>
      </c>
      <c r="D10326" s="41" t="s">
        <v>56</v>
      </c>
      <c r="E10326" s="35" t="s">
        <v>174</v>
      </c>
      <c r="F10326" s="46">
        <f>IF(Cadastro_Cargas!$E$8=0,0,IF(Perfil_Area!$T$7=0,0,MIN(Cadastro_Cargas!$E$8,MAX(Cadastro_Cargas!$F$8,Perfil_Area!$T$7*RANDBETWEEN(85,115)/100))))</f>
        <v>0</v>
      </c>
    </row>
    <row r="10327" ht="15.0" customHeight="1">
      <c r="A10327" s="45">
        <v>45688.7083333333</v>
      </c>
      <c r="B10327" s="35">
        <v>17.0</v>
      </c>
      <c r="C10327" s="35" t="s">
        <v>129</v>
      </c>
      <c r="D10327" s="36" t="s">
        <v>104</v>
      </c>
      <c r="E10327" s="35" t="s">
        <v>173</v>
      </c>
      <c r="F10327" s="46">
        <f>IF(Cadastro_Cargas!$E$9=0,0,IF(Perfil_Area!$T$10=0,0,MIN(Cadastro_Cargas!$E$9,MAX(Cadastro_Cargas!$F$9,Perfil_Area!$T$10*RANDBETWEEN(85,115)/100))))</f>
        <v>0</v>
      </c>
    </row>
    <row r="10328" ht="15.0" customHeight="1">
      <c r="A10328" s="45">
        <v>45688.7083333333</v>
      </c>
      <c r="B10328" s="35">
        <v>17.0</v>
      </c>
      <c r="C10328" s="35" t="s">
        <v>129</v>
      </c>
      <c r="D10328" s="36" t="s">
        <v>105</v>
      </c>
      <c r="E10328" s="35" t="s">
        <v>173</v>
      </c>
      <c r="F10328" s="46">
        <f>IF(Cadastro_Cargas!$E$10=0,0,IF(Perfil_Area!$T$12=0,0,MIN(Cadastro_Cargas!$E$10,MAX(Cadastro_Cargas!$F$10,Perfil_Area!$T$12*RANDBETWEEN(85,115)/100))))</f>
        <v>0</v>
      </c>
    </row>
    <row r="10329" ht="15.0" customHeight="1">
      <c r="A10329" s="45">
        <v>45688.7083333333</v>
      </c>
      <c r="B10329" s="35">
        <v>17.0</v>
      </c>
      <c r="C10329" s="35" t="s">
        <v>129</v>
      </c>
      <c r="D10329" s="36" t="s">
        <v>106</v>
      </c>
      <c r="E10329" s="35" t="s">
        <v>173</v>
      </c>
      <c r="F10329" s="46">
        <f>IF(Cadastro_Cargas!$E$11=0,0,IF(Perfil_Area!$T$14=0,0,MIN(Cadastro_Cargas!$E$11,MAX(Cadastro_Cargas!$F$11,Perfil_Area!$T$14*RANDBETWEEN(85,115)/100))))</f>
        <v>2.158787519</v>
      </c>
    </row>
    <row r="10330" ht="15.0" customHeight="1">
      <c r="A10330" s="45">
        <v>45688.7083333333</v>
      </c>
      <c r="B10330" s="35">
        <v>17.0</v>
      </c>
      <c r="C10330" s="35" t="s">
        <v>129</v>
      </c>
      <c r="D10330" s="36" t="s">
        <v>107</v>
      </c>
      <c r="E10330" s="35" t="s">
        <v>173</v>
      </c>
      <c r="F10330" s="46">
        <f>IF(Cadastro_Cargas!$E$12=0,0,IF(Perfil_Area!$T$16=0,0,MIN(Cadastro_Cargas!$E$12,MAX(Cadastro_Cargas!$F$12,Perfil_Area!$T$16*RANDBETWEEN(85,115)/100))))</f>
        <v>0.186</v>
      </c>
    </row>
    <row r="10331" ht="15.0" customHeight="1">
      <c r="A10331" s="45">
        <v>45688.7083333333</v>
      </c>
      <c r="B10331" s="35">
        <v>17.0</v>
      </c>
      <c r="C10331" s="35" t="s">
        <v>129</v>
      </c>
      <c r="D10331" s="39" t="s">
        <v>31</v>
      </c>
      <c r="E10331" s="35" t="s">
        <v>174</v>
      </c>
      <c r="F10331" s="46">
        <f>IF(Cadastro_Cargas!$E$13=0,0,IF(Perfil_Area!$T$4=0,0,MIN(Cadastro_Cargas!$E$13,MAX(Cadastro_Cargas!$F$13,Perfil_Area!$T$4*RANDBETWEEN(85,115)/100))))</f>
        <v>1.1175</v>
      </c>
    </row>
    <row r="10332" ht="15.0" customHeight="1">
      <c r="A10332" s="45">
        <v>45688.7083333333</v>
      </c>
      <c r="B10332" s="35">
        <v>17.0</v>
      </c>
      <c r="C10332" s="35" t="s">
        <v>129</v>
      </c>
      <c r="D10332" s="40" t="s">
        <v>44</v>
      </c>
      <c r="E10332" s="35" t="s">
        <v>174</v>
      </c>
      <c r="F10332" s="46">
        <f>IF(Cadastro_Cargas!$E$14=0,0,IF(Perfil_Area!$T$6=0,0,MIN(Cadastro_Cargas!$E$14,MAX(Cadastro_Cargas!$F$14,Perfil_Area!$T$6*RANDBETWEEN(85,115)/100))))</f>
        <v>0.514</v>
      </c>
    </row>
    <row r="10333" ht="15.0" customHeight="1">
      <c r="A10333" s="45">
        <v>45688.7083333333</v>
      </c>
      <c r="B10333" s="35">
        <v>17.0</v>
      </c>
      <c r="C10333" s="35" t="s">
        <v>129</v>
      </c>
      <c r="D10333" s="41" t="s">
        <v>56</v>
      </c>
      <c r="E10333" s="35" t="s">
        <v>174</v>
      </c>
      <c r="F10333" s="46">
        <f>IF(Cadastro_Cargas!$E$15=0,0,IF(Perfil_Area!$T$8=0,0,MIN(Cadastro_Cargas!$E$15,MAX(Cadastro_Cargas!$F$15,Perfil_Area!$T$8*RANDBETWEEN(85,115)/100))))</f>
        <v>0</v>
      </c>
    </row>
    <row r="10334" ht="15.0" customHeight="1">
      <c r="A10334" s="45">
        <v>45688.75</v>
      </c>
      <c r="B10334" s="35">
        <v>18.0</v>
      </c>
      <c r="C10334" s="35" t="s">
        <v>128</v>
      </c>
      <c r="D10334" s="36" t="s">
        <v>104</v>
      </c>
      <c r="E10334" s="35" t="s">
        <v>173</v>
      </c>
      <c r="F10334" s="46">
        <f>IF(Cadastro_Cargas!$E$2=0,0,IF(Perfil_Area!$U$9=0,0,MIN(Cadastro_Cargas!$E$2,MAX(Cadastro_Cargas!$F$2,Perfil_Area!$U$9*RANDBETWEEN(85,115)/100))))</f>
        <v>0</v>
      </c>
    </row>
    <row r="10335" ht="15.0" customHeight="1">
      <c r="A10335" s="45">
        <v>45688.75</v>
      </c>
      <c r="B10335" s="35">
        <v>18.0</v>
      </c>
      <c r="C10335" s="35" t="s">
        <v>128</v>
      </c>
      <c r="D10335" s="36" t="s">
        <v>105</v>
      </c>
      <c r="E10335" s="35" t="s">
        <v>173</v>
      </c>
      <c r="F10335" s="46">
        <f>IF(Cadastro_Cargas!$E$3=0,0,IF(Perfil_Area!$U$11=0,0,MIN(Cadastro_Cargas!$E$3,MAX(Cadastro_Cargas!$F$3,Perfil_Area!$U$11*RANDBETWEEN(85,115)/100))))</f>
        <v>0</v>
      </c>
    </row>
    <row r="10336" ht="15.0" customHeight="1">
      <c r="A10336" s="45">
        <v>45688.75</v>
      </c>
      <c r="B10336" s="35">
        <v>18.0</v>
      </c>
      <c r="C10336" s="35" t="s">
        <v>128</v>
      </c>
      <c r="D10336" s="36" t="s">
        <v>106</v>
      </c>
      <c r="E10336" s="35" t="s">
        <v>173</v>
      </c>
      <c r="F10336" s="46">
        <f>IF(Cadastro_Cargas!$E$4=0,0,IF(Perfil_Area!$U$13=0,0,MIN(Cadastro_Cargas!$E$4,MAX(Cadastro_Cargas!$F$4,Perfil_Area!$U$13*RANDBETWEEN(85,115)/100))))</f>
        <v>0</v>
      </c>
    </row>
    <row r="10337" ht="15.0" customHeight="1">
      <c r="A10337" s="45">
        <v>45688.75</v>
      </c>
      <c r="B10337" s="35">
        <v>18.0</v>
      </c>
      <c r="C10337" s="35" t="s">
        <v>128</v>
      </c>
      <c r="D10337" s="36" t="s">
        <v>107</v>
      </c>
      <c r="E10337" s="35" t="s">
        <v>173</v>
      </c>
      <c r="F10337" s="46">
        <f>IF(Cadastro_Cargas!$E$5=0,0,IF(Perfil_Area!$U$15=0,0,MIN(Cadastro_Cargas!$E$5,MAX(Cadastro_Cargas!$F$5,Perfil_Area!$U$15*RANDBETWEEN(85,115)/100))))</f>
        <v>0.178</v>
      </c>
    </row>
    <row r="10338" ht="15.0" customHeight="1">
      <c r="A10338" s="45">
        <v>45688.75</v>
      </c>
      <c r="B10338" s="35">
        <v>18.0</v>
      </c>
      <c r="C10338" s="35" t="s">
        <v>128</v>
      </c>
      <c r="D10338" s="39" t="s">
        <v>31</v>
      </c>
      <c r="E10338" s="35" t="s">
        <v>174</v>
      </c>
      <c r="F10338" s="46">
        <f>IF(Cadastro_Cargas!$E$6=0,0,IF(Perfil_Area!$U$3=0,0,MIN(Cadastro_Cargas!$E$6,MAX(Cadastro_Cargas!$F$6,Perfil_Area!$U$3*RANDBETWEEN(85,115)/100))))</f>
        <v>0.606</v>
      </c>
    </row>
    <row r="10339" ht="15.0" customHeight="1">
      <c r="A10339" s="45">
        <v>45688.75</v>
      </c>
      <c r="B10339" s="35">
        <v>18.0</v>
      </c>
      <c r="C10339" s="35" t="s">
        <v>128</v>
      </c>
      <c r="D10339" s="40" t="s">
        <v>44</v>
      </c>
      <c r="E10339" s="35" t="s">
        <v>174</v>
      </c>
      <c r="F10339" s="46">
        <f>IF(Cadastro_Cargas!$E$7=0,0,IF(Perfil_Area!$U$5=0,0,MIN(Cadastro_Cargas!$E$7,MAX(Cadastro_Cargas!$F$7,Perfil_Area!$U$5*RANDBETWEEN(85,115)/100))))</f>
        <v>0.354</v>
      </c>
    </row>
    <row r="10340" ht="15.0" customHeight="1">
      <c r="A10340" s="45">
        <v>45688.75</v>
      </c>
      <c r="B10340" s="35">
        <v>18.0</v>
      </c>
      <c r="C10340" s="35" t="s">
        <v>128</v>
      </c>
      <c r="D10340" s="41" t="s">
        <v>56</v>
      </c>
      <c r="E10340" s="35" t="s">
        <v>174</v>
      </c>
      <c r="F10340" s="46">
        <f>IF(Cadastro_Cargas!$E$8=0,0,IF(Perfil_Area!$U$7=0,0,MIN(Cadastro_Cargas!$E$8,MAX(Cadastro_Cargas!$F$8,Perfil_Area!$U$7*RANDBETWEEN(85,115)/100))))</f>
        <v>0.176</v>
      </c>
    </row>
    <row r="10341" ht="15.0" customHeight="1">
      <c r="A10341" s="45">
        <v>45688.75</v>
      </c>
      <c r="B10341" s="35">
        <v>18.0</v>
      </c>
      <c r="C10341" s="35" t="s">
        <v>129</v>
      </c>
      <c r="D10341" s="36" t="s">
        <v>104</v>
      </c>
      <c r="E10341" s="35" t="s">
        <v>173</v>
      </c>
      <c r="F10341" s="46">
        <f>IF(Cadastro_Cargas!$E$9=0,0,IF(Perfil_Area!$U$10=0,0,MIN(Cadastro_Cargas!$E$9,MAX(Cadastro_Cargas!$F$9,Perfil_Area!$U$10*RANDBETWEEN(85,115)/100))))</f>
        <v>0</v>
      </c>
    </row>
    <row r="10342" ht="15.0" customHeight="1">
      <c r="A10342" s="45">
        <v>45688.75</v>
      </c>
      <c r="B10342" s="35">
        <v>18.0</v>
      </c>
      <c r="C10342" s="35" t="s">
        <v>129</v>
      </c>
      <c r="D10342" s="36" t="s">
        <v>105</v>
      </c>
      <c r="E10342" s="35" t="s">
        <v>173</v>
      </c>
      <c r="F10342" s="46">
        <f>IF(Cadastro_Cargas!$E$10=0,0,IF(Perfil_Area!$U$12=0,0,MIN(Cadastro_Cargas!$E$10,MAX(Cadastro_Cargas!$F$10,Perfil_Area!$U$12*RANDBETWEEN(85,115)/100))))</f>
        <v>0</v>
      </c>
    </row>
    <row r="10343" ht="15.0" customHeight="1">
      <c r="A10343" s="45">
        <v>45688.75</v>
      </c>
      <c r="B10343" s="35">
        <v>18.0</v>
      </c>
      <c r="C10343" s="35" t="s">
        <v>129</v>
      </c>
      <c r="D10343" s="36" t="s">
        <v>106</v>
      </c>
      <c r="E10343" s="35" t="s">
        <v>173</v>
      </c>
      <c r="F10343" s="46">
        <f>IF(Cadastro_Cargas!$E$11=0,0,IF(Perfil_Area!$U$14=0,0,MIN(Cadastro_Cargas!$E$11,MAX(Cadastro_Cargas!$F$11,Perfil_Area!$U$14*RANDBETWEEN(85,115)/100))))</f>
        <v>2.331031204</v>
      </c>
    </row>
    <row r="10344" ht="15.0" customHeight="1">
      <c r="A10344" s="45">
        <v>45688.75</v>
      </c>
      <c r="B10344" s="35">
        <v>18.0</v>
      </c>
      <c r="C10344" s="35" t="s">
        <v>129</v>
      </c>
      <c r="D10344" s="36" t="s">
        <v>107</v>
      </c>
      <c r="E10344" s="35" t="s">
        <v>173</v>
      </c>
      <c r="F10344" s="46">
        <f>IF(Cadastro_Cargas!$E$12=0,0,IF(Perfil_Area!$U$16=0,0,MIN(Cadastro_Cargas!$E$12,MAX(Cadastro_Cargas!$F$12,Perfil_Area!$U$16*RANDBETWEEN(85,115)/100))))</f>
        <v>0.188</v>
      </c>
    </row>
    <row r="10345" ht="15.0" customHeight="1">
      <c r="A10345" s="45">
        <v>45688.75</v>
      </c>
      <c r="B10345" s="35">
        <v>18.0</v>
      </c>
      <c r="C10345" s="35" t="s">
        <v>129</v>
      </c>
      <c r="D10345" s="39" t="s">
        <v>31</v>
      </c>
      <c r="E10345" s="35" t="s">
        <v>174</v>
      </c>
      <c r="F10345" s="46">
        <f>IF(Cadastro_Cargas!$E$13=0,0,IF(Perfil_Area!$U$4=0,0,MIN(Cadastro_Cargas!$E$13,MAX(Cadastro_Cargas!$F$13,Perfil_Area!$U$4*RANDBETWEEN(85,115)/100))))</f>
        <v>1.1175</v>
      </c>
    </row>
    <row r="10346" ht="15.0" customHeight="1">
      <c r="A10346" s="45">
        <v>45688.75</v>
      </c>
      <c r="B10346" s="35">
        <v>18.0</v>
      </c>
      <c r="C10346" s="35" t="s">
        <v>129</v>
      </c>
      <c r="D10346" s="40" t="s">
        <v>44</v>
      </c>
      <c r="E10346" s="35" t="s">
        <v>174</v>
      </c>
      <c r="F10346" s="46">
        <f>IF(Cadastro_Cargas!$E$14=0,0,IF(Perfil_Area!$U$6=0,0,MIN(Cadastro_Cargas!$E$14,MAX(Cadastro_Cargas!$F$14,Perfil_Area!$U$6*RANDBETWEEN(85,115)/100))))</f>
        <v>0.514</v>
      </c>
    </row>
    <row r="10347" ht="15.0" customHeight="1">
      <c r="A10347" s="45">
        <v>45688.75</v>
      </c>
      <c r="B10347" s="35">
        <v>18.0</v>
      </c>
      <c r="C10347" s="35" t="s">
        <v>129</v>
      </c>
      <c r="D10347" s="41" t="s">
        <v>56</v>
      </c>
      <c r="E10347" s="35" t="s">
        <v>174</v>
      </c>
      <c r="F10347" s="46">
        <f>IF(Cadastro_Cargas!$E$15=0,0,IF(Perfil_Area!$U$8=0,0,MIN(Cadastro_Cargas!$E$15,MAX(Cadastro_Cargas!$F$15,Perfil_Area!$U$8*RANDBETWEEN(85,115)/100))))</f>
        <v>0.336</v>
      </c>
    </row>
    <row r="10348" ht="15.0" customHeight="1">
      <c r="A10348" s="45">
        <v>45688.7916666667</v>
      </c>
      <c r="B10348" s="35">
        <v>19.0</v>
      </c>
      <c r="C10348" s="35" t="s">
        <v>128</v>
      </c>
      <c r="D10348" s="36" t="s">
        <v>104</v>
      </c>
      <c r="E10348" s="35" t="s">
        <v>173</v>
      </c>
      <c r="F10348" s="46">
        <f>IF(Cadastro_Cargas!$E$2=0,0,IF(Perfil_Area!$V$9=0,0,MIN(Cadastro_Cargas!$E$2,MAX(Cadastro_Cargas!$F$2,Perfil_Area!$V$9*RANDBETWEEN(85,115)/100))))</f>
        <v>0</v>
      </c>
    </row>
    <row r="10349" ht="15.0" customHeight="1">
      <c r="A10349" s="45">
        <v>45688.7916666667</v>
      </c>
      <c r="B10349" s="35">
        <v>19.0</v>
      </c>
      <c r="C10349" s="35" t="s">
        <v>128</v>
      </c>
      <c r="D10349" s="36" t="s">
        <v>105</v>
      </c>
      <c r="E10349" s="35" t="s">
        <v>173</v>
      </c>
      <c r="F10349" s="46">
        <f>IF(Cadastro_Cargas!$E$3=0,0,IF(Perfil_Area!$V$11=0,0,MIN(Cadastro_Cargas!$E$3,MAX(Cadastro_Cargas!$F$3,Perfil_Area!$V$11*RANDBETWEEN(85,115)/100))))</f>
        <v>0</v>
      </c>
    </row>
    <row r="10350" ht="15.0" customHeight="1">
      <c r="A10350" s="45">
        <v>45688.7916666667</v>
      </c>
      <c r="B10350" s="35">
        <v>19.0</v>
      </c>
      <c r="C10350" s="35" t="s">
        <v>128</v>
      </c>
      <c r="D10350" s="36" t="s">
        <v>106</v>
      </c>
      <c r="E10350" s="35" t="s">
        <v>173</v>
      </c>
      <c r="F10350" s="46">
        <f>IF(Cadastro_Cargas!$E$4=0,0,IF(Perfil_Area!$V$13=0,0,MIN(Cadastro_Cargas!$E$4,MAX(Cadastro_Cargas!$F$4,Perfil_Area!$V$13*RANDBETWEEN(85,115)/100))))</f>
        <v>0</v>
      </c>
    </row>
    <row r="10351" ht="15.0" customHeight="1">
      <c r="A10351" s="45">
        <v>45688.7916666667</v>
      </c>
      <c r="B10351" s="35">
        <v>19.0</v>
      </c>
      <c r="C10351" s="35" t="s">
        <v>128</v>
      </c>
      <c r="D10351" s="36" t="s">
        <v>107</v>
      </c>
      <c r="E10351" s="35" t="s">
        <v>173</v>
      </c>
      <c r="F10351" s="46">
        <f>IF(Cadastro_Cargas!$E$5=0,0,IF(Perfil_Area!$V$15=0,0,MIN(Cadastro_Cargas!$E$5,MAX(Cadastro_Cargas!$F$5,Perfil_Area!$V$15*RANDBETWEEN(85,115)/100))))</f>
        <v>0.2</v>
      </c>
    </row>
    <row r="10352" ht="15.0" customHeight="1">
      <c r="A10352" s="45">
        <v>45688.7916666667</v>
      </c>
      <c r="B10352" s="35">
        <v>19.0</v>
      </c>
      <c r="C10352" s="35" t="s">
        <v>128</v>
      </c>
      <c r="D10352" s="39" t="s">
        <v>31</v>
      </c>
      <c r="E10352" s="35" t="s">
        <v>174</v>
      </c>
      <c r="F10352" s="46">
        <f>IF(Cadastro_Cargas!$E$6=0,0,IF(Perfil_Area!$V$3=0,0,MIN(Cadastro_Cargas!$E$6,MAX(Cadastro_Cargas!$F$6,Perfil_Area!$V$3*RANDBETWEEN(85,115)/100))))</f>
        <v>0.606</v>
      </c>
    </row>
    <row r="10353" ht="15.0" customHeight="1">
      <c r="A10353" s="45">
        <v>45688.7916666667</v>
      </c>
      <c r="B10353" s="35">
        <v>19.0</v>
      </c>
      <c r="C10353" s="35" t="s">
        <v>128</v>
      </c>
      <c r="D10353" s="40" t="s">
        <v>44</v>
      </c>
      <c r="E10353" s="35" t="s">
        <v>174</v>
      </c>
      <c r="F10353" s="46">
        <f>IF(Cadastro_Cargas!$E$7=0,0,IF(Perfil_Area!$V$5=0,0,MIN(Cadastro_Cargas!$E$7,MAX(Cadastro_Cargas!$F$7,Perfil_Area!$V$5*RANDBETWEEN(85,115)/100))))</f>
        <v>0.354</v>
      </c>
    </row>
    <row r="10354" ht="15.0" customHeight="1">
      <c r="A10354" s="45">
        <v>45688.7916666667</v>
      </c>
      <c r="B10354" s="35">
        <v>19.0</v>
      </c>
      <c r="C10354" s="35" t="s">
        <v>128</v>
      </c>
      <c r="D10354" s="41" t="s">
        <v>56</v>
      </c>
      <c r="E10354" s="35" t="s">
        <v>174</v>
      </c>
      <c r="F10354" s="46">
        <f>IF(Cadastro_Cargas!$E$8=0,0,IF(Perfil_Area!$V$7=0,0,MIN(Cadastro_Cargas!$E$8,MAX(Cadastro_Cargas!$F$8,Perfil_Area!$V$7*RANDBETWEEN(85,115)/100))))</f>
        <v>0.176</v>
      </c>
    </row>
    <row r="10355" ht="15.0" customHeight="1">
      <c r="A10355" s="45">
        <v>45688.7916666667</v>
      </c>
      <c r="B10355" s="35">
        <v>19.0</v>
      </c>
      <c r="C10355" s="35" t="s">
        <v>129</v>
      </c>
      <c r="D10355" s="36" t="s">
        <v>104</v>
      </c>
      <c r="E10355" s="35" t="s">
        <v>173</v>
      </c>
      <c r="F10355" s="46">
        <f>IF(Cadastro_Cargas!$E$9=0,0,IF(Perfil_Area!$V$10=0,0,MIN(Cadastro_Cargas!$E$9,MAX(Cadastro_Cargas!$F$9,Perfil_Area!$V$10*RANDBETWEEN(85,115)/100))))</f>
        <v>0</v>
      </c>
    </row>
    <row r="10356" ht="15.0" customHeight="1">
      <c r="A10356" s="45">
        <v>45688.7916666667</v>
      </c>
      <c r="B10356" s="35">
        <v>19.0</v>
      </c>
      <c r="C10356" s="35" t="s">
        <v>129</v>
      </c>
      <c r="D10356" s="36" t="s">
        <v>105</v>
      </c>
      <c r="E10356" s="35" t="s">
        <v>173</v>
      </c>
      <c r="F10356" s="46">
        <f>IF(Cadastro_Cargas!$E$10=0,0,IF(Perfil_Area!$V$12=0,0,MIN(Cadastro_Cargas!$E$10,MAX(Cadastro_Cargas!$F$10,Perfil_Area!$V$12*RANDBETWEEN(85,115)/100))))</f>
        <v>0</v>
      </c>
    </row>
    <row r="10357" ht="15.0" customHeight="1">
      <c r="A10357" s="45">
        <v>45688.7916666667</v>
      </c>
      <c r="B10357" s="35">
        <v>19.0</v>
      </c>
      <c r="C10357" s="35" t="s">
        <v>129</v>
      </c>
      <c r="D10357" s="36" t="s">
        <v>106</v>
      </c>
      <c r="E10357" s="35" t="s">
        <v>173</v>
      </c>
      <c r="F10357" s="46">
        <f>IF(Cadastro_Cargas!$E$11=0,0,IF(Perfil_Area!$V$14=0,0,MIN(Cadastro_Cargas!$E$11,MAX(Cadastro_Cargas!$F$11,Perfil_Area!$V$14*RANDBETWEEN(85,115)/100))))</f>
        <v>2.184213967</v>
      </c>
    </row>
    <row r="10358" ht="15.0" customHeight="1">
      <c r="A10358" s="45">
        <v>45688.7916666667</v>
      </c>
      <c r="B10358" s="35">
        <v>19.0</v>
      </c>
      <c r="C10358" s="35" t="s">
        <v>129</v>
      </c>
      <c r="D10358" s="36" t="s">
        <v>107</v>
      </c>
      <c r="E10358" s="35" t="s">
        <v>173</v>
      </c>
      <c r="F10358" s="46">
        <f>IF(Cadastro_Cargas!$E$12=0,0,IF(Perfil_Area!$V$16=0,0,MIN(Cadastro_Cargas!$E$12,MAX(Cadastro_Cargas!$F$12,Perfil_Area!$V$16*RANDBETWEEN(85,115)/100))))</f>
        <v>0.2</v>
      </c>
    </row>
    <row r="10359" ht="15.0" customHeight="1">
      <c r="A10359" s="45">
        <v>45688.7916666667</v>
      </c>
      <c r="B10359" s="35">
        <v>19.0</v>
      </c>
      <c r="C10359" s="35" t="s">
        <v>129</v>
      </c>
      <c r="D10359" s="39" t="s">
        <v>31</v>
      </c>
      <c r="E10359" s="35" t="s">
        <v>174</v>
      </c>
      <c r="F10359" s="46">
        <f>IF(Cadastro_Cargas!$E$13=0,0,IF(Perfil_Area!$V$4=0,0,MIN(Cadastro_Cargas!$E$13,MAX(Cadastro_Cargas!$F$13,Perfil_Area!$V$4*RANDBETWEEN(85,115)/100))))</f>
        <v>1.1175</v>
      </c>
    </row>
    <row r="10360" ht="15.0" customHeight="1">
      <c r="A10360" s="45">
        <v>45688.7916666667</v>
      </c>
      <c r="B10360" s="35">
        <v>19.0</v>
      </c>
      <c r="C10360" s="35" t="s">
        <v>129</v>
      </c>
      <c r="D10360" s="40" t="s">
        <v>44</v>
      </c>
      <c r="E10360" s="35" t="s">
        <v>174</v>
      </c>
      <c r="F10360" s="46">
        <f>IF(Cadastro_Cargas!$E$14=0,0,IF(Perfil_Area!$V$6=0,0,MIN(Cadastro_Cargas!$E$14,MAX(Cadastro_Cargas!$F$14,Perfil_Area!$V$6*RANDBETWEEN(85,115)/100))))</f>
        <v>0.514</v>
      </c>
    </row>
    <row r="10361" ht="15.0" customHeight="1">
      <c r="A10361" s="45">
        <v>45688.7916666667</v>
      </c>
      <c r="B10361" s="35">
        <v>19.0</v>
      </c>
      <c r="C10361" s="35" t="s">
        <v>129</v>
      </c>
      <c r="D10361" s="41" t="s">
        <v>56</v>
      </c>
      <c r="E10361" s="35" t="s">
        <v>174</v>
      </c>
      <c r="F10361" s="46">
        <f>IF(Cadastro_Cargas!$E$15=0,0,IF(Perfil_Area!$V$8=0,0,MIN(Cadastro_Cargas!$E$15,MAX(Cadastro_Cargas!$F$15,Perfil_Area!$V$8*RANDBETWEEN(85,115)/100))))</f>
        <v>0.336</v>
      </c>
    </row>
    <row r="10362" ht="15.0" customHeight="1">
      <c r="A10362" s="45">
        <v>45688.8333333333</v>
      </c>
      <c r="B10362" s="35">
        <v>20.0</v>
      </c>
      <c r="C10362" s="35" t="s">
        <v>128</v>
      </c>
      <c r="D10362" s="36" t="s">
        <v>104</v>
      </c>
      <c r="E10362" s="35" t="s">
        <v>173</v>
      </c>
      <c r="F10362" s="46">
        <f>IF(Cadastro_Cargas!$E$2=0,0,IF(Perfil_Area!$W$9=0,0,MIN(Cadastro_Cargas!$E$2,MAX(Cadastro_Cargas!$F$2,Perfil_Area!$W$9*RANDBETWEEN(85,115)/100))))</f>
        <v>3.64</v>
      </c>
    </row>
    <row r="10363" ht="15.0" customHeight="1">
      <c r="A10363" s="45">
        <v>45688.8333333333</v>
      </c>
      <c r="B10363" s="35">
        <v>20.0</v>
      </c>
      <c r="C10363" s="35" t="s">
        <v>128</v>
      </c>
      <c r="D10363" s="36" t="s">
        <v>105</v>
      </c>
      <c r="E10363" s="35" t="s">
        <v>173</v>
      </c>
      <c r="F10363" s="46">
        <f>IF(Cadastro_Cargas!$E$3=0,0,IF(Perfil_Area!$W$11=0,0,MIN(Cadastro_Cargas!$E$3,MAX(Cadastro_Cargas!$F$3,Perfil_Area!$W$11*RANDBETWEEN(85,115)/100))))</f>
        <v>0</v>
      </c>
    </row>
    <row r="10364" ht="15.0" customHeight="1">
      <c r="A10364" s="45">
        <v>45688.8333333333</v>
      </c>
      <c r="B10364" s="35">
        <v>20.0</v>
      </c>
      <c r="C10364" s="35" t="s">
        <v>128</v>
      </c>
      <c r="D10364" s="36" t="s">
        <v>106</v>
      </c>
      <c r="E10364" s="35" t="s">
        <v>173</v>
      </c>
      <c r="F10364" s="46">
        <f>IF(Cadastro_Cargas!$E$4=0,0,IF(Perfil_Area!$W$13=0,0,MIN(Cadastro_Cargas!$E$4,MAX(Cadastro_Cargas!$F$4,Perfil_Area!$W$13*RANDBETWEEN(85,115)/100))))</f>
        <v>0</v>
      </c>
    </row>
    <row r="10365" ht="15.0" customHeight="1">
      <c r="A10365" s="45">
        <v>45688.8333333333</v>
      </c>
      <c r="B10365" s="35">
        <v>20.0</v>
      </c>
      <c r="C10365" s="35" t="s">
        <v>128</v>
      </c>
      <c r="D10365" s="36" t="s">
        <v>107</v>
      </c>
      <c r="E10365" s="35" t="s">
        <v>173</v>
      </c>
      <c r="F10365" s="46">
        <f>IF(Cadastro_Cargas!$E$5=0,0,IF(Perfil_Area!$W$15=0,0,MIN(Cadastro_Cargas!$E$5,MAX(Cadastro_Cargas!$F$5,Perfil_Area!$W$15*RANDBETWEEN(85,115)/100))))</f>
        <v>0.2</v>
      </c>
    </row>
    <row r="10366" ht="15.0" customHeight="1">
      <c r="A10366" s="45">
        <v>45688.8333333333</v>
      </c>
      <c r="B10366" s="35">
        <v>20.0</v>
      </c>
      <c r="C10366" s="35" t="s">
        <v>128</v>
      </c>
      <c r="D10366" s="39" t="s">
        <v>31</v>
      </c>
      <c r="E10366" s="35" t="s">
        <v>174</v>
      </c>
      <c r="F10366" s="46">
        <f>IF(Cadastro_Cargas!$E$6=0,0,IF(Perfil_Area!$W$3=0,0,MIN(Cadastro_Cargas!$E$6,MAX(Cadastro_Cargas!$F$6,Perfil_Area!$W$3*RANDBETWEEN(85,115)/100))))</f>
        <v>0.606</v>
      </c>
    </row>
    <row r="10367" ht="15.0" customHeight="1">
      <c r="A10367" s="45">
        <v>45688.8333333333</v>
      </c>
      <c r="B10367" s="35">
        <v>20.0</v>
      </c>
      <c r="C10367" s="35" t="s">
        <v>128</v>
      </c>
      <c r="D10367" s="40" t="s">
        <v>44</v>
      </c>
      <c r="E10367" s="35" t="s">
        <v>174</v>
      </c>
      <c r="F10367" s="46">
        <f>IF(Cadastro_Cargas!$E$7=0,0,IF(Perfil_Area!$W$5=0,0,MIN(Cadastro_Cargas!$E$7,MAX(Cadastro_Cargas!$F$7,Perfil_Area!$W$5*RANDBETWEEN(85,115)/100))))</f>
        <v>0.32028</v>
      </c>
    </row>
    <row r="10368" ht="15.0" customHeight="1">
      <c r="A10368" s="45">
        <v>45688.8333333333</v>
      </c>
      <c r="B10368" s="35">
        <v>20.0</v>
      </c>
      <c r="C10368" s="35" t="s">
        <v>128</v>
      </c>
      <c r="D10368" s="41" t="s">
        <v>56</v>
      </c>
      <c r="E10368" s="35" t="s">
        <v>174</v>
      </c>
      <c r="F10368" s="46">
        <f>IF(Cadastro_Cargas!$E$8=0,0,IF(Perfil_Area!$W$7=0,0,MIN(Cadastro_Cargas!$E$8,MAX(Cadastro_Cargas!$F$8,Perfil_Area!$W$7*RANDBETWEEN(85,115)/100))))</f>
        <v>0.176</v>
      </c>
    </row>
    <row r="10369" ht="15.0" customHeight="1">
      <c r="A10369" s="45">
        <v>45688.8333333333</v>
      </c>
      <c r="B10369" s="35">
        <v>20.0</v>
      </c>
      <c r="C10369" s="35" t="s">
        <v>129</v>
      </c>
      <c r="D10369" s="36" t="s">
        <v>104</v>
      </c>
      <c r="E10369" s="35" t="s">
        <v>173</v>
      </c>
      <c r="F10369" s="46">
        <f>IF(Cadastro_Cargas!$E$9=0,0,IF(Perfil_Area!$W$10=0,0,MIN(Cadastro_Cargas!$E$9,MAX(Cadastro_Cargas!$F$9,Perfil_Area!$W$10*RANDBETWEEN(85,115)/100))))</f>
        <v>8</v>
      </c>
    </row>
    <row r="10370" ht="15.0" customHeight="1">
      <c r="A10370" s="45">
        <v>45688.8333333333</v>
      </c>
      <c r="B10370" s="35">
        <v>20.0</v>
      </c>
      <c r="C10370" s="35" t="s">
        <v>129</v>
      </c>
      <c r="D10370" s="36" t="s">
        <v>105</v>
      </c>
      <c r="E10370" s="35" t="s">
        <v>173</v>
      </c>
      <c r="F10370" s="46">
        <f>IF(Cadastro_Cargas!$E$10=0,0,IF(Perfil_Area!$W$12=0,0,MIN(Cadastro_Cargas!$E$10,MAX(Cadastro_Cargas!$F$10,Perfil_Area!$W$12*RANDBETWEEN(85,115)/100))))</f>
        <v>15.488</v>
      </c>
    </row>
    <row r="10371" ht="15.0" customHeight="1">
      <c r="A10371" s="45">
        <v>45688.8333333333</v>
      </c>
      <c r="B10371" s="35">
        <v>20.0</v>
      </c>
      <c r="C10371" s="35" t="s">
        <v>129</v>
      </c>
      <c r="D10371" s="36" t="s">
        <v>106</v>
      </c>
      <c r="E10371" s="35" t="s">
        <v>173</v>
      </c>
      <c r="F10371" s="46">
        <f>IF(Cadastro_Cargas!$E$11=0,0,IF(Perfil_Area!$W$14=0,0,MIN(Cadastro_Cargas!$E$11,MAX(Cadastro_Cargas!$F$11,Perfil_Area!$W$14*RANDBETWEEN(85,115)/100))))</f>
        <v>2.367013373</v>
      </c>
    </row>
    <row r="10372" ht="15.0" customHeight="1">
      <c r="A10372" s="45">
        <v>45688.8333333333</v>
      </c>
      <c r="B10372" s="35">
        <v>20.0</v>
      </c>
      <c r="C10372" s="35" t="s">
        <v>129</v>
      </c>
      <c r="D10372" s="36" t="s">
        <v>107</v>
      </c>
      <c r="E10372" s="35" t="s">
        <v>173</v>
      </c>
      <c r="F10372" s="46">
        <f>IF(Cadastro_Cargas!$E$12=0,0,IF(Perfil_Area!$W$16=0,0,MIN(Cadastro_Cargas!$E$12,MAX(Cadastro_Cargas!$F$12,Perfil_Area!$W$16*RANDBETWEEN(85,115)/100))))</f>
        <v>0.2</v>
      </c>
    </row>
    <row r="10373" ht="15.0" customHeight="1">
      <c r="A10373" s="45">
        <v>45688.8333333333</v>
      </c>
      <c r="B10373" s="35">
        <v>20.0</v>
      </c>
      <c r="C10373" s="35" t="s">
        <v>129</v>
      </c>
      <c r="D10373" s="39" t="s">
        <v>31</v>
      </c>
      <c r="E10373" s="35" t="s">
        <v>174</v>
      </c>
      <c r="F10373" s="46">
        <f>IF(Cadastro_Cargas!$E$13=0,0,IF(Perfil_Area!$W$4=0,0,MIN(Cadastro_Cargas!$E$13,MAX(Cadastro_Cargas!$F$13,Perfil_Area!$W$4*RANDBETWEEN(85,115)/100))))</f>
        <v>1.1175</v>
      </c>
    </row>
    <row r="10374" ht="15.0" customHeight="1">
      <c r="A10374" s="45">
        <v>45688.8333333333</v>
      </c>
      <c r="B10374" s="35">
        <v>20.0</v>
      </c>
      <c r="C10374" s="35" t="s">
        <v>129</v>
      </c>
      <c r="D10374" s="40" t="s">
        <v>44</v>
      </c>
      <c r="E10374" s="35" t="s">
        <v>174</v>
      </c>
      <c r="F10374" s="46">
        <f>IF(Cadastro_Cargas!$E$14=0,0,IF(Perfil_Area!$W$6=0,0,MIN(Cadastro_Cargas!$E$14,MAX(Cadastro_Cargas!$F$14,Perfil_Area!$W$6*RANDBETWEEN(85,115)/100))))</f>
        <v>0.50394</v>
      </c>
    </row>
    <row r="10375" ht="15.0" customHeight="1">
      <c r="A10375" s="45">
        <v>45688.8333333333</v>
      </c>
      <c r="B10375" s="35">
        <v>20.0</v>
      </c>
      <c r="C10375" s="35" t="s">
        <v>129</v>
      </c>
      <c r="D10375" s="41" t="s">
        <v>56</v>
      </c>
      <c r="E10375" s="35" t="s">
        <v>174</v>
      </c>
      <c r="F10375" s="46">
        <f>IF(Cadastro_Cargas!$E$15=0,0,IF(Perfil_Area!$W$8=0,0,MIN(Cadastro_Cargas!$E$15,MAX(Cadastro_Cargas!$F$15,Perfil_Area!$W$8*RANDBETWEEN(85,115)/100))))</f>
        <v>0.336</v>
      </c>
    </row>
    <row r="10376" ht="15.0" customHeight="1">
      <c r="A10376" s="45">
        <v>45688.875</v>
      </c>
      <c r="B10376" s="35">
        <v>21.0</v>
      </c>
      <c r="C10376" s="35" t="s">
        <v>128</v>
      </c>
      <c r="D10376" s="36" t="s">
        <v>104</v>
      </c>
      <c r="E10376" s="35" t="s">
        <v>173</v>
      </c>
      <c r="F10376" s="46">
        <f>IF(Cadastro_Cargas!$E$2=0,0,IF(Perfil_Area!$X$9=0,0,MIN(Cadastro_Cargas!$E$2,MAX(Cadastro_Cargas!$F$2,Perfil_Area!$X$9*RANDBETWEEN(85,115)/100))))</f>
        <v>3.56</v>
      </c>
    </row>
    <row r="10377" ht="15.0" customHeight="1">
      <c r="A10377" s="45">
        <v>45688.875</v>
      </c>
      <c r="B10377" s="35">
        <v>21.0</v>
      </c>
      <c r="C10377" s="35" t="s">
        <v>128</v>
      </c>
      <c r="D10377" s="36" t="s">
        <v>105</v>
      </c>
      <c r="E10377" s="35" t="s">
        <v>173</v>
      </c>
      <c r="F10377" s="46">
        <f>IF(Cadastro_Cargas!$E$3=0,0,IF(Perfil_Area!$X$11=0,0,MIN(Cadastro_Cargas!$E$3,MAX(Cadastro_Cargas!$F$3,Perfil_Area!$X$11*RANDBETWEEN(85,115)/100))))</f>
        <v>0</v>
      </c>
    </row>
    <row r="10378" ht="15.0" customHeight="1">
      <c r="A10378" s="45">
        <v>45688.875</v>
      </c>
      <c r="B10378" s="35">
        <v>21.0</v>
      </c>
      <c r="C10378" s="35" t="s">
        <v>128</v>
      </c>
      <c r="D10378" s="36" t="s">
        <v>106</v>
      </c>
      <c r="E10378" s="35" t="s">
        <v>173</v>
      </c>
      <c r="F10378" s="46">
        <f>IF(Cadastro_Cargas!$E$4=0,0,IF(Perfil_Area!$X$13=0,0,MIN(Cadastro_Cargas!$E$4,MAX(Cadastro_Cargas!$F$4,Perfil_Area!$X$13*RANDBETWEEN(85,115)/100))))</f>
        <v>0</v>
      </c>
    </row>
    <row r="10379" ht="15.0" customHeight="1">
      <c r="A10379" s="45">
        <v>45688.875</v>
      </c>
      <c r="B10379" s="35">
        <v>21.0</v>
      </c>
      <c r="C10379" s="35" t="s">
        <v>128</v>
      </c>
      <c r="D10379" s="36" t="s">
        <v>107</v>
      </c>
      <c r="E10379" s="35" t="s">
        <v>173</v>
      </c>
      <c r="F10379" s="46">
        <f>IF(Cadastro_Cargas!$E$5=0,0,IF(Perfil_Area!$X$15=0,0,MIN(Cadastro_Cargas!$E$5,MAX(Cadastro_Cargas!$F$5,Perfil_Area!$X$15*RANDBETWEEN(85,115)/100))))</f>
        <v>0.186</v>
      </c>
    </row>
    <row r="10380" ht="15.0" customHeight="1">
      <c r="A10380" s="45">
        <v>45688.875</v>
      </c>
      <c r="B10380" s="35">
        <v>21.0</v>
      </c>
      <c r="C10380" s="35" t="s">
        <v>128</v>
      </c>
      <c r="D10380" s="39" t="s">
        <v>31</v>
      </c>
      <c r="E10380" s="35" t="s">
        <v>174</v>
      </c>
      <c r="F10380" s="46">
        <f>IF(Cadastro_Cargas!$E$6=0,0,IF(Perfil_Area!$X$3=0,0,MIN(Cadastro_Cargas!$E$6,MAX(Cadastro_Cargas!$F$6,Perfil_Area!$X$3*RANDBETWEEN(85,115)/100))))</f>
        <v>0.606</v>
      </c>
    </row>
    <row r="10381" ht="15.0" customHeight="1">
      <c r="A10381" s="45">
        <v>45688.875</v>
      </c>
      <c r="B10381" s="35">
        <v>21.0</v>
      </c>
      <c r="C10381" s="35" t="s">
        <v>128</v>
      </c>
      <c r="D10381" s="40" t="s">
        <v>44</v>
      </c>
      <c r="E10381" s="35" t="s">
        <v>174</v>
      </c>
      <c r="F10381" s="46">
        <f>IF(Cadastro_Cargas!$E$7=0,0,IF(Perfil_Area!$X$5=0,0,MIN(Cadastro_Cargas!$E$7,MAX(Cadastro_Cargas!$F$7,Perfil_Area!$X$5*RANDBETWEEN(85,115)/100))))</f>
        <v>0.2466</v>
      </c>
    </row>
    <row r="10382" ht="15.0" customHeight="1">
      <c r="A10382" s="45">
        <v>45688.875</v>
      </c>
      <c r="B10382" s="35">
        <v>21.0</v>
      </c>
      <c r="C10382" s="35" t="s">
        <v>128</v>
      </c>
      <c r="D10382" s="41" t="s">
        <v>56</v>
      </c>
      <c r="E10382" s="35" t="s">
        <v>174</v>
      </c>
      <c r="F10382" s="46">
        <f>IF(Cadastro_Cargas!$E$8=0,0,IF(Perfil_Area!$X$7=0,0,MIN(Cadastro_Cargas!$E$8,MAX(Cadastro_Cargas!$F$8,Perfil_Area!$X$7*RANDBETWEEN(85,115)/100))))</f>
        <v>0.176</v>
      </c>
    </row>
    <row r="10383" ht="15.0" customHeight="1">
      <c r="A10383" s="45">
        <v>45688.875</v>
      </c>
      <c r="B10383" s="35">
        <v>21.0</v>
      </c>
      <c r="C10383" s="35" t="s">
        <v>129</v>
      </c>
      <c r="D10383" s="36" t="s">
        <v>104</v>
      </c>
      <c r="E10383" s="35" t="s">
        <v>173</v>
      </c>
      <c r="F10383" s="46">
        <f>IF(Cadastro_Cargas!$E$9=0,0,IF(Perfil_Area!$X$10=0,0,MIN(Cadastro_Cargas!$E$9,MAX(Cadastro_Cargas!$F$9,Perfil_Area!$X$10*RANDBETWEEN(85,115)/100))))</f>
        <v>7.6</v>
      </c>
    </row>
    <row r="10384" ht="15.0" customHeight="1">
      <c r="A10384" s="45">
        <v>45688.875</v>
      </c>
      <c r="B10384" s="35">
        <v>21.0</v>
      </c>
      <c r="C10384" s="35" t="s">
        <v>129</v>
      </c>
      <c r="D10384" s="36" t="s">
        <v>105</v>
      </c>
      <c r="E10384" s="35" t="s">
        <v>173</v>
      </c>
      <c r="F10384" s="46">
        <f>IF(Cadastro_Cargas!$E$10=0,0,IF(Perfil_Area!$X$12=0,0,MIN(Cadastro_Cargas!$E$10,MAX(Cadastro_Cargas!$F$10,Perfil_Area!$X$12*RANDBETWEEN(85,115)/100))))</f>
        <v>16.368</v>
      </c>
    </row>
    <row r="10385" ht="15.0" customHeight="1">
      <c r="A10385" s="45">
        <v>45688.875</v>
      </c>
      <c r="B10385" s="35">
        <v>21.0</v>
      </c>
      <c r="C10385" s="35" t="s">
        <v>129</v>
      </c>
      <c r="D10385" s="36" t="s">
        <v>106</v>
      </c>
      <c r="E10385" s="35" t="s">
        <v>173</v>
      </c>
      <c r="F10385" s="46">
        <f>IF(Cadastro_Cargas!$E$11=0,0,IF(Perfil_Area!$X$14=0,0,MIN(Cadastro_Cargas!$E$11,MAX(Cadastro_Cargas!$F$11,Perfil_Area!$X$14*RANDBETWEEN(85,115)/100))))</f>
        <v>2.367013373</v>
      </c>
    </row>
    <row r="10386" ht="15.0" customHeight="1">
      <c r="A10386" s="45">
        <v>45688.875</v>
      </c>
      <c r="B10386" s="35">
        <v>21.0</v>
      </c>
      <c r="C10386" s="35" t="s">
        <v>129</v>
      </c>
      <c r="D10386" s="36" t="s">
        <v>107</v>
      </c>
      <c r="E10386" s="35" t="s">
        <v>173</v>
      </c>
      <c r="F10386" s="46">
        <f>IF(Cadastro_Cargas!$E$12=0,0,IF(Perfil_Area!$X$16=0,0,MIN(Cadastro_Cargas!$E$12,MAX(Cadastro_Cargas!$F$12,Perfil_Area!$X$16*RANDBETWEEN(85,115)/100))))</f>
        <v>0.17</v>
      </c>
    </row>
    <row r="10387" ht="15.0" customHeight="1">
      <c r="A10387" s="45">
        <v>45688.875</v>
      </c>
      <c r="B10387" s="35">
        <v>21.0</v>
      </c>
      <c r="C10387" s="35" t="s">
        <v>129</v>
      </c>
      <c r="D10387" s="39" t="s">
        <v>31</v>
      </c>
      <c r="E10387" s="35" t="s">
        <v>174</v>
      </c>
      <c r="F10387" s="46">
        <f>IF(Cadastro_Cargas!$E$13=0,0,IF(Perfil_Area!$X$4=0,0,MIN(Cadastro_Cargas!$E$13,MAX(Cadastro_Cargas!$F$13,Perfil_Area!$X$4*RANDBETWEEN(85,115)/100))))</f>
        <v>1.1175</v>
      </c>
    </row>
    <row r="10388" ht="15.0" customHeight="1">
      <c r="A10388" s="45">
        <v>45688.875</v>
      </c>
      <c r="B10388" s="35">
        <v>21.0</v>
      </c>
      <c r="C10388" s="35" t="s">
        <v>129</v>
      </c>
      <c r="D10388" s="40" t="s">
        <v>44</v>
      </c>
      <c r="E10388" s="35" t="s">
        <v>174</v>
      </c>
      <c r="F10388" s="46">
        <f>IF(Cadastro_Cargas!$E$14=0,0,IF(Perfil_Area!$X$6=0,0,MIN(Cadastro_Cargas!$E$14,MAX(Cadastro_Cargas!$F$14,Perfil_Area!$X$6*RANDBETWEEN(85,115)/100))))</f>
        <v>0.3349</v>
      </c>
    </row>
    <row r="10389" ht="15.0" customHeight="1">
      <c r="A10389" s="45">
        <v>45688.875</v>
      </c>
      <c r="B10389" s="35">
        <v>21.0</v>
      </c>
      <c r="C10389" s="35" t="s">
        <v>129</v>
      </c>
      <c r="D10389" s="41" t="s">
        <v>56</v>
      </c>
      <c r="E10389" s="35" t="s">
        <v>174</v>
      </c>
      <c r="F10389" s="46">
        <f>IF(Cadastro_Cargas!$E$15=0,0,IF(Perfil_Area!$X$8=0,0,MIN(Cadastro_Cargas!$E$15,MAX(Cadastro_Cargas!$F$15,Perfil_Area!$X$8*RANDBETWEEN(85,115)/100))))</f>
        <v>0.336</v>
      </c>
    </row>
    <row r="10390" ht="15.0" customHeight="1">
      <c r="A10390" s="45">
        <v>45688.9166666667</v>
      </c>
      <c r="B10390" s="35">
        <v>22.0</v>
      </c>
      <c r="C10390" s="35" t="s">
        <v>128</v>
      </c>
      <c r="D10390" s="36" t="s">
        <v>104</v>
      </c>
      <c r="E10390" s="35" t="s">
        <v>173</v>
      </c>
      <c r="F10390" s="46">
        <f>IF(Cadastro_Cargas!$E$2=0,0,IF(Perfil_Area!$Y$9=0,0,MIN(Cadastro_Cargas!$E$2,MAX(Cadastro_Cargas!$F$2,Perfil_Area!$Y$9*RANDBETWEEN(85,115)/100))))</f>
        <v>3.44</v>
      </c>
    </row>
    <row r="10391" ht="15.0" customHeight="1">
      <c r="A10391" s="45">
        <v>45688.9166666667</v>
      </c>
      <c r="B10391" s="35">
        <v>22.0</v>
      </c>
      <c r="C10391" s="35" t="s">
        <v>128</v>
      </c>
      <c r="D10391" s="36" t="s">
        <v>105</v>
      </c>
      <c r="E10391" s="35" t="s">
        <v>173</v>
      </c>
      <c r="F10391" s="46">
        <f>IF(Cadastro_Cargas!$E$3=0,0,IF(Perfil_Area!$Y$11=0,0,MIN(Cadastro_Cargas!$E$3,MAX(Cadastro_Cargas!$F$3,Perfil_Area!$Y$11*RANDBETWEEN(85,115)/100))))</f>
        <v>0</v>
      </c>
    </row>
    <row r="10392" ht="15.0" customHeight="1">
      <c r="A10392" s="45">
        <v>45688.9166666667</v>
      </c>
      <c r="B10392" s="35">
        <v>22.0</v>
      </c>
      <c r="C10392" s="35" t="s">
        <v>128</v>
      </c>
      <c r="D10392" s="36" t="s">
        <v>106</v>
      </c>
      <c r="E10392" s="35" t="s">
        <v>173</v>
      </c>
      <c r="F10392" s="46">
        <f>IF(Cadastro_Cargas!$E$4=0,0,IF(Perfil_Area!$Y$13=0,0,MIN(Cadastro_Cargas!$E$4,MAX(Cadastro_Cargas!$F$4,Perfil_Area!$Y$13*RANDBETWEEN(85,115)/100))))</f>
        <v>0</v>
      </c>
    </row>
    <row r="10393" ht="15.0" customHeight="1">
      <c r="A10393" s="45">
        <v>45688.9166666667</v>
      </c>
      <c r="B10393" s="35">
        <v>22.0</v>
      </c>
      <c r="C10393" s="35" t="s">
        <v>128</v>
      </c>
      <c r="D10393" s="36" t="s">
        <v>107</v>
      </c>
      <c r="E10393" s="35" t="s">
        <v>173</v>
      </c>
      <c r="F10393" s="46">
        <f>IF(Cadastro_Cargas!$E$5=0,0,IF(Perfil_Area!$Y$15=0,0,MIN(Cadastro_Cargas!$E$5,MAX(Cadastro_Cargas!$F$5,Perfil_Area!$Y$15*RANDBETWEEN(85,115)/100))))</f>
        <v>0.2</v>
      </c>
    </row>
    <row r="10394" ht="15.0" customHeight="1">
      <c r="A10394" s="45">
        <v>45688.9166666667</v>
      </c>
      <c r="B10394" s="35">
        <v>22.0</v>
      </c>
      <c r="C10394" s="35" t="s">
        <v>128</v>
      </c>
      <c r="D10394" s="39" t="s">
        <v>31</v>
      </c>
      <c r="E10394" s="35" t="s">
        <v>174</v>
      </c>
      <c r="F10394" s="46">
        <f>IF(Cadastro_Cargas!$E$6=0,0,IF(Perfil_Area!$Y$3=0,0,MIN(Cadastro_Cargas!$E$6,MAX(Cadastro_Cargas!$F$6,Perfil_Area!$Y$3*RANDBETWEEN(85,115)/100))))</f>
        <v>0.606</v>
      </c>
    </row>
    <row r="10395" ht="15.0" customHeight="1">
      <c r="A10395" s="45">
        <v>45688.9166666667</v>
      </c>
      <c r="B10395" s="35">
        <v>22.0</v>
      </c>
      <c r="C10395" s="35" t="s">
        <v>128</v>
      </c>
      <c r="D10395" s="40" t="s">
        <v>44</v>
      </c>
      <c r="E10395" s="35" t="s">
        <v>174</v>
      </c>
      <c r="F10395" s="46">
        <f>IF(Cadastro_Cargas!$E$7=0,0,IF(Perfil_Area!$Y$5=0,0,MIN(Cadastro_Cargas!$E$7,MAX(Cadastro_Cargas!$F$7,Perfil_Area!$Y$5*RANDBETWEEN(85,115)/100))))</f>
        <v>0.27674</v>
      </c>
    </row>
    <row r="10396" ht="15.0" customHeight="1">
      <c r="A10396" s="45">
        <v>45688.9166666667</v>
      </c>
      <c r="B10396" s="35">
        <v>22.0</v>
      </c>
      <c r="C10396" s="35" t="s">
        <v>128</v>
      </c>
      <c r="D10396" s="41" t="s">
        <v>56</v>
      </c>
      <c r="E10396" s="35" t="s">
        <v>174</v>
      </c>
      <c r="F10396" s="46">
        <f>IF(Cadastro_Cargas!$E$8=0,0,IF(Perfil_Area!$Y$7=0,0,MIN(Cadastro_Cargas!$E$8,MAX(Cadastro_Cargas!$F$8,Perfil_Area!$Y$7*RANDBETWEEN(85,115)/100))))</f>
        <v>0.176</v>
      </c>
    </row>
    <row r="10397" ht="15.0" customHeight="1">
      <c r="A10397" s="45">
        <v>45688.9166666667</v>
      </c>
      <c r="B10397" s="35">
        <v>22.0</v>
      </c>
      <c r="C10397" s="35" t="s">
        <v>129</v>
      </c>
      <c r="D10397" s="36" t="s">
        <v>104</v>
      </c>
      <c r="E10397" s="35" t="s">
        <v>173</v>
      </c>
      <c r="F10397" s="46">
        <f>IF(Cadastro_Cargas!$E$9=0,0,IF(Perfil_Area!$Y$10=0,0,MIN(Cadastro_Cargas!$E$9,MAX(Cadastro_Cargas!$F$9,Perfil_Area!$Y$10*RANDBETWEEN(85,115)/100))))</f>
        <v>7.28</v>
      </c>
    </row>
    <row r="10398" ht="15.0" customHeight="1">
      <c r="A10398" s="45">
        <v>45688.9166666667</v>
      </c>
      <c r="B10398" s="35">
        <v>22.0</v>
      </c>
      <c r="C10398" s="35" t="s">
        <v>129</v>
      </c>
      <c r="D10398" s="36" t="s">
        <v>105</v>
      </c>
      <c r="E10398" s="35" t="s">
        <v>173</v>
      </c>
      <c r="F10398" s="46">
        <f>IF(Cadastro_Cargas!$E$10=0,0,IF(Perfil_Area!$Y$12=0,0,MIN(Cadastro_Cargas!$E$10,MAX(Cadastro_Cargas!$F$10,Perfil_Area!$Y$12*RANDBETWEEN(85,115)/100))))</f>
        <v>0</v>
      </c>
    </row>
    <row r="10399" ht="15.0" customHeight="1">
      <c r="A10399" s="45">
        <v>45688.9166666667</v>
      </c>
      <c r="B10399" s="35">
        <v>22.0</v>
      </c>
      <c r="C10399" s="35" t="s">
        <v>129</v>
      </c>
      <c r="D10399" s="36" t="s">
        <v>106</v>
      </c>
      <c r="E10399" s="35" t="s">
        <v>173</v>
      </c>
      <c r="F10399" s="46">
        <f>IF(Cadastro_Cargas!$E$11=0,0,IF(Perfil_Area!$Y$14=0,0,MIN(Cadastro_Cargas!$E$11,MAX(Cadastro_Cargas!$F$11,Perfil_Area!$Y$14*RANDBETWEEN(85,115)/100))))</f>
        <v>2.367013373</v>
      </c>
    </row>
    <row r="10400" ht="15.0" customHeight="1">
      <c r="A10400" s="45">
        <v>45688.9166666667</v>
      </c>
      <c r="B10400" s="35">
        <v>22.0</v>
      </c>
      <c r="C10400" s="35" t="s">
        <v>129</v>
      </c>
      <c r="D10400" s="36" t="s">
        <v>107</v>
      </c>
      <c r="E10400" s="35" t="s">
        <v>173</v>
      </c>
      <c r="F10400" s="46">
        <f>IF(Cadastro_Cargas!$E$12=0,0,IF(Perfil_Area!$Y$16=0,0,MIN(Cadastro_Cargas!$E$12,MAX(Cadastro_Cargas!$F$12,Perfil_Area!$Y$16*RANDBETWEEN(85,115)/100))))</f>
        <v>0.2</v>
      </c>
    </row>
    <row r="10401" ht="15.0" customHeight="1">
      <c r="A10401" s="45">
        <v>45688.9166666667</v>
      </c>
      <c r="B10401" s="35">
        <v>22.0</v>
      </c>
      <c r="C10401" s="35" t="s">
        <v>129</v>
      </c>
      <c r="D10401" s="39" t="s">
        <v>31</v>
      </c>
      <c r="E10401" s="35" t="s">
        <v>174</v>
      </c>
      <c r="F10401" s="46">
        <f>IF(Cadastro_Cargas!$E$13=0,0,IF(Perfil_Area!$Y$4=0,0,MIN(Cadastro_Cargas!$E$13,MAX(Cadastro_Cargas!$F$13,Perfil_Area!$Y$4*RANDBETWEEN(85,115)/100))))</f>
        <v>1.1175</v>
      </c>
    </row>
    <row r="10402" ht="15.0" customHeight="1">
      <c r="A10402" s="45">
        <v>45688.9166666667</v>
      </c>
      <c r="B10402" s="35">
        <v>22.0</v>
      </c>
      <c r="C10402" s="35" t="s">
        <v>129</v>
      </c>
      <c r="D10402" s="40" t="s">
        <v>44</v>
      </c>
      <c r="E10402" s="35" t="s">
        <v>174</v>
      </c>
      <c r="F10402" s="46">
        <f>IF(Cadastro_Cargas!$E$14=0,0,IF(Perfil_Area!$Y$6=0,0,MIN(Cadastro_Cargas!$E$14,MAX(Cadastro_Cargas!$F$14,Perfil_Area!$Y$6*RANDBETWEEN(85,115)/100))))</f>
        <v>0.394</v>
      </c>
    </row>
    <row r="10403" ht="15.0" customHeight="1">
      <c r="A10403" s="45">
        <v>45688.9166666667</v>
      </c>
      <c r="B10403" s="35">
        <v>22.0</v>
      </c>
      <c r="C10403" s="35" t="s">
        <v>129</v>
      </c>
      <c r="D10403" s="41" t="s">
        <v>56</v>
      </c>
      <c r="E10403" s="35" t="s">
        <v>174</v>
      </c>
      <c r="F10403" s="46">
        <f>IF(Cadastro_Cargas!$E$15=0,0,IF(Perfil_Area!$Y$8=0,0,MIN(Cadastro_Cargas!$E$15,MAX(Cadastro_Cargas!$F$15,Perfil_Area!$Y$8*RANDBETWEEN(85,115)/100))))</f>
        <v>0.336</v>
      </c>
    </row>
    <row r="10404" ht="15.0" customHeight="1">
      <c r="A10404" s="45">
        <v>45688.9583333333</v>
      </c>
      <c r="B10404" s="35">
        <v>23.0</v>
      </c>
      <c r="C10404" s="35" t="s">
        <v>128</v>
      </c>
      <c r="D10404" s="36" t="s">
        <v>104</v>
      </c>
      <c r="E10404" s="35" t="s">
        <v>173</v>
      </c>
      <c r="F10404" s="46">
        <f>IF(Cadastro_Cargas!$E$2=0,0,IF(Perfil_Area!$Z$9=0,0,MIN(Cadastro_Cargas!$E$2,MAX(Cadastro_Cargas!$F$2,Perfil_Area!$Z$9*RANDBETWEEN(85,115)/100))))</f>
        <v>4</v>
      </c>
    </row>
    <row r="10405" ht="15.0" customHeight="1">
      <c r="A10405" s="45">
        <v>45688.9583333333</v>
      </c>
      <c r="B10405" s="35">
        <v>23.0</v>
      </c>
      <c r="C10405" s="35" t="s">
        <v>128</v>
      </c>
      <c r="D10405" s="36" t="s">
        <v>105</v>
      </c>
      <c r="E10405" s="35" t="s">
        <v>173</v>
      </c>
      <c r="F10405" s="46">
        <f>IF(Cadastro_Cargas!$E$3=0,0,IF(Perfil_Area!$Z$11=0,0,MIN(Cadastro_Cargas!$E$3,MAX(Cadastro_Cargas!$F$3,Perfil_Area!$Z$11*RANDBETWEEN(85,115)/100))))</f>
        <v>0</v>
      </c>
    </row>
    <row r="10406" ht="15.0" customHeight="1">
      <c r="A10406" s="45">
        <v>45688.9583333333</v>
      </c>
      <c r="B10406" s="35">
        <v>23.0</v>
      </c>
      <c r="C10406" s="35" t="s">
        <v>128</v>
      </c>
      <c r="D10406" s="36" t="s">
        <v>106</v>
      </c>
      <c r="E10406" s="35" t="s">
        <v>173</v>
      </c>
      <c r="F10406" s="46">
        <f>IF(Cadastro_Cargas!$E$4=0,0,IF(Perfil_Area!$Z$13=0,0,MIN(Cadastro_Cargas!$E$4,MAX(Cadastro_Cargas!$F$4,Perfil_Area!$Z$13*RANDBETWEEN(85,115)/100))))</f>
        <v>0</v>
      </c>
    </row>
    <row r="10407" ht="15.0" customHeight="1">
      <c r="A10407" s="45">
        <v>45688.9583333333</v>
      </c>
      <c r="B10407" s="35">
        <v>23.0</v>
      </c>
      <c r="C10407" s="35" t="s">
        <v>128</v>
      </c>
      <c r="D10407" s="36" t="s">
        <v>107</v>
      </c>
      <c r="E10407" s="35" t="s">
        <v>173</v>
      </c>
      <c r="F10407" s="46">
        <f>IF(Cadastro_Cargas!$E$5=0,0,IF(Perfil_Area!$Z$15=0,0,MIN(Cadastro_Cargas!$E$5,MAX(Cadastro_Cargas!$F$5,Perfil_Area!$Z$15*RANDBETWEEN(85,115)/100))))</f>
        <v>0.194</v>
      </c>
    </row>
    <row r="10408" ht="15.0" customHeight="1">
      <c r="A10408" s="45">
        <v>45688.9583333333</v>
      </c>
      <c r="B10408" s="35">
        <v>23.0</v>
      </c>
      <c r="C10408" s="35" t="s">
        <v>128</v>
      </c>
      <c r="D10408" s="39" t="s">
        <v>31</v>
      </c>
      <c r="E10408" s="35" t="s">
        <v>174</v>
      </c>
      <c r="F10408" s="46">
        <f>IF(Cadastro_Cargas!$E$6=0,0,IF(Perfil_Area!$Z$3=0,0,MIN(Cadastro_Cargas!$E$6,MAX(Cadastro_Cargas!$F$6,Perfil_Area!$Z$3*RANDBETWEEN(85,115)/100))))</f>
        <v>0.606</v>
      </c>
    </row>
    <row r="10409" ht="15.0" customHeight="1">
      <c r="A10409" s="45">
        <v>45688.9583333333</v>
      </c>
      <c r="B10409" s="35">
        <v>23.0</v>
      </c>
      <c r="C10409" s="35" t="s">
        <v>128</v>
      </c>
      <c r="D10409" s="40" t="s">
        <v>44</v>
      </c>
      <c r="E10409" s="35" t="s">
        <v>174</v>
      </c>
      <c r="F10409" s="46">
        <f>IF(Cadastro_Cargas!$E$7=0,0,IF(Perfil_Area!$Z$5=0,0,MIN(Cadastro_Cargas!$E$7,MAX(Cadastro_Cargas!$F$7,Perfil_Area!$Z$5*RANDBETWEEN(85,115)/100))))</f>
        <v>0.31236</v>
      </c>
    </row>
    <row r="10410" ht="15.0" customHeight="1">
      <c r="A10410" s="45">
        <v>45688.9583333333</v>
      </c>
      <c r="B10410" s="35">
        <v>23.0</v>
      </c>
      <c r="C10410" s="35" t="s">
        <v>128</v>
      </c>
      <c r="D10410" s="41" t="s">
        <v>56</v>
      </c>
      <c r="E10410" s="35" t="s">
        <v>174</v>
      </c>
      <c r="F10410" s="46">
        <f>IF(Cadastro_Cargas!$E$8=0,0,IF(Perfil_Area!$Z$7=0,0,MIN(Cadastro_Cargas!$E$8,MAX(Cadastro_Cargas!$F$8,Perfil_Area!$Z$7*RANDBETWEEN(85,115)/100))))</f>
        <v>0.176</v>
      </c>
    </row>
    <row r="10411" ht="15.0" customHeight="1">
      <c r="A10411" s="45">
        <v>45688.9583333333</v>
      </c>
      <c r="B10411" s="35">
        <v>23.0</v>
      </c>
      <c r="C10411" s="35" t="s">
        <v>129</v>
      </c>
      <c r="D10411" s="36" t="s">
        <v>104</v>
      </c>
      <c r="E10411" s="35" t="s">
        <v>173</v>
      </c>
      <c r="F10411" s="46">
        <f>IF(Cadastro_Cargas!$E$9=0,0,IF(Perfil_Area!$Z$10=0,0,MIN(Cadastro_Cargas!$E$9,MAX(Cadastro_Cargas!$F$9,Perfil_Area!$Z$10*RANDBETWEEN(85,115)/100))))</f>
        <v>8</v>
      </c>
    </row>
    <row r="10412" ht="15.0" customHeight="1">
      <c r="A10412" s="45">
        <v>45688.9583333333</v>
      </c>
      <c r="B10412" s="35">
        <v>23.0</v>
      </c>
      <c r="C10412" s="35" t="s">
        <v>129</v>
      </c>
      <c r="D10412" s="36" t="s">
        <v>105</v>
      </c>
      <c r="E10412" s="35" t="s">
        <v>173</v>
      </c>
      <c r="F10412" s="46">
        <f>IF(Cadastro_Cargas!$E$10=0,0,IF(Perfil_Area!$Z$12=0,0,MIN(Cadastro_Cargas!$E$10,MAX(Cadastro_Cargas!$F$10,Perfil_Area!$Z$12*RANDBETWEEN(85,115)/100))))</f>
        <v>0</v>
      </c>
    </row>
    <row r="10413" ht="15.0" customHeight="1">
      <c r="A10413" s="45">
        <v>45688.9583333333</v>
      </c>
      <c r="B10413" s="35">
        <v>23.0</v>
      </c>
      <c r="C10413" s="35" t="s">
        <v>129</v>
      </c>
      <c r="D10413" s="36" t="s">
        <v>106</v>
      </c>
      <c r="E10413" s="35" t="s">
        <v>173</v>
      </c>
      <c r="F10413" s="46">
        <f>IF(Cadastro_Cargas!$E$11=0,0,IF(Perfil_Area!$Z$14=0,0,MIN(Cadastro_Cargas!$E$11,MAX(Cadastro_Cargas!$F$11,Perfil_Area!$Z$14*RANDBETWEEN(85,115)/100))))</f>
        <v>2.108647846</v>
      </c>
    </row>
    <row r="10414" ht="15.0" customHeight="1">
      <c r="A10414" s="45">
        <v>45688.9583333333</v>
      </c>
      <c r="B10414" s="35">
        <v>23.0</v>
      </c>
      <c r="C10414" s="35" t="s">
        <v>129</v>
      </c>
      <c r="D10414" s="36" t="s">
        <v>107</v>
      </c>
      <c r="E10414" s="35" t="s">
        <v>173</v>
      </c>
      <c r="F10414" s="46">
        <f>IF(Cadastro_Cargas!$E$12=0,0,IF(Perfil_Area!$Z$16=0,0,MIN(Cadastro_Cargas!$E$12,MAX(Cadastro_Cargas!$F$12,Perfil_Area!$Z$16*RANDBETWEEN(85,115)/100))))</f>
        <v>0.18</v>
      </c>
    </row>
    <row r="10415" ht="15.0" customHeight="1">
      <c r="A10415" s="45">
        <v>45688.9583333333</v>
      </c>
      <c r="B10415" s="35">
        <v>23.0</v>
      </c>
      <c r="C10415" s="35" t="s">
        <v>129</v>
      </c>
      <c r="D10415" s="39" t="s">
        <v>31</v>
      </c>
      <c r="E10415" s="35" t="s">
        <v>174</v>
      </c>
      <c r="F10415" s="46">
        <f>IF(Cadastro_Cargas!$E$13=0,0,IF(Perfil_Area!$Z$4=0,0,MIN(Cadastro_Cargas!$E$13,MAX(Cadastro_Cargas!$F$13,Perfil_Area!$Z$4*RANDBETWEEN(85,115)/100))))</f>
        <v>1.1175</v>
      </c>
    </row>
    <row r="10416" ht="15.0" customHeight="1">
      <c r="A10416" s="45">
        <v>45688.9583333333</v>
      </c>
      <c r="B10416" s="35">
        <v>23.0</v>
      </c>
      <c r="C10416" s="35" t="s">
        <v>129</v>
      </c>
      <c r="D10416" s="40" t="s">
        <v>44</v>
      </c>
      <c r="E10416" s="35" t="s">
        <v>174</v>
      </c>
      <c r="F10416" s="46">
        <f>IF(Cadastro_Cargas!$E$14=0,0,IF(Perfil_Area!$Z$6=0,0,MIN(Cadastro_Cargas!$E$14,MAX(Cadastro_Cargas!$F$14,Perfil_Area!$Z$6*RANDBETWEEN(85,115)/100))))</f>
        <v>0.40188</v>
      </c>
    </row>
    <row r="10417" ht="15.0" customHeight="1">
      <c r="A10417" s="45">
        <v>45688.9583333333</v>
      </c>
      <c r="B10417" s="35">
        <v>23.0</v>
      </c>
      <c r="C10417" s="35" t="s">
        <v>129</v>
      </c>
      <c r="D10417" s="41" t="s">
        <v>56</v>
      </c>
      <c r="E10417" s="35" t="s">
        <v>174</v>
      </c>
      <c r="F10417" s="46">
        <f>IF(Cadastro_Cargas!$E$15=0,0,IF(Perfil_Area!$Z$8=0,0,MIN(Cadastro_Cargas!$E$15,MAX(Cadastro_Cargas!$F$15,Perfil_Area!$Z$8*RANDBETWEEN(85,115)/100))))</f>
        <v>0.336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7.0"/>
    <col customWidth="1" min="4" max="5" width="12.0"/>
    <col customWidth="1" min="6" max="6" width="14.0"/>
    <col customWidth="1" min="7" max="7" width="12.0"/>
    <col customWidth="1" min="8" max="8" width="14.0"/>
    <col customWidth="1" min="9" max="9" width="12.0"/>
    <col customWidth="1" min="10" max="11" width="18.0"/>
    <col customWidth="1" min="12" max="26" width="8.71"/>
  </cols>
  <sheetData>
    <row r="1" ht="23.25" customHeight="1">
      <c r="A1" s="1" t="s">
        <v>125</v>
      </c>
      <c r="B1" s="1" t="s">
        <v>123</v>
      </c>
      <c r="C1" s="1" t="s">
        <v>124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</row>
    <row r="2" ht="15.0" customHeight="1">
      <c r="A2" s="35" t="s">
        <v>128</v>
      </c>
      <c r="B2" s="45">
        <v>45658.0</v>
      </c>
      <c r="C2" s="35" t="s">
        <v>131</v>
      </c>
      <c r="D2" s="46">
        <f>SUM(Cargas!$F$2:$F$8)</f>
        <v>4.99134</v>
      </c>
      <c r="E2" s="47">
        <f>Geracao!F2+Geracao!F3</f>
        <v>1.04652</v>
      </c>
      <c r="F2" s="46">
        <f t="shared" ref="F2:F1489" si="1">D2-E2</f>
        <v>3.94482</v>
      </c>
      <c r="G2" s="48">
        <f>Tarifa!$B$2</f>
        <v>0.6813</v>
      </c>
      <c r="H2" s="49">
        <f t="shared" ref="H2:H1489" si="2">K2*G2</f>
        <v>2.687605866</v>
      </c>
      <c r="I2" s="50" t="str">
        <f>Tarifa!$C$2</f>
        <v>Fora Ponta</v>
      </c>
      <c r="J2" s="18">
        <f>IF(I2="Ponta",Cadastro_Cargas!$F$16,0)</f>
        <v>0</v>
      </c>
      <c r="K2" s="18">
        <f t="shared" ref="K2:K1489" si="3">MAX(0,D2-E2-J2)</f>
        <v>3.94482</v>
      </c>
    </row>
    <row r="3" ht="15.0" customHeight="1">
      <c r="A3" s="35" t="s">
        <v>128</v>
      </c>
      <c r="B3" s="45">
        <v>45658.0416666667</v>
      </c>
      <c r="C3" s="35" t="s">
        <v>133</v>
      </c>
      <c r="D3" s="46">
        <f>SUM(Cargas!$F$16:$F$22)</f>
        <v>4.64504</v>
      </c>
      <c r="E3" s="47">
        <f>Geracao!F6+Geracao!F7</f>
        <v>0.9471975</v>
      </c>
      <c r="F3" s="46">
        <f t="shared" si="1"/>
        <v>3.6978425</v>
      </c>
      <c r="G3" s="48">
        <f>Tarifa!$B$3</f>
        <v>0.6813</v>
      </c>
      <c r="H3" s="49">
        <f t="shared" si="2"/>
        <v>2.519340095</v>
      </c>
      <c r="I3" s="50" t="str">
        <f>Tarifa!$C$3</f>
        <v>Fora Ponta</v>
      </c>
      <c r="J3" s="18">
        <f>IF(I3="Ponta",Cadastro_Cargas!$F$16,0)</f>
        <v>0</v>
      </c>
      <c r="K3" s="18">
        <f t="shared" si="3"/>
        <v>3.6978425</v>
      </c>
    </row>
    <row r="4" ht="15.0" customHeight="1">
      <c r="A4" s="35" t="s">
        <v>128</v>
      </c>
      <c r="B4" s="45">
        <v>45658.0833333333</v>
      </c>
      <c r="C4" s="35" t="s">
        <v>134</v>
      </c>
      <c r="D4" s="46">
        <f>SUM(Cargas!$F$30:$F$36)</f>
        <v>5.23134</v>
      </c>
      <c r="E4" s="47">
        <f>Geracao!F10+Geracao!F11</f>
        <v>0.741285</v>
      </c>
      <c r="F4" s="46">
        <f t="shared" si="1"/>
        <v>4.490055</v>
      </c>
      <c r="G4" s="48">
        <f>Tarifa!$B$4</f>
        <v>0.6813</v>
      </c>
      <c r="H4" s="49">
        <f t="shared" si="2"/>
        <v>3.059074472</v>
      </c>
      <c r="I4" s="50" t="str">
        <f>Tarifa!$C$4</f>
        <v>Fora Ponta</v>
      </c>
      <c r="J4" s="18">
        <f>IF(I4="Ponta",Cadastro_Cargas!$F$16,0)</f>
        <v>0</v>
      </c>
      <c r="K4" s="18">
        <f t="shared" si="3"/>
        <v>4.490055</v>
      </c>
    </row>
    <row r="5" ht="15.0" customHeight="1">
      <c r="A5" s="35" t="s">
        <v>128</v>
      </c>
      <c r="B5" s="45">
        <v>45658.125</v>
      </c>
      <c r="C5" s="35" t="s">
        <v>135</v>
      </c>
      <c r="D5" s="46">
        <f>SUM(Cargas!$F$44:$F$50)</f>
        <v>5.24504</v>
      </c>
      <c r="E5" s="47">
        <f>Geracao!F14+Geracao!F15</f>
        <v>1.2136725</v>
      </c>
      <c r="F5" s="46">
        <f t="shared" si="1"/>
        <v>4.0313675</v>
      </c>
      <c r="G5" s="48">
        <f>Tarifa!$B$5</f>
        <v>0.6813</v>
      </c>
      <c r="H5" s="49">
        <f t="shared" si="2"/>
        <v>2.746570678</v>
      </c>
      <c r="I5" s="50" t="str">
        <f>Tarifa!$C$5</f>
        <v>Fora Ponta</v>
      </c>
      <c r="J5" s="18">
        <f>IF(I5="Ponta",Cadastro_Cargas!$F$16,0)</f>
        <v>0</v>
      </c>
      <c r="K5" s="18">
        <f t="shared" si="3"/>
        <v>4.0313675</v>
      </c>
    </row>
    <row r="6" ht="15.0" customHeight="1">
      <c r="A6" s="35" t="s">
        <v>128</v>
      </c>
      <c r="B6" s="45">
        <v>45658.1666666667</v>
      </c>
      <c r="C6" s="35" t="s">
        <v>136</v>
      </c>
      <c r="D6" s="46">
        <f>SUM(Cargas!$F$58:$F$64)</f>
        <v>5.06838</v>
      </c>
      <c r="E6" s="47">
        <f>Geracao!F18+Geracao!F19</f>
        <v>0.731595</v>
      </c>
      <c r="F6" s="46">
        <f t="shared" si="1"/>
        <v>4.336785</v>
      </c>
      <c r="G6" s="48">
        <f>Tarifa!$B$6</f>
        <v>0.6813</v>
      </c>
      <c r="H6" s="49">
        <f t="shared" si="2"/>
        <v>2.954651621</v>
      </c>
      <c r="I6" s="50" t="str">
        <f>Tarifa!$C$6</f>
        <v>Fora Ponta</v>
      </c>
      <c r="J6" s="18">
        <f>IF(I6="Ponta",Cadastro_Cargas!$F$16,0)</f>
        <v>0</v>
      </c>
      <c r="K6" s="18">
        <f t="shared" si="3"/>
        <v>4.336785</v>
      </c>
    </row>
    <row r="7" ht="15.0" customHeight="1">
      <c r="A7" s="35" t="s">
        <v>128</v>
      </c>
      <c r="B7" s="45">
        <v>45658.2083333333</v>
      </c>
      <c r="C7" s="35" t="s">
        <v>137</v>
      </c>
      <c r="D7" s="46">
        <f>SUM(Cargas!$F$72:$F$78)</f>
        <v>1.2754</v>
      </c>
      <c r="E7" s="47">
        <f>Geracao!F22+Geracao!F23</f>
        <v>0.7752</v>
      </c>
      <c r="F7" s="46">
        <f t="shared" si="1"/>
        <v>0.5002</v>
      </c>
      <c r="G7" s="48">
        <f>Tarifa!$B$7</f>
        <v>0.6813</v>
      </c>
      <c r="H7" s="49">
        <f t="shared" si="2"/>
        <v>0.34078626</v>
      </c>
      <c r="I7" s="50" t="str">
        <f>Tarifa!$C$7</f>
        <v>Fora Ponta</v>
      </c>
      <c r="J7" s="18">
        <f>IF(I7="Ponta",Cadastro_Cargas!$F$16,0)</f>
        <v>0</v>
      </c>
      <c r="K7" s="18">
        <f t="shared" si="3"/>
        <v>0.5002</v>
      </c>
    </row>
    <row r="8" ht="15.0" customHeight="1">
      <c r="A8" s="35" t="s">
        <v>128</v>
      </c>
      <c r="B8" s="45">
        <v>45658.25</v>
      </c>
      <c r="C8" s="35" t="s">
        <v>138</v>
      </c>
      <c r="D8" s="46">
        <f>SUM(Cargas!$F$86:$F$92)</f>
        <v>1.1928</v>
      </c>
      <c r="E8" s="47">
        <f>Geracao!F26+Geracao!F27</f>
        <v>1.387798864</v>
      </c>
      <c r="F8" s="46">
        <f t="shared" si="1"/>
        <v>-0.1949988636</v>
      </c>
      <c r="G8" s="48">
        <f>Tarifa!$B$8</f>
        <v>0.6813</v>
      </c>
      <c r="H8" s="49">
        <f t="shared" si="2"/>
        <v>0</v>
      </c>
      <c r="I8" s="50" t="str">
        <f>Tarifa!$C$8</f>
        <v>Fora Ponta</v>
      </c>
      <c r="J8" s="18">
        <f>IF(I8="Ponta",Cadastro_Cargas!$F$16,0)</f>
        <v>0</v>
      </c>
      <c r="K8" s="18">
        <f t="shared" si="3"/>
        <v>0</v>
      </c>
    </row>
    <row r="9" ht="15.0" customHeight="1">
      <c r="A9" s="35" t="s">
        <v>128</v>
      </c>
      <c r="B9" s="45">
        <v>45658.2916666667</v>
      </c>
      <c r="C9" s="35" t="s">
        <v>139</v>
      </c>
      <c r="D9" s="46">
        <f>SUM(Cargas!$F$100:$F$106)</f>
        <v>1.158</v>
      </c>
      <c r="E9" s="47">
        <f>Geracao!F30+Geracao!F31</f>
        <v>2.627458182</v>
      </c>
      <c r="F9" s="46">
        <f t="shared" si="1"/>
        <v>-1.469458182</v>
      </c>
      <c r="G9" s="48">
        <f>Tarifa!$B$9</f>
        <v>0.6813</v>
      </c>
      <c r="H9" s="49">
        <f t="shared" si="2"/>
        <v>0</v>
      </c>
      <c r="I9" s="50" t="str">
        <f>Tarifa!$C$9</f>
        <v>Fora Ponta</v>
      </c>
      <c r="J9" s="18">
        <f>IF(I9="Ponta",Cadastro_Cargas!$F$16,0)</f>
        <v>0</v>
      </c>
      <c r="K9" s="18">
        <f t="shared" si="3"/>
        <v>0</v>
      </c>
    </row>
    <row r="10" ht="15.0" customHeight="1">
      <c r="A10" s="35" t="s">
        <v>128</v>
      </c>
      <c r="B10" s="45">
        <v>45658.3333333333</v>
      </c>
      <c r="C10" s="35" t="s">
        <v>140</v>
      </c>
      <c r="D10" s="46">
        <f>SUM(Cargas!$F$114:$F$120)</f>
        <v>1.765</v>
      </c>
      <c r="E10" s="47">
        <f>Geracao!F34+Geracao!F35</f>
        <v>2.526153636</v>
      </c>
      <c r="F10" s="46">
        <f t="shared" si="1"/>
        <v>-0.7611536364</v>
      </c>
      <c r="G10" s="48">
        <f>Tarifa!$B$10</f>
        <v>0.6813</v>
      </c>
      <c r="H10" s="49">
        <f t="shared" si="2"/>
        <v>0</v>
      </c>
      <c r="I10" s="50" t="str">
        <f>Tarifa!$C$10</f>
        <v>Fora Ponta</v>
      </c>
      <c r="J10" s="18">
        <f>IF(I10="Ponta",Cadastro_Cargas!$F$16,0)</f>
        <v>0</v>
      </c>
      <c r="K10" s="18">
        <f t="shared" si="3"/>
        <v>0</v>
      </c>
    </row>
    <row r="11" ht="15.0" customHeight="1">
      <c r="A11" s="35" t="s">
        <v>128</v>
      </c>
      <c r="B11" s="45">
        <v>45658.375</v>
      </c>
      <c r="C11" s="35" t="s">
        <v>141</v>
      </c>
      <c r="D11" s="46">
        <f>SUM(Cargas!$F$128:$F$134)</f>
        <v>2.27024</v>
      </c>
      <c r="E11" s="47">
        <f>Geracao!F38+Geracao!F39</f>
        <v>4.547693182</v>
      </c>
      <c r="F11" s="46">
        <f t="shared" si="1"/>
        <v>-2.277453182</v>
      </c>
      <c r="G11" s="48">
        <f>Tarifa!$B$11</f>
        <v>0.6813</v>
      </c>
      <c r="H11" s="49">
        <f t="shared" si="2"/>
        <v>0</v>
      </c>
      <c r="I11" s="50" t="str">
        <f>Tarifa!$C$11</f>
        <v>Fora Ponta</v>
      </c>
      <c r="J11" s="18">
        <f>IF(I11="Ponta",Cadastro_Cargas!$F$16,0)</f>
        <v>0</v>
      </c>
      <c r="K11" s="18">
        <f t="shared" si="3"/>
        <v>0</v>
      </c>
    </row>
    <row r="12" ht="15.0" customHeight="1">
      <c r="A12" s="35" t="s">
        <v>128</v>
      </c>
      <c r="B12" s="45">
        <v>45658.4166666667</v>
      </c>
      <c r="C12" s="35" t="s">
        <v>142</v>
      </c>
      <c r="D12" s="46">
        <f>SUM(Cargas!$F$142:$F$148)</f>
        <v>2.47482</v>
      </c>
      <c r="E12" s="47">
        <f>Geracao!F42+Geracao!F43</f>
        <v>7.575744773</v>
      </c>
      <c r="F12" s="46">
        <f t="shared" si="1"/>
        <v>-5.100924773</v>
      </c>
      <c r="G12" s="48">
        <f>Tarifa!$B$12</f>
        <v>0.6813</v>
      </c>
      <c r="H12" s="49">
        <f t="shared" si="2"/>
        <v>0</v>
      </c>
      <c r="I12" s="50" t="str">
        <f>Tarifa!$C$12</f>
        <v>Fora Ponta</v>
      </c>
      <c r="J12" s="18">
        <f>IF(I12="Ponta",Cadastro_Cargas!$F$16,0)</f>
        <v>0</v>
      </c>
      <c r="K12" s="18">
        <f t="shared" si="3"/>
        <v>0</v>
      </c>
    </row>
    <row r="13" ht="15.0" customHeight="1">
      <c r="A13" s="35" t="s">
        <v>128</v>
      </c>
      <c r="B13" s="45">
        <v>45658.4583333333</v>
      </c>
      <c r="C13" s="35" t="s">
        <v>143</v>
      </c>
      <c r="D13" s="46">
        <f>SUM(Cargas!$F$156:$F$162)</f>
        <v>2.55</v>
      </c>
      <c r="E13" s="47">
        <f>Geracao!F46+Geracao!F47</f>
        <v>8.020603864</v>
      </c>
      <c r="F13" s="46">
        <f t="shared" si="1"/>
        <v>-5.470603864</v>
      </c>
      <c r="G13" s="48">
        <f>Tarifa!$B$13</f>
        <v>0.6813</v>
      </c>
      <c r="H13" s="49">
        <f t="shared" si="2"/>
        <v>0</v>
      </c>
      <c r="I13" s="50" t="str">
        <f>Tarifa!$C$13</f>
        <v>Fora Ponta</v>
      </c>
      <c r="J13" s="18">
        <f>IF(I13="Ponta",Cadastro_Cargas!$F$16,0)</f>
        <v>0</v>
      </c>
      <c r="K13" s="18">
        <f t="shared" si="3"/>
        <v>0</v>
      </c>
    </row>
    <row r="14" ht="15.0" customHeight="1">
      <c r="A14" s="35" t="s">
        <v>128</v>
      </c>
      <c r="B14" s="45">
        <v>45658.5</v>
      </c>
      <c r="C14" s="35" t="s">
        <v>144</v>
      </c>
      <c r="D14" s="46">
        <f>SUM(Cargas!$F$170:$F$176)</f>
        <v>2.574</v>
      </c>
      <c r="E14" s="47">
        <f>Geracao!F50+Geracao!F51</f>
        <v>8.374288864</v>
      </c>
      <c r="F14" s="46">
        <f t="shared" si="1"/>
        <v>-5.800288864</v>
      </c>
      <c r="G14" s="48">
        <f>Tarifa!$B$14</f>
        <v>0.6813</v>
      </c>
      <c r="H14" s="49">
        <f t="shared" si="2"/>
        <v>0</v>
      </c>
      <c r="I14" s="50" t="str">
        <f>Tarifa!$C$14</f>
        <v>Fora Ponta</v>
      </c>
      <c r="J14" s="18">
        <f>IF(I14="Ponta",Cadastro_Cargas!$F$16,0)</f>
        <v>0</v>
      </c>
      <c r="K14" s="18">
        <f t="shared" si="3"/>
        <v>0</v>
      </c>
    </row>
    <row r="15" ht="15.0" customHeight="1">
      <c r="A15" s="35" t="s">
        <v>128</v>
      </c>
      <c r="B15" s="45">
        <v>45658.5416666667</v>
      </c>
      <c r="C15" s="35" t="s">
        <v>145</v>
      </c>
      <c r="D15" s="46">
        <f>SUM(Cargas!$F$184:$F$190)</f>
        <v>2.5076</v>
      </c>
      <c r="E15" s="47">
        <f>Geracao!F54+Geracao!F55</f>
        <v>5.677899545</v>
      </c>
      <c r="F15" s="46">
        <f t="shared" si="1"/>
        <v>-3.170299545</v>
      </c>
      <c r="G15" s="48">
        <f>Tarifa!$B$15</f>
        <v>0.6813</v>
      </c>
      <c r="H15" s="49">
        <f t="shared" si="2"/>
        <v>0</v>
      </c>
      <c r="I15" s="50" t="str">
        <f>Tarifa!$C$15</f>
        <v>Fora Ponta</v>
      </c>
      <c r="J15" s="18">
        <f>IF(I15="Ponta",Cadastro_Cargas!$F$16,0)</f>
        <v>0</v>
      </c>
      <c r="K15" s="18">
        <f t="shared" si="3"/>
        <v>0</v>
      </c>
    </row>
    <row r="16" ht="15.0" customHeight="1">
      <c r="A16" s="35" t="s">
        <v>128</v>
      </c>
      <c r="B16" s="45">
        <v>45658.5833333333</v>
      </c>
      <c r="C16" s="35" t="s">
        <v>146</v>
      </c>
      <c r="D16" s="46">
        <f>SUM(Cargas!$F$198:$F$204)</f>
        <v>2.3518</v>
      </c>
      <c r="E16" s="47">
        <f>Geracao!F58+Geracao!F59</f>
        <v>7.233364773</v>
      </c>
      <c r="F16" s="46">
        <f t="shared" si="1"/>
        <v>-4.881564773</v>
      </c>
      <c r="G16" s="48">
        <f>Tarifa!$B$16</f>
        <v>0.6813</v>
      </c>
      <c r="H16" s="49">
        <f t="shared" si="2"/>
        <v>0</v>
      </c>
      <c r="I16" s="50" t="str">
        <f>Tarifa!$C$16</f>
        <v>Fora Ponta</v>
      </c>
      <c r="J16" s="18">
        <f>IF(I16="Ponta",Cadastro_Cargas!$F$16,0)</f>
        <v>0</v>
      </c>
      <c r="K16" s="18">
        <f t="shared" si="3"/>
        <v>0</v>
      </c>
    </row>
    <row r="17" ht="15.0" customHeight="1">
      <c r="A17" s="35" t="s">
        <v>128</v>
      </c>
      <c r="B17" s="45">
        <v>45658.625</v>
      </c>
      <c r="C17" s="35" t="s">
        <v>147</v>
      </c>
      <c r="D17" s="46">
        <f>SUM(Cargas!$F$212:$F$218)</f>
        <v>2.574</v>
      </c>
      <c r="E17" s="47">
        <f>Geracao!F62+Geracao!F63</f>
        <v>6.569599773</v>
      </c>
      <c r="F17" s="46">
        <f t="shared" si="1"/>
        <v>-3.995599773</v>
      </c>
      <c r="G17" s="48">
        <f>Tarifa!$B$17</f>
        <v>0.6813</v>
      </c>
      <c r="H17" s="49">
        <f t="shared" si="2"/>
        <v>0</v>
      </c>
      <c r="I17" s="50" t="str">
        <f>Tarifa!$C$17</f>
        <v>Fora Ponta</v>
      </c>
      <c r="J17" s="18">
        <f>IF(I17="Ponta",Cadastro_Cargas!$F$16,0)</f>
        <v>0</v>
      </c>
      <c r="K17" s="18">
        <f t="shared" si="3"/>
        <v>0</v>
      </c>
    </row>
    <row r="18" ht="15.0" customHeight="1">
      <c r="A18" s="35" t="s">
        <v>128</v>
      </c>
      <c r="B18" s="45">
        <v>45658.6666666667</v>
      </c>
      <c r="C18" s="35" t="s">
        <v>148</v>
      </c>
      <c r="D18" s="46">
        <f>SUM(Cargas!$F$226:$F$232)</f>
        <v>2.21438</v>
      </c>
      <c r="E18" s="47">
        <f>Geracao!F66+Geracao!F67</f>
        <v>5.902604773</v>
      </c>
      <c r="F18" s="46">
        <f t="shared" si="1"/>
        <v>-3.688224773</v>
      </c>
      <c r="G18" s="48">
        <f>Tarifa!$B$18</f>
        <v>0.6813</v>
      </c>
      <c r="H18" s="49">
        <f t="shared" si="2"/>
        <v>0</v>
      </c>
      <c r="I18" s="50" t="str">
        <f>Tarifa!$C$18</f>
        <v>Fora Ponta</v>
      </c>
      <c r="J18" s="18">
        <f>IF(I18="Ponta",Cadastro_Cargas!$F$16,0)</f>
        <v>0</v>
      </c>
      <c r="K18" s="18">
        <f t="shared" si="3"/>
        <v>0</v>
      </c>
    </row>
    <row r="19" ht="15.0" customHeight="1">
      <c r="A19" s="35" t="s">
        <v>128</v>
      </c>
      <c r="B19" s="45">
        <v>45658.7083333333</v>
      </c>
      <c r="C19" s="35" t="s">
        <v>149</v>
      </c>
      <c r="D19" s="46">
        <f>SUM(Cargas!$F$240:$F$246)</f>
        <v>1.14</v>
      </c>
      <c r="E19" s="47">
        <f>Geracao!F70+Geracao!F71</f>
        <v>3.877982045</v>
      </c>
      <c r="F19" s="46">
        <f t="shared" si="1"/>
        <v>-2.737982045</v>
      </c>
      <c r="G19" s="48">
        <f>Tarifa!$B$19</f>
        <v>0.6813</v>
      </c>
      <c r="H19" s="49">
        <f t="shared" si="2"/>
        <v>0</v>
      </c>
      <c r="I19" s="50" t="str">
        <f>Tarifa!$C$19</f>
        <v>Fora Ponta</v>
      </c>
      <c r="J19" s="18">
        <f>IF(I19="Ponta",Cadastro_Cargas!$F$16,0)</f>
        <v>0</v>
      </c>
      <c r="K19" s="18">
        <f t="shared" si="3"/>
        <v>0</v>
      </c>
    </row>
    <row r="20" ht="15.0" customHeight="1">
      <c r="A20" s="51" t="s">
        <v>128</v>
      </c>
      <c r="B20" s="52">
        <v>45658.75</v>
      </c>
      <c r="C20" s="51" t="s">
        <v>150</v>
      </c>
      <c r="D20" s="53">
        <f>SUM(Cargas!$F$254:$F$260)</f>
        <v>1.312</v>
      </c>
      <c r="E20" s="54">
        <f>Geracao!F74+Geracao!F75</f>
        <v>2.170633409</v>
      </c>
      <c r="F20" s="53">
        <f t="shared" si="1"/>
        <v>-0.8586334091</v>
      </c>
      <c r="G20" s="55">
        <f>Tarifa!$B$20</f>
        <v>1.1039</v>
      </c>
      <c r="H20" s="56">
        <f t="shared" si="2"/>
        <v>0</v>
      </c>
      <c r="I20" s="57" t="str">
        <f>Tarifa!$C$20</f>
        <v>Ponta</v>
      </c>
      <c r="J20" s="58">
        <f>IF(I20="Ponta",Cadastro_Cargas!$F$16,0)</f>
        <v>0.875</v>
      </c>
      <c r="K20" s="18">
        <f t="shared" si="3"/>
        <v>0</v>
      </c>
    </row>
    <row r="21" ht="15.0" customHeight="1">
      <c r="A21" s="51" t="s">
        <v>128</v>
      </c>
      <c r="B21" s="52">
        <v>45658.7916666667</v>
      </c>
      <c r="C21" s="51" t="s">
        <v>152</v>
      </c>
      <c r="D21" s="53">
        <f>SUM(Cargas!$F$268:$F$274)</f>
        <v>1.316</v>
      </c>
      <c r="E21" s="54">
        <f>Geracao!F78+Geracao!F79</f>
        <v>0.64923</v>
      </c>
      <c r="F21" s="53">
        <f t="shared" si="1"/>
        <v>0.66677</v>
      </c>
      <c r="G21" s="55">
        <f>Tarifa!$B$21</f>
        <v>1.1039</v>
      </c>
      <c r="H21" s="56">
        <f t="shared" si="2"/>
        <v>0</v>
      </c>
      <c r="I21" s="57" t="str">
        <f>Tarifa!$C$21</f>
        <v>Ponta</v>
      </c>
      <c r="J21" s="58">
        <f>IF(I21="Ponta",Cadastro_Cargas!$F$16,0)</f>
        <v>0.875</v>
      </c>
      <c r="K21" s="18">
        <f t="shared" si="3"/>
        <v>0</v>
      </c>
    </row>
    <row r="22" ht="15.0" customHeight="1">
      <c r="A22" s="51" t="s">
        <v>128</v>
      </c>
      <c r="B22" s="52">
        <v>45658.8333333333</v>
      </c>
      <c r="C22" s="51" t="s">
        <v>153</v>
      </c>
      <c r="D22" s="53">
        <f>SUM(Cargas!$F$282:$F$288)</f>
        <v>4.84174</v>
      </c>
      <c r="E22" s="54">
        <f>Geracao!F82+Geracao!F83</f>
        <v>0.663765</v>
      </c>
      <c r="F22" s="53">
        <f t="shared" si="1"/>
        <v>4.177975</v>
      </c>
      <c r="G22" s="55">
        <f>Tarifa!$B$22</f>
        <v>1.1039</v>
      </c>
      <c r="H22" s="56">
        <f t="shared" si="2"/>
        <v>3.646154103</v>
      </c>
      <c r="I22" s="57" t="str">
        <f>Tarifa!$C$22</f>
        <v>Ponta</v>
      </c>
      <c r="J22" s="58">
        <f>IF(I22="Ponta",Cadastro_Cargas!$F$16,0)</f>
        <v>0.875</v>
      </c>
      <c r="K22" s="18">
        <f t="shared" si="3"/>
        <v>3.302975</v>
      </c>
    </row>
    <row r="23" ht="15.0" customHeight="1">
      <c r="A23" s="35" t="s">
        <v>128</v>
      </c>
      <c r="B23" s="45">
        <v>45658.875</v>
      </c>
      <c r="C23" s="35" t="s">
        <v>154</v>
      </c>
      <c r="D23" s="46">
        <f>SUM(Cargas!$F$296:$F$302)</f>
        <v>4.74178</v>
      </c>
      <c r="E23" s="47">
        <f>Geracao!F86+Geracao!F87</f>
        <v>0.7533975</v>
      </c>
      <c r="F23" s="46">
        <f t="shared" si="1"/>
        <v>3.9883825</v>
      </c>
      <c r="G23" s="48">
        <f>Tarifa!$B$23</f>
        <v>0.6813</v>
      </c>
      <c r="H23" s="49">
        <f t="shared" si="2"/>
        <v>2.717284997</v>
      </c>
      <c r="I23" s="50" t="str">
        <f>Tarifa!$C$23</f>
        <v>Fora Ponta</v>
      </c>
      <c r="J23" s="18">
        <f>IF(I23="Ponta",Cadastro_Cargas!$F$16,0)</f>
        <v>0</v>
      </c>
      <c r="K23" s="18">
        <f t="shared" si="3"/>
        <v>3.9883825</v>
      </c>
    </row>
    <row r="24" ht="15.0" customHeight="1">
      <c r="A24" s="35" t="s">
        <v>128</v>
      </c>
      <c r="B24" s="45">
        <v>45658.9166666667</v>
      </c>
      <c r="C24" s="35" t="s">
        <v>155</v>
      </c>
      <c r="D24" s="46">
        <f>SUM(Cargas!$F$310:$F$316)</f>
        <v>4.87682</v>
      </c>
      <c r="E24" s="47">
        <f>Geracao!F90+Geracao!F91</f>
        <v>0.7340175</v>
      </c>
      <c r="F24" s="46">
        <f t="shared" si="1"/>
        <v>4.1428025</v>
      </c>
      <c r="G24" s="48">
        <f>Tarifa!$B$24</f>
        <v>0.6813</v>
      </c>
      <c r="H24" s="49">
        <f t="shared" si="2"/>
        <v>2.822491343</v>
      </c>
      <c r="I24" s="50" t="str">
        <f>Tarifa!$C$24</f>
        <v>Fora Ponta</v>
      </c>
      <c r="J24" s="18">
        <f>IF(I24="Ponta",Cadastro_Cargas!$F$16,0)</f>
        <v>0</v>
      </c>
      <c r="K24" s="18">
        <f t="shared" si="3"/>
        <v>4.1428025</v>
      </c>
    </row>
    <row r="25" ht="15.0" customHeight="1">
      <c r="A25" s="35" t="s">
        <v>128</v>
      </c>
      <c r="B25" s="45">
        <v>45658.9583333333</v>
      </c>
      <c r="C25" s="35" t="s">
        <v>156</v>
      </c>
      <c r="D25" s="46">
        <f>SUM(Cargas!$F$324:$F$330)</f>
        <v>5.27488</v>
      </c>
      <c r="E25" s="47">
        <f>Geracao!F94+Geracao!F95</f>
        <v>0.8987475</v>
      </c>
      <c r="F25" s="46">
        <f t="shared" si="1"/>
        <v>4.3761325</v>
      </c>
      <c r="G25" s="48">
        <f>Tarifa!$B$25</f>
        <v>0.6813</v>
      </c>
      <c r="H25" s="49">
        <f t="shared" si="2"/>
        <v>2.981459072</v>
      </c>
      <c r="I25" s="50" t="str">
        <f>Tarifa!$C$25</f>
        <v>Fora Ponta</v>
      </c>
      <c r="J25" s="18">
        <f>IF(I25="Ponta",Cadastro_Cargas!$F$16,0)</f>
        <v>0</v>
      </c>
      <c r="K25" s="18">
        <f t="shared" si="3"/>
        <v>4.3761325</v>
      </c>
    </row>
    <row r="26" ht="15.0" customHeight="1">
      <c r="A26" s="35" t="s">
        <v>128</v>
      </c>
      <c r="B26" s="45">
        <v>45659.0</v>
      </c>
      <c r="C26" s="35" t="s">
        <v>131</v>
      </c>
      <c r="D26" s="46">
        <f>SUM(Cargas!$F$338:$F$344)</f>
        <v>5.23372</v>
      </c>
      <c r="E26" s="47">
        <f>Geracao!F98+Geracao!F99</f>
        <v>1.303305</v>
      </c>
      <c r="F26" s="46">
        <f t="shared" si="1"/>
        <v>3.930415</v>
      </c>
      <c r="G26" s="48">
        <f>Tarifa!$B$2</f>
        <v>0.6813</v>
      </c>
      <c r="H26" s="49">
        <f t="shared" si="2"/>
        <v>2.67779174</v>
      </c>
      <c r="I26" s="50" t="str">
        <f>Tarifa!$C$2</f>
        <v>Fora Ponta</v>
      </c>
      <c r="J26" s="18">
        <f>IF(I26="Ponta",Cadastro_Cargas!$F$16,0)</f>
        <v>0</v>
      </c>
      <c r="K26" s="18">
        <f t="shared" si="3"/>
        <v>3.930415</v>
      </c>
    </row>
    <row r="27" ht="15.0" customHeight="1">
      <c r="A27" s="35" t="s">
        <v>128</v>
      </c>
      <c r="B27" s="45">
        <v>45659.0416666667</v>
      </c>
      <c r="C27" s="35" t="s">
        <v>133</v>
      </c>
      <c r="D27" s="46">
        <f>SUM(Cargas!$F$352:$F$358)</f>
        <v>4.77022</v>
      </c>
      <c r="E27" s="47">
        <f>Geracao!F102+Geracao!F103</f>
        <v>1.0683225</v>
      </c>
      <c r="F27" s="46">
        <f t="shared" si="1"/>
        <v>3.7018975</v>
      </c>
      <c r="G27" s="48">
        <f>Tarifa!$B$3</f>
        <v>0.6813</v>
      </c>
      <c r="H27" s="49">
        <f t="shared" si="2"/>
        <v>2.522102767</v>
      </c>
      <c r="I27" s="50" t="str">
        <f>Tarifa!$C$3</f>
        <v>Fora Ponta</v>
      </c>
      <c r="J27" s="18">
        <f>IF(I27="Ponta",Cadastro_Cargas!$F$16,0)</f>
        <v>0</v>
      </c>
      <c r="K27" s="18">
        <f t="shared" si="3"/>
        <v>3.7018975</v>
      </c>
    </row>
    <row r="28" ht="15.0" customHeight="1">
      <c r="A28" s="35" t="s">
        <v>128</v>
      </c>
      <c r="B28" s="45">
        <v>45659.0833333333</v>
      </c>
      <c r="C28" s="35" t="s">
        <v>134</v>
      </c>
      <c r="D28" s="46">
        <f>SUM(Cargas!$F$366:$F$372)</f>
        <v>5.24426</v>
      </c>
      <c r="E28" s="47">
        <f>Geracao!F106+Geracao!F107</f>
        <v>0.789735</v>
      </c>
      <c r="F28" s="46">
        <f t="shared" si="1"/>
        <v>4.454525</v>
      </c>
      <c r="G28" s="48">
        <f>Tarifa!$B$4</f>
        <v>0.6813</v>
      </c>
      <c r="H28" s="49">
        <f t="shared" si="2"/>
        <v>3.034867883</v>
      </c>
      <c r="I28" s="50" t="str">
        <f>Tarifa!$C$4</f>
        <v>Fora Ponta</v>
      </c>
      <c r="J28" s="18">
        <f>IF(I28="Ponta",Cadastro_Cargas!$F$16,0)</f>
        <v>0</v>
      </c>
      <c r="K28" s="18">
        <f t="shared" si="3"/>
        <v>4.454525</v>
      </c>
    </row>
    <row r="29" ht="15.0" customHeight="1">
      <c r="A29" s="35" t="s">
        <v>128</v>
      </c>
      <c r="B29" s="45">
        <v>45659.125</v>
      </c>
      <c r="C29" s="35" t="s">
        <v>135</v>
      </c>
      <c r="D29" s="46">
        <f>SUM(Cargas!$F$380:$F$386)</f>
        <v>5.2881</v>
      </c>
      <c r="E29" s="47">
        <f>Geracao!F110+Geracao!F111</f>
        <v>0.770355</v>
      </c>
      <c r="F29" s="46">
        <f t="shared" si="1"/>
        <v>4.517745</v>
      </c>
      <c r="G29" s="48">
        <f>Tarifa!$B$5</f>
        <v>0.6813</v>
      </c>
      <c r="H29" s="49">
        <f t="shared" si="2"/>
        <v>3.077939669</v>
      </c>
      <c r="I29" s="50" t="str">
        <f>Tarifa!$C$5</f>
        <v>Fora Ponta</v>
      </c>
      <c r="J29" s="18">
        <f>IF(I29="Ponta",Cadastro_Cargas!$F$16,0)</f>
        <v>0</v>
      </c>
      <c r="K29" s="18">
        <f t="shared" si="3"/>
        <v>4.517745</v>
      </c>
    </row>
    <row r="30" ht="15.0" customHeight="1">
      <c r="A30" s="35" t="s">
        <v>128</v>
      </c>
      <c r="B30" s="45">
        <v>45659.1666666667</v>
      </c>
      <c r="C30" s="35" t="s">
        <v>136</v>
      </c>
      <c r="D30" s="46">
        <f>SUM(Cargas!$F$394:$F$400)</f>
        <v>5.25898</v>
      </c>
      <c r="E30" s="47">
        <f>Geracao!F114+Geracao!F115</f>
        <v>1.3687125</v>
      </c>
      <c r="F30" s="46">
        <f t="shared" si="1"/>
        <v>3.8902675</v>
      </c>
      <c r="G30" s="48">
        <f>Tarifa!$B$6</f>
        <v>0.6813</v>
      </c>
      <c r="H30" s="49">
        <f t="shared" si="2"/>
        <v>2.650439248</v>
      </c>
      <c r="I30" s="50" t="str">
        <f>Tarifa!$C$6</f>
        <v>Fora Ponta</v>
      </c>
      <c r="J30" s="18">
        <f>IF(I30="Ponta",Cadastro_Cargas!$F$16,0)</f>
        <v>0</v>
      </c>
      <c r="K30" s="18">
        <f t="shared" si="3"/>
        <v>3.8902675</v>
      </c>
    </row>
    <row r="31" ht="15.0" customHeight="1">
      <c r="A31" s="35" t="s">
        <v>128</v>
      </c>
      <c r="B31" s="45">
        <v>45659.2083333333</v>
      </c>
      <c r="C31" s="35" t="s">
        <v>137</v>
      </c>
      <c r="D31" s="46">
        <f>SUM(Cargas!$F$408:$F$414)</f>
        <v>1.2694</v>
      </c>
      <c r="E31" s="47">
        <f>Geracao!F118+Geracao!F119</f>
        <v>0.7776225</v>
      </c>
      <c r="F31" s="46">
        <f t="shared" si="1"/>
        <v>0.4917775</v>
      </c>
      <c r="G31" s="48">
        <f>Tarifa!$B$7</f>
        <v>0.6813</v>
      </c>
      <c r="H31" s="49">
        <f t="shared" si="2"/>
        <v>0.3350480108</v>
      </c>
      <c r="I31" s="50" t="str">
        <f>Tarifa!$C$7</f>
        <v>Fora Ponta</v>
      </c>
      <c r="J31" s="18">
        <f>IF(I31="Ponta",Cadastro_Cargas!$F$16,0)</f>
        <v>0</v>
      </c>
      <c r="K31" s="18">
        <f t="shared" si="3"/>
        <v>0.4917775</v>
      </c>
    </row>
    <row r="32" ht="15.0" customHeight="1">
      <c r="A32" s="35" t="s">
        <v>128</v>
      </c>
      <c r="B32" s="45">
        <v>45659.25</v>
      </c>
      <c r="C32" s="35" t="s">
        <v>138</v>
      </c>
      <c r="D32" s="46">
        <f>SUM(Cargas!$F$422:$F$428)</f>
        <v>1.2048</v>
      </c>
      <c r="E32" s="47">
        <f>Geracao!F122+Geracao!F123</f>
        <v>2.159548636</v>
      </c>
      <c r="F32" s="46">
        <f t="shared" si="1"/>
        <v>-0.9547486364</v>
      </c>
      <c r="G32" s="48">
        <f>Tarifa!$B$8</f>
        <v>0.6813</v>
      </c>
      <c r="H32" s="49">
        <f t="shared" si="2"/>
        <v>0</v>
      </c>
      <c r="I32" s="50" t="str">
        <f>Tarifa!$C$8</f>
        <v>Fora Ponta</v>
      </c>
      <c r="J32" s="18">
        <f>IF(I32="Ponta",Cadastro_Cargas!$F$16,0)</f>
        <v>0</v>
      </c>
      <c r="K32" s="18">
        <f t="shared" si="3"/>
        <v>0</v>
      </c>
    </row>
    <row r="33" ht="15.0" customHeight="1">
      <c r="A33" s="35" t="s">
        <v>128</v>
      </c>
      <c r="B33" s="45">
        <v>45659.2916666667</v>
      </c>
      <c r="C33" s="35" t="s">
        <v>139</v>
      </c>
      <c r="D33" s="46">
        <f>SUM(Cargas!$F$436:$F$442)</f>
        <v>1.205</v>
      </c>
      <c r="E33" s="47">
        <f>Geracao!F126+Geracao!F127</f>
        <v>1.128664773</v>
      </c>
      <c r="F33" s="46">
        <f t="shared" si="1"/>
        <v>0.07633522727</v>
      </c>
      <c r="G33" s="48">
        <f>Tarifa!$B$9</f>
        <v>0.6813</v>
      </c>
      <c r="H33" s="49">
        <f t="shared" si="2"/>
        <v>0.05200719034</v>
      </c>
      <c r="I33" s="50" t="str">
        <f>Tarifa!$C$9</f>
        <v>Fora Ponta</v>
      </c>
      <c r="J33" s="18">
        <f>IF(I33="Ponta",Cadastro_Cargas!$F$16,0)</f>
        <v>0</v>
      </c>
      <c r="K33" s="18">
        <f t="shared" si="3"/>
        <v>0.07633522727</v>
      </c>
    </row>
    <row r="34" ht="15.0" customHeight="1">
      <c r="A34" s="35" t="s">
        <v>128</v>
      </c>
      <c r="B34" s="45">
        <v>45659.3333333333</v>
      </c>
      <c r="C34" s="35" t="s">
        <v>140</v>
      </c>
      <c r="D34" s="46">
        <f>SUM(Cargas!$F$450:$F$456)</f>
        <v>1.773</v>
      </c>
      <c r="E34" s="47">
        <f>Geracao!F130+Geracao!F131</f>
        <v>3.190285682</v>
      </c>
      <c r="F34" s="46">
        <f t="shared" si="1"/>
        <v>-1.417285682</v>
      </c>
      <c r="G34" s="48">
        <f>Tarifa!$B$10</f>
        <v>0.6813</v>
      </c>
      <c r="H34" s="49">
        <f t="shared" si="2"/>
        <v>0</v>
      </c>
      <c r="I34" s="50" t="str">
        <f>Tarifa!$C$10</f>
        <v>Fora Ponta</v>
      </c>
      <c r="J34" s="18">
        <f>IF(I34="Ponta",Cadastro_Cargas!$F$16,0)</f>
        <v>0</v>
      </c>
      <c r="K34" s="18">
        <f t="shared" si="3"/>
        <v>0</v>
      </c>
    </row>
    <row r="35" ht="15.0" customHeight="1">
      <c r="A35" s="35" t="s">
        <v>128</v>
      </c>
      <c r="B35" s="45">
        <v>45659.375</v>
      </c>
      <c r="C35" s="35" t="s">
        <v>141</v>
      </c>
      <c r="D35" s="46">
        <f>SUM(Cargas!$F$464:$F$470)</f>
        <v>2.4191</v>
      </c>
      <c r="E35" s="47">
        <f>Geracao!F134+Geracao!F135</f>
        <v>6.59566</v>
      </c>
      <c r="F35" s="46">
        <f t="shared" si="1"/>
        <v>-4.17656</v>
      </c>
      <c r="G35" s="48">
        <f>Tarifa!$B$11</f>
        <v>0.6813</v>
      </c>
      <c r="H35" s="49">
        <f t="shared" si="2"/>
        <v>0</v>
      </c>
      <c r="I35" s="50" t="str">
        <f>Tarifa!$C$11</f>
        <v>Fora Ponta</v>
      </c>
      <c r="J35" s="18">
        <f>IF(I35="Ponta",Cadastro_Cargas!$F$16,0)</f>
        <v>0</v>
      </c>
      <c r="K35" s="18">
        <f t="shared" si="3"/>
        <v>0</v>
      </c>
    </row>
    <row r="36" ht="15.0" customHeight="1">
      <c r="A36" s="35" t="s">
        <v>128</v>
      </c>
      <c r="B36" s="45">
        <v>45659.4166666667</v>
      </c>
      <c r="C36" s="35" t="s">
        <v>142</v>
      </c>
      <c r="D36" s="46">
        <f>SUM(Cargas!$F$478:$F$484)</f>
        <v>2.52962</v>
      </c>
      <c r="E36" s="47">
        <f>Geracao!F138+Geracao!F139</f>
        <v>5.238839773</v>
      </c>
      <c r="F36" s="46">
        <f t="shared" si="1"/>
        <v>-2.709219773</v>
      </c>
      <c r="G36" s="48">
        <f>Tarifa!$B$12</f>
        <v>0.6813</v>
      </c>
      <c r="H36" s="49">
        <f t="shared" si="2"/>
        <v>0</v>
      </c>
      <c r="I36" s="50" t="str">
        <f>Tarifa!$C$12</f>
        <v>Fora Ponta</v>
      </c>
      <c r="J36" s="18">
        <f>IF(I36="Ponta",Cadastro_Cargas!$F$16,0)</f>
        <v>0</v>
      </c>
      <c r="K36" s="18">
        <f t="shared" si="3"/>
        <v>0</v>
      </c>
    </row>
    <row r="37" ht="15.0" customHeight="1">
      <c r="A37" s="35" t="s">
        <v>128</v>
      </c>
      <c r="B37" s="45">
        <v>45659.4583333333</v>
      </c>
      <c r="C37" s="35" t="s">
        <v>143</v>
      </c>
      <c r="D37" s="46">
        <f>SUM(Cargas!$F$492:$F$498)</f>
        <v>2.556</v>
      </c>
      <c r="E37" s="47">
        <f>Geracao!F142+Geracao!F143</f>
        <v>2.410093864</v>
      </c>
      <c r="F37" s="46">
        <f t="shared" si="1"/>
        <v>0.1459061364</v>
      </c>
      <c r="G37" s="48">
        <f>Tarifa!$B$13</f>
        <v>0.6813</v>
      </c>
      <c r="H37" s="49">
        <f t="shared" si="2"/>
        <v>0.0994058507</v>
      </c>
      <c r="I37" s="50" t="str">
        <f>Tarifa!$C$13</f>
        <v>Fora Ponta</v>
      </c>
      <c r="J37" s="18">
        <f>IF(I37="Ponta",Cadastro_Cargas!$F$16,0)</f>
        <v>0</v>
      </c>
      <c r="K37" s="18">
        <f t="shared" si="3"/>
        <v>0.1459061364</v>
      </c>
    </row>
    <row r="38" ht="15.0" customHeight="1">
      <c r="A38" s="35" t="s">
        <v>128</v>
      </c>
      <c r="B38" s="45">
        <v>45659.5</v>
      </c>
      <c r="C38" s="35" t="s">
        <v>144</v>
      </c>
      <c r="D38" s="46">
        <f>SUM(Cargas!$F$506:$F$512)</f>
        <v>2.574</v>
      </c>
      <c r="E38" s="47">
        <f>Geracao!F146+Geracao!F147</f>
        <v>8.425968864</v>
      </c>
      <c r="F38" s="46">
        <f t="shared" si="1"/>
        <v>-5.851968864</v>
      </c>
      <c r="G38" s="48">
        <f>Tarifa!$B$14</f>
        <v>0.6813</v>
      </c>
      <c r="H38" s="49">
        <f t="shared" si="2"/>
        <v>0</v>
      </c>
      <c r="I38" s="50" t="str">
        <f>Tarifa!$C$14</f>
        <v>Fora Ponta</v>
      </c>
      <c r="J38" s="18">
        <f>IF(I38="Ponta",Cadastro_Cargas!$F$16,0)</f>
        <v>0</v>
      </c>
      <c r="K38" s="18">
        <f t="shared" si="3"/>
        <v>0</v>
      </c>
    </row>
    <row r="39" ht="15.0" customHeight="1">
      <c r="A39" s="35" t="s">
        <v>128</v>
      </c>
      <c r="B39" s="45">
        <v>45659.5416666667</v>
      </c>
      <c r="C39" s="35" t="s">
        <v>145</v>
      </c>
      <c r="D39" s="46">
        <f>SUM(Cargas!$F$520:$F$526)</f>
        <v>2.4408</v>
      </c>
      <c r="E39" s="47">
        <f>Geracao!F150+Geracao!F151</f>
        <v>8.392200682</v>
      </c>
      <c r="F39" s="46">
        <f t="shared" si="1"/>
        <v>-5.951400682</v>
      </c>
      <c r="G39" s="48">
        <f>Tarifa!$B$15</f>
        <v>0.6813</v>
      </c>
      <c r="H39" s="49">
        <f t="shared" si="2"/>
        <v>0</v>
      </c>
      <c r="I39" s="50" t="str">
        <f>Tarifa!$C$15</f>
        <v>Fora Ponta</v>
      </c>
      <c r="J39" s="18">
        <f>IF(I39="Ponta",Cadastro_Cargas!$F$16,0)</f>
        <v>0</v>
      </c>
      <c r="K39" s="18">
        <f t="shared" si="3"/>
        <v>0</v>
      </c>
    </row>
    <row r="40" ht="15.0" customHeight="1">
      <c r="A40" s="35" t="s">
        <v>128</v>
      </c>
      <c r="B40" s="45">
        <v>45659.5833333333</v>
      </c>
      <c r="C40" s="35" t="s">
        <v>146</v>
      </c>
      <c r="D40" s="46">
        <f>SUM(Cargas!$F$534:$F$540)</f>
        <v>2.56</v>
      </c>
      <c r="E40" s="47">
        <f>Geracao!F154+Geracao!F155</f>
        <v>2.309596818</v>
      </c>
      <c r="F40" s="46">
        <f t="shared" si="1"/>
        <v>0.2504031818</v>
      </c>
      <c r="G40" s="48">
        <f>Tarifa!$B$16</f>
        <v>0.6813</v>
      </c>
      <c r="H40" s="49">
        <f t="shared" si="2"/>
        <v>0.1705996878</v>
      </c>
      <c r="I40" s="50" t="str">
        <f>Tarifa!$C$16</f>
        <v>Fora Ponta</v>
      </c>
      <c r="J40" s="18">
        <f>IF(I40="Ponta",Cadastro_Cargas!$F$16,0)</f>
        <v>0</v>
      </c>
      <c r="K40" s="18">
        <f t="shared" si="3"/>
        <v>0.2504031818</v>
      </c>
    </row>
    <row r="41" ht="15.0" customHeight="1">
      <c r="A41" s="35" t="s">
        <v>128</v>
      </c>
      <c r="B41" s="45">
        <v>45659.625</v>
      </c>
      <c r="C41" s="35" t="s">
        <v>147</v>
      </c>
      <c r="D41" s="46">
        <f>SUM(Cargas!$F$548:$F$554)</f>
        <v>2.5538</v>
      </c>
      <c r="E41" s="47">
        <f>Geracao!F158+Geracao!F159</f>
        <v>6.575105455</v>
      </c>
      <c r="F41" s="46">
        <f t="shared" si="1"/>
        <v>-4.021305455</v>
      </c>
      <c r="G41" s="48">
        <f>Tarifa!$B$17</f>
        <v>0.6813</v>
      </c>
      <c r="H41" s="49">
        <f t="shared" si="2"/>
        <v>0</v>
      </c>
      <c r="I41" s="50" t="str">
        <f>Tarifa!$C$17</f>
        <v>Fora Ponta</v>
      </c>
      <c r="J41" s="18">
        <f>IF(I41="Ponta",Cadastro_Cargas!$F$16,0)</f>
        <v>0</v>
      </c>
      <c r="K41" s="18">
        <f t="shared" si="3"/>
        <v>0</v>
      </c>
    </row>
    <row r="42" ht="15.0" customHeight="1">
      <c r="A42" s="35" t="s">
        <v>128</v>
      </c>
      <c r="B42" s="45">
        <v>45659.6666666667</v>
      </c>
      <c r="C42" s="35" t="s">
        <v>148</v>
      </c>
      <c r="D42" s="46">
        <f>SUM(Cargas!$F$562:$F$568)</f>
        <v>2.5017</v>
      </c>
      <c r="E42" s="47">
        <f>Geracao!F162+Geracao!F163</f>
        <v>5.824130455</v>
      </c>
      <c r="F42" s="46">
        <f t="shared" si="1"/>
        <v>-3.322430455</v>
      </c>
      <c r="G42" s="48">
        <f>Tarifa!$B$18</f>
        <v>0.6813</v>
      </c>
      <c r="H42" s="49">
        <f t="shared" si="2"/>
        <v>0</v>
      </c>
      <c r="I42" s="50" t="str">
        <f>Tarifa!$C$18</f>
        <v>Fora Ponta</v>
      </c>
      <c r="J42" s="18">
        <f>IF(I42="Ponta",Cadastro_Cargas!$F$16,0)</f>
        <v>0</v>
      </c>
      <c r="K42" s="18">
        <f t="shared" si="3"/>
        <v>0</v>
      </c>
    </row>
    <row r="43" ht="15.0" customHeight="1">
      <c r="A43" s="35" t="s">
        <v>128</v>
      </c>
      <c r="B43" s="45">
        <v>45659.7083333333</v>
      </c>
      <c r="C43" s="35" t="s">
        <v>149</v>
      </c>
      <c r="D43" s="46">
        <f>SUM(Cargas!$F$576:$F$582)</f>
        <v>1.1436</v>
      </c>
      <c r="E43" s="47">
        <f>Geracao!F166+Geracao!F167</f>
        <v>2.464636818</v>
      </c>
      <c r="F43" s="46">
        <f t="shared" si="1"/>
        <v>-1.321036818</v>
      </c>
      <c r="G43" s="48">
        <f>Tarifa!$B$19</f>
        <v>0.6813</v>
      </c>
      <c r="H43" s="49">
        <f t="shared" si="2"/>
        <v>0</v>
      </c>
      <c r="I43" s="50" t="str">
        <f>Tarifa!$C$19</f>
        <v>Fora Ponta</v>
      </c>
      <c r="J43" s="18">
        <f>IF(I43="Ponta",Cadastro_Cargas!$F$16,0)</f>
        <v>0</v>
      </c>
      <c r="K43" s="18">
        <f t="shared" si="3"/>
        <v>0</v>
      </c>
    </row>
    <row r="44" ht="15.0" customHeight="1">
      <c r="A44" s="51" t="s">
        <v>128</v>
      </c>
      <c r="B44" s="52">
        <v>45659.75</v>
      </c>
      <c r="C44" s="51" t="s">
        <v>150</v>
      </c>
      <c r="D44" s="53">
        <f>SUM(Cargas!$F$590:$F$596)</f>
        <v>1.316</v>
      </c>
      <c r="E44" s="54">
        <f>Geracao!F170+Geracao!F171</f>
        <v>1.987918182</v>
      </c>
      <c r="F44" s="53">
        <f t="shared" si="1"/>
        <v>-0.6719181818</v>
      </c>
      <c r="G44" s="55">
        <f>Tarifa!$B$20</f>
        <v>1.1039</v>
      </c>
      <c r="H44" s="56">
        <f t="shared" si="2"/>
        <v>0</v>
      </c>
      <c r="I44" s="57" t="str">
        <f>Tarifa!$C$20</f>
        <v>Ponta</v>
      </c>
      <c r="J44" s="58">
        <f>IF(I44="Ponta",Cadastro_Cargas!$F$16,0)</f>
        <v>0.875</v>
      </c>
      <c r="K44" s="18">
        <f t="shared" si="3"/>
        <v>0</v>
      </c>
    </row>
    <row r="45" ht="15.0" customHeight="1">
      <c r="A45" s="51" t="s">
        <v>128</v>
      </c>
      <c r="B45" s="52">
        <v>45659.7916666667</v>
      </c>
      <c r="C45" s="51" t="s">
        <v>152</v>
      </c>
      <c r="D45" s="53">
        <f>SUM(Cargas!$F$604:$F$610)</f>
        <v>1.336</v>
      </c>
      <c r="E45" s="54">
        <f>Geracao!F174+Geracao!F175</f>
        <v>0.5886675</v>
      </c>
      <c r="F45" s="53">
        <f t="shared" si="1"/>
        <v>0.7473325</v>
      </c>
      <c r="G45" s="55">
        <f>Tarifa!$B$21</f>
        <v>1.1039</v>
      </c>
      <c r="H45" s="56">
        <f t="shared" si="2"/>
        <v>0</v>
      </c>
      <c r="I45" s="57" t="str">
        <f>Tarifa!$C$21</f>
        <v>Ponta</v>
      </c>
      <c r="J45" s="58">
        <f>IF(I45="Ponta",Cadastro_Cargas!$F$16,0)</f>
        <v>0.875</v>
      </c>
      <c r="K45" s="18">
        <f t="shared" si="3"/>
        <v>0</v>
      </c>
    </row>
    <row r="46" ht="15.0" customHeight="1">
      <c r="A46" s="51" t="s">
        <v>128</v>
      </c>
      <c r="B46" s="52">
        <v>45659.8333333333</v>
      </c>
      <c r="C46" s="51" t="s">
        <v>153</v>
      </c>
      <c r="D46" s="53">
        <f>SUM(Cargas!$F$618:$F$624)</f>
        <v>5.23632</v>
      </c>
      <c r="E46" s="54">
        <f>Geracao!F178+Geracao!F179</f>
        <v>1.012605</v>
      </c>
      <c r="F46" s="53">
        <f t="shared" si="1"/>
        <v>4.223715</v>
      </c>
      <c r="G46" s="55">
        <f>Tarifa!$B$22</f>
        <v>1.1039</v>
      </c>
      <c r="H46" s="56">
        <f t="shared" si="2"/>
        <v>3.696646489</v>
      </c>
      <c r="I46" s="57" t="str">
        <f>Tarifa!$C$22</f>
        <v>Ponta</v>
      </c>
      <c r="J46" s="58">
        <f>IF(I46="Ponta",Cadastro_Cargas!$F$16,0)</f>
        <v>0.875</v>
      </c>
      <c r="K46" s="18">
        <f t="shared" si="3"/>
        <v>3.348715</v>
      </c>
    </row>
    <row r="47" ht="15.0" customHeight="1">
      <c r="A47" s="35" t="s">
        <v>128</v>
      </c>
      <c r="B47" s="45">
        <v>45659.875</v>
      </c>
      <c r="C47" s="35" t="s">
        <v>154</v>
      </c>
      <c r="D47" s="46">
        <f>SUM(Cargas!$F$632:$F$638)</f>
        <v>5.26696</v>
      </c>
      <c r="E47" s="47">
        <f>Geracao!F182+Geracao!F183</f>
        <v>1.0925475</v>
      </c>
      <c r="F47" s="46">
        <f t="shared" si="1"/>
        <v>4.1744125</v>
      </c>
      <c r="G47" s="48">
        <f>Tarifa!$B$23</f>
        <v>0.6813</v>
      </c>
      <c r="H47" s="49">
        <f t="shared" si="2"/>
        <v>2.844027236</v>
      </c>
      <c r="I47" s="50" t="str">
        <f>Tarifa!$C$23</f>
        <v>Fora Ponta</v>
      </c>
      <c r="J47" s="18">
        <f>IF(I47="Ponta",Cadastro_Cargas!$F$16,0)</f>
        <v>0</v>
      </c>
      <c r="K47" s="18">
        <f t="shared" si="3"/>
        <v>4.1744125</v>
      </c>
    </row>
    <row r="48" ht="15.0" customHeight="1">
      <c r="A48" s="35" t="s">
        <v>128</v>
      </c>
      <c r="B48" s="45">
        <v>45659.9166666667</v>
      </c>
      <c r="C48" s="35" t="s">
        <v>155</v>
      </c>
      <c r="D48" s="46">
        <f>SUM(Cargas!$F$646:$F$652)</f>
        <v>5.27518</v>
      </c>
      <c r="E48" s="47">
        <f>Geracao!F186+Geracao!F187</f>
        <v>0.770355</v>
      </c>
      <c r="F48" s="46">
        <f t="shared" si="1"/>
        <v>4.504825</v>
      </c>
      <c r="G48" s="48">
        <f>Tarifa!$B$24</f>
        <v>0.6813</v>
      </c>
      <c r="H48" s="49">
        <f t="shared" si="2"/>
        <v>3.069137273</v>
      </c>
      <c r="I48" s="50" t="str">
        <f>Tarifa!$C$24</f>
        <v>Fora Ponta</v>
      </c>
      <c r="J48" s="18">
        <f>IF(I48="Ponta",Cadastro_Cargas!$F$16,0)</f>
        <v>0</v>
      </c>
      <c r="K48" s="18">
        <f t="shared" si="3"/>
        <v>4.504825</v>
      </c>
    </row>
    <row r="49" ht="15.0" customHeight="1">
      <c r="A49" s="35" t="s">
        <v>128</v>
      </c>
      <c r="B49" s="45">
        <v>45659.9583333333</v>
      </c>
      <c r="C49" s="35" t="s">
        <v>156</v>
      </c>
      <c r="D49" s="46">
        <f>SUM(Cargas!$F$660:$F$666)</f>
        <v>4.75866</v>
      </c>
      <c r="E49" s="47">
        <f>Geracao!F190+Geracao!F191</f>
        <v>1.2815025</v>
      </c>
      <c r="F49" s="46">
        <f t="shared" si="1"/>
        <v>3.4771575</v>
      </c>
      <c r="G49" s="48">
        <f>Tarifa!$B$25</f>
        <v>0.6813</v>
      </c>
      <c r="H49" s="49">
        <f t="shared" si="2"/>
        <v>2.368987405</v>
      </c>
      <c r="I49" s="50" t="str">
        <f>Tarifa!$C$25</f>
        <v>Fora Ponta</v>
      </c>
      <c r="J49" s="18">
        <f>IF(I49="Ponta",Cadastro_Cargas!$F$16,0)</f>
        <v>0</v>
      </c>
      <c r="K49" s="18">
        <f t="shared" si="3"/>
        <v>3.4771575</v>
      </c>
    </row>
    <row r="50" ht="15.0" customHeight="1">
      <c r="A50" s="35" t="s">
        <v>128</v>
      </c>
      <c r="B50" s="45">
        <v>45660.0</v>
      </c>
      <c r="C50" s="35" t="s">
        <v>131</v>
      </c>
      <c r="D50" s="46">
        <f>SUM(Cargas!$F$674:$F$680)</f>
        <v>4.91958</v>
      </c>
      <c r="E50" s="47">
        <f>Geracao!F194+Geracao!F195</f>
        <v>0.7291725</v>
      </c>
      <c r="F50" s="46">
        <f t="shared" si="1"/>
        <v>4.1904075</v>
      </c>
      <c r="G50" s="48">
        <f>Tarifa!$B$2</f>
        <v>0.6813</v>
      </c>
      <c r="H50" s="49">
        <f t="shared" si="2"/>
        <v>2.85492463</v>
      </c>
      <c r="I50" s="50" t="str">
        <f>Tarifa!$C$2</f>
        <v>Fora Ponta</v>
      </c>
      <c r="J50" s="18">
        <f>IF(I50="Ponta",Cadastro_Cargas!$F$16,0)</f>
        <v>0</v>
      </c>
      <c r="K50" s="18">
        <f t="shared" si="3"/>
        <v>4.1904075</v>
      </c>
    </row>
    <row r="51" ht="15.0" customHeight="1">
      <c r="A51" s="35" t="s">
        <v>128</v>
      </c>
      <c r="B51" s="45">
        <v>45660.0416666667</v>
      </c>
      <c r="C51" s="35" t="s">
        <v>133</v>
      </c>
      <c r="D51" s="46">
        <f>SUM(Cargas!$F$688:$F$694)</f>
        <v>5.08066</v>
      </c>
      <c r="E51" s="47">
        <f>Geracao!F198+Geracao!F199</f>
        <v>0.770355</v>
      </c>
      <c r="F51" s="46">
        <f t="shared" si="1"/>
        <v>4.310305</v>
      </c>
      <c r="G51" s="48">
        <f>Tarifa!$B$3</f>
        <v>0.6813</v>
      </c>
      <c r="H51" s="49">
        <f t="shared" si="2"/>
        <v>2.936610797</v>
      </c>
      <c r="I51" s="50" t="str">
        <f>Tarifa!$C$3</f>
        <v>Fora Ponta</v>
      </c>
      <c r="J51" s="18">
        <f>IF(I51="Ponta",Cadastro_Cargas!$F$16,0)</f>
        <v>0</v>
      </c>
      <c r="K51" s="18">
        <f t="shared" si="3"/>
        <v>4.310305</v>
      </c>
    </row>
    <row r="52" ht="15.0" customHeight="1">
      <c r="A52" s="35" t="s">
        <v>128</v>
      </c>
      <c r="B52" s="45">
        <v>45660.0833333333</v>
      </c>
      <c r="C52" s="35" t="s">
        <v>134</v>
      </c>
      <c r="D52" s="46">
        <f>SUM(Cargas!$F$702:$F$708)</f>
        <v>4.84954</v>
      </c>
      <c r="E52" s="47">
        <f>Geracao!F202+Geracao!F203</f>
        <v>0.983535</v>
      </c>
      <c r="F52" s="46">
        <f t="shared" si="1"/>
        <v>3.866005</v>
      </c>
      <c r="G52" s="48">
        <f>Tarifa!$B$4</f>
        <v>0.6813</v>
      </c>
      <c r="H52" s="49">
        <f t="shared" si="2"/>
        <v>2.633909207</v>
      </c>
      <c r="I52" s="50" t="str">
        <f>Tarifa!$C$4</f>
        <v>Fora Ponta</v>
      </c>
      <c r="J52" s="18">
        <f>IF(I52="Ponta",Cadastro_Cargas!$F$16,0)</f>
        <v>0</v>
      </c>
      <c r="K52" s="18">
        <f t="shared" si="3"/>
        <v>3.866005</v>
      </c>
    </row>
    <row r="53" ht="15.0" customHeight="1">
      <c r="A53" s="35" t="s">
        <v>128</v>
      </c>
      <c r="B53" s="45">
        <v>45660.125</v>
      </c>
      <c r="C53" s="35" t="s">
        <v>135</v>
      </c>
      <c r="D53" s="46">
        <f>SUM(Cargas!$F$716:$F$722)</f>
        <v>5.27088</v>
      </c>
      <c r="E53" s="47">
        <f>Geracao!F206+Geracao!F207</f>
        <v>0.7873125</v>
      </c>
      <c r="F53" s="46">
        <f t="shared" si="1"/>
        <v>4.4835675</v>
      </c>
      <c r="G53" s="48">
        <f>Tarifa!$B$5</f>
        <v>0.6813</v>
      </c>
      <c r="H53" s="49">
        <f t="shared" si="2"/>
        <v>3.054654538</v>
      </c>
      <c r="I53" s="50" t="str">
        <f>Tarifa!$C$5</f>
        <v>Fora Ponta</v>
      </c>
      <c r="J53" s="18">
        <f>IF(I53="Ponta",Cadastro_Cargas!$F$16,0)</f>
        <v>0</v>
      </c>
      <c r="K53" s="18">
        <f t="shared" si="3"/>
        <v>4.4835675</v>
      </c>
    </row>
    <row r="54" ht="15.0" customHeight="1">
      <c r="A54" s="35" t="s">
        <v>128</v>
      </c>
      <c r="B54" s="45">
        <v>45660.1666666667</v>
      </c>
      <c r="C54" s="35" t="s">
        <v>136</v>
      </c>
      <c r="D54" s="46">
        <f>SUM(Cargas!$F$730:$F$736)</f>
        <v>5.25676</v>
      </c>
      <c r="E54" s="47">
        <f>Geracao!F210+Geracao!F211</f>
        <v>0.8212275</v>
      </c>
      <c r="F54" s="46">
        <f t="shared" si="1"/>
        <v>4.4355325</v>
      </c>
      <c r="G54" s="48">
        <f>Tarifa!$B$6</f>
        <v>0.6813</v>
      </c>
      <c r="H54" s="49">
        <f t="shared" si="2"/>
        <v>3.021928292</v>
      </c>
      <c r="I54" s="50" t="str">
        <f>Tarifa!$C$6</f>
        <v>Fora Ponta</v>
      </c>
      <c r="J54" s="18">
        <f>IF(I54="Ponta",Cadastro_Cargas!$F$16,0)</f>
        <v>0</v>
      </c>
      <c r="K54" s="18">
        <f t="shared" si="3"/>
        <v>4.4355325</v>
      </c>
    </row>
    <row r="55" ht="15.0" customHeight="1">
      <c r="A55" s="35" t="s">
        <v>128</v>
      </c>
      <c r="B55" s="45">
        <v>45660.2083333333</v>
      </c>
      <c r="C55" s="35" t="s">
        <v>137</v>
      </c>
      <c r="D55" s="46">
        <f>SUM(Cargas!$F$744:$F$750)</f>
        <v>1.25172</v>
      </c>
      <c r="E55" s="47">
        <f>Geracao!F214+Geracao!F215</f>
        <v>0.93024</v>
      </c>
      <c r="F55" s="46">
        <f t="shared" si="1"/>
        <v>0.32148</v>
      </c>
      <c r="G55" s="48">
        <f>Tarifa!$B$7</f>
        <v>0.6813</v>
      </c>
      <c r="H55" s="49">
        <f t="shared" si="2"/>
        <v>0.219024324</v>
      </c>
      <c r="I55" s="50" t="str">
        <f>Tarifa!$C$7</f>
        <v>Fora Ponta</v>
      </c>
      <c r="J55" s="18">
        <f>IF(I55="Ponta",Cadastro_Cargas!$F$16,0)</f>
        <v>0</v>
      </c>
      <c r="K55" s="18">
        <f t="shared" si="3"/>
        <v>0.32148</v>
      </c>
    </row>
    <row r="56" ht="15.0" customHeight="1">
      <c r="A56" s="35" t="s">
        <v>128</v>
      </c>
      <c r="B56" s="45">
        <v>45660.25</v>
      </c>
      <c r="C56" s="35" t="s">
        <v>138</v>
      </c>
      <c r="D56" s="46">
        <f>SUM(Cargas!$F$758:$F$764)</f>
        <v>1.1968</v>
      </c>
      <c r="E56" s="47">
        <f>Geracao!F218+Geracao!F219</f>
        <v>2.382345227</v>
      </c>
      <c r="F56" s="46">
        <f t="shared" si="1"/>
        <v>-1.185545227</v>
      </c>
      <c r="G56" s="48">
        <f>Tarifa!$B$8</f>
        <v>0.6813</v>
      </c>
      <c r="H56" s="49">
        <f t="shared" si="2"/>
        <v>0</v>
      </c>
      <c r="I56" s="50" t="str">
        <f>Tarifa!$C$8</f>
        <v>Fora Ponta</v>
      </c>
      <c r="J56" s="18">
        <f>IF(I56="Ponta",Cadastro_Cargas!$F$16,0)</f>
        <v>0</v>
      </c>
      <c r="K56" s="18">
        <f t="shared" si="3"/>
        <v>0</v>
      </c>
    </row>
    <row r="57" ht="15.0" customHeight="1">
      <c r="A57" s="35" t="s">
        <v>128</v>
      </c>
      <c r="B57" s="45">
        <v>45660.2916666667</v>
      </c>
      <c r="C57" s="35" t="s">
        <v>139</v>
      </c>
      <c r="D57" s="46">
        <f>SUM(Cargas!$F$772:$F$778)</f>
        <v>1.1336</v>
      </c>
      <c r="E57" s="47">
        <f>Geracao!F222+Geracao!F223</f>
        <v>1.383761364</v>
      </c>
      <c r="F57" s="46">
        <f t="shared" si="1"/>
        <v>-0.2501613636</v>
      </c>
      <c r="G57" s="48">
        <f>Tarifa!$B$9</f>
        <v>0.6813</v>
      </c>
      <c r="H57" s="49">
        <f t="shared" si="2"/>
        <v>0</v>
      </c>
      <c r="I57" s="50" t="str">
        <f>Tarifa!$C$9</f>
        <v>Fora Ponta</v>
      </c>
      <c r="J57" s="18">
        <f>IF(I57="Ponta",Cadastro_Cargas!$F$16,0)</f>
        <v>0</v>
      </c>
      <c r="K57" s="18">
        <f t="shared" si="3"/>
        <v>0</v>
      </c>
    </row>
    <row r="58" ht="15.0" customHeight="1">
      <c r="A58" s="35" t="s">
        <v>128</v>
      </c>
      <c r="B58" s="45">
        <v>45660.3333333333</v>
      </c>
      <c r="C58" s="35" t="s">
        <v>140</v>
      </c>
      <c r="D58" s="46">
        <f>SUM(Cargas!$F$786:$F$792)</f>
        <v>1.586</v>
      </c>
      <c r="E58" s="47">
        <f>Geracao!F226+Geracao!F227</f>
        <v>5.449083409</v>
      </c>
      <c r="F58" s="46">
        <f t="shared" si="1"/>
        <v>-3.863083409</v>
      </c>
      <c r="G58" s="48">
        <f>Tarifa!$B$10</f>
        <v>0.6813</v>
      </c>
      <c r="H58" s="49">
        <f t="shared" si="2"/>
        <v>0</v>
      </c>
      <c r="I58" s="50" t="str">
        <f>Tarifa!$C$10</f>
        <v>Fora Ponta</v>
      </c>
      <c r="J58" s="18">
        <f>IF(I58="Ponta",Cadastro_Cargas!$F$16,0)</f>
        <v>0</v>
      </c>
      <c r="K58" s="18">
        <f t="shared" si="3"/>
        <v>0</v>
      </c>
    </row>
    <row r="59" ht="15.0" customHeight="1">
      <c r="A59" s="35" t="s">
        <v>128</v>
      </c>
      <c r="B59" s="45">
        <v>45660.375</v>
      </c>
      <c r="C59" s="35" t="s">
        <v>141</v>
      </c>
      <c r="D59" s="46">
        <f>SUM(Cargas!$F$800:$F$806)</f>
        <v>2.42862</v>
      </c>
      <c r="E59" s="47">
        <f>Geracao!F230+Geracao!F231</f>
        <v>3.4561</v>
      </c>
      <c r="F59" s="46">
        <f t="shared" si="1"/>
        <v>-1.02748</v>
      </c>
      <c r="G59" s="48">
        <f>Tarifa!$B$11</f>
        <v>0.6813</v>
      </c>
      <c r="H59" s="49">
        <f t="shared" si="2"/>
        <v>0</v>
      </c>
      <c r="I59" s="50" t="str">
        <f>Tarifa!$C$11</f>
        <v>Fora Ponta</v>
      </c>
      <c r="J59" s="18">
        <f>IF(I59="Ponta",Cadastro_Cargas!$F$16,0)</f>
        <v>0</v>
      </c>
      <c r="K59" s="18">
        <f t="shared" si="3"/>
        <v>0</v>
      </c>
    </row>
    <row r="60" ht="15.0" customHeight="1">
      <c r="A60" s="35" t="s">
        <v>128</v>
      </c>
      <c r="B60" s="45">
        <v>45660.4166666667</v>
      </c>
      <c r="C60" s="35" t="s">
        <v>142</v>
      </c>
      <c r="D60" s="46">
        <f>SUM(Cargas!$F$814:$F$820)</f>
        <v>2.46084</v>
      </c>
      <c r="E60" s="47">
        <f>Geracao!F234+Geracao!F235</f>
        <v>7.997920455</v>
      </c>
      <c r="F60" s="46">
        <f t="shared" si="1"/>
        <v>-5.537080455</v>
      </c>
      <c r="G60" s="48">
        <f>Tarifa!$B$12</f>
        <v>0.6813</v>
      </c>
      <c r="H60" s="49">
        <f t="shared" si="2"/>
        <v>0</v>
      </c>
      <c r="I60" s="50" t="str">
        <f>Tarifa!$C$12</f>
        <v>Fora Ponta</v>
      </c>
      <c r="J60" s="18">
        <f>IF(I60="Ponta",Cadastro_Cargas!$F$16,0)</f>
        <v>0</v>
      </c>
      <c r="K60" s="18">
        <f t="shared" si="3"/>
        <v>0</v>
      </c>
    </row>
    <row r="61" ht="15.0" customHeight="1">
      <c r="A61" s="35" t="s">
        <v>128</v>
      </c>
      <c r="B61" s="45">
        <v>45660.4583333333</v>
      </c>
      <c r="C61" s="35" t="s">
        <v>143</v>
      </c>
      <c r="D61" s="46">
        <f>SUM(Cargas!$F$828:$F$834)</f>
        <v>2.566</v>
      </c>
      <c r="E61" s="47">
        <f>Geracao!F238+Geracao!F239</f>
        <v>5.1736525</v>
      </c>
      <c r="F61" s="46">
        <f t="shared" si="1"/>
        <v>-2.6076525</v>
      </c>
      <c r="G61" s="48">
        <f>Tarifa!$B$13</f>
        <v>0.6813</v>
      </c>
      <c r="H61" s="49">
        <f t="shared" si="2"/>
        <v>0</v>
      </c>
      <c r="I61" s="50" t="str">
        <f>Tarifa!$C$13</f>
        <v>Fora Ponta</v>
      </c>
      <c r="J61" s="18">
        <f>IF(I61="Ponta",Cadastro_Cargas!$F$16,0)</f>
        <v>0</v>
      </c>
      <c r="K61" s="18">
        <f t="shared" si="3"/>
        <v>0</v>
      </c>
    </row>
    <row r="62" ht="15.0" customHeight="1">
      <c r="A62" s="35" t="s">
        <v>128</v>
      </c>
      <c r="B62" s="45">
        <v>45660.5</v>
      </c>
      <c r="C62" s="35" t="s">
        <v>144</v>
      </c>
      <c r="D62" s="46">
        <f>SUM(Cargas!$F$842:$F$848)</f>
        <v>2.4812</v>
      </c>
      <c r="E62" s="47">
        <f>Geracao!F242+Geracao!F243</f>
        <v>8.714393182</v>
      </c>
      <c r="F62" s="46">
        <f t="shared" si="1"/>
        <v>-6.233193182</v>
      </c>
      <c r="G62" s="48">
        <f>Tarifa!$B$14</f>
        <v>0.6813</v>
      </c>
      <c r="H62" s="49">
        <f t="shared" si="2"/>
        <v>0</v>
      </c>
      <c r="I62" s="50" t="str">
        <f>Tarifa!$C$14</f>
        <v>Fora Ponta</v>
      </c>
      <c r="J62" s="18">
        <f>IF(I62="Ponta",Cadastro_Cargas!$F$16,0)</f>
        <v>0</v>
      </c>
      <c r="K62" s="18">
        <f t="shared" si="3"/>
        <v>0</v>
      </c>
    </row>
    <row r="63" ht="15.0" customHeight="1">
      <c r="A63" s="35" t="s">
        <v>128</v>
      </c>
      <c r="B63" s="45">
        <v>45660.5416666667</v>
      </c>
      <c r="C63" s="35" t="s">
        <v>145</v>
      </c>
      <c r="D63" s="46">
        <f>SUM(Cargas!$F$856:$F$862)</f>
        <v>2.568</v>
      </c>
      <c r="E63" s="47">
        <f>Geracao!F246+Geracao!F247</f>
        <v>7.916069318</v>
      </c>
      <c r="F63" s="46">
        <f t="shared" si="1"/>
        <v>-5.348069318</v>
      </c>
      <c r="G63" s="48">
        <f>Tarifa!$B$15</f>
        <v>0.6813</v>
      </c>
      <c r="H63" s="49">
        <f t="shared" si="2"/>
        <v>0</v>
      </c>
      <c r="I63" s="50" t="str">
        <f>Tarifa!$C$15</f>
        <v>Fora Ponta</v>
      </c>
      <c r="J63" s="18">
        <f>IF(I63="Ponta",Cadastro_Cargas!$F$16,0)</f>
        <v>0</v>
      </c>
      <c r="K63" s="18">
        <f t="shared" si="3"/>
        <v>0</v>
      </c>
    </row>
    <row r="64" ht="15.0" customHeight="1">
      <c r="A64" s="35" t="s">
        <v>128</v>
      </c>
      <c r="B64" s="45">
        <v>45660.5833333333</v>
      </c>
      <c r="C64" s="35" t="s">
        <v>146</v>
      </c>
      <c r="D64" s="46">
        <f>SUM(Cargas!$F$870:$F$876)</f>
        <v>2.57</v>
      </c>
      <c r="E64" s="47">
        <f>Geracao!F250+Geracao!F251</f>
        <v>8.019943182</v>
      </c>
      <c r="F64" s="46">
        <f t="shared" si="1"/>
        <v>-5.449943182</v>
      </c>
      <c r="G64" s="48">
        <f>Tarifa!$B$16</f>
        <v>0.6813</v>
      </c>
      <c r="H64" s="49">
        <f t="shared" si="2"/>
        <v>0</v>
      </c>
      <c r="I64" s="50" t="str">
        <f>Tarifa!$C$16</f>
        <v>Fora Ponta</v>
      </c>
      <c r="J64" s="18">
        <f>IF(I64="Ponta",Cadastro_Cargas!$F$16,0)</f>
        <v>0</v>
      </c>
      <c r="K64" s="18">
        <f t="shared" si="3"/>
        <v>0</v>
      </c>
    </row>
    <row r="65" ht="15.0" customHeight="1">
      <c r="A65" s="35" t="s">
        <v>128</v>
      </c>
      <c r="B65" s="45">
        <v>45660.625</v>
      </c>
      <c r="C65" s="35" t="s">
        <v>147</v>
      </c>
      <c r="D65" s="46">
        <f>SUM(Cargas!$F$884:$F$890)</f>
        <v>2.4388</v>
      </c>
      <c r="E65" s="47">
        <f>Geracao!F254+Geracao!F255</f>
        <v>7.175958864</v>
      </c>
      <c r="F65" s="46">
        <f t="shared" si="1"/>
        <v>-4.737158864</v>
      </c>
      <c r="G65" s="48">
        <f>Tarifa!$B$17</f>
        <v>0.6813</v>
      </c>
      <c r="H65" s="49">
        <f t="shared" si="2"/>
        <v>0</v>
      </c>
      <c r="I65" s="50" t="str">
        <f>Tarifa!$C$17</f>
        <v>Fora Ponta</v>
      </c>
      <c r="J65" s="18">
        <f>IF(I65="Ponta",Cadastro_Cargas!$F$16,0)</f>
        <v>0</v>
      </c>
      <c r="K65" s="18">
        <f t="shared" si="3"/>
        <v>0</v>
      </c>
    </row>
    <row r="66" ht="15.0" customHeight="1">
      <c r="A66" s="35" t="s">
        <v>128</v>
      </c>
      <c r="B66" s="45">
        <v>45660.6666666667</v>
      </c>
      <c r="C66" s="35" t="s">
        <v>148</v>
      </c>
      <c r="D66" s="46">
        <f>SUM(Cargas!$F$898:$F$904)</f>
        <v>2.52962</v>
      </c>
      <c r="E66" s="47">
        <f>Geracao!F258+Geracao!F259</f>
        <v>3.801049318</v>
      </c>
      <c r="F66" s="46">
        <f t="shared" si="1"/>
        <v>-1.271429318</v>
      </c>
      <c r="G66" s="48">
        <f>Tarifa!$B$18</f>
        <v>0.6813</v>
      </c>
      <c r="H66" s="49">
        <f t="shared" si="2"/>
        <v>0</v>
      </c>
      <c r="I66" s="50" t="str">
        <f>Tarifa!$C$18</f>
        <v>Fora Ponta</v>
      </c>
      <c r="J66" s="18">
        <f>IF(I66="Ponta",Cadastro_Cargas!$F$16,0)</f>
        <v>0</v>
      </c>
      <c r="K66" s="18">
        <f t="shared" si="3"/>
        <v>0</v>
      </c>
    </row>
    <row r="67" ht="15.0" customHeight="1">
      <c r="A67" s="35" t="s">
        <v>128</v>
      </c>
      <c r="B67" s="45">
        <v>45660.7083333333</v>
      </c>
      <c r="C67" s="35" t="s">
        <v>149</v>
      </c>
      <c r="D67" s="46">
        <f>SUM(Cargas!$F$912:$F$918)</f>
        <v>1.1864</v>
      </c>
      <c r="E67" s="47">
        <f>Geracao!F262+Geracao!F263</f>
        <v>3.850453636</v>
      </c>
      <c r="F67" s="46">
        <f t="shared" si="1"/>
        <v>-2.664053636</v>
      </c>
      <c r="G67" s="48">
        <f>Tarifa!$B$19</f>
        <v>0.6813</v>
      </c>
      <c r="H67" s="49">
        <f t="shared" si="2"/>
        <v>0</v>
      </c>
      <c r="I67" s="50" t="str">
        <f>Tarifa!$C$19</f>
        <v>Fora Ponta</v>
      </c>
      <c r="J67" s="18">
        <f>IF(I67="Ponta",Cadastro_Cargas!$F$16,0)</f>
        <v>0</v>
      </c>
      <c r="K67" s="18">
        <f t="shared" si="3"/>
        <v>0</v>
      </c>
    </row>
    <row r="68" ht="15.0" customHeight="1">
      <c r="A68" s="51" t="s">
        <v>128</v>
      </c>
      <c r="B68" s="52">
        <v>45660.75</v>
      </c>
      <c r="C68" s="51" t="s">
        <v>150</v>
      </c>
      <c r="D68" s="53">
        <f>SUM(Cargas!$F$926:$F$932)</f>
        <v>1.336</v>
      </c>
      <c r="E68" s="54">
        <f>Geracao!F266+Geracao!F267</f>
        <v>2.567923409</v>
      </c>
      <c r="F68" s="53">
        <f t="shared" si="1"/>
        <v>-1.231923409</v>
      </c>
      <c r="G68" s="55">
        <f>Tarifa!$B$20</f>
        <v>1.1039</v>
      </c>
      <c r="H68" s="56">
        <f t="shared" si="2"/>
        <v>0</v>
      </c>
      <c r="I68" s="57" t="str">
        <f>Tarifa!$C$20</f>
        <v>Ponta</v>
      </c>
      <c r="J68" s="58">
        <f>IF(I68="Ponta",Cadastro_Cargas!$F$16,0)</f>
        <v>0.875</v>
      </c>
      <c r="K68" s="18">
        <f t="shared" si="3"/>
        <v>0</v>
      </c>
    </row>
    <row r="69" ht="15.0" customHeight="1">
      <c r="A69" s="51" t="s">
        <v>128</v>
      </c>
      <c r="B69" s="52">
        <v>45660.7916666667</v>
      </c>
      <c r="C69" s="51" t="s">
        <v>152</v>
      </c>
      <c r="D69" s="53">
        <f>SUM(Cargas!$F$940:$F$946)</f>
        <v>1.318</v>
      </c>
      <c r="E69" s="54">
        <f>Geracao!F270+Geracao!F271</f>
        <v>0.7291725</v>
      </c>
      <c r="F69" s="53">
        <f t="shared" si="1"/>
        <v>0.5888275</v>
      </c>
      <c r="G69" s="55">
        <f>Tarifa!$B$21</f>
        <v>1.1039</v>
      </c>
      <c r="H69" s="56">
        <f t="shared" si="2"/>
        <v>0</v>
      </c>
      <c r="I69" s="57" t="str">
        <f>Tarifa!$C$21</f>
        <v>Ponta</v>
      </c>
      <c r="J69" s="58">
        <f>IF(I69="Ponta",Cadastro_Cargas!$F$16,0)</f>
        <v>0.875</v>
      </c>
      <c r="K69" s="18">
        <f t="shared" si="3"/>
        <v>0</v>
      </c>
    </row>
    <row r="70" ht="15.0" customHeight="1">
      <c r="A70" s="51" t="s">
        <v>128</v>
      </c>
      <c r="B70" s="52">
        <v>45660.8333333333</v>
      </c>
      <c r="C70" s="51" t="s">
        <v>153</v>
      </c>
      <c r="D70" s="53">
        <f>SUM(Cargas!$F$954:$F$960)</f>
        <v>5.28456</v>
      </c>
      <c r="E70" s="54">
        <f>Geracao!F274+Geracao!F275</f>
        <v>0.7970025</v>
      </c>
      <c r="F70" s="53">
        <f t="shared" si="1"/>
        <v>4.4875575</v>
      </c>
      <c r="G70" s="55">
        <f>Tarifa!$B$22</f>
        <v>1.1039</v>
      </c>
      <c r="H70" s="56">
        <f t="shared" si="2"/>
        <v>3.987902224</v>
      </c>
      <c r="I70" s="57" t="str">
        <f>Tarifa!$C$22</f>
        <v>Ponta</v>
      </c>
      <c r="J70" s="58">
        <f>IF(I70="Ponta",Cadastro_Cargas!$F$16,0)</f>
        <v>0.875</v>
      </c>
      <c r="K70" s="18">
        <f t="shared" si="3"/>
        <v>3.6125575</v>
      </c>
    </row>
    <row r="71" ht="15.0" customHeight="1">
      <c r="A71" s="35" t="s">
        <v>128</v>
      </c>
      <c r="B71" s="45">
        <v>45660.875</v>
      </c>
      <c r="C71" s="35" t="s">
        <v>154</v>
      </c>
      <c r="D71" s="46">
        <f>SUM(Cargas!$F$968:$F$974)</f>
        <v>5.08</v>
      </c>
      <c r="E71" s="47">
        <f>Geracao!F278+Geracao!F279</f>
        <v>0.8212275</v>
      </c>
      <c r="F71" s="46">
        <f t="shared" si="1"/>
        <v>4.2587725</v>
      </c>
      <c r="G71" s="48">
        <f>Tarifa!$B$23</f>
        <v>0.6813</v>
      </c>
      <c r="H71" s="49">
        <f t="shared" si="2"/>
        <v>2.901501704</v>
      </c>
      <c r="I71" s="50" t="str">
        <f>Tarifa!$C$23</f>
        <v>Fora Ponta</v>
      </c>
      <c r="J71" s="18">
        <f>IF(I71="Ponta",Cadastro_Cargas!$F$16,0)</f>
        <v>0</v>
      </c>
      <c r="K71" s="18">
        <f t="shared" si="3"/>
        <v>4.2587725</v>
      </c>
    </row>
    <row r="72" ht="15.0" customHeight="1">
      <c r="A72" s="35" t="s">
        <v>128</v>
      </c>
      <c r="B72" s="45">
        <v>45660.9166666667</v>
      </c>
      <c r="C72" s="35" t="s">
        <v>155</v>
      </c>
      <c r="D72" s="46">
        <f>SUM(Cargas!$F$982:$F$988)</f>
        <v>5.26148</v>
      </c>
      <c r="E72" s="47">
        <f>Geracao!F282+Geracao!F283</f>
        <v>1.1119275</v>
      </c>
      <c r="F72" s="46">
        <f t="shared" si="1"/>
        <v>4.1495525</v>
      </c>
      <c r="G72" s="48">
        <f>Tarifa!$B$24</f>
        <v>0.6813</v>
      </c>
      <c r="H72" s="49">
        <f t="shared" si="2"/>
        <v>2.827090118</v>
      </c>
      <c r="I72" s="50" t="str">
        <f>Tarifa!$C$24</f>
        <v>Fora Ponta</v>
      </c>
      <c r="J72" s="18">
        <f>IF(I72="Ponta",Cadastro_Cargas!$F$16,0)</f>
        <v>0</v>
      </c>
      <c r="K72" s="18">
        <f t="shared" si="3"/>
        <v>4.1495525</v>
      </c>
    </row>
    <row r="73" ht="15.0" customHeight="1">
      <c r="A73" s="35" t="s">
        <v>128</v>
      </c>
      <c r="B73" s="45">
        <v>45660.9583333333</v>
      </c>
      <c r="C73" s="35" t="s">
        <v>156</v>
      </c>
      <c r="D73" s="46">
        <f>SUM(Cargas!$F$996:$F$1002)</f>
        <v>5.256</v>
      </c>
      <c r="E73" s="47">
        <f>Geracao!F286+Geracao!F287</f>
        <v>0.74613</v>
      </c>
      <c r="F73" s="46">
        <f t="shared" si="1"/>
        <v>4.50987</v>
      </c>
      <c r="G73" s="48">
        <f>Tarifa!$B$25</f>
        <v>0.6813</v>
      </c>
      <c r="H73" s="49">
        <f t="shared" si="2"/>
        <v>3.072574431</v>
      </c>
      <c r="I73" s="50" t="str">
        <f>Tarifa!$C$25</f>
        <v>Fora Ponta</v>
      </c>
      <c r="J73" s="18">
        <f>IF(I73="Ponta",Cadastro_Cargas!$F$16,0)</f>
        <v>0</v>
      </c>
      <c r="K73" s="18">
        <f t="shared" si="3"/>
        <v>4.50987</v>
      </c>
    </row>
    <row r="74" ht="15.0" customHeight="1">
      <c r="A74" s="35" t="s">
        <v>128</v>
      </c>
      <c r="B74" s="45">
        <v>45661.0</v>
      </c>
      <c r="C74" s="35" t="s">
        <v>131</v>
      </c>
      <c r="D74" s="46">
        <f>SUM(Cargas!$F$1010:$F$1016)</f>
        <v>5.21376</v>
      </c>
      <c r="E74" s="47">
        <f>Geracao!F290+Geracao!F291</f>
        <v>0.7340175</v>
      </c>
      <c r="F74" s="46">
        <f t="shared" si="1"/>
        <v>4.4797425</v>
      </c>
      <c r="G74" s="48">
        <f>Tarifa!$B$2</f>
        <v>0.6813</v>
      </c>
      <c r="H74" s="49">
        <f t="shared" si="2"/>
        <v>3.052048565</v>
      </c>
      <c r="I74" s="50" t="str">
        <f>Tarifa!$C$2</f>
        <v>Fora Ponta</v>
      </c>
      <c r="J74" s="18">
        <f>IF(I74="Ponta",Cadastro_Cargas!$F$16,0)</f>
        <v>0</v>
      </c>
      <c r="K74" s="18">
        <f t="shared" si="3"/>
        <v>4.4797425</v>
      </c>
    </row>
    <row r="75" ht="15.0" customHeight="1">
      <c r="A75" s="35" t="s">
        <v>128</v>
      </c>
      <c r="B75" s="45">
        <v>45661.0416666667</v>
      </c>
      <c r="C75" s="35" t="s">
        <v>133</v>
      </c>
      <c r="D75" s="46">
        <f>SUM(Cargas!$F$1024:$F$1030)</f>
        <v>5.20982</v>
      </c>
      <c r="E75" s="47">
        <f>Geracao!F294+Geracao!F295</f>
        <v>0.7727775</v>
      </c>
      <c r="F75" s="46">
        <f t="shared" si="1"/>
        <v>4.4370425</v>
      </c>
      <c r="G75" s="48">
        <f>Tarifa!$B$3</f>
        <v>0.6813</v>
      </c>
      <c r="H75" s="49">
        <f t="shared" si="2"/>
        <v>3.022957055</v>
      </c>
      <c r="I75" s="50" t="str">
        <f>Tarifa!$C$3</f>
        <v>Fora Ponta</v>
      </c>
      <c r="J75" s="18">
        <f>IF(I75="Ponta",Cadastro_Cargas!$F$16,0)</f>
        <v>0</v>
      </c>
      <c r="K75" s="18">
        <f t="shared" si="3"/>
        <v>4.4370425</v>
      </c>
    </row>
    <row r="76" ht="15.0" customHeight="1">
      <c r="A76" s="35" t="s">
        <v>128</v>
      </c>
      <c r="B76" s="45">
        <v>45661.0833333333</v>
      </c>
      <c r="C76" s="35" t="s">
        <v>134</v>
      </c>
      <c r="D76" s="46">
        <f>SUM(Cargas!$F$1038:$F$1044)</f>
        <v>5.26308</v>
      </c>
      <c r="E76" s="47">
        <f>Geracao!F298+Geracao!F299</f>
        <v>0.7679325</v>
      </c>
      <c r="F76" s="46">
        <f t="shared" si="1"/>
        <v>4.4951475</v>
      </c>
      <c r="G76" s="48">
        <f>Tarifa!$B$4</f>
        <v>0.6813</v>
      </c>
      <c r="H76" s="49">
        <f t="shared" si="2"/>
        <v>3.062543992</v>
      </c>
      <c r="I76" s="50" t="str">
        <f>Tarifa!$C$4</f>
        <v>Fora Ponta</v>
      </c>
      <c r="J76" s="18">
        <f>IF(I76="Ponta",Cadastro_Cargas!$F$16,0)</f>
        <v>0</v>
      </c>
      <c r="K76" s="18">
        <f t="shared" si="3"/>
        <v>4.4951475</v>
      </c>
    </row>
    <row r="77" ht="15.0" customHeight="1">
      <c r="A77" s="35" t="s">
        <v>128</v>
      </c>
      <c r="B77" s="45">
        <v>45661.125</v>
      </c>
      <c r="C77" s="35" t="s">
        <v>135</v>
      </c>
      <c r="D77" s="46">
        <f>SUM(Cargas!$F$1052:$F$1058)</f>
        <v>5.06052</v>
      </c>
      <c r="E77" s="47">
        <f>Geracao!F302+Geracao!F303</f>
        <v>1.0295625</v>
      </c>
      <c r="F77" s="46">
        <f t="shared" si="1"/>
        <v>4.0309575</v>
      </c>
      <c r="G77" s="48">
        <f>Tarifa!$B$5</f>
        <v>0.6813</v>
      </c>
      <c r="H77" s="49">
        <f t="shared" si="2"/>
        <v>2.746291345</v>
      </c>
      <c r="I77" s="50" t="str">
        <f>Tarifa!$C$5</f>
        <v>Fora Ponta</v>
      </c>
      <c r="J77" s="18">
        <f>IF(I77="Ponta",Cadastro_Cargas!$F$16,0)</f>
        <v>0</v>
      </c>
      <c r="K77" s="18">
        <f t="shared" si="3"/>
        <v>4.0309575</v>
      </c>
    </row>
    <row r="78" ht="15.0" customHeight="1">
      <c r="A78" s="35" t="s">
        <v>128</v>
      </c>
      <c r="B78" s="45">
        <v>45661.1666666667</v>
      </c>
      <c r="C78" s="35" t="s">
        <v>136</v>
      </c>
      <c r="D78" s="46">
        <f>SUM(Cargas!$F$1066:$F$1072)</f>
        <v>5.26234</v>
      </c>
      <c r="E78" s="47">
        <f>Geracao!F306+Geracao!F307</f>
        <v>0.98838</v>
      </c>
      <c r="F78" s="46">
        <f t="shared" si="1"/>
        <v>4.27396</v>
      </c>
      <c r="G78" s="48">
        <f>Tarifa!$B$6</f>
        <v>0.6813</v>
      </c>
      <c r="H78" s="49">
        <f t="shared" si="2"/>
        <v>2.911848948</v>
      </c>
      <c r="I78" s="50" t="str">
        <f>Tarifa!$C$6</f>
        <v>Fora Ponta</v>
      </c>
      <c r="J78" s="18">
        <f>IF(I78="Ponta",Cadastro_Cargas!$F$16,0)</f>
        <v>0</v>
      </c>
      <c r="K78" s="18">
        <f t="shared" si="3"/>
        <v>4.27396</v>
      </c>
    </row>
    <row r="79" ht="15.0" customHeight="1">
      <c r="A79" s="35" t="s">
        <v>128</v>
      </c>
      <c r="B79" s="45">
        <v>45661.2083333333</v>
      </c>
      <c r="C79" s="35" t="s">
        <v>137</v>
      </c>
      <c r="D79" s="46">
        <f>SUM(Cargas!$F$1080:$F$1086)</f>
        <v>1.28996</v>
      </c>
      <c r="E79" s="47">
        <f>Geracao!F310+Geracao!F311</f>
        <v>0.9568875</v>
      </c>
      <c r="F79" s="46">
        <f t="shared" si="1"/>
        <v>0.3330725</v>
      </c>
      <c r="G79" s="48">
        <f>Tarifa!$B$7</f>
        <v>0.6813</v>
      </c>
      <c r="H79" s="49">
        <f t="shared" si="2"/>
        <v>0.2269222943</v>
      </c>
      <c r="I79" s="50" t="str">
        <f>Tarifa!$C$7</f>
        <v>Fora Ponta</v>
      </c>
      <c r="J79" s="18">
        <f>IF(I79="Ponta",Cadastro_Cargas!$F$16,0)</f>
        <v>0</v>
      </c>
      <c r="K79" s="18">
        <f t="shared" si="3"/>
        <v>0.3330725</v>
      </c>
    </row>
    <row r="80" ht="15.0" customHeight="1">
      <c r="A80" s="35" t="s">
        <v>128</v>
      </c>
      <c r="B80" s="45">
        <v>45661.25</v>
      </c>
      <c r="C80" s="35" t="s">
        <v>138</v>
      </c>
      <c r="D80" s="46">
        <f>SUM(Cargas!$F$1094:$F$1100)</f>
        <v>1.2128</v>
      </c>
      <c r="E80" s="47">
        <f>Geracao!F314+Geracao!F315</f>
        <v>1.661467955</v>
      </c>
      <c r="F80" s="46">
        <f t="shared" si="1"/>
        <v>-0.4486679545</v>
      </c>
      <c r="G80" s="48">
        <f>Tarifa!$B$8</f>
        <v>0.6813</v>
      </c>
      <c r="H80" s="49">
        <f t="shared" si="2"/>
        <v>0</v>
      </c>
      <c r="I80" s="50" t="str">
        <f>Tarifa!$C$8</f>
        <v>Fora Ponta</v>
      </c>
      <c r="J80" s="18">
        <f>IF(I80="Ponta",Cadastro_Cargas!$F$16,0)</f>
        <v>0</v>
      </c>
      <c r="K80" s="18">
        <f t="shared" si="3"/>
        <v>0</v>
      </c>
    </row>
    <row r="81" ht="15.0" customHeight="1">
      <c r="A81" s="35" t="s">
        <v>128</v>
      </c>
      <c r="B81" s="45">
        <v>45661.2916666667</v>
      </c>
      <c r="C81" s="35" t="s">
        <v>139</v>
      </c>
      <c r="D81" s="46">
        <f>SUM(Cargas!$F$1108:$F$1114)</f>
        <v>1.2236</v>
      </c>
      <c r="E81" s="47">
        <f>Geracao!F318+Geracao!F319</f>
        <v>2.738159091</v>
      </c>
      <c r="F81" s="46">
        <f t="shared" si="1"/>
        <v>-1.514559091</v>
      </c>
      <c r="G81" s="48">
        <f>Tarifa!$B$9</f>
        <v>0.6813</v>
      </c>
      <c r="H81" s="49">
        <f t="shared" si="2"/>
        <v>0</v>
      </c>
      <c r="I81" s="50" t="str">
        <f>Tarifa!$C$9</f>
        <v>Fora Ponta</v>
      </c>
      <c r="J81" s="18">
        <f>IF(I81="Ponta",Cadastro_Cargas!$F$16,0)</f>
        <v>0</v>
      </c>
      <c r="K81" s="18">
        <f t="shared" si="3"/>
        <v>0</v>
      </c>
    </row>
    <row r="82" ht="15.0" customHeight="1">
      <c r="A82" s="35" t="s">
        <v>128</v>
      </c>
      <c r="B82" s="45">
        <v>45661.3333333333</v>
      </c>
      <c r="C82" s="35" t="s">
        <v>140</v>
      </c>
      <c r="D82" s="46">
        <f>SUM(Cargas!$F$1122:$F$1128)</f>
        <v>1.7378</v>
      </c>
      <c r="E82" s="47">
        <f>Geracao!F322+Geracao!F323</f>
        <v>5.376702045</v>
      </c>
      <c r="F82" s="46">
        <f t="shared" si="1"/>
        <v>-3.638902045</v>
      </c>
      <c r="G82" s="48">
        <f>Tarifa!$B$10</f>
        <v>0.6813</v>
      </c>
      <c r="H82" s="49">
        <f t="shared" si="2"/>
        <v>0</v>
      </c>
      <c r="I82" s="50" t="str">
        <f>Tarifa!$C$10</f>
        <v>Fora Ponta</v>
      </c>
      <c r="J82" s="18">
        <f>IF(I82="Ponta",Cadastro_Cargas!$F$16,0)</f>
        <v>0</v>
      </c>
      <c r="K82" s="18">
        <f t="shared" si="3"/>
        <v>0</v>
      </c>
    </row>
    <row r="83" ht="15.0" customHeight="1">
      <c r="A83" s="35" t="s">
        <v>128</v>
      </c>
      <c r="B83" s="45">
        <v>45661.375</v>
      </c>
      <c r="C83" s="35" t="s">
        <v>141</v>
      </c>
      <c r="D83" s="46">
        <f>SUM(Cargas!$F$1136:$F$1142)</f>
        <v>2.19852</v>
      </c>
      <c r="E83" s="47">
        <f>Geracao!F326+Geracao!F327</f>
        <v>6.729705</v>
      </c>
      <c r="F83" s="46">
        <f t="shared" si="1"/>
        <v>-4.531185</v>
      </c>
      <c r="G83" s="48">
        <f>Tarifa!$B$11</f>
        <v>0.6813</v>
      </c>
      <c r="H83" s="49">
        <f t="shared" si="2"/>
        <v>0</v>
      </c>
      <c r="I83" s="50" t="str">
        <f>Tarifa!$C$11</f>
        <v>Fora Ponta</v>
      </c>
      <c r="J83" s="18">
        <f>IF(I83="Ponta",Cadastro_Cargas!$F$16,0)</f>
        <v>0</v>
      </c>
      <c r="K83" s="18">
        <f t="shared" si="3"/>
        <v>0</v>
      </c>
    </row>
    <row r="84" ht="15.0" customHeight="1">
      <c r="A84" s="35" t="s">
        <v>128</v>
      </c>
      <c r="B84" s="45">
        <v>45661.4166666667</v>
      </c>
      <c r="C84" s="35" t="s">
        <v>142</v>
      </c>
      <c r="D84" s="46">
        <f>SUM(Cargas!$F$1150:$F$1156)</f>
        <v>2.37778</v>
      </c>
      <c r="E84" s="47">
        <f>Geracao!F330+Geracao!F331</f>
        <v>7.302075682</v>
      </c>
      <c r="F84" s="46">
        <f t="shared" si="1"/>
        <v>-4.924295682</v>
      </c>
      <c r="G84" s="48">
        <f>Tarifa!$B$12</f>
        <v>0.6813</v>
      </c>
      <c r="H84" s="49">
        <f t="shared" si="2"/>
        <v>0</v>
      </c>
      <c r="I84" s="50" t="str">
        <f>Tarifa!$C$12</f>
        <v>Fora Ponta</v>
      </c>
      <c r="J84" s="18">
        <f>IF(I84="Ponta",Cadastro_Cargas!$F$16,0)</f>
        <v>0</v>
      </c>
      <c r="K84" s="18">
        <f t="shared" si="3"/>
        <v>0</v>
      </c>
    </row>
    <row r="85" ht="15.0" customHeight="1">
      <c r="A85" s="35" t="s">
        <v>128</v>
      </c>
      <c r="B85" s="45">
        <v>45661.4583333333</v>
      </c>
      <c r="C85" s="35" t="s">
        <v>143</v>
      </c>
      <c r="D85" s="46">
        <f>SUM(Cargas!$F$1164:$F$1170)</f>
        <v>2.5563</v>
      </c>
      <c r="E85" s="47">
        <f>Geracao!F334+Geracao!F335</f>
        <v>8.302421364</v>
      </c>
      <c r="F85" s="46">
        <f t="shared" si="1"/>
        <v>-5.746121364</v>
      </c>
      <c r="G85" s="48">
        <f>Tarifa!$B$13</f>
        <v>0.6813</v>
      </c>
      <c r="H85" s="49">
        <f t="shared" si="2"/>
        <v>0</v>
      </c>
      <c r="I85" s="50" t="str">
        <f>Tarifa!$C$13</f>
        <v>Fora Ponta</v>
      </c>
      <c r="J85" s="18">
        <f>IF(I85="Ponta",Cadastro_Cargas!$F$16,0)</f>
        <v>0</v>
      </c>
      <c r="K85" s="18">
        <f t="shared" si="3"/>
        <v>0</v>
      </c>
    </row>
    <row r="86" ht="15.0" customHeight="1">
      <c r="A86" s="35" t="s">
        <v>128</v>
      </c>
      <c r="B86" s="45">
        <v>45661.5</v>
      </c>
      <c r="C86" s="35" t="s">
        <v>144</v>
      </c>
      <c r="D86" s="46">
        <f>SUM(Cargas!$F$1178:$F$1184)</f>
        <v>2.574</v>
      </c>
      <c r="E86" s="47">
        <f>Geracao!F338+Geracao!F339</f>
        <v>4.401755909</v>
      </c>
      <c r="F86" s="46">
        <f t="shared" si="1"/>
        <v>-1.827755909</v>
      </c>
      <c r="G86" s="48">
        <f>Tarifa!$B$14</f>
        <v>0.6813</v>
      </c>
      <c r="H86" s="49">
        <f t="shared" si="2"/>
        <v>0</v>
      </c>
      <c r="I86" s="50" t="str">
        <f>Tarifa!$C$14</f>
        <v>Fora Ponta</v>
      </c>
      <c r="J86" s="18">
        <f>IF(I86="Ponta",Cadastro_Cargas!$F$16,0)</f>
        <v>0</v>
      </c>
      <c r="K86" s="18">
        <f t="shared" si="3"/>
        <v>0</v>
      </c>
    </row>
    <row r="87" ht="15.0" customHeight="1">
      <c r="A87" s="35" t="s">
        <v>128</v>
      </c>
      <c r="B87" s="45">
        <v>45661.5416666667</v>
      </c>
      <c r="C87" s="35" t="s">
        <v>145</v>
      </c>
      <c r="D87" s="46">
        <f>SUM(Cargas!$F$1192:$F$1198)</f>
        <v>2.2912</v>
      </c>
      <c r="E87" s="47">
        <f>Geracao!F342+Geracao!F343</f>
        <v>2.154116364</v>
      </c>
      <c r="F87" s="46">
        <f t="shared" si="1"/>
        <v>0.1370836364</v>
      </c>
      <c r="G87" s="48">
        <f>Tarifa!$B$15</f>
        <v>0.6813</v>
      </c>
      <c r="H87" s="49">
        <f t="shared" si="2"/>
        <v>0.09339508145</v>
      </c>
      <c r="I87" s="50" t="str">
        <f>Tarifa!$C$15</f>
        <v>Fora Ponta</v>
      </c>
      <c r="J87" s="18">
        <f>IF(I87="Ponta",Cadastro_Cargas!$F$16,0)</f>
        <v>0</v>
      </c>
      <c r="K87" s="18">
        <f t="shared" si="3"/>
        <v>0.1370836364</v>
      </c>
    </row>
    <row r="88" ht="15.0" customHeight="1">
      <c r="A88" s="35" t="s">
        <v>128</v>
      </c>
      <c r="B88" s="45">
        <v>45661.5833333333</v>
      </c>
      <c r="C88" s="35" t="s">
        <v>146</v>
      </c>
      <c r="D88" s="46">
        <f>SUM(Cargas!$F$1206:$F$1212)</f>
        <v>2.4672</v>
      </c>
      <c r="E88" s="47">
        <f>Geracao!F346+Geracao!F347</f>
        <v>7.373869773</v>
      </c>
      <c r="F88" s="46">
        <f t="shared" si="1"/>
        <v>-4.906669773</v>
      </c>
      <c r="G88" s="48">
        <f>Tarifa!$B$16</f>
        <v>0.6813</v>
      </c>
      <c r="H88" s="49">
        <f t="shared" si="2"/>
        <v>0</v>
      </c>
      <c r="I88" s="50" t="str">
        <f>Tarifa!$C$16</f>
        <v>Fora Ponta</v>
      </c>
      <c r="J88" s="18">
        <f>IF(I88="Ponta",Cadastro_Cargas!$F$16,0)</f>
        <v>0</v>
      </c>
      <c r="K88" s="18">
        <f t="shared" si="3"/>
        <v>0</v>
      </c>
    </row>
    <row r="89" ht="15.0" customHeight="1">
      <c r="A89" s="35" t="s">
        <v>128</v>
      </c>
      <c r="B89" s="45">
        <v>45661.625</v>
      </c>
      <c r="C89" s="35" t="s">
        <v>147</v>
      </c>
      <c r="D89" s="46">
        <f>SUM(Cargas!$F$1220:$F$1226)</f>
        <v>2.574</v>
      </c>
      <c r="E89" s="47">
        <f>Geracao!F350+Geracao!F351</f>
        <v>6.959108409</v>
      </c>
      <c r="F89" s="46">
        <f t="shared" si="1"/>
        <v>-4.385108409</v>
      </c>
      <c r="G89" s="48">
        <f>Tarifa!$B$17</f>
        <v>0.6813</v>
      </c>
      <c r="H89" s="49">
        <f t="shared" si="2"/>
        <v>0</v>
      </c>
      <c r="I89" s="50" t="str">
        <f>Tarifa!$C$17</f>
        <v>Fora Ponta</v>
      </c>
      <c r="J89" s="18">
        <f>IF(I89="Ponta",Cadastro_Cargas!$F$16,0)</f>
        <v>0</v>
      </c>
      <c r="K89" s="18">
        <f t="shared" si="3"/>
        <v>0</v>
      </c>
    </row>
    <row r="90" ht="15.0" customHeight="1">
      <c r="A90" s="35" t="s">
        <v>128</v>
      </c>
      <c r="B90" s="45">
        <v>45661.6666666667</v>
      </c>
      <c r="C90" s="35" t="s">
        <v>148</v>
      </c>
      <c r="D90" s="46">
        <f>SUM(Cargas!$F$1234:$F$1240)</f>
        <v>2.5331</v>
      </c>
      <c r="E90" s="47">
        <f>Geracao!F354+Geracao!F355</f>
        <v>4.660596364</v>
      </c>
      <c r="F90" s="46">
        <f t="shared" si="1"/>
        <v>-2.127496364</v>
      </c>
      <c r="G90" s="48">
        <f>Tarifa!$B$18</f>
        <v>0.6813</v>
      </c>
      <c r="H90" s="49">
        <f t="shared" si="2"/>
        <v>0</v>
      </c>
      <c r="I90" s="50" t="str">
        <f>Tarifa!$C$18</f>
        <v>Fora Ponta</v>
      </c>
      <c r="J90" s="18">
        <f>IF(I90="Ponta",Cadastro_Cargas!$F$16,0)</f>
        <v>0</v>
      </c>
      <c r="K90" s="18">
        <f t="shared" si="3"/>
        <v>0</v>
      </c>
    </row>
    <row r="91" ht="15.0" customHeight="1">
      <c r="A91" s="35" t="s">
        <v>128</v>
      </c>
      <c r="B91" s="45">
        <v>45661.7083333333</v>
      </c>
      <c r="C91" s="35" t="s">
        <v>149</v>
      </c>
      <c r="D91" s="46">
        <f>SUM(Cargas!$F$1248:$F$1254)</f>
        <v>1.2018</v>
      </c>
      <c r="E91" s="47">
        <f>Geracao!F358+Geracao!F359</f>
        <v>2.752180227</v>
      </c>
      <c r="F91" s="46">
        <f t="shared" si="1"/>
        <v>-1.550380227</v>
      </c>
      <c r="G91" s="48">
        <f>Tarifa!$B$19</f>
        <v>0.6813</v>
      </c>
      <c r="H91" s="49">
        <f t="shared" si="2"/>
        <v>0</v>
      </c>
      <c r="I91" s="50" t="str">
        <f>Tarifa!$C$19</f>
        <v>Fora Ponta</v>
      </c>
      <c r="J91" s="18">
        <f>IF(I91="Ponta",Cadastro_Cargas!$F$16,0)</f>
        <v>0</v>
      </c>
      <c r="K91" s="18">
        <f t="shared" si="3"/>
        <v>0</v>
      </c>
    </row>
    <row r="92" ht="15.0" customHeight="1">
      <c r="A92" s="51" t="s">
        <v>128</v>
      </c>
      <c r="B92" s="52">
        <v>45661.75</v>
      </c>
      <c r="C92" s="51" t="s">
        <v>150</v>
      </c>
      <c r="D92" s="53">
        <f>SUM(Cargas!$F$1262:$F$1268)</f>
        <v>1.31</v>
      </c>
      <c r="E92" s="54">
        <f>Geracao!F362+Geracao!F363</f>
        <v>2.347842955</v>
      </c>
      <c r="F92" s="53">
        <f t="shared" si="1"/>
        <v>-1.037842955</v>
      </c>
      <c r="G92" s="55">
        <f>Tarifa!$B$20</f>
        <v>1.1039</v>
      </c>
      <c r="H92" s="56">
        <f t="shared" si="2"/>
        <v>0</v>
      </c>
      <c r="I92" s="57" t="str">
        <f>Tarifa!$C$20</f>
        <v>Ponta</v>
      </c>
      <c r="J92" s="58">
        <f>IF(I92="Ponta",Cadastro_Cargas!$F$16,0)</f>
        <v>0.875</v>
      </c>
      <c r="K92" s="18">
        <f t="shared" si="3"/>
        <v>0</v>
      </c>
    </row>
    <row r="93" ht="15.0" customHeight="1">
      <c r="A93" s="51" t="s">
        <v>128</v>
      </c>
      <c r="B93" s="52">
        <v>45661.7916666667</v>
      </c>
      <c r="C93" s="51" t="s">
        <v>152</v>
      </c>
      <c r="D93" s="53">
        <f>SUM(Cargas!$F$1276:$F$1282)</f>
        <v>1.336</v>
      </c>
      <c r="E93" s="54">
        <f>Geracao!F366+Geracao!F367</f>
        <v>1.031985</v>
      </c>
      <c r="F93" s="53">
        <f t="shared" si="1"/>
        <v>0.304015</v>
      </c>
      <c r="G93" s="55">
        <f>Tarifa!$B$21</f>
        <v>1.1039</v>
      </c>
      <c r="H93" s="56">
        <f t="shared" si="2"/>
        <v>0</v>
      </c>
      <c r="I93" s="57" t="str">
        <f>Tarifa!$C$21</f>
        <v>Ponta</v>
      </c>
      <c r="J93" s="58">
        <f>IF(I93="Ponta",Cadastro_Cargas!$F$16,0)</f>
        <v>0.875</v>
      </c>
      <c r="K93" s="18">
        <f t="shared" si="3"/>
        <v>0</v>
      </c>
    </row>
    <row r="94" ht="15.0" customHeight="1">
      <c r="A94" s="51" t="s">
        <v>128</v>
      </c>
      <c r="B94" s="52">
        <v>45661.8333333333</v>
      </c>
      <c r="C94" s="51" t="s">
        <v>153</v>
      </c>
      <c r="D94" s="53">
        <f>SUM(Cargas!$F$1290:$F$1296)</f>
        <v>4.736</v>
      </c>
      <c r="E94" s="54">
        <f>Geracao!F370+Geracao!F371</f>
        <v>1.2136725</v>
      </c>
      <c r="F94" s="53">
        <f t="shared" si="1"/>
        <v>3.5223275</v>
      </c>
      <c r="G94" s="55">
        <f>Tarifa!$B$22</f>
        <v>1.1039</v>
      </c>
      <c r="H94" s="56">
        <f t="shared" si="2"/>
        <v>2.922384827</v>
      </c>
      <c r="I94" s="57" t="str">
        <f>Tarifa!$C$22</f>
        <v>Ponta</v>
      </c>
      <c r="J94" s="58">
        <f>IF(I94="Ponta",Cadastro_Cargas!$F$16,0)</f>
        <v>0.875</v>
      </c>
      <c r="K94" s="18">
        <f t="shared" si="3"/>
        <v>2.6473275</v>
      </c>
    </row>
    <row r="95" ht="15.0" customHeight="1">
      <c r="A95" s="35" t="s">
        <v>128</v>
      </c>
      <c r="B95" s="45">
        <v>45661.875</v>
      </c>
      <c r="C95" s="35" t="s">
        <v>154</v>
      </c>
      <c r="D95" s="46">
        <f>SUM(Cargas!$F$1304:$F$1310)</f>
        <v>5.22682</v>
      </c>
      <c r="E95" s="47">
        <f>Geracao!F374+Geracao!F375</f>
        <v>0.9326625</v>
      </c>
      <c r="F95" s="46">
        <f t="shared" si="1"/>
        <v>4.2941575</v>
      </c>
      <c r="G95" s="48">
        <f>Tarifa!$B$23</f>
        <v>0.6813</v>
      </c>
      <c r="H95" s="49">
        <f t="shared" si="2"/>
        <v>2.925609505</v>
      </c>
      <c r="I95" s="50" t="str">
        <f>Tarifa!$C$23</f>
        <v>Fora Ponta</v>
      </c>
      <c r="J95" s="18">
        <f>IF(I95="Ponta",Cadastro_Cargas!$F$16,0)</f>
        <v>0</v>
      </c>
      <c r="K95" s="18">
        <f t="shared" si="3"/>
        <v>4.2941575</v>
      </c>
    </row>
    <row r="96" ht="15.0" customHeight="1">
      <c r="A96" s="35" t="s">
        <v>128</v>
      </c>
      <c r="B96" s="45">
        <v>45661.9166666667</v>
      </c>
      <c r="C96" s="35" t="s">
        <v>155</v>
      </c>
      <c r="D96" s="46">
        <f>SUM(Cargas!$F$1318:$F$1324)</f>
        <v>5.2149</v>
      </c>
      <c r="E96" s="47">
        <f>Geracao!F378+Geracao!F379</f>
        <v>0.8115375</v>
      </c>
      <c r="F96" s="46">
        <f t="shared" si="1"/>
        <v>4.4033625</v>
      </c>
      <c r="G96" s="48">
        <f>Tarifa!$B$24</f>
        <v>0.6813</v>
      </c>
      <c r="H96" s="49">
        <f t="shared" si="2"/>
        <v>3.000010871</v>
      </c>
      <c r="I96" s="50" t="str">
        <f>Tarifa!$C$24</f>
        <v>Fora Ponta</v>
      </c>
      <c r="J96" s="18">
        <f>IF(I96="Ponta",Cadastro_Cargas!$F$16,0)</f>
        <v>0</v>
      </c>
      <c r="K96" s="18">
        <f t="shared" si="3"/>
        <v>4.4033625</v>
      </c>
    </row>
    <row r="97" ht="15.0" customHeight="1">
      <c r="A97" s="35" t="s">
        <v>128</v>
      </c>
      <c r="B97" s="45">
        <v>45661.9583333333</v>
      </c>
      <c r="C97" s="35" t="s">
        <v>156</v>
      </c>
      <c r="D97" s="46">
        <f>SUM(Cargas!$F$1332:$F$1338)</f>
        <v>5.0697</v>
      </c>
      <c r="E97" s="47">
        <f>Geracao!F382+Geracao!F383</f>
        <v>0.82365</v>
      </c>
      <c r="F97" s="46">
        <f t="shared" si="1"/>
        <v>4.24605</v>
      </c>
      <c r="G97" s="48">
        <f>Tarifa!$B$25</f>
        <v>0.6813</v>
      </c>
      <c r="H97" s="49">
        <f t="shared" si="2"/>
        <v>2.892833865</v>
      </c>
      <c r="I97" s="50" t="str">
        <f>Tarifa!$C$25</f>
        <v>Fora Ponta</v>
      </c>
      <c r="J97" s="18">
        <f>IF(I97="Ponta",Cadastro_Cargas!$F$16,0)</f>
        <v>0</v>
      </c>
      <c r="K97" s="18">
        <f t="shared" si="3"/>
        <v>4.24605</v>
      </c>
    </row>
    <row r="98" ht="15.0" customHeight="1">
      <c r="A98" s="35" t="s">
        <v>128</v>
      </c>
      <c r="B98" s="45">
        <v>45662.0</v>
      </c>
      <c r="C98" s="35" t="s">
        <v>131</v>
      </c>
      <c r="D98" s="46">
        <f>SUM(Cargas!$F$1346:$F$1352)</f>
        <v>5.19566</v>
      </c>
      <c r="E98" s="47">
        <f>Geracao!F386+Geracao!F387</f>
        <v>1.1070825</v>
      </c>
      <c r="F98" s="46">
        <f t="shared" si="1"/>
        <v>4.0885775</v>
      </c>
      <c r="G98" s="48">
        <f>Tarifa!$B$2</f>
        <v>0.6813</v>
      </c>
      <c r="H98" s="49">
        <f t="shared" si="2"/>
        <v>2.785547851</v>
      </c>
      <c r="I98" s="50" t="str">
        <f>Tarifa!$C$2</f>
        <v>Fora Ponta</v>
      </c>
      <c r="J98" s="18">
        <f>IF(I98="Ponta",Cadastro_Cargas!$F$16,0)</f>
        <v>0</v>
      </c>
      <c r="K98" s="18">
        <f t="shared" si="3"/>
        <v>4.0885775</v>
      </c>
    </row>
    <row r="99" ht="15.0" customHeight="1">
      <c r="A99" s="35" t="s">
        <v>128</v>
      </c>
      <c r="B99" s="45">
        <v>45662.0416666667</v>
      </c>
      <c r="C99" s="35" t="s">
        <v>133</v>
      </c>
      <c r="D99" s="46">
        <f>SUM(Cargas!$F$1360:$F$1366)</f>
        <v>5.21764</v>
      </c>
      <c r="E99" s="47">
        <f>Geracao!F390+Geracao!F391</f>
        <v>1.10466</v>
      </c>
      <c r="F99" s="46">
        <f t="shared" si="1"/>
        <v>4.11298</v>
      </c>
      <c r="G99" s="48">
        <f>Tarifa!$B$3</f>
        <v>0.6813</v>
      </c>
      <c r="H99" s="49">
        <f t="shared" si="2"/>
        <v>2.802173274</v>
      </c>
      <c r="I99" s="50" t="str">
        <f>Tarifa!$C$3</f>
        <v>Fora Ponta</v>
      </c>
      <c r="J99" s="18">
        <f>IF(I99="Ponta",Cadastro_Cargas!$F$16,0)</f>
        <v>0</v>
      </c>
      <c r="K99" s="18">
        <f t="shared" si="3"/>
        <v>4.11298</v>
      </c>
    </row>
    <row r="100" ht="15.0" customHeight="1">
      <c r="A100" s="35" t="s">
        <v>128</v>
      </c>
      <c r="B100" s="45">
        <v>45662.0833333333</v>
      </c>
      <c r="C100" s="35" t="s">
        <v>134</v>
      </c>
      <c r="D100" s="46">
        <f>SUM(Cargas!$F$1374:$F$1380)</f>
        <v>5.056</v>
      </c>
      <c r="E100" s="47">
        <f>Geracao!F394+Geracao!F395</f>
        <v>0.741285</v>
      </c>
      <c r="F100" s="46">
        <f t="shared" si="1"/>
        <v>4.314715</v>
      </c>
      <c r="G100" s="48">
        <f>Tarifa!$B$4</f>
        <v>0.6813</v>
      </c>
      <c r="H100" s="49">
        <f t="shared" si="2"/>
        <v>2.93961533</v>
      </c>
      <c r="I100" s="50" t="str">
        <f>Tarifa!$C$4</f>
        <v>Fora Ponta</v>
      </c>
      <c r="J100" s="18">
        <f>IF(I100="Ponta",Cadastro_Cargas!$F$16,0)</f>
        <v>0</v>
      </c>
      <c r="K100" s="18">
        <f t="shared" si="3"/>
        <v>4.314715</v>
      </c>
    </row>
    <row r="101" ht="15.0" customHeight="1">
      <c r="A101" s="35" t="s">
        <v>128</v>
      </c>
      <c r="B101" s="45">
        <v>45662.125</v>
      </c>
      <c r="C101" s="35" t="s">
        <v>135</v>
      </c>
      <c r="D101" s="46">
        <f>SUM(Cargas!$F$1388:$F$1394)</f>
        <v>4.98928</v>
      </c>
      <c r="E101" s="47">
        <f>Geracao!F398+Geracao!F399</f>
        <v>0.92055</v>
      </c>
      <c r="F101" s="46">
        <f t="shared" si="1"/>
        <v>4.06873</v>
      </c>
      <c r="G101" s="48">
        <f>Tarifa!$B$5</f>
        <v>0.6813</v>
      </c>
      <c r="H101" s="49">
        <f t="shared" si="2"/>
        <v>2.772025749</v>
      </c>
      <c r="I101" s="50" t="str">
        <f>Tarifa!$C$5</f>
        <v>Fora Ponta</v>
      </c>
      <c r="J101" s="18">
        <f>IF(I101="Ponta",Cadastro_Cargas!$F$16,0)</f>
        <v>0</v>
      </c>
      <c r="K101" s="18">
        <f t="shared" si="3"/>
        <v>4.06873</v>
      </c>
    </row>
    <row r="102" ht="15.0" customHeight="1">
      <c r="A102" s="35" t="s">
        <v>128</v>
      </c>
      <c r="B102" s="45">
        <v>45662.1666666667</v>
      </c>
      <c r="C102" s="35" t="s">
        <v>136</v>
      </c>
      <c r="D102" s="46">
        <f>SUM(Cargas!$F$1402:$F$1408)</f>
        <v>4.92168</v>
      </c>
      <c r="E102" s="47">
        <f>Geracao!F402+Geracao!F403</f>
        <v>0.8309175</v>
      </c>
      <c r="F102" s="46">
        <f t="shared" si="1"/>
        <v>4.0907625</v>
      </c>
      <c r="G102" s="48">
        <f>Tarifa!$B$6</f>
        <v>0.6813</v>
      </c>
      <c r="H102" s="49">
        <f t="shared" si="2"/>
        <v>2.787036491</v>
      </c>
      <c r="I102" s="50" t="str">
        <f>Tarifa!$C$6</f>
        <v>Fora Ponta</v>
      </c>
      <c r="J102" s="18">
        <f>IF(I102="Ponta",Cadastro_Cargas!$F$16,0)</f>
        <v>0</v>
      </c>
      <c r="K102" s="18">
        <f t="shared" si="3"/>
        <v>4.0907625</v>
      </c>
    </row>
    <row r="103" ht="15.0" customHeight="1">
      <c r="A103" s="35" t="s">
        <v>128</v>
      </c>
      <c r="B103" s="45">
        <v>45662.2083333333</v>
      </c>
      <c r="C103" s="35" t="s">
        <v>137</v>
      </c>
      <c r="D103" s="46">
        <f>SUM(Cargas!$F$1416:$F$1422)</f>
        <v>1.27058</v>
      </c>
      <c r="E103" s="47">
        <f>Geracao!F406+Geracao!F407</f>
        <v>0.7533975</v>
      </c>
      <c r="F103" s="46">
        <f t="shared" si="1"/>
        <v>0.5171825</v>
      </c>
      <c r="G103" s="48">
        <f>Tarifa!$B$7</f>
        <v>0.6813</v>
      </c>
      <c r="H103" s="49">
        <f t="shared" si="2"/>
        <v>0.3523564373</v>
      </c>
      <c r="I103" s="50" t="str">
        <f>Tarifa!$C$7</f>
        <v>Fora Ponta</v>
      </c>
      <c r="J103" s="18">
        <f>IF(I103="Ponta",Cadastro_Cargas!$F$16,0)</f>
        <v>0</v>
      </c>
      <c r="K103" s="18">
        <f t="shared" si="3"/>
        <v>0.5171825</v>
      </c>
    </row>
    <row r="104" ht="15.0" customHeight="1">
      <c r="A104" s="35" t="s">
        <v>128</v>
      </c>
      <c r="B104" s="45">
        <v>45662.25</v>
      </c>
      <c r="C104" s="35" t="s">
        <v>138</v>
      </c>
      <c r="D104" s="46">
        <f>SUM(Cargas!$F$1430:$F$1436)</f>
        <v>1.2128</v>
      </c>
      <c r="E104" s="47">
        <f>Geracao!F410+Geracao!F411</f>
        <v>1.304993409</v>
      </c>
      <c r="F104" s="46">
        <f t="shared" si="1"/>
        <v>-0.09219340909</v>
      </c>
      <c r="G104" s="48">
        <f>Tarifa!$B$8</f>
        <v>0.6813</v>
      </c>
      <c r="H104" s="49">
        <f t="shared" si="2"/>
        <v>0</v>
      </c>
      <c r="I104" s="50" t="str">
        <f>Tarifa!$C$8</f>
        <v>Fora Ponta</v>
      </c>
      <c r="J104" s="18">
        <f>IF(I104="Ponta",Cadastro_Cargas!$F$16,0)</f>
        <v>0</v>
      </c>
      <c r="K104" s="18">
        <f t="shared" si="3"/>
        <v>0</v>
      </c>
    </row>
    <row r="105" ht="15.0" customHeight="1">
      <c r="A105" s="35" t="s">
        <v>128</v>
      </c>
      <c r="B105" s="45">
        <v>45662.2916666667</v>
      </c>
      <c r="C105" s="35" t="s">
        <v>139</v>
      </c>
      <c r="D105" s="46">
        <f>SUM(Cargas!$F$1444:$F$1450)</f>
        <v>1.138</v>
      </c>
      <c r="E105" s="47">
        <f>Geracao!F414+Geracao!F415</f>
        <v>4.575001364</v>
      </c>
      <c r="F105" s="46">
        <f t="shared" si="1"/>
        <v>-3.437001364</v>
      </c>
      <c r="G105" s="48">
        <f>Tarifa!$B$9</f>
        <v>0.6813</v>
      </c>
      <c r="H105" s="49">
        <f t="shared" si="2"/>
        <v>0</v>
      </c>
      <c r="I105" s="50" t="str">
        <f>Tarifa!$C$9</f>
        <v>Fora Ponta</v>
      </c>
      <c r="J105" s="18">
        <f>IF(I105="Ponta",Cadastro_Cargas!$F$16,0)</f>
        <v>0</v>
      </c>
      <c r="K105" s="18">
        <f t="shared" si="3"/>
        <v>0</v>
      </c>
    </row>
    <row r="106" ht="15.0" customHeight="1">
      <c r="A106" s="35" t="s">
        <v>128</v>
      </c>
      <c r="B106" s="45">
        <v>45662.3333333333</v>
      </c>
      <c r="C106" s="35" t="s">
        <v>140</v>
      </c>
      <c r="D106" s="46">
        <f>SUM(Cargas!$F$1458:$F$1464)</f>
        <v>1.692</v>
      </c>
      <c r="E106" s="47">
        <f>Geracao!F418+Geracao!F419</f>
        <v>5.583495455</v>
      </c>
      <c r="F106" s="46">
        <f t="shared" si="1"/>
        <v>-3.891495455</v>
      </c>
      <c r="G106" s="48">
        <f>Tarifa!$B$10</f>
        <v>0.6813</v>
      </c>
      <c r="H106" s="49">
        <f t="shared" si="2"/>
        <v>0</v>
      </c>
      <c r="I106" s="50" t="str">
        <f>Tarifa!$C$10</f>
        <v>Fora Ponta</v>
      </c>
      <c r="J106" s="18">
        <f>IF(I106="Ponta",Cadastro_Cargas!$F$16,0)</f>
        <v>0</v>
      </c>
      <c r="K106" s="18">
        <f t="shared" si="3"/>
        <v>0</v>
      </c>
    </row>
    <row r="107" ht="15.0" customHeight="1">
      <c r="A107" s="35" t="s">
        <v>128</v>
      </c>
      <c r="B107" s="45">
        <v>45662.375</v>
      </c>
      <c r="C107" s="35" t="s">
        <v>141</v>
      </c>
      <c r="D107" s="46">
        <f>SUM(Cargas!$F$1472:$F$1478)</f>
        <v>2.2588</v>
      </c>
      <c r="E107" s="47">
        <f>Geracao!F422+Geracao!F423</f>
        <v>6.632437955</v>
      </c>
      <c r="F107" s="46">
        <f t="shared" si="1"/>
        <v>-4.373637955</v>
      </c>
      <c r="G107" s="48">
        <f>Tarifa!$B$11</f>
        <v>0.6813</v>
      </c>
      <c r="H107" s="49">
        <f t="shared" si="2"/>
        <v>0</v>
      </c>
      <c r="I107" s="50" t="str">
        <f>Tarifa!$C$11</f>
        <v>Fora Ponta</v>
      </c>
      <c r="J107" s="18">
        <f>IF(I107="Ponta",Cadastro_Cargas!$F$16,0)</f>
        <v>0</v>
      </c>
      <c r="K107" s="18">
        <f t="shared" si="3"/>
        <v>0</v>
      </c>
    </row>
    <row r="108" ht="15.0" customHeight="1">
      <c r="A108" s="35" t="s">
        <v>128</v>
      </c>
      <c r="B108" s="45">
        <v>45662.4166666667</v>
      </c>
      <c r="C108" s="35" t="s">
        <v>142</v>
      </c>
      <c r="D108" s="46">
        <f>SUM(Cargas!$F$1486:$F$1492)</f>
        <v>2.50162</v>
      </c>
      <c r="E108" s="47">
        <f>Geracao!F426+Geracao!F427</f>
        <v>5.264239318</v>
      </c>
      <c r="F108" s="46">
        <f t="shared" si="1"/>
        <v>-2.762619318</v>
      </c>
      <c r="G108" s="48">
        <f>Tarifa!$B$12</f>
        <v>0.6813</v>
      </c>
      <c r="H108" s="49">
        <f t="shared" si="2"/>
        <v>0</v>
      </c>
      <c r="I108" s="50" t="str">
        <f>Tarifa!$C$12</f>
        <v>Fora Ponta</v>
      </c>
      <c r="J108" s="18">
        <f>IF(I108="Ponta",Cadastro_Cargas!$F$16,0)</f>
        <v>0</v>
      </c>
      <c r="K108" s="18">
        <f t="shared" si="3"/>
        <v>0</v>
      </c>
    </row>
    <row r="109" ht="15.0" customHeight="1">
      <c r="A109" s="35" t="s">
        <v>128</v>
      </c>
      <c r="B109" s="45">
        <v>45662.4583333333</v>
      </c>
      <c r="C109" s="35" t="s">
        <v>143</v>
      </c>
      <c r="D109" s="46">
        <f>SUM(Cargas!$F$1500:$F$1506)</f>
        <v>2.38628</v>
      </c>
      <c r="E109" s="47">
        <f>Geracao!F430+Geracao!F431</f>
        <v>8.369297045</v>
      </c>
      <c r="F109" s="46">
        <f t="shared" si="1"/>
        <v>-5.983017045</v>
      </c>
      <c r="G109" s="48">
        <f>Tarifa!$B$13</f>
        <v>0.6813</v>
      </c>
      <c r="H109" s="49">
        <f t="shared" si="2"/>
        <v>0</v>
      </c>
      <c r="I109" s="50" t="str">
        <f>Tarifa!$C$13</f>
        <v>Fora Ponta</v>
      </c>
      <c r="J109" s="18">
        <f>IF(I109="Ponta",Cadastro_Cargas!$F$16,0)</f>
        <v>0</v>
      </c>
      <c r="K109" s="18">
        <f t="shared" si="3"/>
        <v>0</v>
      </c>
    </row>
    <row r="110" ht="15.0" customHeight="1">
      <c r="A110" s="35" t="s">
        <v>128</v>
      </c>
      <c r="B110" s="45">
        <v>45662.5</v>
      </c>
      <c r="C110" s="35" t="s">
        <v>144</v>
      </c>
      <c r="D110" s="46">
        <f>SUM(Cargas!$F$1514:$F$1520)</f>
        <v>2.4124</v>
      </c>
      <c r="E110" s="47">
        <f>Geracao!F434+Geracao!F435</f>
        <v>2.063089091</v>
      </c>
      <c r="F110" s="46">
        <f t="shared" si="1"/>
        <v>0.3493109091</v>
      </c>
      <c r="G110" s="48">
        <f>Tarifa!$B$14</f>
        <v>0.6813</v>
      </c>
      <c r="H110" s="49">
        <f t="shared" si="2"/>
        <v>0.2379855224</v>
      </c>
      <c r="I110" s="50" t="str">
        <f>Tarifa!$C$14</f>
        <v>Fora Ponta</v>
      </c>
      <c r="J110" s="18">
        <f>IF(I110="Ponta",Cadastro_Cargas!$F$16,0)</f>
        <v>0</v>
      </c>
      <c r="K110" s="18">
        <f t="shared" si="3"/>
        <v>0.3493109091</v>
      </c>
    </row>
    <row r="111" ht="15.0" customHeight="1">
      <c r="A111" s="35" t="s">
        <v>128</v>
      </c>
      <c r="B111" s="45">
        <v>45662.5416666667</v>
      </c>
      <c r="C111" s="35" t="s">
        <v>145</v>
      </c>
      <c r="D111" s="46">
        <f>SUM(Cargas!$F$1528:$F$1534)</f>
        <v>2.574</v>
      </c>
      <c r="E111" s="47">
        <f>Geracao!F438+Geracao!F439</f>
        <v>8.289134318</v>
      </c>
      <c r="F111" s="46">
        <f t="shared" si="1"/>
        <v>-5.715134318</v>
      </c>
      <c r="G111" s="48">
        <f>Tarifa!$B$15</f>
        <v>0.6813</v>
      </c>
      <c r="H111" s="49">
        <f t="shared" si="2"/>
        <v>0</v>
      </c>
      <c r="I111" s="50" t="str">
        <f>Tarifa!$C$15</f>
        <v>Fora Ponta</v>
      </c>
      <c r="J111" s="18">
        <f>IF(I111="Ponta",Cadastro_Cargas!$F$16,0)</f>
        <v>0</v>
      </c>
      <c r="K111" s="18">
        <f t="shared" si="3"/>
        <v>0</v>
      </c>
    </row>
    <row r="112" ht="15.0" customHeight="1">
      <c r="A112" s="35" t="s">
        <v>128</v>
      </c>
      <c r="B112" s="45">
        <v>45662.5833333333</v>
      </c>
      <c r="C112" s="35" t="s">
        <v>146</v>
      </c>
      <c r="D112" s="46">
        <f>SUM(Cargas!$F$1542:$F$1548)</f>
        <v>2.4268</v>
      </c>
      <c r="E112" s="47">
        <f>Geracao!F442+Geracao!F443</f>
        <v>7.500573864</v>
      </c>
      <c r="F112" s="46">
        <f t="shared" si="1"/>
        <v>-5.073773864</v>
      </c>
      <c r="G112" s="48">
        <f>Tarifa!$B$16</f>
        <v>0.6813</v>
      </c>
      <c r="H112" s="49">
        <f t="shared" si="2"/>
        <v>0</v>
      </c>
      <c r="I112" s="50" t="str">
        <f>Tarifa!$C$16</f>
        <v>Fora Ponta</v>
      </c>
      <c r="J112" s="18">
        <f>IF(I112="Ponta",Cadastro_Cargas!$F$16,0)</f>
        <v>0</v>
      </c>
      <c r="K112" s="18">
        <f t="shared" si="3"/>
        <v>0</v>
      </c>
    </row>
    <row r="113" ht="15.0" customHeight="1">
      <c r="A113" s="35" t="s">
        <v>128</v>
      </c>
      <c r="B113" s="45">
        <v>45662.625</v>
      </c>
      <c r="C113" s="35" t="s">
        <v>147</v>
      </c>
      <c r="D113" s="46">
        <f>SUM(Cargas!$F$1556:$F$1562)</f>
        <v>2.4226</v>
      </c>
      <c r="E113" s="47">
        <f>Geracao!F446+Geracao!F447</f>
        <v>2.101041591</v>
      </c>
      <c r="F113" s="46">
        <f t="shared" si="1"/>
        <v>0.3215584091</v>
      </c>
      <c r="G113" s="48">
        <f>Tarifa!$B$17</f>
        <v>0.6813</v>
      </c>
      <c r="H113" s="49">
        <f t="shared" si="2"/>
        <v>0.2190777441</v>
      </c>
      <c r="I113" s="50" t="str">
        <f>Tarifa!$C$17</f>
        <v>Fora Ponta</v>
      </c>
      <c r="J113" s="18">
        <f>IF(I113="Ponta",Cadastro_Cargas!$F$16,0)</f>
        <v>0</v>
      </c>
      <c r="K113" s="18">
        <f t="shared" si="3"/>
        <v>0.3215584091</v>
      </c>
    </row>
    <row r="114" ht="15.0" customHeight="1">
      <c r="A114" s="35" t="s">
        <v>128</v>
      </c>
      <c r="B114" s="45">
        <v>45662.6666666667</v>
      </c>
      <c r="C114" s="35" t="s">
        <v>148</v>
      </c>
      <c r="D114" s="46">
        <f>SUM(Cargas!$F$1570:$F$1576)</f>
        <v>2.5351</v>
      </c>
      <c r="E114" s="47">
        <f>Geracao!F450+Geracao!F451</f>
        <v>3.752966364</v>
      </c>
      <c r="F114" s="46">
        <f t="shared" si="1"/>
        <v>-1.217866364</v>
      </c>
      <c r="G114" s="48">
        <f>Tarifa!$B$18</f>
        <v>0.6813</v>
      </c>
      <c r="H114" s="49">
        <f t="shared" si="2"/>
        <v>0</v>
      </c>
      <c r="I114" s="50" t="str">
        <f>Tarifa!$C$18</f>
        <v>Fora Ponta</v>
      </c>
      <c r="J114" s="18">
        <f>IF(I114="Ponta",Cadastro_Cargas!$F$16,0)</f>
        <v>0</v>
      </c>
      <c r="K114" s="18">
        <f t="shared" si="3"/>
        <v>0</v>
      </c>
    </row>
    <row r="115" ht="15.0" customHeight="1">
      <c r="A115" s="35" t="s">
        <v>128</v>
      </c>
      <c r="B115" s="45">
        <v>45662.7083333333</v>
      </c>
      <c r="C115" s="35" t="s">
        <v>149</v>
      </c>
      <c r="D115" s="46">
        <f>SUM(Cargas!$F$1584:$F$1590)</f>
        <v>1.152</v>
      </c>
      <c r="E115" s="47">
        <f>Geracao!F454+Geracao!F455</f>
        <v>1.525734545</v>
      </c>
      <c r="F115" s="46">
        <f t="shared" si="1"/>
        <v>-0.3737345455</v>
      </c>
      <c r="G115" s="48">
        <f>Tarifa!$B$19</f>
        <v>0.6813</v>
      </c>
      <c r="H115" s="49">
        <f t="shared" si="2"/>
        <v>0</v>
      </c>
      <c r="I115" s="50" t="str">
        <f>Tarifa!$C$19</f>
        <v>Fora Ponta</v>
      </c>
      <c r="J115" s="18">
        <f>IF(I115="Ponta",Cadastro_Cargas!$F$16,0)</f>
        <v>0</v>
      </c>
      <c r="K115" s="18">
        <f t="shared" si="3"/>
        <v>0</v>
      </c>
    </row>
    <row r="116" ht="15.0" customHeight="1">
      <c r="A116" s="51" t="s">
        <v>128</v>
      </c>
      <c r="B116" s="52">
        <v>45662.75</v>
      </c>
      <c r="C116" s="51" t="s">
        <v>150</v>
      </c>
      <c r="D116" s="53">
        <f>SUM(Cargas!$F$1598:$F$1604)</f>
        <v>1.336</v>
      </c>
      <c r="E116" s="54">
        <f>Geracao!F458+Geracao!F459</f>
        <v>2.907</v>
      </c>
      <c r="F116" s="53">
        <f t="shared" si="1"/>
        <v>-1.571</v>
      </c>
      <c r="G116" s="55">
        <f>Tarifa!$B$20</f>
        <v>1.1039</v>
      </c>
      <c r="H116" s="56">
        <f t="shared" si="2"/>
        <v>0</v>
      </c>
      <c r="I116" s="57" t="str">
        <f>Tarifa!$C$20</f>
        <v>Ponta</v>
      </c>
      <c r="J116" s="58">
        <f>IF(I116="Ponta",Cadastro_Cargas!$F$16,0)</f>
        <v>0.875</v>
      </c>
      <c r="K116" s="18">
        <f t="shared" si="3"/>
        <v>0</v>
      </c>
    </row>
    <row r="117" ht="15.0" customHeight="1">
      <c r="A117" s="51" t="s">
        <v>128</v>
      </c>
      <c r="B117" s="52">
        <v>45662.7916666667</v>
      </c>
      <c r="C117" s="51" t="s">
        <v>152</v>
      </c>
      <c r="D117" s="53">
        <f>SUM(Cargas!$F$1612:$F$1618)</f>
        <v>1.316</v>
      </c>
      <c r="E117" s="54">
        <f>Geracao!F462+Geracao!F463</f>
        <v>0.886635</v>
      </c>
      <c r="F117" s="53">
        <f t="shared" si="1"/>
        <v>0.429365</v>
      </c>
      <c r="G117" s="55">
        <f>Tarifa!$B$21</f>
        <v>1.1039</v>
      </c>
      <c r="H117" s="56">
        <f t="shared" si="2"/>
        <v>0</v>
      </c>
      <c r="I117" s="57" t="str">
        <f>Tarifa!$C$21</f>
        <v>Ponta</v>
      </c>
      <c r="J117" s="58">
        <f>IF(I117="Ponta",Cadastro_Cargas!$F$16,0)</f>
        <v>0.875</v>
      </c>
      <c r="K117" s="18">
        <f t="shared" si="3"/>
        <v>0</v>
      </c>
    </row>
    <row r="118" ht="15.0" customHeight="1">
      <c r="A118" s="51" t="s">
        <v>128</v>
      </c>
      <c r="B118" s="52">
        <v>45662.8333333333</v>
      </c>
      <c r="C118" s="51" t="s">
        <v>153</v>
      </c>
      <c r="D118" s="53">
        <f>SUM(Cargas!$F$1626:$F$1632)</f>
        <v>5.28658</v>
      </c>
      <c r="E118" s="54">
        <f>Geracao!F466+Geracao!F467</f>
        <v>1.54071</v>
      </c>
      <c r="F118" s="53">
        <f t="shared" si="1"/>
        <v>3.74587</v>
      </c>
      <c r="G118" s="55">
        <f>Tarifa!$B$22</f>
        <v>1.1039</v>
      </c>
      <c r="H118" s="56">
        <f t="shared" si="2"/>
        <v>3.169153393</v>
      </c>
      <c r="I118" s="57" t="str">
        <f>Tarifa!$C$22</f>
        <v>Ponta</v>
      </c>
      <c r="J118" s="58">
        <f>IF(I118="Ponta",Cadastro_Cargas!$F$16,0)</f>
        <v>0.875</v>
      </c>
      <c r="K118" s="18">
        <f t="shared" si="3"/>
        <v>2.87087</v>
      </c>
    </row>
    <row r="119" ht="15.0" customHeight="1">
      <c r="A119" s="35" t="s">
        <v>128</v>
      </c>
      <c r="B119" s="45">
        <v>45662.875</v>
      </c>
      <c r="C119" s="35" t="s">
        <v>154</v>
      </c>
      <c r="D119" s="46">
        <f>SUM(Cargas!$F$1640:$F$1646)</f>
        <v>5.2286</v>
      </c>
      <c r="E119" s="47">
        <f>Geracao!F470+Geracao!F471</f>
        <v>0.84303</v>
      </c>
      <c r="F119" s="46">
        <f t="shared" si="1"/>
        <v>4.38557</v>
      </c>
      <c r="G119" s="48">
        <f>Tarifa!$B$23</f>
        <v>0.6813</v>
      </c>
      <c r="H119" s="49">
        <f t="shared" si="2"/>
        <v>2.987888841</v>
      </c>
      <c r="I119" s="50" t="str">
        <f>Tarifa!$C$23</f>
        <v>Fora Ponta</v>
      </c>
      <c r="J119" s="18">
        <f>IF(I119="Ponta",Cadastro_Cargas!$F$16,0)</f>
        <v>0</v>
      </c>
      <c r="K119" s="18">
        <f t="shared" si="3"/>
        <v>4.38557</v>
      </c>
    </row>
    <row r="120" ht="15.0" customHeight="1">
      <c r="A120" s="35" t="s">
        <v>128</v>
      </c>
      <c r="B120" s="45">
        <v>45662.9166666667</v>
      </c>
      <c r="C120" s="35" t="s">
        <v>155</v>
      </c>
      <c r="D120" s="46">
        <f>SUM(Cargas!$F$1654:$F$1660)</f>
        <v>4.67836</v>
      </c>
      <c r="E120" s="47">
        <f>Geracao!F474+Geracao!F475</f>
        <v>1.574625</v>
      </c>
      <c r="F120" s="46">
        <f t="shared" si="1"/>
        <v>3.103735</v>
      </c>
      <c r="G120" s="48">
        <f>Tarifa!$B$24</f>
        <v>0.6813</v>
      </c>
      <c r="H120" s="49">
        <f t="shared" si="2"/>
        <v>2.114574656</v>
      </c>
      <c r="I120" s="50" t="str">
        <f>Tarifa!$C$24</f>
        <v>Fora Ponta</v>
      </c>
      <c r="J120" s="18">
        <f>IF(I120="Ponta",Cadastro_Cargas!$F$16,0)</f>
        <v>0</v>
      </c>
      <c r="K120" s="18">
        <f t="shared" si="3"/>
        <v>3.103735</v>
      </c>
    </row>
    <row r="121" ht="15.0" customHeight="1">
      <c r="A121" s="35" t="s">
        <v>128</v>
      </c>
      <c r="B121" s="45">
        <v>45662.9583333333</v>
      </c>
      <c r="C121" s="35" t="s">
        <v>156</v>
      </c>
      <c r="D121" s="46">
        <f>SUM(Cargas!$F$1668:$F$1674)</f>
        <v>4.68378</v>
      </c>
      <c r="E121" s="47">
        <f>Geracao!F478+Geracao!F479</f>
        <v>0.8793675</v>
      </c>
      <c r="F121" s="46">
        <f t="shared" si="1"/>
        <v>3.8044125</v>
      </c>
      <c r="G121" s="48">
        <f>Tarifa!$B$25</f>
        <v>0.6813</v>
      </c>
      <c r="H121" s="49">
        <f t="shared" si="2"/>
        <v>2.591946236</v>
      </c>
      <c r="I121" s="50" t="str">
        <f>Tarifa!$C$25</f>
        <v>Fora Ponta</v>
      </c>
      <c r="J121" s="18">
        <f>IF(I121="Ponta",Cadastro_Cargas!$F$16,0)</f>
        <v>0</v>
      </c>
      <c r="K121" s="18">
        <f t="shared" si="3"/>
        <v>3.8044125</v>
      </c>
    </row>
    <row r="122" ht="15.0" customHeight="1">
      <c r="A122" s="35" t="s">
        <v>128</v>
      </c>
      <c r="B122" s="45">
        <v>45663.0</v>
      </c>
      <c r="C122" s="35" t="s">
        <v>131</v>
      </c>
      <c r="D122" s="46">
        <f>SUM(Cargas!$F$1682:$F$1688)</f>
        <v>5.29162</v>
      </c>
      <c r="E122" s="47">
        <f>Geracao!F482+Geracao!F483</f>
        <v>0.857565</v>
      </c>
      <c r="F122" s="46">
        <f t="shared" si="1"/>
        <v>4.434055</v>
      </c>
      <c r="G122" s="48">
        <f>Tarifa!$B$2</f>
        <v>0.6813</v>
      </c>
      <c r="H122" s="49">
        <f t="shared" si="2"/>
        <v>3.020921672</v>
      </c>
      <c r="I122" s="50" t="str">
        <f>Tarifa!$C$2</f>
        <v>Fora Ponta</v>
      </c>
      <c r="J122" s="18">
        <f>IF(I122="Ponta",Cadastro_Cargas!$F$16,0)</f>
        <v>0</v>
      </c>
      <c r="K122" s="18">
        <f t="shared" si="3"/>
        <v>4.434055</v>
      </c>
    </row>
    <row r="123" ht="15.0" customHeight="1">
      <c r="A123" s="35" t="s">
        <v>128</v>
      </c>
      <c r="B123" s="45">
        <v>45663.0416666667</v>
      </c>
      <c r="C123" s="35" t="s">
        <v>133</v>
      </c>
      <c r="D123" s="46">
        <f>SUM(Cargas!$F$1696:$F$1702)</f>
        <v>5.22578</v>
      </c>
      <c r="E123" s="47">
        <f>Geracao!F486+Geracao!F487</f>
        <v>1.21125</v>
      </c>
      <c r="F123" s="46">
        <f t="shared" si="1"/>
        <v>4.01453</v>
      </c>
      <c r="G123" s="48">
        <f>Tarifa!$B$3</f>
        <v>0.6813</v>
      </c>
      <c r="H123" s="49">
        <f t="shared" si="2"/>
        <v>2.735099289</v>
      </c>
      <c r="I123" s="50" t="str">
        <f>Tarifa!$C$3</f>
        <v>Fora Ponta</v>
      </c>
      <c r="J123" s="18">
        <f>IF(I123="Ponta",Cadastro_Cargas!$F$16,0)</f>
        <v>0</v>
      </c>
      <c r="K123" s="18">
        <f t="shared" si="3"/>
        <v>4.01453</v>
      </c>
    </row>
    <row r="124" ht="15.0" customHeight="1">
      <c r="A124" s="35" t="s">
        <v>128</v>
      </c>
      <c r="B124" s="45">
        <v>45663.0833333333</v>
      </c>
      <c r="C124" s="35" t="s">
        <v>134</v>
      </c>
      <c r="D124" s="46">
        <f>SUM(Cargas!$F$1710:$F$1716)</f>
        <v>5.20334</v>
      </c>
      <c r="E124" s="47">
        <f>Geracao!F490+Geracao!F491</f>
        <v>1.13373</v>
      </c>
      <c r="F124" s="46">
        <f t="shared" si="1"/>
        <v>4.06961</v>
      </c>
      <c r="G124" s="48">
        <f>Tarifa!$B$4</f>
        <v>0.6813</v>
      </c>
      <c r="H124" s="49">
        <f t="shared" si="2"/>
        <v>2.772625293</v>
      </c>
      <c r="I124" s="50" t="str">
        <f>Tarifa!$C$4</f>
        <v>Fora Ponta</v>
      </c>
      <c r="J124" s="18">
        <f>IF(I124="Ponta",Cadastro_Cargas!$F$16,0)</f>
        <v>0</v>
      </c>
      <c r="K124" s="18">
        <f t="shared" si="3"/>
        <v>4.06961</v>
      </c>
    </row>
    <row r="125" ht="15.0" customHeight="1">
      <c r="A125" s="35" t="s">
        <v>128</v>
      </c>
      <c r="B125" s="45">
        <v>45663.125</v>
      </c>
      <c r="C125" s="35" t="s">
        <v>135</v>
      </c>
      <c r="D125" s="46">
        <f>SUM(Cargas!$F$1724:$F$1730)</f>
        <v>5.19986</v>
      </c>
      <c r="E125" s="47">
        <f>Geracao!F494+Geracao!F495</f>
        <v>1.429275</v>
      </c>
      <c r="F125" s="46">
        <f t="shared" si="1"/>
        <v>3.770585</v>
      </c>
      <c r="G125" s="48">
        <f>Tarifa!$B$5</f>
        <v>0.6813</v>
      </c>
      <c r="H125" s="49">
        <f t="shared" si="2"/>
        <v>2.568899561</v>
      </c>
      <c r="I125" s="50" t="str">
        <f>Tarifa!$C$5</f>
        <v>Fora Ponta</v>
      </c>
      <c r="J125" s="18">
        <f>IF(I125="Ponta",Cadastro_Cargas!$F$16,0)</f>
        <v>0</v>
      </c>
      <c r="K125" s="18">
        <f t="shared" si="3"/>
        <v>3.770585</v>
      </c>
    </row>
    <row r="126" ht="15.0" customHeight="1">
      <c r="A126" s="35" t="s">
        <v>128</v>
      </c>
      <c r="B126" s="45">
        <v>45663.1666666667</v>
      </c>
      <c r="C126" s="35" t="s">
        <v>136</v>
      </c>
      <c r="D126" s="46">
        <f>SUM(Cargas!$F$1738:$F$1744)</f>
        <v>5.21956</v>
      </c>
      <c r="E126" s="47">
        <f>Geracao!F498+Geracao!F499</f>
        <v>1.1846025</v>
      </c>
      <c r="F126" s="46">
        <f t="shared" si="1"/>
        <v>4.0349575</v>
      </c>
      <c r="G126" s="48">
        <f>Tarifa!$B$6</f>
        <v>0.6813</v>
      </c>
      <c r="H126" s="49">
        <f t="shared" si="2"/>
        <v>2.749016545</v>
      </c>
      <c r="I126" s="50" t="str">
        <f>Tarifa!$C$6</f>
        <v>Fora Ponta</v>
      </c>
      <c r="J126" s="18">
        <f>IF(I126="Ponta",Cadastro_Cargas!$F$16,0)</f>
        <v>0</v>
      </c>
      <c r="K126" s="18">
        <f t="shared" si="3"/>
        <v>4.0349575</v>
      </c>
    </row>
    <row r="127" ht="15.0" customHeight="1">
      <c r="A127" s="35" t="s">
        <v>128</v>
      </c>
      <c r="B127" s="45">
        <v>45663.2083333333</v>
      </c>
      <c r="C127" s="35" t="s">
        <v>137</v>
      </c>
      <c r="D127" s="46">
        <f>SUM(Cargas!$F$1752:$F$1758)</f>
        <v>1.25546</v>
      </c>
      <c r="E127" s="47">
        <f>Geracao!F502+Geracao!F503</f>
        <v>0.9956475</v>
      </c>
      <c r="F127" s="46">
        <f t="shared" si="1"/>
        <v>0.2598125</v>
      </c>
      <c r="G127" s="48">
        <f>Tarifa!$B$7</f>
        <v>0.6813</v>
      </c>
      <c r="H127" s="49">
        <f t="shared" si="2"/>
        <v>0.1770102563</v>
      </c>
      <c r="I127" s="50" t="str">
        <f>Tarifa!$C$7</f>
        <v>Fora Ponta</v>
      </c>
      <c r="J127" s="18">
        <f>IF(I127="Ponta",Cadastro_Cargas!$F$16,0)</f>
        <v>0</v>
      </c>
      <c r="K127" s="18">
        <f t="shared" si="3"/>
        <v>0.2598125</v>
      </c>
    </row>
    <row r="128" ht="15.0" customHeight="1">
      <c r="A128" s="35" t="s">
        <v>128</v>
      </c>
      <c r="B128" s="45">
        <v>45663.25</v>
      </c>
      <c r="C128" s="35" t="s">
        <v>138</v>
      </c>
      <c r="D128" s="46">
        <f>SUM(Cargas!$F$1766:$F$1772)</f>
        <v>1.2128</v>
      </c>
      <c r="E128" s="47">
        <f>Geracao!F506+Geracao!F507</f>
        <v>2.425362955</v>
      </c>
      <c r="F128" s="46">
        <f t="shared" si="1"/>
        <v>-1.212562955</v>
      </c>
      <c r="G128" s="48">
        <f>Tarifa!$B$8</f>
        <v>0.6813</v>
      </c>
      <c r="H128" s="49">
        <f t="shared" si="2"/>
        <v>0</v>
      </c>
      <c r="I128" s="50" t="str">
        <f>Tarifa!$C$8</f>
        <v>Fora Ponta</v>
      </c>
      <c r="J128" s="18">
        <f>IF(I128="Ponta",Cadastro_Cargas!$F$16,0)</f>
        <v>0</v>
      </c>
      <c r="K128" s="18">
        <f t="shared" si="3"/>
        <v>0</v>
      </c>
    </row>
    <row r="129" ht="15.0" customHeight="1">
      <c r="A129" s="35" t="s">
        <v>128</v>
      </c>
      <c r="B129" s="45">
        <v>45663.2916666667</v>
      </c>
      <c r="C129" s="35" t="s">
        <v>139</v>
      </c>
      <c r="D129" s="46">
        <f>SUM(Cargas!$F$1780:$F$1786)</f>
        <v>1.174</v>
      </c>
      <c r="E129" s="47">
        <f>Geracao!F510+Geracao!F511</f>
        <v>4.052622273</v>
      </c>
      <c r="F129" s="46">
        <f t="shared" si="1"/>
        <v>-2.878622273</v>
      </c>
      <c r="G129" s="48">
        <f>Tarifa!$B$9</f>
        <v>0.6813</v>
      </c>
      <c r="H129" s="49">
        <f t="shared" si="2"/>
        <v>0</v>
      </c>
      <c r="I129" s="50" t="str">
        <f>Tarifa!$C$9</f>
        <v>Fora Ponta</v>
      </c>
      <c r="J129" s="18">
        <f>IF(I129="Ponta",Cadastro_Cargas!$F$16,0)</f>
        <v>0</v>
      </c>
      <c r="K129" s="18">
        <f t="shared" si="3"/>
        <v>0</v>
      </c>
    </row>
    <row r="130" ht="15.0" customHeight="1">
      <c r="A130" s="35" t="s">
        <v>128</v>
      </c>
      <c r="B130" s="45">
        <v>45663.3333333333</v>
      </c>
      <c r="C130" s="35" t="s">
        <v>140</v>
      </c>
      <c r="D130" s="46">
        <f>SUM(Cargas!$F$1794:$F$1800)</f>
        <v>1.5298</v>
      </c>
      <c r="E130" s="47">
        <f>Geracao!F514+Geracao!F515</f>
        <v>5.680835909</v>
      </c>
      <c r="F130" s="46">
        <f t="shared" si="1"/>
        <v>-4.151035909</v>
      </c>
      <c r="G130" s="48">
        <f>Tarifa!$B$10</f>
        <v>0.6813</v>
      </c>
      <c r="H130" s="49">
        <f t="shared" si="2"/>
        <v>0</v>
      </c>
      <c r="I130" s="50" t="str">
        <f>Tarifa!$C$10</f>
        <v>Fora Ponta</v>
      </c>
      <c r="J130" s="18">
        <f>IF(I130="Ponta",Cadastro_Cargas!$F$16,0)</f>
        <v>0</v>
      </c>
      <c r="K130" s="18">
        <f t="shared" si="3"/>
        <v>0</v>
      </c>
    </row>
    <row r="131" ht="15.0" customHeight="1">
      <c r="A131" s="35" t="s">
        <v>128</v>
      </c>
      <c r="B131" s="45">
        <v>45663.375</v>
      </c>
      <c r="C131" s="35" t="s">
        <v>141</v>
      </c>
      <c r="D131" s="46">
        <f>SUM(Cargas!$F$1808:$F$1814)</f>
        <v>2.33666</v>
      </c>
      <c r="E131" s="47">
        <f>Geracao!F518+Geracao!F519</f>
        <v>4.178739091</v>
      </c>
      <c r="F131" s="46">
        <f t="shared" si="1"/>
        <v>-1.842079091</v>
      </c>
      <c r="G131" s="48">
        <f>Tarifa!$B$11</f>
        <v>0.6813</v>
      </c>
      <c r="H131" s="49">
        <f t="shared" si="2"/>
        <v>0</v>
      </c>
      <c r="I131" s="50" t="str">
        <f>Tarifa!$C$11</f>
        <v>Fora Ponta</v>
      </c>
      <c r="J131" s="18">
        <f>IF(I131="Ponta",Cadastro_Cargas!$F$16,0)</f>
        <v>0</v>
      </c>
      <c r="K131" s="18">
        <f t="shared" si="3"/>
        <v>0</v>
      </c>
    </row>
    <row r="132" ht="15.0" customHeight="1">
      <c r="A132" s="35" t="s">
        <v>128</v>
      </c>
      <c r="B132" s="45">
        <v>45663.4166666667</v>
      </c>
      <c r="C132" s="35" t="s">
        <v>142</v>
      </c>
      <c r="D132" s="46">
        <f>SUM(Cargas!$F$1822:$F$1828)</f>
        <v>2.46112</v>
      </c>
      <c r="E132" s="47">
        <f>Geracao!F522+Geracao!F523</f>
        <v>7.773508864</v>
      </c>
      <c r="F132" s="46">
        <f t="shared" si="1"/>
        <v>-5.312388864</v>
      </c>
      <c r="G132" s="48">
        <f>Tarifa!$B$12</f>
        <v>0.6813</v>
      </c>
      <c r="H132" s="49">
        <f t="shared" si="2"/>
        <v>0</v>
      </c>
      <c r="I132" s="50" t="str">
        <f>Tarifa!$C$12</f>
        <v>Fora Ponta</v>
      </c>
      <c r="J132" s="18">
        <f>IF(I132="Ponta",Cadastro_Cargas!$F$16,0)</f>
        <v>0</v>
      </c>
      <c r="K132" s="18">
        <f t="shared" si="3"/>
        <v>0</v>
      </c>
    </row>
    <row r="133" ht="15.0" customHeight="1">
      <c r="A133" s="35" t="s">
        <v>128</v>
      </c>
      <c r="B133" s="45">
        <v>45663.4583333333</v>
      </c>
      <c r="C133" s="35" t="s">
        <v>143</v>
      </c>
      <c r="D133" s="46">
        <f>SUM(Cargas!$F$1836:$F$1842)</f>
        <v>2.5209</v>
      </c>
      <c r="E133" s="47">
        <f>Geracao!F526+Geracao!F527</f>
        <v>8.069861364</v>
      </c>
      <c r="F133" s="46">
        <f t="shared" si="1"/>
        <v>-5.548961364</v>
      </c>
      <c r="G133" s="48">
        <f>Tarifa!$B$13</f>
        <v>0.6813</v>
      </c>
      <c r="H133" s="49">
        <f t="shared" si="2"/>
        <v>0</v>
      </c>
      <c r="I133" s="50" t="str">
        <f>Tarifa!$C$13</f>
        <v>Fora Ponta</v>
      </c>
      <c r="J133" s="18">
        <f>IF(I133="Ponta",Cadastro_Cargas!$F$16,0)</f>
        <v>0</v>
      </c>
      <c r="K133" s="18">
        <f t="shared" si="3"/>
        <v>0</v>
      </c>
    </row>
    <row r="134" ht="15.0" customHeight="1">
      <c r="A134" s="35" t="s">
        <v>128</v>
      </c>
      <c r="B134" s="45">
        <v>45663.5</v>
      </c>
      <c r="C134" s="35" t="s">
        <v>144</v>
      </c>
      <c r="D134" s="46">
        <f>SUM(Cargas!$F$1850:$F$1856)</f>
        <v>2.372</v>
      </c>
      <c r="E134" s="47">
        <f>Geracao!F530+Geracao!F531</f>
        <v>8.131525</v>
      </c>
      <c r="F134" s="46">
        <f t="shared" si="1"/>
        <v>-5.759525</v>
      </c>
      <c r="G134" s="48">
        <f>Tarifa!$B$14</f>
        <v>0.6813</v>
      </c>
      <c r="H134" s="49">
        <f t="shared" si="2"/>
        <v>0</v>
      </c>
      <c r="I134" s="50" t="str">
        <f>Tarifa!$C$14</f>
        <v>Fora Ponta</v>
      </c>
      <c r="J134" s="18">
        <f>IF(I134="Ponta",Cadastro_Cargas!$F$16,0)</f>
        <v>0</v>
      </c>
      <c r="K134" s="18">
        <f t="shared" si="3"/>
        <v>0</v>
      </c>
    </row>
    <row r="135" ht="15.0" customHeight="1">
      <c r="A135" s="35" t="s">
        <v>128</v>
      </c>
      <c r="B135" s="45">
        <v>45663.5416666667</v>
      </c>
      <c r="C135" s="35" t="s">
        <v>145</v>
      </c>
      <c r="D135" s="46">
        <f>SUM(Cargas!$F$1864:$F$1870)</f>
        <v>2.4086</v>
      </c>
      <c r="E135" s="47">
        <f>Geracao!F534+Geracao!F535</f>
        <v>5.399679091</v>
      </c>
      <c r="F135" s="46">
        <f t="shared" si="1"/>
        <v>-2.991079091</v>
      </c>
      <c r="G135" s="48">
        <f>Tarifa!$B$15</f>
        <v>0.6813</v>
      </c>
      <c r="H135" s="49">
        <f t="shared" si="2"/>
        <v>0</v>
      </c>
      <c r="I135" s="50" t="str">
        <f>Tarifa!$C$15</f>
        <v>Fora Ponta</v>
      </c>
      <c r="J135" s="18">
        <f>IF(I135="Ponta",Cadastro_Cargas!$F$16,0)</f>
        <v>0</v>
      </c>
      <c r="K135" s="18">
        <f t="shared" si="3"/>
        <v>0</v>
      </c>
    </row>
    <row r="136" ht="15.0" customHeight="1">
      <c r="A136" s="35" t="s">
        <v>128</v>
      </c>
      <c r="B136" s="45">
        <v>45663.5833333333</v>
      </c>
      <c r="C136" s="35" t="s">
        <v>146</v>
      </c>
      <c r="D136" s="46">
        <f>SUM(Cargas!$F$1878:$F$1884)</f>
        <v>2.5336</v>
      </c>
      <c r="E136" s="47">
        <f>Geracao!F538+Geracao!F539</f>
        <v>7.335256591</v>
      </c>
      <c r="F136" s="46">
        <f t="shared" si="1"/>
        <v>-4.801656591</v>
      </c>
      <c r="G136" s="48">
        <f>Tarifa!$B$16</f>
        <v>0.6813</v>
      </c>
      <c r="H136" s="49">
        <f t="shared" si="2"/>
        <v>0</v>
      </c>
      <c r="I136" s="50" t="str">
        <f>Tarifa!$C$16</f>
        <v>Fora Ponta</v>
      </c>
      <c r="J136" s="18">
        <f>IF(I136="Ponta",Cadastro_Cargas!$F$16,0)</f>
        <v>0</v>
      </c>
      <c r="K136" s="18">
        <f t="shared" si="3"/>
        <v>0</v>
      </c>
    </row>
    <row r="137" ht="15.0" customHeight="1">
      <c r="A137" s="35" t="s">
        <v>128</v>
      </c>
      <c r="B137" s="45">
        <v>45663.625</v>
      </c>
      <c r="C137" s="35" t="s">
        <v>147</v>
      </c>
      <c r="D137" s="46">
        <f>SUM(Cargas!$F$1892:$F$1898)</f>
        <v>2.3682</v>
      </c>
      <c r="E137" s="47">
        <f>Geracao!F542+Geracao!F543</f>
        <v>4.096007045</v>
      </c>
      <c r="F137" s="46">
        <f t="shared" si="1"/>
        <v>-1.727807045</v>
      </c>
      <c r="G137" s="48">
        <f>Tarifa!$B$17</f>
        <v>0.6813</v>
      </c>
      <c r="H137" s="49">
        <f t="shared" si="2"/>
        <v>0</v>
      </c>
      <c r="I137" s="50" t="str">
        <f>Tarifa!$C$17</f>
        <v>Fora Ponta</v>
      </c>
      <c r="J137" s="18">
        <f>IF(I137="Ponta",Cadastro_Cargas!$F$16,0)</f>
        <v>0</v>
      </c>
      <c r="K137" s="18">
        <f t="shared" si="3"/>
        <v>0</v>
      </c>
    </row>
    <row r="138" ht="15.0" customHeight="1">
      <c r="A138" s="35" t="s">
        <v>128</v>
      </c>
      <c r="B138" s="45">
        <v>45663.6666666667</v>
      </c>
      <c r="C138" s="35" t="s">
        <v>148</v>
      </c>
      <c r="D138" s="46">
        <f>SUM(Cargas!$F$1906:$F$1912)</f>
        <v>2.45586</v>
      </c>
      <c r="E138" s="47">
        <f>Geracao!F546+Geracao!F547</f>
        <v>2.829920455</v>
      </c>
      <c r="F138" s="46">
        <f t="shared" si="1"/>
        <v>-0.3740604545</v>
      </c>
      <c r="G138" s="48">
        <f>Tarifa!$B$18</f>
        <v>0.6813</v>
      </c>
      <c r="H138" s="49">
        <f t="shared" si="2"/>
        <v>0</v>
      </c>
      <c r="I138" s="50" t="str">
        <f>Tarifa!$C$18</f>
        <v>Fora Ponta</v>
      </c>
      <c r="J138" s="18">
        <f>IF(I138="Ponta",Cadastro_Cargas!$F$16,0)</f>
        <v>0</v>
      </c>
      <c r="K138" s="18">
        <f t="shared" si="3"/>
        <v>0</v>
      </c>
    </row>
    <row r="139" ht="15.0" customHeight="1">
      <c r="A139" s="35" t="s">
        <v>128</v>
      </c>
      <c r="B139" s="45">
        <v>45663.7083333333</v>
      </c>
      <c r="C139" s="35" t="s">
        <v>149</v>
      </c>
      <c r="D139" s="46">
        <f>SUM(Cargas!$F$1920:$F$1926)</f>
        <v>1.16</v>
      </c>
      <c r="E139" s="47">
        <f>Geracao!F550+Geracao!F551</f>
        <v>3.926432045</v>
      </c>
      <c r="F139" s="46">
        <f t="shared" si="1"/>
        <v>-2.766432045</v>
      </c>
      <c r="G139" s="48">
        <f>Tarifa!$B$19</f>
        <v>0.6813</v>
      </c>
      <c r="H139" s="49">
        <f t="shared" si="2"/>
        <v>0</v>
      </c>
      <c r="I139" s="50" t="str">
        <f>Tarifa!$C$19</f>
        <v>Fora Ponta</v>
      </c>
      <c r="J139" s="18">
        <f>IF(I139="Ponta",Cadastro_Cargas!$F$16,0)</f>
        <v>0</v>
      </c>
      <c r="K139" s="18">
        <f t="shared" si="3"/>
        <v>0</v>
      </c>
    </row>
    <row r="140" ht="15.0" customHeight="1">
      <c r="A140" s="51" t="s">
        <v>128</v>
      </c>
      <c r="B140" s="52">
        <v>45663.75</v>
      </c>
      <c r="C140" s="51" t="s">
        <v>150</v>
      </c>
      <c r="D140" s="53">
        <f>SUM(Cargas!$F$1934:$F$1940)</f>
        <v>1.336</v>
      </c>
      <c r="E140" s="54">
        <f>Geracao!F554+Geracao!F555</f>
        <v>2.580476364</v>
      </c>
      <c r="F140" s="53">
        <f t="shared" si="1"/>
        <v>-1.244476364</v>
      </c>
      <c r="G140" s="55">
        <f>Tarifa!$B$20</f>
        <v>1.1039</v>
      </c>
      <c r="H140" s="56">
        <f t="shared" si="2"/>
        <v>0</v>
      </c>
      <c r="I140" s="57" t="str">
        <f>Tarifa!$C$20</f>
        <v>Ponta</v>
      </c>
      <c r="J140" s="58">
        <f>IF(I140="Ponta",Cadastro_Cargas!$F$16,0)</f>
        <v>0.875</v>
      </c>
      <c r="K140" s="18">
        <f t="shared" si="3"/>
        <v>0</v>
      </c>
    </row>
    <row r="141" ht="15.0" customHeight="1">
      <c r="A141" s="51" t="s">
        <v>128</v>
      </c>
      <c r="B141" s="52">
        <v>45663.7916666667</v>
      </c>
      <c r="C141" s="51" t="s">
        <v>152</v>
      </c>
      <c r="D141" s="53">
        <f>SUM(Cargas!$F$1948:$F$1954)</f>
        <v>1.336</v>
      </c>
      <c r="E141" s="54">
        <f>Geracao!F558+Geracao!F559</f>
        <v>0.644385</v>
      </c>
      <c r="F141" s="53">
        <f t="shared" si="1"/>
        <v>0.691615</v>
      </c>
      <c r="G141" s="55">
        <f>Tarifa!$B$21</f>
        <v>1.1039</v>
      </c>
      <c r="H141" s="56">
        <f t="shared" si="2"/>
        <v>0</v>
      </c>
      <c r="I141" s="57" t="str">
        <f>Tarifa!$C$21</f>
        <v>Ponta</v>
      </c>
      <c r="J141" s="58">
        <f>IF(I141="Ponta",Cadastro_Cargas!$F$16,0)</f>
        <v>0.875</v>
      </c>
      <c r="K141" s="18">
        <f t="shared" si="3"/>
        <v>0</v>
      </c>
    </row>
    <row r="142" ht="15.0" customHeight="1">
      <c r="A142" s="51" t="s">
        <v>128</v>
      </c>
      <c r="B142" s="52">
        <v>45663.8333333333</v>
      </c>
      <c r="C142" s="51" t="s">
        <v>153</v>
      </c>
      <c r="D142" s="53">
        <f>SUM(Cargas!$F$1962:$F$1968)</f>
        <v>4.8089</v>
      </c>
      <c r="E142" s="54">
        <f>Geracao!F562+Geracao!F563</f>
        <v>0.634695</v>
      </c>
      <c r="F142" s="53">
        <f t="shared" si="1"/>
        <v>4.174205</v>
      </c>
      <c r="G142" s="55">
        <f>Tarifa!$B$22</f>
        <v>1.1039</v>
      </c>
      <c r="H142" s="56">
        <f t="shared" si="2"/>
        <v>3.6419924</v>
      </c>
      <c r="I142" s="57" t="str">
        <f>Tarifa!$C$22</f>
        <v>Ponta</v>
      </c>
      <c r="J142" s="58">
        <f>IF(I142="Ponta",Cadastro_Cargas!$F$16,0)</f>
        <v>0.875</v>
      </c>
      <c r="K142" s="18">
        <f t="shared" si="3"/>
        <v>3.299205</v>
      </c>
    </row>
    <row r="143" ht="15.0" customHeight="1">
      <c r="A143" s="35" t="s">
        <v>128</v>
      </c>
      <c r="B143" s="45">
        <v>45663.875</v>
      </c>
      <c r="C143" s="35" t="s">
        <v>154</v>
      </c>
      <c r="D143" s="46">
        <f>SUM(Cargas!$F$1976:$F$1982)</f>
        <v>4.64164</v>
      </c>
      <c r="E143" s="47">
        <f>Geracao!F566+Geracao!F567</f>
        <v>1.061055</v>
      </c>
      <c r="F143" s="46">
        <f t="shared" si="1"/>
        <v>3.580585</v>
      </c>
      <c r="G143" s="48">
        <f>Tarifa!$B$23</f>
        <v>0.6813</v>
      </c>
      <c r="H143" s="49">
        <f t="shared" si="2"/>
        <v>2.439452561</v>
      </c>
      <c r="I143" s="50" t="str">
        <f>Tarifa!$C$23</f>
        <v>Fora Ponta</v>
      </c>
      <c r="J143" s="18">
        <f>IF(I143="Ponta",Cadastro_Cargas!$F$16,0)</f>
        <v>0</v>
      </c>
      <c r="K143" s="18">
        <f t="shared" si="3"/>
        <v>3.580585</v>
      </c>
    </row>
    <row r="144" ht="15.0" customHeight="1">
      <c r="A144" s="35" t="s">
        <v>128</v>
      </c>
      <c r="B144" s="45">
        <v>45663.9166666667</v>
      </c>
      <c r="C144" s="35" t="s">
        <v>155</v>
      </c>
      <c r="D144" s="46">
        <f>SUM(Cargas!$F$1990:$F$1996)</f>
        <v>5.23134</v>
      </c>
      <c r="E144" s="47">
        <f>Geracao!F570+Geracao!F571</f>
        <v>0.90117</v>
      </c>
      <c r="F144" s="46">
        <f t="shared" si="1"/>
        <v>4.33017</v>
      </c>
      <c r="G144" s="48">
        <f>Tarifa!$B$24</f>
        <v>0.6813</v>
      </c>
      <c r="H144" s="49">
        <f t="shared" si="2"/>
        <v>2.950144821</v>
      </c>
      <c r="I144" s="50" t="str">
        <f>Tarifa!$C$24</f>
        <v>Fora Ponta</v>
      </c>
      <c r="J144" s="18">
        <f>IF(I144="Ponta",Cadastro_Cargas!$F$16,0)</f>
        <v>0</v>
      </c>
      <c r="K144" s="18">
        <f t="shared" si="3"/>
        <v>4.33017</v>
      </c>
    </row>
    <row r="145" ht="15.0" customHeight="1">
      <c r="A145" s="35" t="s">
        <v>128</v>
      </c>
      <c r="B145" s="45">
        <v>45663.9583333333</v>
      </c>
      <c r="C145" s="35" t="s">
        <v>156</v>
      </c>
      <c r="D145" s="46">
        <f>SUM(Cargas!$F$2004:$F$2010)</f>
        <v>5.23778</v>
      </c>
      <c r="E145" s="47">
        <f>Geracao!F574+Geracao!F575</f>
        <v>0.91086</v>
      </c>
      <c r="F145" s="46">
        <f t="shared" si="1"/>
        <v>4.32692</v>
      </c>
      <c r="G145" s="48">
        <f>Tarifa!$B$25</f>
        <v>0.6813</v>
      </c>
      <c r="H145" s="49">
        <f t="shared" si="2"/>
        <v>2.947930596</v>
      </c>
      <c r="I145" s="50" t="str">
        <f>Tarifa!$C$25</f>
        <v>Fora Ponta</v>
      </c>
      <c r="J145" s="18">
        <f>IF(I145="Ponta",Cadastro_Cargas!$F$16,0)</f>
        <v>0</v>
      </c>
      <c r="K145" s="18">
        <f t="shared" si="3"/>
        <v>4.32692</v>
      </c>
    </row>
    <row r="146" ht="15.0" customHeight="1">
      <c r="A146" s="35" t="s">
        <v>128</v>
      </c>
      <c r="B146" s="45">
        <v>45664.0</v>
      </c>
      <c r="C146" s="35" t="s">
        <v>131</v>
      </c>
      <c r="D146" s="46">
        <f>SUM(Cargas!$F$2018:$F$2024)</f>
        <v>5.15372</v>
      </c>
      <c r="E146" s="47">
        <f>Geracao!F578+Geracao!F579</f>
        <v>0.91086</v>
      </c>
      <c r="F146" s="46">
        <f t="shared" si="1"/>
        <v>4.24286</v>
      </c>
      <c r="G146" s="48">
        <f>Tarifa!$B$2</f>
        <v>0.6813</v>
      </c>
      <c r="H146" s="49">
        <f t="shared" si="2"/>
        <v>2.890660518</v>
      </c>
      <c r="I146" s="50" t="str">
        <f>Tarifa!$C$2</f>
        <v>Fora Ponta</v>
      </c>
      <c r="J146" s="18">
        <f>IF(I146="Ponta",Cadastro_Cargas!$F$16,0)</f>
        <v>0</v>
      </c>
      <c r="K146" s="18">
        <f t="shared" si="3"/>
        <v>4.24286</v>
      </c>
    </row>
    <row r="147" ht="15.0" customHeight="1">
      <c r="A147" s="35" t="s">
        <v>128</v>
      </c>
      <c r="B147" s="45">
        <v>45664.0416666667</v>
      </c>
      <c r="C147" s="35" t="s">
        <v>133</v>
      </c>
      <c r="D147" s="46">
        <f>SUM(Cargas!$F$2032:$F$2038)</f>
        <v>4.67244</v>
      </c>
      <c r="E147" s="47">
        <f>Geracao!F582+Geracao!F583</f>
        <v>0.79458</v>
      </c>
      <c r="F147" s="46">
        <f t="shared" si="1"/>
        <v>3.87786</v>
      </c>
      <c r="G147" s="48">
        <f>Tarifa!$B$3</f>
        <v>0.6813</v>
      </c>
      <c r="H147" s="49">
        <f t="shared" si="2"/>
        <v>2.641986018</v>
      </c>
      <c r="I147" s="50" t="str">
        <f>Tarifa!$C$3</f>
        <v>Fora Ponta</v>
      </c>
      <c r="J147" s="18">
        <f>IF(I147="Ponta",Cadastro_Cargas!$F$16,0)</f>
        <v>0</v>
      </c>
      <c r="K147" s="18">
        <f t="shared" si="3"/>
        <v>3.87786</v>
      </c>
    </row>
    <row r="148" ht="15.0" customHeight="1">
      <c r="A148" s="35" t="s">
        <v>128</v>
      </c>
      <c r="B148" s="45">
        <v>45664.0833333333</v>
      </c>
      <c r="C148" s="35" t="s">
        <v>134</v>
      </c>
      <c r="D148" s="46">
        <f>SUM(Cargas!$F$2046:$F$2052)</f>
        <v>5.28204</v>
      </c>
      <c r="E148" s="47">
        <f>Geracao!F586+Geracao!F587</f>
        <v>0.731595</v>
      </c>
      <c r="F148" s="46">
        <f t="shared" si="1"/>
        <v>4.550445</v>
      </c>
      <c r="G148" s="48">
        <f>Tarifa!$B$4</f>
        <v>0.6813</v>
      </c>
      <c r="H148" s="49">
        <f t="shared" si="2"/>
        <v>3.100218179</v>
      </c>
      <c r="I148" s="50" t="str">
        <f>Tarifa!$C$4</f>
        <v>Fora Ponta</v>
      </c>
      <c r="J148" s="18">
        <f>IF(I148="Ponta",Cadastro_Cargas!$F$16,0)</f>
        <v>0</v>
      </c>
      <c r="K148" s="18">
        <f t="shared" si="3"/>
        <v>4.550445</v>
      </c>
    </row>
    <row r="149" ht="15.0" customHeight="1">
      <c r="A149" s="35" t="s">
        <v>128</v>
      </c>
      <c r="B149" s="45">
        <v>45664.125</v>
      </c>
      <c r="C149" s="35" t="s">
        <v>135</v>
      </c>
      <c r="D149" s="46">
        <f>SUM(Cargas!$F$2060:$F$2066)</f>
        <v>4.95276</v>
      </c>
      <c r="E149" s="47">
        <f>Geracao!F590+Geracao!F591</f>
        <v>0.8212275</v>
      </c>
      <c r="F149" s="46">
        <f t="shared" si="1"/>
        <v>4.1315325</v>
      </c>
      <c r="G149" s="48">
        <f>Tarifa!$B$5</f>
        <v>0.6813</v>
      </c>
      <c r="H149" s="49">
        <f t="shared" si="2"/>
        <v>2.814813092</v>
      </c>
      <c r="I149" s="50" t="str">
        <f>Tarifa!$C$5</f>
        <v>Fora Ponta</v>
      </c>
      <c r="J149" s="18">
        <f>IF(I149="Ponta",Cadastro_Cargas!$F$16,0)</f>
        <v>0</v>
      </c>
      <c r="K149" s="18">
        <f t="shared" si="3"/>
        <v>4.1315325</v>
      </c>
    </row>
    <row r="150" ht="15.0" customHeight="1">
      <c r="A150" s="35" t="s">
        <v>128</v>
      </c>
      <c r="B150" s="45">
        <v>45664.1666666667</v>
      </c>
      <c r="C150" s="35" t="s">
        <v>136</v>
      </c>
      <c r="D150" s="46">
        <f>SUM(Cargas!$F$2074:$F$2080)</f>
        <v>5.20262</v>
      </c>
      <c r="E150" s="47">
        <f>Geracao!F594+Geracao!F595</f>
        <v>0.7582425</v>
      </c>
      <c r="F150" s="46">
        <f t="shared" si="1"/>
        <v>4.4443775</v>
      </c>
      <c r="G150" s="48">
        <f>Tarifa!$B$6</f>
        <v>0.6813</v>
      </c>
      <c r="H150" s="49">
        <f t="shared" si="2"/>
        <v>3.027954391</v>
      </c>
      <c r="I150" s="50" t="str">
        <f>Tarifa!$C$6</f>
        <v>Fora Ponta</v>
      </c>
      <c r="J150" s="18">
        <f>IF(I150="Ponta",Cadastro_Cargas!$F$16,0)</f>
        <v>0</v>
      </c>
      <c r="K150" s="18">
        <f t="shared" si="3"/>
        <v>4.4443775</v>
      </c>
    </row>
    <row r="151" ht="15.0" customHeight="1">
      <c r="A151" s="35" t="s">
        <v>128</v>
      </c>
      <c r="B151" s="45">
        <v>45664.2083333333</v>
      </c>
      <c r="C151" s="35" t="s">
        <v>137</v>
      </c>
      <c r="D151" s="46">
        <f>SUM(Cargas!$F$2088:$F$2094)</f>
        <v>1.26654</v>
      </c>
      <c r="E151" s="47">
        <f>Geracao!F598+Geracao!F599</f>
        <v>0.8939025</v>
      </c>
      <c r="F151" s="46">
        <f t="shared" si="1"/>
        <v>0.3726375</v>
      </c>
      <c r="G151" s="48">
        <f>Tarifa!$B$7</f>
        <v>0.6813</v>
      </c>
      <c r="H151" s="49">
        <f t="shared" si="2"/>
        <v>0.2538779288</v>
      </c>
      <c r="I151" s="50" t="str">
        <f>Tarifa!$C$7</f>
        <v>Fora Ponta</v>
      </c>
      <c r="J151" s="18">
        <f>IF(I151="Ponta",Cadastro_Cargas!$F$16,0)</f>
        <v>0</v>
      </c>
      <c r="K151" s="18">
        <f t="shared" si="3"/>
        <v>0.3726375</v>
      </c>
    </row>
    <row r="152" ht="15.0" customHeight="1">
      <c r="A152" s="35" t="s">
        <v>128</v>
      </c>
      <c r="B152" s="45">
        <v>45664.25</v>
      </c>
      <c r="C152" s="35" t="s">
        <v>138</v>
      </c>
      <c r="D152" s="46">
        <f>SUM(Cargas!$F$2102:$F$2108)</f>
        <v>1.2128</v>
      </c>
      <c r="E152" s="47">
        <f>Geracao!F602+Geracao!F603</f>
        <v>1.458712045</v>
      </c>
      <c r="F152" s="46">
        <f t="shared" si="1"/>
        <v>-0.2459120455</v>
      </c>
      <c r="G152" s="48">
        <f>Tarifa!$B$8</f>
        <v>0.6813</v>
      </c>
      <c r="H152" s="49">
        <f t="shared" si="2"/>
        <v>0</v>
      </c>
      <c r="I152" s="50" t="str">
        <f>Tarifa!$C$8</f>
        <v>Fora Ponta</v>
      </c>
      <c r="J152" s="18">
        <f>IF(I152="Ponta",Cadastro_Cargas!$F$16,0)</f>
        <v>0</v>
      </c>
      <c r="K152" s="18">
        <f t="shared" si="3"/>
        <v>0</v>
      </c>
    </row>
    <row r="153" ht="15.0" customHeight="1">
      <c r="A153" s="35" t="s">
        <v>128</v>
      </c>
      <c r="B153" s="45">
        <v>45664.2916666667</v>
      </c>
      <c r="C153" s="35" t="s">
        <v>139</v>
      </c>
      <c r="D153" s="46">
        <f>SUM(Cargas!$F$2116:$F$2122)</f>
        <v>1.181</v>
      </c>
      <c r="E153" s="47">
        <f>Geracao!F606+Geracao!F607</f>
        <v>2.635753409</v>
      </c>
      <c r="F153" s="46">
        <f t="shared" si="1"/>
        <v>-1.454753409</v>
      </c>
      <c r="G153" s="48">
        <f>Tarifa!$B$9</f>
        <v>0.6813</v>
      </c>
      <c r="H153" s="49">
        <f t="shared" si="2"/>
        <v>0</v>
      </c>
      <c r="I153" s="50" t="str">
        <f>Tarifa!$C$9</f>
        <v>Fora Ponta</v>
      </c>
      <c r="J153" s="18">
        <f>IF(I153="Ponta",Cadastro_Cargas!$F$16,0)</f>
        <v>0</v>
      </c>
      <c r="K153" s="18">
        <f t="shared" si="3"/>
        <v>0</v>
      </c>
    </row>
    <row r="154" ht="15.0" customHeight="1">
      <c r="A154" s="35" t="s">
        <v>128</v>
      </c>
      <c r="B154" s="45">
        <v>45664.3333333333</v>
      </c>
      <c r="C154" s="35" t="s">
        <v>140</v>
      </c>
      <c r="D154" s="46">
        <f>SUM(Cargas!$F$2130:$F$2136)</f>
        <v>1.5298</v>
      </c>
      <c r="E154" s="47">
        <f>Geracao!F610+Geracao!F611</f>
        <v>1.312774773</v>
      </c>
      <c r="F154" s="46">
        <f t="shared" si="1"/>
        <v>0.2170252273</v>
      </c>
      <c r="G154" s="48">
        <f>Tarifa!$B$10</f>
        <v>0.6813</v>
      </c>
      <c r="H154" s="49">
        <f t="shared" si="2"/>
        <v>0.1478592873</v>
      </c>
      <c r="I154" s="50" t="str">
        <f>Tarifa!$C$10</f>
        <v>Fora Ponta</v>
      </c>
      <c r="J154" s="18">
        <f>IF(I154="Ponta",Cadastro_Cargas!$F$16,0)</f>
        <v>0</v>
      </c>
      <c r="K154" s="18">
        <f t="shared" si="3"/>
        <v>0.2170252273</v>
      </c>
    </row>
    <row r="155" ht="15.0" customHeight="1">
      <c r="A155" s="35" t="s">
        <v>128</v>
      </c>
      <c r="B155" s="45">
        <v>45664.375</v>
      </c>
      <c r="C155" s="35" t="s">
        <v>141</v>
      </c>
      <c r="D155" s="46">
        <f>SUM(Cargas!$F$2144:$F$2150)</f>
        <v>2.29678</v>
      </c>
      <c r="E155" s="47">
        <f>Geracao!F614+Geracao!F615</f>
        <v>4.126471818</v>
      </c>
      <c r="F155" s="46">
        <f t="shared" si="1"/>
        <v>-1.829691818</v>
      </c>
      <c r="G155" s="48">
        <f>Tarifa!$B$11</f>
        <v>0.6813</v>
      </c>
      <c r="H155" s="49">
        <f t="shared" si="2"/>
        <v>0</v>
      </c>
      <c r="I155" s="50" t="str">
        <f>Tarifa!$C$11</f>
        <v>Fora Ponta</v>
      </c>
      <c r="J155" s="18">
        <f>IF(I155="Ponta",Cadastro_Cargas!$F$16,0)</f>
        <v>0</v>
      </c>
      <c r="K155" s="18">
        <f t="shared" si="3"/>
        <v>0</v>
      </c>
    </row>
    <row r="156" ht="15.0" customHeight="1">
      <c r="A156" s="35" t="s">
        <v>128</v>
      </c>
      <c r="B156" s="45">
        <v>45664.4166666667</v>
      </c>
      <c r="C156" s="35" t="s">
        <v>142</v>
      </c>
      <c r="D156" s="46">
        <f>SUM(Cargas!$F$2158:$F$2164)</f>
        <v>2.4125</v>
      </c>
      <c r="E156" s="47">
        <f>Geracao!F618+Geracao!F619</f>
        <v>2.299833409</v>
      </c>
      <c r="F156" s="46">
        <f t="shared" si="1"/>
        <v>0.1126665909</v>
      </c>
      <c r="G156" s="48">
        <f>Tarifa!$B$12</f>
        <v>0.6813</v>
      </c>
      <c r="H156" s="49">
        <f t="shared" si="2"/>
        <v>0.07675974839</v>
      </c>
      <c r="I156" s="50" t="str">
        <f>Tarifa!$C$12</f>
        <v>Fora Ponta</v>
      </c>
      <c r="J156" s="18">
        <f>IF(I156="Ponta",Cadastro_Cargas!$F$16,0)</f>
        <v>0</v>
      </c>
      <c r="K156" s="18">
        <f t="shared" si="3"/>
        <v>0.1126665909</v>
      </c>
    </row>
    <row r="157" ht="15.0" customHeight="1">
      <c r="A157" s="35" t="s">
        <v>128</v>
      </c>
      <c r="B157" s="45">
        <v>45664.4583333333</v>
      </c>
      <c r="C157" s="35" t="s">
        <v>143</v>
      </c>
      <c r="D157" s="46">
        <f>SUM(Cargas!$F$2172:$F$2178)</f>
        <v>2.3922</v>
      </c>
      <c r="E157" s="47">
        <f>Geracao!F622+Geracao!F623</f>
        <v>8.364452045</v>
      </c>
      <c r="F157" s="46">
        <f t="shared" si="1"/>
        <v>-5.972252045</v>
      </c>
      <c r="G157" s="48">
        <f>Tarifa!$B$13</f>
        <v>0.6813</v>
      </c>
      <c r="H157" s="49">
        <f t="shared" si="2"/>
        <v>0</v>
      </c>
      <c r="I157" s="50" t="str">
        <f>Tarifa!$C$13</f>
        <v>Fora Ponta</v>
      </c>
      <c r="J157" s="18">
        <f>IF(I157="Ponta",Cadastro_Cargas!$F$16,0)</f>
        <v>0</v>
      </c>
      <c r="K157" s="18">
        <f t="shared" si="3"/>
        <v>0</v>
      </c>
    </row>
    <row r="158" ht="15.0" customHeight="1">
      <c r="A158" s="35" t="s">
        <v>128</v>
      </c>
      <c r="B158" s="45">
        <v>45664.5</v>
      </c>
      <c r="C158" s="35" t="s">
        <v>144</v>
      </c>
      <c r="D158" s="46">
        <f>SUM(Cargas!$F$2186:$F$2192)</f>
        <v>2.3922</v>
      </c>
      <c r="E158" s="47">
        <f>Geracao!F626+Geracao!F627</f>
        <v>8.8219375</v>
      </c>
      <c r="F158" s="46">
        <f t="shared" si="1"/>
        <v>-6.4297375</v>
      </c>
      <c r="G158" s="48">
        <f>Tarifa!$B$14</f>
        <v>0.6813</v>
      </c>
      <c r="H158" s="49">
        <f t="shared" si="2"/>
        <v>0</v>
      </c>
      <c r="I158" s="50" t="str">
        <f>Tarifa!$C$14</f>
        <v>Fora Ponta</v>
      </c>
      <c r="J158" s="18">
        <f>IF(I158="Ponta",Cadastro_Cargas!$F$16,0)</f>
        <v>0</v>
      </c>
      <c r="K158" s="18">
        <f t="shared" si="3"/>
        <v>0</v>
      </c>
    </row>
    <row r="159" ht="15.0" customHeight="1">
      <c r="A159" s="35" t="s">
        <v>128</v>
      </c>
      <c r="B159" s="45">
        <v>45664.5416666667</v>
      </c>
      <c r="C159" s="35" t="s">
        <v>145</v>
      </c>
      <c r="D159" s="46">
        <f>SUM(Cargas!$F$2200:$F$2206)</f>
        <v>2.574</v>
      </c>
      <c r="E159" s="47">
        <f>Geracao!F630+Geracao!F631</f>
        <v>7.906379318</v>
      </c>
      <c r="F159" s="46">
        <f t="shared" si="1"/>
        <v>-5.332379318</v>
      </c>
      <c r="G159" s="48">
        <f>Tarifa!$B$15</f>
        <v>0.6813</v>
      </c>
      <c r="H159" s="49">
        <f t="shared" si="2"/>
        <v>0</v>
      </c>
      <c r="I159" s="50" t="str">
        <f>Tarifa!$C$15</f>
        <v>Fora Ponta</v>
      </c>
      <c r="J159" s="18">
        <f>IF(I159="Ponta",Cadastro_Cargas!$F$16,0)</f>
        <v>0</v>
      </c>
      <c r="K159" s="18">
        <f t="shared" si="3"/>
        <v>0</v>
      </c>
    </row>
    <row r="160" ht="15.0" customHeight="1">
      <c r="A160" s="35" t="s">
        <v>128</v>
      </c>
      <c r="B160" s="45">
        <v>45664.5833333333</v>
      </c>
      <c r="C160" s="35" t="s">
        <v>146</v>
      </c>
      <c r="D160" s="46">
        <f>SUM(Cargas!$F$2214:$F$2220)</f>
        <v>2.5336</v>
      </c>
      <c r="E160" s="47">
        <f>Geracao!F634+Geracao!F635</f>
        <v>3.785413182</v>
      </c>
      <c r="F160" s="46">
        <f t="shared" si="1"/>
        <v>-1.251813182</v>
      </c>
      <c r="G160" s="48">
        <f>Tarifa!$B$16</f>
        <v>0.6813</v>
      </c>
      <c r="H160" s="49">
        <f t="shared" si="2"/>
        <v>0</v>
      </c>
      <c r="I160" s="50" t="str">
        <f>Tarifa!$C$16</f>
        <v>Fora Ponta</v>
      </c>
      <c r="J160" s="18">
        <f>IF(I160="Ponta",Cadastro_Cargas!$F$16,0)</f>
        <v>0</v>
      </c>
      <c r="K160" s="18">
        <f t="shared" si="3"/>
        <v>0</v>
      </c>
    </row>
    <row r="161" ht="15.0" customHeight="1">
      <c r="A161" s="35" t="s">
        <v>128</v>
      </c>
      <c r="B161" s="45">
        <v>45664.625</v>
      </c>
      <c r="C161" s="35" t="s">
        <v>147</v>
      </c>
      <c r="D161" s="46">
        <f>SUM(Cargas!$F$2228:$F$2234)</f>
        <v>2.574</v>
      </c>
      <c r="E161" s="47">
        <f>Geracao!F638+Geracao!F639</f>
        <v>6.677878182</v>
      </c>
      <c r="F161" s="46">
        <f t="shared" si="1"/>
        <v>-4.103878182</v>
      </c>
      <c r="G161" s="48">
        <f>Tarifa!$B$17</f>
        <v>0.6813</v>
      </c>
      <c r="H161" s="49">
        <f t="shared" si="2"/>
        <v>0</v>
      </c>
      <c r="I161" s="50" t="str">
        <f>Tarifa!$C$17</f>
        <v>Fora Ponta</v>
      </c>
      <c r="J161" s="18">
        <f>IF(I161="Ponta",Cadastro_Cargas!$F$16,0)</f>
        <v>0</v>
      </c>
      <c r="K161" s="18">
        <f t="shared" si="3"/>
        <v>0</v>
      </c>
    </row>
    <row r="162" ht="15.0" customHeight="1">
      <c r="A162" s="35" t="s">
        <v>128</v>
      </c>
      <c r="B162" s="45">
        <v>45664.6666666667</v>
      </c>
      <c r="C162" s="35" t="s">
        <v>148</v>
      </c>
      <c r="D162" s="46">
        <f>SUM(Cargas!$F$2242:$F$2248)</f>
        <v>2.29226</v>
      </c>
      <c r="E162" s="47">
        <f>Geracao!F642+Geracao!F643</f>
        <v>5.3464575</v>
      </c>
      <c r="F162" s="46">
        <f t="shared" si="1"/>
        <v>-3.0541975</v>
      </c>
      <c r="G162" s="48">
        <f>Tarifa!$B$18</f>
        <v>0.6813</v>
      </c>
      <c r="H162" s="49">
        <f t="shared" si="2"/>
        <v>0</v>
      </c>
      <c r="I162" s="50" t="str">
        <f>Tarifa!$C$18</f>
        <v>Fora Ponta</v>
      </c>
      <c r="J162" s="18">
        <f>IF(I162="Ponta",Cadastro_Cargas!$F$16,0)</f>
        <v>0</v>
      </c>
      <c r="K162" s="18">
        <f t="shared" si="3"/>
        <v>0</v>
      </c>
    </row>
    <row r="163" ht="15.0" customHeight="1">
      <c r="A163" s="35" t="s">
        <v>128</v>
      </c>
      <c r="B163" s="45">
        <v>45664.7083333333</v>
      </c>
      <c r="C163" s="35" t="s">
        <v>149</v>
      </c>
      <c r="D163" s="46">
        <f>SUM(Cargas!$F$2256:$F$2262)</f>
        <v>1.237</v>
      </c>
      <c r="E163" s="47">
        <f>Geracao!F646+Geracao!F647</f>
        <v>4.048658182</v>
      </c>
      <c r="F163" s="46">
        <f t="shared" si="1"/>
        <v>-2.811658182</v>
      </c>
      <c r="G163" s="48">
        <f>Tarifa!$B$19</f>
        <v>0.6813</v>
      </c>
      <c r="H163" s="49">
        <f t="shared" si="2"/>
        <v>0</v>
      </c>
      <c r="I163" s="50" t="str">
        <f>Tarifa!$C$19</f>
        <v>Fora Ponta</v>
      </c>
      <c r="J163" s="18">
        <f>IF(I163="Ponta",Cadastro_Cargas!$F$16,0)</f>
        <v>0</v>
      </c>
      <c r="K163" s="18">
        <f t="shared" si="3"/>
        <v>0</v>
      </c>
    </row>
    <row r="164" ht="15.0" customHeight="1">
      <c r="A164" s="51" t="s">
        <v>128</v>
      </c>
      <c r="B164" s="52">
        <v>45664.75</v>
      </c>
      <c r="C164" s="51" t="s">
        <v>150</v>
      </c>
      <c r="D164" s="53">
        <f>SUM(Cargas!$F$2270:$F$2276)</f>
        <v>1.314</v>
      </c>
      <c r="E164" s="54">
        <f>Geracao!F650+Geracao!F651</f>
        <v>2.415819773</v>
      </c>
      <c r="F164" s="53">
        <f t="shared" si="1"/>
        <v>-1.101819773</v>
      </c>
      <c r="G164" s="55">
        <f>Tarifa!$B$20</f>
        <v>1.1039</v>
      </c>
      <c r="H164" s="56">
        <f t="shared" si="2"/>
        <v>0</v>
      </c>
      <c r="I164" s="57" t="str">
        <f>Tarifa!$C$20</f>
        <v>Ponta</v>
      </c>
      <c r="J164" s="58">
        <f>IF(I164="Ponta",Cadastro_Cargas!$F$16,0)</f>
        <v>0.875</v>
      </c>
      <c r="K164" s="18">
        <f t="shared" si="3"/>
        <v>0</v>
      </c>
    </row>
    <row r="165" ht="15.0" customHeight="1">
      <c r="A165" s="51" t="s">
        <v>128</v>
      </c>
      <c r="B165" s="52">
        <v>45664.7916666667</v>
      </c>
      <c r="C165" s="51" t="s">
        <v>152</v>
      </c>
      <c r="D165" s="53">
        <f>SUM(Cargas!$F$2284:$F$2290)</f>
        <v>1.336</v>
      </c>
      <c r="E165" s="54">
        <f>Geracao!F654+Geracao!F655</f>
        <v>0.53295</v>
      </c>
      <c r="F165" s="53">
        <f t="shared" si="1"/>
        <v>0.80305</v>
      </c>
      <c r="G165" s="55">
        <f>Tarifa!$B$21</f>
        <v>1.1039</v>
      </c>
      <c r="H165" s="56">
        <f t="shared" si="2"/>
        <v>0</v>
      </c>
      <c r="I165" s="57" t="str">
        <f>Tarifa!$C$21</f>
        <v>Ponta</v>
      </c>
      <c r="J165" s="58">
        <f>IF(I165="Ponta",Cadastro_Cargas!$F$16,0)</f>
        <v>0.875</v>
      </c>
      <c r="K165" s="18">
        <f t="shared" si="3"/>
        <v>0</v>
      </c>
    </row>
    <row r="166" ht="15.0" customHeight="1">
      <c r="A166" s="51" t="s">
        <v>128</v>
      </c>
      <c r="B166" s="52">
        <v>45664.8333333333</v>
      </c>
      <c r="C166" s="51" t="s">
        <v>153</v>
      </c>
      <c r="D166" s="53">
        <f>SUM(Cargas!$F$2298:$F$2304)</f>
        <v>5.2783</v>
      </c>
      <c r="E166" s="54">
        <f>Geracao!F658+Geracao!F659</f>
        <v>0.5014575</v>
      </c>
      <c r="F166" s="53">
        <f t="shared" si="1"/>
        <v>4.7768425</v>
      </c>
      <c r="G166" s="55">
        <f>Tarifa!$B$22</f>
        <v>1.1039</v>
      </c>
      <c r="H166" s="56">
        <f t="shared" si="2"/>
        <v>4.307243936</v>
      </c>
      <c r="I166" s="57" t="str">
        <f>Tarifa!$C$22</f>
        <v>Ponta</v>
      </c>
      <c r="J166" s="58">
        <f>IF(I166="Ponta",Cadastro_Cargas!$F$16,0)</f>
        <v>0.875</v>
      </c>
      <c r="K166" s="18">
        <f t="shared" si="3"/>
        <v>3.9018425</v>
      </c>
    </row>
    <row r="167" ht="15.0" customHeight="1">
      <c r="A167" s="35" t="s">
        <v>128</v>
      </c>
      <c r="B167" s="45">
        <v>45664.875</v>
      </c>
      <c r="C167" s="35" t="s">
        <v>154</v>
      </c>
      <c r="D167" s="46">
        <f>SUM(Cargas!$F$2312:$F$2318)</f>
        <v>4.9897</v>
      </c>
      <c r="E167" s="47">
        <f>Geracao!F662+Geracao!F663</f>
        <v>1.17249</v>
      </c>
      <c r="F167" s="46">
        <f t="shared" si="1"/>
        <v>3.81721</v>
      </c>
      <c r="G167" s="48">
        <f>Tarifa!$B$23</f>
        <v>0.6813</v>
      </c>
      <c r="H167" s="49">
        <f t="shared" si="2"/>
        <v>2.600665173</v>
      </c>
      <c r="I167" s="50" t="str">
        <f>Tarifa!$C$23</f>
        <v>Fora Ponta</v>
      </c>
      <c r="J167" s="18">
        <f>IF(I167="Ponta",Cadastro_Cargas!$F$16,0)</f>
        <v>0</v>
      </c>
      <c r="K167" s="18">
        <f t="shared" si="3"/>
        <v>3.81721</v>
      </c>
    </row>
    <row r="168" ht="15.0" customHeight="1">
      <c r="A168" s="35" t="s">
        <v>128</v>
      </c>
      <c r="B168" s="45">
        <v>45664.9166666667</v>
      </c>
      <c r="C168" s="35" t="s">
        <v>155</v>
      </c>
      <c r="D168" s="46">
        <f>SUM(Cargas!$F$2326:$F$2332)</f>
        <v>5.25326</v>
      </c>
      <c r="E168" s="47">
        <f>Geracao!F666+Geracao!F667</f>
        <v>0.7630875</v>
      </c>
      <c r="F168" s="46">
        <f t="shared" si="1"/>
        <v>4.4901725</v>
      </c>
      <c r="G168" s="48">
        <f>Tarifa!$B$24</f>
        <v>0.6813</v>
      </c>
      <c r="H168" s="49">
        <f t="shared" si="2"/>
        <v>3.059154524</v>
      </c>
      <c r="I168" s="50" t="str">
        <f>Tarifa!$C$24</f>
        <v>Fora Ponta</v>
      </c>
      <c r="J168" s="18">
        <f>IF(I168="Ponta",Cadastro_Cargas!$F$16,0)</f>
        <v>0</v>
      </c>
      <c r="K168" s="18">
        <f t="shared" si="3"/>
        <v>4.4901725</v>
      </c>
    </row>
    <row r="169" ht="15.0" customHeight="1">
      <c r="A169" s="35" t="s">
        <v>128</v>
      </c>
      <c r="B169" s="45">
        <v>45664.9583333333</v>
      </c>
      <c r="C169" s="35" t="s">
        <v>156</v>
      </c>
      <c r="D169" s="46">
        <f>SUM(Cargas!$F$2340:$F$2346)</f>
        <v>5.2834</v>
      </c>
      <c r="E169" s="47">
        <f>Geracao!F670+Geracao!F671</f>
        <v>0.770355</v>
      </c>
      <c r="F169" s="46">
        <f t="shared" si="1"/>
        <v>4.513045</v>
      </c>
      <c r="G169" s="48">
        <f>Tarifa!$B$25</f>
        <v>0.6813</v>
      </c>
      <c r="H169" s="49">
        <f t="shared" si="2"/>
        <v>3.074737559</v>
      </c>
      <c r="I169" s="50" t="str">
        <f>Tarifa!$C$25</f>
        <v>Fora Ponta</v>
      </c>
      <c r="J169" s="18">
        <f>IF(I169="Ponta",Cadastro_Cargas!$F$16,0)</f>
        <v>0</v>
      </c>
      <c r="K169" s="18">
        <f t="shared" si="3"/>
        <v>4.513045</v>
      </c>
    </row>
    <row r="170" ht="15.0" customHeight="1">
      <c r="A170" s="35" t="s">
        <v>128</v>
      </c>
      <c r="B170" s="45">
        <v>45665.0</v>
      </c>
      <c r="C170" s="35" t="s">
        <v>131</v>
      </c>
      <c r="D170" s="46">
        <f>SUM(Cargas!$F$2354:$F$2360)</f>
        <v>5.28082</v>
      </c>
      <c r="E170" s="47">
        <f>Geracao!F674+Geracao!F675</f>
        <v>0.770355</v>
      </c>
      <c r="F170" s="46">
        <f t="shared" si="1"/>
        <v>4.510465</v>
      </c>
      <c r="G170" s="48">
        <f>Tarifa!$B$2</f>
        <v>0.6813</v>
      </c>
      <c r="H170" s="49">
        <f t="shared" si="2"/>
        <v>3.072979805</v>
      </c>
      <c r="I170" s="50" t="str">
        <f>Tarifa!$C$2</f>
        <v>Fora Ponta</v>
      </c>
      <c r="J170" s="18">
        <f>IF(I170="Ponta",Cadastro_Cargas!$F$16,0)</f>
        <v>0</v>
      </c>
      <c r="K170" s="18">
        <f t="shared" si="3"/>
        <v>4.510465</v>
      </c>
    </row>
    <row r="171" ht="15.0" customHeight="1">
      <c r="A171" s="35" t="s">
        <v>128</v>
      </c>
      <c r="B171" s="45">
        <v>45665.0416666667</v>
      </c>
      <c r="C171" s="35" t="s">
        <v>133</v>
      </c>
      <c r="D171" s="46">
        <f>SUM(Cargas!$F$2368:$F$2374)</f>
        <v>5.2596</v>
      </c>
      <c r="E171" s="47">
        <f>Geracao!F678+Geracao!F679</f>
        <v>0.906015</v>
      </c>
      <c r="F171" s="46">
        <f t="shared" si="1"/>
        <v>4.353585</v>
      </c>
      <c r="G171" s="48">
        <f>Tarifa!$B$3</f>
        <v>0.6813</v>
      </c>
      <c r="H171" s="49">
        <f t="shared" si="2"/>
        <v>2.966097461</v>
      </c>
      <c r="I171" s="50" t="str">
        <f>Tarifa!$C$3</f>
        <v>Fora Ponta</v>
      </c>
      <c r="J171" s="18">
        <f>IF(I171="Ponta",Cadastro_Cargas!$F$16,0)</f>
        <v>0</v>
      </c>
      <c r="K171" s="18">
        <f t="shared" si="3"/>
        <v>4.353585</v>
      </c>
    </row>
    <row r="172" ht="15.0" customHeight="1">
      <c r="A172" s="35" t="s">
        <v>128</v>
      </c>
      <c r="B172" s="45">
        <v>45665.0833333333</v>
      </c>
      <c r="C172" s="35" t="s">
        <v>134</v>
      </c>
      <c r="D172" s="46">
        <f>SUM(Cargas!$F$2382:$F$2388)</f>
        <v>5.19972</v>
      </c>
      <c r="E172" s="47">
        <f>Geracao!F682+Geracao!F683</f>
        <v>0.83334</v>
      </c>
      <c r="F172" s="46">
        <f t="shared" si="1"/>
        <v>4.36638</v>
      </c>
      <c r="G172" s="48">
        <f>Tarifa!$B$4</f>
        <v>0.6813</v>
      </c>
      <c r="H172" s="49">
        <f t="shared" si="2"/>
        <v>2.974814694</v>
      </c>
      <c r="I172" s="50" t="str">
        <f>Tarifa!$C$4</f>
        <v>Fora Ponta</v>
      </c>
      <c r="J172" s="18">
        <f>IF(I172="Ponta",Cadastro_Cargas!$F$16,0)</f>
        <v>0</v>
      </c>
      <c r="K172" s="18">
        <f t="shared" si="3"/>
        <v>4.36638</v>
      </c>
    </row>
    <row r="173" ht="15.0" customHeight="1">
      <c r="A173" s="35" t="s">
        <v>128</v>
      </c>
      <c r="B173" s="45">
        <v>45665.125</v>
      </c>
      <c r="C173" s="35" t="s">
        <v>135</v>
      </c>
      <c r="D173" s="46">
        <f>SUM(Cargas!$F$2396:$F$2402)</f>
        <v>4.66148</v>
      </c>
      <c r="E173" s="47">
        <f>Geracao!F686+Geracao!F687</f>
        <v>1.138575</v>
      </c>
      <c r="F173" s="46">
        <f t="shared" si="1"/>
        <v>3.522905</v>
      </c>
      <c r="G173" s="48">
        <f>Tarifa!$B$5</f>
        <v>0.6813</v>
      </c>
      <c r="H173" s="49">
        <f t="shared" si="2"/>
        <v>2.400155177</v>
      </c>
      <c r="I173" s="50" t="str">
        <f>Tarifa!$C$5</f>
        <v>Fora Ponta</v>
      </c>
      <c r="J173" s="18">
        <f>IF(I173="Ponta",Cadastro_Cargas!$F$16,0)</f>
        <v>0</v>
      </c>
      <c r="K173" s="18">
        <f t="shared" si="3"/>
        <v>3.522905</v>
      </c>
    </row>
    <row r="174" ht="15.0" customHeight="1">
      <c r="A174" s="35" t="s">
        <v>128</v>
      </c>
      <c r="B174" s="45">
        <v>45665.1666666667</v>
      </c>
      <c r="C174" s="35" t="s">
        <v>136</v>
      </c>
      <c r="D174" s="46">
        <f>SUM(Cargas!$F$2410:$F$2416)</f>
        <v>5.2149</v>
      </c>
      <c r="E174" s="47">
        <f>Geracao!F690+Geracao!F691</f>
        <v>0.867255</v>
      </c>
      <c r="F174" s="46">
        <f t="shared" si="1"/>
        <v>4.347645</v>
      </c>
      <c r="G174" s="48">
        <f>Tarifa!$B$6</f>
        <v>0.6813</v>
      </c>
      <c r="H174" s="49">
        <f t="shared" si="2"/>
        <v>2.962050539</v>
      </c>
      <c r="I174" s="50" t="str">
        <f>Tarifa!$C$6</f>
        <v>Fora Ponta</v>
      </c>
      <c r="J174" s="18">
        <f>IF(I174="Ponta",Cadastro_Cargas!$F$16,0)</f>
        <v>0</v>
      </c>
      <c r="K174" s="18">
        <f t="shared" si="3"/>
        <v>4.347645</v>
      </c>
    </row>
    <row r="175" ht="15.0" customHeight="1">
      <c r="A175" s="35" t="s">
        <v>128</v>
      </c>
      <c r="B175" s="45">
        <v>45665.2083333333</v>
      </c>
      <c r="C175" s="35" t="s">
        <v>137</v>
      </c>
      <c r="D175" s="46">
        <f>SUM(Cargas!$F$2424:$F$2430)</f>
        <v>1.26914</v>
      </c>
      <c r="E175" s="47">
        <f>Geracao!F694+Geracao!F695</f>
        <v>0.896325</v>
      </c>
      <c r="F175" s="46">
        <f t="shared" si="1"/>
        <v>0.372815</v>
      </c>
      <c r="G175" s="48">
        <f>Tarifa!$B$7</f>
        <v>0.6813</v>
      </c>
      <c r="H175" s="49">
        <f t="shared" si="2"/>
        <v>0.2539988595</v>
      </c>
      <c r="I175" s="50" t="str">
        <f>Tarifa!$C$7</f>
        <v>Fora Ponta</v>
      </c>
      <c r="J175" s="18">
        <f>IF(I175="Ponta",Cadastro_Cargas!$F$16,0)</f>
        <v>0</v>
      </c>
      <c r="K175" s="18">
        <f t="shared" si="3"/>
        <v>0.372815</v>
      </c>
    </row>
    <row r="176" ht="15.0" customHeight="1">
      <c r="A176" s="35" t="s">
        <v>128</v>
      </c>
      <c r="B176" s="45">
        <v>45665.25</v>
      </c>
      <c r="C176" s="35" t="s">
        <v>138</v>
      </c>
      <c r="D176" s="46">
        <f>SUM(Cargas!$F$2438:$F$2444)</f>
        <v>1.1988</v>
      </c>
      <c r="E176" s="47">
        <f>Geracao!F698+Geracao!F699</f>
        <v>1.609200682</v>
      </c>
      <c r="F176" s="46">
        <f t="shared" si="1"/>
        <v>-0.4104006818</v>
      </c>
      <c r="G176" s="48">
        <f>Tarifa!$B$8</f>
        <v>0.6813</v>
      </c>
      <c r="H176" s="49">
        <f t="shared" si="2"/>
        <v>0</v>
      </c>
      <c r="I176" s="50" t="str">
        <f>Tarifa!$C$8</f>
        <v>Fora Ponta</v>
      </c>
      <c r="J176" s="18">
        <f>IF(I176="Ponta",Cadastro_Cargas!$F$16,0)</f>
        <v>0</v>
      </c>
      <c r="K176" s="18">
        <f t="shared" si="3"/>
        <v>0</v>
      </c>
    </row>
    <row r="177" ht="15.0" customHeight="1">
      <c r="A177" s="35" t="s">
        <v>128</v>
      </c>
      <c r="B177" s="45">
        <v>45665.2916666667</v>
      </c>
      <c r="C177" s="35" t="s">
        <v>139</v>
      </c>
      <c r="D177" s="46">
        <f>SUM(Cargas!$F$2452:$F$2458)</f>
        <v>1.134</v>
      </c>
      <c r="E177" s="47">
        <f>Geracao!F702+Geracao!F703</f>
        <v>3.952565682</v>
      </c>
      <c r="F177" s="46">
        <f t="shared" si="1"/>
        <v>-2.818565682</v>
      </c>
      <c r="G177" s="48">
        <f>Tarifa!$B$9</f>
        <v>0.6813</v>
      </c>
      <c r="H177" s="49">
        <f t="shared" si="2"/>
        <v>0</v>
      </c>
      <c r="I177" s="50" t="str">
        <f>Tarifa!$C$9</f>
        <v>Fora Ponta</v>
      </c>
      <c r="J177" s="18">
        <f>IF(I177="Ponta",Cadastro_Cargas!$F$16,0)</f>
        <v>0</v>
      </c>
      <c r="K177" s="18">
        <f t="shared" si="3"/>
        <v>0</v>
      </c>
    </row>
    <row r="178" ht="15.0" customHeight="1">
      <c r="A178" s="35" t="s">
        <v>128</v>
      </c>
      <c r="B178" s="45">
        <v>45665.3333333333</v>
      </c>
      <c r="C178" s="35" t="s">
        <v>140</v>
      </c>
      <c r="D178" s="46">
        <f>SUM(Cargas!$F$2466:$F$2472)</f>
        <v>1.7006</v>
      </c>
      <c r="E178" s="47">
        <f>Geracao!F706+Geracao!F707</f>
        <v>2.576071818</v>
      </c>
      <c r="F178" s="46">
        <f t="shared" si="1"/>
        <v>-0.8754718182</v>
      </c>
      <c r="G178" s="48">
        <f>Tarifa!$B$10</f>
        <v>0.6813</v>
      </c>
      <c r="H178" s="49">
        <f t="shared" si="2"/>
        <v>0</v>
      </c>
      <c r="I178" s="50" t="str">
        <f>Tarifa!$C$10</f>
        <v>Fora Ponta</v>
      </c>
      <c r="J178" s="18">
        <f>IF(I178="Ponta",Cadastro_Cargas!$F$16,0)</f>
        <v>0</v>
      </c>
      <c r="K178" s="18">
        <f t="shared" si="3"/>
        <v>0</v>
      </c>
    </row>
    <row r="179" ht="15.0" customHeight="1">
      <c r="A179" s="35" t="s">
        <v>128</v>
      </c>
      <c r="B179" s="45">
        <v>45665.375</v>
      </c>
      <c r="C179" s="35" t="s">
        <v>141</v>
      </c>
      <c r="D179" s="46">
        <f>SUM(Cargas!$F$2480:$F$2486)</f>
        <v>2.50888</v>
      </c>
      <c r="E179" s="47">
        <f>Geracao!F710+Geracao!F711</f>
        <v>6.680080455</v>
      </c>
      <c r="F179" s="46">
        <f t="shared" si="1"/>
        <v>-4.171200455</v>
      </c>
      <c r="G179" s="48">
        <f>Tarifa!$B$11</f>
        <v>0.6813</v>
      </c>
      <c r="H179" s="49">
        <f t="shared" si="2"/>
        <v>0</v>
      </c>
      <c r="I179" s="50" t="str">
        <f>Tarifa!$C$11</f>
        <v>Fora Ponta</v>
      </c>
      <c r="J179" s="18">
        <f>IF(I179="Ponta",Cadastro_Cargas!$F$16,0)</f>
        <v>0</v>
      </c>
      <c r="K179" s="18">
        <f t="shared" si="3"/>
        <v>0</v>
      </c>
    </row>
    <row r="180" ht="15.0" customHeight="1">
      <c r="A180" s="35" t="s">
        <v>128</v>
      </c>
      <c r="B180" s="45">
        <v>45665.4166666667</v>
      </c>
      <c r="C180" s="35" t="s">
        <v>142</v>
      </c>
      <c r="D180" s="46">
        <f>SUM(Cargas!$F$2494:$F$2500)</f>
        <v>2.29918</v>
      </c>
      <c r="E180" s="47">
        <f>Geracao!F714+Geracao!F715</f>
        <v>3.538758636</v>
      </c>
      <c r="F180" s="46">
        <f t="shared" si="1"/>
        <v>-1.239578636</v>
      </c>
      <c r="G180" s="48">
        <f>Tarifa!$B$12</f>
        <v>0.6813</v>
      </c>
      <c r="H180" s="49">
        <f t="shared" si="2"/>
        <v>0</v>
      </c>
      <c r="I180" s="50" t="str">
        <f>Tarifa!$C$12</f>
        <v>Fora Ponta</v>
      </c>
      <c r="J180" s="18">
        <f>IF(I180="Ponta",Cadastro_Cargas!$F$16,0)</f>
        <v>0</v>
      </c>
      <c r="K180" s="18">
        <f t="shared" si="3"/>
        <v>0</v>
      </c>
    </row>
    <row r="181" ht="15.0" customHeight="1">
      <c r="A181" s="35" t="s">
        <v>128</v>
      </c>
      <c r="B181" s="45">
        <v>45665.4583333333</v>
      </c>
      <c r="C181" s="35" t="s">
        <v>143</v>
      </c>
      <c r="D181" s="46">
        <f>SUM(Cargas!$F$2508:$F$2514)</f>
        <v>2.574</v>
      </c>
      <c r="E181" s="47">
        <f>Geracao!F718+Geracao!F719</f>
        <v>8.22681</v>
      </c>
      <c r="F181" s="46">
        <f t="shared" si="1"/>
        <v>-5.65281</v>
      </c>
      <c r="G181" s="48">
        <f>Tarifa!$B$13</f>
        <v>0.6813</v>
      </c>
      <c r="H181" s="49">
        <f t="shared" si="2"/>
        <v>0</v>
      </c>
      <c r="I181" s="50" t="str">
        <f>Tarifa!$C$13</f>
        <v>Fora Ponta</v>
      </c>
      <c r="J181" s="18">
        <f>IF(I181="Ponta",Cadastro_Cargas!$F$16,0)</f>
        <v>0</v>
      </c>
      <c r="K181" s="18">
        <f t="shared" si="3"/>
        <v>0</v>
      </c>
    </row>
    <row r="182" ht="15.0" customHeight="1">
      <c r="A182" s="35" t="s">
        <v>128</v>
      </c>
      <c r="B182" s="45">
        <v>45665.5</v>
      </c>
      <c r="C182" s="35" t="s">
        <v>144</v>
      </c>
      <c r="D182" s="46">
        <f>SUM(Cargas!$F$2522:$F$2528)</f>
        <v>2.574</v>
      </c>
      <c r="E182" s="47">
        <f>Geracao!F722+Geracao!F723</f>
        <v>3.509982273</v>
      </c>
      <c r="F182" s="46">
        <f t="shared" si="1"/>
        <v>-0.9359822727</v>
      </c>
      <c r="G182" s="48">
        <f>Tarifa!$B$14</f>
        <v>0.6813</v>
      </c>
      <c r="H182" s="49">
        <f t="shared" si="2"/>
        <v>0</v>
      </c>
      <c r="I182" s="50" t="str">
        <f>Tarifa!$C$14</f>
        <v>Fora Ponta</v>
      </c>
      <c r="J182" s="18">
        <f>IF(I182="Ponta",Cadastro_Cargas!$F$16,0)</f>
        <v>0</v>
      </c>
      <c r="K182" s="18">
        <f t="shared" si="3"/>
        <v>0</v>
      </c>
    </row>
    <row r="183" ht="15.0" customHeight="1">
      <c r="A183" s="35" t="s">
        <v>128</v>
      </c>
      <c r="B183" s="45">
        <v>45665.5416666667</v>
      </c>
      <c r="C183" s="35" t="s">
        <v>145</v>
      </c>
      <c r="D183" s="46">
        <f>SUM(Cargas!$F$2536:$F$2542)</f>
        <v>2.3518</v>
      </c>
      <c r="E183" s="47">
        <f>Geracao!F726+Geracao!F727</f>
        <v>8.422738864</v>
      </c>
      <c r="F183" s="46">
        <f t="shared" si="1"/>
        <v>-6.070938864</v>
      </c>
      <c r="G183" s="48">
        <f>Tarifa!$B$15</f>
        <v>0.6813</v>
      </c>
      <c r="H183" s="49">
        <f t="shared" si="2"/>
        <v>0</v>
      </c>
      <c r="I183" s="50" t="str">
        <f>Tarifa!$C$15</f>
        <v>Fora Ponta</v>
      </c>
      <c r="J183" s="18">
        <f>IF(I183="Ponta",Cadastro_Cargas!$F$16,0)</f>
        <v>0</v>
      </c>
      <c r="K183" s="18">
        <f t="shared" si="3"/>
        <v>0</v>
      </c>
    </row>
    <row r="184" ht="15.0" customHeight="1">
      <c r="A184" s="35" t="s">
        <v>128</v>
      </c>
      <c r="B184" s="45">
        <v>45665.5833333333</v>
      </c>
      <c r="C184" s="35" t="s">
        <v>146</v>
      </c>
      <c r="D184" s="46">
        <f>SUM(Cargas!$F$2550:$F$2556)</f>
        <v>2.57</v>
      </c>
      <c r="E184" s="47">
        <f>Geracao!F730+Geracao!F731</f>
        <v>7.566348409</v>
      </c>
      <c r="F184" s="46">
        <f t="shared" si="1"/>
        <v>-4.996348409</v>
      </c>
      <c r="G184" s="48">
        <f>Tarifa!$B$16</f>
        <v>0.6813</v>
      </c>
      <c r="H184" s="49">
        <f t="shared" si="2"/>
        <v>0</v>
      </c>
      <c r="I184" s="50" t="str">
        <f>Tarifa!$C$16</f>
        <v>Fora Ponta</v>
      </c>
      <c r="J184" s="18">
        <f>IF(I184="Ponta",Cadastro_Cargas!$F$16,0)</f>
        <v>0</v>
      </c>
      <c r="K184" s="18">
        <f t="shared" si="3"/>
        <v>0</v>
      </c>
    </row>
    <row r="185" ht="15.0" customHeight="1">
      <c r="A185" s="35" t="s">
        <v>128</v>
      </c>
      <c r="B185" s="45">
        <v>45665.625</v>
      </c>
      <c r="C185" s="35" t="s">
        <v>147</v>
      </c>
      <c r="D185" s="46">
        <f>SUM(Cargas!$F$2564:$F$2570)</f>
        <v>2.564</v>
      </c>
      <c r="E185" s="47">
        <f>Geracao!F734+Geracao!F735</f>
        <v>6.980323636</v>
      </c>
      <c r="F185" s="46">
        <f t="shared" si="1"/>
        <v>-4.416323636</v>
      </c>
      <c r="G185" s="48">
        <f>Tarifa!$B$17</f>
        <v>0.6813</v>
      </c>
      <c r="H185" s="49">
        <f t="shared" si="2"/>
        <v>0</v>
      </c>
      <c r="I185" s="50" t="str">
        <f>Tarifa!$C$17</f>
        <v>Fora Ponta</v>
      </c>
      <c r="J185" s="18">
        <f>IF(I185="Ponta",Cadastro_Cargas!$F$16,0)</f>
        <v>0</v>
      </c>
      <c r="K185" s="18">
        <f t="shared" si="3"/>
        <v>0</v>
      </c>
    </row>
    <row r="186" ht="15.0" customHeight="1">
      <c r="A186" s="35" t="s">
        <v>128</v>
      </c>
      <c r="B186" s="45">
        <v>45665.6666666667</v>
      </c>
      <c r="C186" s="35" t="s">
        <v>148</v>
      </c>
      <c r="D186" s="46">
        <f>SUM(Cargas!$F$2578:$F$2584)</f>
        <v>2.27606</v>
      </c>
      <c r="E186" s="47">
        <f>Geracao!F738+Geracao!F739</f>
        <v>5.659033409</v>
      </c>
      <c r="F186" s="46">
        <f t="shared" si="1"/>
        <v>-3.382973409</v>
      </c>
      <c r="G186" s="48">
        <f>Tarifa!$B$18</f>
        <v>0.6813</v>
      </c>
      <c r="H186" s="49">
        <f t="shared" si="2"/>
        <v>0</v>
      </c>
      <c r="I186" s="50" t="str">
        <f>Tarifa!$C$18</f>
        <v>Fora Ponta</v>
      </c>
      <c r="J186" s="18">
        <f>IF(I186="Ponta",Cadastro_Cargas!$F$16,0)</f>
        <v>0</v>
      </c>
      <c r="K186" s="18">
        <f t="shared" si="3"/>
        <v>0</v>
      </c>
    </row>
    <row r="187" ht="15.0" customHeight="1">
      <c r="A187" s="35" t="s">
        <v>128</v>
      </c>
      <c r="B187" s="45">
        <v>45665.7083333333</v>
      </c>
      <c r="C187" s="35" t="s">
        <v>149</v>
      </c>
      <c r="D187" s="46">
        <f>SUM(Cargas!$F$2592:$F$2598)</f>
        <v>1.15</v>
      </c>
      <c r="E187" s="47">
        <f>Geracao!F742+Geracao!F743</f>
        <v>1.987110682</v>
      </c>
      <c r="F187" s="46">
        <f t="shared" si="1"/>
        <v>-0.8371106818</v>
      </c>
      <c r="G187" s="48">
        <f>Tarifa!$B$19</f>
        <v>0.6813</v>
      </c>
      <c r="H187" s="49">
        <f t="shared" si="2"/>
        <v>0</v>
      </c>
      <c r="I187" s="50" t="str">
        <f>Tarifa!$C$19</f>
        <v>Fora Ponta</v>
      </c>
      <c r="J187" s="18">
        <f>IF(I187="Ponta",Cadastro_Cargas!$F$16,0)</f>
        <v>0</v>
      </c>
      <c r="K187" s="18">
        <f t="shared" si="3"/>
        <v>0</v>
      </c>
    </row>
    <row r="188" ht="15.0" customHeight="1">
      <c r="A188" s="51" t="s">
        <v>128</v>
      </c>
      <c r="B188" s="52">
        <v>45665.75</v>
      </c>
      <c r="C188" s="51" t="s">
        <v>150</v>
      </c>
      <c r="D188" s="53">
        <f>SUM(Cargas!$F$2606:$F$2612)</f>
        <v>1.336</v>
      </c>
      <c r="E188" s="54">
        <f>Geracao!F746+Geracao!F747</f>
        <v>3.069747955</v>
      </c>
      <c r="F188" s="53">
        <f t="shared" si="1"/>
        <v>-1.733747955</v>
      </c>
      <c r="G188" s="55">
        <f>Tarifa!$B$20</f>
        <v>1.1039</v>
      </c>
      <c r="H188" s="56">
        <f t="shared" si="2"/>
        <v>0</v>
      </c>
      <c r="I188" s="57" t="str">
        <f>Tarifa!$C$20</f>
        <v>Ponta</v>
      </c>
      <c r="J188" s="58">
        <f>IF(I188="Ponta",Cadastro_Cargas!$F$16,0)</f>
        <v>0.875</v>
      </c>
      <c r="K188" s="18">
        <f t="shared" si="3"/>
        <v>0</v>
      </c>
    </row>
    <row r="189" ht="15.0" customHeight="1">
      <c r="A189" s="51" t="s">
        <v>128</v>
      </c>
      <c r="B189" s="52">
        <v>45665.7916666667</v>
      </c>
      <c r="C189" s="51" t="s">
        <v>152</v>
      </c>
      <c r="D189" s="53">
        <f>SUM(Cargas!$F$2620:$F$2626)</f>
        <v>1.308</v>
      </c>
      <c r="E189" s="54">
        <f>Geracao!F750+Geracao!F751</f>
        <v>0.6080475</v>
      </c>
      <c r="F189" s="53">
        <f t="shared" si="1"/>
        <v>0.6999525</v>
      </c>
      <c r="G189" s="55">
        <f>Tarifa!$B$21</f>
        <v>1.1039</v>
      </c>
      <c r="H189" s="56">
        <f t="shared" si="2"/>
        <v>0</v>
      </c>
      <c r="I189" s="57" t="str">
        <f>Tarifa!$C$21</f>
        <v>Ponta</v>
      </c>
      <c r="J189" s="58">
        <f>IF(I189="Ponta",Cadastro_Cargas!$F$16,0)</f>
        <v>0.875</v>
      </c>
      <c r="K189" s="18">
        <f t="shared" si="3"/>
        <v>0</v>
      </c>
    </row>
    <row r="190" ht="15.0" customHeight="1">
      <c r="A190" s="51" t="s">
        <v>128</v>
      </c>
      <c r="B190" s="52">
        <v>45665.8333333333</v>
      </c>
      <c r="C190" s="51" t="s">
        <v>153</v>
      </c>
      <c r="D190" s="53">
        <f>SUM(Cargas!$F$2634:$F$2640)</f>
        <v>5.25</v>
      </c>
      <c r="E190" s="54">
        <f>Geracao!F754+Geracao!F755</f>
        <v>0.876945</v>
      </c>
      <c r="F190" s="53">
        <f t="shared" si="1"/>
        <v>4.373055</v>
      </c>
      <c r="G190" s="55">
        <f>Tarifa!$B$22</f>
        <v>1.1039</v>
      </c>
      <c r="H190" s="56">
        <f t="shared" si="2"/>
        <v>3.861502915</v>
      </c>
      <c r="I190" s="57" t="str">
        <f>Tarifa!$C$22</f>
        <v>Ponta</v>
      </c>
      <c r="J190" s="58">
        <f>IF(I190="Ponta",Cadastro_Cargas!$F$16,0)</f>
        <v>0.875</v>
      </c>
      <c r="K190" s="18">
        <f t="shared" si="3"/>
        <v>3.498055</v>
      </c>
    </row>
    <row r="191" ht="15.0" customHeight="1">
      <c r="A191" s="35" t="s">
        <v>128</v>
      </c>
      <c r="B191" s="45">
        <v>45665.875</v>
      </c>
      <c r="C191" s="35" t="s">
        <v>154</v>
      </c>
      <c r="D191" s="46">
        <f>SUM(Cargas!$F$2648:$F$2654)</f>
        <v>5.00066</v>
      </c>
      <c r="E191" s="47">
        <f>Geracao!F758+Geracao!F759</f>
        <v>0.72675</v>
      </c>
      <c r="F191" s="46">
        <f t="shared" si="1"/>
        <v>4.27391</v>
      </c>
      <c r="G191" s="48">
        <f>Tarifa!$B$23</f>
        <v>0.6813</v>
      </c>
      <c r="H191" s="49">
        <f t="shared" si="2"/>
        <v>2.911814883</v>
      </c>
      <c r="I191" s="50" t="str">
        <f>Tarifa!$C$23</f>
        <v>Fora Ponta</v>
      </c>
      <c r="J191" s="18">
        <f>IF(I191="Ponta",Cadastro_Cargas!$F$16,0)</f>
        <v>0</v>
      </c>
      <c r="K191" s="18">
        <f t="shared" si="3"/>
        <v>4.27391</v>
      </c>
    </row>
    <row r="192" ht="15.0" customHeight="1">
      <c r="A192" s="35" t="s">
        <v>128</v>
      </c>
      <c r="B192" s="45">
        <v>45665.9166666667</v>
      </c>
      <c r="C192" s="35" t="s">
        <v>155</v>
      </c>
      <c r="D192" s="46">
        <f>SUM(Cargas!$F$2662:$F$2668)</f>
        <v>5.2457</v>
      </c>
      <c r="E192" s="47">
        <f>Geracao!F762+Geracao!F763</f>
        <v>0.9132825</v>
      </c>
      <c r="F192" s="46">
        <f t="shared" si="1"/>
        <v>4.3324175</v>
      </c>
      <c r="G192" s="48">
        <f>Tarifa!$B$24</f>
        <v>0.6813</v>
      </c>
      <c r="H192" s="49">
        <f t="shared" si="2"/>
        <v>2.951676043</v>
      </c>
      <c r="I192" s="50" t="str">
        <f>Tarifa!$C$24</f>
        <v>Fora Ponta</v>
      </c>
      <c r="J192" s="18">
        <f>IF(I192="Ponta",Cadastro_Cargas!$F$16,0)</f>
        <v>0</v>
      </c>
      <c r="K192" s="18">
        <f t="shared" si="3"/>
        <v>4.3324175</v>
      </c>
    </row>
    <row r="193" ht="15.0" customHeight="1">
      <c r="A193" s="35" t="s">
        <v>128</v>
      </c>
      <c r="B193" s="45">
        <v>45665.9583333333</v>
      </c>
      <c r="C193" s="35" t="s">
        <v>156</v>
      </c>
      <c r="D193" s="46">
        <f>SUM(Cargas!$F$2676:$F$2682)</f>
        <v>5.23978</v>
      </c>
      <c r="E193" s="47">
        <f>Geracao!F766+Geracao!F767</f>
        <v>1.33722</v>
      </c>
      <c r="F193" s="46">
        <f t="shared" si="1"/>
        <v>3.90256</v>
      </c>
      <c r="G193" s="48">
        <f>Tarifa!$B$25</f>
        <v>0.6813</v>
      </c>
      <c r="H193" s="49">
        <f t="shared" si="2"/>
        <v>2.658814128</v>
      </c>
      <c r="I193" s="50" t="str">
        <f>Tarifa!$C$25</f>
        <v>Fora Ponta</v>
      </c>
      <c r="J193" s="18">
        <f>IF(I193="Ponta",Cadastro_Cargas!$F$16,0)</f>
        <v>0</v>
      </c>
      <c r="K193" s="18">
        <f t="shared" si="3"/>
        <v>3.90256</v>
      </c>
    </row>
    <row r="194" ht="15.0" customHeight="1">
      <c r="A194" s="35" t="s">
        <v>128</v>
      </c>
      <c r="B194" s="45">
        <v>45666.0</v>
      </c>
      <c r="C194" s="35" t="s">
        <v>131</v>
      </c>
      <c r="D194" s="46">
        <f>SUM(Cargas!$F$2690:$F$2696)</f>
        <v>5.29162</v>
      </c>
      <c r="E194" s="47">
        <f>Geracao!F770+Geracao!F771</f>
        <v>1.051365</v>
      </c>
      <c r="F194" s="46">
        <f t="shared" si="1"/>
        <v>4.240255</v>
      </c>
      <c r="G194" s="48">
        <f>Tarifa!$B$2</f>
        <v>0.6813</v>
      </c>
      <c r="H194" s="49">
        <f t="shared" si="2"/>
        <v>2.888885732</v>
      </c>
      <c r="I194" s="50" t="str">
        <f>Tarifa!$C$2</f>
        <v>Fora Ponta</v>
      </c>
      <c r="J194" s="18">
        <f>IF(I194="Ponta",Cadastro_Cargas!$F$16,0)</f>
        <v>0</v>
      </c>
      <c r="K194" s="18">
        <f t="shared" si="3"/>
        <v>4.240255</v>
      </c>
    </row>
    <row r="195" ht="15.0" customHeight="1">
      <c r="A195" s="35" t="s">
        <v>128</v>
      </c>
      <c r="B195" s="45">
        <v>45666.0416666667</v>
      </c>
      <c r="C195" s="35" t="s">
        <v>133</v>
      </c>
      <c r="D195" s="46">
        <f>SUM(Cargas!$F$2704:$F$2710)</f>
        <v>4.74002</v>
      </c>
      <c r="E195" s="47">
        <f>Geracao!F774+Geracao!F775</f>
        <v>0.8721</v>
      </c>
      <c r="F195" s="46">
        <f t="shared" si="1"/>
        <v>3.86792</v>
      </c>
      <c r="G195" s="48">
        <f>Tarifa!$B$3</f>
        <v>0.6813</v>
      </c>
      <c r="H195" s="49">
        <f t="shared" si="2"/>
        <v>2.635213896</v>
      </c>
      <c r="I195" s="50" t="str">
        <f>Tarifa!$C$3</f>
        <v>Fora Ponta</v>
      </c>
      <c r="J195" s="18">
        <f>IF(I195="Ponta",Cadastro_Cargas!$F$16,0)</f>
        <v>0</v>
      </c>
      <c r="K195" s="18">
        <f t="shared" si="3"/>
        <v>3.86792</v>
      </c>
    </row>
    <row r="196" ht="15.0" customHeight="1">
      <c r="A196" s="35" t="s">
        <v>128</v>
      </c>
      <c r="B196" s="45">
        <v>45666.0833333333</v>
      </c>
      <c r="C196" s="35" t="s">
        <v>134</v>
      </c>
      <c r="D196" s="46">
        <f>SUM(Cargas!$F$2718:$F$2724)</f>
        <v>5.04916</v>
      </c>
      <c r="E196" s="47">
        <f>Geracao!F778+Geracao!F779</f>
        <v>0.7630875</v>
      </c>
      <c r="F196" s="46">
        <f t="shared" si="1"/>
        <v>4.2860725</v>
      </c>
      <c r="G196" s="48">
        <f>Tarifa!$B$4</f>
        <v>0.6813</v>
      </c>
      <c r="H196" s="49">
        <f t="shared" si="2"/>
        <v>2.920101194</v>
      </c>
      <c r="I196" s="50" t="str">
        <f>Tarifa!$C$4</f>
        <v>Fora Ponta</v>
      </c>
      <c r="J196" s="18">
        <f>IF(I196="Ponta",Cadastro_Cargas!$F$16,0)</f>
        <v>0</v>
      </c>
      <c r="K196" s="18">
        <f t="shared" si="3"/>
        <v>4.2860725</v>
      </c>
    </row>
    <row r="197" ht="15.0" customHeight="1">
      <c r="A197" s="35" t="s">
        <v>128</v>
      </c>
      <c r="B197" s="45">
        <v>45666.125</v>
      </c>
      <c r="C197" s="35" t="s">
        <v>135</v>
      </c>
      <c r="D197" s="46">
        <f>SUM(Cargas!$F$2732:$F$2738)</f>
        <v>5.22606</v>
      </c>
      <c r="E197" s="47">
        <f>Geracao!F782+Geracao!F783</f>
        <v>0.7727775</v>
      </c>
      <c r="F197" s="46">
        <f t="shared" si="1"/>
        <v>4.4532825</v>
      </c>
      <c r="G197" s="48">
        <f>Tarifa!$B$5</f>
        <v>0.6813</v>
      </c>
      <c r="H197" s="49">
        <f t="shared" si="2"/>
        <v>3.034021367</v>
      </c>
      <c r="I197" s="50" t="str">
        <f>Tarifa!$C$5</f>
        <v>Fora Ponta</v>
      </c>
      <c r="J197" s="18">
        <f>IF(I197="Ponta",Cadastro_Cargas!$F$16,0)</f>
        <v>0</v>
      </c>
      <c r="K197" s="18">
        <f t="shared" si="3"/>
        <v>4.4532825</v>
      </c>
    </row>
    <row r="198" ht="15.0" customHeight="1">
      <c r="A198" s="35" t="s">
        <v>128</v>
      </c>
      <c r="B198" s="45">
        <v>45666.1666666667</v>
      </c>
      <c r="C198" s="35" t="s">
        <v>136</v>
      </c>
      <c r="D198" s="46">
        <f>SUM(Cargas!$F$2746:$F$2752)</f>
        <v>5.25372</v>
      </c>
      <c r="E198" s="47">
        <f>Geracao!F786+Geracao!F787</f>
        <v>1.322685</v>
      </c>
      <c r="F198" s="46">
        <f t="shared" si="1"/>
        <v>3.931035</v>
      </c>
      <c r="G198" s="48">
        <f>Tarifa!$B$6</f>
        <v>0.6813</v>
      </c>
      <c r="H198" s="49">
        <f t="shared" si="2"/>
        <v>2.678214146</v>
      </c>
      <c r="I198" s="50" t="str">
        <f>Tarifa!$C$6</f>
        <v>Fora Ponta</v>
      </c>
      <c r="J198" s="18">
        <f>IF(I198="Ponta",Cadastro_Cargas!$F$16,0)</f>
        <v>0</v>
      </c>
      <c r="K198" s="18">
        <f t="shared" si="3"/>
        <v>3.931035</v>
      </c>
    </row>
    <row r="199" ht="15.0" customHeight="1">
      <c r="A199" s="35" t="s">
        <v>128</v>
      </c>
      <c r="B199" s="45">
        <v>45666.2083333333</v>
      </c>
      <c r="C199" s="35" t="s">
        <v>137</v>
      </c>
      <c r="D199" s="46">
        <f>SUM(Cargas!$F$2760:$F$2766)</f>
        <v>1.28198</v>
      </c>
      <c r="E199" s="47">
        <f>Geracao!F790+Geracao!F791</f>
        <v>1.5140625</v>
      </c>
      <c r="F199" s="46">
        <f t="shared" si="1"/>
        <v>-0.2320825</v>
      </c>
      <c r="G199" s="48">
        <f>Tarifa!$B$7</f>
        <v>0.6813</v>
      </c>
      <c r="H199" s="49">
        <f t="shared" si="2"/>
        <v>0</v>
      </c>
      <c r="I199" s="50" t="str">
        <f>Tarifa!$C$7</f>
        <v>Fora Ponta</v>
      </c>
      <c r="J199" s="18">
        <f>IF(I199="Ponta",Cadastro_Cargas!$F$16,0)</f>
        <v>0</v>
      </c>
      <c r="K199" s="18">
        <f t="shared" si="3"/>
        <v>0</v>
      </c>
    </row>
    <row r="200" ht="15.0" customHeight="1">
      <c r="A200" s="35" t="s">
        <v>128</v>
      </c>
      <c r="B200" s="45">
        <v>45666.25</v>
      </c>
      <c r="C200" s="35" t="s">
        <v>138</v>
      </c>
      <c r="D200" s="46">
        <f>SUM(Cargas!$F$2774:$F$2780)</f>
        <v>1.2128</v>
      </c>
      <c r="E200" s="47">
        <f>Geracao!F794+Geracao!F795</f>
        <v>1.4220075</v>
      </c>
      <c r="F200" s="46">
        <f t="shared" si="1"/>
        <v>-0.2092075</v>
      </c>
      <c r="G200" s="48">
        <f>Tarifa!$B$8</f>
        <v>0.6813</v>
      </c>
      <c r="H200" s="49">
        <f t="shared" si="2"/>
        <v>0</v>
      </c>
      <c r="I200" s="50" t="str">
        <f>Tarifa!$C$8</f>
        <v>Fora Ponta</v>
      </c>
      <c r="J200" s="18">
        <f>IF(I200="Ponta",Cadastro_Cargas!$F$16,0)</f>
        <v>0</v>
      </c>
      <c r="K200" s="18">
        <f t="shared" si="3"/>
        <v>0</v>
      </c>
    </row>
    <row r="201" ht="15.0" customHeight="1">
      <c r="A201" s="35" t="s">
        <v>128</v>
      </c>
      <c r="B201" s="45">
        <v>45666.2916666667</v>
      </c>
      <c r="C201" s="35" t="s">
        <v>139</v>
      </c>
      <c r="D201" s="46">
        <f>SUM(Cargas!$F$2788:$F$2794)</f>
        <v>1.16</v>
      </c>
      <c r="E201" s="47">
        <f>Geracao!F798+Geracao!F799</f>
        <v>3.888699773</v>
      </c>
      <c r="F201" s="46">
        <f t="shared" si="1"/>
        <v>-2.728699773</v>
      </c>
      <c r="G201" s="48">
        <f>Tarifa!$B$9</f>
        <v>0.6813</v>
      </c>
      <c r="H201" s="49">
        <f t="shared" si="2"/>
        <v>0</v>
      </c>
      <c r="I201" s="50" t="str">
        <f>Tarifa!$C$9</f>
        <v>Fora Ponta</v>
      </c>
      <c r="J201" s="18">
        <f>IF(I201="Ponta",Cadastro_Cargas!$F$16,0)</f>
        <v>0</v>
      </c>
      <c r="K201" s="18">
        <f t="shared" si="3"/>
        <v>0</v>
      </c>
    </row>
    <row r="202" ht="15.0" customHeight="1">
      <c r="A202" s="35" t="s">
        <v>128</v>
      </c>
      <c r="B202" s="45">
        <v>45666.3333333333</v>
      </c>
      <c r="C202" s="35" t="s">
        <v>140</v>
      </c>
      <c r="D202" s="46">
        <f>SUM(Cargas!$F$2802:$F$2808)</f>
        <v>1.6988</v>
      </c>
      <c r="E202" s="47">
        <f>Geracao!F802+Geracao!F803</f>
        <v>3.097643409</v>
      </c>
      <c r="F202" s="46">
        <f t="shared" si="1"/>
        <v>-1.398843409</v>
      </c>
      <c r="G202" s="48">
        <f>Tarifa!$B$10</f>
        <v>0.6813</v>
      </c>
      <c r="H202" s="49">
        <f t="shared" si="2"/>
        <v>0</v>
      </c>
      <c r="I202" s="50" t="str">
        <f>Tarifa!$C$10</f>
        <v>Fora Ponta</v>
      </c>
      <c r="J202" s="18">
        <f>IF(I202="Ponta",Cadastro_Cargas!$F$16,0)</f>
        <v>0</v>
      </c>
      <c r="K202" s="18">
        <f t="shared" si="3"/>
        <v>0</v>
      </c>
    </row>
    <row r="203" ht="15.0" customHeight="1">
      <c r="A203" s="35" t="s">
        <v>128</v>
      </c>
      <c r="B203" s="45">
        <v>45666.375</v>
      </c>
      <c r="C203" s="35" t="s">
        <v>141</v>
      </c>
      <c r="D203" s="46">
        <f>SUM(Cargas!$F$2816:$F$2822)</f>
        <v>2.47756</v>
      </c>
      <c r="E203" s="47">
        <f>Geracao!F806+Geracao!F807</f>
        <v>6.725447273</v>
      </c>
      <c r="F203" s="46">
        <f t="shared" si="1"/>
        <v>-4.247887273</v>
      </c>
      <c r="G203" s="48">
        <f>Tarifa!$B$11</f>
        <v>0.6813</v>
      </c>
      <c r="H203" s="49">
        <f t="shared" si="2"/>
        <v>0</v>
      </c>
      <c r="I203" s="50" t="str">
        <f>Tarifa!$C$11</f>
        <v>Fora Ponta</v>
      </c>
      <c r="J203" s="18">
        <f>IF(I203="Ponta",Cadastro_Cargas!$F$16,0)</f>
        <v>0</v>
      </c>
      <c r="K203" s="18">
        <f t="shared" si="3"/>
        <v>0</v>
      </c>
    </row>
    <row r="204" ht="15.0" customHeight="1">
      <c r="A204" s="35" t="s">
        <v>128</v>
      </c>
      <c r="B204" s="45">
        <v>45666.4166666667</v>
      </c>
      <c r="C204" s="35" t="s">
        <v>142</v>
      </c>
      <c r="D204" s="46">
        <f>SUM(Cargas!$F$2830:$F$2836)</f>
        <v>2.24358</v>
      </c>
      <c r="E204" s="47">
        <f>Geracao!F810+Geracao!F811</f>
        <v>4.781060682</v>
      </c>
      <c r="F204" s="46">
        <f t="shared" si="1"/>
        <v>-2.537480682</v>
      </c>
      <c r="G204" s="48">
        <f>Tarifa!$B$12</f>
        <v>0.6813</v>
      </c>
      <c r="H204" s="49">
        <f t="shared" si="2"/>
        <v>0</v>
      </c>
      <c r="I204" s="50" t="str">
        <f>Tarifa!$C$12</f>
        <v>Fora Ponta</v>
      </c>
      <c r="J204" s="18">
        <f>IF(I204="Ponta",Cadastro_Cargas!$F$16,0)</f>
        <v>0</v>
      </c>
      <c r="K204" s="18">
        <f t="shared" si="3"/>
        <v>0</v>
      </c>
    </row>
    <row r="205" ht="15.0" customHeight="1">
      <c r="A205" s="35" t="s">
        <v>128</v>
      </c>
      <c r="B205" s="45">
        <v>45666.4583333333</v>
      </c>
      <c r="C205" s="35" t="s">
        <v>143</v>
      </c>
      <c r="D205" s="46">
        <f>SUM(Cargas!$F$2844:$F$2850)</f>
        <v>2.4044</v>
      </c>
      <c r="E205" s="47">
        <f>Geracao!F814+Geracao!F815</f>
        <v>5.796675455</v>
      </c>
      <c r="F205" s="46">
        <f t="shared" si="1"/>
        <v>-3.392275455</v>
      </c>
      <c r="G205" s="48">
        <f>Tarifa!$B$13</f>
        <v>0.6813</v>
      </c>
      <c r="H205" s="49">
        <f t="shared" si="2"/>
        <v>0</v>
      </c>
      <c r="I205" s="50" t="str">
        <f>Tarifa!$C$13</f>
        <v>Fora Ponta</v>
      </c>
      <c r="J205" s="18">
        <f>IF(I205="Ponta",Cadastro_Cargas!$F$16,0)</f>
        <v>0</v>
      </c>
      <c r="K205" s="18">
        <f t="shared" si="3"/>
        <v>0</v>
      </c>
    </row>
    <row r="206" ht="15.0" customHeight="1">
      <c r="A206" s="35" t="s">
        <v>128</v>
      </c>
      <c r="B206" s="45">
        <v>45666.5</v>
      </c>
      <c r="C206" s="35" t="s">
        <v>144</v>
      </c>
      <c r="D206" s="46">
        <f>SUM(Cargas!$F$2858:$F$2864)</f>
        <v>2.3216</v>
      </c>
      <c r="E206" s="47">
        <f>Geracao!F818+Geracao!F819</f>
        <v>4.915913182</v>
      </c>
      <c r="F206" s="46">
        <f t="shared" si="1"/>
        <v>-2.594313182</v>
      </c>
      <c r="G206" s="48">
        <f>Tarifa!$B$14</f>
        <v>0.6813</v>
      </c>
      <c r="H206" s="49">
        <f t="shared" si="2"/>
        <v>0</v>
      </c>
      <c r="I206" s="50" t="str">
        <f>Tarifa!$C$14</f>
        <v>Fora Ponta</v>
      </c>
      <c r="J206" s="18">
        <f>IF(I206="Ponta",Cadastro_Cargas!$F$16,0)</f>
        <v>0</v>
      </c>
      <c r="K206" s="18">
        <f t="shared" si="3"/>
        <v>0</v>
      </c>
    </row>
    <row r="207" ht="15.0" customHeight="1">
      <c r="A207" s="35" t="s">
        <v>128</v>
      </c>
      <c r="B207" s="45">
        <v>45666.5416666667</v>
      </c>
      <c r="C207" s="35" t="s">
        <v>145</v>
      </c>
      <c r="D207" s="46">
        <f>SUM(Cargas!$F$2872:$F$2878)</f>
        <v>2.546</v>
      </c>
      <c r="E207" s="47">
        <f>Geracao!F822+Geracao!F823</f>
        <v>2.639130227</v>
      </c>
      <c r="F207" s="46">
        <f t="shared" si="1"/>
        <v>-0.09313022727</v>
      </c>
      <c r="G207" s="48">
        <f>Tarifa!$B$15</f>
        <v>0.6813</v>
      </c>
      <c r="H207" s="49">
        <f t="shared" si="2"/>
        <v>0</v>
      </c>
      <c r="I207" s="50" t="str">
        <f>Tarifa!$C$15</f>
        <v>Fora Ponta</v>
      </c>
      <c r="J207" s="18">
        <f>IF(I207="Ponta",Cadastro_Cargas!$F$16,0)</f>
        <v>0</v>
      </c>
      <c r="K207" s="18">
        <f t="shared" si="3"/>
        <v>0</v>
      </c>
    </row>
    <row r="208" ht="15.0" customHeight="1">
      <c r="A208" s="35" t="s">
        <v>128</v>
      </c>
      <c r="B208" s="45">
        <v>45666.5833333333</v>
      </c>
      <c r="C208" s="35" t="s">
        <v>146</v>
      </c>
      <c r="D208" s="46">
        <f>SUM(Cargas!$F$2886:$F$2892)</f>
        <v>2.4932</v>
      </c>
      <c r="E208" s="47">
        <f>Geracao!F826+Geracao!F827</f>
        <v>4.775334773</v>
      </c>
      <c r="F208" s="46">
        <f t="shared" si="1"/>
        <v>-2.282134773</v>
      </c>
      <c r="G208" s="48">
        <f>Tarifa!$B$16</f>
        <v>0.6813</v>
      </c>
      <c r="H208" s="49">
        <f t="shared" si="2"/>
        <v>0</v>
      </c>
      <c r="I208" s="50" t="str">
        <f>Tarifa!$C$16</f>
        <v>Fora Ponta</v>
      </c>
      <c r="J208" s="18">
        <f>IF(I208="Ponta",Cadastro_Cargas!$F$16,0)</f>
        <v>0</v>
      </c>
      <c r="K208" s="18">
        <f t="shared" si="3"/>
        <v>0</v>
      </c>
    </row>
    <row r="209" ht="15.0" customHeight="1">
      <c r="A209" s="35" t="s">
        <v>128</v>
      </c>
      <c r="B209" s="45">
        <v>45666.625</v>
      </c>
      <c r="C209" s="35" t="s">
        <v>147</v>
      </c>
      <c r="D209" s="46">
        <f>SUM(Cargas!$F$2900:$F$2906)</f>
        <v>2.574</v>
      </c>
      <c r="E209" s="47">
        <f>Geracao!F830+Geracao!F831</f>
        <v>3.304950682</v>
      </c>
      <c r="F209" s="46">
        <f t="shared" si="1"/>
        <v>-0.7309506818</v>
      </c>
      <c r="G209" s="48">
        <f>Tarifa!$B$17</f>
        <v>0.6813</v>
      </c>
      <c r="H209" s="49">
        <f t="shared" si="2"/>
        <v>0</v>
      </c>
      <c r="I209" s="50" t="str">
        <f>Tarifa!$C$17</f>
        <v>Fora Ponta</v>
      </c>
      <c r="J209" s="18">
        <f>IF(I209="Ponta",Cadastro_Cargas!$F$16,0)</f>
        <v>0</v>
      </c>
      <c r="K209" s="18">
        <f t="shared" si="3"/>
        <v>0</v>
      </c>
    </row>
    <row r="210" ht="15.0" customHeight="1">
      <c r="A210" s="35" t="s">
        <v>128</v>
      </c>
      <c r="B210" s="45">
        <v>45666.6666666667</v>
      </c>
      <c r="C210" s="35" t="s">
        <v>148</v>
      </c>
      <c r="D210" s="46">
        <f>SUM(Cargas!$F$2914:$F$2920)</f>
        <v>2.4167</v>
      </c>
      <c r="E210" s="47">
        <f>Geracao!F834+Geracao!F835</f>
        <v>3.638521591</v>
      </c>
      <c r="F210" s="46">
        <f t="shared" si="1"/>
        <v>-1.221821591</v>
      </c>
      <c r="G210" s="48">
        <f>Tarifa!$B$18</f>
        <v>0.6813</v>
      </c>
      <c r="H210" s="49">
        <f t="shared" si="2"/>
        <v>0</v>
      </c>
      <c r="I210" s="50" t="str">
        <f>Tarifa!$C$18</f>
        <v>Fora Ponta</v>
      </c>
      <c r="J210" s="18">
        <f>IF(I210="Ponta",Cadastro_Cargas!$F$16,0)</f>
        <v>0</v>
      </c>
      <c r="K210" s="18">
        <f t="shared" si="3"/>
        <v>0</v>
      </c>
    </row>
    <row r="211" ht="15.0" customHeight="1">
      <c r="A211" s="35" t="s">
        <v>128</v>
      </c>
      <c r="B211" s="45">
        <v>45666.7083333333</v>
      </c>
      <c r="C211" s="35" t="s">
        <v>149</v>
      </c>
      <c r="D211" s="46">
        <f>SUM(Cargas!$F$2928:$F$2934)</f>
        <v>1.1994</v>
      </c>
      <c r="E211" s="47">
        <f>Geracao!F838+Geracao!F839</f>
        <v>3.761775455</v>
      </c>
      <c r="F211" s="46">
        <f t="shared" si="1"/>
        <v>-2.562375455</v>
      </c>
      <c r="G211" s="48">
        <f>Tarifa!$B$19</f>
        <v>0.6813</v>
      </c>
      <c r="H211" s="49">
        <f t="shared" si="2"/>
        <v>0</v>
      </c>
      <c r="I211" s="50" t="str">
        <f>Tarifa!$C$19</f>
        <v>Fora Ponta</v>
      </c>
      <c r="J211" s="18">
        <f>IF(I211="Ponta",Cadastro_Cargas!$F$16,0)</f>
        <v>0</v>
      </c>
      <c r="K211" s="18">
        <f t="shared" si="3"/>
        <v>0</v>
      </c>
    </row>
    <row r="212" ht="15.0" customHeight="1">
      <c r="A212" s="51" t="s">
        <v>128</v>
      </c>
      <c r="B212" s="52">
        <v>45666.75</v>
      </c>
      <c r="C212" s="51" t="s">
        <v>150</v>
      </c>
      <c r="D212" s="53">
        <f>SUM(Cargas!$F$2942:$F$2948)</f>
        <v>1.318</v>
      </c>
      <c r="E212" s="54">
        <f>Geracao!F842+Geracao!F843</f>
        <v>2.273479545</v>
      </c>
      <c r="F212" s="53">
        <f t="shared" si="1"/>
        <v>-0.9554795455</v>
      </c>
      <c r="G212" s="55">
        <f>Tarifa!$B$20</f>
        <v>1.1039</v>
      </c>
      <c r="H212" s="56">
        <f t="shared" si="2"/>
        <v>0</v>
      </c>
      <c r="I212" s="57" t="str">
        <f>Tarifa!$C$20</f>
        <v>Ponta</v>
      </c>
      <c r="J212" s="58">
        <f>IF(I212="Ponta",Cadastro_Cargas!$F$16,0)</f>
        <v>0.875</v>
      </c>
      <c r="K212" s="18">
        <f t="shared" si="3"/>
        <v>0</v>
      </c>
    </row>
    <row r="213" ht="15.0" customHeight="1">
      <c r="A213" s="51" t="s">
        <v>128</v>
      </c>
      <c r="B213" s="52">
        <v>45666.7916666667</v>
      </c>
      <c r="C213" s="51" t="s">
        <v>152</v>
      </c>
      <c r="D213" s="53">
        <f>SUM(Cargas!$F$2956:$F$2962)</f>
        <v>1.314</v>
      </c>
      <c r="E213" s="54">
        <f>Geracao!F846+Geracao!F847</f>
        <v>0.8745225</v>
      </c>
      <c r="F213" s="53">
        <f t="shared" si="1"/>
        <v>0.4394775</v>
      </c>
      <c r="G213" s="55">
        <f>Tarifa!$B$21</f>
        <v>1.1039</v>
      </c>
      <c r="H213" s="56">
        <f t="shared" si="2"/>
        <v>0</v>
      </c>
      <c r="I213" s="57" t="str">
        <f>Tarifa!$C$21</f>
        <v>Ponta</v>
      </c>
      <c r="J213" s="58">
        <f>IF(I213="Ponta",Cadastro_Cargas!$F$16,0)</f>
        <v>0.875</v>
      </c>
      <c r="K213" s="18">
        <f t="shared" si="3"/>
        <v>0</v>
      </c>
    </row>
    <row r="214" ht="15.0" customHeight="1">
      <c r="A214" s="51" t="s">
        <v>128</v>
      </c>
      <c r="B214" s="52">
        <v>45666.8333333333</v>
      </c>
      <c r="C214" s="51" t="s">
        <v>153</v>
      </c>
      <c r="D214" s="53">
        <f>SUM(Cargas!$F$2970:$F$2976)</f>
        <v>5.296</v>
      </c>
      <c r="E214" s="54">
        <f>Geracao!F850+Geracao!F851</f>
        <v>0.6177375</v>
      </c>
      <c r="F214" s="53">
        <f t="shared" si="1"/>
        <v>4.6782625</v>
      </c>
      <c r="G214" s="55">
        <f>Tarifa!$B$22</f>
        <v>1.1039</v>
      </c>
      <c r="H214" s="56">
        <f t="shared" si="2"/>
        <v>4.198421474</v>
      </c>
      <c r="I214" s="57" t="str">
        <f>Tarifa!$C$22</f>
        <v>Ponta</v>
      </c>
      <c r="J214" s="58">
        <f>IF(I214="Ponta",Cadastro_Cargas!$F$16,0)</f>
        <v>0.875</v>
      </c>
      <c r="K214" s="18">
        <f t="shared" si="3"/>
        <v>3.8032625</v>
      </c>
    </row>
    <row r="215" ht="15.0" customHeight="1">
      <c r="A215" s="35" t="s">
        <v>128</v>
      </c>
      <c r="B215" s="45">
        <v>45666.875</v>
      </c>
      <c r="C215" s="35" t="s">
        <v>154</v>
      </c>
      <c r="D215" s="46">
        <f>SUM(Cargas!$F$2984:$F$2990)</f>
        <v>5.29162</v>
      </c>
      <c r="E215" s="47">
        <f>Geracao!F854+Geracao!F855</f>
        <v>0.799425</v>
      </c>
      <c r="F215" s="46">
        <f t="shared" si="1"/>
        <v>4.492195</v>
      </c>
      <c r="G215" s="48">
        <f>Tarifa!$B$23</f>
        <v>0.6813</v>
      </c>
      <c r="H215" s="49">
        <f t="shared" si="2"/>
        <v>3.060532454</v>
      </c>
      <c r="I215" s="50" t="str">
        <f>Tarifa!$C$23</f>
        <v>Fora Ponta</v>
      </c>
      <c r="J215" s="18">
        <f>IF(I215="Ponta",Cadastro_Cargas!$F$16,0)</f>
        <v>0</v>
      </c>
      <c r="K215" s="18">
        <f t="shared" si="3"/>
        <v>4.492195</v>
      </c>
    </row>
    <row r="216" ht="15.0" customHeight="1">
      <c r="A216" s="35" t="s">
        <v>128</v>
      </c>
      <c r="B216" s="45">
        <v>45666.9166666667</v>
      </c>
      <c r="C216" s="35" t="s">
        <v>155</v>
      </c>
      <c r="D216" s="46">
        <f>SUM(Cargas!$F$2998:$F$3004)</f>
        <v>5.00066</v>
      </c>
      <c r="E216" s="47">
        <f>Geracao!F858+Geracao!F859</f>
        <v>0.7630875</v>
      </c>
      <c r="F216" s="46">
        <f t="shared" si="1"/>
        <v>4.2375725</v>
      </c>
      <c r="G216" s="48">
        <f>Tarifa!$B$24</f>
        <v>0.6813</v>
      </c>
      <c r="H216" s="49">
        <f t="shared" si="2"/>
        <v>2.887058144</v>
      </c>
      <c r="I216" s="50" t="str">
        <f>Tarifa!$C$24</f>
        <v>Fora Ponta</v>
      </c>
      <c r="J216" s="18">
        <f>IF(I216="Ponta",Cadastro_Cargas!$F$16,0)</f>
        <v>0</v>
      </c>
      <c r="K216" s="18">
        <f t="shared" si="3"/>
        <v>4.2375725</v>
      </c>
    </row>
    <row r="217" ht="15.0" customHeight="1">
      <c r="A217" s="35" t="s">
        <v>128</v>
      </c>
      <c r="B217" s="45">
        <v>45666.9583333333</v>
      </c>
      <c r="C217" s="35" t="s">
        <v>156</v>
      </c>
      <c r="D217" s="46">
        <f>SUM(Cargas!$F$3012:$F$3018)</f>
        <v>4.9437</v>
      </c>
      <c r="E217" s="47">
        <f>Geracao!F862+Geracao!F863</f>
        <v>0.80427</v>
      </c>
      <c r="F217" s="46">
        <f t="shared" si="1"/>
        <v>4.13943</v>
      </c>
      <c r="G217" s="48">
        <f>Tarifa!$B$25</f>
        <v>0.6813</v>
      </c>
      <c r="H217" s="49">
        <f t="shared" si="2"/>
        <v>2.820193659</v>
      </c>
      <c r="I217" s="50" t="str">
        <f>Tarifa!$C$25</f>
        <v>Fora Ponta</v>
      </c>
      <c r="J217" s="18">
        <f>IF(I217="Ponta",Cadastro_Cargas!$F$16,0)</f>
        <v>0</v>
      </c>
      <c r="K217" s="18">
        <f t="shared" si="3"/>
        <v>4.13943</v>
      </c>
    </row>
    <row r="218" ht="15.0" customHeight="1">
      <c r="A218" s="35" t="s">
        <v>128</v>
      </c>
      <c r="B218" s="45">
        <v>45667.0</v>
      </c>
      <c r="C218" s="35" t="s">
        <v>131</v>
      </c>
      <c r="D218" s="46">
        <f>SUM(Cargas!$F$3026:$F$3032)</f>
        <v>5.19824</v>
      </c>
      <c r="E218" s="47">
        <f>Geracao!F866+Geracao!F867</f>
        <v>0.731595</v>
      </c>
      <c r="F218" s="46">
        <f t="shared" si="1"/>
        <v>4.466645</v>
      </c>
      <c r="G218" s="48">
        <f>Tarifa!$B$2</f>
        <v>0.6813</v>
      </c>
      <c r="H218" s="49">
        <f t="shared" si="2"/>
        <v>3.043125239</v>
      </c>
      <c r="I218" s="50" t="str">
        <f>Tarifa!$C$2</f>
        <v>Fora Ponta</v>
      </c>
      <c r="J218" s="18">
        <f>IF(I218="Ponta",Cadastro_Cargas!$F$16,0)</f>
        <v>0</v>
      </c>
      <c r="K218" s="18">
        <f t="shared" si="3"/>
        <v>4.466645</v>
      </c>
    </row>
    <row r="219" ht="15.0" customHeight="1">
      <c r="A219" s="35" t="s">
        <v>128</v>
      </c>
      <c r="B219" s="45">
        <v>45667.0416666667</v>
      </c>
      <c r="C219" s="35" t="s">
        <v>133</v>
      </c>
      <c r="D219" s="46">
        <f>SUM(Cargas!$F$3040:$F$3046)</f>
        <v>5.25118</v>
      </c>
      <c r="E219" s="47">
        <f>Geracao!F870+Geracao!F871</f>
        <v>0.9229725</v>
      </c>
      <c r="F219" s="46">
        <f t="shared" si="1"/>
        <v>4.3282075</v>
      </c>
      <c r="G219" s="48">
        <f>Tarifa!$B$3</f>
        <v>0.6813</v>
      </c>
      <c r="H219" s="49">
        <f t="shared" si="2"/>
        <v>2.94880777</v>
      </c>
      <c r="I219" s="50" t="str">
        <f>Tarifa!$C$3</f>
        <v>Fora Ponta</v>
      </c>
      <c r="J219" s="18">
        <f>IF(I219="Ponta",Cadastro_Cargas!$F$16,0)</f>
        <v>0</v>
      </c>
      <c r="K219" s="18">
        <f t="shared" si="3"/>
        <v>4.3282075</v>
      </c>
    </row>
    <row r="220" ht="15.0" customHeight="1">
      <c r="A220" s="35" t="s">
        <v>128</v>
      </c>
      <c r="B220" s="45">
        <v>45667.0833333333</v>
      </c>
      <c r="C220" s="35" t="s">
        <v>134</v>
      </c>
      <c r="D220" s="46">
        <f>SUM(Cargas!$F$3054:$F$3060)</f>
        <v>5.08936</v>
      </c>
      <c r="E220" s="47">
        <f>Geracao!F874+Geracao!F875</f>
        <v>0.9811125</v>
      </c>
      <c r="F220" s="46">
        <f t="shared" si="1"/>
        <v>4.1082475</v>
      </c>
      <c r="G220" s="48">
        <f>Tarifa!$B$4</f>
        <v>0.6813</v>
      </c>
      <c r="H220" s="49">
        <f t="shared" si="2"/>
        <v>2.798949022</v>
      </c>
      <c r="I220" s="50" t="str">
        <f>Tarifa!$C$4</f>
        <v>Fora Ponta</v>
      </c>
      <c r="J220" s="18">
        <f>IF(I220="Ponta",Cadastro_Cargas!$F$16,0)</f>
        <v>0</v>
      </c>
      <c r="K220" s="18">
        <f t="shared" si="3"/>
        <v>4.1082475</v>
      </c>
    </row>
    <row r="221" ht="15.0" customHeight="1">
      <c r="A221" s="35" t="s">
        <v>128</v>
      </c>
      <c r="B221" s="45">
        <v>45667.125</v>
      </c>
      <c r="C221" s="35" t="s">
        <v>135</v>
      </c>
      <c r="D221" s="46">
        <f>SUM(Cargas!$F$3068:$F$3074)</f>
        <v>5.2171</v>
      </c>
      <c r="E221" s="47">
        <f>Geracao!F878+Geracao!F879</f>
        <v>0.7291725</v>
      </c>
      <c r="F221" s="46">
        <f t="shared" si="1"/>
        <v>4.4879275</v>
      </c>
      <c r="G221" s="48">
        <f>Tarifa!$B$5</f>
        <v>0.6813</v>
      </c>
      <c r="H221" s="49">
        <f t="shared" si="2"/>
        <v>3.057625006</v>
      </c>
      <c r="I221" s="50" t="str">
        <f>Tarifa!$C$5</f>
        <v>Fora Ponta</v>
      </c>
      <c r="J221" s="18">
        <f>IF(I221="Ponta",Cadastro_Cargas!$F$16,0)</f>
        <v>0</v>
      </c>
      <c r="K221" s="18">
        <f t="shared" si="3"/>
        <v>4.4879275</v>
      </c>
    </row>
    <row r="222" ht="15.0" customHeight="1">
      <c r="A222" s="35" t="s">
        <v>128</v>
      </c>
      <c r="B222" s="45">
        <v>45667.1666666667</v>
      </c>
      <c r="C222" s="35" t="s">
        <v>136</v>
      </c>
      <c r="D222" s="46">
        <f>SUM(Cargas!$F$3082:$F$3088)</f>
        <v>4.93806</v>
      </c>
      <c r="E222" s="47">
        <f>Geracao!F882+Geracao!F883</f>
        <v>0.7630875</v>
      </c>
      <c r="F222" s="46">
        <f t="shared" si="1"/>
        <v>4.1749725</v>
      </c>
      <c r="G222" s="48">
        <f>Tarifa!$B$6</f>
        <v>0.6813</v>
      </c>
      <c r="H222" s="49">
        <f t="shared" si="2"/>
        <v>2.844408764</v>
      </c>
      <c r="I222" s="50" t="str">
        <f>Tarifa!$C$6</f>
        <v>Fora Ponta</v>
      </c>
      <c r="J222" s="18">
        <f>IF(I222="Ponta",Cadastro_Cargas!$F$16,0)</f>
        <v>0</v>
      </c>
      <c r="K222" s="18">
        <f t="shared" si="3"/>
        <v>4.1749725</v>
      </c>
    </row>
    <row r="223" ht="15.0" customHeight="1">
      <c r="A223" s="35" t="s">
        <v>128</v>
      </c>
      <c r="B223" s="45">
        <v>45667.2083333333</v>
      </c>
      <c r="C223" s="35" t="s">
        <v>137</v>
      </c>
      <c r="D223" s="46">
        <f>SUM(Cargas!$F$3096:$F$3102)</f>
        <v>1.28084</v>
      </c>
      <c r="E223" s="47">
        <f>Geracao!F886+Geracao!F887</f>
        <v>0.9908025</v>
      </c>
      <c r="F223" s="46">
        <f t="shared" si="1"/>
        <v>0.2900375</v>
      </c>
      <c r="G223" s="48">
        <f>Tarifa!$B$7</f>
        <v>0.6813</v>
      </c>
      <c r="H223" s="49">
        <f t="shared" si="2"/>
        <v>0.1976025488</v>
      </c>
      <c r="I223" s="50" t="str">
        <f>Tarifa!$C$7</f>
        <v>Fora Ponta</v>
      </c>
      <c r="J223" s="18">
        <f>IF(I223="Ponta",Cadastro_Cargas!$F$16,0)</f>
        <v>0</v>
      </c>
      <c r="K223" s="18">
        <f t="shared" si="3"/>
        <v>0.2900375</v>
      </c>
    </row>
    <row r="224" ht="15.0" customHeight="1">
      <c r="A224" s="35" t="s">
        <v>128</v>
      </c>
      <c r="B224" s="45">
        <v>45667.25</v>
      </c>
      <c r="C224" s="35" t="s">
        <v>138</v>
      </c>
      <c r="D224" s="46">
        <f>SUM(Cargas!$F$3110:$F$3116)</f>
        <v>1.1868</v>
      </c>
      <c r="E224" s="47">
        <f>Geracao!F890+Geracao!F891</f>
        <v>0.6613425</v>
      </c>
      <c r="F224" s="46">
        <f t="shared" si="1"/>
        <v>0.5254575</v>
      </c>
      <c r="G224" s="48">
        <f>Tarifa!$B$8</f>
        <v>0.6813</v>
      </c>
      <c r="H224" s="49">
        <f t="shared" si="2"/>
        <v>0.3579941948</v>
      </c>
      <c r="I224" s="50" t="str">
        <f>Tarifa!$C$8</f>
        <v>Fora Ponta</v>
      </c>
      <c r="J224" s="18">
        <f>IF(I224="Ponta",Cadastro_Cargas!$F$16,0)</f>
        <v>0</v>
      </c>
      <c r="K224" s="18">
        <f t="shared" si="3"/>
        <v>0.5254575</v>
      </c>
    </row>
    <row r="225" ht="15.0" customHeight="1">
      <c r="A225" s="35" t="s">
        <v>128</v>
      </c>
      <c r="B225" s="45">
        <v>45667.2916666667</v>
      </c>
      <c r="C225" s="35" t="s">
        <v>139</v>
      </c>
      <c r="D225" s="46">
        <f>SUM(Cargas!$F$3124:$F$3130)</f>
        <v>1.16</v>
      </c>
      <c r="E225" s="47">
        <f>Geracao!F894+Geracao!F895</f>
        <v>2.719513182</v>
      </c>
      <c r="F225" s="46">
        <f t="shared" si="1"/>
        <v>-1.559513182</v>
      </c>
      <c r="G225" s="48">
        <f>Tarifa!$B$9</f>
        <v>0.6813</v>
      </c>
      <c r="H225" s="49">
        <f t="shared" si="2"/>
        <v>0</v>
      </c>
      <c r="I225" s="50" t="str">
        <f>Tarifa!$C$9</f>
        <v>Fora Ponta</v>
      </c>
      <c r="J225" s="18">
        <f>IF(I225="Ponta",Cadastro_Cargas!$F$16,0)</f>
        <v>0</v>
      </c>
      <c r="K225" s="18">
        <f t="shared" si="3"/>
        <v>0</v>
      </c>
    </row>
    <row r="226" ht="15.0" customHeight="1">
      <c r="A226" s="35" t="s">
        <v>128</v>
      </c>
      <c r="B226" s="45">
        <v>45667.3333333333</v>
      </c>
      <c r="C226" s="35" t="s">
        <v>140</v>
      </c>
      <c r="D226" s="46">
        <f>SUM(Cargas!$F$3138:$F$3144)</f>
        <v>1.559</v>
      </c>
      <c r="E226" s="47">
        <f>Geracao!F898+Geracao!F899</f>
        <v>3.0854575</v>
      </c>
      <c r="F226" s="46">
        <f t="shared" si="1"/>
        <v>-1.5264575</v>
      </c>
      <c r="G226" s="48">
        <f>Tarifa!$B$10</f>
        <v>0.6813</v>
      </c>
      <c r="H226" s="49">
        <f t="shared" si="2"/>
        <v>0</v>
      </c>
      <c r="I226" s="50" t="str">
        <f>Tarifa!$C$10</f>
        <v>Fora Ponta</v>
      </c>
      <c r="J226" s="18">
        <f>IF(I226="Ponta",Cadastro_Cargas!$F$16,0)</f>
        <v>0</v>
      </c>
      <c r="K226" s="18">
        <f t="shared" si="3"/>
        <v>0</v>
      </c>
    </row>
    <row r="227" ht="15.0" customHeight="1">
      <c r="A227" s="35" t="s">
        <v>128</v>
      </c>
      <c r="B227" s="45">
        <v>45667.375</v>
      </c>
      <c r="C227" s="35" t="s">
        <v>141</v>
      </c>
      <c r="D227" s="46">
        <f>SUM(Cargas!$F$3152:$F$3158)</f>
        <v>2.51318</v>
      </c>
      <c r="E227" s="47">
        <f>Geracao!F902+Geracao!F903</f>
        <v>3.970550909</v>
      </c>
      <c r="F227" s="46">
        <f t="shared" si="1"/>
        <v>-1.457370909</v>
      </c>
      <c r="G227" s="48">
        <f>Tarifa!$B$11</f>
        <v>0.6813</v>
      </c>
      <c r="H227" s="49">
        <f t="shared" si="2"/>
        <v>0</v>
      </c>
      <c r="I227" s="50" t="str">
        <f>Tarifa!$C$11</f>
        <v>Fora Ponta</v>
      </c>
      <c r="J227" s="18">
        <f>IF(I227="Ponta",Cadastro_Cargas!$F$16,0)</f>
        <v>0</v>
      </c>
      <c r="K227" s="18">
        <f t="shared" si="3"/>
        <v>0</v>
      </c>
    </row>
    <row r="228" ht="15.0" customHeight="1">
      <c r="A228" s="35" t="s">
        <v>128</v>
      </c>
      <c r="B228" s="45">
        <v>45667.4166666667</v>
      </c>
      <c r="C228" s="35" t="s">
        <v>142</v>
      </c>
      <c r="D228" s="46">
        <f>SUM(Cargas!$F$3166:$F$3172)</f>
        <v>2.45838</v>
      </c>
      <c r="E228" s="47">
        <f>Geracao!F906+Geracao!F907</f>
        <v>7.511732045</v>
      </c>
      <c r="F228" s="46">
        <f t="shared" si="1"/>
        <v>-5.053352045</v>
      </c>
      <c r="G228" s="48">
        <f>Tarifa!$B$12</f>
        <v>0.6813</v>
      </c>
      <c r="H228" s="49">
        <f t="shared" si="2"/>
        <v>0</v>
      </c>
      <c r="I228" s="50" t="str">
        <f>Tarifa!$C$12</f>
        <v>Fora Ponta</v>
      </c>
      <c r="J228" s="18">
        <f>IF(I228="Ponta",Cadastro_Cargas!$F$16,0)</f>
        <v>0</v>
      </c>
      <c r="K228" s="18">
        <f t="shared" si="3"/>
        <v>0</v>
      </c>
    </row>
    <row r="229" ht="15.0" customHeight="1">
      <c r="A229" s="35" t="s">
        <v>128</v>
      </c>
      <c r="B229" s="45">
        <v>45667.4583333333</v>
      </c>
      <c r="C229" s="35" t="s">
        <v>143</v>
      </c>
      <c r="D229" s="46">
        <f>SUM(Cargas!$F$3180:$F$3186)</f>
        <v>2.36746</v>
      </c>
      <c r="E229" s="47">
        <f>Geracao!F910+Geracao!F911</f>
        <v>7.966648182</v>
      </c>
      <c r="F229" s="46">
        <f t="shared" si="1"/>
        <v>-5.599188182</v>
      </c>
      <c r="G229" s="48">
        <f>Tarifa!$B$13</f>
        <v>0.6813</v>
      </c>
      <c r="H229" s="49">
        <f t="shared" si="2"/>
        <v>0</v>
      </c>
      <c r="I229" s="50" t="str">
        <f>Tarifa!$C$13</f>
        <v>Fora Ponta</v>
      </c>
      <c r="J229" s="18">
        <f>IF(I229="Ponta",Cadastro_Cargas!$F$16,0)</f>
        <v>0</v>
      </c>
      <c r="K229" s="18">
        <f t="shared" si="3"/>
        <v>0</v>
      </c>
    </row>
    <row r="230" ht="15.0" customHeight="1">
      <c r="A230" s="35" t="s">
        <v>128</v>
      </c>
      <c r="B230" s="45">
        <v>45667.5</v>
      </c>
      <c r="C230" s="35" t="s">
        <v>144</v>
      </c>
      <c r="D230" s="46">
        <f>SUM(Cargas!$F$3194:$F$3200)</f>
        <v>2.372</v>
      </c>
      <c r="E230" s="47">
        <f>Geracao!F914+Geracao!F915</f>
        <v>8.168523182</v>
      </c>
      <c r="F230" s="46">
        <f t="shared" si="1"/>
        <v>-5.796523182</v>
      </c>
      <c r="G230" s="48">
        <f>Tarifa!$B$14</f>
        <v>0.6813</v>
      </c>
      <c r="H230" s="49">
        <f t="shared" si="2"/>
        <v>0</v>
      </c>
      <c r="I230" s="50" t="str">
        <f>Tarifa!$C$14</f>
        <v>Fora Ponta</v>
      </c>
      <c r="J230" s="18">
        <f>IF(I230="Ponta",Cadastro_Cargas!$F$16,0)</f>
        <v>0</v>
      </c>
      <c r="K230" s="18">
        <f t="shared" si="3"/>
        <v>0</v>
      </c>
    </row>
    <row r="231" ht="15.0" customHeight="1">
      <c r="A231" s="35" t="s">
        <v>128</v>
      </c>
      <c r="B231" s="45">
        <v>45667.5416666667</v>
      </c>
      <c r="C231" s="35" t="s">
        <v>145</v>
      </c>
      <c r="D231" s="46">
        <f>SUM(Cargas!$F$3208:$F$3214)</f>
        <v>2.3842</v>
      </c>
      <c r="E231" s="47">
        <f>Geracao!F918+Geracao!F919</f>
        <v>8.054959318</v>
      </c>
      <c r="F231" s="46">
        <f t="shared" si="1"/>
        <v>-5.670759318</v>
      </c>
      <c r="G231" s="48">
        <f>Tarifa!$B$15</f>
        <v>0.6813</v>
      </c>
      <c r="H231" s="49">
        <f t="shared" si="2"/>
        <v>0</v>
      </c>
      <c r="I231" s="50" t="str">
        <f>Tarifa!$C$15</f>
        <v>Fora Ponta</v>
      </c>
      <c r="J231" s="18">
        <f>IF(I231="Ponta",Cadastro_Cargas!$F$16,0)</f>
        <v>0</v>
      </c>
      <c r="K231" s="18">
        <f t="shared" si="3"/>
        <v>0</v>
      </c>
    </row>
    <row r="232" ht="15.0" customHeight="1">
      <c r="A232" s="35" t="s">
        <v>128</v>
      </c>
      <c r="B232" s="45">
        <v>45667.5833333333</v>
      </c>
      <c r="C232" s="35" t="s">
        <v>146</v>
      </c>
      <c r="D232" s="46">
        <f>SUM(Cargas!$F$3222:$F$3228)</f>
        <v>2.574</v>
      </c>
      <c r="E232" s="47">
        <f>Geracao!F922+Geracao!F923</f>
        <v>5.065227273</v>
      </c>
      <c r="F232" s="46">
        <f t="shared" si="1"/>
        <v>-2.491227273</v>
      </c>
      <c r="G232" s="48">
        <f>Tarifa!$B$16</f>
        <v>0.6813</v>
      </c>
      <c r="H232" s="49">
        <f t="shared" si="2"/>
        <v>0</v>
      </c>
      <c r="I232" s="50" t="str">
        <f>Tarifa!$C$16</f>
        <v>Fora Ponta</v>
      </c>
      <c r="J232" s="18">
        <f>IF(I232="Ponta",Cadastro_Cargas!$F$16,0)</f>
        <v>0</v>
      </c>
      <c r="K232" s="18">
        <f t="shared" si="3"/>
        <v>0</v>
      </c>
    </row>
    <row r="233" ht="15.0" customHeight="1">
      <c r="A233" s="35" t="s">
        <v>128</v>
      </c>
      <c r="B233" s="45">
        <v>45667.625</v>
      </c>
      <c r="C233" s="35" t="s">
        <v>147</v>
      </c>
      <c r="D233" s="46">
        <f>SUM(Cargas!$F$3236:$F$3242)</f>
        <v>2.574</v>
      </c>
      <c r="E233" s="47">
        <f>Geracao!F926+Geracao!F927</f>
        <v>6.892673182</v>
      </c>
      <c r="F233" s="46">
        <f t="shared" si="1"/>
        <v>-4.318673182</v>
      </c>
      <c r="G233" s="48">
        <f>Tarifa!$B$17</f>
        <v>0.6813</v>
      </c>
      <c r="H233" s="49">
        <f t="shared" si="2"/>
        <v>0</v>
      </c>
      <c r="I233" s="50" t="str">
        <f>Tarifa!$C$17</f>
        <v>Fora Ponta</v>
      </c>
      <c r="J233" s="18">
        <f>IF(I233="Ponta",Cadastro_Cargas!$F$16,0)</f>
        <v>0</v>
      </c>
      <c r="K233" s="18">
        <f t="shared" si="3"/>
        <v>0</v>
      </c>
    </row>
    <row r="234" ht="15.0" customHeight="1">
      <c r="A234" s="35" t="s">
        <v>128</v>
      </c>
      <c r="B234" s="45">
        <v>45667.6666666667</v>
      </c>
      <c r="C234" s="35" t="s">
        <v>148</v>
      </c>
      <c r="D234" s="46">
        <f>SUM(Cargas!$F$3250:$F$3256)</f>
        <v>2.22462</v>
      </c>
      <c r="E234" s="47">
        <f>Geracao!F930+Geracao!F931</f>
        <v>5.340878409</v>
      </c>
      <c r="F234" s="46">
        <f t="shared" si="1"/>
        <v>-3.116258409</v>
      </c>
      <c r="G234" s="48">
        <f>Tarifa!$B$18</f>
        <v>0.6813</v>
      </c>
      <c r="H234" s="49">
        <f t="shared" si="2"/>
        <v>0</v>
      </c>
      <c r="I234" s="50" t="str">
        <f>Tarifa!$C$18</f>
        <v>Fora Ponta</v>
      </c>
      <c r="J234" s="18">
        <f>IF(I234="Ponta",Cadastro_Cargas!$F$16,0)</f>
        <v>0</v>
      </c>
      <c r="K234" s="18">
        <f t="shared" si="3"/>
        <v>0</v>
      </c>
    </row>
    <row r="235" ht="15.0" customHeight="1">
      <c r="A235" s="35" t="s">
        <v>128</v>
      </c>
      <c r="B235" s="45">
        <v>45667.7083333333</v>
      </c>
      <c r="C235" s="35" t="s">
        <v>149</v>
      </c>
      <c r="D235" s="46">
        <f>SUM(Cargas!$F$3264:$F$3270)</f>
        <v>1.2298</v>
      </c>
      <c r="E235" s="47">
        <f>Geracao!F934+Geracao!F935</f>
        <v>3.9559425</v>
      </c>
      <c r="F235" s="46">
        <f t="shared" si="1"/>
        <v>-2.7261425</v>
      </c>
      <c r="G235" s="48">
        <f>Tarifa!$B$19</f>
        <v>0.6813</v>
      </c>
      <c r="H235" s="49">
        <f t="shared" si="2"/>
        <v>0</v>
      </c>
      <c r="I235" s="50" t="str">
        <f>Tarifa!$C$19</f>
        <v>Fora Ponta</v>
      </c>
      <c r="J235" s="18">
        <f>IF(I235="Ponta",Cadastro_Cargas!$F$16,0)</f>
        <v>0</v>
      </c>
      <c r="K235" s="18">
        <f t="shared" si="3"/>
        <v>0</v>
      </c>
    </row>
    <row r="236" ht="15.0" customHeight="1">
      <c r="A236" s="51" t="s">
        <v>128</v>
      </c>
      <c r="B236" s="52">
        <v>45667.75</v>
      </c>
      <c r="C236" s="51" t="s">
        <v>150</v>
      </c>
      <c r="D236" s="53">
        <f>SUM(Cargas!$F$3278:$F$3284)</f>
        <v>1.32</v>
      </c>
      <c r="E236" s="54">
        <f>Geracao!F938+Geracao!F939</f>
        <v>2.673852727</v>
      </c>
      <c r="F236" s="53">
        <f t="shared" si="1"/>
        <v>-1.353852727</v>
      </c>
      <c r="G236" s="55">
        <f>Tarifa!$B$20</f>
        <v>1.1039</v>
      </c>
      <c r="H236" s="56">
        <f t="shared" si="2"/>
        <v>0</v>
      </c>
      <c r="I236" s="57" t="str">
        <f>Tarifa!$C$20</f>
        <v>Ponta</v>
      </c>
      <c r="J236" s="58">
        <f>IF(I236="Ponta",Cadastro_Cargas!$F$16,0)</f>
        <v>0.875</v>
      </c>
      <c r="K236" s="18">
        <f t="shared" si="3"/>
        <v>0</v>
      </c>
    </row>
    <row r="237" ht="15.0" customHeight="1">
      <c r="A237" s="51" t="s">
        <v>128</v>
      </c>
      <c r="B237" s="52">
        <v>45667.7916666667</v>
      </c>
      <c r="C237" s="51" t="s">
        <v>152</v>
      </c>
      <c r="D237" s="53">
        <f>SUM(Cargas!$F$3292:$F$3298)</f>
        <v>1.336</v>
      </c>
      <c r="E237" s="54">
        <f>Geracao!F942+Geracao!F943</f>
        <v>0.5159925</v>
      </c>
      <c r="F237" s="53">
        <f t="shared" si="1"/>
        <v>0.8200075</v>
      </c>
      <c r="G237" s="55">
        <f>Tarifa!$B$21</f>
        <v>1.1039</v>
      </c>
      <c r="H237" s="56">
        <f t="shared" si="2"/>
        <v>0</v>
      </c>
      <c r="I237" s="57" t="str">
        <f>Tarifa!$C$21</f>
        <v>Ponta</v>
      </c>
      <c r="J237" s="58">
        <f>IF(I237="Ponta",Cadastro_Cargas!$F$16,0)</f>
        <v>0.875</v>
      </c>
      <c r="K237" s="18">
        <f t="shared" si="3"/>
        <v>0</v>
      </c>
    </row>
    <row r="238" ht="15.0" customHeight="1">
      <c r="A238" s="51" t="s">
        <v>128</v>
      </c>
      <c r="B238" s="52">
        <v>45667.8333333333</v>
      </c>
      <c r="C238" s="51" t="s">
        <v>153</v>
      </c>
      <c r="D238" s="53">
        <f>SUM(Cargas!$F$3306:$F$3312)</f>
        <v>5.23974</v>
      </c>
      <c r="E238" s="54">
        <f>Geracao!F946+Geracao!F947</f>
        <v>0.586245</v>
      </c>
      <c r="F238" s="53">
        <f t="shared" si="1"/>
        <v>4.653495</v>
      </c>
      <c r="G238" s="55">
        <f>Tarifa!$B$22</f>
        <v>1.1039</v>
      </c>
      <c r="H238" s="56">
        <f t="shared" si="2"/>
        <v>4.171080631</v>
      </c>
      <c r="I238" s="57" t="str">
        <f>Tarifa!$C$22</f>
        <v>Ponta</v>
      </c>
      <c r="J238" s="58">
        <f>IF(I238="Ponta",Cadastro_Cargas!$F$16,0)</f>
        <v>0.875</v>
      </c>
      <c r="K238" s="18">
        <f t="shared" si="3"/>
        <v>3.778495</v>
      </c>
    </row>
    <row r="239" ht="15.0" customHeight="1">
      <c r="A239" s="35" t="s">
        <v>128</v>
      </c>
      <c r="B239" s="45">
        <v>45667.875</v>
      </c>
      <c r="C239" s="35" t="s">
        <v>154</v>
      </c>
      <c r="D239" s="46">
        <f>SUM(Cargas!$F$3320:$F$3326)</f>
        <v>5.26444</v>
      </c>
      <c r="E239" s="47">
        <f>Geracao!F950+Geracao!F951</f>
        <v>1.0392525</v>
      </c>
      <c r="F239" s="46">
        <f t="shared" si="1"/>
        <v>4.2251875</v>
      </c>
      <c r="G239" s="48">
        <f>Tarifa!$B$23</f>
        <v>0.6813</v>
      </c>
      <c r="H239" s="49">
        <f t="shared" si="2"/>
        <v>2.878620244</v>
      </c>
      <c r="I239" s="50" t="str">
        <f>Tarifa!$C$23</f>
        <v>Fora Ponta</v>
      </c>
      <c r="J239" s="18">
        <f>IF(I239="Ponta",Cadastro_Cargas!$F$16,0)</f>
        <v>0</v>
      </c>
      <c r="K239" s="18">
        <f t="shared" si="3"/>
        <v>4.2251875</v>
      </c>
    </row>
    <row r="240" ht="15.0" customHeight="1">
      <c r="A240" s="35" t="s">
        <v>128</v>
      </c>
      <c r="B240" s="45">
        <v>45667.9166666667</v>
      </c>
      <c r="C240" s="35" t="s">
        <v>155</v>
      </c>
      <c r="D240" s="46">
        <f>SUM(Cargas!$F$3334:$F$3340)</f>
        <v>4.73786</v>
      </c>
      <c r="E240" s="47">
        <f>Geracao!F954+Geracao!F955</f>
        <v>0.915705</v>
      </c>
      <c r="F240" s="46">
        <f t="shared" si="1"/>
        <v>3.822155</v>
      </c>
      <c r="G240" s="48">
        <f>Tarifa!$B$24</f>
        <v>0.6813</v>
      </c>
      <c r="H240" s="49">
        <f t="shared" si="2"/>
        <v>2.604034202</v>
      </c>
      <c r="I240" s="50" t="str">
        <f>Tarifa!$C$24</f>
        <v>Fora Ponta</v>
      </c>
      <c r="J240" s="18">
        <f>IF(I240="Ponta",Cadastro_Cargas!$F$16,0)</f>
        <v>0</v>
      </c>
      <c r="K240" s="18">
        <f t="shared" si="3"/>
        <v>3.822155</v>
      </c>
    </row>
    <row r="241" ht="15.0" customHeight="1">
      <c r="A241" s="35" t="s">
        <v>128</v>
      </c>
      <c r="B241" s="45">
        <v>45667.9583333333</v>
      </c>
      <c r="C241" s="35" t="s">
        <v>156</v>
      </c>
      <c r="D241" s="46">
        <f>SUM(Cargas!$F$3348:$F$3354)</f>
        <v>5.21682</v>
      </c>
      <c r="E241" s="47">
        <f>Geracao!F958+Geracao!F959</f>
        <v>1.10466</v>
      </c>
      <c r="F241" s="46">
        <f t="shared" si="1"/>
        <v>4.11216</v>
      </c>
      <c r="G241" s="48">
        <f>Tarifa!$B$25</f>
        <v>0.6813</v>
      </c>
      <c r="H241" s="49">
        <f t="shared" si="2"/>
        <v>2.801614608</v>
      </c>
      <c r="I241" s="50" t="str">
        <f>Tarifa!$C$25</f>
        <v>Fora Ponta</v>
      </c>
      <c r="J241" s="18">
        <f>IF(I241="Ponta",Cadastro_Cargas!$F$16,0)</f>
        <v>0</v>
      </c>
      <c r="K241" s="18">
        <f t="shared" si="3"/>
        <v>4.11216</v>
      </c>
    </row>
    <row r="242" ht="15.0" customHeight="1">
      <c r="A242" s="35" t="s">
        <v>128</v>
      </c>
      <c r="B242" s="45">
        <v>45668.0</v>
      </c>
      <c r="C242" s="35" t="s">
        <v>131</v>
      </c>
      <c r="D242" s="46">
        <f>SUM(Cargas!$F$3362:$F$3368)</f>
        <v>4.72066</v>
      </c>
      <c r="E242" s="47">
        <f>Geracao!F962+Geracao!F963</f>
        <v>1.2524325</v>
      </c>
      <c r="F242" s="46">
        <f t="shared" si="1"/>
        <v>3.4682275</v>
      </c>
      <c r="G242" s="48">
        <f>Tarifa!$B$2</f>
        <v>0.6813</v>
      </c>
      <c r="H242" s="49">
        <f t="shared" si="2"/>
        <v>2.362903396</v>
      </c>
      <c r="I242" s="50" t="str">
        <f>Tarifa!$C$2</f>
        <v>Fora Ponta</v>
      </c>
      <c r="J242" s="18">
        <f>IF(I242="Ponta",Cadastro_Cargas!$F$16,0)</f>
        <v>0</v>
      </c>
      <c r="K242" s="18">
        <f t="shared" si="3"/>
        <v>3.4682275</v>
      </c>
    </row>
    <row r="243" ht="15.0" customHeight="1">
      <c r="A243" s="35" t="s">
        <v>128</v>
      </c>
      <c r="B243" s="45">
        <v>45668.0416666667</v>
      </c>
      <c r="C243" s="35" t="s">
        <v>133</v>
      </c>
      <c r="D243" s="46">
        <f>SUM(Cargas!$F$3376:$F$3382)</f>
        <v>5.24822</v>
      </c>
      <c r="E243" s="47">
        <f>Geracao!F966+Geracao!F967</f>
        <v>0.95931</v>
      </c>
      <c r="F243" s="46">
        <f t="shared" si="1"/>
        <v>4.28891</v>
      </c>
      <c r="G243" s="48">
        <f>Tarifa!$B$3</f>
        <v>0.6813</v>
      </c>
      <c r="H243" s="49">
        <f t="shared" si="2"/>
        <v>2.922034383</v>
      </c>
      <c r="I243" s="50" t="str">
        <f>Tarifa!$C$3</f>
        <v>Fora Ponta</v>
      </c>
      <c r="J243" s="18">
        <f>IF(I243="Ponta",Cadastro_Cargas!$F$16,0)</f>
        <v>0</v>
      </c>
      <c r="K243" s="18">
        <f t="shared" si="3"/>
        <v>4.28891</v>
      </c>
    </row>
    <row r="244" ht="15.0" customHeight="1">
      <c r="A244" s="35" t="s">
        <v>128</v>
      </c>
      <c r="B244" s="45">
        <v>45668.0833333333</v>
      </c>
      <c r="C244" s="35" t="s">
        <v>134</v>
      </c>
      <c r="D244" s="46">
        <f>SUM(Cargas!$F$3390:$F$3396)</f>
        <v>5.21778</v>
      </c>
      <c r="E244" s="47">
        <f>Geracao!F970+Geracao!F971</f>
        <v>1.40505</v>
      </c>
      <c r="F244" s="46">
        <f t="shared" si="1"/>
        <v>3.81273</v>
      </c>
      <c r="G244" s="48">
        <f>Tarifa!$B$4</f>
        <v>0.6813</v>
      </c>
      <c r="H244" s="49">
        <f t="shared" si="2"/>
        <v>2.597612949</v>
      </c>
      <c r="I244" s="50" t="str">
        <f>Tarifa!$C$4</f>
        <v>Fora Ponta</v>
      </c>
      <c r="J244" s="18">
        <f>IF(I244="Ponta",Cadastro_Cargas!$F$16,0)</f>
        <v>0</v>
      </c>
      <c r="K244" s="18">
        <f t="shared" si="3"/>
        <v>3.81273</v>
      </c>
    </row>
    <row r="245" ht="15.0" customHeight="1">
      <c r="A245" s="35" t="s">
        <v>128</v>
      </c>
      <c r="B245" s="45">
        <v>45668.125</v>
      </c>
      <c r="C245" s="35" t="s">
        <v>135</v>
      </c>
      <c r="D245" s="46">
        <f>SUM(Cargas!$F$3404:$F$3410)</f>
        <v>4.68614</v>
      </c>
      <c r="E245" s="47">
        <f>Geracao!F974+Geracao!F975</f>
        <v>1.11435</v>
      </c>
      <c r="F245" s="46">
        <f t="shared" si="1"/>
        <v>3.57179</v>
      </c>
      <c r="G245" s="48">
        <f>Tarifa!$B$5</f>
        <v>0.6813</v>
      </c>
      <c r="H245" s="49">
        <f t="shared" si="2"/>
        <v>2.433460527</v>
      </c>
      <c r="I245" s="50" t="str">
        <f>Tarifa!$C$5</f>
        <v>Fora Ponta</v>
      </c>
      <c r="J245" s="18">
        <f>IF(I245="Ponta",Cadastro_Cargas!$F$16,0)</f>
        <v>0</v>
      </c>
      <c r="K245" s="18">
        <f t="shared" si="3"/>
        <v>3.57179</v>
      </c>
    </row>
    <row r="246" ht="15.0" customHeight="1">
      <c r="A246" s="35" t="s">
        <v>128</v>
      </c>
      <c r="B246" s="45">
        <v>45668.1666666667</v>
      </c>
      <c r="C246" s="35" t="s">
        <v>136</v>
      </c>
      <c r="D246" s="46">
        <f>SUM(Cargas!$F$3418:$F$3424)</f>
        <v>5.21566</v>
      </c>
      <c r="E246" s="47">
        <f>Geracao!F978+Geracao!F979</f>
        <v>0.8842125</v>
      </c>
      <c r="F246" s="46">
        <f t="shared" si="1"/>
        <v>4.3314475</v>
      </c>
      <c r="G246" s="48">
        <f>Tarifa!$B$6</f>
        <v>0.6813</v>
      </c>
      <c r="H246" s="49">
        <f t="shared" si="2"/>
        <v>2.951015182</v>
      </c>
      <c r="I246" s="50" t="str">
        <f>Tarifa!$C$6</f>
        <v>Fora Ponta</v>
      </c>
      <c r="J246" s="18">
        <f>IF(I246="Ponta",Cadastro_Cargas!$F$16,0)</f>
        <v>0</v>
      </c>
      <c r="K246" s="18">
        <f t="shared" si="3"/>
        <v>4.3314475</v>
      </c>
    </row>
    <row r="247" ht="15.0" customHeight="1">
      <c r="A247" s="35" t="s">
        <v>128</v>
      </c>
      <c r="B247" s="45">
        <v>45668.2083333333</v>
      </c>
      <c r="C247" s="35" t="s">
        <v>137</v>
      </c>
      <c r="D247" s="46">
        <f>SUM(Cargas!$F$3432:$F$3438)</f>
        <v>1.26114</v>
      </c>
      <c r="E247" s="47">
        <f>Geracao!F982+Geracao!F983</f>
        <v>1.051365</v>
      </c>
      <c r="F247" s="46">
        <f t="shared" si="1"/>
        <v>0.209775</v>
      </c>
      <c r="G247" s="48">
        <f>Tarifa!$B$7</f>
        <v>0.6813</v>
      </c>
      <c r="H247" s="49">
        <f t="shared" si="2"/>
        <v>0.1429197075</v>
      </c>
      <c r="I247" s="50" t="str">
        <f>Tarifa!$C$7</f>
        <v>Fora Ponta</v>
      </c>
      <c r="J247" s="18">
        <f>IF(I247="Ponta",Cadastro_Cargas!$F$16,0)</f>
        <v>0</v>
      </c>
      <c r="K247" s="18">
        <f t="shared" si="3"/>
        <v>0.209775</v>
      </c>
    </row>
    <row r="248" ht="15.0" customHeight="1">
      <c r="A248" s="35" t="s">
        <v>128</v>
      </c>
      <c r="B248" s="45">
        <v>45668.25</v>
      </c>
      <c r="C248" s="35" t="s">
        <v>138</v>
      </c>
      <c r="D248" s="46">
        <f>SUM(Cargas!$F$3446:$F$3452)</f>
        <v>1.2128</v>
      </c>
      <c r="E248" s="47">
        <f>Geracao!F986+Geracao!F987</f>
        <v>1.4171625</v>
      </c>
      <c r="F248" s="46">
        <f t="shared" si="1"/>
        <v>-0.2043625</v>
      </c>
      <c r="G248" s="48">
        <f>Tarifa!$B$8</f>
        <v>0.6813</v>
      </c>
      <c r="H248" s="49">
        <f t="shared" si="2"/>
        <v>0</v>
      </c>
      <c r="I248" s="50" t="str">
        <f>Tarifa!$C$8</f>
        <v>Fora Ponta</v>
      </c>
      <c r="J248" s="18">
        <f>IF(I248="Ponta",Cadastro_Cargas!$F$16,0)</f>
        <v>0</v>
      </c>
      <c r="K248" s="18">
        <f t="shared" si="3"/>
        <v>0</v>
      </c>
    </row>
    <row r="249" ht="15.0" customHeight="1">
      <c r="A249" s="35" t="s">
        <v>128</v>
      </c>
      <c r="B249" s="45">
        <v>45668.2916666667</v>
      </c>
      <c r="C249" s="35" t="s">
        <v>139</v>
      </c>
      <c r="D249" s="46">
        <f>SUM(Cargas!$F$3460:$F$3466)</f>
        <v>1.16</v>
      </c>
      <c r="E249" s="47">
        <f>Geracao!F990+Geracao!F991</f>
        <v>2.896135455</v>
      </c>
      <c r="F249" s="46">
        <f t="shared" si="1"/>
        <v>-1.736135455</v>
      </c>
      <c r="G249" s="48">
        <f>Tarifa!$B$9</f>
        <v>0.6813</v>
      </c>
      <c r="H249" s="49">
        <f t="shared" si="2"/>
        <v>0</v>
      </c>
      <c r="I249" s="50" t="str">
        <f>Tarifa!$C$9</f>
        <v>Fora Ponta</v>
      </c>
      <c r="J249" s="18">
        <f>IF(I249="Ponta",Cadastro_Cargas!$F$16,0)</f>
        <v>0</v>
      </c>
      <c r="K249" s="18">
        <f t="shared" si="3"/>
        <v>0</v>
      </c>
    </row>
    <row r="250" ht="15.0" customHeight="1">
      <c r="A250" s="35" t="s">
        <v>128</v>
      </c>
      <c r="B250" s="45">
        <v>45668.3333333333</v>
      </c>
      <c r="C250" s="35" t="s">
        <v>140</v>
      </c>
      <c r="D250" s="46">
        <f>SUM(Cargas!$F$3474:$F$3480)</f>
        <v>1.5662</v>
      </c>
      <c r="E250" s="47">
        <f>Geracao!F994+Geracao!F995</f>
        <v>2.091425</v>
      </c>
      <c r="F250" s="46">
        <f t="shared" si="1"/>
        <v>-0.525225</v>
      </c>
      <c r="G250" s="48">
        <f>Tarifa!$B$10</f>
        <v>0.6813</v>
      </c>
      <c r="H250" s="49">
        <f t="shared" si="2"/>
        <v>0</v>
      </c>
      <c r="I250" s="50" t="str">
        <f>Tarifa!$C$10</f>
        <v>Fora Ponta</v>
      </c>
      <c r="J250" s="18">
        <f>IF(I250="Ponta",Cadastro_Cargas!$F$16,0)</f>
        <v>0</v>
      </c>
      <c r="K250" s="18">
        <f t="shared" si="3"/>
        <v>0</v>
      </c>
    </row>
    <row r="251" ht="15.0" customHeight="1">
      <c r="A251" s="35" t="s">
        <v>128</v>
      </c>
      <c r="B251" s="45">
        <v>45668.375</v>
      </c>
      <c r="C251" s="35" t="s">
        <v>141</v>
      </c>
      <c r="D251" s="46">
        <f>SUM(Cargas!$F$3488:$F$3494)</f>
        <v>2.36002</v>
      </c>
      <c r="E251" s="47">
        <f>Geracao!F998+Geracao!F999</f>
        <v>6.653506364</v>
      </c>
      <c r="F251" s="46">
        <f t="shared" si="1"/>
        <v>-4.293486364</v>
      </c>
      <c r="G251" s="48">
        <f>Tarifa!$B$11</f>
        <v>0.6813</v>
      </c>
      <c r="H251" s="49">
        <f t="shared" si="2"/>
        <v>0</v>
      </c>
      <c r="I251" s="50" t="str">
        <f>Tarifa!$C$11</f>
        <v>Fora Ponta</v>
      </c>
      <c r="J251" s="18">
        <f>IF(I251="Ponta",Cadastro_Cargas!$F$16,0)</f>
        <v>0</v>
      </c>
      <c r="K251" s="18">
        <f t="shared" si="3"/>
        <v>0</v>
      </c>
    </row>
    <row r="252" ht="15.0" customHeight="1">
      <c r="A252" s="35" t="s">
        <v>128</v>
      </c>
      <c r="B252" s="45">
        <v>45668.4166666667</v>
      </c>
      <c r="C252" s="35" t="s">
        <v>142</v>
      </c>
      <c r="D252" s="46">
        <f>SUM(Cargas!$F$3502:$F$3508)</f>
        <v>2.26578</v>
      </c>
      <c r="E252" s="47">
        <f>Geracao!F1002+Geracao!F1003</f>
        <v>5.336327045</v>
      </c>
      <c r="F252" s="46">
        <f t="shared" si="1"/>
        <v>-3.070547045</v>
      </c>
      <c r="G252" s="48">
        <f>Tarifa!$B$12</f>
        <v>0.6813</v>
      </c>
      <c r="H252" s="49">
        <f t="shared" si="2"/>
        <v>0</v>
      </c>
      <c r="I252" s="50" t="str">
        <f>Tarifa!$C$12</f>
        <v>Fora Ponta</v>
      </c>
      <c r="J252" s="18">
        <f>IF(I252="Ponta",Cadastro_Cargas!$F$16,0)</f>
        <v>0</v>
      </c>
      <c r="K252" s="18">
        <f t="shared" si="3"/>
        <v>0</v>
      </c>
    </row>
    <row r="253" ht="15.0" customHeight="1">
      <c r="A253" s="35" t="s">
        <v>128</v>
      </c>
      <c r="B253" s="45">
        <v>45668.4583333333</v>
      </c>
      <c r="C253" s="35" t="s">
        <v>143</v>
      </c>
      <c r="D253" s="46">
        <f>SUM(Cargas!$F$3516:$F$3522)</f>
        <v>2.4064</v>
      </c>
      <c r="E253" s="47">
        <f>Geracao!F1006+Geracao!F1007</f>
        <v>5.790215455</v>
      </c>
      <c r="F253" s="46">
        <f t="shared" si="1"/>
        <v>-3.383815455</v>
      </c>
      <c r="G253" s="48">
        <f>Tarifa!$B$13</f>
        <v>0.6813</v>
      </c>
      <c r="H253" s="49">
        <f t="shared" si="2"/>
        <v>0</v>
      </c>
      <c r="I253" s="50" t="str">
        <f>Tarifa!$C$13</f>
        <v>Fora Ponta</v>
      </c>
      <c r="J253" s="18">
        <f>IF(I253="Ponta",Cadastro_Cargas!$F$16,0)</f>
        <v>0</v>
      </c>
      <c r="K253" s="18">
        <f t="shared" si="3"/>
        <v>0</v>
      </c>
    </row>
    <row r="254" ht="15.0" customHeight="1">
      <c r="A254" s="35" t="s">
        <v>128</v>
      </c>
      <c r="B254" s="45">
        <v>45668.5</v>
      </c>
      <c r="C254" s="35" t="s">
        <v>144</v>
      </c>
      <c r="D254" s="46">
        <f>SUM(Cargas!$F$3530:$F$3536)</f>
        <v>2.574</v>
      </c>
      <c r="E254" s="47">
        <f>Geracao!F1010+Geracao!F1011</f>
        <v>8.080505682</v>
      </c>
      <c r="F254" s="46">
        <f t="shared" si="1"/>
        <v>-5.506505682</v>
      </c>
      <c r="G254" s="48">
        <f>Tarifa!$B$14</f>
        <v>0.6813</v>
      </c>
      <c r="H254" s="49">
        <f t="shared" si="2"/>
        <v>0</v>
      </c>
      <c r="I254" s="50" t="str">
        <f>Tarifa!$C$14</f>
        <v>Fora Ponta</v>
      </c>
      <c r="J254" s="18">
        <f>IF(I254="Ponta",Cadastro_Cargas!$F$16,0)</f>
        <v>0</v>
      </c>
      <c r="K254" s="18">
        <f t="shared" si="3"/>
        <v>0</v>
      </c>
    </row>
    <row r="255" ht="15.0" customHeight="1">
      <c r="A255" s="35" t="s">
        <v>128</v>
      </c>
      <c r="B255" s="45">
        <v>45668.5416666667</v>
      </c>
      <c r="C255" s="35" t="s">
        <v>145</v>
      </c>
      <c r="D255" s="46">
        <f>SUM(Cargas!$F$3544:$F$3550)</f>
        <v>2.2934</v>
      </c>
      <c r="E255" s="47">
        <f>Geracao!F1014+Geracao!F1015</f>
        <v>8.600609091</v>
      </c>
      <c r="F255" s="46">
        <f t="shared" si="1"/>
        <v>-6.307209091</v>
      </c>
      <c r="G255" s="48">
        <f>Tarifa!$B$15</f>
        <v>0.6813</v>
      </c>
      <c r="H255" s="49">
        <f t="shared" si="2"/>
        <v>0</v>
      </c>
      <c r="I255" s="50" t="str">
        <f>Tarifa!$C$15</f>
        <v>Fora Ponta</v>
      </c>
      <c r="J255" s="18">
        <f>IF(I255="Ponta",Cadastro_Cargas!$F$16,0)</f>
        <v>0</v>
      </c>
      <c r="K255" s="18">
        <f t="shared" si="3"/>
        <v>0</v>
      </c>
    </row>
    <row r="256" ht="15.0" customHeight="1">
      <c r="A256" s="35" t="s">
        <v>128</v>
      </c>
      <c r="B256" s="45">
        <v>45668.5833333333</v>
      </c>
      <c r="C256" s="35" t="s">
        <v>146</v>
      </c>
      <c r="D256" s="46">
        <f>SUM(Cargas!$F$3558:$F$3564)</f>
        <v>2.574</v>
      </c>
      <c r="E256" s="47">
        <f>Geracao!F1018+Geracao!F1019</f>
        <v>5.176662273</v>
      </c>
      <c r="F256" s="46">
        <f t="shared" si="1"/>
        <v>-2.602662273</v>
      </c>
      <c r="G256" s="48">
        <f>Tarifa!$B$16</f>
        <v>0.6813</v>
      </c>
      <c r="H256" s="49">
        <f t="shared" si="2"/>
        <v>0</v>
      </c>
      <c r="I256" s="50" t="str">
        <f>Tarifa!$C$16</f>
        <v>Fora Ponta</v>
      </c>
      <c r="J256" s="18">
        <f>IF(I256="Ponta",Cadastro_Cargas!$F$16,0)</f>
        <v>0</v>
      </c>
      <c r="K256" s="18">
        <f t="shared" si="3"/>
        <v>0</v>
      </c>
    </row>
    <row r="257" ht="15.0" customHeight="1">
      <c r="A257" s="35" t="s">
        <v>128</v>
      </c>
      <c r="B257" s="45">
        <v>45668.625</v>
      </c>
      <c r="C257" s="35" t="s">
        <v>147</v>
      </c>
      <c r="D257" s="46">
        <f>SUM(Cargas!$F$3572:$F$3578)</f>
        <v>2.574</v>
      </c>
      <c r="E257" s="47">
        <f>Geracao!F1022+Geracao!F1023</f>
        <v>6.632511364</v>
      </c>
      <c r="F257" s="46">
        <f t="shared" si="1"/>
        <v>-4.058511364</v>
      </c>
      <c r="G257" s="48">
        <f>Tarifa!$B$17</f>
        <v>0.6813</v>
      </c>
      <c r="H257" s="49">
        <f t="shared" si="2"/>
        <v>0</v>
      </c>
      <c r="I257" s="50" t="str">
        <f>Tarifa!$C$17</f>
        <v>Fora Ponta</v>
      </c>
      <c r="J257" s="18">
        <f>IF(I257="Ponta",Cadastro_Cargas!$F$16,0)</f>
        <v>0</v>
      </c>
      <c r="K257" s="18">
        <f t="shared" si="3"/>
        <v>0</v>
      </c>
    </row>
    <row r="258" ht="15.0" customHeight="1">
      <c r="A258" s="35" t="s">
        <v>128</v>
      </c>
      <c r="B258" s="45">
        <v>45668.6666666667</v>
      </c>
      <c r="C258" s="35" t="s">
        <v>148</v>
      </c>
      <c r="D258" s="46">
        <f>SUM(Cargas!$F$3586:$F$3592)</f>
        <v>2.47326</v>
      </c>
      <c r="E258" s="47">
        <f>Geracao!F1026+Geracao!F1027</f>
        <v>5.568299773</v>
      </c>
      <c r="F258" s="46">
        <f t="shared" si="1"/>
        <v>-3.095039773</v>
      </c>
      <c r="G258" s="48">
        <f>Tarifa!$B$18</f>
        <v>0.6813</v>
      </c>
      <c r="H258" s="49">
        <f t="shared" si="2"/>
        <v>0</v>
      </c>
      <c r="I258" s="50" t="str">
        <f>Tarifa!$C$18</f>
        <v>Fora Ponta</v>
      </c>
      <c r="J258" s="18">
        <f>IF(I258="Ponta",Cadastro_Cargas!$F$16,0)</f>
        <v>0</v>
      </c>
      <c r="K258" s="18">
        <f t="shared" si="3"/>
        <v>0</v>
      </c>
    </row>
    <row r="259" ht="15.0" customHeight="1">
      <c r="A259" s="35" t="s">
        <v>128</v>
      </c>
      <c r="B259" s="45">
        <v>45668.7083333333</v>
      </c>
      <c r="C259" s="35" t="s">
        <v>149</v>
      </c>
      <c r="D259" s="46">
        <f>SUM(Cargas!$F$3600:$F$3606)</f>
        <v>1.136</v>
      </c>
      <c r="E259" s="47">
        <f>Geracao!F1030+Geracao!F1031</f>
        <v>3.966219773</v>
      </c>
      <c r="F259" s="46">
        <f t="shared" si="1"/>
        <v>-2.830219773</v>
      </c>
      <c r="G259" s="48">
        <f>Tarifa!$B$19</f>
        <v>0.6813</v>
      </c>
      <c r="H259" s="49">
        <f t="shared" si="2"/>
        <v>0</v>
      </c>
      <c r="I259" s="50" t="str">
        <f>Tarifa!$C$19</f>
        <v>Fora Ponta</v>
      </c>
      <c r="J259" s="18">
        <f>IF(I259="Ponta",Cadastro_Cargas!$F$16,0)</f>
        <v>0</v>
      </c>
      <c r="K259" s="18">
        <f t="shared" si="3"/>
        <v>0</v>
      </c>
    </row>
    <row r="260" ht="15.0" customHeight="1">
      <c r="A260" s="51" t="s">
        <v>128</v>
      </c>
      <c r="B260" s="52">
        <v>45668.75</v>
      </c>
      <c r="C260" s="51" t="s">
        <v>150</v>
      </c>
      <c r="D260" s="53">
        <f>SUM(Cargas!$F$3614:$F$3620)</f>
        <v>1.336</v>
      </c>
      <c r="E260" s="54">
        <f>Geracao!F1034+Geracao!F1035</f>
        <v>2.637588636</v>
      </c>
      <c r="F260" s="53">
        <f t="shared" si="1"/>
        <v>-1.301588636</v>
      </c>
      <c r="G260" s="55">
        <f>Tarifa!$B$20</f>
        <v>1.1039</v>
      </c>
      <c r="H260" s="56">
        <f t="shared" si="2"/>
        <v>0</v>
      </c>
      <c r="I260" s="57" t="str">
        <f>Tarifa!$C$20</f>
        <v>Ponta</v>
      </c>
      <c r="J260" s="58">
        <f>IF(I260="Ponta",Cadastro_Cargas!$F$16,0)</f>
        <v>0.875</v>
      </c>
      <c r="K260" s="18">
        <f t="shared" si="3"/>
        <v>0</v>
      </c>
    </row>
    <row r="261" ht="15.0" customHeight="1">
      <c r="A261" s="51" t="s">
        <v>128</v>
      </c>
      <c r="B261" s="52">
        <v>45668.7916666667</v>
      </c>
      <c r="C261" s="51" t="s">
        <v>152</v>
      </c>
      <c r="D261" s="53">
        <f>SUM(Cargas!$F$3628:$F$3634)</f>
        <v>1.32</v>
      </c>
      <c r="E261" s="54">
        <f>Geracao!F1038+Geracao!F1039</f>
        <v>0.9229725</v>
      </c>
      <c r="F261" s="53">
        <f t="shared" si="1"/>
        <v>0.3970275</v>
      </c>
      <c r="G261" s="55">
        <f>Tarifa!$B$21</f>
        <v>1.1039</v>
      </c>
      <c r="H261" s="56">
        <f t="shared" si="2"/>
        <v>0</v>
      </c>
      <c r="I261" s="57" t="str">
        <f>Tarifa!$C$21</f>
        <v>Ponta</v>
      </c>
      <c r="J261" s="58">
        <f>IF(I261="Ponta",Cadastro_Cargas!$F$16,0)</f>
        <v>0.875</v>
      </c>
      <c r="K261" s="18">
        <f t="shared" si="3"/>
        <v>0</v>
      </c>
    </row>
    <row r="262" ht="15.0" customHeight="1">
      <c r="A262" s="51" t="s">
        <v>128</v>
      </c>
      <c r="B262" s="52">
        <v>45668.8333333333</v>
      </c>
      <c r="C262" s="51" t="s">
        <v>153</v>
      </c>
      <c r="D262" s="53">
        <f>SUM(Cargas!$F$3642:$F$3648)</f>
        <v>5.00828</v>
      </c>
      <c r="E262" s="54">
        <f>Geracao!F1042+Geracao!F1043</f>
        <v>0.7752</v>
      </c>
      <c r="F262" s="53">
        <f t="shared" si="1"/>
        <v>4.23308</v>
      </c>
      <c r="G262" s="55">
        <f>Tarifa!$B$22</f>
        <v>1.1039</v>
      </c>
      <c r="H262" s="56">
        <f t="shared" si="2"/>
        <v>3.706984512</v>
      </c>
      <c r="I262" s="57" t="str">
        <f>Tarifa!$C$22</f>
        <v>Ponta</v>
      </c>
      <c r="J262" s="58">
        <f>IF(I262="Ponta",Cadastro_Cargas!$F$16,0)</f>
        <v>0.875</v>
      </c>
      <c r="K262" s="18">
        <f t="shared" si="3"/>
        <v>3.35808</v>
      </c>
    </row>
    <row r="263" ht="15.0" customHeight="1">
      <c r="A263" s="35" t="s">
        <v>128</v>
      </c>
      <c r="B263" s="45">
        <v>45668.875</v>
      </c>
      <c r="C263" s="35" t="s">
        <v>154</v>
      </c>
      <c r="D263" s="46">
        <f>SUM(Cargas!$F$3656:$F$3662)</f>
        <v>5.13764</v>
      </c>
      <c r="E263" s="47">
        <f>Geracao!F1046+Geracao!F1047</f>
        <v>1.0659</v>
      </c>
      <c r="F263" s="46">
        <f t="shared" si="1"/>
        <v>4.07174</v>
      </c>
      <c r="G263" s="48">
        <f>Tarifa!$B$23</f>
        <v>0.6813</v>
      </c>
      <c r="H263" s="49">
        <f t="shared" si="2"/>
        <v>2.774076462</v>
      </c>
      <c r="I263" s="50" t="str">
        <f>Tarifa!$C$23</f>
        <v>Fora Ponta</v>
      </c>
      <c r="J263" s="18">
        <f>IF(I263="Ponta",Cadastro_Cargas!$F$16,0)</f>
        <v>0</v>
      </c>
      <c r="K263" s="18">
        <f t="shared" si="3"/>
        <v>4.07174</v>
      </c>
    </row>
    <row r="264" ht="15.0" customHeight="1">
      <c r="A264" s="35" t="s">
        <v>128</v>
      </c>
      <c r="B264" s="45">
        <v>45668.9166666667</v>
      </c>
      <c r="C264" s="35" t="s">
        <v>155</v>
      </c>
      <c r="D264" s="46">
        <f>SUM(Cargas!$F$3670:$F$3676)</f>
        <v>5.21764</v>
      </c>
      <c r="E264" s="47">
        <f>Geracao!F1050+Geracao!F1051</f>
        <v>0.7679325</v>
      </c>
      <c r="F264" s="46">
        <f t="shared" si="1"/>
        <v>4.4497075</v>
      </c>
      <c r="G264" s="48">
        <f>Tarifa!$B$24</f>
        <v>0.6813</v>
      </c>
      <c r="H264" s="49">
        <f t="shared" si="2"/>
        <v>3.03158572</v>
      </c>
      <c r="I264" s="50" t="str">
        <f>Tarifa!$C$24</f>
        <v>Fora Ponta</v>
      </c>
      <c r="J264" s="18">
        <f>IF(I264="Ponta",Cadastro_Cargas!$F$16,0)</f>
        <v>0</v>
      </c>
      <c r="K264" s="18">
        <f t="shared" si="3"/>
        <v>4.4497075</v>
      </c>
    </row>
    <row r="265" ht="15.0" customHeight="1">
      <c r="A265" s="35" t="s">
        <v>128</v>
      </c>
      <c r="B265" s="45">
        <v>45668.9583333333</v>
      </c>
      <c r="C265" s="35" t="s">
        <v>156</v>
      </c>
      <c r="D265" s="46">
        <f>SUM(Cargas!$F$3684:$F$3690)</f>
        <v>5.2146</v>
      </c>
      <c r="E265" s="47">
        <f>Geracao!F1054+Geracao!F1055</f>
        <v>1.05621</v>
      </c>
      <c r="F265" s="46">
        <f t="shared" si="1"/>
        <v>4.15839</v>
      </c>
      <c r="G265" s="48">
        <f>Tarifa!$B$25</f>
        <v>0.6813</v>
      </c>
      <c r="H265" s="49">
        <f t="shared" si="2"/>
        <v>2.833111107</v>
      </c>
      <c r="I265" s="50" t="str">
        <f>Tarifa!$C$25</f>
        <v>Fora Ponta</v>
      </c>
      <c r="J265" s="18">
        <f>IF(I265="Ponta",Cadastro_Cargas!$F$16,0)</f>
        <v>0</v>
      </c>
      <c r="K265" s="18">
        <f t="shared" si="3"/>
        <v>4.15839</v>
      </c>
    </row>
    <row r="266" ht="15.0" customHeight="1">
      <c r="A266" s="35" t="s">
        <v>128</v>
      </c>
      <c r="B266" s="45">
        <v>45669.0</v>
      </c>
      <c r="C266" s="35" t="s">
        <v>131</v>
      </c>
      <c r="D266" s="46">
        <f>SUM(Cargas!$F$3698:$F$3704)</f>
        <v>4.85574</v>
      </c>
      <c r="E266" s="47">
        <f>Geracao!F1058+Geracao!F1059</f>
        <v>0.770355</v>
      </c>
      <c r="F266" s="46">
        <f t="shared" si="1"/>
        <v>4.085385</v>
      </c>
      <c r="G266" s="48">
        <f>Tarifa!$B$2</f>
        <v>0.6813</v>
      </c>
      <c r="H266" s="49">
        <f t="shared" si="2"/>
        <v>2.783372801</v>
      </c>
      <c r="I266" s="50" t="str">
        <f>Tarifa!$C$2</f>
        <v>Fora Ponta</v>
      </c>
      <c r="J266" s="18">
        <f>IF(I266="Ponta",Cadastro_Cargas!$F$16,0)</f>
        <v>0</v>
      </c>
      <c r="K266" s="18">
        <f t="shared" si="3"/>
        <v>4.085385</v>
      </c>
    </row>
    <row r="267" ht="15.0" customHeight="1">
      <c r="A267" s="35" t="s">
        <v>128</v>
      </c>
      <c r="B267" s="45">
        <v>45669.0416666667</v>
      </c>
      <c r="C267" s="35" t="s">
        <v>133</v>
      </c>
      <c r="D267" s="46">
        <f>SUM(Cargas!$F$3712:$F$3718)</f>
        <v>5.27342</v>
      </c>
      <c r="E267" s="47">
        <f>Geracao!F1062+Geracao!F1063</f>
        <v>0.8987475</v>
      </c>
      <c r="F267" s="46">
        <f t="shared" si="1"/>
        <v>4.3746725</v>
      </c>
      <c r="G267" s="48">
        <f>Tarifa!$B$3</f>
        <v>0.6813</v>
      </c>
      <c r="H267" s="49">
        <f t="shared" si="2"/>
        <v>2.980464374</v>
      </c>
      <c r="I267" s="50" t="str">
        <f>Tarifa!$C$3</f>
        <v>Fora Ponta</v>
      </c>
      <c r="J267" s="18">
        <f>IF(I267="Ponta",Cadastro_Cargas!$F$16,0)</f>
        <v>0</v>
      </c>
      <c r="K267" s="18">
        <f t="shared" si="3"/>
        <v>4.3746725</v>
      </c>
    </row>
    <row r="268" ht="15.0" customHeight="1">
      <c r="A268" s="35" t="s">
        <v>128</v>
      </c>
      <c r="B268" s="45">
        <v>45669.0833333333</v>
      </c>
      <c r="C268" s="35" t="s">
        <v>134</v>
      </c>
      <c r="D268" s="46">
        <f>SUM(Cargas!$F$3726:$F$3732)</f>
        <v>5.0957</v>
      </c>
      <c r="E268" s="47">
        <f>Geracao!F1066+Geracao!F1067</f>
        <v>0.7291725</v>
      </c>
      <c r="F268" s="46">
        <f t="shared" si="1"/>
        <v>4.3665275</v>
      </c>
      <c r="G268" s="48">
        <f>Tarifa!$B$4</f>
        <v>0.6813</v>
      </c>
      <c r="H268" s="49">
        <f t="shared" si="2"/>
        <v>2.974915186</v>
      </c>
      <c r="I268" s="50" t="str">
        <f>Tarifa!$C$4</f>
        <v>Fora Ponta</v>
      </c>
      <c r="J268" s="18">
        <f>IF(I268="Ponta",Cadastro_Cargas!$F$16,0)</f>
        <v>0</v>
      </c>
      <c r="K268" s="18">
        <f t="shared" si="3"/>
        <v>4.3665275</v>
      </c>
    </row>
    <row r="269" ht="15.0" customHeight="1">
      <c r="A269" s="35" t="s">
        <v>128</v>
      </c>
      <c r="B269" s="45">
        <v>45669.125</v>
      </c>
      <c r="C269" s="35" t="s">
        <v>135</v>
      </c>
      <c r="D269" s="46">
        <f>SUM(Cargas!$F$3740:$F$3746)</f>
        <v>5.19252</v>
      </c>
      <c r="E269" s="47">
        <f>Geracao!F1070+Geracao!F1071</f>
        <v>1.6884825</v>
      </c>
      <c r="F269" s="46">
        <f t="shared" si="1"/>
        <v>3.5040375</v>
      </c>
      <c r="G269" s="48">
        <f>Tarifa!$B$5</f>
        <v>0.6813</v>
      </c>
      <c r="H269" s="49">
        <f t="shared" si="2"/>
        <v>2.387300749</v>
      </c>
      <c r="I269" s="50" t="str">
        <f>Tarifa!$C$5</f>
        <v>Fora Ponta</v>
      </c>
      <c r="J269" s="18">
        <f>IF(I269="Ponta",Cadastro_Cargas!$F$16,0)</f>
        <v>0</v>
      </c>
      <c r="K269" s="18">
        <f t="shared" si="3"/>
        <v>3.5040375</v>
      </c>
    </row>
    <row r="270" ht="15.0" customHeight="1">
      <c r="A270" s="35" t="s">
        <v>128</v>
      </c>
      <c r="B270" s="45">
        <v>45669.1666666667</v>
      </c>
      <c r="C270" s="35" t="s">
        <v>136</v>
      </c>
      <c r="D270" s="46">
        <f>SUM(Cargas!$F$3754:$F$3760)</f>
        <v>5.21156</v>
      </c>
      <c r="E270" s="47">
        <f>Geracao!F1074+Geracao!F1075</f>
        <v>0.969</v>
      </c>
      <c r="F270" s="46">
        <f t="shared" si="1"/>
        <v>4.24256</v>
      </c>
      <c r="G270" s="48">
        <f>Tarifa!$B$6</f>
        <v>0.6813</v>
      </c>
      <c r="H270" s="49">
        <f t="shared" si="2"/>
        <v>2.890456128</v>
      </c>
      <c r="I270" s="50" t="str">
        <f>Tarifa!$C$6</f>
        <v>Fora Ponta</v>
      </c>
      <c r="J270" s="18">
        <f>IF(I270="Ponta",Cadastro_Cargas!$F$16,0)</f>
        <v>0</v>
      </c>
      <c r="K270" s="18">
        <f t="shared" si="3"/>
        <v>4.24256</v>
      </c>
    </row>
    <row r="271" ht="15.0" customHeight="1">
      <c r="A271" s="35" t="s">
        <v>128</v>
      </c>
      <c r="B271" s="45">
        <v>45669.2083333333</v>
      </c>
      <c r="C271" s="35" t="s">
        <v>137</v>
      </c>
      <c r="D271" s="46">
        <f>SUM(Cargas!$F$3768:$F$3774)</f>
        <v>1.26716</v>
      </c>
      <c r="E271" s="47">
        <f>Geracao!F1078+Geracao!F1079</f>
        <v>0.7533975</v>
      </c>
      <c r="F271" s="46">
        <f t="shared" si="1"/>
        <v>0.5137625</v>
      </c>
      <c r="G271" s="48">
        <f>Tarifa!$B$7</f>
        <v>0.6813</v>
      </c>
      <c r="H271" s="49">
        <f t="shared" si="2"/>
        <v>0.3500263913</v>
      </c>
      <c r="I271" s="50" t="str">
        <f>Tarifa!$C$7</f>
        <v>Fora Ponta</v>
      </c>
      <c r="J271" s="18">
        <f>IF(I271="Ponta",Cadastro_Cargas!$F$16,0)</f>
        <v>0</v>
      </c>
      <c r="K271" s="18">
        <f t="shared" si="3"/>
        <v>0.5137625</v>
      </c>
    </row>
    <row r="272" ht="15.0" customHeight="1">
      <c r="A272" s="35" t="s">
        <v>128</v>
      </c>
      <c r="B272" s="45">
        <v>45669.25</v>
      </c>
      <c r="C272" s="35" t="s">
        <v>138</v>
      </c>
      <c r="D272" s="46">
        <f>SUM(Cargas!$F$3782:$F$3788)</f>
        <v>1.2128</v>
      </c>
      <c r="E272" s="47">
        <f>Geracao!F1082+Geracao!F1083</f>
        <v>2.427638636</v>
      </c>
      <c r="F272" s="46">
        <f t="shared" si="1"/>
        <v>-1.214838636</v>
      </c>
      <c r="G272" s="48">
        <f>Tarifa!$B$8</f>
        <v>0.6813</v>
      </c>
      <c r="H272" s="49">
        <f t="shared" si="2"/>
        <v>0</v>
      </c>
      <c r="I272" s="50" t="str">
        <f>Tarifa!$C$8</f>
        <v>Fora Ponta</v>
      </c>
      <c r="J272" s="18">
        <f>IF(I272="Ponta",Cadastro_Cargas!$F$16,0)</f>
        <v>0</v>
      </c>
      <c r="K272" s="18">
        <f t="shared" si="3"/>
        <v>0</v>
      </c>
    </row>
    <row r="273" ht="15.0" customHeight="1">
      <c r="A273" s="35" t="s">
        <v>128</v>
      </c>
      <c r="B273" s="45">
        <v>45669.2916666667</v>
      </c>
      <c r="C273" s="35" t="s">
        <v>139</v>
      </c>
      <c r="D273" s="46">
        <f>SUM(Cargas!$F$3796:$F$3802)</f>
        <v>1.15</v>
      </c>
      <c r="E273" s="47">
        <f>Geracao!F1086+Geracao!F1087</f>
        <v>3.871668864</v>
      </c>
      <c r="F273" s="46">
        <f t="shared" si="1"/>
        <v>-2.721668864</v>
      </c>
      <c r="G273" s="48">
        <f>Tarifa!$B$9</f>
        <v>0.6813</v>
      </c>
      <c r="H273" s="49">
        <f t="shared" si="2"/>
        <v>0</v>
      </c>
      <c r="I273" s="50" t="str">
        <f>Tarifa!$C$9</f>
        <v>Fora Ponta</v>
      </c>
      <c r="J273" s="18">
        <f>IF(I273="Ponta",Cadastro_Cargas!$F$16,0)</f>
        <v>0</v>
      </c>
      <c r="K273" s="18">
        <f t="shared" si="3"/>
        <v>0</v>
      </c>
    </row>
    <row r="274" ht="15.0" customHeight="1">
      <c r="A274" s="35" t="s">
        <v>128</v>
      </c>
      <c r="B274" s="45">
        <v>45669.3333333333</v>
      </c>
      <c r="C274" s="35" t="s">
        <v>140</v>
      </c>
      <c r="D274" s="46">
        <f>SUM(Cargas!$F$3810:$F$3816)</f>
        <v>1.4436</v>
      </c>
      <c r="E274" s="47">
        <f>Geracao!F1090+Geracao!F1091</f>
        <v>2.268047273</v>
      </c>
      <c r="F274" s="46">
        <f t="shared" si="1"/>
        <v>-0.8244472727</v>
      </c>
      <c r="G274" s="48">
        <f>Tarifa!$B$10</f>
        <v>0.6813</v>
      </c>
      <c r="H274" s="49">
        <f t="shared" si="2"/>
        <v>0</v>
      </c>
      <c r="I274" s="50" t="str">
        <f>Tarifa!$C$10</f>
        <v>Fora Ponta</v>
      </c>
      <c r="J274" s="18">
        <f>IF(I274="Ponta",Cadastro_Cargas!$F$16,0)</f>
        <v>0</v>
      </c>
      <c r="K274" s="18">
        <f t="shared" si="3"/>
        <v>0</v>
      </c>
    </row>
    <row r="275" ht="15.0" customHeight="1">
      <c r="A275" s="35" t="s">
        <v>128</v>
      </c>
      <c r="B275" s="45">
        <v>45669.375</v>
      </c>
      <c r="C275" s="35" t="s">
        <v>141</v>
      </c>
      <c r="D275" s="46">
        <f>SUM(Cargas!$F$3824:$F$3830)</f>
        <v>2.47756</v>
      </c>
      <c r="E275" s="47">
        <f>Geracao!F1094+Geracao!F1095</f>
        <v>6.56982</v>
      </c>
      <c r="F275" s="46">
        <f t="shared" si="1"/>
        <v>-4.09226</v>
      </c>
      <c r="G275" s="48">
        <f>Tarifa!$B$11</f>
        <v>0.6813</v>
      </c>
      <c r="H275" s="49">
        <f t="shared" si="2"/>
        <v>0</v>
      </c>
      <c r="I275" s="50" t="str">
        <f>Tarifa!$C$11</f>
        <v>Fora Ponta</v>
      </c>
      <c r="J275" s="18">
        <f>IF(I275="Ponta",Cadastro_Cargas!$F$16,0)</f>
        <v>0</v>
      </c>
      <c r="K275" s="18">
        <f t="shared" si="3"/>
        <v>0</v>
      </c>
    </row>
    <row r="276" ht="15.0" customHeight="1">
      <c r="A276" s="35" t="s">
        <v>128</v>
      </c>
      <c r="B276" s="45">
        <v>45669.4166666667</v>
      </c>
      <c r="C276" s="35" t="s">
        <v>142</v>
      </c>
      <c r="D276" s="46">
        <f>SUM(Cargas!$F$3838:$F$3844)</f>
        <v>2.30672</v>
      </c>
      <c r="E276" s="47">
        <f>Geracao!F1098+Geracao!F1099</f>
        <v>4.730848864</v>
      </c>
      <c r="F276" s="46">
        <f t="shared" si="1"/>
        <v>-2.424128864</v>
      </c>
      <c r="G276" s="48">
        <f>Tarifa!$B$12</f>
        <v>0.6813</v>
      </c>
      <c r="H276" s="49">
        <f t="shared" si="2"/>
        <v>0</v>
      </c>
      <c r="I276" s="50" t="str">
        <f>Tarifa!$C$12</f>
        <v>Fora Ponta</v>
      </c>
      <c r="J276" s="18">
        <f>IF(I276="Ponta",Cadastro_Cargas!$F$16,0)</f>
        <v>0</v>
      </c>
      <c r="K276" s="18">
        <f t="shared" si="3"/>
        <v>0</v>
      </c>
    </row>
    <row r="277" ht="15.0" customHeight="1">
      <c r="A277" s="35" t="s">
        <v>128</v>
      </c>
      <c r="B277" s="45">
        <v>45669.4583333333</v>
      </c>
      <c r="C277" s="35" t="s">
        <v>143</v>
      </c>
      <c r="D277" s="46">
        <f>SUM(Cargas!$F$3852:$F$3858)</f>
        <v>2.372</v>
      </c>
      <c r="E277" s="47">
        <f>Geracao!F1102+Geracao!F1103</f>
        <v>4.918702727</v>
      </c>
      <c r="F277" s="46">
        <f t="shared" si="1"/>
        <v>-2.546702727</v>
      </c>
      <c r="G277" s="48">
        <f>Tarifa!$B$13</f>
        <v>0.6813</v>
      </c>
      <c r="H277" s="49">
        <f t="shared" si="2"/>
        <v>0</v>
      </c>
      <c r="I277" s="50" t="str">
        <f>Tarifa!$C$13</f>
        <v>Fora Ponta</v>
      </c>
      <c r="J277" s="18">
        <f>IF(I277="Ponta",Cadastro_Cargas!$F$16,0)</f>
        <v>0</v>
      </c>
      <c r="K277" s="18">
        <f t="shared" si="3"/>
        <v>0</v>
      </c>
    </row>
    <row r="278" ht="15.0" customHeight="1">
      <c r="A278" s="35" t="s">
        <v>128</v>
      </c>
      <c r="B278" s="45">
        <v>45669.5</v>
      </c>
      <c r="C278" s="35" t="s">
        <v>144</v>
      </c>
      <c r="D278" s="46">
        <f>SUM(Cargas!$F$3866:$F$3872)</f>
        <v>2.564</v>
      </c>
      <c r="E278" s="47">
        <f>Geracao!F1106+Geracao!F1107</f>
        <v>8.48521</v>
      </c>
      <c r="F278" s="46">
        <f t="shared" si="1"/>
        <v>-5.92121</v>
      </c>
      <c r="G278" s="48">
        <f>Tarifa!$B$14</f>
        <v>0.6813</v>
      </c>
      <c r="H278" s="49">
        <f t="shared" si="2"/>
        <v>0</v>
      </c>
      <c r="I278" s="50" t="str">
        <f>Tarifa!$C$14</f>
        <v>Fora Ponta</v>
      </c>
      <c r="J278" s="18">
        <f>IF(I278="Ponta",Cadastro_Cargas!$F$16,0)</f>
        <v>0</v>
      </c>
      <c r="K278" s="18">
        <f t="shared" si="3"/>
        <v>0</v>
      </c>
    </row>
    <row r="279" ht="15.0" customHeight="1">
      <c r="A279" s="35" t="s">
        <v>128</v>
      </c>
      <c r="B279" s="45">
        <v>45669.5416666667</v>
      </c>
      <c r="C279" s="35" t="s">
        <v>145</v>
      </c>
      <c r="D279" s="46">
        <f>SUM(Cargas!$F$3880:$F$3886)</f>
        <v>2.574</v>
      </c>
      <c r="E279" s="47">
        <f>Geracao!F1110+Geracao!F1111</f>
        <v>2.836820909</v>
      </c>
      <c r="F279" s="46">
        <f t="shared" si="1"/>
        <v>-0.2628209091</v>
      </c>
      <c r="G279" s="48">
        <f>Tarifa!$B$15</f>
        <v>0.6813</v>
      </c>
      <c r="H279" s="49">
        <f t="shared" si="2"/>
        <v>0</v>
      </c>
      <c r="I279" s="50" t="str">
        <f>Tarifa!$C$15</f>
        <v>Fora Ponta</v>
      </c>
      <c r="J279" s="18">
        <f>IF(I279="Ponta",Cadastro_Cargas!$F$16,0)</f>
        <v>0</v>
      </c>
      <c r="K279" s="18">
        <f t="shared" si="3"/>
        <v>0</v>
      </c>
    </row>
    <row r="280" ht="15.0" customHeight="1">
      <c r="A280" s="35" t="s">
        <v>128</v>
      </c>
      <c r="B280" s="45">
        <v>45669.5833333333</v>
      </c>
      <c r="C280" s="35" t="s">
        <v>146</v>
      </c>
      <c r="D280" s="46">
        <f>SUM(Cargas!$F$3894:$F$3900)</f>
        <v>2.271</v>
      </c>
      <c r="E280" s="47">
        <f>Geracao!F1114+Geracao!F1115</f>
        <v>3.905290227</v>
      </c>
      <c r="F280" s="46">
        <f t="shared" si="1"/>
        <v>-1.634290227</v>
      </c>
      <c r="G280" s="48">
        <f>Tarifa!$B$16</f>
        <v>0.6813</v>
      </c>
      <c r="H280" s="49">
        <f t="shared" si="2"/>
        <v>0</v>
      </c>
      <c r="I280" s="50" t="str">
        <f>Tarifa!$C$16</f>
        <v>Fora Ponta</v>
      </c>
      <c r="J280" s="18">
        <f>IF(I280="Ponta",Cadastro_Cargas!$F$16,0)</f>
        <v>0</v>
      </c>
      <c r="K280" s="18">
        <f t="shared" si="3"/>
        <v>0</v>
      </c>
    </row>
    <row r="281" ht="15.0" customHeight="1">
      <c r="A281" s="35" t="s">
        <v>128</v>
      </c>
      <c r="B281" s="45">
        <v>45669.625</v>
      </c>
      <c r="C281" s="35" t="s">
        <v>147</v>
      </c>
      <c r="D281" s="46">
        <f>SUM(Cargas!$F$3908:$F$3914)</f>
        <v>2.572</v>
      </c>
      <c r="E281" s="47">
        <f>Geracao!F1118+Geracao!F1119</f>
        <v>1.911499318</v>
      </c>
      <c r="F281" s="46">
        <f t="shared" si="1"/>
        <v>0.6605006818</v>
      </c>
      <c r="G281" s="48">
        <f>Tarifa!$B$17</f>
        <v>0.6813</v>
      </c>
      <c r="H281" s="49">
        <f t="shared" si="2"/>
        <v>0.4499991145</v>
      </c>
      <c r="I281" s="50" t="str">
        <f>Tarifa!$C$17</f>
        <v>Fora Ponta</v>
      </c>
      <c r="J281" s="18">
        <f>IF(I281="Ponta",Cadastro_Cargas!$F$16,0)</f>
        <v>0</v>
      </c>
      <c r="K281" s="18">
        <f t="shared" si="3"/>
        <v>0.6605006818</v>
      </c>
    </row>
    <row r="282" ht="15.0" customHeight="1">
      <c r="A282" s="35" t="s">
        <v>128</v>
      </c>
      <c r="B282" s="45">
        <v>45669.6666666667</v>
      </c>
      <c r="C282" s="35" t="s">
        <v>148</v>
      </c>
      <c r="D282" s="46">
        <f>SUM(Cargas!$F$3922:$F$3928)</f>
        <v>2.4529</v>
      </c>
      <c r="E282" s="47">
        <f>Geracao!F1122+Geracao!F1123</f>
        <v>6.113876136</v>
      </c>
      <c r="F282" s="46">
        <f t="shared" si="1"/>
        <v>-3.660976136</v>
      </c>
      <c r="G282" s="48">
        <f>Tarifa!$B$18</f>
        <v>0.6813</v>
      </c>
      <c r="H282" s="49">
        <f t="shared" si="2"/>
        <v>0</v>
      </c>
      <c r="I282" s="50" t="str">
        <f>Tarifa!$C$18</f>
        <v>Fora Ponta</v>
      </c>
      <c r="J282" s="18">
        <f>IF(I282="Ponta",Cadastro_Cargas!$F$16,0)</f>
        <v>0</v>
      </c>
      <c r="K282" s="18">
        <f t="shared" si="3"/>
        <v>0</v>
      </c>
    </row>
    <row r="283" ht="15.0" customHeight="1">
      <c r="A283" s="35" t="s">
        <v>128</v>
      </c>
      <c r="B283" s="45">
        <v>45669.7083333333</v>
      </c>
      <c r="C283" s="35" t="s">
        <v>149</v>
      </c>
      <c r="D283" s="46">
        <f>SUM(Cargas!$F$3936:$F$3942)</f>
        <v>1.138</v>
      </c>
      <c r="E283" s="47">
        <f>Geracao!F1126+Geracao!F1127</f>
        <v>1.927575909</v>
      </c>
      <c r="F283" s="46">
        <f t="shared" si="1"/>
        <v>-0.7895759091</v>
      </c>
      <c r="G283" s="48">
        <f>Tarifa!$B$19</f>
        <v>0.6813</v>
      </c>
      <c r="H283" s="49">
        <f t="shared" si="2"/>
        <v>0</v>
      </c>
      <c r="I283" s="50" t="str">
        <f>Tarifa!$C$19</f>
        <v>Fora Ponta</v>
      </c>
      <c r="J283" s="18">
        <f>IF(I283="Ponta",Cadastro_Cargas!$F$16,0)</f>
        <v>0</v>
      </c>
      <c r="K283" s="18">
        <f t="shared" si="3"/>
        <v>0</v>
      </c>
    </row>
    <row r="284" ht="15.0" customHeight="1">
      <c r="A284" s="51" t="s">
        <v>128</v>
      </c>
      <c r="B284" s="52">
        <v>45669.75</v>
      </c>
      <c r="C284" s="51" t="s">
        <v>150</v>
      </c>
      <c r="D284" s="53">
        <f>SUM(Cargas!$F$3950:$F$3956)</f>
        <v>1.336</v>
      </c>
      <c r="E284" s="54">
        <f>Geracao!F1130+Geracao!F1131</f>
        <v>2.6138775</v>
      </c>
      <c r="F284" s="53">
        <f t="shared" si="1"/>
        <v>-1.2778775</v>
      </c>
      <c r="G284" s="55">
        <f>Tarifa!$B$20</f>
        <v>1.1039</v>
      </c>
      <c r="H284" s="56">
        <f t="shared" si="2"/>
        <v>0</v>
      </c>
      <c r="I284" s="57" t="str">
        <f>Tarifa!$C$20</f>
        <v>Ponta</v>
      </c>
      <c r="J284" s="58">
        <f>IF(I284="Ponta",Cadastro_Cargas!$F$16,0)</f>
        <v>0.875</v>
      </c>
      <c r="K284" s="18">
        <f t="shared" si="3"/>
        <v>0</v>
      </c>
    </row>
    <row r="285" ht="15.0" customHeight="1">
      <c r="A285" s="51" t="s">
        <v>128</v>
      </c>
      <c r="B285" s="52">
        <v>45669.7916666667</v>
      </c>
      <c r="C285" s="51" t="s">
        <v>152</v>
      </c>
      <c r="D285" s="53">
        <f>SUM(Cargas!$F$3964:$F$3970)</f>
        <v>1.336</v>
      </c>
      <c r="E285" s="54">
        <f>Geracao!F1134+Geracao!F1135</f>
        <v>0.62016</v>
      </c>
      <c r="F285" s="53">
        <f t="shared" si="1"/>
        <v>0.71584</v>
      </c>
      <c r="G285" s="55">
        <f>Tarifa!$B$21</f>
        <v>1.1039</v>
      </c>
      <c r="H285" s="56">
        <f t="shared" si="2"/>
        <v>0</v>
      </c>
      <c r="I285" s="57" t="str">
        <f>Tarifa!$C$21</f>
        <v>Ponta</v>
      </c>
      <c r="J285" s="58">
        <f>IF(I285="Ponta",Cadastro_Cargas!$F$16,0)</f>
        <v>0.875</v>
      </c>
      <c r="K285" s="18">
        <f t="shared" si="3"/>
        <v>0</v>
      </c>
    </row>
    <row r="286" ht="15.0" customHeight="1">
      <c r="A286" s="51" t="s">
        <v>128</v>
      </c>
      <c r="B286" s="52">
        <v>45669.8333333333</v>
      </c>
      <c r="C286" s="51" t="s">
        <v>153</v>
      </c>
      <c r="D286" s="53">
        <f>SUM(Cargas!$F$3978:$F$3984)</f>
        <v>5.2994</v>
      </c>
      <c r="E286" s="54">
        <f>Geracao!F1138+Geracao!F1139</f>
        <v>0.5014575</v>
      </c>
      <c r="F286" s="53">
        <f t="shared" si="1"/>
        <v>4.7979425</v>
      </c>
      <c r="G286" s="55">
        <f>Tarifa!$B$22</f>
        <v>1.1039</v>
      </c>
      <c r="H286" s="56">
        <f t="shared" si="2"/>
        <v>4.330536226</v>
      </c>
      <c r="I286" s="57" t="str">
        <f>Tarifa!$C$22</f>
        <v>Ponta</v>
      </c>
      <c r="J286" s="58">
        <f>IF(I286="Ponta",Cadastro_Cargas!$F$16,0)</f>
        <v>0.875</v>
      </c>
      <c r="K286" s="18">
        <f t="shared" si="3"/>
        <v>3.9229425</v>
      </c>
    </row>
    <row r="287" ht="15.0" customHeight="1">
      <c r="A287" s="35" t="s">
        <v>128</v>
      </c>
      <c r="B287" s="45">
        <v>45669.875</v>
      </c>
      <c r="C287" s="35" t="s">
        <v>154</v>
      </c>
      <c r="D287" s="46">
        <f>SUM(Cargas!$F$3992:$F$3998)</f>
        <v>4.8486</v>
      </c>
      <c r="E287" s="47">
        <f>Geracao!F1142+Geracao!F1143</f>
        <v>0.9375075</v>
      </c>
      <c r="F287" s="46">
        <f t="shared" si="1"/>
        <v>3.9110925</v>
      </c>
      <c r="G287" s="48">
        <f>Tarifa!$B$23</f>
        <v>0.6813</v>
      </c>
      <c r="H287" s="49">
        <f t="shared" si="2"/>
        <v>2.66462732</v>
      </c>
      <c r="I287" s="50" t="str">
        <f>Tarifa!$C$23</f>
        <v>Fora Ponta</v>
      </c>
      <c r="J287" s="18">
        <f>IF(I287="Ponta",Cadastro_Cargas!$F$16,0)</f>
        <v>0</v>
      </c>
      <c r="K287" s="18">
        <f t="shared" si="3"/>
        <v>3.9110925</v>
      </c>
    </row>
    <row r="288" ht="15.0" customHeight="1">
      <c r="A288" s="35" t="s">
        <v>128</v>
      </c>
      <c r="B288" s="45">
        <v>45669.9166666667</v>
      </c>
      <c r="C288" s="35" t="s">
        <v>155</v>
      </c>
      <c r="D288" s="46">
        <f>SUM(Cargas!$F$4006:$F$4012)</f>
        <v>5.21274</v>
      </c>
      <c r="E288" s="47">
        <f>Geracao!F1146+Geracao!F1147</f>
        <v>0.8163825</v>
      </c>
      <c r="F288" s="46">
        <f t="shared" si="1"/>
        <v>4.3963575</v>
      </c>
      <c r="G288" s="48">
        <f>Tarifa!$B$24</f>
        <v>0.6813</v>
      </c>
      <c r="H288" s="49">
        <f t="shared" si="2"/>
        <v>2.995238365</v>
      </c>
      <c r="I288" s="50" t="str">
        <f>Tarifa!$C$24</f>
        <v>Fora Ponta</v>
      </c>
      <c r="J288" s="18">
        <f>IF(I288="Ponta",Cadastro_Cargas!$F$16,0)</f>
        <v>0</v>
      </c>
      <c r="K288" s="18">
        <f t="shared" si="3"/>
        <v>4.3963575</v>
      </c>
    </row>
    <row r="289" ht="15.0" customHeight="1">
      <c r="A289" s="35" t="s">
        <v>128</v>
      </c>
      <c r="B289" s="45">
        <v>45669.9583333333</v>
      </c>
      <c r="C289" s="35" t="s">
        <v>156</v>
      </c>
      <c r="D289" s="46">
        <f>SUM(Cargas!$F$4020:$F$4026)</f>
        <v>4.7891</v>
      </c>
      <c r="E289" s="47">
        <f>Geracao!F1150+Geracao!F1151</f>
        <v>0.8745225</v>
      </c>
      <c r="F289" s="46">
        <f t="shared" si="1"/>
        <v>3.9145775</v>
      </c>
      <c r="G289" s="48">
        <f>Tarifa!$B$25</f>
        <v>0.6813</v>
      </c>
      <c r="H289" s="49">
        <f t="shared" si="2"/>
        <v>2.667001651</v>
      </c>
      <c r="I289" s="50" t="str">
        <f>Tarifa!$C$25</f>
        <v>Fora Ponta</v>
      </c>
      <c r="J289" s="18">
        <f>IF(I289="Ponta",Cadastro_Cargas!$F$16,0)</f>
        <v>0</v>
      </c>
      <c r="K289" s="18">
        <f t="shared" si="3"/>
        <v>3.9145775</v>
      </c>
    </row>
    <row r="290" ht="15.0" customHeight="1">
      <c r="A290" s="35" t="s">
        <v>128</v>
      </c>
      <c r="B290" s="45">
        <v>45670.0</v>
      </c>
      <c r="C290" s="35" t="s">
        <v>131</v>
      </c>
      <c r="D290" s="46">
        <f>SUM(Cargas!$F$4034:$F$4040)</f>
        <v>4.7715</v>
      </c>
      <c r="E290" s="47">
        <f>Geracao!F1154+Geracao!F1155</f>
        <v>0.94962</v>
      </c>
      <c r="F290" s="46">
        <f t="shared" si="1"/>
        <v>3.82188</v>
      </c>
      <c r="G290" s="48">
        <f>Tarifa!$B$2</f>
        <v>0.6813</v>
      </c>
      <c r="H290" s="49">
        <f t="shared" si="2"/>
        <v>2.603846844</v>
      </c>
      <c r="I290" s="50" t="str">
        <f>Tarifa!$C$2</f>
        <v>Fora Ponta</v>
      </c>
      <c r="J290" s="18">
        <f>IF(I290="Ponta",Cadastro_Cargas!$F$16,0)</f>
        <v>0</v>
      </c>
      <c r="K290" s="18">
        <f t="shared" si="3"/>
        <v>3.82188</v>
      </c>
    </row>
    <row r="291" ht="15.0" customHeight="1">
      <c r="A291" s="35" t="s">
        <v>128</v>
      </c>
      <c r="B291" s="45">
        <v>45670.0416666667</v>
      </c>
      <c r="C291" s="35" t="s">
        <v>133</v>
      </c>
      <c r="D291" s="46">
        <f>SUM(Cargas!$F$4048:$F$4054)</f>
        <v>4.85406</v>
      </c>
      <c r="E291" s="47">
        <f>Geracao!F1158+Geracao!F1159</f>
        <v>0.809115</v>
      </c>
      <c r="F291" s="46">
        <f t="shared" si="1"/>
        <v>4.044945</v>
      </c>
      <c r="G291" s="48">
        <f>Tarifa!$B$3</f>
        <v>0.6813</v>
      </c>
      <c r="H291" s="49">
        <f t="shared" si="2"/>
        <v>2.755821029</v>
      </c>
      <c r="I291" s="50" t="str">
        <f>Tarifa!$C$3</f>
        <v>Fora Ponta</v>
      </c>
      <c r="J291" s="18">
        <f>IF(I291="Ponta",Cadastro_Cargas!$F$16,0)</f>
        <v>0</v>
      </c>
      <c r="K291" s="18">
        <f t="shared" si="3"/>
        <v>4.044945</v>
      </c>
    </row>
    <row r="292" ht="15.0" customHeight="1">
      <c r="A292" s="35" t="s">
        <v>128</v>
      </c>
      <c r="B292" s="45">
        <v>45670.0833333333</v>
      </c>
      <c r="C292" s="35" t="s">
        <v>134</v>
      </c>
      <c r="D292" s="46">
        <f>SUM(Cargas!$F$4062:$F$4068)</f>
        <v>5.15178</v>
      </c>
      <c r="E292" s="47">
        <f>Geracao!F1162+Geracao!F1163</f>
        <v>1.0925475</v>
      </c>
      <c r="F292" s="46">
        <f t="shared" si="1"/>
        <v>4.0592325</v>
      </c>
      <c r="G292" s="48">
        <f>Tarifa!$B$4</f>
        <v>0.6813</v>
      </c>
      <c r="H292" s="49">
        <f t="shared" si="2"/>
        <v>2.765555102</v>
      </c>
      <c r="I292" s="50" t="str">
        <f>Tarifa!$C$4</f>
        <v>Fora Ponta</v>
      </c>
      <c r="J292" s="18">
        <f>IF(I292="Ponta",Cadastro_Cargas!$F$16,0)</f>
        <v>0</v>
      </c>
      <c r="K292" s="18">
        <f t="shared" si="3"/>
        <v>4.0592325</v>
      </c>
    </row>
    <row r="293" ht="15.0" customHeight="1">
      <c r="A293" s="35" t="s">
        <v>128</v>
      </c>
      <c r="B293" s="45">
        <v>45670.125</v>
      </c>
      <c r="C293" s="35" t="s">
        <v>135</v>
      </c>
      <c r="D293" s="46">
        <f>SUM(Cargas!$F$4076:$F$4082)</f>
        <v>5.09236</v>
      </c>
      <c r="E293" s="47">
        <f>Geracao!F1166+Geracao!F1167</f>
        <v>0.73644</v>
      </c>
      <c r="F293" s="46">
        <f t="shared" si="1"/>
        <v>4.35592</v>
      </c>
      <c r="G293" s="48">
        <f>Tarifa!$B$5</f>
        <v>0.6813</v>
      </c>
      <c r="H293" s="49">
        <f t="shared" si="2"/>
        <v>2.967688296</v>
      </c>
      <c r="I293" s="50" t="str">
        <f>Tarifa!$C$5</f>
        <v>Fora Ponta</v>
      </c>
      <c r="J293" s="18">
        <f>IF(I293="Ponta",Cadastro_Cargas!$F$16,0)</f>
        <v>0</v>
      </c>
      <c r="K293" s="18">
        <f t="shared" si="3"/>
        <v>4.35592</v>
      </c>
    </row>
    <row r="294" ht="15.0" customHeight="1">
      <c r="A294" s="35" t="s">
        <v>128</v>
      </c>
      <c r="B294" s="45">
        <v>45670.1666666667</v>
      </c>
      <c r="C294" s="35" t="s">
        <v>136</v>
      </c>
      <c r="D294" s="46">
        <f>SUM(Cargas!$F$4090:$F$4096)</f>
        <v>5.18964</v>
      </c>
      <c r="E294" s="47">
        <f>Geracao!F1170+Geracao!F1171</f>
        <v>0.79458</v>
      </c>
      <c r="F294" s="46">
        <f t="shared" si="1"/>
        <v>4.39506</v>
      </c>
      <c r="G294" s="48">
        <f>Tarifa!$B$6</f>
        <v>0.6813</v>
      </c>
      <c r="H294" s="49">
        <f t="shared" si="2"/>
        <v>2.994354378</v>
      </c>
      <c r="I294" s="50" t="str">
        <f>Tarifa!$C$6</f>
        <v>Fora Ponta</v>
      </c>
      <c r="J294" s="18">
        <f>IF(I294="Ponta",Cadastro_Cargas!$F$16,0)</f>
        <v>0</v>
      </c>
      <c r="K294" s="18">
        <f t="shared" si="3"/>
        <v>4.39506</v>
      </c>
    </row>
    <row r="295" ht="15.0" customHeight="1">
      <c r="A295" s="35" t="s">
        <v>128</v>
      </c>
      <c r="B295" s="45">
        <v>45670.2083333333</v>
      </c>
      <c r="C295" s="35" t="s">
        <v>137</v>
      </c>
      <c r="D295" s="46">
        <f>SUM(Cargas!$F$4104:$F$4110)</f>
        <v>1.26032</v>
      </c>
      <c r="E295" s="47">
        <f>Geracao!F1174+Geracao!F1175</f>
        <v>1.0198725</v>
      </c>
      <c r="F295" s="46">
        <f t="shared" si="1"/>
        <v>0.2404475</v>
      </c>
      <c r="G295" s="48">
        <f>Tarifa!$B$7</f>
        <v>0.6813</v>
      </c>
      <c r="H295" s="49">
        <f t="shared" si="2"/>
        <v>0.1638168818</v>
      </c>
      <c r="I295" s="50" t="str">
        <f>Tarifa!$C$7</f>
        <v>Fora Ponta</v>
      </c>
      <c r="J295" s="18">
        <f>IF(I295="Ponta",Cadastro_Cargas!$F$16,0)</f>
        <v>0</v>
      </c>
      <c r="K295" s="18">
        <f t="shared" si="3"/>
        <v>0.2404475</v>
      </c>
    </row>
    <row r="296" ht="15.0" customHeight="1">
      <c r="A296" s="35" t="s">
        <v>128</v>
      </c>
      <c r="B296" s="45">
        <v>45670.25</v>
      </c>
      <c r="C296" s="35" t="s">
        <v>138</v>
      </c>
      <c r="D296" s="46">
        <f>SUM(Cargas!$F$4118:$F$4124)</f>
        <v>1.2028</v>
      </c>
      <c r="E296" s="47">
        <f>Geracao!F1178+Geracao!F1179</f>
        <v>2.2182025</v>
      </c>
      <c r="F296" s="46">
        <f t="shared" si="1"/>
        <v>-1.0154025</v>
      </c>
      <c r="G296" s="48">
        <f>Tarifa!$B$8</f>
        <v>0.6813</v>
      </c>
      <c r="H296" s="49">
        <f t="shared" si="2"/>
        <v>0</v>
      </c>
      <c r="I296" s="50" t="str">
        <f>Tarifa!$C$8</f>
        <v>Fora Ponta</v>
      </c>
      <c r="J296" s="18">
        <f>IF(I296="Ponta",Cadastro_Cargas!$F$16,0)</f>
        <v>0</v>
      </c>
      <c r="K296" s="18">
        <f t="shared" si="3"/>
        <v>0</v>
      </c>
    </row>
    <row r="297" ht="15.0" customHeight="1">
      <c r="A297" s="35" t="s">
        <v>128</v>
      </c>
      <c r="B297" s="45">
        <v>45670.2916666667</v>
      </c>
      <c r="C297" s="35" t="s">
        <v>139</v>
      </c>
      <c r="D297" s="46">
        <f>SUM(Cargas!$F$4132:$F$4138)</f>
        <v>1.2422</v>
      </c>
      <c r="E297" s="47">
        <f>Geracao!F1182+Geracao!F1183</f>
        <v>2.504130909</v>
      </c>
      <c r="F297" s="46">
        <f t="shared" si="1"/>
        <v>-1.261930909</v>
      </c>
      <c r="G297" s="48">
        <f>Tarifa!$B$9</f>
        <v>0.6813</v>
      </c>
      <c r="H297" s="49">
        <f t="shared" si="2"/>
        <v>0</v>
      </c>
      <c r="I297" s="50" t="str">
        <f>Tarifa!$C$9</f>
        <v>Fora Ponta</v>
      </c>
      <c r="J297" s="18">
        <f>IF(I297="Ponta",Cadastro_Cargas!$F$16,0)</f>
        <v>0</v>
      </c>
      <c r="K297" s="18">
        <f t="shared" si="3"/>
        <v>0</v>
      </c>
    </row>
    <row r="298" ht="15.0" customHeight="1">
      <c r="A298" s="35" t="s">
        <v>128</v>
      </c>
      <c r="B298" s="45">
        <v>45670.3333333333</v>
      </c>
      <c r="C298" s="35" t="s">
        <v>140</v>
      </c>
      <c r="D298" s="46">
        <f>SUM(Cargas!$F$4146:$F$4152)</f>
        <v>1.4628</v>
      </c>
      <c r="E298" s="47">
        <f>Geracao!F1186+Geracao!F1187</f>
        <v>5.226286818</v>
      </c>
      <c r="F298" s="46">
        <f t="shared" si="1"/>
        <v>-3.763486818</v>
      </c>
      <c r="G298" s="48">
        <f>Tarifa!$B$10</f>
        <v>0.6813</v>
      </c>
      <c r="H298" s="49">
        <f t="shared" si="2"/>
        <v>0</v>
      </c>
      <c r="I298" s="50" t="str">
        <f>Tarifa!$C$10</f>
        <v>Fora Ponta</v>
      </c>
      <c r="J298" s="18">
        <f>IF(I298="Ponta",Cadastro_Cargas!$F$16,0)</f>
        <v>0</v>
      </c>
      <c r="K298" s="18">
        <f t="shared" si="3"/>
        <v>0</v>
      </c>
    </row>
    <row r="299" ht="15.0" customHeight="1">
      <c r="A299" s="35" t="s">
        <v>128</v>
      </c>
      <c r="B299" s="45">
        <v>45670.375</v>
      </c>
      <c r="C299" s="35" t="s">
        <v>141</v>
      </c>
      <c r="D299" s="46">
        <f>SUM(Cargas!$F$4160:$F$4166)</f>
        <v>2.36156</v>
      </c>
      <c r="E299" s="47">
        <f>Geracao!F1190+Geracao!F1191</f>
        <v>3.366173864</v>
      </c>
      <c r="F299" s="46">
        <f t="shared" si="1"/>
        <v>-1.004613864</v>
      </c>
      <c r="G299" s="48">
        <f>Tarifa!$B$11</f>
        <v>0.6813</v>
      </c>
      <c r="H299" s="49">
        <f t="shared" si="2"/>
        <v>0</v>
      </c>
      <c r="I299" s="50" t="str">
        <f>Tarifa!$C$11</f>
        <v>Fora Ponta</v>
      </c>
      <c r="J299" s="18">
        <f>IF(I299="Ponta",Cadastro_Cargas!$F$16,0)</f>
        <v>0</v>
      </c>
      <c r="K299" s="18">
        <f t="shared" si="3"/>
        <v>0</v>
      </c>
    </row>
    <row r="300" ht="15.0" customHeight="1">
      <c r="A300" s="35" t="s">
        <v>128</v>
      </c>
      <c r="B300" s="45">
        <v>45670.4166666667</v>
      </c>
      <c r="C300" s="35" t="s">
        <v>142</v>
      </c>
      <c r="D300" s="46">
        <f>SUM(Cargas!$F$4174:$F$4180)</f>
        <v>2.44564</v>
      </c>
      <c r="E300" s="47">
        <f>Geracao!F1194+Geracao!F1195</f>
        <v>7.501234545</v>
      </c>
      <c r="F300" s="46">
        <f t="shared" si="1"/>
        <v>-5.055594545</v>
      </c>
      <c r="G300" s="48">
        <f>Tarifa!$B$12</f>
        <v>0.6813</v>
      </c>
      <c r="H300" s="49">
        <f t="shared" si="2"/>
        <v>0</v>
      </c>
      <c r="I300" s="50" t="str">
        <f>Tarifa!$C$12</f>
        <v>Fora Ponta</v>
      </c>
      <c r="J300" s="18">
        <f>IF(I300="Ponta",Cadastro_Cargas!$F$16,0)</f>
        <v>0</v>
      </c>
      <c r="K300" s="18">
        <f t="shared" si="3"/>
        <v>0</v>
      </c>
    </row>
    <row r="301" ht="15.0" customHeight="1">
      <c r="A301" s="35" t="s">
        <v>128</v>
      </c>
      <c r="B301" s="45">
        <v>45670.4583333333</v>
      </c>
      <c r="C301" s="35" t="s">
        <v>143</v>
      </c>
      <c r="D301" s="46">
        <f>SUM(Cargas!$F$4188:$F$4194)</f>
        <v>2.5386</v>
      </c>
      <c r="E301" s="47">
        <f>Geracao!F1198+Geracao!F1199</f>
        <v>8.170358409</v>
      </c>
      <c r="F301" s="46">
        <f t="shared" si="1"/>
        <v>-5.631758409</v>
      </c>
      <c r="G301" s="48">
        <f>Tarifa!$B$13</f>
        <v>0.6813</v>
      </c>
      <c r="H301" s="49">
        <f t="shared" si="2"/>
        <v>0</v>
      </c>
      <c r="I301" s="50" t="str">
        <f>Tarifa!$C$13</f>
        <v>Fora Ponta</v>
      </c>
      <c r="J301" s="18">
        <f>IF(I301="Ponta",Cadastro_Cargas!$F$16,0)</f>
        <v>0</v>
      </c>
      <c r="K301" s="18">
        <f t="shared" si="3"/>
        <v>0</v>
      </c>
    </row>
    <row r="302" ht="15.0" customHeight="1">
      <c r="A302" s="35" t="s">
        <v>128</v>
      </c>
      <c r="B302" s="45">
        <v>45670.5</v>
      </c>
      <c r="C302" s="35" t="s">
        <v>144</v>
      </c>
      <c r="D302" s="46">
        <f>SUM(Cargas!$F$4202:$F$4208)</f>
        <v>2.4124</v>
      </c>
      <c r="E302" s="47">
        <f>Geracao!F1202+Geracao!F1203</f>
        <v>8.882132955</v>
      </c>
      <c r="F302" s="46">
        <f t="shared" si="1"/>
        <v>-6.469732955</v>
      </c>
      <c r="G302" s="48">
        <f>Tarifa!$B$14</f>
        <v>0.6813</v>
      </c>
      <c r="H302" s="49">
        <f t="shared" si="2"/>
        <v>0</v>
      </c>
      <c r="I302" s="50" t="str">
        <f>Tarifa!$C$14</f>
        <v>Fora Ponta</v>
      </c>
      <c r="J302" s="18">
        <f>IF(I302="Ponta",Cadastro_Cargas!$F$16,0)</f>
        <v>0</v>
      </c>
      <c r="K302" s="18">
        <f t="shared" si="3"/>
        <v>0</v>
      </c>
    </row>
    <row r="303" ht="15.0" customHeight="1">
      <c r="A303" s="35" t="s">
        <v>128</v>
      </c>
      <c r="B303" s="45">
        <v>45670.5416666667</v>
      </c>
      <c r="C303" s="35" t="s">
        <v>145</v>
      </c>
      <c r="D303" s="46">
        <f>SUM(Cargas!$F$4216:$F$4222)</f>
        <v>2.4266</v>
      </c>
      <c r="E303" s="47">
        <f>Geracao!F1206+Geracao!F1207</f>
        <v>2.384914545</v>
      </c>
      <c r="F303" s="46">
        <f t="shared" si="1"/>
        <v>0.04168545455</v>
      </c>
      <c r="G303" s="48">
        <f>Tarifa!$B$15</f>
        <v>0.6813</v>
      </c>
      <c r="H303" s="49">
        <f t="shared" si="2"/>
        <v>0.02840030018</v>
      </c>
      <c r="I303" s="50" t="str">
        <f>Tarifa!$C$15</f>
        <v>Fora Ponta</v>
      </c>
      <c r="J303" s="18">
        <f>IF(I303="Ponta",Cadastro_Cargas!$F$16,0)</f>
        <v>0</v>
      </c>
      <c r="K303" s="18">
        <f t="shared" si="3"/>
        <v>0.04168545455</v>
      </c>
    </row>
    <row r="304" ht="15.0" customHeight="1">
      <c r="A304" s="35" t="s">
        <v>128</v>
      </c>
      <c r="B304" s="45">
        <v>45670.5833333333</v>
      </c>
      <c r="C304" s="35" t="s">
        <v>146</v>
      </c>
      <c r="D304" s="46">
        <f>SUM(Cargas!$F$4230:$F$4236)</f>
        <v>2.2872</v>
      </c>
      <c r="E304" s="47">
        <f>Geracao!F1210+Geracao!F1211</f>
        <v>7.414171364</v>
      </c>
      <c r="F304" s="46">
        <f t="shared" si="1"/>
        <v>-5.126971364</v>
      </c>
      <c r="G304" s="48">
        <f>Tarifa!$B$16</f>
        <v>0.6813</v>
      </c>
      <c r="H304" s="49">
        <f t="shared" si="2"/>
        <v>0</v>
      </c>
      <c r="I304" s="50" t="str">
        <f>Tarifa!$C$16</f>
        <v>Fora Ponta</v>
      </c>
      <c r="J304" s="18">
        <f>IF(I304="Ponta",Cadastro_Cargas!$F$16,0)</f>
        <v>0</v>
      </c>
      <c r="K304" s="18">
        <f t="shared" si="3"/>
        <v>0</v>
      </c>
    </row>
    <row r="305" ht="15.0" customHeight="1">
      <c r="A305" s="35" t="s">
        <v>128</v>
      </c>
      <c r="B305" s="45">
        <v>45670.625</v>
      </c>
      <c r="C305" s="35" t="s">
        <v>147</v>
      </c>
      <c r="D305" s="46">
        <f>SUM(Cargas!$F$4244:$F$4250)</f>
        <v>2.574</v>
      </c>
      <c r="E305" s="47">
        <f>Geracao!F1214+Geracao!F1215</f>
        <v>6.850683182</v>
      </c>
      <c r="F305" s="46">
        <f t="shared" si="1"/>
        <v>-4.276683182</v>
      </c>
      <c r="G305" s="48">
        <f>Tarifa!$B$17</f>
        <v>0.6813</v>
      </c>
      <c r="H305" s="49">
        <f t="shared" si="2"/>
        <v>0</v>
      </c>
      <c r="I305" s="50" t="str">
        <f>Tarifa!$C$17</f>
        <v>Fora Ponta</v>
      </c>
      <c r="J305" s="18">
        <f>IF(I305="Ponta",Cadastro_Cargas!$F$16,0)</f>
        <v>0</v>
      </c>
      <c r="K305" s="18">
        <f t="shared" si="3"/>
        <v>0</v>
      </c>
    </row>
    <row r="306" ht="15.0" customHeight="1">
      <c r="A306" s="35" t="s">
        <v>128</v>
      </c>
      <c r="B306" s="45">
        <v>45670.6666666667</v>
      </c>
      <c r="C306" s="35" t="s">
        <v>148</v>
      </c>
      <c r="D306" s="46">
        <f>SUM(Cargas!$F$4258:$F$4264)</f>
        <v>2.45838</v>
      </c>
      <c r="E306" s="47">
        <f>Geracao!F1218+Geracao!F1219</f>
        <v>4.349415227</v>
      </c>
      <c r="F306" s="46">
        <f t="shared" si="1"/>
        <v>-1.891035227</v>
      </c>
      <c r="G306" s="48">
        <f>Tarifa!$B$18</f>
        <v>0.6813</v>
      </c>
      <c r="H306" s="49">
        <f t="shared" si="2"/>
        <v>0</v>
      </c>
      <c r="I306" s="50" t="str">
        <f>Tarifa!$C$18</f>
        <v>Fora Ponta</v>
      </c>
      <c r="J306" s="18">
        <f>IF(I306="Ponta",Cadastro_Cargas!$F$16,0)</f>
        <v>0</v>
      </c>
      <c r="K306" s="18">
        <f t="shared" si="3"/>
        <v>0</v>
      </c>
    </row>
    <row r="307" ht="15.0" customHeight="1">
      <c r="A307" s="35" t="s">
        <v>128</v>
      </c>
      <c r="B307" s="45">
        <v>45670.7083333333</v>
      </c>
      <c r="C307" s="35" t="s">
        <v>149</v>
      </c>
      <c r="D307" s="46">
        <f>SUM(Cargas!$F$4272:$F$4278)</f>
        <v>1.2506</v>
      </c>
      <c r="E307" s="47">
        <f>Geracao!F1222+Geracao!F1223</f>
        <v>3.695266818</v>
      </c>
      <c r="F307" s="46">
        <f t="shared" si="1"/>
        <v>-2.444666818</v>
      </c>
      <c r="G307" s="48">
        <f>Tarifa!$B$19</f>
        <v>0.6813</v>
      </c>
      <c r="H307" s="49">
        <f t="shared" si="2"/>
        <v>0</v>
      </c>
      <c r="I307" s="50" t="str">
        <f>Tarifa!$C$19</f>
        <v>Fora Ponta</v>
      </c>
      <c r="J307" s="18">
        <f>IF(I307="Ponta",Cadastro_Cargas!$F$16,0)</f>
        <v>0</v>
      </c>
      <c r="K307" s="18">
        <f t="shared" si="3"/>
        <v>0</v>
      </c>
    </row>
    <row r="308" ht="15.0" customHeight="1">
      <c r="A308" s="51" t="s">
        <v>128</v>
      </c>
      <c r="B308" s="52">
        <v>45670.75</v>
      </c>
      <c r="C308" s="51" t="s">
        <v>150</v>
      </c>
      <c r="D308" s="53">
        <f>SUM(Cargas!$F$4286:$F$4292)</f>
        <v>1.316</v>
      </c>
      <c r="E308" s="54">
        <f>Geracao!F1226+Geracao!F1227</f>
        <v>2.207705</v>
      </c>
      <c r="F308" s="53">
        <f t="shared" si="1"/>
        <v>-0.891705</v>
      </c>
      <c r="G308" s="55">
        <f>Tarifa!$B$20</f>
        <v>1.1039</v>
      </c>
      <c r="H308" s="56">
        <f t="shared" si="2"/>
        <v>0</v>
      </c>
      <c r="I308" s="57" t="str">
        <f>Tarifa!$C$20</f>
        <v>Ponta</v>
      </c>
      <c r="J308" s="58">
        <f>IF(I308="Ponta",Cadastro_Cargas!$F$16,0)</f>
        <v>0.875</v>
      </c>
      <c r="K308" s="18">
        <f t="shared" si="3"/>
        <v>0</v>
      </c>
    </row>
    <row r="309" ht="15.0" customHeight="1">
      <c r="A309" s="51" t="s">
        <v>128</v>
      </c>
      <c r="B309" s="52">
        <v>45670.7916666667</v>
      </c>
      <c r="C309" s="51" t="s">
        <v>152</v>
      </c>
      <c r="D309" s="53">
        <f>SUM(Cargas!$F$4300:$F$4306)</f>
        <v>1.328</v>
      </c>
      <c r="E309" s="54">
        <f>Geracao!F1230+Geracao!F1231</f>
        <v>0.702525</v>
      </c>
      <c r="F309" s="53">
        <f t="shared" si="1"/>
        <v>0.625475</v>
      </c>
      <c r="G309" s="55">
        <f>Tarifa!$B$21</f>
        <v>1.1039</v>
      </c>
      <c r="H309" s="56">
        <f t="shared" si="2"/>
        <v>0</v>
      </c>
      <c r="I309" s="57" t="str">
        <f>Tarifa!$C$21</f>
        <v>Ponta</v>
      </c>
      <c r="J309" s="58">
        <f>IF(I309="Ponta",Cadastro_Cargas!$F$16,0)</f>
        <v>0.875</v>
      </c>
      <c r="K309" s="18">
        <f t="shared" si="3"/>
        <v>0</v>
      </c>
    </row>
    <row r="310" ht="15.0" customHeight="1">
      <c r="A310" s="51" t="s">
        <v>128</v>
      </c>
      <c r="B310" s="52">
        <v>45670.8333333333</v>
      </c>
      <c r="C310" s="51" t="s">
        <v>153</v>
      </c>
      <c r="D310" s="53">
        <f>SUM(Cargas!$F$4314:$F$4320)</f>
        <v>5.2489</v>
      </c>
      <c r="E310" s="54">
        <f>Geracao!F1234+Geracao!F1235</f>
        <v>1.0731675</v>
      </c>
      <c r="F310" s="53">
        <f t="shared" si="1"/>
        <v>4.1757325</v>
      </c>
      <c r="G310" s="55">
        <f>Tarifa!$B$22</f>
        <v>1.1039</v>
      </c>
      <c r="H310" s="56">
        <f t="shared" si="2"/>
        <v>3.643678607</v>
      </c>
      <c r="I310" s="57" t="str">
        <f>Tarifa!$C$22</f>
        <v>Ponta</v>
      </c>
      <c r="J310" s="58">
        <f>IF(I310="Ponta",Cadastro_Cargas!$F$16,0)</f>
        <v>0.875</v>
      </c>
      <c r="K310" s="18">
        <f t="shared" si="3"/>
        <v>3.3007325</v>
      </c>
    </row>
    <row r="311" ht="15.0" customHeight="1">
      <c r="A311" s="35" t="s">
        <v>128</v>
      </c>
      <c r="B311" s="45">
        <v>45670.875</v>
      </c>
      <c r="C311" s="35" t="s">
        <v>154</v>
      </c>
      <c r="D311" s="46">
        <f>SUM(Cargas!$F$4328:$F$4334)</f>
        <v>5.26696</v>
      </c>
      <c r="E311" s="47">
        <f>Geracao!F1238+Geracao!F1239</f>
        <v>0.969</v>
      </c>
      <c r="F311" s="46">
        <f t="shared" si="1"/>
        <v>4.29796</v>
      </c>
      <c r="G311" s="48">
        <f>Tarifa!$B$23</f>
        <v>0.6813</v>
      </c>
      <c r="H311" s="49">
        <f t="shared" si="2"/>
        <v>2.928200148</v>
      </c>
      <c r="I311" s="50" t="str">
        <f>Tarifa!$C$23</f>
        <v>Fora Ponta</v>
      </c>
      <c r="J311" s="18">
        <f>IF(I311="Ponta",Cadastro_Cargas!$F$16,0)</f>
        <v>0</v>
      </c>
      <c r="K311" s="18">
        <f t="shared" si="3"/>
        <v>4.29796</v>
      </c>
    </row>
    <row r="312" ht="15.0" customHeight="1">
      <c r="A312" s="35" t="s">
        <v>128</v>
      </c>
      <c r="B312" s="45">
        <v>45670.9166666667</v>
      </c>
      <c r="C312" s="35" t="s">
        <v>155</v>
      </c>
      <c r="D312" s="46">
        <f>SUM(Cargas!$F$4342:$F$4348)</f>
        <v>5.096</v>
      </c>
      <c r="E312" s="47">
        <f>Geracao!F1242+Geracao!F1243</f>
        <v>1.04652</v>
      </c>
      <c r="F312" s="46">
        <f t="shared" si="1"/>
        <v>4.04948</v>
      </c>
      <c r="G312" s="48">
        <f>Tarifa!$B$24</f>
        <v>0.6813</v>
      </c>
      <c r="H312" s="49">
        <f t="shared" si="2"/>
        <v>2.758910724</v>
      </c>
      <c r="I312" s="50" t="str">
        <f>Tarifa!$C$24</f>
        <v>Fora Ponta</v>
      </c>
      <c r="J312" s="18">
        <f>IF(I312="Ponta",Cadastro_Cargas!$F$16,0)</f>
        <v>0</v>
      </c>
      <c r="K312" s="18">
        <f t="shared" si="3"/>
        <v>4.04948</v>
      </c>
    </row>
    <row r="313" ht="15.0" customHeight="1">
      <c r="A313" s="35" t="s">
        <v>128</v>
      </c>
      <c r="B313" s="45">
        <v>45670.9583333333</v>
      </c>
      <c r="C313" s="35" t="s">
        <v>156</v>
      </c>
      <c r="D313" s="46">
        <f>SUM(Cargas!$F$4356:$F$4362)</f>
        <v>5.25622</v>
      </c>
      <c r="E313" s="47">
        <f>Geracao!F1246+Geracao!F1247</f>
        <v>1.30815</v>
      </c>
      <c r="F313" s="46">
        <f t="shared" si="1"/>
        <v>3.94807</v>
      </c>
      <c r="G313" s="48">
        <f>Tarifa!$B$25</f>
        <v>0.6813</v>
      </c>
      <c r="H313" s="49">
        <f t="shared" si="2"/>
        <v>2.689820091</v>
      </c>
      <c r="I313" s="50" t="str">
        <f>Tarifa!$C$25</f>
        <v>Fora Ponta</v>
      </c>
      <c r="J313" s="18">
        <f>IF(I313="Ponta",Cadastro_Cargas!$F$16,0)</f>
        <v>0</v>
      </c>
      <c r="K313" s="18">
        <f t="shared" si="3"/>
        <v>3.94807</v>
      </c>
    </row>
    <row r="314" ht="15.0" customHeight="1">
      <c r="A314" s="35" t="s">
        <v>128</v>
      </c>
      <c r="B314" s="45">
        <v>45671.0</v>
      </c>
      <c r="C314" s="35" t="s">
        <v>131</v>
      </c>
      <c r="D314" s="46">
        <f>SUM(Cargas!$F$4370:$F$4376)</f>
        <v>5.1756</v>
      </c>
      <c r="E314" s="47">
        <f>Geracao!F1250+Geracao!F1251</f>
        <v>0.7752</v>
      </c>
      <c r="F314" s="46">
        <f t="shared" si="1"/>
        <v>4.4004</v>
      </c>
      <c r="G314" s="48">
        <f>Tarifa!$B$2</f>
        <v>0.6813</v>
      </c>
      <c r="H314" s="49">
        <f t="shared" si="2"/>
        <v>2.99799252</v>
      </c>
      <c r="I314" s="50" t="str">
        <f>Tarifa!$C$2</f>
        <v>Fora Ponta</v>
      </c>
      <c r="J314" s="18">
        <f>IF(I314="Ponta",Cadastro_Cargas!$F$16,0)</f>
        <v>0</v>
      </c>
      <c r="K314" s="18">
        <f t="shared" si="3"/>
        <v>4.4004</v>
      </c>
    </row>
    <row r="315" ht="15.0" customHeight="1">
      <c r="A315" s="35" t="s">
        <v>128</v>
      </c>
      <c r="B315" s="45">
        <v>45671.0416666667</v>
      </c>
      <c r="C315" s="35" t="s">
        <v>133</v>
      </c>
      <c r="D315" s="46">
        <f>SUM(Cargas!$F$4384:$F$4390)</f>
        <v>4.81764</v>
      </c>
      <c r="E315" s="47">
        <f>Geracao!F1254+Geracao!F1255</f>
        <v>0.89148</v>
      </c>
      <c r="F315" s="46">
        <f t="shared" si="1"/>
        <v>3.92616</v>
      </c>
      <c r="G315" s="48">
        <f>Tarifa!$B$3</f>
        <v>0.6813</v>
      </c>
      <c r="H315" s="49">
        <f t="shared" si="2"/>
        <v>2.674892808</v>
      </c>
      <c r="I315" s="50" t="str">
        <f>Tarifa!$C$3</f>
        <v>Fora Ponta</v>
      </c>
      <c r="J315" s="18">
        <f>IF(I315="Ponta",Cadastro_Cargas!$F$16,0)</f>
        <v>0</v>
      </c>
      <c r="K315" s="18">
        <f t="shared" si="3"/>
        <v>3.92616</v>
      </c>
    </row>
    <row r="316" ht="15.0" customHeight="1">
      <c r="A316" s="35" t="s">
        <v>128</v>
      </c>
      <c r="B316" s="45">
        <v>45671.0833333333</v>
      </c>
      <c r="C316" s="35" t="s">
        <v>134</v>
      </c>
      <c r="D316" s="46">
        <f>SUM(Cargas!$F$4398:$F$4404)</f>
        <v>5.26208</v>
      </c>
      <c r="E316" s="47">
        <f>Geracao!F1258+Geracao!F1259</f>
        <v>0.79458</v>
      </c>
      <c r="F316" s="46">
        <f t="shared" si="1"/>
        <v>4.4675</v>
      </c>
      <c r="G316" s="48">
        <f>Tarifa!$B$4</f>
        <v>0.6813</v>
      </c>
      <c r="H316" s="49">
        <f t="shared" si="2"/>
        <v>3.04370775</v>
      </c>
      <c r="I316" s="50" t="str">
        <f>Tarifa!$C$4</f>
        <v>Fora Ponta</v>
      </c>
      <c r="J316" s="18">
        <f>IF(I316="Ponta",Cadastro_Cargas!$F$16,0)</f>
        <v>0</v>
      </c>
      <c r="K316" s="18">
        <f t="shared" si="3"/>
        <v>4.4675</v>
      </c>
    </row>
    <row r="317" ht="15.0" customHeight="1">
      <c r="A317" s="35" t="s">
        <v>128</v>
      </c>
      <c r="B317" s="45">
        <v>45671.125</v>
      </c>
      <c r="C317" s="35" t="s">
        <v>135</v>
      </c>
      <c r="D317" s="46">
        <f>SUM(Cargas!$F$4412:$F$4418)</f>
        <v>5.14424</v>
      </c>
      <c r="E317" s="47">
        <f>Geracao!F1262+Geracao!F1263</f>
        <v>0.90117</v>
      </c>
      <c r="F317" s="46">
        <f t="shared" si="1"/>
        <v>4.24307</v>
      </c>
      <c r="G317" s="48">
        <f>Tarifa!$B$5</f>
        <v>0.6813</v>
      </c>
      <c r="H317" s="49">
        <f t="shared" si="2"/>
        <v>2.890803591</v>
      </c>
      <c r="I317" s="50" t="str">
        <f>Tarifa!$C$5</f>
        <v>Fora Ponta</v>
      </c>
      <c r="J317" s="18">
        <f>IF(I317="Ponta",Cadastro_Cargas!$F$16,0)</f>
        <v>0</v>
      </c>
      <c r="K317" s="18">
        <f t="shared" si="3"/>
        <v>4.24307</v>
      </c>
    </row>
    <row r="318" ht="15.0" customHeight="1">
      <c r="A318" s="35" t="s">
        <v>128</v>
      </c>
      <c r="B318" s="45">
        <v>45671.1666666667</v>
      </c>
      <c r="C318" s="35" t="s">
        <v>136</v>
      </c>
      <c r="D318" s="46">
        <f>SUM(Cargas!$F$4426:$F$4432)</f>
        <v>5.1928</v>
      </c>
      <c r="E318" s="47">
        <f>Geracao!F1266+Geracao!F1267</f>
        <v>0.8357625</v>
      </c>
      <c r="F318" s="46">
        <f t="shared" si="1"/>
        <v>4.3570375</v>
      </c>
      <c r="G318" s="48">
        <f>Tarifa!$B$6</f>
        <v>0.6813</v>
      </c>
      <c r="H318" s="49">
        <f t="shared" si="2"/>
        <v>2.968449649</v>
      </c>
      <c r="I318" s="50" t="str">
        <f>Tarifa!$C$6</f>
        <v>Fora Ponta</v>
      </c>
      <c r="J318" s="18">
        <f>IF(I318="Ponta",Cadastro_Cargas!$F$16,0)</f>
        <v>0</v>
      </c>
      <c r="K318" s="18">
        <f t="shared" si="3"/>
        <v>4.3570375</v>
      </c>
    </row>
    <row r="319" ht="15.0" customHeight="1">
      <c r="A319" s="35" t="s">
        <v>128</v>
      </c>
      <c r="B319" s="45">
        <v>45671.2083333333</v>
      </c>
      <c r="C319" s="35" t="s">
        <v>137</v>
      </c>
      <c r="D319" s="46">
        <f>SUM(Cargas!$F$4440:$F$4446)</f>
        <v>1.26716</v>
      </c>
      <c r="E319" s="47">
        <f>Geracao!F1270+Geracao!F1271</f>
        <v>0.799425</v>
      </c>
      <c r="F319" s="46">
        <f t="shared" si="1"/>
        <v>0.467735</v>
      </c>
      <c r="G319" s="48">
        <f>Tarifa!$B$7</f>
        <v>0.6813</v>
      </c>
      <c r="H319" s="49">
        <f t="shared" si="2"/>
        <v>0.3186678555</v>
      </c>
      <c r="I319" s="50" t="str">
        <f>Tarifa!$C$7</f>
        <v>Fora Ponta</v>
      </c>
      <c r="J319" s="18">
        <f>IF(I319="Ponta",Cadastro_Cargas!$F$16,0)</f>
        <v>0</v>
      </c>
      <c r="K319" s="18">
        <f t="shared" si="3"/>
        <v>0.467735</v>
      </c>
    </row>
    <row r="320" ht="15.0" customHeight="1">
      <c r="A320" s="35" t="s">
        <v>128</v>
      </c>
      <c r="B320" s="45">
        <v>45671.25</v>
      </c>
      <c r="C320" s="35" t="s">
        <v>138</v>
      </c>
      <c r="D320" s="46">
        <f>SUM(Cargas!$F$4454:$F$4460)</f>
        <v>1.2128</v>
      </c>
      <c r="E320" s="47">
        <f>Geracao!F1274+Geracao!F1275</f>
        <v>2.978940909</v>
      </c>
      <c r="F320" s="46">
        <f t="shared" si="1"/>
        <v>-1.766140909</v>
      </c>
      <c r="G320" s="48">
        <f>Tarifa!$B$8</f>
        <v>0.6813</v>
      </c>
      <c r="H320" s="49">
        <f t="shared" si="2"/>
        <v>0</v>
      </c>
      <c r="I320" s="50" t="str">
        <f>Tarifa!$C$8</f>
        <v>Fora Ponta</v>
      </c>
      <c r="J320" s="18">
        <f>IF(I320="Ponta",Cadastro_Cargas!$F$16,0)</f>
        <v>0</v>
      </c>
      <c r="K320" s="18">
        <f t="shared" si="3"/>
        <v>0</v>
      </c>
    </row>
    <row r="321" ht="15.0" customHeight="1">
      <c r="A321" s="35" t="s">
        <v>128</v>
      </c>
      <c r="B321" s="45">
        <v>45671.2916666667</v>
      </c>
      <c r="C321" s="35" t="s">
        <v>139</v>
      </c>
      <c r="D321" s="46">
        <f>SUM(Cargas!$F$4468:$F$4474)</f>
        <v>1.2468</v>
      </c>
      <c r="E321" s="47">
        <f>Geracao!F1278+Geracao!F1279</f>
        <v>3.950216591</v>
      </c>
      <c r="F321" s="46">
        <f t="shared" si="1"/>
        <v>-2.703416591</v>
      </c>
      <c r="G321" s="48">
        <f>Tarifa!$B$9</f>
        <v>0.6813</v>
      </c>
      <c r="H321" s="49">
        <f t="shared" si="2"/>
        <v>0</v>
      </c>
      <c r="I321" s="50" t="str">
        <f>Tarifa!$C$9</f>
        <v>Fora Ponta</v>
      </c>
      <c r="J321" s="18">
        <f>IF(I321="Ponta",Cadastro_Cargas!$F$16,0)</f>
        <v>0</v>
      </c>
      <c r="K321" s="18">
        <f t="shared" si="3"/>
        <v>0</v>
      </c>
    </row>
    <row r="322" ht="15.0" customHeight="1">
      <c r="A322" s="35" t="s">
        <v>128</v>
      </c>
      <c r="B322" s="45">
        <v>45671.3333333333</v>
      </c>
      <c r="C322" s="35" t="s">
        <v>140</v>
      </c>
      <c r="D322" s="46">
        <f>SUM(Cargas!$F$4482:$F$4488)</f>
        <v>1.7384</v>
      </c>
      <c r="E322" s="47">
        <f>Geracao!F1282+Geracao!F1283</f>
        <v>3.515120909</v>
      </c>
      <c r="F322" s="46">
        <f t="shared" si="1"/>
        <v>-1.776720909</v>
      </c>
      <c r="G322" s="48">
        <f>Tarifa!$B$10</f>
        <v>0.6813</v>
      </c>
      <c r="H322" s="49">
        <f t="shared" si="2"/>
        <v>0</v>
      </c>
      <c r="I322" s="50" t="str">
        <f>Tarifa!$C$10</f>
        <v>Fora Ponta</v>
      </c>
      <c r="J322" s="18">
        <f>IF(I322="Ponta",Cadastro_Cargas!$F$16,0)</f>
        <v>0</v>
      </c>
      <c r="K322" s="18">
        <f t="shared" si="3"/>
        <v>0</v>
      </c>
    </row>
    <row r="323" ht="15.0" customHeight="1">
      <c r="A323" s="35" t="s">
        <v>128</v>
      </c>
      <c r="B323" s="45">
        <v>45671.375</v>
      </c>
      <c r="C323" s="35" t="s">
        <v>141</v>
      </c>
      <c r="D323" s="46">
        <f>SUM(Cargas!$F$4496:$F$4502)</f>
        <v>2.4849</v>
      </c>
      <c r="E323" s="47">
        <f>Geracao!F1286+Geracao!F1287</f>
        <v>4.871574091</v>
      </c>
      <c r="F323" s="46">
        <f t="shared" si="1"/>
        <v>-2.386674091</v>
      </c>
      <c r="G323" s="48">
        <f>Tarifa!$B$11</f>
        <v>0.6813</v>
      </c>
      <c r="H323" s="49">
        <f t="shared" si="2"/>
        <v>0</v>
      </c>
      <c r="I323" s="50" t="str">
        <f>Tarifa!$C$11</f>
        <v>Fora Ponta</v>
      </c>
      <c r="J323" s="18">
        <f>IF(I323="Ponta",Cadastro_Cargas!$F$16,0)</f>
        <v>0</v>
      </c>
      <c r="K323" s="18">
        <f t="shared" si="3"/>
        <v>0</v>
      </c>
    </row>
    <row r="324" ht="15.0" customHeight="1">
      <c r="A324" s="35" t="s">
        <v>128</v>
      </c>
      <c r="B324" s="45">
        <v>45671.4166666667</v>
      </c>
      <c r="C324" s="35" t="s">
        <v>142</v>
      </c>
      <c r="D324" s="46">
        <f>SUM(Cargas!$F$4510:$F$4516)</f>
        <v>2.45082</v>
      </c>
      <c r="E324" s="47">
        <f>Geracao!F1290+Geracao!F1291</f>
        <v>7.635940227</v>
      </c>
      <c r="F324" s="46">
        <f t="shared" si="1"/>
        <v>-5.185120227</v>
      </c>
      <c r="G324" s="48">
        <f>Tarifa!$B$12</f>
        <v>0.6813</v>
      </c>
      <c r="H324" s="49">
        <f t="shared" si="2"/>
        <v>0</v>
      </c>
      <c r="I324" s="50" t="str">
        <f>Tarifa!$C$12</f>
        <v>Fora Ponta</v>
      </c>
      <c r="J324" s="18">
        <f>IF(I324="Ponta",Cadastro_Cargas!$F$16,0)</f>
        <v>0</v>
      </c>
      <c r="K324" s="18">
        <f t="shared" si="3"/>
        <v>0</v>
      </c>
    </row>
    <row r="325" ht="15.0" customHeight="1">
      <c r="A325" s="35" t="s">
        <v>128</v>
      </c>
      <c r="B325" s="45">
        <v>45671.4583333333</v>
      </c>
      <c r="C325" s="35" t="s">
        <v>143</v>
      </c>
      <c r="D325" s="46">
        <f>SUM(Cargas!$F$4524:$F$4530)</f>
        <v>2.271</v>
      </c>
      <c r="E325" s="47">
        <f>Geracao!F1294+Geracao!F1295</f>
        <v>5.407166818</v>
      </c>
      <c r="F325" s="46">
        <f t="shared" si="1"/>
        <v>-3.136166818</v>
      </c>
      <c r="G325" s="48">
        <f>Tarifa!$B$13</f>
        <v>0.6813</v>
      </c>
      <c r="H325" s="49">
        <f t="shared" si="2"/>
        <v>0</v>
      </c>
      <c r="I325" s="50" t="str">
        <f>Tarifa!$C$13</f>
        <v>Fora Ponta</v>
      </c>
      <c r="J325" s="18">
        <f>IF(I325="Ponta",Cadastro_Cargas!$F$16,0)</f>
        <v>0</v>
      </c>
      <c r="K325" s="18">
        <f t="shared" si="3"/>
        <v>0</v>
      </c>
    </row>
    <row r="326" ht="15.0" customHeight="1">
      <c r="A326" s="35" t="s">
        <v>128</v>
      </c>
      <c r="B326" s="45">
        <v>45671.5</v>
      </c>
      <c r="C326" s="35" t="s">
        <v>144</v>
      </c>
      <c r="D326" s="46">
        <f>SUM(Cargas!$F$4538:$F$4544)</f>
        <v>2.3518</v>
      </c>
      <c r="E326" s="47">
        <f>Geracao!F1298+Geracao!F1299</f>
        <v>5.608748182</v>
      </c>
      <c r="F326" s="46">
        <f t="shared" si="1"/>
        <v>-3.256948182</v>
      </c>
      <c r="G326" s="48">
        <f>Tarifa!$B$14</f>
        <v>0.6813</v>
      </c>
      <c r="H326" s="49">
        <f t="shared" si="2"/>
        <v>0</v>
      </c>
      <c r="I326" s="50" t="str">
        <f>Tarifa!$C$14</f>
        <v>Fora Ponta</v>
      </c>
      <c r="J326" s="18">
        <f>IF(I326="Ponta",Cadastro_Cargas!$F$16,0)</f>
        <v>0</v>
      </c>
      <c r="K326" s="18">
        <f t="shared" si="3"/>
        <v>0</v>
      </c>
    </row>
    <row r="327" ht="15.0" customHeight="1">
      <c r="A327" s="35" t="s">
        <v>128</v>
      </c>
      <c r="B327" s="45">
        <v>45671.5416666667</v>
      </c>
      <c r="C327" s="35" t="s">
        <v>145</v>
      </c>
      <c r="D327" s="46">
        <f>SUM(Cargas!$F$4552:$F$4558)</f>
        <v>2.562</v>
      </c>
      <c r="E327" s="47">
        <f>Geracao!F1302+Geracao!F1303</f>
        <v>8.509288182</v>
      </c>
      <c r="F327" s="46">
        <f t="shared" si="1"/>
        <v>-5.947288182</v>
      </c>
      <c r="G327" s="48">
        <f>Tarifa!$B$15</f>
        <v>0.6813</v>
      </c>
      <c r="H327" s="49">
        <f t="shared" si="2"/>
        <v>0</v>
      </c>
      <c r="I327" s="50" t="str">
        <f>Tarifa!$C$15</f>
        <v>Fora Ponta</v>
      </c>
      <c r="J327" s="18">
        <f>IF(I327="Ponta",Cadastro_Cargas!$F$16,0)</f>
        <v>0</v>
      </c>
      <c r="K327" s="18">
        <f t="shared" si="3"/>
        <v>0</v>
      </c>
    </row>
    <row r="328" ht="15.0" customHeight="1">
      <c r="A328" s="35" t="s">
        <v>128</v>
      </c>
      <c r="B328" s="45">
        <v>45671.5833333333</v>
      </c>
      <c r="C328" s="35" t="s">
        <v>146</v>
      </c>
      <c r="D328" s="46">
        <f>SUM(Cargas!$F$4566:$F$4572)</f>
        <v>2.3922</v>
      </c>
      <c r="E328" s="47">
        <f>Geracao!F1306+Geracao!F1307</f>
        <v>7.7721875</v>
      </c>
      <c r="F328" s="46">
        <f t="shared" si="1"/>
        <v>-5.3799875</v>
      </c>
      <c r="G328" s="48">
        <f>Tarifa!$B$16</f>
        <v>0.6813</v>
      </c>
      <c r="H328" s="49">
        <f t="shared" si="2"/>
        <v>0</v>
      </c>
      <c r="I328" s="50" t="str">
        <f>Tarifa!$C$16</f>
        <v>Fora Ponta</v>
      </c>
      <c r="J328" s="18">
        <f>IF(I328="Ponta",Cadastro_Cargas!$F$16,0)</f>
        <v>0</v>
      </c>
      <c r="K328" s="18">
        <f t="shared" si="3"/>
        <v>0</v>
      </c>
    </row>
    <row r="329" ht="15.0" customHeight="1">
      <c r="A329" s="35" t="s">
        <v>128</v>
      </c>
      <c r="B329" s="45">
        <v>45671.625</v>
      </c>
      <c r="C329" s="35" t="s">
        <v>147</v>
      </c>
      <c r="D329" s="46">
        <f>SUM(Cargas!$F$4580:$F$4586)</f>
        <v>2.574</v>
      </c>
      <c r="E329" s="47">
        <f>Geracao!F1310+Geracao!F1311</f>
        <v>3.908740455</v>
      </c>
      <c r="F329" s="46">
        <f t="shared" si="1"/>
        <v>-1.334740455</v>
      </c>
      <c r="G329" s="48">
        <f>Tarifa!$B$17</f>
        <v>0.6813</v>
      </c>
      <c r="H329" s="49">
        <f t="shared" si="2"/>
        <v>0</v>
      </c>
      <c r="I329" s="50" t="str">
        <f>Tarifa!$C$17</f>
        <v>Fora Ponta</v>
      </c>
      <c r="J329" s="18">
        <f>IF(I329="Ponta",Cadastro_Cargas!$F$16,0)</f>
        <v>0</v>
      </c>
      <c r="K329" s="18">
        <f t="shared" si="3"/>
        <v>0</v>
      </c>
    </row>
    <row r="330" ht="15.0" customHeight="1">
      <c r="A330" s="35" t="s">
        <v>128</v>
      </c>
      <c r="B330" s="45">
        <v>45671.6666666667</v>
      </c>
      <c r="C330" s="35" t="s">
        <v>148</v>
      </c>
      <c r="D330" s="46">
        <f>SUM(Cargas!$F$4594:$F$4600)</f>
        <v>2.4803</v>
      </c>
      <c r="E330" s="47">
        <f>Geracao!F1314+Geracao!F1315</f>
        <v>5.690599318</v>
      </c>
      <c r="F330" s="46">
        <f t="shared" si="1"/>
        <v>-3.210299318</v>
      </c>
      <c r="G330" s="48">
        <f>Tarifa!$B$18</f>
        <v>0.6813</v>
      </c>
      <c r="H330" s="49">
        <f t="shared" si="2"/>
        <v>0</v>
      </c>
      <c r="I330" s="50" t="str">
        <f>Tarifa!$C$18</f>
        <v>Fora Ponta</v>
      </c>
      <c r="J330" s="18">
        <f>IF(I330="Ponta",Cadastro_Cargas!$F$16,0)</f>
        <v>0</v>
      </c>
      <c r="K330" s="18">
        <f t="shared" si="3"/>
        <v>0</v>
      </c>
    </row>
    <row r="331" ht="15.0" customHeight="1">
      <c r="A331" s="35" t="s">
        <v>128</v>
      </c>
      <c r="B331" s="45">
        <v>45671.7083333333</v>
      </c>
      <c r="C331" s="35" t="s">
        <v>149</v>
      </c>
      <c r="D331" s="46">
        <f>SUM(Cargas!$F$4608:$F$4614)</f>
        <v>1.232</v>
      </c>
      <c r="E331" s="47">
        <f>Geracao!F1318+Geracao!F1319</f>
        <v>1.895275909</v>
      </c>
      <c r="F331" s="46">
        <f t="shared" si="1"/>
        <v>-0.6632759091</v>
      </c>
      <c r="G331" s="48">
        <f>Tarifa!$B$19</f>
        <v>0.6813</v>
      </c>
      <c r="H331" s="49">
        <f t="shared" si="2"/>
        <v>0</v>
      </c>
      <c r="I331" s="50" t="str">
        <f>Tarifa!$C$19</f>
        <v>Fora Ponta</v>
      </c>
      <c r="J331" s="18">
        <f>IF(I331="Ponta",Cadastro_Cargas!$F$16,0)</f>
        <v>0</v>
      </c>
      <c r="K331" s="18">
        <f t="shared" si="3"/>
        <v>0</v>
      </c>
    </row>
    <row r="332" ht="15.0" customHeight="1">
      <c r="A332" s="51" t="s">
        <v>128</v>
      </c>
      <c r="B332" s="52">
        <v>45671.75</v>
      </c>
      <c r="C332" s="51" t="s">
        <v>150</v>
      </c>
      <c r="D332" s="53">
        <f>SUM(Cargas!$F$4622:$F$4628)</f>
        <v>1.336</v>
      </c>
      <c r="E332" s="54">
        <f>Geracao!F1322+Geracao!F1323</f>
        <v>2.420444545</v>
      </c>
      <c r="F332" s="53">
        <f t="shared" si="1"/>
        <v>-1.084444545</v>
      </c>
      <c r="G332" s="55">
        <f>Tarifa!$B$20</f>
        <v>1.1039</v>
      </c>
      <c r="H332" s="56">
        <f t="shared" si="2"/>
        <v>0</v>
      </c>
      <c r="I332" s="57" t="str">
        <f>Tarifa!$C$20</f>
        <v>Ponta</v>
      </c>
      <c r="J332" s="58">
        <f>IF(I332="Ponta",Cadastro_Cargas!$F$16,0)</f>
        <v>0.875</v>
      </c>
      <c r="K332" s="18">
        <f t="shared" si="3"/>
        <v>0</v>
      </c>
    </row>
    <row r="333" ht="15.0" customHeight="1">
      <c r="A333" s="51" t="s">
        <v>128</v>
      </c>
      <c r="B333" s="52">
        <v>45671.7916666667</v>
      </c>
      <c r="C333" s="51" t="s">
        <v>152</v>
      </c>
      <c r="D333" s="53">
        <f>SUM(Cargas!$F$4636:$F$4642)</f>
        <v>1.316</v>
      </c>
      <c r="E333" s="54">
        <f>Geracao!F1326+Geracao!F1327</f>
        <v>0.7437075</v>
      </c>
      <c r="F333" s="53">
        <f t="shared" si="1"/>
        <v>0.5722925</v>
      </c>
      <c r="G333" s="55">
        <f>Tarifa!$B$21</f>
        <v>1.1039</v>
      </c>
      <c r="H333" s="56">
        <f t="shared" si="2"/>
        <v>0</v>
      </c>
      <c r="I333" s="57" t="str">
        <f>Tarifa!$C$21</f>
        <v>Ponta</v>
      </c>
      <c r="J333" s="58">
        <f>IF(I333="Ponta",Cadastro_Cargas!$F$16,0)</f>
        <v>0.875</v>
      </c>
      <c r="K333" s="18">
        <f t="shared" si="3"/>
        <v>0</v>
      </c>
    </row>
    <row r="334" ht="15.0" customHeight="1">
      <c r="A334" s="51" t="s">
        <v>128</v>
      </c>
      <c r="B334" s="52">
        <v>45671.8333333333</v>
      </c>
      <c r="C334" s="51" t="s">
        <v>153</v>
      </c>
      <c r="D334" s="53">
        <f>SUM(Cargas!$F$4650:$F$4656)</f>
        <v>5.08288</v>
      </c>
      <c r="E334" s="54">
        <f>Geracao!F1330+Geracao!F1331</f>
        <v>0.9811125</v>
      </c>
      <c r="F334" s="53">
        <f t="shared" si="1"/>
        <v>4.1017675</v>
      </c>
      <c r="G334" s="55">
        <f>Tarifa!$B$22</f>
        <v>1.1039</v>
      </c>
      <c r="H334" s="56">
        <f t="shared" si="2"/>
        <v>3.562028643</v>
      </c>
      <c r="I334" s="57" t="str">
        <f>Tarifa!$C$22</f>
        <v>Ponta</v>
      </c>
      <c r="J334" s="58">
        <f>IF(I334="Ponta",Cadastro_Cargas!$F$16,0)</f>
        <v>0.875</v>
      </c>
      <c r="K334" s="18">
        <f t="shared" si="3"/>
        <v>3.2267675</v>
      </c>
    </row>
    <row r="335" ht="15.0" customHeight="1">
      <c r="A335" s="35" t="s">
        <v>128</v>
      </c>
      <c r="B335" s="45">
        <v>45671.875</v>
      </c>
      <c r="C335" s="35" t="s">
        <v>154</v>
      </c>
      <c r="D335" s="46">
        <f>SUM(Cargas!$F$4664:$F$4670)</f>
        <v>5.24066</v>
      </c>
      <c r="E335" s="47">
        <f>Geracao!F1334+Geracao!F1335</f>
        <v>1.0973925</v>
      </c>
      <c r="F335" s="46">
        <f t="shared" si="1"/>
        <v>4.1432675</v>
      </c>
      <c r="G335" s="48">
        <f>Tarifa!$B$23</f>
        <v>0.6813</v>
      </c>
      <c r="H335" s="49">
        <f t="shared" si="2"/>
        <v>2.822808148</v>
      </c>
      <c r="I335" s="50" t="str">
        <f>Tarifa!$C$23</f>
        <v>Fora Ponta</v>
      </c>
      <c r="J335" s="18">
        <f>IF(I335="Ponta",Cadastro_Cargas!$F$16,0)</f>
        <v>0</v>
      </c>
      <c r="K335" s="18">
        <f t="shared" si="3"/>
        <v>4.1432675</v>
      </c>
    </row>
    <row r="336" ht="15.0" customHeight="1">
      <c r="A336" s="35" t="s">
        <v>128</v>
      </c>
      <c r="B336" s="45">
        <v>45671.9166666667</v>
      </c>
      <c r="C336" s="35" t="s">
        <v>155</v>
      </c>
      <c r="D336" s="46">
        <f>SUM(Cargas!$F$4678:$F$4684)</f>
        <v>5.26792</v>
      </c>
      <c r="E336" s="47">
        <f>Geracao!F1338+Geracao!F1339</f>
        <v>1.2378975</v>
      </c>
      <c r="F336" s="46">
        <f t="shared" si="1"/>
        <v>4.0300225</v>
      </c>
      <c r="G336" s="48">
        <f>Tarifa!$B$24</f>
        <v>0.6813</v>
      </c>
      <c r="H336" s="49">
        <f t="shared" si="2"/>
        <v>2.745654329</v>
      </c>
      <c r="I336" s="50" t="str">
        <f>Tarifa!$C$24</f>
        <v>Fora Ponta</v>
      </c>
      <c r="J336" s="18">
        <f>IF(I336="Ponta",Cadastro_Cargas!$F$16,0)</f>
        <v>0</v>
      </c>
      <c r="K336" s="18">
        <f t="shared" si="3"/>
        <v>4.0300225</v>
      </c>
    </row>
    <row r="337" ht="15.0" customHeight="1">
      <c r="A337" s="35" t="s">
        <v>128</v>
      </c>
      <c r="B337" s="45">
        <v>45671.9583333333</v>
      </c>
      <c r="C337" s="35" t="s">
        <v>156</v>
      </c>
      <c r="D337" s="46">
        <f>SUM(Cargas!$F$4692:$F$4698)</f>
        <v>4.92926</v>
      </c>
      <c r="E337" s="47">
        <f>Geracao!F1342+Geracao!F1343</f>
        <v>0.85272</v>
      </c>
      <c r="F337" s="46">
        <f t="shared" si="1"/>
        <v>4.07654</v>
      </c>
      <c r="G337" s="48">
        <f>Tarifa!$B$25</f>
        <v>0.6813</v>
      </c>
      <c r="H337" s="49">
        <f t="shared" si="2"/>
        <v>2.777346702</v>
      </c>
      <c r="I337" s="50" t="str">
        <f>Tarifa!$C$25</f>
        <v>Fora Ponta</v>
      </c>
      <c r="J337" s="18">
        <f>IF(I337="Ponta",Cadastro_Cargas!$F$16,0)</f>
        <v>0</v>
      </c>
      <c r="K337" s="18">
        <f t="shared" si="3"/>
        <v>4.07654</v>
      </c>
    </row>
    <row r="338" ht="15.0" customHeight="1">
      <c r="A338" s="35" t="s">
        <v>128</v>
      </c>
      <c r="B338" s="45">
        <v>45672.0</v>
      </c>
      <c r="C338" s="35" t="s">
        <v>131</v>
      </c>
      <c r="D338" s="46">
        <f>SUM(Cargas!$F$4706:$F$4712)</f>
        <v>5.21354</v>
      </c>
      <c r="E338" s="47">
        <f>Geracao!F1346+Geracao!F1347</f>
        <v>1.1264625</v>
      </c>
      <c r="F338" s="46">
        <f t="shared" si="1"/>
        <v>4.0870775</v>
      </c>
      <c r="G338" s="48">
        <f>Tarifa!$B$2</f>
        <v>0.6813</v>
      </c>
      <c r="H338" s="49">
        <f t="shared" si="2"/>
        <v>2.784525901</v>
      </c>
      <c r="I338" s="50" t="str">
        <f>Tarifa!$C$2</f>
        <v>Fora Ponta</v>
      </c>
      <c r="J338" s="18">
        <f>IF(I338="Ponta",Cadastro_Cargas!$F$16,0)</f>
        <v>0</v>
      </c>
      <c r="K338" s="18">
        <f t="shared" si="3"/>
        <v>4.0870775</v>
      </c>
    </row>
    <row r="339" ht="15.0" customHeight="1">
      <c r="A339" s="35" t="s">
        <v>128</v>
      </c>
      <c r="B339" s="45">
        <v>45672.0416666667</v>
      </c>
      <c r="C339" s="35" t="s">
        <v>133</v>
      </c>
      <c r="D339" s="46">
        <f>SUM(Cargas!$F$4720:$F$4726)</f>
        <v>5.2397</v>
      </c>
      <c r="E339" s="47">
        <f>Geracao!F1350+Geracao!F1351</f>
        <v>1.07559</v>
      </c>
      <c r="F339" s="46">
        <f t="shared" si="1"/>
        <v>4.16411</v>
      </c>
      <c r="G339" s="48">
        <f>Tarifa!$B$3</f>
        <v>0.6813</v>
      </c>
      <c r="H339" s="49">
        <f t="shared" si="2"/>
        <v>2.837008143</v>
      </c>
      <c r="I339" s="50" t="str">
        <f>Tarifa!$C$3</f>
        <v>Fora Ponta</v>
      </c>
      <c r="J339" s="18">
        <f>IF(I339="Ponta",Cadastro_Cargas!$F$16,0)</f>
        <v>0</v>
      </c>
      <c r="K339" s="18">
        <f t="shared" si="3"/>
        <v>4.16411</v>
      </c>
    </row>
    <row r="340" ht="15.0" customHeight="1">
      <c r="A340" s="35" t="s">
        <v>128</v>
      </c>
      <c r="B340" s="45">
        <v>45672.0833333333</v>
      </c>
      <c r="C340" s="35" t="s">
        <v>134</v>
      </c>
      <c r="D340" s="46">
        <f>SUM(Cargas!$F$4734:$F$4740)</f>
        <v>5.16764</v>
      </c>
      <c r="E340" s="47">
        <f>Geracao!F1354+Geracao!F1355</f>
        <v>1.138575</v>
      </c>
      <c r="F340" s="46">
        <f t="shared" si="1"/>
        <v>4.029065</v>
      </c>
      <c r="G340" s="48">
        <f>Tarifa!$B$4</f>
        <v>0.6813</v>
      </c>
      <c r="H340" s="49">
        <f t="shared" si="2"/>
        <v>2.745001985</v>
      </c>
      <c r="I340" s="50" t="str">
        <f>Tarifa!$C$4</f>
        <v>Fora Ponta</v>
      </c>
      <c r="J340" s="18">
        <f>IF(I340="Ponta",Cadastro_Cargas!$F$16,0)</f>
        <v>0</v>
      </c>
      <c r="K340" s="18">
        <f t="shared" si="3"/>
        <v>4.029065</v>
      </c>
    </row>
    <row r="341" ht="15.0" customHeight="1">
      <c r="A341" s="35" t="s">
        <v>128</v>
      </c>
      <c r="B341" s="45">
        <v>45672.125</v>
      </c>
      <c r="C341" s="35" t="s">
        <v>135</v>
      </c>
      <c r="D341" s="46">
        <f>SUM(Cargas!$F$4748:$F$4754)</f>
        <v>5.2931</v>
      </c>
      <c r="E341" s="47">
        <f>Geracao!F1358+Geracao!F1359</f>
        <v>0.7582425</v>
      </c>
      <c r="F341" s="46">
        <f t="shared" si="1"/>
        <v>4.5348575</v>
      </c>
      <c r="G341" s="48">
        <f>Tarifa!$B$5</f>
        <v>0.6813</v>
      </c>
      <c r="H341" s="49">
        <f t="shared" si="2"/>
        <v>3.089598415</v>
      </c>
      <c r="I341" s="50" t="str">
        <f>Tarifa!$C$5</f>
        <v>Fora Ponta</v>
      </c>
      <c r="J341" s="18">
        <f>IF(I341="Ponta",Cadastro_Cargas!$F$16,0)</f>
        <v>0</v>
      </c>
      <c r="K341" s="18">
        <f t="shared" si="3"/>
        <v>4.5348575</v>
      </c>
    </row>
    <row r="342" ht="15.0" customHeight="1">
      <c r="A342" s="35" t="s">
        <v>128</v>
      </c>
      <c r="B342" s="45">
        <v>45672.1666666667</v>
      </c>
      <c r="C342" s="35" t="s">
        <v>136</v>
      </c>
      <c r="D342" s="46">
        <f>SUM(Cargas!$F$4762:$F$4768)</f>
        <v>4.94506</v>
      </c>
      <c r="E342" s="47">
        <f>Geracao!F1362+Geracao!F1363</f>
        <v>0.8212275</v>
      </c>
      <c r="F342" s="46">
        <f t="shared" si="1"/>
        <v>4.1238325</v>
      </c>
      <c r="G342" s="48">
        <f>Tarifa!$B$6</f>
        <v>0.6813</v>
      </c>
      <c r="H342" s="49">
        <f t="shared" si="2"/>
        <v>2.809567082</v>
      </c>
      <c r="I342" s="50" t="str">
        <f>Tarifa!$C$6</f>
        <v>Fora Ponta</v>
      </c>
      <c r="J342" s="18">
        <f>IF(I342="Ponta",Cadastro_Cargas!$F$16,0)</f>
        <v>0</v>
      </c>
      <c r="K342" s="18">
        <f t="shared" si="3"/>
        <v>4.1238325</v>
      </c>
    </row>
    <row r="343" ht="15.0" customHeight="1">
      <c r="A343" s="35" t="s">
        <v>128</v>
      </c>
      <c r="B343" s="45">
        <v>45672.2083333333</v>
      </c>
      <c r="C343" s="35" t="s">
        <v>137</v>
      </c>
      <c r="D343" s="46">
        <f>SUM(Cargas!$F$4776:$F$4782)</f>
        <v>1.2634</v>
      </c>
      <c r="E343" s="47">
        <f>Geracao!F1366+Geracao!F1367</f>
        <v>0.8721</v>
      </c>
      <c r="F343" s="46">
        <f t="shared" si="1"/>
        <v>0.3913</v>
      </c>
      <c r="G343" s="48">
        <f>Tarifa!$B$7</f>
        <v>0.6813</v>
      </c>
      <c r="H343" s="49">
        <f t="shared" si="2"/>
        <v>0.26659269</v>
      </c>
      <c r="I343" s="50" t="str">
        <f>Tarifa!$C$7</f>
        <v>Fora Ponta</v>
      </c>
      <c r="J343" s="18">
        <f>IF(I343="Ponta",Cadastro_Cargas!$F$16,0)</f>
        <v>0</v>
      </c>
      <c r="K343" s="18">
        <f t="shared" si="3"/>
        <v>0.3913</v>
      </c>
    </row>
    <row r="344" ht="15.0" customHeight="1">
      <c r="A344" s="35" t="s">
        <v>128</v>
      </c>
      <c r="B344" s="45">
        <v>45672.25</v>
      </c>
      <c r="C344" s="35" t="s">
        <v>138</v>
      </c>
      <c r="D344" s="46">
        <f>SUM(Cargas!$F$4790:$F$4796)</f>
        <v>1.1988</v>
      </c>
      <c r="E344" s="47">
        <f>Geracao!F1370+Geracao!F1371</f>
        <v>1.827959773</v>
      </c>
      <c r="F344" s="46">
        <f t="shared" si="1"/>
        <v>-0.6291597727</v>
      </c>
      <c r="G344" s="48">
        <f>Tarifa!$B$8</f>
        <v>0.6813</v>
      </c>
      <c r="H344" s="49">
        <f t="shared" si="2"/>
        <v>0</v>
      </c>
      <c r="I344" s="50" t="str">
        <f>Tarifa!$C$8</f>
        <v>Fora Ponta</v>
      </c>
      <c r="J344" s="18">
        <f>IF(I344="Ponta",Cadastro_Cargas!$F$16,0)</f>
        <v>0</v>
      </c>
      <c r="K344" s="18">
        <f t="shared" si="3"/>
        <v>0</v>
      </c>
    </row>
    <row r="345" ht="15.0" customHeight="1">
      <c r="A345" s="35" t="s">
        <v>128</v>
      </c>
      <c r="B345" s="45">
        <v>45672.2916666667</v>
      </c>
      <c r="C345" s="35" t="s">
        <v>139</v>
      </c>
      <c r="D345" s="46">
        <f>SUM(Cargas!$F$4804:$F$4810)</f>
        <v>1.236</v>
      </c>
      <c r="E345" s="47">
        <f>Geracao!F1374+Geracao!F1375</f>
        <v>4.134767045</v>
      </c>
      <c r="F345" s="46">
        <f t="shared" si="1"/>
        <v>-2.898767045</v>
      </c>
      <c r="G345" s="48">
        <f>Tarifa!$B$9</f>
        <v>0.6813</v>
      </c>
      <c r="H345" s="49">
        <f t="shared" si="2"/>
        <v>0</v>
      </c>
      <c r="I345" s="50" t="str">
        <f>Tarifa!$C$9</f>
        <v>Fora Ponta</v>
      </c>
      <c r="J345" s="18">
        <f>IF(I345="Ponta",Cadastro_Cargas!$F$16,0)</f>
        <v>0</v>
      </c>
      <c r="K345" s="18">
        <f t="shared" si="3"/>
        <v>0</v>
      </c>
    </row>
    <row r="346" ht="15.0" customHeight="1">
      <c r="A346" s="35" t="s">
        <v>128</v>
      </c>
      <c r="B346" s="45">
        <v>45672.3333333333</v>
      </c>
      <c r="C346" s="35" t="s">
        <v>140</v>
      </c>
      <c r="D346" s="46">
        <f>SUM(Cargas!$F$4818:$F$4824)</f>
        <v>1.4868</v>
      </c>
      <c r="E346" s="47">
        <f>Geracao!F1378+Geracao!F1379</f>
        <v>3.404787045</v>
      </c>
      <c r="F346" s="46">
        <f t="shared" si="1"/>
        <v>-1.917987045</v>
      </c>
      <c r="G346" s="48">
        <f>Tarifa!$B$10</f>
        <v>0.6813</v>
      </c>
      <c r="H346" s="49">
        <f t="shared" si="2"/>
        <v>0</v>
      </c>
      <c r="I346" s="50" t="str">
        <f>Tarifa!$C$10</f>
        <v>Fora Ponta</v>
      </c>
      <c r="J346" s="18">
        <f>IF(I346="Ponta",Cadastro_Cargas!$F$16,0)</f>
        <v>0</v>
      </c>
      <c r="K346" s="18">
        <f t="shared" si="3"/>
        <v>0</v>
      </c>
    </row>
    <row r="347" ht="15.0" customHeight="1">
      <c r="A347" s="35" t="s">
        <v>128</v>
      </c>
      <c r="B347" s="45">
        <v>45672.375</v>
      </c>
      <c r="C347" s="35" t="s">
        <v>141</v>
      </c>
      <c r="D347" s="46">
        <f>SUM(Cargas!$F$4832:$F$4838)</f>
        <v>2.36184</v>
      </c>
      <c r="E347" s="47">
        <f>Geracao!F1382+Geracao!F1383</f>
        <v>6.576793864</v>
      </c>
      <c r="F347" s="46">
        <f t="shared" si="1"/>
        <v>-4.214953864</v>
      </c>
      <c r="G347" s="48">
        <f>Tarifa!$B$11</f>
        <v>0.6813</v>
      </c>
      <c r="H347" s="49">
        <f t="shared" si="2"/>
        <v>0</v>
      </c>
      <c r="I347" s="50" t="str">
        <f>Tarifa!$C$11</f>
        <v>Fora Ponta</v>
      </c>
      <c r="J347" s="18">
        <f>IF(I347="Ponta",Cadastro_Cargas!$F$16,0)</f>
        <v>0</v>
      </c>
      <c r="K347" s="18">
        <f t="shared" si="3"/>
        <v>0</v>
      </c>
    </row>
    <row r="348" ht="15.0" customHeight="1">
      <c r="A348" s="35" t="s">
        <v>128</v>
      </c>
      <c r="B348" s="45">
        <v>45672.4166666667</v>
      </c>
      <c r="C348" s="35" t="s">
        <v>142</v>
      </c>
      <c r="D348" s="46">
        <f>SUM(Cargas!$F$4846:$F$4852)</f>
        <v>2.1573</v>
      </c>
      <c r="E348" s="47">
        <f>Geracao!F1386+Geracao!F1387</f>
        <v>7.581250455</v>
      </c>
      <c r="F348" s="46">
        <f t="shared" si="1"/>
        <v>-5.423950455</v>
      </c>
      <c r="G348" s="48">
        <f>Tarifa!$B$12</f>
        <v>0.6813</v>
      </c>
      <c r="H348" s="49">
        <f t="shared" si="2"/>
        <v>0</v>
      </c>
      <c r="I348" s="50" t="str">
        <f>Tarifa!$C$12</f>
        <v>Fora Ponta</v>
      </c>
      <c r="J348" s="18">
        <f>IF(I348="Ponta",Cadastro_Cargas!$F$16,0)</f>
        <v>0</v>
      </c>
      <c r="K348" s="18">
        <f t="shared" si="3"/>
        <v>0</v>
      </c>
    </row>
    <row r="349" ht="15.0" customHeight="1">
      <c r="A349" s="35" t="s">
        <v>128</v>
      </c>
      <c r="B349" s="45">
        <v>45672.4583333333</v>
      </c>
      <c r="C349" s="35" t="s">
        <v>143</v>
      </c>
      <c r="D349" s="46">
        <f>SUM(Cargas!$F$4860:$F$4866)</f>
        <v>2.54568</v>
      </c>
      <c r="E349" s="47">
        <f>Geracao!F1390+Geracao!F1391</f>
        <v>8.067145227</v>
      </c>
      <c r="F349" s="46">
        <f t="shared" si="1"/>
        <v>-5.521465227</v>
      </c>
      <c r="G349" s="48">
        <f>Tarifa!$B$13</f>
        <v>0.6813</v>
      </c>
      <c r="H349" s="49">
        <f t="shared" si="2"/>
        <v>0</v>
      </c>
      <c r="I349" s="50" t="str">
        <f>Tarifa!$C$13</f>
        <v>Fora Ponta</v>
      </c>
      <c r="J349" s="18">
        <f>IF(I349="Ponta",Cadastro_Cargas!$F$16,0)</f>
        <v>0</v>
      </c>
      <c r="K349" s="18">
        <f t="shared" si="3"/>
        <v>0</v>
      </c>
    </row>
    <row r="350" ht="15.0" customHeight="1">
      <c r="A350" s="35" t="s">
        <v>128</v>
      </c>
      <c r="B350" s="45">
        <v>45672.5</v>
      </c>
      <c r="C350" s="35" t="s">
        <v>144</v>
      </c>
      <c r="D350" s="46">
        <f>SUM(Cargas!$F$4874:$F$4880)</f>
        <v>2.574</v>
      </c>
      <c r="E350" s="47">
        <f>Geracao!F1394+Geracao!F1395</f>
        <v>8.666383636</v>
      </c>
      <c r="F350" s="46">
        <f t="shared" si="1"/>
        <v>-6.092383636</v>
      </c>
      <c r="G350" s="48">
        <f>Tarifa!$B$14</f>
        <v>0.6813</v>
      </c>
      <c r="H350" s="49">
        <f t="shared" si="2"/>
        <v>0</v>
      </c>
      <c r="I350" s="50" t="str">
        <f>Tarifa!$C$14</f>
        <v>Fora Ponta</v>
      </c>
      <c r="J350" s="18">
        <f>IF(I350="Ponta",Cadastro_Cargas!$F$16,0)</f>
        <v>0</v>
      </c>
      <c r="K350" s="18">
        <f t="shared" si="3"/>
        <v>0</v>
      </c>
    </row>
    <row r="351" ht="15.0" customHeight="1">
      <c r="A351" s="35" t="s">
        <v>128</v>
      </c>
      <c r="B351" s="45">
        <v>45672.5416666667</v>
      </c>
      <c r="C351" s="35" t="s">
        <v>145</v>
      </c>
      <c r="D351" s="46">
        <f>SUM(Cargas!$F$4888:$F$4894)</f>
        <v>2.344</v>
      </c>
      <c r="E351" s="47">
        <f>Geracao!F1398+Geracao!F1399</f>
        <v>7.914674545</v>
      </c>
      <c r="F351" s="46">
        <f t="shared" si="1"/>
        <v>-5.570674545</v>
      </c>
      <c r="G351" s="48">
        <f>Tarifa!$B$15</f>
        <v>0.6813</v>
      </c>
      <c r="H351" s="49">
        <f t="shared" si="2"/>
        <v>0</v>
      </c>
      <c r="I351" s="50" t="str">
        <f>Tarifa!$C$15</f>
        <v>Fora Ponta</v>
      </c>
      <c r="J351" s="18">
        <f>IF(I351="Ponta",Cadastro_Cargas!$F$16,0)</f>
        <v>0</v>
      </c>
      <c r="K351" s="18">
        <f t="shared" si="3"/>
        <v>0</v>
      </c>
    </row>
    <row r="352" ht="15.0" customHeight="1">
      <c r="A352" s="35" t="s">
        <v>128</v>
      </c>
      <c r="B352" s="45">
        <v>45672.5833333333</v>
      </c>
      <c r="C352" s="35" t="s">
        <v>146</v>
      </c>
      <c r="D352" s="46">
        <f>SUM(Cargas!$F$4902:$F$4908)</f>
        <v>2.574</v>
      </c>
      <c r="E352" s="47">
        <f>Geracao!F1402+Geracao!F1403</f>
        <v>5.084313636</v>
      </c>
      <c r="F352" s="46">
        <f t="shared" si="1"/>
        <v>-2.510313636</v>
      </c>
      <c r="G352" s="48">
        <f>Tarifa!$B$16</f>
        <v>0.6813</v>
      </c>
      <c r="H352" s="49">
        <f t="shared" si="2"/>
        <v>0</v>
      </c>
      <c r="I352" s="50" t="str">
        <f>Tarifa!$C$16</f>
        <v>Fora Ponta</v>
      </c>
      <c r="J352" s="18">
        <f>IF(I352="Ponta",Cadastro_Cargas!$F$16,0)</f>
        <v>0</v>
      </c>
      <c r="K352" s="18">
        <f t="shared" si="3"/>
        <v>0</v>
      </c>
    </row>
    <row r="353" ht="15.0" customHeight="1">
      <c r="A353" s="35" t="s">
        <v>128</v>
      </c>
      <c r="B353" s="45">
        <v>45672.625</v>
      </c>
      <c r="C353" s="35" t="s">
        <v>147</v>
      </c>
      <c r="D353" s="46">
        <f>SUM(Cargas!$F$4916:$F$4922)</f>
        <v>2.574</v>
      </c>
      <c r="E353" s="47">
        <f>Geracao!F1406+Geracao!F1407</f>
        <v>6.441647727</v>
      </c>
      <c r="F353" s="46">
        <f t="shared" si="1"/>
        <v>-3.867647727</v>
      </c>
      <c r="G353" s="48">
        <f>Tarifa!$B$17</f>
        <v>0.6813</v>
      </c>
      <c r="H353" s="49">
        <f t="shared" si="2"/>
        <v>0</v>
      </c>
      <c r="I353" s="50" t="str">
        <f>Tarifa!$C$17</f>
        <v>Fora Ponta</v>
      </c>
      <c r="J353" s="18">
        <f>IF(I353="Ponta",Cadastro_Cargas!$F$16,0)</f>
        <v>0</v>
      </c>
      <c r="K353" s="18">
        <f t="shared" si="3"/>
        <v>0</v>
      </c>
    </row>
    <row r="354" ht="15.0" customHeight="1">
      <c r="A354" s="35" t="s">
        <v>128</v>
      </c>
      <c r="B354" s="45">
        <v>45672.6666666667</v>
      </c>
      <c r="C354" s="35" t="s">
        <v>148</v>
      </c>
      <c r="D354" s="46">
        <f>SUM(Cargas!$F$4930:$F$4936)</f>
        <v>2.50792</v>
      </c>
      <c r="E354" s="47">
        <f>Geracao!F1410+Geracao!F1411</f>
        <v>5.162274091</v>
      </c>
      <c r="F354" s="46">
        <f t="shared" si="1"/>
        <v>-2.654354091</v>
      </c>
      <c r="G354" s="48">
        <f>Tarifa!$B$18</f>
        <v>0.6813</v>
      </c>
      <c r="H354" s="49">
        <f t="shared" si="2"/>
        <v>0</v>
      </c>
      <c r="I354" s="50" t="str">
        <f>Tarifa!$C$18</f>
        <v>Fora Ponta</v>
      </c>
      <c r="J354" s="18">
        <f>IF(I354="Ponta",Cadastro_Cargas!$F$16,0)</f>
        <v>0</v>
      </c>
      <c r="K354" s="18">
        <f t="shared" si="3"/>
        <v>0</v>
      </c>
    </row>
    <row r="355" ht="15.0" customHeight="1">
      <c r="A355" s="35" t="s">
        <v>128</v>
      </c>
      <c r="B355" s="45">
        <v>45672.7083333333</v>
      </c>
      <c r="C355" s="35" t="s">
        <v>149</v>
      </c>
      <c r="D355" s="46">
        <f>SUM(Cargas!$F$4944:$F$4950)</f>
        <v>1.16</v>
      </c>
      <c r="E355" s="47">
        <f>Geracao!F1414+Geracao!F1415</f>
        <v>4.552685</v>
      </c>
      <c r="F355" s="46">
        <f t="shared" si="1"/>
        <v>-3.392685</v>
      </c>
      <c r="G355" s="48">
        <f>Tarifa!$B$19</f>
        <v>0.6813</v>
      </c>
      <c r="H355" s="49">
        <f t="shared" si="2"/>
        <v>0</v>
      </c>
      <c r="I355" s="50" t="str">
        <f>Tarifa!$C$19</f>
        <v>Fora Ponta</v>
      </c>
      <c r="J355" s="18">
        <f>IF(I355="Ponta",Cadastro_Cargas!$F$16,0)</f>
        <v>0</v>
      </c>
      <c r="K355" s="18">
        <f t="shared" si="3"/>
        <v>0</v>
      </c>
    </row>
    <row r="356" ht="15.0" customHeight="1">
      <c r="A356" s="51" t="s">
        <v>128</v>
      </c>
      <c r="B356" s="52">
        <v>45672.75</v>
      </c>
      <c r="C356" s="51" t="s">
        <v>150</v>
      </c>
      <c r="D356" s="53">
        <f>SUM(Cargas!$F$4958:$F$4964)</f>
        <v>1.31</v>
      </c>
      <c r="E356" s="54">
        <f>Geracao!F1418+Geracao!F1419</f>
        <v>2.003260682</v>
      </c>
      <c r="F356" s="53">
        <f t="shared" si="1"/>
        <v>-0.6932606818</v>
      </c>
      <c r="G356" s="55">
        <f>Tarifa!$B$20</f>
        <v>1.1039</v>
      </c>
      <c r="H356" s="56">
        <f t="shared" si="2"/>
        <v>0</v>
      </c>
      <c r="I356" s="57" t="str">
        <f>Tarifa!$C$20</f>
        <v>Ponta</v>
      </c>
      <c r="J356" s="58">
        <f>IF(I356="Ponta",Cadastro_Cargas!$F$16,0)</f>
        <v>0.875</v>
      </c>
      <c r="K356" s="18">
        <f t="shared" si="3"/>
        <v>0</v>
      </c>
    </row>
    <row r="357" ht="15.0" customHeight="1">
      <c r="A357" s="51" t="s">
        <v>128</v>
      </c>
      <c r="B357" s="52">
        <v>45672.7916666667</v>
      </c>
      <c r="C357" s="51" t="s">
        <v>152</v>
      </c>
      <c r="D357" s="53">
        <f>SUM(Cargas!$F$4972:$F$4978)</f>
        <v>1.336</v>
      </c>
      <c r="E357" s="54">
        <f>Geracao!F1422+Geracao!F1423</f>
        <v>0.56202</v>
      </c>
      <c r="F357" s="53">
        <f t="shared" si="1"/>
        <v>0.77398</v>
      </c>
      <c r="G357" s="55">
        <f>Tarifa!$B$21</f>
        <v>1.1039</v>
      </c>
      <c r="H357" s="56">
        <f t="shared" si="2"/>
        <v>0</v>
      </c>
      <c r="I357" s="57" t="str">
        <f>Tarifa!$C$21</f>
        <v>Ponta</v>
      </c>
      <c r="J357" s="58">
        <f>IF(I357="Ponta",Cadastro_Cargas!$F$16,0)</f>
        <v>0.875</v>
      </c>
      <c r="K357" s="18">
        <f t="shared" si="3"/>
        <v>0</v>
      </c>
    </row>
    <row r="358" ht="15.0" customHeight="1">
      <c r="A358" s="51" t="s">
        <v>128</v>
      </c>
      <c r="B358" s="52">
        <v>45672.8333333333</v>
      </c>
      <c r="C358" s="51" t="s">
        <v>153</v>
      </c>
      <c r="D358" s="53">
        <f>SUM(Cargas!$F$4986:$F$4992)</f>
        <v>5.1943</v>
      </c>
      <c r="E358" s="54">
        <f>Geracao!F1426+Geracao!F1427</f>
        <v>0.9035925</v>
      </c>
      <c r="F358" s="53">
        <f t="shared" si="1"/>
        <v>4.2907075</v>
      </c>
      <c r="G358" s="55">
        <f>Tarifa!$B$22</f>
        <v>1.1039</v>
      </c>
      <c r="H358" s="56">
        <f t="shared" si="2"/>
        <v>3.770599509</v>
      </c>
      <c r="I358" s="57" t="str">
        <f>Tarifa!$C$22</f>
        <v>Ponta</v>
      </c>
      <c r="J358" s="58">
        <f>IF(I358="Ponta",Cadastro_Cargas!$F$16,0)</f>
        <v>0.875</v>
      </c>
      <c r="K358" s="18">
        <f t="shared" si="3"/>
        <v>3.4157075</v>
      </c>
    </row>
    <row r="359" ht="15.0" customHeight="1">
      <c r="A359" s="35" t="s">
        <v>128</v>
      </c>
      <c r="B359" s="45">
        <v>45672.875</v>
      </c>
      <c r="C359" s="35" t="s">
        <v>154</v>
      </c>
      <c r="D359" s="46">
        <f>SUM(Cargas!$F$5000:$F$5006)</f>
        <v>5.25874</v>
      </c>
      <c r="E359" s="47">
        <f>Geracao!F1430+Geracao!F1431</f>
        <v>0.750975</v>
      </c>
      <c r="F359" s="46">
        <f t="shared" si="1"/>
        <v>4.507765</v>
      </c>
      <c r="G359" s="48">
        <f>Tarifa!$B$23</f>
        <v>0.6813</v>
      </c>
      <c r="H359" s="49">
        <f t="shared" si="2"/>
        <v>3.071140295</v>
      </c>
      <c r="I359" s="50" t="str">
        <f>Tarifa!$C$23</f>
        <v>Fora Ponta</v>
      </c>
      <c r="J359" s="18">
        <f>IF(I359="Ponta",Cadastro_Cargas!$F$16,0)</f>
        <v>0</v>
      </c>
      <c r="K359" s="18">
        <f t="shared" si="3"/>
        <v>4.507765</v>
      </c>
    </row>
    <row r="360" ht="15.0" customHeight="1">
      <c r="A360" s="35" t="s">
        <v>128</v>
      </c>
      <c r="B360" s="45">
        <v>45672.9166666667</v>
      </c>
      <c r="C360" s="35" t="s">
        <v>155</v>
      </c>
      <c r="D360" s="46">
        <f>SUM(Cargas!$F$5014:$F$5020)</f>
        <v>5.29436</v>
      </c>
      <c r="E360" s="47">
        <f>Geracao!F1434+Geracao!F1435</f>
        <v>0.964155</v>
      </c>
      <c r="F360" s="46">
        <f t="shared" si="1"/>
        <v>4.330205</v>
      </c>
      <c r="G360" s="48">
        <f>Tarifa!$B$24</f>
        <v>0.6813</v>
      </c>
      <c r="H360" s="49">
        <f t="shared" si="2"/>
        <v>2.950168667</v>
      </c>
      <c r="I360" s="50" t="str">
        <f>Tarifa!$C$24</f>
        <v>Fora Ponta</v>
      </c>
      <c r="J360" s="18">
        <f>IF(I360="Ponta",Cadastro_Cargas!$F$16,0)</f>
        <v>0</v>
      </c>
      <c r="K360" s="18">
        <f t="shared" si="3"/>
        <v>4.330205</v>
      </c>
    </row>
    <row r="361" ht="15.0" customHeight="1">
      <c r="A361" s="35" t="s">
        <v>128</v>
      </c>
      <c r="B361" s="45">
        <v>45672.9583333333</v>
      </c>
      <c r="C361" s="35" t="s">
        <v>156</v>
      </c>
      <c r="D361" s="46">
        <f>SUM(Cargas!$F$5028:$F$5034)</f>
        <v>5.0149</v>
      </c>
      <c r="E361" s="47">
        <f>Geracao!F1438+Geracao!F1439</f>
        <v>0.770355</v>
      </c>
      <c r="F361" s="46">
        <f t="shared" si="1"/>
        <v>4.244545</v>
      </c>
      <c r="G361" s="48">
        <f>Tarifa!$B$25</f>
        <v>0.6813</v>
      </c>
      <c r="H361" s="49">
        <f t="shared" si="2"/>
        <v>2.891808509</v>
      </c>
      <c r="I361" s="50" t="str">
        <f>Tarifa!$C$25</f>
        <v>Fora Ponta</v>
      </c>
      <c r="J361" s="18">
        <f>IF(I361="Ponta",Cadastro_Cargas!$F$16,0)</f>
        <v>0</v>
      </c>
      <c r="K361" s="18">
        <f t="shared" si="3"/>
        <v>4.244545</v>
      </c>
    </row>
    <row r="362" ht="15.0" customHeight="1">
      <c r="A362" s="35" t="s">
        <v>128</v>
      </c>
      <c r="B362" s="45">
        <v>45673.0</v>
      </c>
      <c r="C362" s="35" t="s">
        <v>131</v>
      </c>
      <c r="D362" s="46">
        <f>SUM(Cargas!$F$5042:$F$5048)</f>
        <v>5.26344</v>
      </c>
      <c r="E362" s="47">
        <f>Geracao!F1442+Geracao!F1443</f>
        <v>1.051365</v>
      </c>
      <c r="F362" s="46">
        <f t="shared" si="1"/>
        <v>4.212075</v>
      </c>
      <c r="G362" s="48">
        <f>Tarifa!$B$2</f>
        <v>0.6813</v>
      </c>
      <c r="H362" s="49">
        <f t="shared" si="2"/>
        <v>2.869686698</v>
      </c>
      <c r="I362" s="50" t="str">
        <f>Tarifa!$C$2</f>
        <v>Fora Ponta</v>
      </c>
      <c r="J362" s="18">
        <f>IF(I362="Ponta",Cadastro_Cargas!$F$16,0)</f>
        <v>0</v>
      </c>
      <c r="K362" s="18">
        <f t="shared" si="3"/>
        <v>4.212075</v>
      </c>
    </row>
    <row r="363" ht="15.0" customHeight="1">
      <c r="A363" s="35" t="s">
        <v>128</v>
      </c>
      <c r="B363" s="45">
        <v>45673.0416666667</v>
      </c>
      <c r="C363" s="35" t="s">
        <v>133</v>
      </c>
      <c r="D363" s="46">
        <f>SUM(Cargas!$F$5056:$F$5062)</f>
        <v>5.26838</v>
      </c>
      <c r="E363" s="47">
        <f>Geracao!F1446+Geracao!F1447</f>
        <v>0.750975</v>
      </c>
      <c r="F363" s="46">
        <f t="shared" si="1"/>
        <v>4.517405</v>
      </c>
      <c r="G363" s="48">
        <f>Tarifa!$B$3</f>
        <v>0.6813</v>
      </c>
      <c r="H363" s="49">
        <f t="shared" si="2"/>
        <v>3.077708027</v>
      </c>
      <c r="I363" s="50" t="str">
        <f>Tarifa!$C$3</f>
        <v>Fora Ponta</v>
      </c>
      <c r="J363" s="18">
        <f>IF(I363="Ponta",Cadastro_Cargas!$F$16,0)</f>
        <v>0</v>
      </c>
      <c r="K363" s="18">
        <f t="shared" si="3"/>
        <v>4.517405</v>
      </c>
    </row>
    <row r="364" ht="15.0" customHeight="1">
      <c r="A364" s="35" t="s">
        <v>128</v>
      </c>
      <c r="B364" s="45">
        <v>45673.0833333333</v>
      </c>
      <c r="C364" s="35" t="s">
        <v>134</v>
      </c>
      <c r="D364" s="46">
        <f>SUM(Cargas!$F$5070:$F$5076)</f>
        <v>5.25874</v>
      </c>
      <c r="E364" s="47">
        <f>Geracao!F1450+Geracao!F1451</f>
        <v>0.731595</v>
      </c>
      <c r="F364" s="46">
        <f t="shared" si="1"/>
        <v>4.527145</v>
      </c>
      <c r="G364" s="48">
        <f>Tarifa!$B$4</f>
        <v>0.6813</v>
      </c>
      <c r="H364" s="49">
        <f t="shared" si="2"/>
        <v>3.084343889</v>
      </c>
      <c r="I364" s="50" t="str">
        <f>Tarifa!$C$4</f>
        <v>Fora Ponta</v>
      </c>
      <c r="J364" s="18">
        <f>IF(I364="Ponta",Cadastro_Cargas!$F$16,0)</f>
        <v>0</v>
      </c>
      <c r="K364" s="18">
        <f t="shared" si="3"/>
        <v>4.527145</v>
      </c>
    </row>
    <row r="365" ht="15.0" customHeight="1">
      <c r="A365" s="35" t="s">
        <v>128</v>
      </c>
      <c r="B365" s="45">
        <v>45673.125</v>
      </c>
      <c r="C365" s="35" t="s">
        <v>135</v>
      </c>
      <c r="D365" s="46">
        <f>SUM(Cargas!$F$5084:$F$5090)</f>
        <v>4.64602</v>
      </c>
      <c r="E365" s="47">
        <f>Geracao!F1454+Geracao!F1455</f>
        <v>0.9181275</v>
      </c>
      <c r="F365" s="46">
        <f t="shared" si="1"/>
        <v>3.7278925</v>
      </c>
      <c r="G365" s="48">
        <f>Tarifa!$B$5</f>
        <v>0.6813</v>
      </c>
      <c r="H365" s="49">
        <f t="shared" si="2"/>
        <v>2.53981316</v>
      </c>
      <c r="I365" s="50" t="str">
        <f>Tarifa!$C$5</f>
        <v>Fora Ponta</v>
      </c>
      <c r="J365" s="18">
        <f>IF(I365="Ponta",Cadastro_Cargas!$F$16,0)</f>
        <v>0</v>
      </c>
      <c r="K365" s="18">
        <f t="shared" si="3"/>
        <v>3.7278925</v>
      </c>
    </row>
    <row r="366" ht="15.0" customHeight="1">
      <c r="A366" s="35" t="s">
        <v>128</v>
      </c>
      <c r="B366" s="45">
        <v>45673.1666666667</v>
      </c>
      <c r="C366" s="35" t="s">
        <v>136</v>
      </c>
      <c r="D366" s="46">
        <f>SUM(Cargas!$F$5098:$F$5104)</f>
        <v>5.04214</v>
      </c>
      <c r="E366" s="47">
        <f>Geracao!F1458+Geracao!F1459</f>
        <v>0.789735</v>
      </c>
      <c r="F366" s="46">
        <f t="shared" si="1"/>
        <v>4.252405</v>
      </c>
      <c r="G366" s="48">
        <f>Tarifa!$B$6</f>
        <v>0.6813</v>
      </c>
      <c r="H366" s="49">
        <f t="shared" si="2"/>
        <v>2.897163527</v>
      </c>
      <c r="I366" s="50" t="str">
        <f>Tarifa!$C$6</f>
        <v>Fora Ponta</v>
      </c>
      <c r="J366" s="18">
        <f>IF(I366="Ponta",Cadastro_Cargas!$F$16,0)</f>
        <v>0</v>
      </c>
      <c r="K366" s="18">
        <f t="shared" si="3"/>
        <v>4.252405</v>
      </c>
    </row>
    <row r="367" ht="15.0" customHeight="1">
      <c r="A367" s="35" t="s">
        <v>128</v>
      </c>
      <c r="B367" s="45">
        <v>45673.2083333333</v>
      </c>
      <c r="C367" s="35" t="s">
        <v>137</v>
      </c>
      <c r="D367" s="46">
        <f>SUM(Cargas!$F$5112:$F$5118)</f>
        <v>1.28198</v>
      </c>
      <c r="E367" s="47">
        <f>Geracao!F1462+Geracao!F1463</f>
        <v>0.7630875</v>
      </c>
      <c r="F367" s="46">
        <f t="shared" si="1"/>
        <v>0.5188925</v>
      </c>
      <c r="G367" s="48">
        <f>Tarifa!$B$7</f>
        <v>0.6813</v>
      </c>
      <c r="H367" s="49">
        <f t="shared" si="2"/>
        <v>0.3535214603</v>
      </c>
      <c r="I367" s="50" t="str">
        <f>Tarifa!$C$7</f>
        <v>Fora Ponta</v>
      </c>
      <c r="J367" s="18">
        <f>IF(I367="Ponta",Cadastro_Cargas!$F$16,0)</f>
        <v>0</v>
      </c>
      <c r="K367" s="18">
        <f t="shared" si="3"/>
        <v>0.5188925</v>
      </c>
    </row>
    <row r="368" ht="15.0" customHeight="1">
      <c r="A368" s="35" t="s">
        <v>128</v>
      </c>
      <c r="B368" s="45">
        <v>45673.25</v>
      </c>
      <c r="C368" s="35" t="s">
        <v>138</v>
      </c>
      <c r="D368" s="46">
        <f>SUM(Cargas!$F$5126:$F$5132)</f>
        <v>1.2128</v>
      </c>
      <c r="E368" s="47">
        <f>Geracao!F1466+Geracao!F1467</f>
        <v>2.731845909</v>
      </c>
      <c r="F368" s="46">
        <f t="shared" si="1"/>
        <v>-1.519045909</v>
      </c>
      <c r="G368" s="48">
        <f>Tarifa!$B$8</f>
        <v>0.6813</v>
      </c>
      <c r="H368" s="49">
        <f t="shared" si="2"/>
        <v>0</v>
      </c>
      <c r="I368" s="50" t="str">
        <f>Tarifa!$C$8</f>
        <v>Fora Ponta</v>
      </c>
      <c r="J368" s="18">
        <f>IF(I368="Ponta",Cadastro_Cargas!$F$16,0)</f>
        <v>0</v>
      </c>
      <c r="K368" s="18">
        <f t="shared" si="3"/>
        <v>0</v>
      </c>
    </row>
    <row r="369" ht="15.0" customHeight="1">
      <c r="A369" s="35" t="s">
        <v>128</v>
      </c>
      <c r="B369" s="45">
        <v>45673.2916666667</v>
      </c>
      <c r="C369" s="35" t="s">
        <v>139</v>
      </c>
      <c r="D369" s="46">
        <f>SUM(Cargas!$F$5140:$F$5146)</f>
        <v>1.16</v>
      </c>
      <c r="E369" s="47">
        <f>Geracao!F1470+Geracao!F1471</f>
        <v>4.081398636</v>
      </c>
      <c r="F369" s="46">
        <f t="shared" si="1"/>
        <v>-2.921398636</v>
      </c>
      <c r="G369" s="48">
        <f>Tarifa!$B$9</f>
        <v>0.6813</v>
      </c>
      <c r="H369" s="49">
        <f t="shared" si="2"/>
        <v>0</v>
      </c>
      <c r="I369" s="50" t="str">
        <f>Tarifa!$C$9</f>
        <v>Fora Ponta</v>
      </c>
      <c r="J369" s="18">
        <f>IF(I369="Ponta",Cadastro_Cargas!$F$16,0)</f>
        <v>0</v>
      </c>
      <c r="K369" s="18">
        <f t="shared" si="3"/>
        <v>0</v>
      </c>
    </row>
    <row r="370" ht="15.0" customHeight="1">
      <c r="A370" s="35" t="s">
        <v>128</v>
      </c>
      <c r="B370" s="45">
        <v>45673.3333333333</v>
      </c>
      <c r="C370" s="35" t="s">
        <v>140</v>
      </c>
      <c r="D370" s="46">
        <f>SUM(Cargas!$F$5154:$F$5160)</f>
        <v>1.7478</v>
      </c>
      <c r="E370" s="47">
        <f>Geracao!F1474+Geracao!F1475</f>
        <v>3.635071364</v>
      </c>
      <c r="F370" s="46">
        <f t="shared" si="1"/>
        <v>-1.887271364</v>
      </c>
      <c r="G370" s="48">
        <f>Tarifa!$B$10</f>
        <v>0.6813</v>
      </c>
      <c r="H370" s="49">
        <f t="shared" si="2"/>
        <v>0</v>
      </c>
      <c r="I370" s="50" t="str">
        <f>Tarifa!$C$10</f>
        <v>Fora Ponta</v>
      </c>
      <c r="J370" s="18">
        <f>IF(I370="Ponta",Cadastro_Cargas!$F$16,0)</f>
        <v>0</v>
      </c>
      <c r="K370" s="18">
        <f t="shared" si="3"/>
        <v>0</v>
      </c>
    </row>
    <row r="371" ht="15.0" customHeight="1">
      <c r="A371" s="35" t="s">
        <v>128</v>
      </c>
      <c r="B371" s="45">
        <v>45673.375</v>
      </c>
      <c r="C371" s="35" t="s">
        <v>141</v>
      </c>
      <c r="D371" s="46">
        <f>SUM(Cargas!$F$5168:$F$5174)</f>
        <v>2.4249</v>
      </c>
      <c r="E371" s="47">
        <f>Geracao!F1478+Geracao!F1479</f>
        <v>4.772545227</v>
      </c>
      <c r="F371" s="46">
        <f t="shared" si="1"/>
        <v>-2.347645227</v>
      </c>
      <c r="G371" s="48">
        <f>Tarifa!$B$11</f>
        <v>0.6813</v>
      </c>
      <c r="H371" s="49">
        <f t="shared" si="2"/>
        <v>0</v>
      </c>
      <c r="I371" s="50" t="str">
        <f>Tarifa!$C$11</f>
        <v>Fora Ponta</v>
      </c>
      <c r="J371" s="18">
        <f>IF(I371="Ponta",Cadastro_Cargas!$F$16,0)</f>
        <v>0</v>
      </c>
      <c r="K371" s="18">
        <f t="shared" si="3"/>
        <v>0</v>
      </c>
    </row>
    <row r="372" ht="15.0" customHeight="1">
      <c r="A372" s="35" t="s">
        <v>128</v>
      </c>
      <c r="B372" s="45">
        <v>45673.4166666667</v>
      </c>
      <c r="C372" s="35" t="s">
        <v>142</v>
      </c>
      <c r="D372" s="46">
        <f>SUM(Cargas!$F$5182:$F$5188)</f>
        <v>2.48148</v>
      </c>
      <c r="E372" s="47">
        <f>Geracao!F1482+Geracao!F1483</f>
        <v>3.703341818</v>
      </c>
      <c r="F372" s="46">
        <f t="shared" si="1"/>
        <v>-1.221861818</v>
      </c>
      <c r="G372" s="48">
        <f>Tarifa!$B$12</f>
        <v>0.6813</v>
      </c>
      <c r="H372" s="49">
        <f t="shared" si="2"/>
        <v>0</v>
      </c>
      <c r="I372" s="50" t="str">
        <f>Tarifa!$C$12</f>
        <v>Fora Ponta</v>
      </c>
      <c r="J372" s="18">
        <f>IF(I372="Ponta",Cadastro_Cargas!$F$16,0)</f>
        <v>0</v>
      </c>
      <c r="K372" s="18">
        <f t="shared" si="3"/>
        <v>0</v>
      </c>
    </row>
    <row r="373" ht="15.0" customHeight="1">
      <c r="A373" s="35" t="s">
        <v>128</v>
      </c>
      <c r="B373" s="45">
        <v>45673.4583333333</v>
      </c>
      <c r="C373" s="35" t="s">
        <v>143</v>
      </c>
      <c r="D373" s="46">
        <f>SUM(Cargas!$F$5196:$F$5202)</f>
        <v>2.552</v>
      </c>
      <c r="E373" s="47">
        <f>Geracao!F1486+Geracao!F1487</f>
        <v>4.912756591</v>
      </c>
      <c r="F373" s="46">
        <f t="shared" si="1"/>
        <v>-2.360756591</v>
      </c>
      <c r="G373" s="48">
        <f>Tarifa!$B$13</f>
        <v>0.6813</v>
      </c>
      <c r="H373" s="49">
        <f t="shared" si="2"/>
        <v>0</v>
      </c>
      <c r="I373" s="50" t="str">
        <f>Tarifa!$C$13</f>
        <v>Fora Ponta</v>
      </c>
      <c r="J373" s="18">
        <f>IF(I373="Ponta",Cadastro_Cargas!$F$16,0)</f>
        <v>0</v>
      </c>
      <c r="K373" s="18">
        <f t="shared" si="3"/>
        <v>0</v>
      </c>
    </row>
    <row r="374" ht="15.0" customHeight="1">
      <c r="A374" s="35" t="s">
        <v>128</v>
      </c>
      <c r="B374" s="45">
        <v>45673.5</v>
      </c>
      <c r="C374" s="35" t="s">
        <v>144</v>
      </c>
      <c r="D374" s="46">
        <f>SUM(Cargas!$F$5210:$F$5216)</f>
        <v>2.574</v>
      </c>
      <c r="E374" s="47">
        <f>Geracao!F1490+Geracao!F1491</f>
        <v>8.320700227</v>
      </c>
      <c r="F374" s="46">
        <f t="shared" si="1"/>
        <v>-5.746700227</v>
      </c>
      <c r="G374" s="48">
        <f>Tarifa!$B$14</f>
        <v>0.6813</v>
      </c>
      <c r="H374" s="49">
        <f t="shared" si="2"/>
        <v>0</v>
      </c>
      <c r="I374" s="50" t="str">
        <f>Tarifa!$C$14</f>
        <v>Fora Ponta</v>
      </c>
      <c r="J374" s="18">
        <f>IF(I374="Ponta",Cadastro_Cargas!$F$16,0)</f>
        <v>0</v>
      </c>
      <c r="K374" s="18">
        <f t="shared" si="3"/>
        <v>0</v>
      </c>
    </row>
    <row r="375" ht="15.0" customHeight="1">
      <c r="A375" s="35" t="s">
        <v>128</v>
      </c>
      <c r="B375" s="45">
        <v>45673.5416666667</v>
      </c>
      <c r="C375" s="35" t="s">
        <v>145</v>
      </c>
      <c r="D375" s="46">
        <f>SUM(Cargas!$F$5224:$F$5230)</f>
        <v>2.568</v>
      </c>
      <c r="E375" s="47">
        <f>Geracao!F1494+Geracao!F1495</f>
        <v>8.0104</v>
      </c>
      <c r="F375" s="46">
        <f t="shared" si="1"/>
        <v>-5.4424</v>
      </c>
      <c r="G375" s="48">
        <f>Tarifa!$B$15</f>
        <v>0.6813</v>
      </c>
      <c r="H375" s="49">
        <f t="shared" si="2"/>
        <v>0</v>
      </c>
      <c r="I375" s="50" t="str">
        <f>Tarifa!$C$15</f>
        <v>Fora Ponta</v>
      </c>
      <c r="J375" s="18">
        <f>IF(I375="Ponta",Cadastro_Cargas!$F$16,0)</f>
        <v>0</v>
      </c>
      <c r="K375" s="18">
        <f t="shared" si="3"/>
        <v>0</v>
      </c>
    </row>
    <row r="376" ht="15.0" customHeight="1">
      <c r="A376" s="35" t="s">
        <v>128</v>
      </c>
      <c r="B376" s="45">
        <v>45673.5833333333</v>
      </c>
      <c r="C376" s="35" t="s">
        <v>146</v>
      </c>
      <c r="D376" s="46">
        <f>SUM(Cargas!$F$5238:$F$5244)</f>
        <v>2.3922</v>
      </c>
      <c r="E376" s="47">
        <f>Geracao!F1498+Geracao!F1499</f>
        <v>8.223726818</v>
      </c>
      <c r="F376" s="46">
        <f t="shared" si="1"/>
        <v>-5.831526818</v>
      </c>
      <c r="G376" s="48">
        <f>Tarifa!$B$16</f>
        <v>0.6813</v>
      </c>
      <c r="H376" s="49">
        <f t="shared" si="2"/>
        <v>0</v>
      </c>
      <c r="I376" s="50" t="str">
        <f>Tarifa!$C$16</f>
        <v>Fora Ponta</v>
      </c>
      <c r="J376" s="18">
        <f>IF(I376="Ponta",Cadastro_Cargas!$F$16,0)</f>
        <v>0</v>
      </c>
      <c r="K376" s="18">
        <f t="shared" si="3"/>
        <v>0</v>
      </c>
    </row>
    <row r="377" ht="15.0" customHeight="1">
      <c r="A377" s="35" t="s">
        <v>128</v>
      </c>
      <c r="B377" s="45">
        <v>45673.625</v>
      </c>
      <c r="C377" s="35" t="s">
        <v>147</v>
      </c>
      <c r="D377" s="46">
        <f>SUM(Cargas!$F$5252:$F$5258)</f>
        <v>2.558</v>
      </c>
      <c r="E377" s="47">
        <f>Geracao!F1502+Geracao!F1503</f>
        <v>3.958585227</v>
      </c>
      <c r="F377" s="46">
        <f t="shared" si="1"/>
        <v>-1.400585227</v>
      </c>
      <c r="G377" s="48">
        <f>Tarifa!$B$17</f>
        <v>0.6813</v>
      </c>
      <c r="H377" s="49">
        <f t="shared" si="2"/>
        <v>0</v>
      </c>
      <c r="I377" s="50" t="str">
        <f>Tarifa!$C$17</f>
        <v>Fora Ponta</v>
      </c>
      <c r="J377" s="18">
        <f>IF(I377="Ponta",Cadastro_Cargas!$F$16,0)</f>
        <v>0</v>
      </c>
      <c r="K377" s="18">
        <f t="shared" si="3"/>
        <v>0</v>
      </c>
    </row>
    <row r="378" ht="15.0" customHeight="1">
      <c r="A378" s="35" t="s">
        <v>128</v>
      </c>
      <c r="B378" s="45">
        <v>45673.6666666667</v>
      </c>
      <c r="C378" s="35" t="s">
        <v>148</v>
      </c>
      <c r="D378" s="46">
        <f>SUM(Cargas!$F$5266:$F$5272)</f>
        <v>2.48852</v>
      </c>
      <c r="E378" s="47">
        <f>Geracao!F1506+Geracao!F1507</f>
        <v>5.352403636</v>
      </c>
      <c r="F378" s="46">
        <f t="shared" si="1"/>
        <v>-2.863883636</v>
      </c>
      <c r="G378" s="48">
        <f>Tarifa!$B$18</f>
        <v>0.6813</v>
      </c>
      <c r="H378" s="49">
        <f t="shared" si="2"/>
        <v>0</v>
      </c>
      <c r="I378" s="50" t="str">
        <f>Tarifa!$C$18</f>
        <v>Fora Ponta</v>
      </c>
      <c r="J378" s="18">
        <f>IF(I378="Ponta",Cadastro_Cargas!$F$16,0)</f>
        <v>0</v>
      </c>
      <c r="K378" s="18">
        <f t="shared" si="3"/>
        <v>0</v>
      </c>
    </row>
    <row r="379" ht="15.0" customHeight="1">
      <c r="A379" s="35" t="s">
        <v>128</v>
      </c>
      <c r="B379" s="45">
        <v>45673.7083333333</v>
      </c>
      <c r="C379" s="35" t="s">
        <v>149</v>
      </c>
      <c r="D379" s="46">
        <f>SUM(Cargas!$F$5280:$F$5286)</f>
        <v>1.16</v>
      </c>
      <c r="E379" s="47">
        <f>Geracao!F1510+Geracao!F1511</f>
        <v>3.780935227</v>
      </c>
      <c r="F379" s="46">
        <f t="shared" si="1"/>
        <v>-2.620935227</v>
      </c>
      <c r="G379" s="48">
        <f>Tarifa!$B$19</f>
        <v>0.6813</v>
      </c>
      <c r="H379" s="49">
        <f t="shared" si="2"/>
        <v>0</v>
      </c>
      <c r="I379" s="50" t="str">
        <f>Tarifa!$C$19</f>
        <v>Fora Ponta</v>
      </c>
      <c r="J379" s="18">
        <f>IF(I379="Ponta",Cadastro_Cargas!$F$16,0)</f>
        <v>0</v>
      </c>
      <c r="K379" s="18">
        <f t="shared" si="3"/>
        <v>0</v>
      </c>
    </row>
    <row r="380" ht="15.0" customHeight="1">
      <c r="A380" s="51" t="s">
        <v>128</v>
      </c>
      <c r="B380" s="52">
        <v>45673.75</v>
      </c>
      <c r="C380" s="51" t="s">
        <v>150</v>
      </c>
      <c r="D380" s="53">
        <f>SUM(Cargas!$F$5294:$F$5300)</f>
        <v>1.336</v>
      </c>
      <c r="E380" s="54">
        <f>Geracao!F1514+Geracao!F1515</f>
        <v>0.6080475</v>
      </c>
      <c r="F380" s="53">
        <f t="shared" si="1"/>
        <v>0.7279525</v>
      </c>
      <c r="G380" s="55">
        <f>Tarifa!$B$20</f>
        <v>1.1039</v>
      </c>
      <c r="H380" s="56">
        <f t="shared" si="2"/>
        <v>0</v>
      </c>
      <c r="I380" s="57" t="str">
        <f>Tarifa!$C$20</f>
        <v>Ponta</v>
      </c>
      <c r="J380" s="58">
        <f>IF(I380="Ponta",Cadastro_Cargas!$F$16,0)</f>
        <v>0.875</v>
      </c>
      <c r="K380" s="18">
        <f t="shared" si="3"/>
        <v>0</v>
      </c>
    </row>
    <row r="381" ht="15.0" customHeight="1">
      <c r="A381" s="51" t="s">
        <v>128</v>
      </c>
      <c r="B381" s="52">
        <v>45673.7916666667</v>
      </c>
      <c r="C381" s="51" t="s">
        <v>152</v>
      </c>
      <c r="D381" s="53">
        <f>SUM(Cargas!$F$5308:$F$5314)</f>
        <v>1.328</v>
      </c>
      <c r="E381" s="54">
        <f>Geracao!F1518+Geracao!F1519</f>
        <v>0.6516525</v>
      </c>
      <c r="F381" s="53">
        <f t="shared" si="1"/>
        <v>0.6763475</v>
      </c>
      <c r="G381" s="55">
        <f>Tarifa!$B$21</f>
        <v>1.1039</v>
      </c>
      <c r="H381" s="56">
        <f t="shared" si="2"/>
        <v>0</v>
      </c>
      <c r="I381" s="57" t="str">
        <f>Tarifa!$C$21</f>
        <v>Ponta</v>
      </c>
      <c r="J381" s="58">
        <f>IF(I381="Ponta",Cadastro_Cargas!$F$16,0)</f>
        <v>0.875</v>
      </c>
      <c r="K381" s="18">
        <f t="shared" si="3"/>
        <v>0</v>
      </c>
    </row>
    <row r="382" ht="15.0" customHeight="1">
      <c r="A382" s="51" t="s">
        <v>128</v>
      </c>
      <c r="B382" s="52">
        <v>45673.8333333333</v>
      </c>
      <c r="C382" s="51" t="s">
        <v>153</v>
      </c>
      <c r="D382" s="53">
        <f>SUM(Cargas!$F$5322:$F$5328)</f>
        <v>5.09518</v>
      </c>
      <c r="E382" s="54">
        <f>Geracao!F1522+Geracao!F1523</f>
        <v>0.60078</v>
      </c>
      <c r="F382" s="53">
        <f t="shared" si="1"/>
        <v>4.4944</v>
      </c>
      <c r="G382" s="55">
        <f>Tarifa!$B$22</f>
        <v>1.1039</v>
      </c>
      <c r="H382" s="56">
        <f t="shared" si="2"/>
        <v>3.99545566</v>
      </c>
      <c r="I382" s="57" t="str">
        <f>Tarifa!$C$22</f>
        <v>Ponta</v>
      </c>
      <c r="J382" s="58">
        <f>IF(I382="Ponta",Cadastro_Cargas!$F$16,0)</f>
        <v>0.875</v>
      </c>
      <c r="K382" s="18">
        <f t="shared" si="3"/>
        <v>3.6194</v>
      </c>
    </row>
    <row r="383" ht="15.0" customHeight="1">
      <c r="A383" s="35" t="s">
        <v>128</v>
      </c>
      <c r="B383" s="45">
        <v>45673.875</v>
      </c>
      <c r="C383" s="35" t="s">
        <v>154</v>
      </c>
      <c r="D383" s="46">
        <f>SUM(Cargas!$F$5336:$F$5342)</f>
        <v>4.67036</v>
      </c>
      <c r="E383" s="47">
        <f>Geracao!F1526+Geracao!F1527</f>
        <v>1.235475</v>
      </c>
      <c r="F383" s="46">
        <f t="shared" si="1"/>
        <v>3.434885</v>
      </c>
      <c r="G383" s="48">
        <f>Tarifa!$B$23</f>
        <v>0.6813</v>
      </c>
      <c r="H383" s="49">
        <f t="shared" si="2"/>
        <v>2.340187151</v>
      </c>
      <c r="I383" s="50" t="str">
        <f>Tarifa!$C$23</f>
        <v>Fora Ponta</v>
      </c>
      <c r="J383" s="18">
        <f>IF(I383="Ponta",Cadastro_Cargas!$F$16,0)</f>
        <v>0</v>
      </c>
      <c r="K383" s="18">
        <f t="shared" si="3"/>
        <v>3.434885</v>
      </c>
    </row>
    <row r="384" ht="15.0" customHeight="1">
      <c r="A384" s="35" t="s">
        <v>128</v>
      </c>
      <c r="B384" s="45">
        <v>45673.9166666667</v>
      </c>
      <c r="C384" s="35" t="s">
        <v>155</v>
      </c>
      <c r="D384" s="46">
        <f>SUM(Cargas!$F$5350:$F$5356)</f>
        <v>4.71866</v>
      </c>
      <c r="E384" s="47">
        <f>Geracao!F1530+Geracao!F1531</f>
        <v>1.10466</v>
      </c>
      <c r="F384" s="46">
        <f t="shared" si="1"/>
        <v>3.614</v>
      </c>
      <c r="G384" s="48">
        <f>Tarifa!$B$24</f>
        <v>0.6813</v>
      </c>
      <c r="H384" s="49">
        <f t="shared" si="2"/>
        <v>2.4622182</v>
      </c>
      <c r="I384" s="50" t="str">
        <f>Tarifa!$C$24</f>
        <v>Fora Ponta</v>
      </c>
      <c r="J384" s="18">
        <f>IF(I384="Ponta",Cadastro_Cargas!$F$16,0)</f>
        <v>0</v>
      </c>
      <c r="K384" s="18">
        <f t="shared" si="3"/>
        <v>3.614</v>
      </c>
    </row>
    <row r="385" ht="15.0" customHeight="1">
      <c r="A385" s="35" t="s">
        <v>128</v>
      </c>
      <c r="B385" s="45">
        <v>45673.9583333333</v>
      </c>
      <c r="C385" s="35" t="s">
        <v>156</v>
      </c>
      <c r="D385" s="46">
        <f>SUM(Cargas!$F$5364:$F$5370)</f>
        <v>5.22214</v>
      </c>
      <c r="E385" s="47">
        <f>Geracao!F1534+Geracao!F1535</f>
        <v>0.81396</v>
      </c>
      <c r="F385" s="46">
        <f t="shared" si="1"/>
        <v>4.40818</v>
      </c>
      <c r="G385" s="48">
        <f>Tarifa!$B$25</f>
        <v>0.6813</v>
      </c>
      <c r="H385" s="49">
        <f t="shared" si="2"/>
        <v>3.003293034</v>
      </c>
      <c r="I385" s="50" t="str">
        <f>Tarifa!$C$25</f>
        <v>Fora Ponta</v>
      </c>
      <c r="J385" s="18">
        <f>IF(I385="Ponta",Cadastro_Cargas!$F$16,0)</f>
        <v>0</v>
      </c>
      <c r="K385" s="18">
        <f t="shared" si="3"/>
        <v>4.40818</v>
      </c>
    </row>
    <row r="386" ht="15.0" customHeight="1">
      <c r="A386" s="35" t="s">
        <v>128</v>
      </c>
      <c r="B386" s="45">
        <v>45674.0</v>
      </c>
      <c r="C386" s="35" t="s">
        <v>131</v>
      </c>
      <c r="D386" s="46">
        <f>SUM(Cargas!$F$5378:$F$5384)</f>
        <v>5.06312</v>
      </c>
      <c r="E386" s="47">
        <f>Geracao!F1538+Geracao!F1539</f>
        <v>0.7727775</v>
      </c>
      <c r="F386" s="46">
        <f t="shared" si="1"/>
        <v>4.2903425</v>
      </c>
      <c r="G386" s="48">
        <f>Tarifa!$B$2</f>
        <v>0.6813</v>
      </c>
      <c r="H386" s="49">
        <f t="shared" si="2"/>
        <v>2.923010345</v>
      </c>
      <c r="I386" s="50" t="str">
        <f>Tarifa!$C$2</f>
        <v>Fora Ponta</v>
      </c>
      <c r="J386" s="18">
        <f>IF(I386="Ponta",Cadastro_Cargas!$F$16,0)</f>
        <v>0</v>
      </c>
      <c r="K386" s="18">
        <f t="shared" si="3"/>
        <v>4.2903425</v>
      </c>
    </row>
    <row r="387" ht="15.0" customHeight="1">
      <c r="A387" s="35" t="s">
        <v>128</v>
      </c>
      <c r="B387" s="45">
        <v>45674.0416666667</v>
      </c>
      <c r="C387" s="35" t="s">
        <v>133</v>
      </c>
      <c r="D387" s="46">
        <f>SUM(Cargas!$F$5392:$F$5398)</f>
        <v>4.63562</v>
      </c>
      <c r="E387" s="47">
        <f>Geracao!F1542+Geracao!F1543</f>
        <v>1.0150275</v>
      </c>
      <c r="F387" s="46">
        <f t="shared" si="1"/>
        <v>3.6205925</v>
      </c>
      <c r="G387" s="48">
        <f>Tarifa!$B$3</f>
        <v>0.6813</v>
      </c>
      <c r="H387" s="49">
        <f t="shared" si="2"/>
        <v>2.46670967</v>
      </c>
      <c r="I387" s="50" t="str">
        <f>Tarifa!$C$3</f>
        <v>Fora Ponta</v>
      </c>
      <c r="J387" s="18">
        <f>IF(I387="Ponta",Cadastro_Cargas!$F$16,0)</f>
        <v>0</v>
      </c>
      <c r="K387" s="18">
        <f t="shared" si="3"/>
        <v>3.6205925</v>
      </c>
    </row>
    <row r="388" ht="15.0" customHeight="1">
      <c r="A388" s="35" t="s">
        <v>128</v>
      </c>
      <c r="B388" s="45">
        <v>45674.0833333333</v>
      </c>
      <c r="C388" s="35" t="s">
        <v>134</v>
      </c>
      <c r="D388" s="46">
        <f>SUM(Cargas!$F$5406:$F$5412)</f>
        <v>5.15518</v>
      </c>
      <c r="E388" s="47">
        <f>Geracao!F1546+Geracao!F1547</f>
        <v>0.973845</v>
      </c>
      <c r="F388" s="46">
        <f t="shared" si="1"/>
        <v>4.181335</v>
      </c>
      <c r="G388" s="48">
        <f>Tarifa!$B$4</f>
        <v>0.6813</v>
      </c>
      <c r="H388" s="49">
        <f t="shared" si="2"/>
        <v>2.848743536</v>
      </c>
      <c r="I388" s="50" t="str">
        <f>Tarifa!$C$4</f>
        <v>Fora Ponta</v>
      </c>
      <c r="J388" s="18">
        <f>IF(I388="Ponta",Cadastro_Cargas!$F$16,0)</f>
        <v>0</v>
      </c>
      <c r="K388" s="18">
        <f t="shared" si="3"/>
        <v>4.181335</v>
      </c>
    </row>
    <row r="389" ht="15.0" customHeight="1">
      <c r="A389" s="35" t="s">
        <v>128</v>
      </c>
      <c r="B389" s="45">
        <v>45674.125</v>
      </c>
      <c r="C389" s="35" t="s">
        <v>135</v>
      </c>
      <c r="D389" s="46">
        <f>SUM(Cargas!$F$5420:$F$5426)</f>
        <v>5.24874</v>
      </c>
      <c r="E389" s="47">
        <f>Geracao!F1550+Geracao!F1551</f>
        <v>1.1458425</v>
      </c>
      <c r="F389" s="46">
        <f t="shared" si="1"/>
        <v>4.1028975</v>
      </c>
      <c r="G389" s="48">
        <f>Tarifa!$B$5</f>
        <v>0.6813</v>
      </c>
      <c r="H389" s="49">
        <f t="shared" si="2"/>
        <v>2.795304067</v>
      </c>
      <c r="I389" s="50" t="str">
        <f>Tarifa!$C$5</f>
        <v>Fora Ponta</v>
      </c>
      <c r="J389" s="18">
        <f>IF(I389="Ponta",Cadastro_Cargas!$F$16,0)</f>
        <v>0</v>
      </c>
      <c r="K389" s="18">
        <f t="shared" si="3"/>
        <v>4.1028975</v>
      </c>
    </row>
    <row r="390" ht="15.0" customHeight="1">
      <c r="A390" s="35" t="s">
        <v>128</v>
      </c>
      <c r="B390" s="45">
        <v>45674.1666666667</v>
      </c>
      <c r="C390" s="35" t="s">
        <v>136</v>
      </c>
      <c r="D390" s="46">
        <f>SUM(Cargas!$F$5434:$F$5440)</f>
        <v>4.78182</v>
      </c>
      <c r="E390" s="47">
        <f>Geracao!F1554+Geracao!F1555</f>
        <v>0.9520425</v>
      </c>
      <c r="F390" s="46">
        <f t="shared" si="1"/>
        <v>3.8297775</v>
      </c>
      <c r="G390" s="48">
        <f>Tarifa!$B$6</f>
        <v>0.6813</v>
      </c>
      <c r="H390" s="49">
        <f t="shared" si="2"/>
        <v>2.609227411</v>
      </c>
      <c r="I390" s="50" t="str">
        <f>Tarifa!$C$6</f>
        <v>Fora Ponta</v>
      </c>
      <c r="J390" s="18">
        <f>IF(I390="Ponta",Cadastro_Cargas!$F$16,0)</f>
        <v>0</v>
      </c>
      <c r="K390" s="18">
        <f t="shared" si="3"/>
        <v>3.8297775</v>
      </c>
    </row>
    <row r="391" ht="15.0" customHeight="1">
      <c r="A391" s="35" t="s">
        <v>128</v>
      </c>
      <c r="B391" s="45">
        <v>45674.2083333333</v>
      </c>
      <c r="C391" s="35" t="s">
        <v>137</v>
      </c>
      <c r="D391" s="46">
        <f>SUM(Cargas!$F$5448:$F$5454)</f>
        <v>1.26602</v>
      </c>
      <c r="E391" s="47">
        <f>Geracao!F1558+Geracao!F1559</f>
        <v>0.76551</v>
      </c>
      <c r="F391" s="46">
        <f t="shared" si="1"/>
        <v>0.50051</v>
      </c>
      <c r="G391" s="48">
        <f>Tarifa!$B$7</f>
        <v>0.6813</v>
      </c>
      <c r="H391" s="49">
        <f t="shared" si="2"/>
        <v>0.340997463</v>
      </c>
      <c r="I391" s="50" t="str">
        <f>Tarifa!$C$7</f>
        <v>Fora Ponta</v>
      </c>
      <c r="J391" s="18">
        <f>IF(I391="Ponta",Cadastro_Cargas!$F$16,0)</f>
        <v>0</v>
      </c>
      <c r="K391" s="18">
        <f t="shared" si="3"/>
        <v>0.50051</v>
      </c>
    </row>
    <row r="392" ht="15.0" customHeight="1">
      <c r="A392" s="35" t="s">
        <v>128</v>
      </c>
      <c r="B392" s="45">
        <v>45674.25</v>
      </c>
      <c r="C392" s="35" t="s">
        <v>138</v>
      </c>
      <c r="D392" s="46">
        <f>SUM(Cargas!$F$5462:$F$5468)</f>
        <v>1.1948</v>
      </c>
      <c r="E392" s="47">
        <f>Geracao!F1562+Geracao!F1563</f>
        <v>2.455093636</v>
      </c>
      <c r="F392" s="46">
        <f t="shared" si="1"/>
        <v>-1.260293636</v>
      </c>
      <c r="G392" s="48">
        <f>Tarifa!$B$8</f>
        <v>0.6813</v>
      </c>
      <c r="H392" s="49">
        <f t="shared" si="2"/>
        <v>0</v>
      </c>
      <c r="I392" s="50" t="str">
        <f>Tarifa!$C$8</f>
        <v>Fora Ponta</v>
      </c>
      <c r="J392" s="18">
        <f>IF(I392="Ponta",Cadastro_Cargas!$F$16,0)</f>
        <v>0</v>
      </c>
      <c r="K392" s="18">
        <f t="shared" si="3"/>
        <v>0</v>
      </c>
    </row>
    <row r="393" ht="15.0" customHeight="1">
      <c r="A393" s="35" t="s">
        <v>128</v>
      </c>
      <c r="B393" s="45">
        <v>45674.2916666667</v>
      </c>
      <c r="C393" s="35" t="s">
        <v>139</v>
      </c>
      <c r="D393" s="46">
        <f>SUM(Cargas!$F$5476:$F$5482)</f>
        <v>1.16</v>
      </c>
      <c r="E393" s="47">
        <f>Geracao!F1566+Geracao!F1567</f>
        <v>2.4087725</v>
      </c>
      <c r="F393" s="46">
        <f t="shared" si="1"/>
        <v>-1.2487725</v>
      </c>
      <c r="G393" s="48">
        <f>Tarifa!$B$9</f>
        <v>0.6813</v>
      </c>
      <c r="H393" s="49">
        <f t="shared" si="2"/>
        <v>0</v>
      </c>
      <c r="I393" s="50" t="str">
        <f>Tarifa!$C$9</f>
        <v>Fora Ponta</v>
      </c>
      <c r="J393" s="18">
        <f>IF(I393="Ponta",Cadastro_Cargas!$F$16,0)</f>
        <v>0</v>
      </c>
      <c r="K393" s="18">
        <f t="shared" si="3"/>
        <v>0</v>
      </c>
    </row>
    <row r="394" ht="15.0" customHeight="1">
      <c r="A394" s="35" t="s">
        <v>128</v>
      </c>
      <c r="B394" s="45">
        <v>45674.3333333333</v>
      </c>
      <c r="C394" s="35" t="s">
        <v>140</v>
      </c>
      <c r="D394" s="46">
        <f>SUM(Cargas!$F$5490:$F$5496)</f>
        <v>1.4934</v>
      </c>
      <c r="E394" s="47">
        <f>Geracao!F1570+Geracao!F1571</f>
        <v>5.371930455</v>
      </c>
      <c r="F394" s="46">
        <f t="shared" si="1"/>
        <v>-3.878530455</v>
      </c>
      <c r="G394" s="48">
        <f>Tarifa!$B$10</f>
        <v>0.6813</v>
      </c>
      <c r="H394" s="49">
        <f t="shared" si="2"/>
        <v>0</v>
      </c>
      <c r="I394" s="50" t="str">
        <f>Tarifa!$C$10</f>
        <v>Fora Ponta</v>
      </c>
      <c r="J394" s="18">
        <f>IF(I394="Ponta",Cadastro_Cargas!$F$16,0)</f>
        <v>0</v>
      </c>
      <c r="K394" s="18">
        <f t="shared" si="3"/>
        <v>0</v>
      </c>
    </row>
    <row r="395" ht="15.0" customHeight="1">
      <c r="A395" s="35" t="s">
        <v>128</v>
      </c>
      <c r="B395" s="45">
        <v>45674.375</v>
      </c>
      <c r="C395" s="35" t="s">
        <v>141</v>
      </c>
      <c r="D395" s="46">
        <f>SUM(Cargas!$F$5504:$F$5510)</f>
        <v>2.18004</v>
      </c>
      <c r="E395" s="47">
        <f>Geracao!F1574+Geracao!F1575</f>
        <v>3.805600682</v>
      </c>
      <c r="F395" s="46">
        <f t="shared" si="1"/>
        <v>-1.625560682</v>
      </c>
      <c r="G395" s="48">
        <f>Tarifa!$B$11</f>
        <v>0.6813</v>
      </c>
      <c r="H395" s="49">
        <f t="shared" si="2"/>
        <v>0</v>
      </c>
      <c r="I395" s="50" t="str">
        <f>Tarifa!$C$11</f>
        <v>Fora Ponta</v>
      </c>
      <c r="J395" s="18">
        <f>IF(I395="Ponta",Cadastro_Cargas!$F$16,0)</f>
        <v>0</v>
      </c>
      <c r="K395" s="18">
        <f t="shared" si="3"/>
        <v>0</v>
      </c>
    </row>
    <row r="396" ht="15.0" customHeight="1">
      <c r="A396" s="35" t="s">
        <v>128</v>
      </c>
      <c r="B396" s="45">
        <v>45674.4166666667</v>
      </c>
      <c r="C396" s="35" t="s">
        <v>142</v>
      </c>
      <c r="D396" s="46">
        <f>SUM(Cargas!$F$5518:$F$5524)</f>
        <v>2.53236</v>
      </c>
      <c r="E396" s="47">
        <f>Geracao!F1578+Geracao!F1579</f>
        <v>3.209005</v>
      </c>
      <c r="F396" s="46">
        <f t="shared" si="1"/>
        <v>-0.676645</v>
      </c>
      <c r="G396" s="48">
        <f>Tarifa!$B$12</f>
        <v>0.6813</v>
      </c>
      <c r="H396" s="49">
        <f t="shared" si="2"/>
        <v>0</v>
      </c>
      <c r="I396" s="50" t="str">
        <f>Tarifa!$C$12</f>
        <v>Fora Ponta</v>
      </c>
      <c r="J396" s="18">
        <f>IF(I396="Ponta",Cadastro_Cargas!$F$16,0)</f>
        <v>0</v>
      </c>
      <c r="K396" s="18">
        <f t="shared" si="3"/>
        <v>0</v>
      </c>
    </row>
    <row r="397" ht="15.0" customHeight="1">
      <c r="A397" s="35" t="s">
        <v>128</v>
      </c>
      <c r="B397" s="45">
        <v>45674.4583333333</v>
      </c>
      <c r="C397" s="35" t="s">
        <v>143</v>
      </c>
      <c r="D397" s="46">
        <f>SUM(Cargas!$F$5532:$F$5538)</f>
        <v>2.4528</v>
      </c>
      <c r="E397" s="47">
        <f>Geracao!F1582+Geracao!F1583</f>
        <v>4.023845909</v>
      </c>
      <c r="F397" s="46">
        <f t="shared" si="1"/>
        <v>-1.571045909</v>
      </c>
      <c r="G397" s="48">
        <f>Tarifa!$B$13</f>
        <v>0.6813</v>
      </c>
      <c r="H397" s="49">
        <f t="shared" si="2"/>
        <v>0</v>
      </c>
      <c r="I397" s="50" t="str">
        <f>Tarifa!$C$13</f>
        <v>Fora Ponta</v>
      </c>
      <c r="J397" s="18">
        <f>IF(I397="Ponta",Cadastro_Cargas!$F$16,0)</f>
        <v>0</v>
      </c>
      <c r="K397" s="18">
        <f t="shared" si="3"/>
        <v>0</v>
      </c>
    </row>
    <row r="398" ht="15.0" customHeight="1">
      <c r="A398" s="35" t="s">
        <v>128</v>
      </c>
      <c r="B398" s="45">
        <v>45674.5</v>
      </c>
      <c r="C398" s="35" t="s">
        <v>144</v>
      </c>
      <c r="D398" s="46">
        <f>SUM(Cargas!$F$5546:$F$5552)</f>
        <v>2.3316</v>
      </c>
      <c r="E398" s="47">
        <f>Geracao!F1586+Geracao!F1587</f>
        <v>8.437494091</v>
      </c>
      <c r="F398" s="46">
        <f t="shared" si="1"/>
        <v>-6.105894091</v>
      </c>
      <c r="G398" s="48">
        <f>Tarifa!$B$14</f>
        <v>0.6813</v>
      </c>
      <c r="H398" s="49">
        <f t="shared" si="2"/>
        <v>0</v>
      </c>
      <c r="I398" s="50" t="str">
        <f>Tarifa!$C$14</f>
        <v>Fora Ponta</v>
      </c>
      <c r="J398" s="18">
        <f>IF(I398="Ponta",Cadastro_Cargas!$F$16,0)</f>
        <v>0</v>
      </c>
      <c r="K398" s="18">
        <f t="shared" si="3"/>
        <v>0</v>
      </c>
    </row>
    <row r="399" ht="15.0" customHeight="1">
      <c r="A399" s="35" t="s">
        <v>128</v>
      </c>
      <c r="B399" s="45">
        <v>45674.5416666667</v>
      </c>
      <c r="C399" s="35" t="s">
        <v>145</v>
      </c>
      <c r="D399" s="46">
        <f>SUM(Cargas!$F$5560:$F$5566)</f>
        <v>2.574</v>
      </c>
      <c r="E399" s="47">
        <f>Geracao!F1590+Geracao!F1591</f>
        <v>2.604774773</v>
      </c>
      <c r="F399" s="46">
        <f t="shared" si="1"/>
        <v>-0.03077477273</v>
      </c>
      <c r="G399" s="48">
        <f>Tarifa!$B$15</f>
        <v>0.6813</v>
      </c>
      <c r="H399" s="49">
        <f t="shared" si="2"/>
        <v>0</v>
      </c>
      <c r="I399" s="50" t="str">
        <f>Tarifa!$C$15</f>
        <v>Fora Ponta</v>
      </c>
      <c r="J399" s="18">
        <f>IF(I399="Ponta",Cadastro_Cargas!$F$16,0)</f>
        <v>0</v>
      </c>
      <c r="K399" s="18">
        <f t="shared" si="3"/>
        <v>0</v>
      </c>
    </row>
    <row r="400" ht="15.0" customHeight="1">
      <c r="A400" s="35" t="s">
        <v>128</v>
      </c>
      <c r="B400" s="45">
        <v>45674.5833333333</v>
      </c>
      <c r="C400" s="35" t="s">
        <v>146</v>
      </c>
      <c r="D400" s="46">
        <f>SUM(Cargas!$F$5574:$F$5580)</f>
        <v>2.572</v>
      </c>
      <c r="E400" s="47">
        <f>Geracao!F1594+Geracao!F1595</f>
        <v>3.972973409</v>
      </c>
      <c r="F400" s="46">
        <f t="shared" si="1"/>
        <v>-1.400973409</v>
      </c>
      <c r="G400" s="48">
        <f>Tarifa!$B$16</f>
        <v>0.6813</v>
      </c>
      <c r="H400" s="49">
        <f t="shared" si="2"/>
        <v>0</v>
      </c>
      <c r="I400" s="50" t="str">
        <f>Tarifa!$C$16</f>
        <v>Fora Ponta</v>
      </c>
      <c r="J400" s="18">
        <f>IF(I400="Ponta",Cadastro_Cargas!$F$16,0)</f>
        <v>0</v>
      </c>
      <c r="K400" s="18">
        <f t="shared" si="3"/>
        <v>0</v>
      </c>
    </row>
    <row r="401" ht="15.0" customHeight="1">
      <c r="A401" s="35" t="s">
        <v>128</v>
      </c>
      <c r="B401" s="45">
        <v>45674.625</v>
      </c>
      <c r="C401" s="35" t="s">
        <v>147</v>
      </c>
      <c r="D401" s="46">
        <f>SUM(Cargas!$F$5588:$F$5594)</f>
        <v>2.358</v>
      </c>
      <c r="E401" s="47">
        <f>Geracao!F1598+Geracao!F1599</f>
        <v>4.9152525</v>
      </c>
      <c r="F401" s="46">
        <f t="shared" si="1"/>
        <v>-2.5572525</v>
      </c>
      <c r="G401" s="48">
        <f>Tarifa!$B$17</f>
        <v>0.6813</v>
      </c>
      <c r="H401" s="49">
        <f t="shared" si="2"/>
        <v>0</v>
      </c>
      <c r="I401" s="50" t="str">
        <f>Tarifa!$C$17</f>
        <v>Fora Ponta</v>
      </c>
      <c r="J401" s="18">
        <f>IF(I401="Ponta",Cadastro_Cargas!$F$16,0)</f>
        <v>0</v>
      </c>
      <c r="K401" s="18">
        <f t="shared" si="3"/>
        <v>0</v>
      </c>
    </row>
    <row r="402" ht="15.0" customHeight="1">
      <c r="A402" s="35" t="s">
        <v>128</v>
      </c>
      <c r="B402" s="45">
        <v>45674.6666666667</v>
      </c>
      <c r="C402" s="35" t="s">
        <v>148</v>
      </c>
      <c r="D402" s="46">
        <f>SUM(Cargas!$F$5602:$F$5608)</f>
        <v>2.46526</v>
      </c>
      <c r="E402" s="47">
        <f>Geracao!F1602+Geracao!F1603</f>
        <v>5.324214545</v>
      </c>
      <c r="F402" s="46">
        <f t="shared" si="1"/>
        <v>-2.858954545</v>
      </c>
      <c r="G402" s="48">
        <f>Tarifa!$B$18</f>
        <v>0.6813</v>
      </c>
      <c r="H402" s="49">
        <f t="shared" si="2"/>
        <v>0</v>
      </c>
      <c r="I402" s="50" t="str">
        <f>Tarifa!$C$18</f>
        <v>Fora Ponta</v>
      </c>
      <c r="J402" s="18">
        <f>IF(I402="Ponta",Cadastro_Cargas!$F$16,0)</f>
        <v>0</v>
      </c>
      <c r="K402" s="18">
        <f t="shared" si="3"/>
        <v>0</v>
      </c>
    </row>
    <row r="403" ht="15.0" customHeight="1">
      <c r="A403" s="35" t="s">
        <v>128</v>
      </c>
      <c r="B403" s="45">
        <v>45674.7083333333</v>
      </c>
      <c r="C403" s="35" t="s">
        <v>149</v>
      </c>
      <c r="D403" s="46">
        <f>SUM(Cargas!$F$5616:$F$5622)</f>
        <v>1.2134</v>
      </c>
      <c r="E403" s="47">
        <f>Geracao!F1606+Geracao!F1607</f>
        <v>1.576827273</v>
      </c>
      <c r="F403" s="46">
        <f t="shared" si="1"/>
        <v>-0.3634272727</v>
      </c>
      <c r="G403" s="48">
        <f>Tarifa!$B$19</f>
        <v>0.6813</v>
      </c>
      <c r="H403" s="49">
        <f t="shared" si="2"/>
        <v>0</v>
      </c>
      <c r="I403" s="50" t="str">
        <f>Tarifa!$C$19</f>
        <v>Fora Ponta</v>
      </c>
      <c r="J403" s="18">
        <f>IF(I403="Ponta",Cadastro_Cargas!$F$16,0)</f>
        <v>0</v>
      </c>
      <c r="K403" s="18">
        <f t="shared" si="3"/>
        <v>0</v>
      </c>
    </row>
    <row r="404" ht="15.0" customHeight="1">
      <c r="A404" s="51" t="s">
        <v>128</v>
      </c>
      <c r="B404" s="52">
        <v>45674.75</v>
      </c>
      <c r="C404" s="51" t="s">
        <v>150</v>
      </c>
      <c r="D404" s="53">
        <f>SUM(Cargas!$F$5630:$F$5636)</f>
        <v>1.324</v>
      </c>
      <c r="E404" s="54">
        <f>Geracao!F1610+Geracao!F1611</f>
        <v>2.417434773</v>
      </c>
      <c r="F404" s="53">
        <f t="shared" si="1"/>
        <v>-1.093434773</v>
      </c>
      <c r="G404" s="55">
        <f>Tarifa!$B$20</f>
        <v>1.1039</v>
      </c>
      <c r="H404" s="56">
        <f t="shared" si="2"/>
        <v>0</v>
      </c>
      <c r="I404" s="57" t="str">
        <f>Tarifa!$C$20</f>
        <v>Ponta</v>
      </c>
      <c r="J404" s="58">
        <f>IF(I404="Ponta",Cadastro_Cargas!$F$16,0)</f>
        <v>0.875</v>
      </c>
      <c r="K404" s="18">
        <f t="shared" si="3"/>
        <v>0</v>
      </c>
    </row>
    <row r="405" ht="15.0" customHeight="1">
      <c r="A405" s="51" t="s">
        <v>128</v>
      </c>
      <c r="B405" s="52">
        <v>45674.7916666667</v>
      </c>
      <c r="C405" s="51" t="s">
        <v>152</v>
      </c>
      <c r="D405" s="53">
        <f>SUM(Cargas!$F$5644:$F$5650)</f>
        <v>1.336</v>
      </c>
      <c r="E405" s="54">
        <f>Geracao!F1614+Geracao!F1615</f>
        <v>0.7291725</v>
      </c>
      <c r="F405" s="53">
        <f t="shared" si="1"/>
        <v>0.6068275</v>
      </c>
      <c r="G405" s="55">
        <f>Tarifa!$B$21</f>
        <v>1.1039</v>
      </c>
      <c r="H405" s="56">
        <f t="shared" si="2"/>
        <v>0</v>
      </c>
      <c r="I405" s="57" t="str">
        <f>Tarifa!$C$21</f>
        <v>Ponta</v>
      </c>
      <c r="J405" s="58">
        <f>IF(I405="Ponta",Cadastro_Cargas!$F$16,0)</f>
        <v>0.875</v>
      </c>
      <c r="K405" s="18">
        <f t="shared" si="3"/>
        <v>0</v>
      </c>
    </row>
    <row r="406" ht="15.0" customHeight="1">
      <c r="A406" s="51" t="s">
        <v>128</v>
      </c>
      <c r="B406" s="52">
        <v>45674.8333333333</v>
      </c>
      <c r="C406" s="51" t="s">
        <v>153</v>
      </c>
      <c r="D406" s="53">
        <f>SUM(Cargas!$F$5658:$F$5664)</f>
        <v>5.24144</v>
      </c>
      <c r="E406" s="54">
        <f>Geracao!F1618+Geracao!F1619</f>
        <v>0.74613</v>
      </c>
      <c r="F406" s="53">
        <f t="shared" si="1"/>
        <v>4.49531</v>
      </c>
      <c r="G406" s="55">
        <f>Tarifa!$B$22</f>
        <v>1.1039</v>
      </c>
      <c r="H406" s="56">
        <f t="shared" si="2"/>
        <v>3.996460209</v>
      </c>
      <c r="I406" s="57" t="str">
        <f>Tarifa!$C$22</f>
        <v>Ponta</v>
      </c>
      <c r="J406" s="58">
        <f>IF(I406="Ponta",Cadastro_Cargas!$F$16,0)</f>
        <v>0.875</v>
      </c>
      <c r="K406" s="18">
        <f t="shared" si="3"/>
        <v>3.62031</v>
      </c>
    </row>
    <row r="407" ht="15.0" customHeight="1">
      <c r="A407" s="35" t="s">
        <v>128</v>
      </c>
      <c r="B407" s="45">
        <v>45674.875</v>
      </c>
      <c r="C407" s="35" t="s">
        <v>154</v>
      </c>
      <c r="D407" s="46">
        <f>SUM(Cargas!$F$5672:$F$5678)</f>
        <v>5.26096</v>
      </c>
      <c r="E407" s="47">
        <f>Geracao!F1622+Geracao!F1623</f>
        <v>0.9568875</v>
      </c>
      <c r="F407" s="46">
        <f t="shared" si="1"/>
        <v>4.3040725</v>
      </c>
      <c r="G407" s="48">
        <f>Tarifa!$B$23</f>
        <v>0.6813</v>
      </c>
      <c r="H407" s="49">
        <f t="shared" si="2"/>
        <v>2.932364594</v>
      </c>
      <c r="I407" s="50" t="str">
        <f>Tarifa!$C$23</f>
        <v>Fora Ponta</v>
      </c>
      <c r="J407" s="18">
        <f>IF(I407="Ponta",Cadastro_Cargas!$F$16,0)</f>
        <v>0</v>
      </c>
      <c r="K407" s="18">
        <f t="shared" si="3"/>
        <v>4.3040725</v>
      </c>
    </row>
    <row r="408" ht="15.0" customHeight="1">
      <c r="A408" s="35" t="s">
        <v>128</v>
      </c>
      <c r="B408" s="45">
        <v>45674.9166666667</v>
      </c>
      <c r="C408" s="35" t="s">
        <v>155</v>
      </c>
      <c r="D408" s="46">
        <f>SUM(Cargas!$F$5686:$F$5692)</f>
        <v>5.27792</v>
      </c>
      <c r="E408" s="47">
        <f>Geracao!F1626+Geracao!F1627</f>
        <v>0.7437075</v>
      </c>
      <c r="F408" s="46">
        <f t="shared" si="1"/>
        <v>4.5342125</v>
      </c>
      <c r="G408" s="48">
        <f>Tarifa!$B$24</f>
        <v>0.6813</v>
      </c>
      <c r="H408" s="49">
        <f t="shared" si="2"/>
        <v>3.089158976</v>
      </c>
      <c r="I408" s="50" t="str">
        <f>Tarifa!$C$24</f>
        <v>Fora Ponta</v>
      </c>
      <c r="J408" s="18">
        <f>IF(I408="Ponta",Cadastro_Cargas!$F$16,0)</f>
        <v>0</v>
      </c>
      <c r="K408" s="18">
        <f t="shared" si="3"/>
        <v>4.5342125</v>
      </c>
    </row>
    <row r="409" ht="15.0" customHeight="1">
      <c r="A409" s="35" t="s">
        <v>128</v>
      </c>
      <c r="B409" s="45">
        <v>45674.9583333333</v>
      </c>
      <c r="C409" s="35" t="s">
        <v>156</v>
      </c>
      <c r="D409" s="46">
        <f>SUM(Cargas!$F$5700:$F$5706)</f>
        <v>5.256</v>
      </c>
      <c r="E409" s="47">
        <f>Geracao!F1630+Geracao!F1631</f>
        <v>1.051365</v>
      </c>
      <c r="F409" s="46">
        <f t="shared" si="1"/>
        <v>4.204635</v>
      </c>
      <c r="G409" s="48">
        <f>Tarifa!$B$25</f>
        <v>0.6813</v>
      </c>
      <c r="H409" s="49">
        <f t="shared" si="2"/>
        <v>2.864617826</v>
      </c>
      <c r="I409" s="50" t="str">
        <f>Tarifa!$C$25</f>
        <v>Fora Ponta</v>
      </c>
      <c r="J409" s="18">
        <f>IF(I409="Ponta",Cadastro_Cargas!$F$16,0)</f>
        <v>0</v>
      </c>
      <c r="K409" s="18">
        <f t="shared" si="3"/>
        <v>4.204635</v>
      </c>
    </row>
    <row r="410" ht="15.0" customHeight="1">
      <c r="A410" s="35" t="s">
        <v>128</v>
      </c>
      <c r="B410" s="45">
        <v>45675.0</v>
      </c>
      <c r="C410" s="35" t="s">
        <v>131</v>
      </c>
      <c r="D410" s="46">
        <f>SUM(Cargas!$F$5714:$F$5720)</f>
        <v>5.2152</v>
      </c>
      <c r="E410" s="47">
        <f>Geracao!F1634+Geracao!F1635</f>
        <v>0.90117</v>
      </c>
      <c r="F410" s="46">
        <f t="shared" si="1"/>
        <v>4.31403</v>
      </c>
      <c r="G410" s="48">
        <f>Tarifa!$B$2</f>
        <v>0.6813</v>
      </c>
      <c r="H410" s="49">
        <f t="shared" si="2"/>
        <v>2.939148639</v>
      </c>
      <c r="I410" s="50" t="str">
        <f>Tarifa!$C$2</f>
        <v>Fora Ponta</v>
      </c>
      <c r="J410" s="18">
        <f>IF(I410="Ponta",Cadastro_Cargas!$F$16,0)</f>
        <v>0</v>
      </c>
      <c r="K410" s="18">
        <f t="shared" si="3"/>
        <v>4.31403</v>
      </c>
    </row>
    <row r="411" ht="15.0" customHeight="1">
      <c r="A411" s="35" t="s">
        <v>128</v>
      </c>
      <c r="B411" s="45">
        <v>45675.0416666667</v>
      </c>
      <c r="C411" s="35" t="s">
        <v>133</v>
      </c>
      <c r="D411" s="46">
        <f>SUM(Cargas!$F$5728:$F$5734)</f>
        <v>5.24504</v>
      </c>
      <c r="E411" s="47">
        <f>Geracao!F1638+Geracao!F1639</f>
        <v>0.7485525</v>
      </c>
      <c r="F411" s="46">
        <f t="shared" si="1"/>
        <v>4.4964875</v>
      </c>
      <c r="G411" s="48">
        <f>Tarifa!$B$3</f>
        <v>0.6813</v>
      </c>
      <c r="H411" s="49">
        <f t="shared" si="2"/>
        <v>3.063456934</v>
      </c>
      <c r="I411" s="50" t="str">
        <f>Tarifa!$C$3</f>
        <v>Fora Ponta</v>
      </c>
      <c r="J411" s="18">
        <f>IF(I411="Ponta",Cadastro_Cargas!$F$16,0)</f>
        <v>0</v>
      </c>
      <c r="K411" s="18">
        <f t="shared" si="3"/>
        <v>4.4964875</v>
      </c>
    </row>
    <row r="412" ht="15.0" customHeight="1">
      <c r="A412" s="35" t="s">
        <v>128</v>
      </c>
      <c r="B412" s="45">
        <v>45675.0833333333</v>
      </c>
      <c r="C412" s="35" t="s">
        <v>134</v>
      </c>
      <c r="D412" s="46">
        <f>SUM(Cargas!$F$5742:$F$5748)</f>
        <v>4.67648</v>
      </c>
      <c r="E412" s="47">
        <f>Geracao!F1642+Geracao!F1643</f>
        <v>1.031985</v>
      </c>
      <c r="F412" s="46">
        <f t="shared" si="1"/>
        <v>3.644495</v>
      </c>
      <c r="G412" s="48">
        <f>Tarifa!$B$4</f>
        <v>0.6813</v>
      </c>
      <c r="H412" s="49">
        <f t="shared" si="2"/>
        <v>2.482994444</v>
      </c>
      <c r="I412" s="50" t="str">
        <f>Tarifa!$C$4</f>
        <v>Fora Ponta</v>
      </c>
      <c r="J412" s="18">
        <f>IF(I412="Ponta",Cadastro_Cargas!$F$16,0)</f>
        <v>0</v>
      </c>
      <c r="K412" s="18">
        <f t="shared" si="3"/>
        <v>3.644495</v>
      </c>
    </row>
    <row r="413" ht="15.0" customHeight="1">
      <c r="A413" s="35" t="s">
        <v>128</v>
      </c>
      <c r="B413" s="45">
        <v>45675.125</v>
      </c>
      <c r="C413" s="35" t="s">
        <v>135</v>
      </c>
      <c r="D413" s="46">
        <f>SUM(Cargas!$F$5756:$F$5762)</f>
        <v>4.6996</v>
      </c>
      <c r="E413" s="47">
        <f>Geracao!F1646+Geracao!F1647</f>
        <v>0.8115375</v>
      </c>
      <c r="F413" s="46">
        <f t="shared" si="1"/>
        <v>3.8880625</v>
      </c>
      <c r="G413" s="48">
        <f>Tarifa!$B$5</f>
        <v>0.6813</v>
      </c>
      <c r="H413" s="49">
        <f t="shared" si="2"/>
        <v>2.648936981</v>
      </c>
      <c r="I413" s="50" t="str">
        <f>Tarifa!$C$5</f>
        <v>Fora Ponta</v>
      </c>
      <c r="J413" s="18">
        <f>IF(I413="Ponta",Cadastro_Cargas!$F$16,0)</f>
        <v>0</v>
      </c>
      <c r="K413" s="18">
        <f t="shared" si="3"/>
        <v>3.8880625</v>
      </c>
    </row>
    <row r="414" ht="15.0" customHeight="1">
      <c r="A414" s="35" t="s">
        <v>128</v>
      </c>
      <c r="B414" s="45">
        <v>45675.1666666667</v>
      </c>
      <c r="C414" s="35" t="s">
        <v>136</v>
      </c>
      <c r="D414" s="46">
        <f>SUM(Cargas!$F$5770:$F$5776)</f>
        <v>5.18228</v>
      </c>
      <c r="E414" s="47">
        <f>Geracao!F1650+Geracao!F1651</f>
        <v>0.8309175</v>
      </c>
      <c r="F414" s="46">
        <f t="shared" si="1"/>
        <v>4.3513625</v>
      </c>
      <c r="G414" s="48">
        <f>Tarifa!$B$6</f>
        <v>0.6813</v>
      </c>
      <c r="H414" s="49">
        <f t="shared" si="2"/>
        <v>2.964583271</v>
      </c>
      <c r="I414" s="50" t="str">
        <f>Tarifa!$C$6</f>
        <v>Fora Ponta</v>
      </c>
      <c r="J414" s="18">
        <f>IF(I414="Ponta",Cadastro_Cargas!$F$16,0)</f>
        <v>0</v>
      </c>
      <c r="K414" s="18">
        <f t="shared" si="3"/>
        <v>4.3513625</v>
      </c>
    </row>
    <row r="415" ht="15.0" customHeight="1">
      <c r="A415" s="35" t="s">
        <v>128</v>
      </c>
      <c r="B415" s="45">
        <v>45675.2083333333</v>
      </c>
      <c r="C415" s="35" t="s">
        <v>137</v>
      </c>
      <c r="D415" s="46">
        <f>SUM(Cargas!$F$5784:$F$5790)</f>
        <v>1.26914</v>
      </c>
      <c r="E415" s="47">
        <f>Geracao!F1654+Geracao!F1655</f>
        <v>0.750975</v>
      </c>
      <c r="F415" s="46">
        <f t="shared" si="1"/>
        <v>0.518165</v>
      </c>
      <c r="G415" s="48">
        <f>Tarifa!$B$7</f>
        <v>0.6813</v>
      </c>
      <c r="H415" s="49">
        <f t="shared" si="2"/>
        <v>0.3530258145</v>
      </c>
      <c r="I415" s="50" t="str">
        <f>Tarifa!$C$7</f>
        <v>Fora Ponta</v>
      </c>
      <c r="J415" s="18">
        <f>IF(I415="Ponta",Cadastro_Cargas!$F$16,0)</f>
        <v>0</v>
      </c>
      <c r="K415" s="18">
        <f t="shared" si="3"/>
        <v>0.518165</v>
      </c>
    </row>
    <row r="416" ht="15.0" customHeight="1">
      <c r="A416" s="35" t="s">
        <v>128</v>
      </c>
      <c r="B416" s="45">
        <v>45675.25</v>
      </c>
      <c r="C416" s="35" t="s">
        <v>138</v>
      </c>
      <c r="D416" s="46">
        <f>SUM(Cargas!$F$5798:$F$5804)</f>
        <v>1.2048</v>
      </c>
      <c r="E416" s="47">
        <f>Geracao!F1658+Geracao!F1659</f>
        <v>2.583559545</v>
      </c>
      <c r="F416" s="46">
        <f t="shared" si="1"/>
        <v>-1.378759545</v>
      </c>
      <c r="G416" s="48">
        <f>Tarifa!$B$8</f>
        <v>0.6813</v>
      </c>
      <c r="H416" s="49">
        <f t="shared" si="2"/>
        <v>0</v>
      </c>
      <c r="I416" s="50" t="str">
        <f>Tarifa!$C$8</f>
        <v>Fora Ponta</v>
      </c>
      <c r="J416" s="18">
        <f>IF(I416="Ponta",Cadastro_Cargas!$F$16,0)</f>
        <v>0</v>
      </c>
      <c r="K416" s="18">
        <f t="shared" si="3"/>
        <v>0</v>
      </c>
    </row>
    <row r="417" ht="15.0" customHeight="1">
      <c r="A417" s="35" t="s">
        <v>128</v>
      </c>
      <c r="B417" s="45">
        <v>45675.2916666667</v>
      </c>
      <c r="C417" s="35" t="s">
        <v>139</v>
      </c>
      <c r="D417" s="46">
        <f>SUM(Cargas!$F$5812:$F$5818)</f>
        <v>1.1804</v>
      </c>
      <c r="E417" s="47">
        <f>Geracao!F1662+Geracao!F1663</f>
        <v>2.884022955</v>
      </c>
      <c r="F417" s="46">
        <f t="shared" si="1"/>
        <v>-1.703622955</v>
      </c>
      <c r="G417" s="48">
        <f>Tarifa!$B$9</f>
        <v>0.6813</v>
      </c>
      <c r="H417" s="49">
        <f t="shared" si="2"/>
        <v>0</v>
      </c>
      <c r="I417" s="50" t="str">
        <f>Tarifa!$C$9</f>
        <v>Fora Ponta</v>
      </c>
      <c r="J417" s="18">
        <f>IF(I417="Ponta",Cadastro_Cargas!$F$16,0)</f>
        <v>0</v>
      </c>
      <c r="K417" s="18">
        <f t="shared" si="3"/>
        <v>0</v>
      </c>
    </row>
    <row r="418" ht="15.0" customHeight="1">
      <c r="A418" s="35" t="s">
        <v>128</v>
      </c>
      <c r="B418" s="45">
        <v>45675.3333333333</v>
      </c>
      <c r="C418" s="35" t="s">
        <v>140</v>
      </c>
      <c r="D418" s="46">
        <f>SUM(Cargas!$F$5826:$F$5832)</f>
        <v>1.5622</v>
      </c>
      <c r="E418" s="47">
        <f>Geracao!F1666+Geracao!F1667</f>
        <v>6.143092955</v>
      </c>
      <c r="F418" s="46">
        <f t="shared" si="1"/>
        <v>-4.580892955</v>
      </c>
      <c r="G418" s="48">
        <f>Tarifa!$B$10</f>
        <v>0.6813</v>
      </c>
      <c r="H418" s="49">
        <f t="shared" si="2"/>
        <v>0</v>
      </c>
      <c r="I418" s="50" t="str">
        <f>Tarifa!$C$10</f>
        <v>Fora Ponta</v>
      </c>
      <c r="J418" s="18">
        <f>IF(I418="Ponta",Cadastro_Cargas!$F$16,0)</f>
        <v>0</v>
      </c>
      <c r="K418" s="18">
        <f t="shared" si="3"/>
        <v>0</v>
      </c>
    </row>
    <row r="419" ht="15.0" customHeight="1">
      <c r="A419" s="35" t="s">
        <v>128</v>
      </c>
      <c r="B419" s="45">
        <v>45675.375</v>
      </c>
      <c r="C419" s="35" t="s">
        <v>141</v>
      </c>
      <c r="D419" s="46">
        <f>SUM(Cargas!$F$5840:$F$5846)</f>
        <v>2.46356</v>
      </c>
      <c r="E419" s="47">
        <f>Geracao!F1670+Geracao!F1671</f>
        <v>6.879239318</v>
      </c>
      <c r="F419" s="46">
        <f t="shared" si="1"/>
        <v>-4.415679318</v>
      </c>
      <c r="G419" s="48">
        <f>Tarifa!$B$11</f>
        <v>0.6813</v>
      </c>
      <c r="H419" s="49">
        <f t="shared" si="2"/>
        <v>0</v>
      </c>
      <c r="I419" s="50" t="str">
        <f>Tarifa!$C$11</f>
        <v>Fora Ponta</v>
      </c>
      <c r="J419" s="18">
        <f>IF(I419="Ponta",Cadastro_Cargas!$F$16,0)</f>
        <v>0</v>
      </c>
      <c r="K419" s="18">
        <f t="shared" si="3"/>
        <v>0</v>
      </c>
    </row>
    <row r="420" ht="15.0" customHeight="1">
      <c r="A420" s="35" t="s">
        <v>128</v>
      </c>
      <c r="B420" s="45">
        <v>45675.4166666667</v>
      </c>
      <c r="C420" s="35" t="s">
        <v>142</v>
      </c>
      <c r="D420" s="46">
        <f>SUM(Cargas!$F$5854:$F$5860)</f>
        <v>2.29872</v>
      </c>
      <c r="E420" s="47">
        <f>Geracao!F1674+Geracao!F1675</f>
        <v>4.158184545</v>
      </c>
      <c r="F420" s="46">
        <f t="shared" si="1"/>
        <v>-1.859464545</v>
      </c>
      <c r="G420" s="48">
        <f>Tarifa!$B$12</f>
        <v>0.6813</v>
      </c>
      <c r="H420" s="49">
        <f t="shared" si="2"/>
        <v>0</v>
      </c>
      <c r="I420" s="50" t="str">
        <f>Tarifa!$C$12</f>
        <v>Fora Ponta</v>
      </c>
      <c r="J420" s="18">
        <f>IF(I420="Ponta",Cadastro_Cargas!$F$16,0)</f>
        <v>0</v>
      </c>
      <c r="K420" s="18">
        <f t="shared" si="3"/>
        <v>0</v>
      </c>
    </row>
    <row r="421" ht="15.0" customHeight="1">
      <c r="A421" s="35" t="s">
        <v>128</v>
      </c>
      <c r="B421" s="45">
        <v>45675.4583333333</v>
      </c>
      <c r="C421" s="35" t="s">
        <v>143</v>
      </c>
      <c r="D421" s="46">
        <f>SUM(Cargas!$F$5868:$F$5874)</f>
        <v>2.568</v>
      </c>
      <c r="E421" s="47">
        <f>Geracao!F1678+Geracao!F1679</f>
        <v>7.981476818</v>
      </c>
      <c r="F421" s="46">
        <f t="shared" si="1"/>
        <v>-5.413476818</v>
      </c>
      <c r="G421" s="48">
        <f>Tarifa!$B$13</f>
        <v>0.6813</v>
      </c>
      <c r="H421" s="49">
        <f t="shared" si="2"/>
        <v>0</v>
      </c>
      <c r="I421" s="50" t="str">
        <f>Tarifa!$C$13</f>
        <v>Fora Ponta</v>
      </c>
      <c r="J421" s="18">
        <f>IF(I421="Ponta",Cadastro_Cargas!$F$16,0)</f>
        <v>0</v>
      </c>
      <c r="K421" s="18">
        <f t="shared" si="3"/>
        <v>0</v>
      </c>
    </row>
    <row r="422" ht="15.0" customHeight="1">
      <c r="A422" s="35" t="s">
        <v>128</v>
      </c>
      <c r="B422" s="45">
        <v>45675.5</v>
      </c>
      <c r="C422" s="35" t="s">
        <v>144</v>
      </c>
      <c r="D422" s="46">
        <f>SUM(Cargas!$F$5882:$F$5888)</f>
        <v>2.5538</v>
      </c>
      <c r="E422" s="47">
        <f>Geracao!F1682+Geracao!F1683</f>
        <v>8.798373182</v>
      </c>
      <c r="F422" s="46">
        <f t="shared" si="1"/>
        <v>-6.244573182</v>
      </c>
      <c r="G422" s="48">
        <f>Tarifa!$B$14</f>
        <v>0.6813</v>
      </c>
      <c r="H422" s="49">
        <f t="shared" si="2"/>
        <v>0</v>
      </c>
      <c r="I422" s="50" t="str">
        <f>Tarifa!$C$14</f>
        <v>Fora Ponta</v>
      </c>
      <c r="J422" s="18">
        <f>IF(I422="Ponta",Cadastro_Cargas!$F$16,0)</f>
        <v>0</v>
      </c>
      <c r="K422" s="18">
        <f t="shared" si="3"/>
        <v>0</v>
      </c>
    </row>
    <row r="423" ht="15.0" customHeight="1">
      <c r="A423" s="35" t="s">
        <v>128</v>
      </c>
      <c r="B423" s="45">
        <v>45675.5416666667</v>
      </c>
      <c r="C423" s="35" t="s">
        <v>145</v>
      </c>
      <c r="D423" s="46">
        <f>SUM(Cargas!$F$5896:$F$5902)</f>
        <v>2.4326</v>
      </c>
      <c r="E423" s="47">
        <f>Geracao!F1686+Geracao!F1687</f>
        <v>8.272176818</v>
      </c>
      <c r="F423" s="46">
        <f t="shared" si="1"/>
        <v>-5.839576818</v>
      </c>
      <c r="G423" s="48">
        <f>Tarifa!$B$15</f>
        <v>0.6813</v>
      </c>
      <c r="H423" s="49">
        <f t="shared" si="2"/>
        <v>0</v>
      </c>
      <c r="I423" s="50" t="str">
        <f>Tarifa!$C$15</f>
        <v>Fora Ponta</v>
      </c>
      <c r="J423" s="18">
        <f>IF(I423="Ponta",Cadastro_Cargas!$F$16,0)</f>
        <v>0</v>
      </c>
      <c r="K423" s="18">
        <f t="shared" si="3"/>
        <v>0</v>
      </c>
    </row>
    <row r="424" ht="15.0" customHeight="1">
      <c r="A424" s="35" t="s">
        <v>128</v>
      </c>
      <c r="B424" s="45">
        <v>45675.5833333333</v>
      </c>
      <c r="C424" s="35" t="s">
        <v>146</v>
      </c>
      <c r="D424" s="46">
        <f>SUM(Cargas!$F$5910:$F$5916)</f>
        <v>2.4348</v>
      </c>
      <c r="E424" s="47">
        <f>Geracao!F1690+Geracao!F1691</f>
        <v>7.575084091</v>
      </c>
      <c r="F424" s="46">
        <f t="shared" si="1"/>
        <v>-5.140284091</v>
      </c>
      <c r="G424" s="48">
        <f>Tarifa!$B$16</f>
        <v>0.6813</v>
      </c>
      <c r="H424" s="49">
        <f t="shared" si="2"/>
        <v>0</v>
      </c>
      <c r="I424" s="50" t="str">
        <f>Tarifa!$C$16</f>
        <v>Fora Ponta</v>
      </c>
      <c r="J424" s="18">
        <f>IF(I424="Ponta",Cadastro_Cargas!$F$16,0)</f>
        <v>0</v>
      </c>
      <c r="K424" s="18">
        <f t="shared" si="3"/>
        <v>0</v>
      </c>
    </row>
    <row r="425" ht="15.0" customHeight="1">
      <c r="A425" s="35" t="s">
        <v>128</v>
      </c>
      <c r="B425" s="45">
        <v>45675.625</v>
      </c>
      <c r="C425" s="35" t="s">
        <v>147</v>
      </c>
      <c r="D425" s="46">
        <f>SUM(Cargas!$F$5924:$F$5930)</f>
        <v>2.568</v>
      </c>
      <c r="E425" s="47">
        <f>Geracao!F1694+Geracao!F1695</f>
        <v>6.809207045</v>
      </c>
      <c r="F425" s="46">
        <f t="shared" si="1"/>
        <v>-4.241207045</v>
      </c>
      <c r="G425" s="48">
        <f>Tarifa!$B$17</f>
        <v>0.6813</v>
      </c>
      <c r="H425" s="49">
        <f t="shared" si="2"/>
        <v>0</v>
      </c>
      <c r="I425" s="50" t="str">
        <f>Tarifa!$C$17</f>
        <v>Fora Ponta</v>
      </c>
      <c r="J425" s="18">
        <f>IF(I425="Ponta",Cadastro_Cargas!$F$16,0)</f>
        <v>0</v>
      </c>
      <c r="K425" s="18">
        <f t="shared" si="3"/>
        <v>0</v>
      </c>
    </row>
    <row r="426" ht="15.0" customHeight="1">
      <c r="A426" s="35" t="s">
        <v>128</v>
      </c>
      <c r="B426" s="45">
        <v>45675.6666666667</v>
      </c>
      <c r="C426" s="35" t="s">
        <v>148</v>
      </c>
      <c r="D426" s="46">
        <f>SUM(Cargas!$F$5938:$F$5944)</f>
        <v>2.22332</v>
      </c>
      <c r="E426" s="47">
        <f>Geracao!F1698+Geracao!F1699</f>
        <v>5.791683636</v>
      </c>
      <c r="F426" s="46">
        <f t="shared" si="1"/>
        <v>-3.568363636</v>
      </c>
      <c r="G426" s="48">
        <f>Tarifa!$B$18</f>
        <v>0.6813</v>
      </c>
      <c r="H426" s="49">
        <f t="shared" si="2"/>
        <v>0</v>
      </c>
      <c r="I426" s="50" t="str">
        <f>Tarifa!$C$18</f>
        <v>Fora Ponta</v>
      </c>
      <c r="J426" s="18">
        <f>IF(I426="Ponta",Cadastro_Cargas!$F$16,0)</f>
        <v>0</v>
      </c>
      <c r="K426" s="18">
        <f t="shared" si="3"/>
        <v>0</v>
      </c>
    </row>
    <row r="427" ht="15.0" customHeight="1">
      <c r="A427" s="35" t="s">
        <v>128</v>
      </c>
      <c r="B427" s="45">
        <v>45675.7083333333</v>
      </c>
      <c r="C427" s="35" t="s">
        <v>149</v>
      </c>
      <c r="D427" s="46">
        <f>SUM(Cargas!$F$5952:$F$5958)</f>
        <v>1.16</v>
      </c>
      <c r="E427" s="47">
        <f>Geracao!F1702+Geracao!F1703</f>
        <v>3.751131136</v>
      </c>
      <c r="F427" s="46">
        <f t="shared" si="1"/>
        <v>-2.591131136</v>
      </c>
      <c r="G427" s="48">
        <f>Tarifa!$B$19</f>
        <v>0.6813</v>
      </c>
      <c r="H427" s="49">
        <f t="shared" si="2"/>
        <v>0</v>
      </c>
      <c r="I427" s="50" t="str">
        <f>Tarifa!$C$19</f>
        <v>Fora Ponta</v>
      </c>
      <c r="J427" s="18">
        <f>IF(I427="Ponta",Cadastro_Cargas!$F$16,0)</f>
        <v>0</v>
      </c>
      <c r="K427" s="18">
        <f t="shared" si="3"/>
        <v>0</v>
      </c>
    </row>
    <row r="428" ht="15.0" customHeight="1">
      <c r="A428" s="51" t="s">
        <v>128</v>
      </c>
      <c r="B428" s="52">
        <v>45675.75</v>
      </c>
      <c r="C428" s="51" t="s">
        <v>150</v>
      </c>
      <c r="D428" s="53">
        <f>SUM(Cargas!$F$5966:$F$5972)</f>
        <v>1.332</v>
      </c>
      <c r="E428" s="54">
        <f>Geracao!F1706+Geracao!F1707</f>
        <v>2.429914318</v>
      </c>
      <c r="F428" s="53">
        <f t="shared" si="1"/>
        <v>-1.097914318</v>
      </c>
      <c r="G428" s="55">
        <f>Tarifa!$B$20</f>
        <v>1.1039</v>
      </c>
      <c r="H428" s="56">
        <f t="shared" si="2"/>
        <v>0</v>
      </c>
      <c r="I428" s="57" t="str">
        <f>Tarifa!$C$20</f>
        <v>Ponta</v>
      </c>
      <c r="J428" s="58">
        <f>IF(I428="Ponta",Cadastro_Cargas!$F$16,0)</f>
        <v>0.875</v>
      </c>
      <c r="K428" s="18">
        <f t="shared" si="3"/>
        <v>0</v>
      </c>
    </row>
    <row r="429" ht="15.0" customHeight="1">
      <c r="A429" s="51" t="s">
        <v>128</v>
      </c>
      <c r="B429" s="52">
        <v>45675.7916666667</v>
      </c>
      <c r="C429" s="51" t="s">
        <v>152</v>
      </c>
      <c r="D429" s="53">
        <f>SUM(Cargas!$F$5980:$F$5986)</f>
        <v>1.316</v>
      </c>
      <c r="E429" s="54">
        <f>Geracao!F1710+Geracao!F1711</f>
        <v>1.6473</v>
      </c>
      <c r="F429" s="53">
        <f t="shared" si="1"/>
        <v>-0.3313</v>
      </c>
      <c r="G429" s="55">
        <f>Tarifa!$B$21</f>
        <v>1.1039</v>
      </c>
      <c r="H429" s="56">
        <f t="shared" si="2"/>
        <v>0</v>
      </c>
      <c r="I429" s="57" t="str">
        <f>Tarifa!$C$21</f>
        <v>Ponta</v>
      </c>
      <c r="J429" s="58">
        <f>IF(I429="Ponta",Cadastro_Cargas!$F$16,0)</f>
        <v>0.875</v>
      </c>
      <c r="K429" s="18">
        <f t="shared" si="3"/>
        <v>0</v>
      </c>
    </row>
    <row r="430" ht="15.0" customHeight="1">
      <c r="A430" s="51" t="s">
        <v>128</v>
      </c>
      <c r="B430" s="52">
        <v>45675.8333333333</v>
      </c>
      <c r="C430" s="51" t="s">
        <v>153</v>
      </c>
      <c r="D430" s="53">
        <f>SUM(Cargas!$F$5994:$F$6000)</f>
        <v>4.99798</v>
      </c>
      <c r="E430" s="54">
        <f>Geracao!F1714+Geracao!F1715</f>
        <v>0.8745225</v>
      </c>
      <c r="F430" s="53">
        <f t="shared" si="1"/>
        <v>4.1234575</v>
      </c>
      <c r="G430" s="55">
        <f>Tarifa!$B$22</f>
        <v>1.1039</v>
      </c>
      <c r="H430" s="56">
        <f t="shared" si="2"/>
        <v>3.585972234</v>
      </c>
      <c r="I430" s="57" t="str">
        <f>Tarifa!$C$22</f>
        <v>Ponta</v>
      </c>
      <c r="J430" s="58">
        <f>IF(I430="Ponta",Cadastro_Cargas!$F$16,0)</f>
        <v>0.875</v>
      </c>
      <c r="K430" s="18">
        <f t="shared" si="3"/>
        <v>3.2484575</v>
      </c>
    </row>
    <row r="431" ht="15.0" customHeight="1">
      <c r="A431" s="35" t="s">
        <v>128</v>
      </c>
      <c r="B431" s="45">
        <v>45675.875</v>
      </c>
      <c r="C431" s="35" t="s">
        <v>154</v>
      </c>
      <c r="D431" s="46">
        <f>SUM(Cargas!$F$6008:$F$6014)</f>
        <v>5.26148</v>
      </c>
      <c r="E431" s="47">
        <f>Geracao!F1718+Geracao!F1719</f>
        <v>0.7824675</v>
      </c>
      <c r="F431" s="46">
        <f t="shared" si="1"/>
        <v>4.4790125</v>
      </c>
      <c r="G431" s="48">
        <f>Tarifa!$B$23</f>
        <v>0.6813</v>
      </c>
      <c r="H431" s="49">
        <f t="shared" si="2"/>
        <v>3.051551216</v>
      </c>
      <c r="I431" s="50" t="str">
        <f>Tarifa!$C$23</f>
        <v>Fora Ponta</v>
      </c>
      <c r="J431" s="18">
        <f>IF(I431="Ponta",Cadastro_Cargas!$F$16,0)</f>
        <v>0</v>
      </c>
      <c r="K431" s="18">
        <f t="shared" si="3"/>
        <v>4.4790125</v>
      </c>
    </row>
    <row r="432" ht="15.0" customHeight="1">
      <c r="A432" s="35" t="s">
        <v>128</v>
      </c>
      <c r="B432" s="45">
        <v>45675.9166666667</v>
      </c>
      <c r="C432" s="35" t="s">
        <v>155</v>
      </c>
      <c r="D432" s="46">
        <f>SUM(Cargas!$F$6022:$F$6028)</f>
        <v>5.188</v>
      </c>
      <c r="E432" s="47">
        <f>Geracao!F1722+Geracao!F1723</f>
        <v>0.95931</v>
      </c>
      <c r="F432" s="46">
        <f t="shared" si="1"/>
        <v>4.22869</v>
      </c>
      <c r="G432" s="48">
        <f>Tarifa!$B$24</f>
        <v>0.6813</v>
      </c>
      <c r="H432" s="49">
        <f t="shared" si="2"/>
        <v>2.881006497</v>
      </c>
      <c r="I432" s="50" t="str">
        <f>Tarifa!$C$24</f>
        <v>Fora Ponta</v>
      </c>
      <c r="J432" s="18">
        <f>IF(I432="Ponta",Cadastro_Cargas!$F$16,0)</f>
        <v>0</v>
      </c>
      <c r="K432" s="18">
        <f t="shared" si="3"/>
        <v>4.22869</v>
      </c>
    </row>
    <row r="433" ht="15.0" customHeight="1">
      <c r="A433" s="35" t="s">
        <v>128</v>
      </c>
      <c r="B433" s="45">
        <v>45675.9583333333</v>
      </c>
      <c r="C433" s="35" t="s">
        <v>156</v>
      </c>
      <c r="D433" s="46">
        <f>SUM(Cargas!$F$6036:$F$6042)</f>
        <v>4.8126</v>
      </c>
      <c r="E433" s="47">
        <f>Geracao!F1726+Geracao!F1727</f>
        <v>0.7776225</v>
      </c>
      <c r="F433" s="46">
        <f t="shared" si="1"/>
        <v>4.0349775</v>
      </c>
      <c r="G433" s="48">
        <f>Tarifa!$B$25</f>
        <v>0.6813</v>
      </c>
      <c r="H433" s="49">
        <f t="shared" si="2"/>
        <v>2.749030171</v>
      </c>
      <c r="I433" s="50" t="str">
        <f>Tarifa!$C$25</f>
        <v>Fora Ponta</v>
      </c>
      <c r="J433" s="18">
        <f>IF(I433="Ponta",Cadastro_Cargas!$F$16,0)</f>
        <v>0</v>
      </c>
      <c r="K433" s="18">
        <f t="shared" si="3"/>
        <v>4.0349775</v>
      </c>
    </row>
    <row r="434" ht="15.0" customHeight="1">
      <c r="A434" s="35" t="s">
        <v>128</v>
      </c>
      <c r="B434" s="45">
        <v>45676.0</v>
      </c>
      <c r="C434" s="35" t="s">
        <v>131</v>
      </c>
      <c r="D434" s="46">
        <f>SUM(Cargas!$F$6050:$F$6056)</f>
        <v>5.26362</v>
      </c>
      <c r="E434" s="47">
        <f>Geracao!F1730+Geracao!F1731</f>
        <v>0.9229725</v>
      </c>
      <c r="F434" s="46">
        <f t="shared" si="1"/>
        <v>4.3406475</v>
      </c>
      <c r="G434" s="48">
        <f>Tarifa!$B$2</f>
        <v>0.6813</v>
      </c>
      <c r="H434" s="49">
        <f t="shared" si="2"/>
        <v>2.957283142</v>
      </c>
      <c r="I434" s="50" t="str">
        <f>Tarifa!$C$2</f>
        <v>Fora Ponta</v>
      </c>
      <c r="J434" s="18">
        <f>IF(I434="Ponta",Cadastro_Cargas!$F$16,0)</f>
        <v>0</v>
      </c>
      <c r="K434" s="18">
        <f t="shared" si="3"/>
        <v>4.3406475</v>
      </c>
    </row>
    <row r="435" ht="15.0" customHeight="1">
      <c r="A435" s="35" t="s">
        <v>128</v>
      </c>
      <c r="B435" s="45">
        <v>45676.0416666667</v>
      </c>
      <c r="C435" s="35" t="s">
        <v>133</v>
      </c>
      <c r="D435" s="46">
        <f>SUM(Cargas!$F$6064:$F$6070)</f>
        <v>5.14716</v>
      </c>
      <c r="E435" s="47">
        <f>Geracao!F1734+Geracao!F1735</f>
        <v>0.7291725</v>
      </c>
      <c r="F435" s="46">
        <f t="shared" si="1"/>
        <v>4.4179875</v>
      </c>
      <c r="G435" s="48">
        <f>Tarifa!$B$3</f>
        <v>0.6813</v>
      </c>
      <c r="H435" s="49">
        <f t="shared" si="2"/>
        <v>3.009974884</v>
      </c>
      <c r="I435" s="50" t="str">
        <f>Tarifa!$C$3</f>
        <v>Fora Ponta</v>
      </c>
      <c r="J435" s="18">
        <f>IF(I435="Ponta",Cadastro_Cargas!$F$16,0)</f>
        <v>0</v>
      </c>
      <c r="K435" s="18">
        <f t="shared" si="3"/>
        <v>4.4179875</v>
      </c>
    </row>
    <row r="436" ht="15.0" customHeight="1">
      <c r="A436" s="35" t="s">
        <v>128</v>
      </c>
      <c r="B436" s="45">
        <v>45676.0833333333</v>
      </c>
      <c r="C436" s="35" t="s">
        <v>134</v>
      </c>
      <c r="D436" s="46">
        <f>SUM(Cargas!$F$6078:$F$6084)</f>
        <v>5.14586</v>
      </c>
      <c r="E436" s="47">
        <f>Geracao!F1738+Geracao!F1739</f>
        <v>1.4946825</v>
      </c>
      <c r="F436" s="46">
        <f t="shared" si="1"/>
        <v>3.6511775</v>
      </c>
      <c r="G436" s="48">
        <f>Tarifa!$B$4</f>
        <v>0.6813</v>
      </c>
      <c r="H436" s="49">
        <f t="shared" si="2"/>
        <v>2.487547231</v>
      </c>
      <c r="I436" s="50" t="str">
        <f>Tarifa!$C$4</f>
        <v>Fora Ponta</v>
      </c>
      <c r="J436" s="18">
        <f>IF(I436="Ponta",Cadastro_Cargas!$F$16,0)</f>
        <v>0</v>
      </c>
      <c r="K436" s="18">
        <f t="shared" si="3"/>
        <v>3.6511775</v>
      </c>
    </row>
    <row r="437" ht="15.0" customHeight="1">
      <c r="A437" s="35" t="s">
        <v>128</v>
      </c>
      <c r="B437" s="45">
        <v>45676.125</v>
      </c>
      <c r="C437" s="35" t="s">
        <v>135</v>
      </c>
      <c r="D437" s="46">
        <f>SUM(Cargas!$F$6092:$F$6098)</f>
        <v>5.2206</v>
      </c>
      <c r="E437" s="47">
        <f>Geracao!F1742+Geracao!F1743</f>
        <v>0.838185</v>
      </c>
      <c r="F437" s="46">
        <f t="shared" si="1"/>
        <v>4.382415</v>
      </c>
      <c r="G437" s="48">
        <f>Tarifa!$B$5</f>
        <v>0.6813</v>
      </c>
      <c r="H437" s="49">
        <f t="shared" si="2"/>
        <v>2.98573934</v>
      </c>
      <c r="I437" s="50" t="str">
        <f>Tarifa!$C$5</f>
        <v>Fora Ponta</v>
      </c>
      <c r="J437" s="18">
        <f>IF(I437="Ponta",Cadastro_Cargas!$F$16,0)</f>
        <v>0</v>
      </c>
      <c r="K437" s="18">
        <f t="shared" si="3"/>
        <v>4.382415</v>
      </c>
    </row>
    <row r="438" ht="15.0" customHeight="1">
      <c r="A438" s="35" t="s">
        <v>128</v>
      </c>
      <c r="B438" s="45">
        <v>45676.1666666667</v>
      </c>
      <c r="C438" s="35" t="s">
        <v>136</v>
      </c>
      <c r="D438" s="46">
        <f>SUM(Cargas!$F$6106:$F$6112)</f>
        <v>5.23106</v>
      </c>
      <c r="E438" s="47">
        <f>Geracao!F1746+Geracao!F1747</f>
        <v>0.81396</v>
      </c>
      <c r="F438" s="46">
        <f t="shared" si="1"/>
        <v>4.4171</v>
      </c>
      <c r="G438" s="48">
        <f>Tarifa!$B$6</f>
        <v>0.6813</v>
      </c>
      <c r="H438" s="49">
        <f t="shared" si="2"/>
        <v>3.00937023</v>
      </c>
      <c r="I438" s="50" t="str">
        <f>Tarifa!$C$6</f>
        <v>Fora Ponta</v>
      </c>
      <c r="J438" s="18">
        <f>IF(I438="Ponta",Cadastro_Cargas!$F$16,0)</f>
        <v>0</v>
      </c>
      <c r="K438" s="18">
        <f t="shared" si="3"/>
        <v>4.4171</v>
      </c>
    </row>
    <row r="439" ht="15.0" customHeight="1">
      <c r="A439" s="35" t="s">
        <v>128</v>
      </c>
      <c r="B439" s="45">
        <v>45676.2083333333</v>
      </c>
      <c r="C439" s="35" t="s">
        <v>137</v>
      </c>
      <c r="D439" s="46">
        <f>SUM(Cargas!$F$6120:$F$6126)</f>
        <v>1.26344</v>
      </c>
      <c r="E439" s="47">
        <f>Geracao!F1750+Geracao!F1751</f>
        <v>1.03683</v>
      </c>
      <c r="F439" s="46">
        <f t="shared" si="1"/>
        <v>0.22661</v>
      </c>
      <c r="G439" s="48">
        <f>Tarifa!$B$7</f>
        <v>0.6813</v>
      </c>
      <c r="H439" s="49">
        <f t="shared" si="2"/>
        <v>0.154389393</v>
      </c>
      <c r="I439" s="50" t="str">
        <f>Tarifa!$C$7</f>
        <v>Fora Ponta</v>
      </c>
      <c r="J439" s="18">
        <f>IF(I439="Ponta",Cadastro_Cargas!$F$16,0)</f>
        <v>0</v>
      </c>
      <c r="K439" s="18">
        <f t="shared" si="3"/>
        <v>0.22661</v>
      </c>
    </row>
    <row r="440" ht="15.0" customHeight="1">
      <c r="A440" s="35" t="s">
        <v>128</v>
      </c>
      <c r="B440" s="45">
        <v>45676.25</v>
      </c>
      <c r="C440" s="35" t="s">
        <v>138</v>
      </c>
      <c r="D440" s="46">
        <f>SUM(Cargas!$F$6134:$F$6140)</f>
        <v>1.2068</v>
      </c>
      <c r="E440" s="47">
        <f>Geracao!F1754+Geracao!F1755</f>
        <v>2.180763864</v>
      </c>
      <c r="F440" s="46">
        <f t="shared" si="1"/>
        <v>-0.9739638636</v>
      </c>
      <c r="G440" s="48">
        <f>Tarifa!$B$8</f>
        <v>0.6813</v>
      </c>
      <c r="H440" s="49">
        <f t="shared" si="2"/>
        <v>0</v>
      </c>
      <c r="I440" s="50" t="str">
        <f>Tarifa!$C$8</f>
        <v>Fora Ponta</v>
      </c>
      <c r="J440" s="18">
        <f>IF(I440="Ponta",Cadastro_Cargas!$F$16,0)</f>
        <v>0</v>
      </c>
      <c r="K440" s="18">
        <f t="shared" si="3"/>
        <v>0</v>
      </c>
    </row>
    <row r="441" ht="15.0" customHeight="1">
      <c r="A441" s="35" t="s">
        <v>128</v>
      </c>
      <c r="B441" s="45">
        <v>45676.2916666667</v>
      </c>
      <c r="C441" s="35" t="s">
        <v>139</v>
      </c>
      <c r="D441" s="46">
        <f>SUM(Cargas!$F$6148:$F$6154)</f>
        <v>1.2366</v>
      </c>
      <c r="E441" s="47">
        <f>Geracao!F1758+Geracao!F1759</f>
        <v>1.555538636</v>
      </c>
      <c r="F441" s="46">
        <f t="shared" si="1"/>
        <v>-0.3189386364</v>
      </c>
      <c r="G441" s="48">
        <f>Tarifa!$B$9</f>
        <v>0.6813</v>
      </c>
      <c r="H441" s="49">
        <f t="shared" si="2"/>
        <v>0</v>
      </c>
      <c r="I441" s="50" t="str">
        <f>Tarifa!$C$9</f>
        <v>Fora Ponta</v>
      </c>
      <c r="J441" s="18">
        <f>IF(I441="Ponta",Cadastro_Cargas!$F$16,0)</f>
        <v>0</v>
      </c>
      <c r="K441" s="18">
        <f t="shared" si="3"/>
        <v>0</v>
      </c>
    </row>
    <row r="442" ht="15.0" customHeight="1">
      <c r="A442" s="35" t="s">
        <v>128</v>
      </c>
      <c r="B442" s="45">
        <v>45676.3333333333</v>
      </c>
      <c r="C442" s="35" t="s">
        <v>140</v>
      </c>
      <c r="D442" s="46">
        <f>SUM(Cargas!$F$6162:$F$6168)</f>
        <v>1.4522</v>
      </c>
      <c r="E442" s="47">
        <f>Geracao!F1762+Geracao!F1763</f>
        <v>5.416930227</v>
      </c>
      <c r="F442" s="46">
        <f t="shared" si="1"/>
        <v>-3.964730227</v>
      </c>
      <c r="G442" s="48">
        <f>Tarifa!$B$10</f>
        <v>0.6813</v>
      </c>
      <c r="H442" s="49">
        <f t="shared" si="2"/>
        <v>0</v>
      </c>
      <c r="I442" s="50" t="str">
        <f>Tarifa!$C$10</f>
        <v>Fora Ponta</v>
      </c>
      <c r="J442" s="18">
        <f>IF(I442="Ponta",Cadastro_Cargas!$F$16,0)</f>
        <v>0</v>
      </c>
      <c r="K442" s="18">
        <f t="shared" si="3"/>
        <v>0</v>
      </c>
    </row>
    <row r="443" ht="15.0" customHeight="1">
      <c r="A443" s="35" t="s">
        <v>128</v>
      </c>
      <c r="B443" s="45">
        <v>45676.375</v>
      </c>
      <c r="C443" s="35" t="s">
        <v>141</v>
      </c>
      <c r="D443" s="46">
        <f>SUM(Cargas!$F$6176:$F$6182)</f>
        <v>2.45564</v>
      </c>
      <c r="E443" s="47">
        <f>Geracao!F1766+Geracao!F1767</f>
        <v>6.932681136</v>
      </c>
      <c r="F443" s="46">
        <f t="shared" si="1"/>
        <v>-4.477041136</v>
      </c>
      <c r="G443" s="48">
        <f>Tarifa!$B$11</f>
        <v>0.6813</v>
      </c>
      <c r="H443" s="49">
        <f t="shared" si="2"/>
        <v>0</v>
      </c>
      <c r="I443" s="50" t="str">
        <f>Tarifa!$C$11</f>
        <v>Fora Ponta</v>
      </c>
      <c r="J443" s="18">
        <f>IF(I443="Ponta",Cadastro_Cargas!$F$16,0)</f>
        <v>0</v>
      </c>
      <c r="K443" s="18">
        <f t="shared" si="3"/>
        <v>0</v>
      </c>
    </row>
    <row r="444" ht="15.0" customHeight="1">
      <c r="A444" s="35" t="s">
        <v>128</v>
      </c>
      <c r="B444" s="45">
        <v>45676.4166666667</v>
      </c>
      <c r="C444" s="35" t="s">
        <v>142</v>
      </c>
      <c r="D444" s="46">
        <f>SUM(Cargas!$F$6190:$F$6196)</f>
        <v>2.27078</v>
      </c>
      <c r="E444" s="47">
        <f>Geracao!F1770+Geracao!F1771</f>
        <v>2.635973636</v>
      </c>
      <c r="F444" s="46">
        <f t="shared" si="1"/>
        <v>-0.3651936364</v>
      </c>
      <c r="G444" s="48">
        <f>Tarifa!$B$12</f>
        <v>0.6813</v>
      </c>
      <c r="H444" s="49">
        <f t="shared" si="2"/>
        <v>0</v>
      </c>
      <c r="I444" s="50" t="str">
        <f>Tarifa!$C$12</f>
        <v>Fora Ponta</v>
      </c>
      <c r="J444" s="18">
        <f>IF(I444="Ponta",Cadastro_Cargas!$F$16,0)</f>
        <v>0</v>
      </c>
      <c r="K444" s="18">
        <f t="shared" si="3"/>
        <v>0</v>
      </c>
    </row>
    <row r="445" ht="15.0" customHeight="1">
      <c r="A445" s="35" t="s">
        <v>128</v>
      </c>
      <c r="B445" s="45">
        <v>45676.4583333333</v>
      </c>
      <c r="C445" s="35" t="s">
        <v>143</v>
      </c>
      <c r="D445" s="46">
        <f>SUM(Cargas!$F$6204:$F$6210)</f>
        <v>2.574</v>
      </c>
      <c r="E445" s="47">
        <f>Geracao!F1774+Geracao!F1775</f>
        <v>2.972260682</v>
      </c>
      <c r="F445" s="46">
        <f t="shared" si="1"/>
        <v>-0.3982606818</v>
      </c>
      <c r="G445" s="48">
        <f>Tarifa!$B$13</f>
        <v>0.6813</v>
      </c>
      <c r="H445" s="49">
        <f t="shared" si="2"/>
        <v>0</v>
      </c>
      <c r="I445" s="50" t="str">
        <f>Tarifa!$C$13</f>
        <v>Fora Ponta</v>
      </c>
      <c r="J445" s="18">
        <f>IF(I445="Ponta",Cadastro_Cargas!$F$16,0)</f>
        <v>0</v>
      </c>
      <c r="K445" s="18">
        <f t="shared" si="3"/>
        <v>0</v>
      </c>
    </row>
    <row r="446" ht="15.0" customHeight="1">
      <c r="A446" s="35" t="s">
        <v>128</v>
      </c>
      <c r="B446" s="45">
        <v>45676.5</v>
      </c>
      <c r="C446" s="35" t="s">
        <v>144</v>
      </c>
      <c r="D446" s="46">
        <f>SUM(Cargas!$F$6218:$F$6224)</f>
        <v>2.572</v>
      </c>
      <c r="E446" s="47">
        <f>Geracao!F1778+Geracao!F1779</f>
        <v>5.433520682</v>
      </c>
      <c r="F446" s="46">
        <f t="shared" si="1"/>
        <v>-2.861520682</v>
      </c>
      <c r="G446" s="48">
        <f>Tarifa!$B$14</f>
        <v>0.6813</v>
      </c>
      <c r="H446" s="49">
        <f t="shared" si="2"/>
        <v>0</v>
      </c>
      <c r="I446" s="50" t="str">
        <f>Tarifa!$C$14</f>
        <v>Fora Ponta</v>
      </c>
      <c r="J446" s="18">
        <f>IF(I446="Ponta",Cadastro_Cargas!$F$16,0)</f>
        <v>0</v>
      </c>
      <c r="K446" s="18">
        <f t="shared" si="3"/>
        <v>0</v>
      </c>
    </row>
    <row r="447" ht="15.0" customHeight="1">
      <c r="A447" s="35" t="s">
        <v>128</v>
      </c>
      <c r="B447" s="45">
        <v>45676.5416666667</v>
      </c>
      <c r="C447" s="35" t="s">
        <v>145</v>
      </c>
      <c r="D447" s="46">
        <f>SUM(Cargas!$F$6232:$F$6238)</f>
        <v>2.546</v>
      </c>
      <c r="E447" s="47">
        <f>Geracao!F1782+Geracao!F1783</f>
        <v>3.355896591</v>
      </c>
      <c r="F447" s="46">
        <f t="shared" si="1"/>
        <v>-0.8098965909</v>
      </c>
      <c r="G447" s="48">
        <f>Tarifa!$B$15</f>
        <v>0.6813</v>
      </c>
      <c r="H447" s="49">
        <f t="shared" si="2"/>
        <v>0</v>
      </c>
      <c r="I447" s="50" t="str">
        <f>Tarifa!$C$15</f>
        <v>Fora Ponta</v>
      </c>
      <c r="J447" s="18">
        <f>IF(I447="Ponta",Cadastro_Cargas!$F$16,0)</f>
        <v>0</v>
      </c>
      <c r="K447" s="18">
        <f t="shared" si="3"/>
        <v>0</v>
      </c>
    </row>
    <row r="448" ht="15.0" customHeight="1">
      <c r="A448" s="35" t="s">
        <v>128</v>
      </c>
      <c r="B448" s="45">
        <v>45676.5833333333</v>
      </c>
      <c r="C448" s="35" t="s">
        <v>146</v>
      </c>
      <c r="D448" s="46">
        <f>SUM(Cargas!$F$6246:$F$6252)</f>
        <v>2.562</v>
      </c>
      <c r="E448" s="47">
        <f>Geracao!F1786+Geracao!F1787</f>
        <v>7.957472045</v>
      </c>
      <c r="F448" s="46">
        <f t="shared" si="1"/>
        <v>-5.395472045</v>
      </c>
      <c r="G448" s="48">
        <f>Tarifa!$B$16</f>
        <v>0.6813</v>
      </c>
      <c r="H448" s="49">
        <f t="shared" si="2"/>
        <v>0</v>
      </c>
      <c r="I448" s="50" t="str">
        <f>Tarifa!$C$16</f>
        <v>Fora Ponta</v>
      </c>
      <c r="J448" s="18">
        <f>IF(I448="Ponta",Cadastro_Cargas!$F$16,0)</f>
        <v>0</v>
      </c>
      <c r="K448" s="18">
        <f t="shared" si="3"/>
        <v>0</v>
      </c>
    </row>
    <row r="449" ht="15.0" customHeight="1">
      <c r="A449" s="35" t="s">
        <v>128</v>
      </c>
      <c r="B449" s="45">
        <v>45676.625</v>
      </c>
      <c r="C449" s="35" t="s">
        <v>147</v>
      </c>
      <c r="D449" s="46">
        <f>SUM(Cargas!$F$6260:$F$6266)</f>
        <v>2.574</v>
      </c>
      <c r="E449" s="47">
        <f>Geracao!F1790+Geracao!F1791</f>
        <v>2.947742045</v>
      </c>
      <c r="F449" s="46">
        <f t="shared" si="1"/>
        <v>-0.3737420455</v>
      </c>
      <c r="G449" s="48">
        <f>Tarifa!$B$17</f>
        <v>0.6813</v>
      </c>
      <c r="H449" s="49">
        <f t="shared" si="2"/>
        <v>0</v>
      </c>
      <c r="I449" s="50" t="str">
        <f>Tarifa!$C$17</f>
        <v>Fora Ponta</v>
      </c>
      <c r="J449" s="18">
        <f>IF(I449="Ponta",Cadastro_Cargas!$F$16,0)</f>
        <v>0</v>
      </c>
      <c r="K449" s="18">
        <f t="shared" si="3"/>
        <v>0</v>
      </c>
    </row>
    <row r="450" ht="15.0" customHeight="1">
      <c r="A450" s="35" t="s">
        <v>128</v>
      </c>
      <c r="B450" s="45">
        <v>45676.6666666667</v>
      </c>
      <c r="C450" s="35" t="s">
        <v>148</v>
      </c>
      <c r="D450" s="46">
        <f>SUM(Cargas!$F$6274:$F$6280)</f>
        <v>2.43136</v>
      </c>
      <c r="E450" s="47">
        <f>Geracao!F1794+Geracao!F1795</f>
        <v>3.921880682</v>
      </c>
      <c r="F450" s="46">
        <f t="shared" si="1"/>
        <v>-1.490520682</v>
      </c>
      <c r="G450" s="48">
        <f>Tarifa!$B$18</f>
        <v>0.6813</v>
      </c>
      <c r="H450" s="49">
        <f t="shared" si="2"/>
        <v>0</v>
      </c>
      <c r="I450" s="50" t="str">
        <f>Tarifa!$C$18</f>
        <v>Fora Ponta</v>
      </c>
      <c r="J450" s="18">
        <f>IF(I450="Ponta",Cadastro_Cargas!$F$16,0)</f>
        <v>0</v>
      </c>
      <c r="K450" s="18">
        <f t="shared" si="3"/>
        <v>0</v>
      </c>
    </row>
    <row r="451" ht="15.0" customHeight="1">
      <c r="A451" s="35" t="s">
        <v>128</v>
      </c>
      <c r="B451" s="45">
        <v>45676.7083333333</v>
      </c>
      <c r="C451" s="35" t="s">
        <v>149</v>
      </c>
      <c r="D451" s="46">
        <f>SUM(Cargas!$F$6288:$F$6294)</f>
        <v>1.1996</v>
      </c>
      <c r="E451" s="47">
        <f>Geracao!F1798+Geracao!F1799</f>
        <v>4.01489</v>
      </c>
      <c r="F451" s="46">
        <f t="shared" si="1"/>
        <v>-2.81529</v>
      </c>
      <c r="G451" s="48">
        <f>Tarifa!$B$19</f>
        <v>0.6813</v>
      </c>
      <c r="H451" s="49">
        <f t="shared" si="2"/>
        <v>0</v>
      </c>
      <c r="I451" s="50" t="str">
        <f>Tarifa!$C$19</f>
        <v>Fora Ponta</v>
      </c>
      <c r="J451" s="18">
        <f>IF(I451="Ponta",Cadastro_Cargas!$F$16,0)</f>
        <v>0</v>
      </c>
      <c r="K451" s="18">
        <f t="shared" si="3"/>
        <v>0</v>
      </c>
    </row>
    <row r="452" ht="15.0" customHeight="1">
      <c r="A452" s="51" t="s">
        <v>128</v>
      </c>
      <c r="B452" s="52">
        <v>45676.75</v>
      </c>
      <c r="C452" s="51" t="s">
        <v>150</v>
      </c>
      <c r="D452" s="53">
        <f>SUM(Cargas!$F$6302:$F$6308)</f>
        <v>1.336</v>
      </c>
      <c r="E452" s="54">
        <f>Geracao!F1802+Geracao!F1803</f>
        <v>0.518415</v>
      </c>
      <c r="F452" s="53">
        <f t="shared" si="1"/>
        <v>0.817585</v>
      </c>
      <c r="G452" s="55">
        <f>Tarifa!$B$20</f>
        <v>1.1039</v>
      </c>
      <c r="H452" s="56">
        <f t="shared" si="2"/>
        <v>0</v>
      </c>
      <c r="I452" s="57" t="str">
        <f>Tarifa!$C$20</f>
        <v>Ponta</v>
      </c>
      <c r="J452" s="58">
        <f>IF(I452="Ponta",Cadastro_Cargas!$F$16,0)</f>
        <v>0.875</v>
      </c>
      <c r="K452" s="18">
        <f t="shared" si="3"/>
        <v>0</v>
      </c>
    </row>
    <row r="453" ht="15.0" customHeight="1">
      <c r="A453" s="51" t="s">
        <v>128</v>
      </c>
      <c r="B453" s="52">
        <v>45676.7916666667</v>
      </c>
      <c r="C453" s="51" t="s">
        <v>152</v>
      </c>
      <c r="D453" s="53">
        <f>SUM(Cargas!$F$6316:$F$6322)</f>
        <v>1.336</v>
      </c>
      <c r="E453" s="54">
        <f>Geracao!F1806+Geracao!F1807</f>
        <v>0.8018475</v>
      </c>
      <c r="F453" s="53">
        <f t="shared" si="1"/>
        <v>0.5341525</v>
      </c>
      <c r="G453" s="55">
        <f>Tarifa!$B$21</f>
        <v>1.1039</v>
      </c>
      <c r="H453" s="56">
        <f t="shared" si="2"/>
        <v>0</v>
      </c>
      <c r="I453" s="57" t="str">
        <f>Tarifa!$C$21</f>
        <v>Ponta</v>
      </c>
      <c r="J453" s="58">
        <f>IF(I453="Ponta",Cadastro_Cargas!$F$16,0)</f>
        <v>0.875</v>
      </c>
      <c r="K453" s="18">
        <f t="shared" si="3"/>
        <v>0</v>
      </c>
    </row>
    <row r="454" ht="15.0" customHeight="1">
      <c r="A454" s="51" t="s">
        <v>128</v>
      </c>
      <c r="B454" s="52">
        <v>45676.8333333333</v>
      </c>
      <c r="C454" s="51" t="s">
        <v>153</v>
      </c>
      <c r="D454" s="53">
        <f>SUM(Cargas!$F$6330:$F$6336)</f>
        <v>5.324</v>
      </c>
      <c r="E454" s="54">
        <f>Geracao!F1810+Geracao!F1811</f>
        <v>0.8357625</v>
      </c>
      <c r="F454" s="53">
        <f t="shared" si="1"/>
        <v>4.4882375</v>
      </c>
      <c r="G454" s="55">
        <f>Tarifa!$B$22</f>
        <v>1.1039</v>
      </c>
      <c r="H454" s="56">
        <f t="shared" si="2"/>
        <v>3.988652876</v>
      </c>
      <c r="I454" s="57" t="str">
        <f>Tarifa!$C$22</f>
        <v>Ponta</v>
      </c>
      <c r="J454" s="58">
        <f>IF(I454="Ponta",Cadastro_Cargas!$F$16,0)</f>
        <v>0.875</v>
      </c>
      <c r="K454" s="18">
        <f t="shared" si="3"/>
        <v>3.6132375</v>
      </c>
    </row>
    <row r="455" ht="15.0" customHeight="1">
      <c r="A455" s="35" t="s">
        <v>128</v>
      </c>
      <c r="B455" s="45">
        <v>45676.875</v>
      </c>
      <c r="C455" s="35" t="s">
        <v>154</v>
      </c>
      <c r="D455" s="46">
        <f>SUM(Cargas!$F$6344:$F$6350)</f>
        <v>5.1869</v>
      </c>
      <c r="E455" s="47">
        <f>Geracao!F1814+Geracao!F1815</f>
        <v>0.7630875</v>
      </c>
      <c r="F455" s="46">
        <f t="shared" si="1"/>
        <v>4.4238125</v>
      </c>
      <c r="G455" s="48">
        <f>Tarifa!$B$23</f>
        <v>0.6813</v>
      </c>
      <c r="H455" s="49">
        <f t="shared" si="2"/>
        <v>3.013943456</v>
      </c>
      <c r="I455" s="50" t="str">
        <f>Tarifa!$C$23</f>
        <v>Fora Ponta</v>
      </c>
      <c r="J455" s="18">
        <f>IF(I455="Ponta",Cadastro_Cargas!$F$16,0)</f>
        <v>0</v>
      </c>
      <c r="K455" s="18">
        <f t="shared" si="3"/>
        <v>4.4238125</v>
      </c>
    </row>
    <row r="456" ht="15.0" customHeight="1">
      <c r="A456" s="35" t="s">
        <v>128</v>
      </c>
      <c r="B456" s="45">
        <v>45676.9166666667</v>
      </c>
      <c r="C456" s="35" t="s">
        <v>155</v>
      </c>
      <c r="D456" s="46">
        <f>SUM(Cargas!$F$6358:$F$6364)</f>
        <v>4.89912</v>
      </c>
      <c r="E456" s="47">
        <f>Geracao!F1818+Geracao!F1819</f>
        <v>1.0634775</v>
      </c>
      <c r="F456" s="46">
        <f t="shared" si="1"/>
        <v>3.8356425</v>
      </c>
      <c r="G456" s="48">
        <f>Tarifa!$B$24</f>
        <v>0.6813</v>
      </c>
      <c r="H456" s="49">
        <f t="shared" si="2"/>
        <v>2.613223235</v>
      </c>
      <c r="I456" s="50" t="str">
        <f>Tarifa!$C$24</f>
        <v>Fora Ponta</v>
      </c>
      <c r="J456" s="18">
        <f>IF(I456="Ponta",Cadastro_Cargas!$F$16,0)</f>
        <v>0</v>
      </c>
      <c r="K456" s="18">
        <f t="shared" si="3"/>
        <v>3.8356425</v>
      </c>
    </row>
    <row r="457" ht="15.0" customHeight="1">
      <c r="A457" s="35" t="s">
        <v>128</v>
      </c>
      <c r="B457" s="45">
        <v>45676.9583333333</v>
      </c>
      <c r="C457" s="35" t="s">
        <v>156</v>
      </c>
      <c r="D457" s="46">
        <f>SUM(Cargas!$F$6372:$F$6378)</f>
        <v>5.10282</v>
      </c>
      <c r="E457" s="47">
        <f>Geracao!F1822+Geracao!F1823</f>
        <v>0.7437075</v>
      </c>
      <c r="F457" s="46">
        <f t="shared" si="1"/>
        <v>4.3591125</v>
      </c>
      <c r="G457" s="48">
        <f>Tarifa!$B$25</f>
        <v>0.6813</v>
      </c>
      <c r="H457" s="49">
        <f t="shared" si="2"/>
        <v>2.969863346</v>
      </c>
      <c r="I457" s="50" t="str">
        <f>Tarifa!$C$25</f>
        <v>Fora Ponta</v>
      </c>
      <c r="J457" s="18">
        <f>IF(I457="Ponta",Cadastro_Cargas!$F$16,0)</f>
        <v>0</v>
      </c>
      <c r="K457" s="18">
        <f t="shared" si="3"/>
        <v>4.3591125</v>
      </c>
    </row>
    <row r="458" ht="15.0" customHeight="1">
      <c r="A458" s="35" t="s">
        <v>128</v>
      </c>
      <c r="B458" s="45">
        <v>45677.0</v>
      </c>
      <c r="C458" s="35" t="s">
        <v>131</v>
      </c>
      <c r="D458" s="46">
        <f>SUM(Cargas!$F$6386:$F$6392)</f>
        <v>5.23276</v>
      </c>
      <c r="E458" s="47">
        <f>Geracao!F1826+Geracao!F1827</f>
        <v>0.741285</v>
      </c>
      <c r="F458" s="46">
        <f t="shared" si="1"/>
        <v>4.491475</v>
      </c>
      <c r="G458" s="48">
        <f>Tarifa!$B$2</f>
        <v>0.6813</v>
      </c>
      <c r="H458" s="49">
        <f t="shared" si="2"/>
        <v>3.060041918</v>
      </c>
      <c r="I458" s="50" t="str">
        <f>Tarifa!$C$2</f>
        <v>Fora Ponta</v>
      </c>
      <c r="J458" s="18">
        <f>IF(I458="Ponta",Cadastro_Cargas!$F$16,0)</f>
        <v>0</v>
      </c>
      <c r="K458" s="18">
        <f t="shared" si="3"/>
        <v>4.491475</v>
      </c>
    </row>
    <row r="459" ht="15.0" customHeight="1">
      <c r="A459" s="35" t="s">
        <v>128</v>
      </c>
      <c r="B459" s="45">
        <v>45677.0416666667</v>
      </c>
      <c r="C459" s="35" t="s">
        <v>133</v>
      </c>
      <c r="D459" s="46">
        <f>SUM(Cargas!$F$6400:$F$6406)</f>
        <v>5.23742</v>
      </c>
      <c r="E459" s="47">
        <f>Geracao!F1830+Geracao!F1831</f>
        <v>0.79458</v>
      </c>
      <c r="F459" s="46">
        <f t="shared" si="1"/>
        <v>4.44284</v>
      </c>
      <c r="G459" s="48">
        <f>Tarifa!$B$3</f>
        <v>0.6813</v>
      </c>
      <c r="H459" s="49">
        <f t="shared" si="2"/>
        <v>3.026906892</v>
      </c>
      <c r="I459" s="50" t="str">
        <f>Tarifa!$C$3</f>
        <v>Fora Ponta</v>
      </c>
      <c r="J459" s="18">
        <f>IF(I459="Ponta",Cadastro_Cargas!$F$16,0)</f>
        <v>0</v>
      </c>
      <c r="K459" s="18">
        <f t="shared" si="3"/>
        <v>4.44284</v>
      </c>
    </row>
    <row r="460" ht="15.0" customHeight="1">
      <c r="A460" s="35" t="s">
        <v>128</v>
      </c>
      <c r="B460" s="45">
        <v>45677.0833333333</v>
      </c>
      <c r="C460" s="35" t="s">
        <v>134</v>
      </c>
      <c r="D460" s="46">
        <f>SUM(Cargas!$F$6414:$F$6420)</f>
        <v>5.28688</v>
      </c>
      <c r="E460" s="47">
        <f>Geracao!F1834+Geracao!F1835</f>
        <v>1.3008825</v>
      </c>
      <c r="F460" s="46">
        <f t="shared" si="1"/>
        <v>3.9859975</v>
      </c>
      <c r="G460" s="48">
        <f>Tarifa!$B$4</f>
        <v>0.6813</v>
      </c>
      <c r="H460" s="49">
        <f t="shared" si="2"/>
        <v>2.715660097</v>
      </c>
      <c r="I460" s="50" t="str">
        <f>Tarifa!$C$4</f>
        <v>Fora Ponta</v>
      </c>
      <c r="J460" s="18">
        <f>IF(I460="Ponta",Cadastro_Cargas!$F$16,0)</f>
        <v>0</v>
      </c>
      <c r="K460" s="18">
        <f t="shared" si="3"/>
        <v>3.9859975</v>
      </c>
    </row>
    <row r="461" ht="15.0" customHeight="1">
      <c r="A461" s="35" t="s">
        <v>128</v>
      </c>
      <c r="B461" s="45">
        <v>45677.125</v>
      </c>
      <c r="C461" s="35" t="s">
        <v>135</v>
      </c>
      <c r="D461" s="46">
        <f>SUM(Cargas!$F$6428:$F$6434)</f>
        <v>4.91956</v>
      </c>
      <c r="E461" s="47">
        <f>Geracao!F1838+Geracao!F1839</f>
        <v>1.070745</v>
      </c>
      <c r="F461" s="46">
        <f t="shared" si="1"/>
        <v>3.848815</v>
      </c>
      <c r="G461" s="48">
        <f>Tarifa!$B$5</f>
        <v>0.6813</v>
      </c>
      <c r="H461" s="49">
        <f t="shared" si="2"/>
        <v>2.62219766</v>
      </c>
      <c r="I461" s="50" t="str">
        <f>Tarifa!$C$5</f>
        <v>Fora Ponta</v>
      </c>
      <c r="J461" s="18">
        <f>IF(I461="Ponta",Cadastro_Cargas!$F$16,0)</f>
        <v>0</v>
      </c>
      <c r="K461" s="18">
        <f t="shared" si="3"/>
        <v>3.848815</v>
      </c>
    </row>
    <row r="462" ht="15.0" customHeight="1">
      <c r="A462" s="35" t="s">
        <v>128</v>
      </c>
      <c r="B462" s="45">
        <v>45677.1666666667</v>
      </c>
      <c r="C462" s="35" t="s">
        <v>136</v>
      </c>
      <c r="D462" s="46">
        <f>SUM(Cargas!$F$6442:$F$6448)</f>
        <v>5.2413</v>
      </c>
      <c r="E462" s="47">
        <f>Geracao!F1842+Geracao!F1843</f>
        <v>0.8721</v>
      </c>
      <c r="F462" s="46">
        <f t="shared" si="1"/>
        <v>4.3692</v>
      </c>
      <c r="G462" s="48">
        <f>Tarifa!$B$6</f>
        <v>0.6813</v>
      </c>
      <c r="H462" s="49">
        <f t="shared" si="2"/>
        <v>2.97673596</v>
      </c>
      <c r="I462" s="50" t="str">
        <f>Tarifa!$C$6</f>
        <v>Fora Ponta</v>
      </c>
      <c r="J462" s="18">
        <f>IF(I462="Ponta",Cadastro_Cargas!$F$16,0)</f>
        <v>0</v>
      </c>
      <c r="K462" s="18">
        <f t="shared" si="3"/>
        <v>4.3692</v>
      </c>
    </row>
    <row r="463" ht="15.0" customHeight="1">
      <c r="A463" s="35" t="s">
        <v>128</v>
      </c>
      <c r="B463" s="45">
        <v>45677.2083333333</v>
      </c>
      <c r="C463" s="35" t="s">
        <v>137</v>
      </c>
      <c r="D463" s="46">
        <f>SUM(Cargas!$F$6456:$F$6462)</f>
        <v>1.25804</v>
      </c>
      <c r="E463" s="47">
        <f>Geracao!F1846+Geracao!F1847</f>
        <v>0.741285</v>
      </c>
      <c r="F463" s="46">
        <f t="shared" si="1"/>
        <v>0.516755</v>
      </c>
      <c r="G463" s="48">
        <f>Tarifa!$B$7</f>
        <v>0.6813</v>
      </c>
      <c r="H463" s="49">
        <f t="shared" si="2"/>
        <v>0.3520651815</v>
      </c>
      <c r="I463" s="50" t="str">
        <f>Tarifa!$C$7</f>
        <v>Fora Ponta</v>
      </c>
      <c r="J463" s="18">
        <f>IF(I463="Ponta",Cadastro_Cargas!$F$16,0)</f>
        <v>0</v>
      </c>
      <c r="K463" s="18">
        <f t="shared" si="3"/>
        <v>0.516755</v>
      </c>
    </row>
    <row r="464" ht="15.0" customHeight="1">
      <c r="A464" s="35" t="s">
        <v>128</v>
      </c>
      <c r="B464" s="45">
        <v>45677.25</v>
      </c>
      <c r="C464" s="35" t="s">
        <v>138</v>
      </c>
      <c r="D464" s="46">
        <f>SUM(Cargas!$F$6470:$F$6476)</f>
        <v>1.1848</v>
      </c>
      <c r="E464" s="47">
        <f>Geracao!F1850+Geracao!F1851</f>
        <v>1.948203864</v>
      </c>
      <c r="F464" s="46">
        <f t="shared" si="1"/>
        <v>-0.7634038636</v>
      </c>
      <c r="G464" s="48">
        <f>Tarifa!$B$8</f>
        <v>0.6813</v>
      </c>
      <c r="H464" s="49">
        <f t="shared" si="2"/>
        <v>0</v>
      </c>
      <c r="I464" s="50" t="str">
        <f>Tarifa!$C$8</f>
        <v>Fora Ponta</v>
      </c>
      <c r="J464" s="18">
        <f>IF(I464="Ponta",Cadastro_Cargas!$F$16,0)</f>
        <v>0</v>
      </c>
      <c r="K464" s="18">
        <f t="shared" si="3"/>
        <v>0</v>
      </c>
    </row>
    <row r="465" ht="15.0" customHeight="1">
      <c r="A465" s="35" t="s">
        <v>128</v>
      </c>
      <c r="B465" s="45">
        <v>45677.2916666667</v>
      </c>
      <c r="C465" s="35" t="s">
        <v>139</v>
      </c>
      <c r="D465" s="46">
        <f>SUM(Cargas!$F$6484:$F$6490)</f>
        <v>1.174</v>
      </c>
      <c r="E465" s="47">
        <f>Geracao!F1854+Geracao!F1855</f>
        <v>4.063633636</v>
      </c>
      <c r="F465" s="46">
        <f t="shared" si="1"/>
        <v>-2.889633636</v>
      </c>
      <c r="G465" s="48">
        <f>Tarifa!$B$9</f>
        <v>0.6813</v>
      </c>
      <c r="H465" s="49">
        <f t="shared" si="2"/>
        <v>0</v>
      </c>
      <c r="I465" s="50" t="str">
        <f>Tarifa!$C$9</f>
        <v>Fora Ponta</v>
      </c>
      <c r="J465" s="18">
        <f>IF(I465="Ponta",Cadastro_Cargas!$F$16,0)</f>
        <v>0</v>
      </c>
      <c r="K465" s="18">
        <f t="shared" si="3"/>
        <v>0</v>
      </c>
    </row>
    <row r="466" ht="15.0" customHeight="1">
      <c r="A466" s="35" t="s">
        <v>128</v>
      </c>
      <c r="B466" s="45">
        <v>45677.3333333333</v>
      </c>
      <c r="C466" s="35" t="s">
        <v>140</v>
      </c>
      <c r="D466" s="46">
        <f>SUM(Cargas!$F$6498:$F$6504)</f>
        <v>1.773</v>
      </c>
      <c r="E466" s="47">
        <f>Geracao!F1858+Geracao!F1859</f>
        <v>5.378170227</v>
      </c>
      <c r="F466" s="46">
        <f t="shared" si="1"/>
        <v>-3.605170227</v>
      </c>
      <c r="G466" s="48">
        <f>Tarifa!$B$10</f>
        <v>0.6813</v>
      </c>
      <c r="H466" s="49">
        <f t="shared" si="2"/>
        <v>0</v>
      </c>
      <c r="I466" s="50" t="str">
        <f>Tarifa!$C$10</f>
        <v>Fora Ponta</v>
      </c>
      <c r="J466" s="18">
        <f>IF(I466="Ponta",Cadastro_Cargas!$F$16,0)</f>
        <v>0</v>
      </c>
      <c r="K466" s="18">
        <f t="shared" si="3"/>
        <v>0</v>
      </c>
    </row>
    <row r="467" ht="15.0" customHeight="1">
      <c r="A467" s="35" t="s">
        <v>128</v>
      </c>
      <c r="B467" s="45">
        <v>45677.375</v>
      </c>
      <c r="C467" s="35" t="s">
        <v>141</v>
      </c>
      <c r="D467" s="46">
        <f>SUM(Cargas!$F$6512:$F$6518)</f>
        <v>2.494</v>
      </c>
      <c r="E467" s="47">
        <f>Geracao!F1862+Geracao!F1863</f>
        <v>6.548751591</v>
      </c>
      <c r="F467" s="46">
        <f t="shared" si="1"/>
        <v>-4.054751591</v>
      </c>
      <c r="G467" s="48">
        <f>Tarifa!$B$11</f>
        <v>0.6813</v>
      </c>
      <c r="H467" s="49">
        <f t="shared" si="2"/>
        <v>0</v>
      </c>
      <c r="I467" s="50" t="str">
        <f>Tarifa!$C$11</f>
        <v>Fora Ponta</v>
      </c>
      <c r="J467" s="18">
        <f>IF(I467="Ponta",Cadastro_Cargas!$F$16,0)</f>
        <v>0</v>
      </c>
      <c r="K467" s="18">
        <f t="shared" si="3"/>
        <v>0</v>
      </c>
    </row>
    <row r="468" ht="15.0" customHeight="1">
      <c r="A468" s="35" t="s">
        <v>128</v>
      </c>
      <c r="B468" s="45">
        <v>45677.4166666667</v>
      </c>
      <c r="C468" s="35" t="s">
        <v>142</v>
      </c>
      <c r="D468" s="46">
        <f>SUM(Cargas!$F$6526:$F$6532)</f>
        <v>2.24558</v>
      </c>
      <c r="E468" s="47">
        <f>Geracao!F1866+Geracao!F1867</f>
        <v>7.220958636</v>
      </c>
      <c r="F468" s="46">
        <f t="shared" si="1"/>
        <v>-4.975378636</v>
      </c>
      <c r="G468" s="48">
        <f>Tarifa!$B$12</f>
        <v>0.6813</v>
      </c>
      <c r="H468" s="49">
        <f t="shared" si="2"/>
        <v>0</v>
      </c>
      <c r="I468" s="50" t="str">
        <f>Tarifa!$C$12</f>
        <v>Fora Ponta</v>
      </c>
      <c r="J468" s="18">
        <f>IF(I468="Ponta",Cadastro_Cargas!$F$16,0)</f>
        <v>0</v>
      </c>
      <c r="K468" s="18">
        <f t="shared" si="3"/>
        <v>0</v>
      </c>
    </row>
    <row r="469" ht="15.0" customHeight="1">
      <c r="A469" s="35" t="s">
        <v>128</v>
      </c>
      <c r="B469" s="45">
        <v>45677.4583333333</v>
      </c>
      <c r="C469" s="35" t="s">
        <v>143</v>
      </c>
      <c r="D469" s="46">
        <f>SUM(Cargas!$F$6540:$F$6546)</f>
        <v>2.40532</v>
      </c>
      <c r="E469" s="47">
        <f>Geracao!F1870+Geracao!F1871</f>
        <v>5.189729091</v>
      </c>
      <c r="F469" s="46">
        <f t="shared" si="1"/>
        <v>-2.784409091</v>
      </c>
      <c r="G469" s="48">
        <f>Tarifa!$B$13</f>
        <v>0.6813</v>
      </c>
      <c r="H469" s="49">
        <f t="shared" si="2"/>
        <v>0</v>
      </c>
      <c r="I469" s="50" t="str">
        <f>Tarifa!$C$13</f>
        <v>Fora Ponta</v>
      </c>
      <c r="J469" s="18">
        <f>IF(I469="Ponta",Cadastro_Cargas!$F$16,0)</f>
        <v>0</v>
      </c>
      <c r="K469" s="18">
        <f t="shared" si="3"/>
        <v>0</v>
      </c>
    </row>
    <row r="470" ht="15.0" customHeight="1">
      <c r="A470" s="35" t="s">
        <v>128</v>
      </c>
      <c r="B470" s="45">
        <v>45677.5</v>
      </c>
      <c r="C470" s="35" t="s">
        <v>144</v>
      </c>
      <c r="D470" s="46">
        <f>SUM(Cargas!$F$6554:$F$6560)</f>
        <v>2.574</v>
      </c>
      <c r="E470" s="47">
        <f>Geracao!F1874+Geracao!F1875</f>
        <v>8.272543864</v>
      </c>
      <c r="F470" s="46">
        <f t="shared" si="1"/>
        <v>-5.698543864</v>
      </c>
      <c r="G470" s="48">
        <f>Tarifa!$B$14</f>
        <v>0.6813</v>
      </c>
      <c r="H470" s="49">
        <f t="shared" si="2"/>
        <v>0</v>
      </c>
      <c r="I470" s="50" t="str">
        <f>Tarifa!$C$14</f>
        <v>Fora Ponta</v>
      </c>
      <c r="J470" s="18">
        <f>IF(I470="Ponta",Cadastro_Cargas!$F$16,0)</f>
        <v>0</v>
      </c>
      <c r="K470" s="18">
        <f t="shared" si="3"/>
        <v>0</v>
      </c>
    </row>
    <row r="471" ht="15.0" customHeight="1">
      <c r="A471" s="35" t="s">
        <v>128</v>
      </c>
      <c r="B471" s="45">
        <v>45677.5416666667</v>
      </c>
      <c r="C471" s="35" t="s">
        <v>145</v>
      </c>
      <c r="D471" s="46">
        <f>SUM(Cargas!$F$6568:$F$6574)</f>
        <v>2.574</v>
      </c>
      <c r="E471" s="47">
        <f>Geracao!F1878+Geracao!F1879</f>
        <v>8.146794091</v>
      </c>
      <c r="F471" s="46">
        <f t="shared" si="1"/>
        <v>-5.572794091</v>
      </c>
      <c r="G471" s="48">
        <f>Tarifa!$B$15</f>
        <v>0.6813</v>
      </c>
      <c r="H471" s="49">
        <f t="shared" si="2"/>
        <v>0</v>
      </c>
      <c r="I471" s="50" t="str">
        <f>Tarifa!$C$15</f>
        <v>Fora Ponta</v>
      </c>
      <c r="J471" s="18">
        <f>IF(I471="Ponta",Cadastro_Cargas!$F$16,0)</f>
        <v>0</v>
      </c>
      <c r="K471" s="18">
        <f t="shared" si="3"/>
        <v>0</v>
      </c>
    </row>
    <row r="472" ht="15.0" customHeight="1">
      <c r="A472" s="35" t="s">
        <v>128</v>
      </c>
      <c r="B472" s="45">
        <v>45677.5833333333</v>
      </c>
      <c r="C472" s="35" t="s">
        <v>146</v>
      </c>
      <c r="D472" s="46">
        <f>SUM(Cargas!$F$6582:$F$6588)</f>
        <v>2.574</v>
      </c>
      <c r="E472" s="47">
        <f>Geracao!F1882+Geracao!F1883</f>
        <v>2.276122273</v>
      </c>
      <c r="F472" s="46">
        <f t="shared" si="1"/>
        <v>0.2978777273</v>
      </c>
      <c r="G472" s="48">
        <f>Tarifa!$B$16</f>
        <v>0.6813</v>
      </c>
      <c r="H472" s="49">
        <f t="shared" si="2"/>
        <v>0.2029440956</v>
      </c>
      <c r="I472" s="50" t="str">
        <f>Tarifa!$C$16</f>
        <v>Fora Ponta</v>
      </c>
      <c r="J472" s="18">
        <f>IF(I472="Ponta",Cadastro_Cargas!$F$16,0)</f>
        <v>0</v>
      </c>
      <c r="K472" s="18">
        <f t="shared" si="3"/>
        <v>0.2978777273</v>
      </c>
    </row>
    <row r="473" ht="15.0" customHeight="1">
      <c r="A473" s="35" t="s">
        <v>128</v>
      </c>
      <c r="B473" s="45">
        <v>45677.625</v>
      </c>
      <c r="C473" s="35" t="s">
        <v>147</v>
      </c>
      <c r="D473" s="46">
        <f>SUM(Cargas!$F$6596:$F$6602)</f>
        <v>2.3984</v>
      </c>
      <c r="E473" s="47">
        <f>Geracao!F1886+Geracao!F1887</f>
        <v>2.811274545</v>
      </c>
      <c r="F473" s="46">
        <f t="shared" si="1"/>
        <v>-0.4128745455</v>
      </c>
      <c r="G473" s="48">
        <f>Tarifa!$B$17</f>
        <v>0.6813</v>
      </c>
      <c r="H473" s="49">
        <f t="shared" si="2"/>
        <v>0</v>
      </c>
      <c r="I473" s="50" t="str">
        <f>Tarifa!$C$17</f>
        <v>Fora Ponta</v>
      </c>
      <c r="J473" s="18">
        <f>IF(I473="Ponta",Cadastro_Cargas!$F$16,0)</f>
        <v>0</v>
      </c>
      <c r="K473" s="18">
        <f t="shared" si="3"/>
        <v>0</v>
      </c>
    </row>
    <row r="474" ht="15.0" customHeight="1">
      <c r="A474" s="35" t="s">
        <v>128</v>
      </c>
      <c r="B474" s="45">
        <v>45677.6666666667</v>
      </c>
      <c r="C474" s="35" t="s">
        <v>148</v>
      </c>
      <c r="D474" s="46">
        <f>SUM(Cargas!$F$6610:$F$6616)</f>
        <v>2.23508</v>
      </c>
      <c r="E474" s="47">
        <f>Geracao!F1890+Geracao!F1891</f>
        <v>5.238766364</v>
      </c>
      <c r="F474" s="46">
        <f t="shared" si="1"/>
        <v>-3.003686364</v>
      </c>
      <c r="G474" s="48">
        <f>Tarifa!$B$18</f>
        <v>0.6813</v>
      </c>
      <c r="H474" s="49">
        <f t="shared" si="2"/>
        <v>0</v>
      </c>
      <c r="I474" s="50" t="str">
        <f>Tarifa!$C$18</f>
        <v>Fora Ponta</v>
      </c>
      <c r="J474" s="18">
        <f>IF(I474="Ponta",Cadastro_Cargas!$F$16,0)</f>
        <v>0</v>
      </c>
      <c r="K474" s="18">
        <f t="shared" si="3"/>
        <v>0</v>
      </c>
    </row>
    <row r="475" ht="15.0" customHeight="1">
      <c r="A475" s="35" t="s">
        <v>128</v>
      </c>
      <c r="B475" s="45">
        <v>45677.7083333333</v>
      </c>
      <c r="C475" s="35" t="s">
        <v>149</v>
      </c>
      <c r="D475" s="46">
        <f>SUM(Cargas!$F$6624:$F$6630)</f>
        <v>1.1802</v>
      </c>
      <c r="E475" s="47">
        <f>Geracao!F1894+Geracao!F1895</f>
        <v>1.856515909</v>
      </c>
      <c r="F475" s="46">
        <f t="shared" si="1"/>
        <v>-0.6763159091</v>
      </c>
      <c r="G475" s="48">
        <f>Tarifa!$B$19</f>
        <v>0.6813</v>
      </c>
      <c r="H475" s="49">
        <f t="shared" si="2"/>
        <v>0</v>
      </c>
      <c r="I475" s="50" t="str">
        <f>Tarifa!$C$19</f>
        <v>Fora Ponta</v>
      </c>
      <c r="J475" s="18">
        <f>IF(I475="Ponta",Cadastro_Cargas!$F$16,0)</f>
        <v>0</v>
      </c>
      <c r="K475" s="18">
        <f t="shared" si="3"/>
        <v>0</v>
      </c>
    </row>
    <row r="476" ht="15.0" customHeight="1">
      <c r="A476" s="51" t="s">
        <v>128</v>
      </c>
      <c r="B476" s="52">
        <v>45677.75</v>
      </c>
      <c r="C476" s="51" t="s">
        <v>150</v>
      </c>
      <c r="D476" s="53">
        <f>SUM(Cargas!$F$6638:$F$6644)</f>
        <v>1.336</v>
      </c>
      <c r="E476" s="54">
        <f>Geracao!F1898+Geracao!F1899</f>
        <v>3.174209091</v>
      </c>
      <c r="F476" s="53">
        <f t="shared" si="1"/>
        <v>-1.838209091</v>
      </c>
      <c r="G476" s="55">
        <f>Tarifa!$B$20</f>
        <v>1.1039</v>
      </c>
      <c r="H476" s="56">
        <f t="shared" si="2"/>
        <v>0</v>
      </c>
      <c r="I476" s="57" t="str">
        <f>Tarifa!$C$20</f>
        <v>Ponta</v>
      </c>
      <c r="J476" s="58">
        <f>IF(I476="Ponta",Cadastro_Cargas!$F$16,0)</f>
        <v>0.875</v>
      </c>
      <c r="K476" s="18">
        <f t="shared" si="3"/>
        <v>0</v>
      </c>
    </row>
    <row r="477" ht="15.0" customHeight="1">
      <c r="A477" s="51" t="s">
        <v>128</v>
      </c>
      <c r="B477" s="52">
        <v>45677.7916666667</v>
      </c>
      <c r="C477" s="51" t="s">
        <v>152</v>
      </c>
      <c r="D477" s="53">
        <f>SUM(Cargas!$F$6652:$F$6658)</f>
        <v>1.336</v>
      </c>
      <c r="E477" s="54">
        <f>Geracao!F1902+Geracao!F1903</f>
        <v>1.0659</v>
      </c>
      <c r="F477" s="53">
        <f t="shared" si="1"/>
        <v>0.2701</v>
      </c>
      <c r="G477" s="55">
        <f>Tarifa!$B$21</f>
        <v>1.1039</v>
      </c>
      <c r="H477" s="56">
        <f t="shared" si="2"/>
        <v>0</v>
      </c>
      <c r="I477" s="57" t="str">
        <f>Tarifa!$C$21</f>
        <v>Ponta</v>
      </c>
      <c r="J477" s="58">
        <f>IF(I477="Ponta",Cadastro_Cargas!$F$16,0)</f>
        <v>0.875</v>
      </c>
      <c r="K477" s="18">
        <f t="shared" si="3"/>
        <v>0</v>
      </c>
    </row>
    <row r="478" ht="15.0" customHeight="1">
      <c r="A478" s="51" t="s">
        <v>128</v>
      </c>
      <c r="B478" s="52">
        <v>45677.8333333333</v>
      </c>
      <c r="C478" s="51" t="s">
        <v>153</v>
      </c>
      <c r="D478" s="53">
        <f>SUM(Cargas!$F$6666:$F$6672)</f>
        <v>5.19798</v>
      </c>
      <c r="E478" s="54">
        <f>Geracao!F1906+Geracao!F1907</f>
        <v>0.5111475</v>
      </c>
      <c r="F478" s="53">
        <f t="shared" si="1"/>
        <v>4.6868325</v>
      </c>
      <c r="G478" s="55">
        <f>Tarifa!$B$22</f>
        <v>1.1039</v>
      </c>
      <c r="H478" s="56">
        <f t="shared" si="2"/>
        <v>4.207881897</v>
      </c>
      <c r="I478" s="57" t="str">
        <f>Tarifa!$C$22</f>
        <v>Ponta</v>
      </c>
      <c r="J478" s="58">
        <f>IF(I478="Ponta",Cadastro_Cargas!$F$16,0)</f>
        <v>0.875</v>
      </c>
      <c r="K478" s="18">
        <f t="shared" si="3"/>
        <v>3.8118325</v>
      </c>
    </row>
    <row r="479" ht="15.0" customHeight="1">
      <c r="A479" s="35" t="s">
        <v>128</v>
      </c>
      <c r="B479" s="45">
        <v>45677.875</v>
      </c>
      <c r="C479" s="35" t="s">
        <v>154</v>
      </c>
      <c r="D479" s="46">
        <f>SUM(Cargas!$F$6680:$F$6686)</f>
        <v>5.23356</v>
      </c>
      <c r="E479" s="47">
        <f>Geracao!F1910+Geracao!F1911</f>
        <v>0.9859575</v>
      </c>
      <c r="F479" s="46">
        <f t="shared" si="1"/>
        <v>4.2476025</v>
      </c>
      <c r="G479" s="48">
        <f>Tarifa!$B$23</f>
        <v>0.6813</v>
      </c>
      <c r="H479" s="49">
        <f t="shared" si="2"/>
        <v>2.893891583</v>
      </c>
      <c r="I479" s="50" t="str">
        <f>Tarifa!$C$23</f>
        <v>Fora Ponta</v>
      </c>
      <c r="J479" s="18">
        <f>IF(I479="Ponta",Cadastro_Cargas!$F$16,0)</f>
        <v>0</v>
      </c>
      <c r="K479" s="18">
        <f t="shared" si="3"/>
        <v>4.2476025</v>
      </c>
    </row>
    <row r="480" ht="15.0" customHeight="1">
      <c r="A480" s="35" t="s">
        <v>128</v>
      </c>
      <c r="B480" s="45">
        <v>45677.9166666667</v>
      </c>
      <c r="C480" s="35" t="s">
        <v>155</v>
      </c>
      <c r="D480" s="46">
        <f>SUM(Cargas!$F$6694:$F$6700)</f>
        <v>5.2734</v>
      </c>
      <c r="E480" s="47">
        <f>Geracao!F1914+Geracao!F1915</f>
        <v>1.0877025</v>
      </c>
      <c r="F480" s="46">
        <f t="shared" si="1"/>
        <v>4.1856975</v>
      </c>
      <c r="G480" s="48">
        <f>Tarifa!$B$24</f>
        <v>0.6813</v>
      </c>
      <c r="H480" s="49">
        <f t="shared" si="2"/>
        <v>2.851715707</v>
      </c>
      <c r="I480" s="50" t="str">
        <f>Tarifa!$C$24</f>
        <v>Fora Ponta</v>
      </c>
      <c r="J480" s="18">
        <f>IF(I480="Ponta",Cadastro_Cargas!$F$16,0)</f>
        <v>0</v>
      </c>
      <c r="K480" s="18">
        <f t="shared" si="3"/>
        <v>4.1856975</v>
      </c>
    </row>
    <row r="481" ht="15.0" customHeight="1">
      <c r="A481" s="35" t="s">
        <v>128</v>
      </c>
      <c r="B481" s="45">
        <v>45677.9583333333</v>
      </c>
      <c r="C481" s="35" t="s">
        <v>156</v>
      </c>
      <c r="D481" s="46">
        <f>SUM(Cargas!$F$6708:$F$6714)</f>
        <v>5.21364</v>
      </c>
      <c r="E481" s="47">
        <f>Geracao!F1918+Geracao!F1919</f>
        <v>1.535865</v>
      </c>
      <c r="F481" s="46">
        <f t="shared" si="1"/>
        <v>3.677775</v>
      </c>
      <c r="G481" s="48">
        <f>Tarifa!$B$25</f>
        <v>0.6813</v>
      </c>
      <c r="H481" s="49">
        <f t="shared" si="2"/>
        <v>2.505668108</v>
      </c>
      <c r="I481" s="50" t="str">
        <f>Tarifa!$C$25</f>
        <v>Fora Ponta</v>
      </c>
      <c r="J481" s="18">
        <f>IF(I481="Ponta",Cadastro_Cargas!$F$16,0)</f>
        <v>0</v>
      </c>
      <c r="K481" s="18">
        <f t="shared" si="3"/>
        <v>3.677775</v>
      </c>
    </row>
    <row r="482" ht="15.0" customHeight="1">
      <c r="A482" s="35" t="s">
        <v>128</v>
      </c>
      <c r="B482" s="45">
        <v>45678.0</v>
      </c>
      <c r="C482" s="35" t="s">
        <v>131</v>
      </c>
      <c r="D482" s="46">
        <f>SUM(Cargas!$F$6722:$F$6728)</f>
        <v>5.2615</v>
      </c>
      <c r="E482" s="47">
        <f>Geracao!F1922+Geracao!F1923</f>
        <v>0.809115</v>
      </c>
      <c r="F482" s="46">
        <f t="shared" si="1"/>
        <v>4.452385</v>
      </c>
      <c r="G482" s="48">
        <f>Tarifa!$B$2</f>
        <v>0.6813</v>
      </c>
      <c r="H482" s="49">
        <f t="shared" si="2"/>
        <v>3.033409901</v>
      </c>
      <c r="I482" s="50" t="str">
        <f>Tarifa!$C$2</f>
        <v>Fora Ponta</v>
      </c>
      <c r="J482" s="18">
        <f>IF(I482="Ponta",Cadastro_Cargas!$F$16,0)</f>
        <v>0</v>
      </c>
      <c r="K482" s="18">
        <f t="shared" si="3"/>
        <v>4.452385</v>
      </c>
    </row>
    <row r="483" ht="15.0" customHeight="1">
      <c r="A483" s="35" t="s">
        <v>128</v>
      </c>
      <c r="B483" s="45">
        <v>45678.0416666667</v>
      </c>
      <c r="C483" s="35" t="s">
        <v>133</v>
      </c>
      <c r="D483" s="46">
        <f>SUM(Cargas!$F$6736:$F$6742)</f>
        <v>5.26496</v>
      </c>
      <c r="E483" s="47">
        <f>Geracao!F1926+Geracao!F1927</f>
        <v>1.1070825</v>
      </c>
      <c r="F483" s="46">
        <f t="shared" si="1"/>
        <v>4.1578775</v>
      </c>
      <c r="G483" s="48">
        <f>Tarifa!$B$3</f>
        <v>0.6813</v>
      </c>
      <c r="H483" s="49">
        <f t="shared" si="2"/>
        <v>2.832761941</v>
      </c>
      <c r="I483" s="50" t="str">
        <f>Tarifa!$C$3</f>
        <v>Fora Ponta</v>
      </c>
      <c r="J483" s="18">
        <f>IF(I483="Ponta",Cadastro_Cargas!$F$16,0)</f>
        <v>0</v>
      </c>
      <c r="K483" s="18">
        <f t="shared" si="3"/>
        <v>4.1578775</v>
      </c>
    </row>
    <row r="484" ht="15.0" customHeight="1">
      <c r="A484" s="35" t="s">
        <v>128</v>
      </c>
      <c r="B484" s="45">
        <v>45678.0833333333</v>
      </c>
      <c r="C484" s="35" t="s">
        <v>134</v>
      </c>
      <c r="D484" s="46">
        <f>SUM(Cargas!$F$6750:$F$6756)</f>
        <v>5.24602</v>
      </c>
      <c r="E484" s="47">
        <f>Geracao!F1930+Geracao!F1931</f>
        <v>1.11435</v>
      </c>
      <c r="F484" s="46">
        <f t="shared" si="1"/>
        <v>4.13167</v>
      </c>
      <c r="G484" s="48">
        <f>Tarifa!$B$4</f>
        <v>0.6813</v>
      </c>
      <c r="H484" s="49">
        <f t="shared" si="2"/>
        <v>2.814906771</v>
      </c>
      <c r="I484" s="50" t="str">
        <f>Tarifa!$C$4</f>
        <v>Fora Ponta</v>
      </c>
      <c r="J484" s="18">
        <f>IF(I484="Ponta",Cadastro_Cargas!$F$16,0)</f>
        <v>0</v>
      </c>
      <c r="K484" s="18">
        <f t="shared" si="3"/>
        <v>4.13167</v>
      </c>
    </row>
    <row r="485" ht="15.0" customHeight="1">
      <c r="A485" s="35" t="s">
        <v>128</v>
      </c>
      <c r="B485" s="45">
        <v>45678.125</v>
      </c>
      <c r="C485" s="35" t="s">
        <v>135</v>
      </c>
      <c r="D485" s="46">
        <f>SUM(Cargas!$F$6764:$F$6770)</f>
        <v>4.9755</v>
      </c>
      <c r="E485" s="47">
        <f>Geracao!F1934+Geracao!F1935</f>
        <v>0.847875</v>
      </c>
      <c r="F485" s="46">
        <f t="shared" si="1"/>
        <v>4.127625</v>
      </c>
      <c r="G485" s="48">
        <f>Tarifa!$B$5</f>
        <v>0.6813</v>
      </c>
      <c r="H485" s="49">
        <f t="shared" si="2"/>
        <v>2.812150913</v>
      </c>
      <c r="I485" s="50" t="str">
        <f>Tarifa!$C$5</f>
        <v>Fora Ponta</v>
      </c>
      <c r="J485" s="18">
        <f>IF(I485="Ponta",Cadastro_Cargas!$F$16,0)</f>
        <v>0</v>
      </c>
      <c r="K485" s="18">
        <f t="shared" si="3"/>
        <v>4.127625</v>
      </c>
    </row>
    <row r="486" ht="15.0" customHeight="1">
      <c r="A486" s="35" t="s">
        <v>128</v>
      </c>
      <c r="B486" s="45">
        <v>45678.1666666667</v>
      </c>
      <c r="C486" s="35" t="s">
        <v>136</v>
      </c>
      <c r="D486" s="46">
        <f>SUM(Cargas!$F$6778:$F$6784)</f>
        <v>4.9287</v>
      </c>
      <c r="E486" s="47">
        <f>Geracao!F1938+Geracao!F1939</f>
        <v>0.7679325</v>
      </c>
      <c r="F486" s="46">
        <f t="shared" si="1"/>
        <v>4.1607675</v>
      </c>
      <c r="G486" s="48">
        <f>Tarifa!$B$6</f>
        <v>0.6813</v>
      </c>
      <c r="H486" s="49">
        <f t="shared" si="2"/>
        <v>2.834730898</v>
      </c>
      <c r="I486" s="50" t="str">
        <f>Tarifa!$C$6</f>
        <v>Fora Ponta</v>
      </c>
      <c r="J486" s="18">
        <f>IF(I486="Ponta",Cadastro_Cargas!$F$16,0)</f>
        <v>0</v>
      </c>
      <c r="K486" s="18">
        <f t="shared" si="3"/>
        <v>4.1607675</v>
      </c>
    </row>
    <row r="487" ht="15.0" customHeight="1">
      <c r="A487" s="35" t="s">
        <v>128</v>
      </c>
      <c r="B487" s="45">
        <v>45678.2083333333</v>
      </c>
      <c r="C487" s="35" t="s">
        <v>137</v>
      </c>
      <c r="D487" s="46">
        <f>SUM(Cargas!$F$6792:$F$6798)</f>
        <v>1.28654</v>
      </c>
      <c r="E487" s="47">
        <f>Geracao!F1942+Geracao!F1943</f>
        <v>1.3008825</v>
      </c>
      <c r="F487" s="46">
        <f t="shared" si="1"/>
        <v>-0.0143425</v>
      </c>
      <c r="G487" s="48">
        <f>Tarifa!$B$7</f>
        <v>0.6813</v>
      </c>
      <c r="H487" s="49">
        <f t="shared" si="2"/>
        <v>0</v>
      </c>
      <c r="I487" s="50" t="str">
        <f>Tarifa!$C$7</f>
        <v>Fora Ponta</v>
      </c>
      <c r="J487" s="18">
        <f>IF(I487="Ponta",Cadastro_Cargas!$F$16,0)</f>
        <v>0</v>
      </c>
      <c r="K487" s="18">
        <f t="shared" si="3"/>
        <v>0</v>
      </c>
    </row>
    <row r="488" ht="15.0" customHeight="1">
      <c r="A488" s="35" t="s">
        <v>128</v>
      </c>
      <c r="B488" s="45">
        <v>45678.25</v>
      </c>
      <c r="C488" s="35" t="s">
        <v>138</v>
      </c>
      <c r="D488" s="46">
        <f>SUM(Cargas!$F$6806:$F$6812)</f>
        <v>1.21328</v>
      </c>
      <c r="E488" s="47">
        <f>Geracao!F1946+Geracao!F1947</f>
        <v>0.53295</v>
      </c>
      <c r="F488" s="46">
        <f t="shared" si="1"/>
        <v>0.68033</v>
      </c>
      <c r="G488" s="48">
        <f>Tarifa!$B$8</f>
        <v>0.6813</v>
      </c>
      <c r="H488" s="49">
        <f t="shared" si="2"/>
        <v>0.463508829</v>
      </c>
      <c r="I488" s="50" t="str">
        <f>Tarifa!$C$8</f>
        <v>Fora Ponta</v>
      </c>
      <c r="J488" s="18">
        <f>IF(I488="Ponta",Cadastro_Cargas!$F$16,0)</f>
        <v>0</v>
      </c>
      <c r="K488" s="18">
        <f t="shared" si="3"/>
        <v>0.68033</v>
      </c>
    </row>
    <row r="489" ht="15.0" customHeight="1">
      <c r="A489" s="35" t="s">
        <v>128</v>
      </c>
      <c r="B489" s="45">
        <v>45678.2916666667</v>
      </c>
      <c r="C489" s="35" t="s">
        <v>139</v>
      </c>
      <c r="D489" s="46">
        <f>SUM(Cargas!$F$6820:$F$6826)</f>
        <v>1.1864</v>
      </c>
      <c r="E489" s="47">
        <f>Geracao!F1950+Geracao!F1951</f>
        <v>4.002116818</v>
      </c>
      <c r="F489" s="46">
        <f t="shared" si="1"/>
        <v>-2.815716818</v>
      </c>
      <c r="G489" s="48">
        <f>Tarifa!$B$9</f>
        <v>0.6813</v>
      </c>
      <c r="H489" s="49">
        <f t="shared" si="2"/>
        <v>0</v>
      </c>
      <c r="I489" s="50" t="str">
        <f>Tarifa!$C$9</f>
        <v>Fora Ponta</v>
      </c>
      <c r="J489" s="18">
        <f>IF(I489="Ponta",Cadastro_Cargas!$F$16,0)</f>
        <v>0</v>
      </c>
      <c r="K489" s="18">
        <f t="shared" si="3"/>
        <v>0</v>
      </c>
    </row>
    <row r="490" ht="15.0" customHeight="1">
      <c r="A490" s="35" t="s">
        <v>128</v>
      </c>
      <c r="B490" s="45">
        <v>45678.3333333333</v>
      </c>
      <c r="C490" s="35" t="s">
        <v>140</v>
      </c>
      <c r="D490" s="46">
        <f>SUM(Cargas!$F$6834:$F$6840)</f>
        <v>1.4656</v>
      </c>
      <c r="E490" s="47">
        <f>Geracao!F1954+Geracao!F1955</f>
        <v>2.386235909</v>
      </c>
      <c r="F490" s="46">
        <f t="shared" si="1"/>
        <v>-0.9206359091</v>
      </c>
      <c r="G490" s="48">
        <f>Tarifa!$B$10</f>
        <v>0.6813</v>
      </c>
      <c r="H490" s="49">
        <f t="shared" si="2"/>
        <v>0</v>
      </c>
      <c r="I490" s="50" t="str">
        <f>Tarifa!$C$10</f>
        <v>Fora Ponta</v>
      </c>
      <c r="J490" s="18">
        <f>IF(I490="Ponta",Cadastro_Cargas!$F$16,0)</f>
        <v>0</v>
      </c>
      <c r="K490" s="18">
        <f t="shared" si="3"/>
        <v>0</v>
      </c>
    </row>
    <row r="491" ht="15.0" customHeight="1">
      <c r="A491" s="35" t="s">
        <v>128</v>
      </c>
      <c r="B491" s="45">
        <v>45678.375</v>
      </c>
      <c r="C491" s="35" t="s">
        <v>141</v>
      </c>
      <c r="D491" s="46">
        <f>SUM(Cargas!$F$6848:$F$6854)</f>
        <v>2.45564</v>
      </c>
      <c r="E491" s="47">
        <f>Geracao!F1958+Geracao!F1959</f>
        <v>1.988945909</v>
      </c>
      <c r="F491" s="46">
        <f t="shared" si="1"/>
        <v>0.4666940909</v>
      </c>
      <c r="G491" s="48">
        <f>Tarifa!$B$11</f>
        <v>0.6813</v>
      </c>
      <c r="H491" s="49">
        <f t="shared" si="2"/>
        <v>0.3179586841</v>
      </c>
      <c r="I491" s="50" t="str">
        <f>Tarifa!$C$11</f>
        <v>Fora Ponta</v>
      </c>
      <c r="J491" s="18">
        <f>IF(I491="Ponta",Cadastro_Cargas!$F$16,0)</f>
        <v>0</v>
      </c>
      <c r="K491" s="18">
        <f t="shared" si="3"/>
        <v>0.4666940909</v>
      </c>
    </row>
    <row r="492" ht="15.0" customHeight="1">
      <c r="A492" s="35" t="s">
        <v>128</v>
      </c>
      <c r="B492" s="45">
        <v>45678.4166666667</v>
      </c>
      <c r="C492" s="35" t="s">
        <v>142</v>
      </c>
      <c r="D492" s="46">
        <f>SUM(Cargas!$F$6862:$F$6868)</f>
        <v>2.474</v>
      </c>
      <c r="E492" s="47">
        <f>Geracao!F1962+Geracao!F1963</f>
        <v>7.947341591</v>
      </c>
      <c r="F492" s="46">
        <f t="shared" si="1"/>
        <v>-5.473341591</v>
      </c>
      <c r="G492" s="48">
        <f>Tarifa!$B$12</f>
        <v>0.6813</v>
      </c>
      <c r="H492" s="49">
        <f t="shared" si="2"/>
        <v>0</v>
      </c>
      <c r="I492" s="50" t="str">
        <f>Tarifa!$C$12</f>
        <v>Fora Ponta</v>
      </c>
      <c r="J492" s="18">
        <f>IF(I492="Ponta",Cadastro_Cargas!$F$16,0)</f>
        <v>0</v>
      </c>
      <c r="K492" s="18">
        <f t="shared" si="3"/>
        <v>0</v>
      </c>
    </row>
    <row r="493" ht="15.0" customHeight="1">
      <c r="A493" s="35" t="s">
        <v>128</v>
      </c>
      <c r="B493" s="45">
        <v>45678.4583333333</v>
      </c>
      <c r="C493" s="35" t="s">
        <v>143</v>
      </c>
      <c r="D493" s="46">
        <f>SUM(Cargas!$F$6876:$F$6882)</f>
        <v>2.35788</v>
      </c>
      <c r="E493" s="47">
        <f>Geracao!F1966+Geracao!F1967</f>
        <v>8.852035227</v>
      </c>
      <c r="F493" s="46">
        <f t="shared" si="1"/>
        <v>-6.494155227</v>
      </c>
      <c r="G493" s="48">
        <f>Tarifa!$B$13</f>
        <v>0.6813</v>
      </c>
      <c r="H493" s="49">
        <f t="shared" si="2"/>
        <v>0</v>
      </c>
      <c r="I493" s="50" t="str">
        <f>Tarifa!$C$13</f>
        <v>Fora Ponta</v>
      </c>
      <c r="J493" s="18">
        <f>IF(I493="Ponta",Cadastro_Cargas!$F$16,0)</f>
        <v>0</v>
      </c>
      <c r="K493" s="18">
        <f t="shared" si="3"/>
        <v>0</v>
      </c>
    </row>
    <row r="494" ht="15.0" customHeight="1">
      <c r="A494" s="35" t="s">
        <v>128</v>
      </c>
      <c r="B494" s="45">
        <v>45678.5</v>
      </c>
      <c r="C494" s="35" t="s">
        <v>144</v>
      </c>
      <c r="D494" s="46">
        <f>SUM(Cargas!$F$6890:$F$6896)</f>
        <v>2.4932</v>
      </c>
      <c r="E494" s="47">
        <f>Geracao!F1970+Geracao!F1971</f>
        <v>8.434851364</v>
      </c>
      <c r="F494" s="46">
        <f t="shared" si="1"/>
        <v>-5.941651364</v>
      </c>
      <c r="G494" s="48">
        <f>Tarifa!$B$14</f>
        <v>0.6813</v>
      </c>
      <c r="H494" s="49">
        <f t="shared" si="2"/>
        <v>0</v>
      </c>
      <c r="I494" s="50" t="str">
        <f>Tarifa!$C$14</f>
        <v>Fora Ponta</v>
      </c>
      <c r="J494" s="18">
        <f>IF(I494="Ponta",Cadastro_Cargas!$F$16,0)</f>
        <v>0</v>
      </c>
      <c r="K494" s="18">
        <f t="shared" si="3"/>
        <v>0</v>
      </c>
    </row>
    <row r="495" ht="15.0" customHeight="1">
      <c r="A495" s="35" t="s">
        <v>128</v>
      </c>
      <c r="B495" s="45">
        <v>45678.5416666667</v>
      </c>
      <c r="C495" s="35" t="s">
        <v>145</v>
      </c>
      <c r="D495" s="46">
        <f>SUM(Cargas!$F$6904:$F$6910)</f>
        <v>2.574</v>
      </c>
      <c r="E495" s="47">
        <f>Geracao!F1974+Geracao!F1975</f>
        <v>8.593121364</v>
      </c>
      <c r="F495" s="46">
        <f t="shared" si="1"/>
        <v>-6.019121364</v>
      </c>
      <c r="G495" s="48">
        <f>Tarifa!$B$15</f>
        <v>0.6813</v>
      </c>
      <c r="H495" s="49">
        <f t="shared" si="2"/>
        <v>0</v>
      </c>
      <c r="I495" s="50" t="str">
        <f>Tarifa!$C$15</f>
        <v>Fora Ponta</v>
      </c>
      <c r="J495" s="18">
        <f>IF(I495="Ponta",Cadastro_Cargas!$F$16,0)</f>
        <v>0</v>
      </c>
      <c r="K495" s="18">
        <f t="shared" si="3"/>
        <v>0</v>
      </c>
    </row>
    <row r="496" ht="15.0" customHeight="1">
      <c r="A496" s="35" t="s">
        <v>128</v>
      </c>
      <c r="B496" s="45">
        <v>45678.5833333333</v>
      </c>
      <c r="C496" s="35" t="s">
        <v>146</v>
      </c>
      <c r="D496" s="46">
        <f>SUM(Cargas!$F$6918:$F$6924)</f>
        <v>2.3316</v>
      </c>
      <c r="E496" s="47">
        <f>Geracao!F1978+Geracao!F1979</f>
        <v>4.440002045</v>
      </c>
      <c r="F496" s="46">
        <f t="shared" si="1"/>
        <v>-2.108402045</v>
      </c>
      <c r="G496" s="48">
        <f>Tarifa!$B$16</f>
        <v>0.6813</v>
      </c>
      <c r="H496" s="49">
        <f t="shared" si="2"/>
        <v>0</v>
      </c>
      <c r="I496" s="50" t="str">
        <f>Tarifa!$C$16</f>
        <v>Fora Ponta</v>
      </c>
      <c r="J496" s="18">
        <f>IF(I496="Ponta",Cadastro_Cargas!$F$16,0)</f>
        <v>0</v>
      </c>
      <c r="K496" s="18">
        <f t="shared" si="3"/>
        <v>0</v>
      </c>
    </row>
    <row r="497" ht="15.0" customHeight="1">
      <c r="A497" s="35" t="s">
        <v>128</v>
      </c>
      <c r="B497" s="45">
        <v>45678.625</v>
      </c>
      <c r="C497" s="35" t="s">
        <v>147</v>
      </c>
      <c r="D497" s="46">
        <f>SUM(Cargas!$F$6932:$F$6938)</f>
        <v>2.574</v>
      </c>
      <c r="E497" s="47">
        <f>Geracao!F1982+Geracao!F1983</f>
        <v>4.689666364</v>
      </c>
      <c r="F497" s="46">
        <f t="shared" si="1"/>
        <v>-2.115666364</v>
      </c>
      <c r="G497" s="48">
        <f>Tarifa!$B$17</f>
        <v>0.6813</v>
      </c>
      <c r="H497" s="49">
        <f t="shared" si="2"/>
        <v>0</v>
      </c>
      <c r="I497" s="50" t="str">
        <f>Tarifa!$C$17</f>
        <v>Fora Ponta</v>
      </c>
      <c r="J497" s="18">
        <f>IF(I497="Ponta",Cadastro_Cargas!$F$16,0)</f>
        <v>0</v>
      </c>
      <c r="K497" s="18">
        <f t="shared" si="3"/>
        <v>0</v>
      </c>
    </row>
    <row r="498" ht="15.0" customHeight="1">
      <c r="A498" s="35" t="s">
        <v>128</v>
      </c>
      <c r="B498" s="45">
        <v>45678.6666666667</v>
      </c>
      <c r="C498" s="35" t="s">
        <v>148</v>
      </c>
      <c r="D498" s="46">
        <f>SUM(Cargas!$F$6946:$F$6952)</f>
        <v>2.52688</v>
      </c>
      <c r="E498" s="47">
        <f>Geracao!F1986+Geracao!F1987</f>
        <v>5.147592273</v>
      </c>
      <c r="F498" s="46">
        <f t="shared" si="1"/>
        <v>-2.620712273</v>
      </c>
      <c r="G498" s="48">
        <f>Tarifa!$B$18</f>
        <v>0.6813</v>
      </c>
      <c r="H498" s="49">
        <f t="shared" si="2"/>
        <v>0</v>
      </c>
      <c r="I498" s="50" t="str">
        <f>Tarifa!$C$18</f>
        <v>Fora Ponta</v>
      </c>
      <c r="J498" s="18">
        <f>IF(I498="Ponta",Cadastro_Cargas!$F$16,0)</f>
        <v>0</v>
      </c>
      <c r="K498" s="18">
        <f t="shared" si="3"/>
        <v>0</v>
      </c>
    </row>
    <row r="499" ht="15.0" customHeight="1">
      <c r="A499" s="35" t="s">
        <v>128</v>
      </c>
      <c r="B499" s="45">
        <v>45678.7083333333</v>
      </c>
      <c r="C499" s="35" t="s">
        <v>149</v>
      </c>
      <c r="D499" s="46">
        <f>SUM(Cargas!$F$6960:$F$6966)</f>
        <v>1.132</v>
      </c>
      <c r="E499" s="47">
        <f>Geracao!F1990+Geracao!F1991</f>
        <v>3.859629773</v>
      </c>
      <c r="F499" s="46">
        <f t="shared" si="1"/>
        <v>-2.727629773</v>
      </c>
      <c r="G499" s="48">
        <f>Tarifa!$B$19</f>
        <v>0.6813</v>
      </c>
      <c r="H499" s="49">
        <f t="shared" si="2"/>
        <v>0</v>
      </c>
      <c r="I499" s="50" t="str">
        <f>Tarifa!$C$19</f>
        <v>Fora Ponta</v>
      </c>
      <c r="J499" s="18">
        <f>IF(I499="Ponta",Cadastro_Cargas!$F$16,0)</f>
        <v>0</v>
      </c>
      <c r="K499" s="18">
        <f t="shared" si="3"/>
        <v>0</v>
      </c>
    </row>
    <row r="500" ht="15.0" customHeight="1">
      <c r="A500" s="51" t="s">
        <v>128</v>
      </c>
      <c r="B500" s="52">
        <v>45678.75</v>
      </c>
      <c r="C500" s="51" t="s">
        <v>150</v>
      </c>
      <c r="D500" s="53">
        <f>SUM(Cargas!$F$6974:$F$6980)</f>
        <v>1.336</v>
      </c>
      <c r="E500" s="54">
        <f>Geracao!F1994+Geracao!F1995</f>
        <v>2.146335</v>
      </c>
      <c r="F500" s="53">
        <f t="shared" si="1"/>
        <v>-0.810335</v>
      </c>
      <c r="G500" s="55">
        <f>Tarifa!$B$20</f>
        <v>1.1039</v>
      </c>
      <c r="H500" s="56">
        <f t="shared" si="2"/>
        <v>0</v>
      </c>
      <c r="I500" s="57" t="str">
        <f>Tarifa!$C$20</f>
        <v>Ponta</v>
      </c>
      <c r="J500" s="58">
        <f>IF(I500="Ponta",Cadastro_Cargas!$F$16,0)</f>
        <v>0.875</v>
      </c>
      <c r="K500" s="18">
        <f t="shared" si="3"/>
        <v>0</v>
      </c>
    </row>
    <row r="501" ht="15.0" customHeight="1">
      <c r="A501" s="51" t="s">
        <v>128</v>
      </c>
      <c r="B501" s="52">
        <v>45678.7916666667</v>
      </c>
      <c r="C501" s="51" t="s">
        <v>152</v>
      </c>
      <c r="D501" s="53">
        <f>SUM(Cargas!$F$6988:$F$6994)</f>
        <v>1.324</v>
      </c>
      <c r="E501" s="54">
        <f>Geracao!F1998+Geracao!F1999</f>
        <v>0.65892</v>
      </c>
      <c r="F501" s="53">
        <f t="shared" si="1"/>
        <v>0.66508</v>
      </c>
      <c r="G501" s="55">
        <f>Tarifa!$B$21</f>
        <v>1.1039</v>
      </c>
      <c r="H501" s="56">
        <f t="shared" si="2"/>
        <v>0</v>
      </c>
      <c r="I501" s="57" t="str">
        <f>Tarifa!$C$21</f>
        <v>Ponta</v>
      </c>
      <c r="J501" s="58">
        <f>IF(I501="Ponta",Cadastro_Cargas!$F$16,0)</f>
        <v>0.875</v>
      </c>
      <c r="K501" s="18">
        <f t="shared" si="3"/>
        <v>0</v>
      </c>
    </row>
    <row r="502" ht="15.0" customHeight="1">
      <c r="A502" s="51" t="s">
        <v>128</v>
      </c>
      <c r="B502" s="52">
        <v>45678.8333333333</v>
      </c>
      <c r="C502" s="51" t="s">
        <v>153</v>
      </c>
      <c r="D502" s="53">
        <f>SUM(Cargas!$F$7002:$F$7008)</f>
        <v>5.27002</v>
      </c>
      <c r="E502" s="54">
        <f>Geracao!F2002+Geracao!F2003</f>
        <v>0.57171</v>
      </c>
      <c r="F502" s="53">
        <f t="shared" si="1"/>
        <v>4.69831</v>
      </c>
      <c r="G502" s="55">
        <f>Tarifa!$B$22</f>
        <v>1.1039</v>
      </c>
      <c r="H502" s="56">
        <f t="shared" si="2"/>
        <v>4.220551909</v>
      </c>
      <c r="I502" s="57" t="str">
        <f>Tarifa!$C$22</f>
        <v>Ponta</v>
      </c>
      <c r="J502" s="58">
        <f>IF(I502="Ponta",Cadastro_Cargas!$F$16,0)</f>
        <v>0.875</v>
      </c>
      <c r="K502" s="18">
        <f t="shared" si="3"/>
        <v>3.82331</v>
      </c>
    </row>
    <row r="503" ht="15.0" customHeight="1">
      <c r="A503" s="35" t="s">
        <v>128</v>
      </c>
      <c r="B503" s="45">
        <v>45678.875</v>
      </c>
      <c r="C503" s="35" t="s">
        <v>154</v>
      </c>
      <c r="D503" s="46">
        <f>SUM(Cargas!$F$7016:$F$7022)</f>
        <v>5.24578</v>
      </c>
      <c r="E503" s="47">
        <f>Geracao!F2006+Geracao!F2007</f>
        <v>1.4026275</v>
      </c>
      <c r="F503" s="46">
        <f t="shared" si="1"/>
        <v>3.8431525</v>
      </c>
      <c r="G503" s="48">
        <f>Tarifa!$B$23</f>
        <v>0.6813</v>
      </c>
      <c r="H503" s="49">
        <f t="shared" si="2"/>
        <v>2.618339798</v>
      </c>
      <c r="I503" s="50" t="str">
        <f>Tarifa!$C$23</f>
        <v>Fora Ponta</v>
      </c>
      <c r="J503" s="18">
        <f>IF(I503="Ponta",Cadastro_Cargas!$F$16,0)</f>
        <v>0</v>
      </c>
      <c r="K503" s="18">
        <f t="shared" si="3"/>
        <v>3.8431525</v>
      </c>
    </row>
    <row r="504" ht="15.0" customHeight="1">
      <c r="A504" s="35" t="s">
        <v>128</v>
      </c>
      <c r="B504" s="45">
        <v>45678.9166666667</v>
      </c>
      <c r="C504" s="35" t="s">
        <v>155</v>
      </c>
      <c r="D504" s="46">
        <f>SUM(Cargas!$F$7030:$F$7036)</f>
        <v>5.2423</v>
      </c>
      <c r="E504" s="47">
        <f>Geracao!F2010+Geracao!F2011</f>
        <v>1.2233625</v>
      </c>
      <c r="F504" s="46">
        <f t="shared" si="1"/>
        <v>4.0189375</v>
      </c>
      <c r="G504" s="48">
        <f>Tarifa!$B$24</f>
        <v>0.6813</v>
      </c>
      <c r="H504" s="49">
        <f t="shared" si="2"/>
        <v>2.738102119</v>
      </c>
      <c r="I504" s="50" t="str">
        <f>Tarifa!$C$24</f>
        <v>Fora Ponta</v>
      </c>
      <c r="J504" s="18">
        <f>IF(I504="Ponta",Cadastro_Cargas!$F$16,0)</f>
        <v>0</v>
      </c>
      <c r="K504" s="18">
        <f t="shared" si="3"/>
        <v>4.0189375</v>
      </c>
    </row>
    <row r="505" ht="15.0" customHeight="1">
      <c r="A505" s="35" t="s">
        <v>128</v>
      </c>
      <c r="B505" s="45">
        <v>45678.9583333333</v>
      </c>
      <c r="C505" s="35" t="s">
        <v>156</v>
      </c>
      <c r="D505" s="46">
        <f>SUM(Cargas!$F$7044:$F$7050)</f>
        <v>5.29436</v>
      </c>
      <c r="E505" s="47">
        <f>Geracao!F2014+Geracao!F2015</f>
        <v>0.9908025</v>
      </c>
      <c r="F505" s="46">
        <f t="shared" si="1"/>
        <v>4.3035575</v>
      </c>
      <c r="G505" s="48">
        <f>Tarifa!$B$25</f>
        <v>0.6813</v>
      </c>
      <c r="H505" s="49">
        <f t="shared" si="2"/>
        <v>2.932013725</v>
      </c>
      <c r="I505" s="50" t="str">
        <f>Tarifa!$C$25</f>
        <v>Fora Ponta</v>
      </c>
      <c r="J505" s="18">
        <f>IF(I505="Ponta",Cadastro_Cargas!$F$16,0)</f>
        <v>0</v>
      </c>
      <c r="K505" s="18">
        <f t="shared" si="3"/>
        <v>4.3035575</v>
      </c>
    </row>
    <row r="506" ht="15.0" customHeight="1">
      <c r="A506" s="35" t="s">
        <v>128</v>
      </c>
      <c r="B506" s="45">
        <v>45679.0</v>
      </c>
      <c r="C506" s="35" t="s">
        <v>131</v>
      </c>
      <c r="D506" s="46">
        <f>SUM(Cargas!$F$7058:$F$7064)</f>
        <v>5.2654</v>
      </c>
      <c r="E506" s="47">
        <f>Geracao!F2018+Geracao!F2019</f>
        <v>0.799425</v>
      </c>
      <c r="F506" s="46">
        <f t="shared" si="1"/>
        <v>4.465975</v>
      </c>
      <c r="G506" s="48">
        <f>Tarifa!$B$2</f>
        <v>0.6813</v>
      </c>
      <c r="H506" s="49">
        <f t="shared" si="2"/>
        <v>3.042668768</v>
      </c>
      <c r="I506" s="50" t="str">
        <f>Tarifa!$C$2</f>
        <v>Fora Ponta</v>
      </c>
      <c r="J506" s="18">
        <f>IF(I506="Ponta",Cadastro_Cargas!$F$16,0)</f>
        <v>0</v>
      </c>
      <c r="K506" s="18">
        <f t="shared" si="3"/>
        <v>4.465975</v>
      </c>
    </row>
    <row r="507" ht="15.0" customHeight="1">
      <c r="A507" s="35" t="s">
        <v>128</v>
      </c>
      <c r="B507" s="45">
        <v>45679.0416666667</v>
      </c>
      <c r="C507" s="35" t="s">
        <v>133</v>
      </c>
      <c r="D507" s="46">
        <f>SUM(Cargas!$F$7072:$F$7078)</f>
        <v>5.0423</v>
      </c>
      <c r="E507" s="47">
        <f>Geracao!F2022+Geracao!F2023</f>
        <v>0.925395</v>
      </c>
      <c r="F507" s="46">
        <f t="shared" si="1"/>
        <v>4.116905</v>
      </c>
      <c r="G507" s="48">
        <f>Tarifa!$B$3</f>
        <v>0.6813</v>
      </c>
      <c r="H507" s="49">
        <f t="shared" si="2"/>
        <v>2.804847377</v>
      </c>
      <c r="I507" s="50" t="str">
        <f>Tarifa!$C$3</f>
        <v>Fora Ponta</v>
      </c>
      <c r="J507" s="18">
        <f>IF(I507="Ponta",Cadastro_Cargas!$F$16,0)</f>
        <v>0</v>
      </c>
      <c r="K507" s="18">
        <f t="shared" si="3"/>
        <v>4.116905</v>
      </c>
    </row>
    <row r="508" ht="15.0" customHeight="1">
      <c r="A508" s="35" t="s">
        <v>128</v>
      </c>
      <c r="B508" s="45">
        <v>45679.0833333333</v>
      </c>
      <c r="C508" s="35" t="s">
        <v>134</v>
      </c>
      <c r="D508" s="46">
        <f>SUM(Cargas!$F$7086:$F$7092)</f>
        <v>5.19808</v>
      </c>
      <c r="E508" s="47">
        <f>Geracao!F2026+Geracao!F2027</f>
        <v>0.75582</v>
      </c>
      <c r="F508" s="46">
        <f t="shared" si="1"/>
        <v>4.44226</v>
      </c>
      <c r="G508" s="48">
        <f>Tarifa!$B$4</f>
        <v>0.6813</v>
      </c>
      <c r="H508" s="49">
        <f t="shared" si="2"/>
        <v>3.026511738</v>
      </c>
      <c r="I508" s="50" t="str">
        <f>Tarifa!$C$4</f>
        <v>Fora Ponta</v>
      </c>
      <c r="J508" s="18">
        <f>IF(I508="Ponta",Cadastro_Cargas!$F$16,0)</f>
        <v>0</v>
      </c>
      <c r="K508" s="18">
        <f t="shared" si="3"/>
        <v>4.44226</v>
      </c>
    </row>
    <row r="509" ht="15.0" customHeight="1">
      <c r="A509" s="35" t="s">
        <v>128</v>
      </c>
      <c r="B509" s="45">
        <v>45679.125</v>
      </c>
      <c r="C509" s="35" t="s">
        <v>135</v>
      </c>
      <c r="D509" s="46">
        <f>SUM(Cargas!$F$7100:$F$7106)</f>
        <v>4.81764</v>
      </c>
      <c r="E509" s="47">
        <f>Geracao!F2030+Geracao!F2031</f>
        <v>1.21125</v>
      </c>
      <c r="F509" s="46">
        <f t="shared" si="1"/>
        <v>3.60639</v>
      </c>
      <c r="G509" s="48">
        <f>Tarifa!$B$5</f>
        <v>0.6813</v>
      </c>
      <c r="H509" s="49">
        <f t="shared" si="2"/>
        <v>2.457033507</v>
      </c>
      <c r="I509" s="50" t="str">
        <f>Tarifa!$C$5</f>
        <v>Fora Ponta</v>
      </c>
      <c r="J509" s="18">
        <f>IF(I509="Ponta",Cadastro_Cargas!$F$16,0)</f>
        <v>0</v>
      </c>
      <c r="K509" s="18">
        <f t="shared" si="3"/>
        <v>3.60639</v>
      </c>
    </row>
    <row r="510" ht="15.0" customHeight="1">
      <c r="A510" s="35" t="s">
        <v>128</v>
      </c>
      <c r="B510" s="45">
        <v>45679.1666666667</v>
      </c>
      <c r="C510" s="35" t="s">
        <v>136</v>
      </c>
      <c r="D510" s="46">
        <f>SUM(Cargas!$F$7114:$F$7120)</f>
        <v>4.6486</v>
      </c>
      <c r="E510" s="47">
        <f>Geracao!F2034+Geracao!F2035</f>
        <v>0.9181275</v>
      </c>
      <c r="F510" s="46">
        <f t="shared" si="1"/>
        <v>3.7304725</v>
      </c>
      <c r="G510" s="48">
        <f>Tarifa!$B$6</f>
        <v>0.6813</v>
      </c>
      <c r="H510" s="49">
        <f t="shared" si="2"/>
        <v>2.541570914</v>
      </c>
      <c r="I510" s="50" t="str">
        <f>Tarifa!$C$6</f>
        <v>Fora Ponta</v>
      </c>
      <c r="J510" s="18">
        <f>IF(I510="Ponta",Cadastro_Cargas!$F$16,0)</f>
        <v>0</v>
      </c>
      <c r="K510" s="18">
        <f t="shared" si="3"/>
        <v>3.7304725</v>
      </c>
    </row>
    <row r="511" ht="15.0" customHeight="1">
      <c r="A511" s="35" t="s">
        <v>128</v>
      </c>
      <c r="B511" s="45">
        <v>45679.2083333333</v>
      </c>
      <c r="C511" s="35" t="s">
        <v>137</v>
      </c>
      <c r="D511" s="46">
        <f>SUM(Cargas!$F$7128:$F$7134)</f>
        <v>1.28312</v>
      </c>
      <c r="E511" s="47">
        <f>Geracao!F2038+Geracao!F2039</f>
        <v>0.73644</v>
      </c>
      <c r="F511" s="46">
        <f t="shared" si="1"/>
        <v>0.54668</v>
      </c>
      <c r="G511" s="48">
        <f>Tarifa!$B$7</f>
        <v>0.6813</v>
      </c>
      <c r="H511" s="49">
        <f t="shared" si="2"/>
        <v>0.372453084</v>
      </c>
      <c r="I511" s="50" t="str">
        <f>Tarifa!$C$7</f>
        <v>Fora Ponta</v>
      </c>
      <c r="J511" s="18">
        <f>IF(I511="Ponta",Cadastro_Cargas!$F$16,0)</f>
        <v>0</v>
      </c>
      <c r="K511" s="18">
        <f t="shared" si="3"/>
        <v>0.54668</v>
      </c>
    </row>
    <row r="512" ht="15.0" customHeight="1">
      <c r="A512" s="35" t="s">
        <v>128</v>
      </c>
      <c r="B512" s="45">
        <v>45679.25</v>
      </c>
      <c r="C512" s="35" t="s">
        <v>138</v>
      </c>
      <c r="D512" s="46">
        <f>SUM(Cargas!$F$7142:$F$7148)</f>
        <v>1.2128</v>
      </c>
      <c r="E512" s="47">
        <f>Geracao!F2042+Geracao!F2043</f>
        <v>2.388364773</v>
      </c>
      <c r="F512" s="46">
        <f t="shared" si="1"/>
        <v>-1.175564773</v>
      </c>
      <c r="G512" s="48">
        <f>Tarifa!$B$8</f>
        <v>0.6813</v>
      </c>
      <c r="H512" s="49">
        <f t="shared" si="2"/>
        <v>0</v>
      </c>
      <c r="I512" s="50" t="str">
        <f>Tarifa!$C$8</f>
        <v>Fora Ponta</v>
      </c>
      <c r="J512" s="18">
        <f>IF(I512="Ponta",Cadastro_Cargas!$F$16,0)</f>
        <v>0</v>
      </c>
      <c r="K512" s="18">
        <f t="shared" si="3"/>
        <v>0</v>
      </c>
    </row>
    <row r="513" ht="15.0" customHeight="1">
      <c r="A513" s="35" t="s">
        <v>128</v>
      </c>
      <c r="B513" s="45">
        <v>45679.2916666667</v>
      </c>
      <c r="C513" s="35" t="s">
        <v>139</v>
      </c>
      <c r="D513" s="46">
        <f>SUM(Cargas!$F$7156:$F$7162)</f>
        <v>1.138</v>
      </c>
      <c r="E513" s="47">
        <f>Geracao!F2046+Geracao!F2047</f>
        <v>4.039628864</v>
      </c>
      <c r="F513" s="46">
        <f t="shared" si="1"/>
        <v>-2.901628864</v>
      </c>
      <c r="G513" s="48">
        <f>Tarifa!$B$9</f>
        <v>0.6813</v>
      </c>
      <c r="H513" s="49">
        <f t="shared" si="2"/>
        <v>0</v>
      </c>
      <c r="I513" s="50" t="str">
        <f>Tarifa!$C$9</f>
        <v>Fora Ponta</v>
      </c>
      <c r="J513" s="18">
        <f>IF(I513="Ponta",Cadastro_Cargas!$F$16,0)</f>
        <v>0</v>
      </c>
      <c r="K513" s="18">
        <f t="shared" si="3"/>
        <v>0</v>
      </c>
    </row>
    <row r="514" ht="15.0" customHeight="1">
      <c r="A514" s="35" t="s">
        <v>128</v>
      </c>
      <c r="B514" s="45">
        <v>45679.3333333333</v>
      </c>
      <c r="C514" s="35" t="s">
        <v>140</v>
      </c>
      <c r="D514" s="46">
        <f>SUM(Cargas!$F$7170:$F$7176)</f>
        <v>1.502</v>
      </c>
      <c r="E514" s="47">
        <f>Geracao!F2050+Geracao!F2051</f>
        <v>5.368406818</v>
      </c>
      <c r="F514" s="46">
        <f t="shared" si="1"/>
        <v>-3.866406818</v>
      </c>
      <c r="G514" s="48">
        <f>Tarifa!$B$10</f>
        <v>0.6813</v>
      </c>
      <c r="H514" s="49">
        <f t="shared" si="2"/>
        <v>0</v>
      </c>
      <c r="I514" s="50" t="str">
        <f>Tarifa!$C$10</f>
        <v>Fora Ponta</v>
      </c>
      <c r="J514" s="18">
        <f>IF(I514="Ponta",Cadastro_Cargas!$F$16,0)</f>
        <v>0</v>
      </c>
      <c r="K514" s="18">
        <f t="shared" si="3"/>
        <v>0</v>
      </c>
    </row>
    <row r="515" ht="15.0" customHeight="1">
      <c r="A515" s="35" t="s">
        <v>128</v>
      </c>
      <c r="B515" s="45">
        <v>45679.375</v>
      </c>
      <c r="C515" s="35" t="s">
        <v>141</v>
      </c>
      <c r="D515" s="46">
        <f>SUM(Cargas!$F$7184:$F$7190)</f>
        <v>2.50022</v>
      </c>
      <c r="E515" s="47">
        <f>Geracao!F2054+Geracao!F2055</f>
        <v>4.609577045</v>
      </c>
      <c r="F515" s="46">
        <f t="shared" si="1"/>
        <v>-2.109357045</v>
      </c>
      <c r="G515" s="48">
        <f>Tarifa!$B$11</f>
        <v>0.6813</v>
      </c>
      <c r="H515" s="49">
        <f t="shared" si="2"/>
        <v>0</v>
      </c>
      <c r="I515" s="50" t="str">
        <f>Tarifa!$C$11</f>
        <v>Fora Ponta</v>
      </c>
      <c r="J515" s="18">
        <f>IF(I515="Ponta",Cadastro_Cargas!$F$16,0)</f>
        <v>0</v>
      </c>
      <c r="K515" s="18">
        <f t="shared" si="3"/>
        <v>0</v>
      </c>
    </row>
    <row r="516" ht="15.0" customHeight="1">
      <c r="A516" s="35" t="s">
        <v>128</v>
      </c>
      <c r="B516" s="45">
        <v>45679.4166666667</v>
      </c>
      <c r="C516" s="35" t="s">
        <v>142</v>
      </c>
      <c r="D516" s="46">
        <f>SUM(Cargas!$F$7198:$F$7204)</f>
        <v>2.50222</v>
      </c>
      <c r="E516" s="47">
        <f>Geracao!F2058+Geracao!F2059</f>
        <v>4.984403864</v>
      </c>
      <c r="F516" s="46">
        <f t="shared" si="1"/>
        <v>-2.482183864</v>
      </c>
      <c r="G516" s="48">
        <f>Tarifa!$B$12</f>
        <v>0.6813</v>
      </c>
      <c r="H516" s="49">
        <f t="shared" si="2"/>
        <v>0</v>
      </c>
      <c r="I516" s="50" t="str">
        <f>Tarifa!$C$12</f>
        <v>Fora Ponta</v>
      </c>
      <c r="J516" s="18">
        <f>IF(I516="Ponta",Cadastro_Cargas!$F$16,0)</f>
        <v>0</v>
      </c>
      <c r="K516" s="18">
        <f t="shared" si="3"/>
        <v>0</v>
      </c>
    </row>
    <row r="517" ht="15.0" customHeight="1">
      <c r="A517" s="35" t="s">
        <v>128</v>
      </c>
      <c r="B517" s="45">
        <v>45679.4583333333</v>
      </c>
      <c r="C517" s="35" t="s">
        <v>143</v>
      </c>
      <c r="D517" s="46">
        <f>SUM(Cargas!$F$7212:$F$7218)</f>
        <v>2.4528</v>
      </c>
      <c r="E517" s="47">
        <f>Geracao!F2062+Geracao!F2063</f>
        <v>5.56529</v>
      </c>
      <c r="F517" s="46">
        <f t="shared" si="1"/>
        <v>-3.11249</v>
      </c>
      <c r="G517" s="48">
        <f>Tarifa!$B$13</f>
        <v>0.6813</v>
      </c>
      <c r="H517" s="49">
        <f t="shared" si="2"/>
        <v>0</v>
      </c>
      <c r="I517" s="50" t="str">
        <f>Tarifa!$C$13</f>
        <v>Fora Ponta</v>
      </c>
      <c r="J517" s="18">
        <f>IF(I517="Ponta",Cadastro_Cargas!$F$16,0)</f>
        <v>0</v>
      </c>
      <c r="K517" s="18">
        <f t="shared" si="3"/>
        <v>0</v>
      </c>
    </row>
    <row r="518" ht="15.0" customHeight="1">
      <c r="A518" s="35" t="s">
        <v>128</v>
      </c>
      <c r="B518" s="45">
        <v>45679.5</v>
      </c>
      <c r="C518" s="35" t="s">
        <v>144</v>
      </c>
      <c r="D518" s="46">
        <f>SUM(Cargas!$F$7226:$F$7232)</f>
        <v>2.574</v>
      </c>
      <c r="E518" s="47">
        <f>Geracao!F2066+Geracao!F2067</f>
        <v>8.219689318</v>
      </c>
      <c r="F518" s="46">
        <f t="shared" si="1"/>
        <v>-5.645689318</v>
      </c>
      <c r="G518" s="48">
        <f>Tarifa!$B$14</f>
        <v>0.6813</v>
      </c>
      <c r="H518" s="49">
        <f t="shared" si="2"/>
        <v>0</v>
      </c>
      <c r="I518" s="50" t="str">
        <f>Tarifa!$C$14</f>
        <v>Fora Ponta</v>
      </c>
      <c r="J518" s="18">
        <f>IF(I518="Ponta",Cadastro_Cargas!$F$16,0)</f>
        <v>0</v>
      </c>
      <c r="K518" s="18">
        <f t="shared" si="3"/>
        <v>0</v>
      </c>
    </row>
    <row r="519" ht="15.0" customHeight="1">
      <c r="A519" s="35" t="s">
        <v>128</v>
      </c>
      <c r="B519" s="45">
        <v>45679.5416666667</v>
      </c>
      <c r="C519" s="35" t="s">
        <v>145</v>
      </c>
      <c r="D519" s="46">
        <f>SUM(Cargas!$F$7240:$F$7246)</f>
        <v>2.568</v>
      </c>
      <c r="E519" s="47">
        <f>Geracao!F2070+Geracao!F2071</f>
        <v>8.467077955</v>
      </c>
      <c r="F519" s="46">
        <f t="shared" si="1"/>
        <v>-5.899077955</v>
      </c>
      <c r="G519" s="48">
        <f>Tarifa!$B$15</f>
        <v>0.6813</v>
      </c>
      <c r="H519" s="49">
        <f t="shared" si="2"/>
        <v>0</v>
      </c>
      <c r="I519" s="50" t="str">
        <f>Tarifa!$C$15</f>
        <v>Fora Ponta</v>
      </c>
      <c r="J519" s="18">
        <f>IF(I519="Ponta",Cadastro_Cargas!$F$16,0)</f>
        <v>0</v>
      </c>
      <c r="K519" s="18">
        <f t="shared" si="3"/>
        <v>0</v>
      </c>
    </row>
    <row r="520" ht="15.0" customHeight="1">
      <c r="A520" s="35" t="s">
        <v>128</v>
      </c>
      <c r="B520" s="45">
        <v>45679.5833333333</v>
      </c>
      <c r="C520" s="35" t="s">
        <v>146</v>
      </c>
      <c r="D520" s="46">
        <f>SUM(Cargas!$F$7254:$F$7260)</f>
        <v>2.574</v>
      </c>
      <c r="E520" s="47">
        <f>Geracao!F2074+Geracao!F2075</f>
        <v>7.124645909</v>
      </c>
      <c r="F520" s="46">
        <f t="shared" si="1"/>
        <v>-4.550645909</v>
      </c>
      <c r="G520" s="48">
        <f>Tarifa!$B$16</f>
        <v>0.6813</v>
      </c>
      <c r="H520" s="49">
        <f t="shared" si="2"/>
        <v>0</v>
      </c>
      <c r="I520" s="50" t="str">
        <f>Tarifa!$C$16</f>
        <v>Fora Ponta</v>
      </c>
      <c r="J520" s="18">
        <f>IF(I520="Ponta",Cadastro_Cargas!$F$16,0)</f>
        <v>0</v>
      </c>
      <c r="K520" s="18">
        <f t="shared" si="3"/>
        <v>0</v>
      </c>
    </row>
    <row r="521" ht="15.0" customHeight="1">
      <c r="A521" s="35" t="s">
        <v>128</v>
      </c>
      <c r="B521" s="45">
        <v>45679.625</v>
      </c>
      <c r="C521" s="35" t="s">
        <v>147</v>
      </c>
      <c r="D521" s="46">
        <f>SUM(Cargas!$F$7268:$F$7274)</f>
        <v>2.574</v>
      </c>
      <c r="E521" s="47">
        <f>Geracao!F2078+Geracao!F2079</f>
        <v>2.643975227</v>
      </c>
      <c r="F521" s="46">
        <f t="shared" si="1"/>
        <v>-0.06997522727</v>
      </c>
      <c r="G521" s="48">
        <f>Tarifa!$B$17</f>
        <v>0.6813</v>
      </c>
      <c r="H521" s="49">
        <f t="shared" si="2"/>
        <v>0</v>
      </c>
      <c r="I521" s="50" t="str">
        <f>Tarifa!$C$17</f>
        <v>Fora Ponta</v>
      </c>
      <c r="J521" s="18">
        <f>IF(I521="Ponta",Cadastro_Cargas!$F$16,0)</f>
        <v>0</v>
      </c>
      <c r="K521" s="18">
        <f t="shared" si="3"/>
        <v>0</v>
      </c>
    </row>
    <row r="522" ht="15.0" customHeight="1">
      <c r="A522" s="35" t="s">
        <v>128</v>
      </c>
      <c r="B522" s="45">
        <v>45679.6666666667</v>
      </c>
      <c r="C522" s="35" t="s">
        <v>148</v>
      </c>
      <c r="D522" s="46">
        <f>SUM(Cargas!$F$7282:$F$7288)</f>
        <v>2.42346</v>
      </c>
      <c r="E522" s="47">
        <f>Geracao!F2082+Geracao!F2083</f>
        <v>5.5967825</v>
      </c>
      <c r="F522" s="46">
        <f t="shared" si="1"/>
        <v>-3.1733225</v>
      </c>
      <c r="G522" s="48">
        <f>Tarifa!$B$18</f>
        <v>0.6813</v>
      </c>
      <c r="H522" s="49">
        <f t="shared" si="2"/>
        <v>0</v>
      </c>
      <c r="I522" s="50" t="str">
        <f>Tarifa!$C$18</f>
        <v>Fora Ponta</v>
      </c>
      <c r="J522" s="18">
        <f>IF(I522="Ponta",Cadastro_Cargas!$F$16,0)</f>
        <v>0</v>
      </c>
      <c r="K522" s="18">
        <f t="shared" si="3"/>
        <v>0</v>
      </c>
    </row>
    <row r="523" ht="15.0" customHeight="1">
      <c r="A523" s="35" t="s">
        <v>128</v>
      </c>
      <c r="B523" s="45">
        <v>45679.7083333333</v>
      </c>
      <c r="C523" s="35" t="s">
        <v>149</v>
      </c>
      <c r="D523" s="46">
        <f>SUM(Cargas!$F$7296:$F$7302)</f>
        <v>1.2546</v>
      </c>
      <c r="E523" s="47">
        <f>Geracao!F2086+Geracao!F2087</f>
        <v>4.047630455</v>
      </c>
      <c r="F523" s="46">
        <f t="shared" si="1"/>
        <v>-2.793030455</v>
      </c>
      <c r="G523" s="48">
        <f>Tarifa!$B$19</f>
        <v>0.6813</v>
      </c>
      <c r="H523" s="49">
        <f t="shared" si="2"/>
        <v>0</v>
      </c>
      <c r="I523" s="50" t="str">
        <f>Tarifa!$C$19</f>
        <v>Fora Ponta</v>
      </c>
      <c r="J523" s="18">
        <f>IF(I523="Ponta",Cadastro_Cargas!$F$16,0)</f>
        <v>0</v>
      </c>
      <c r="K523" s="18">
        <f t="shared" si="3"/>
        <v>0</v>
      </c>
    </row>
    <row r="524" ht="15.0" customHeight="1">
      <c r="A524" s="51" t="s">
        <v>128</v>
      </c>
      <c r="B524" s="52">
        <v>45679.75</v>
      </c>
      <c r="C524" s="51" t="s">
        <v>150</v>
      </c>
      <c r="D524" s="53">
        <f>SUM(Cargas!$F$7310:$F$7316)</f>
        <v>1.336</v>
      </c>
      <c r="E524" s="54">
        <f>Geracao!F2090+Geracao!F2091</f>
        <v>2.450615682</v>
      </c>
      <c r="F524" s="53">
        <f t="shared" si="1"/>
        <v>-1.114615682</v>
      </c>
      <c r="G524" s="55">
        <f>Tarifa!$B$20</f>
        <v>1.1039</v>
      </c>
      <c r="H524" s="56">
        <f t="shared" si="2"/>
        <v>0</v>
      </c>
      <c r="I524" s="57" t="str">
        <f>Tarifa!$C$20</f>
        <v>Ponta</v>
      </c>
      <c r="J524" s="58">
        <f>IF(I524="Ponta",Cadastro_Cargas!$F$16,0)</f>
        <v>0.875</v>
      </c>
      <c r="K524" s="18">
        <f t="shared" si="3"/>
        <v>0</v>
      </c>
    </row>
    <row r="525" ht="15.0" customHeight="1">
      <c r="A525" s="51" t="s">
        <v>128</v>
      </c>
      <c r="B525" s="52">
        <v>45679.7916666667</v>
      </c>
      <c r="C525" s="51" t="s">
        <v>152</v>
      </c>
      <c r="D525" s="53">
        <f>SUM(Cargas!$F$7324:$F$7330)</f>
        <v>1.322</v>
      </c>
      <c r="E525" s="54">
        <f>Geracao!F2094+Geracao!F2095</f>
        <v>0.4966125</v>
      </c>
      <c r="F525" s="53">
        <f t="shared" si="1"/>
        <v>0.8253875</v>
      </c>
      <c r="G525" s="55">
        <f>Tarifa!$B$21</f>
        <v>1.1039</v>
      </c>
      <c r="H525" s="56">
        <f t="shared" si="2"/>
        <v>0</v>
      </c>
      <c r="I525" s="57" t="str">
        <f>Tarifa!$C$21</f>
        <v>Ponta</v>
      </c>
      <c r="J525" s="58">
        <f>IF(I525="Ponta",Cadastro_Cargas!$F$16,0)</f>
        <v>0.875</v>
      </c>
      <c r="K525" s="18">
        <f t="shared" si="3"/>
        <v>0</v>
      </c>
    </row>
    <row r="526" ht="15.0" customHeight="1">
      <c r="A526" s="51" t="s">
        <v>128</v>
      </c>
      <c r="B526" s="52">
        <v>45679.8333333333</v>
      </c>
      <c r="C526" s="51" t="s">
        <v>153</v>
      </c>
      <c r="D526" s="53">
        <f>SUM(Cargas!$F$7338:$F$7344)</f>
        <v>5.30598</v>
      </c>
      <c r="E526" s="54">
        <f>Geracao!F2098+Geracao!F2099</f>
        <v>1.34691</v>
      </c>
      <c r="F526" s="53">
        <f t="shared" si="1"/>
        <v>3.95907</v>
      </c>
      <c r="G526" s="55">
        <f>Tarifa!$B$22</f>
        <v>1.1039</v>
      </c>
      <c r="H526" s="56">
        <f t="shared" si="2"/>
        <v>3.404504873</v>
      </c>
      <c r="I526" s="57" t="str">
        <f>Tarifa!$C$22</f>
        <v>Ponta</v>
      </c>
      <c r="J526" s="58">
        <f>IF(I526="Ponta",Cadastro_Cargas!$F$16,0)</f>
        <v>0.875</v>
      </c>
      <c r="K526" s="18">
        <f t="shared" si="3"/>
        <v>3.08407</v>
      </c>
    </row>
    <row r="527" ht="15.0" customHeight="1">
      <c r="A527" s="35" t="s">
        <v>128</v>
      </c>
      <c r="B527" s="45">
        <v>45679.875</v>
      </c>
      <c r="C527" s="35" t="s">
        <v>154</v>
      </c>
      <c r="D527" s="46">
        <f>SUM(Cargas!$F$7352:$F$7358)</f>
        <v>5.25466</v>
      </c>
      <c r="E527" s="47">
        <f>Geracao!F2102+Geracao!F2103</f>
        <v>0.82365</v>
      </c>
      <c r="F527" s="46">
        <f t="shared" si="1"/>
        <v>4.43101</v>
      </c>
      <c r="G527" s="48">
        <f>Tarifa!$B$23</f>
        <v>0.6813</v>
      </c>
      <c r="H527" s="49">
        <f t="shared" si="2"/>
        <v>3.018847113</v>
      </c>
      <c r="I527" s="50" t="str">
        <f>Tarifa!$C$23</f>
        <v>Fora Ponta</v>
      </c>
      <c r="J527" s="18">
        <f>IF(I527="Ponta",Cadastro_Cargas!$F$16,0)</f>
        <v>0</v>
      </c>
      <c r="K527" s="18">
        <f t="shared" si="3"/>
        <v>4.43101</v>
      </c>
    </row>
    <row r="528" ht="15.0" customHeight="1">
      <c r="A528" s="35" t="s">
        <v>128</v>
      </c>
      <c r="B528" s="45">
        <v>45679.9166666667</v>
      </c>
      <c r="C528" s="35" t="s">
        <v>155</v>
      </c>
      <c r="D528" s="46">
        <f>SUM(Cargas!$F$7366:$F$7372)</f>
        <v>4.668</v>
      </c>
      <c r="E528" s="47">
        <f>Geracao!F2106+Geracao!F2107</f>
        <v>0.954465</v>
      </c>
      <c r="F528" s="46">
        <f t="shared" si="1"/>
        <v>3.713535</v>
      </c>
      <c r="G528" s="48">
        <f>Tarifa!$B$24</f>
        <v>0.6813</v>
      </c>
      <c r="H528" s="49">
        <f t="shared" si="2"/>
        <v>2.530031396</v>
      </c>
      <c r="I528" s="50" t="str">
        <f>Tarifa!$C$24</f>
        <v>Fora Ponta</v>
      </c>
      <c r="J528" s="18">
        <f>IF(I528="Ponta",Cadastro_Cargas!$F$16,0)</f>
        <v>0</v>
      </c>
      <c r="K528" s="18">
        <f t="shared" si="3"/>
        <v>3.713535</v>
      </c>
    </row>
    <row r="529" ht="15.0" customHeight="1">
      <c r="A529" s="35" t="s">
        <v>128</v>
      </c>
      <c r="B529" s="45">
        <v>45679.9583333333</v>
      </c>
      <c r="C529" s="35" t="s">
        <v>156</v>
      </c>
      <c r="D529" s="46">
        <f>SUM(Cargas!$F$7380:$F$7386)</f>
        <v>5.23578</v>
      </c>
      <c r="E529" s="47">
        <f>Geracao!F2110+Geracao!F2111</f>
        <v>0.8066925</v>
      </c>
      <c r="F529" s="46">
        <f t="shared" si="1"/>
        <v>4.4290875</v>
      </c>
      <c r="G529" s="48">
        <f>Tarifa!$B$25</f>
        <v>0.6813</v>
      </c>
      <c r="H529" s="49">
        <f t="shared" si="2"/>
        <v>3.017537314</v>
      </c>
      <c r="I529" s="50" t="str">
        <f>Tarifa!$C$25</f>
        <v>Fora Ponta</v>
      </c>
      <c r="J529" s="18">
        <f>IF(I529="Ponta",Cadastro_Cargas!$F$16,0)</f>
        <v>0</v>
      </c>
      <c r="K529" s="18">
        <f t="shared" si="3"/>
        <v>4.4290875</v>
      </c>
    </row>
    <row r="530" ht="15.0" customHeight="1">
      <c r="A530" s="35" t="s">
        <v>128</v>
      </c>
      <c r="B530" s="45">
        <v>45680.0</v>
      </c>
      <c r="C530" s="35" t="s">
        <v>131</v>
      </c>
      <c r="D530" s="46">
        <f>SUM(Cargas!$F$7394:$F$7400)</f>
        <v>4.628</v>
      </c>
      <c r="E530" s="47">
        <f>Geracao!F2114+Geracao!F2115</f>
        <v>0.7291725</v>
      </c>
      <c r="F530" s="46">
        <f t="shared" si="1"/>
        <v>3.8988275</v>
      </c>
      <c r="G530" s="48">
        <f>Tarifa!$B$2</f>
        <v>0.6813</v>
      </c>
      <c r="H530" s="49">
        <f t="shared" si="2"/>
        <v>2.656271176</v>
      </c>
      <c r="I530" s="50" t="str">
        <f>Tarifa!$C$2</f>
        <v>Fora Ponta</v>
      </c>
      <c r="J530" s="18">
        <f>IF(I530="Ponta",Cadastro_Cargas!$F$16,0)</f>
        <v>0</v>
      </c>
      <c r="K530" s="18">
        <f t="shared" si="3"/>
        <v>3.8988275</v>
      </c>
    </row>
    <row r="531" ht="15.0" customHeight="1">
      <c r="A531" s="35" t="s">
        <v>128</v>
      </c>
      <c r="B531" s="45">
        <v>45680.0416666667</v>
      </c>
      <c r="C531" s="35" t="s">
        <v>133</v>
      </c>
      <c r="D531" s="46">
        <f>SUM(Cargas!$F$7408:$F$7414)</f>
        <v>5.22176</v>
      </c>
      <c r="E531" s="47">
        <f>Geracao!F2118+Geracao!F2119</f>
        <v>0.7291725</v>
      </c>
      <c r="F531" s="46">
        <f t="shared" si="1"/>
        <v>4.4925875</v>
      </c>
      <c r="G531" s="48">
        <f>Tarifa!$B$3</f>
        <v>0.6813</v>
      </c>
      <c r="H531" s="49">
        <f t="shared" si="2"/>
        <v>3.060799864</v>
      </c>
      <c r="I531" s="50" t="str">
        <f>Tarifa!$C$3</f>
        <v>Fora Ponta</v>
      </c>
      <c r="J531" s="18">
        <f>IF(I531="Ponta",Cadastro_Cargas!$F$16,0)</f>
        <v>0</v>
      </c>
      <c r="K531" s="18">
        <f t="shared" si="3"/>
        <v>4.4925875</v>
      </c>
    </row>
    <row r="532" ht="15.0" customHeight="1">
      <c r="A532" s="35" t="s">
        <v>128</v>
      </c>
      <c r="B532" s="45">
        <v>45680.0833333333</v>
      </c>
      <c r="C532" s="35" t="s">
        <v>134</v>
      </c>
      <c r="D532" s="46">
        <f>SUM(Cargas!$F$7422:$F$7428)</f>
        <v>5.26606</v>
      </c>
      <c r="E532" s="47">
        <f>Geracao!F2122+Geracao!F2123</f>
        <v>1.119195</v>
      </c>
      <c r="F532" s="46">
        <f t="shared" si="1"/>
        <v>4.146865</v>
      </c>
      <c r="G532" s="48">
        <f>Tarifa!$B$4</f>
        <v>0.6813</v>
      </c>
      <c r="H532" s="49">
        <f t="shared" si="2"/>
        <v>2.825259125</v>
      </c>
      <c r="I532" s="50" t="str">
        <f>Tarifa!$C$4</f>
        <v>Fora Ponta</v>
      </c>
      <c r="J532" s="18">
        <f>IF(I532="Ponta",Cadastro_Cargas!$F$16,0)</f>
        <v>0</v>
      </c>
      <c r="K532" s="18">
        <f t="shared" si="3"/>
        <v>4.146865</v>
      </c>
    </row>
    <row r="533" ht="15.0" customHeight="1">
      <c r="A533" s="35" t="s">
        <v>128</v>
      </c>
      <c r="B533" s="45">
        <v>45680.125</v>
      </c>
      <c r="C533" s="35" t="s">
        <v>135</v>
      </c>
      <c r="D533" s="46">
        <f>SUM(Cargas!$F$7436:$F$7442)</f>
        <v>5.23134</v>
      </c>
      <c r="E533" s="47">
        <f>Geracao!F2126+Geracao!F2127</f>
        <v>0.9326625</v>
      </c>
      <c r="F533" s="46">
        <f t="shared" si="1"/>
        <v>4.2986775</v>
      </c>
      <c r="G533" s="48">
        <f>Tarifa!$B$5</f>
        <v>0.6813</v>
      </c>
      <c r="H533" s="49">
        <f t="shared" si="2"/>
        <v>2.928688981</v>
      </c>
      <c r="I533" s="50" t="str">
        <f>Tarifa!$C$5</f>
        <v>Fora Ponta</v>
      </c>
      <c r="J533" s="18">
        <f>IF(I533="Ponta",Cadastro_Cargas!$F$16,0)</f>
        <v>0</v>
      </c>
      <c r="K533" s="18">
        <f t="shared" si="3"/>
        <v>4.2986775</v>
      </c>
    </row>
    <row r="534" ht="15.0" customHeight="1">
      <c r="A534" s="35" t="s">
        <v>128</v>
      </c>
      <c r="B534" s="45">
        <v>45680.1666666667</v>
      </c>
      <c r="C534" s="35" t="s">
        <v>136</v>
      </c>
      <c r="D534" s="46">
        <f>SUM(Cargas!$F$7450:$F$7456)</f>
        <v>4.80268</v>
      </c>
      <c r="E534" s="47">
        <f>Geracao!F2130+Geracao!F2131</f>
        <v>1.37598</v>
      </c>
      <c r="F534" s="46">
        <f t="shared" si="1"/>
        <v>3.4267</v>
      </c>
      <c r="G534" s="48">
        <f>Tarifa!$B$6</f>
        <v>0.6813</v>
      </c>
      <c r="H534" s="49">
        <f t="shared" si="2"/>
        <v>2.33461071</v>
      </c>
      <c r="I534" s="50" t="str">
        <f>Tarifa!$C$6</f>
        <v>Fora Ponta</v>
      </c>
      <c r="J534" s="18">
        <f>IF(I534="Ponta",Cadastro_Cargas!$F$16,0)</f>
        <v>0</v>
      </c>
      <c r="K534" s="18">
        <f t="shared" si="3"/>
        <v>3.4267</v>
      </c>
    </row>
    <row r="535" ht="15.0" customHeight="1">
      <c r="A535" s="35" t="s">
        <v>128</v>
      </c>
      <c r="B535" s="45">
        <v>45680.2083333333</v>
      </c>
      <c r="C535" s="35" t="s">
        <v>137</v>
      </c>
      <c r="D535" s="46">
        <f>SUM(Cargas!$F$7464:$F$7470)</f>
        <v>1.26374</v>
      </c>
      <c r="E535" s="47">
        <f>Geracao!F2134+Geracao!F2135</f>
        <v>0.828495</v>
      </c>
      <c r="F535" s="46">
        <f t="shared" si="1"/>
        <v>0.435245</v>
      </c>
      <c r="G535" s="48">
        <f>Tarifa!$B$7</f>
        <v>0.6813</v>
      </c>
      <c r="H535" s="49">
        <f t="shared" si="2"/>
        <v>0.2965324185</v>
      </c>
      <c r="I535" s="50" t="str">
        <f>Tarifa!$C$7</f>
        <v>Fora Ponta</v>
      </c>
      <c r="J535" s="18">
        <f>IF(I535="Ponta",Cadastro_Cargas!$F$16,0)</f>
        <v>0</v>
      </c>
      <c r="K535" s="18">
        <f t="shared" si="3"/>
        <v>0.435245</v>
      </c>
    </row>
    <row r="536" ht="15.0" customHeight="1">
      <c r="A536" s="35" t="s">
        <v>128</v>
      </c>
      <c r="B536" s="45">
        <v>45680.25</v>
      </c>
      <c r="C536" s="35" t="s">
        <v>138</v>
      </c>
      <c r="D536" s="46">
        <f>SUM(Cargas!$F$7478:$F$7484)</f>
        <v>1.2128</v>
      </c>
      <c r="E536" s="47">
        <f>Geracao!F2138+Geracao!F2139</f>
        <v>3.435692273</v>
      </c>
      <c r="F536" s="46">
        <f t="shared" si="1"/>
        <v>-2.222892273</v>
      </c>
      <c r="G536" s="48">
        <f>Tarifa!$B$8</f>
        <v>0.6813</v>
      </c>
      <c r="H536" s="49">
        <f t="shared" si="2"/>
        <v>0</v>
      </c>
      <c r="I536" s="50" t="str">
        <f>Tarifa!$C$8</f>
        <v>Fora Ponta</v>
      </c>
      <c r="J536" s="18">
        <f>IF(I536="Ponta",Cadastro_Cargas!$F$16,0)</f>
        <v>0</v>
      </c>
      <c r="K536" s="18">
        <f t="shared" si="3"/>
        <v>0</v>
      </c>
    </row>
    <row r="537" ht="15.0" customHeight="1">
      <c r="A537" s="35" t="s">
        <v>128</v>
      </c>
      <c r="B537" s="45">
        <v>45680.2916666667</v>
      </c>
      <c r="C537" s="35" t="s">
        <v>139</v>
      </c>
      <c r="D537" s="46">
        <f>SUM(Cargas!$F$7492:$F$7498)</f>
        <v>1.2236</v>
      </c>
      <c r="E537" s="47">
        <f>Geracao!F2142+Geracao!F2143</f>
        <v>2.485558409</v>
      </c>
      <c r="F537" s="46">
        <f t="shared" si="1"/>
        <v>-1.261958409</v>
      </c>
      <c r="G537" s="48">
        <f>Tarifa!$B$9</f>
        <v>0.6813</v>
      </c>
      <c r="H537" s="49">
        <f t="shared" si="2"/>
        <v>0</v>
      </c>
      <c r="I537" s="50" t="str">
        <f>Tarifa!$C$9</f>
        <v>Fora Ponta</v>
      </c>
      <c r="J537" s="18">
        <f>IF(I537="Ponta",Cadastro_Cargas!$F$16,0)</f>
        <v>0</v>
      </c>
      <c r="K537" s="18">
        <f t="shared" si="3"/>
        <v>0</v>
      </c>
    </row>
    <row r="538" ht="15.0" customHeight="1">
      <c r="A538" s="35" t="s">
        <v>128</v>
      </c>
      <c r="B538" s="45">
        <v>45680.3333333333</v>
      </c>
      <c r="C538" s="35" t="s">
        <v>140</v>
      </c>
      <c r="D538" s="46">
        <f>SUM(Cargas!$F$7506:$F$7512)</f>
        <v>1.7518</v>
      </c>
      <c r="E538" s="47">
        <f>Geracao!F2146+Geracao!F2147</f>
        <v>5.439026364</v>
      </c>
      <c r="F538" s="46">
        <f t="shared" si="1"/>
        <v>-3.687226364</v>
      </c>
      <c r="G538" s="48">
        <f>Tarifa!$B$10</f>
        <v>0.6813</v>
      </c>
      <c r="H538" s="49">
        <f t="shared" si="2"/>
        <v>0</v>
      </c>
      <c r="I538" s="50" t="str">
        <f>Tarifa!$C$10</f>
        <v>Fora Ponta</v>
      </c>
      <c r="J538" s="18">
        <f>IF(I538="Ponta",Cadastro_Cargas!$F$16,0)</f>
        <v>0</v>
      </c>
      <c r="K538" s="18">
        <f t="shared" si="3"/>
        <v>0</v>
      </c>
    </row>
    <row r="539" ht="15.0" customHeight="1">
      <c r="A539" s="35" t="s">
        <v>128</v>
      </c>
      <c r="B539" s="45">
        <v>45680.375</v>
      </c>
      <c r="C539" s="35" t="s">
        <v>141</v>
      </c>
      <c r="D539" s="46">
        <f>SUM(Cargas!$F$7520:$F$7526)</f>
        <v>2.20126</v>
      </c>
      <c r="E539" s="47">
        <f>Geracao!F2150+Geracao!F2151</f>
        <v>6.923064545</v>
      </c>
      <c r="F539" s="46">
        <f t="shared" si="1"/>
        <v>-4.721804545</v>
      </c>
      <c r="G539" s="48">
        <f>Tarifa!$B$11</f>
        <v>0.6813</v>
      </c>
      <c r="H539" s="49">
        <f t="shared" si="2"/>
        <v>0</v>
      </c>
      <c r="I539" s="50" t="str">
        <f>Tarifa!$C$11</f>
        <v>Fora Ponta</v>
      </c>
      <c r="J539" s="18">
        <f>IF(I539="Ponta",Cadastro_Cargas!$F$16,0)</f>
        <v>0</v>
      </c>
      <c r="K539" s="18">
        <f t="shared" si="3"/>
        <v>0</v>
      </c>
    </row>
    <row r="540" ht="15.0" customHeight="1">
      <c r="A540" s="35" t="s">
        <v>128</v>
      </c>
      <c r="B540" s="45">
        <v>45680.4166666667</v>
      </c>
      <c r="C540" s="35" t="s">
        <v>142</v>
      </c>
      <c r="D540" s="46">
        <f>SUM(Cargas!$F$7534:$F$7540)</f>
        <v>2.49844</v>
      </c>
      <c r="E540" s="47">
        <f>Geracao!F2154+Geracao!F2155</f>
        <v>3.954474318</v>
      </c>
      <c r="F540" s="46">
        <f t="shared" si="1"/>
        <v>-1.456034318</v>
      </c>
      <c r="G540" s="48">
        <f>Tarifa!$B$12</f>
        <v>0.6813</v>
      </c>
      <c r="H540" s="49">
        <f t="shared" si="2"/>
        <v>0</v>
      </c>
      <c r="I540" s="50" t="str">
        <f>Tarifa!$C$12</f>
        <v>Fora Ponta</v>
      </c>
      <c r="J540" s="18">
        <f>IF(I540="Ponta",Cadastro_Cargas!$F$16,0)</f>
        <v>0</v>
      </c>
      <c r="K540" s="18">
        <f t="shared" si="3"/>
        <v>0</v>
      </c>
    </row>
    <row r="541" ht="15.0" customHeight="1">
      <c r="A541" s="35" t="s">
        <v>128</v>
      </c>
      <c r="B541" s="45">
        <v>45680.4583333333</v>
      </c>
      <c r="C541" s="35" t="s">
        <v>143</v>
      </c>
      <c r="D541" s="46">
        <f>SUM(Cargas!$F$7548:$F$7554)</f>
        <v>2.36388</v>
      </c>
      <c r="E541" s="47">
        <f>Geracao!F2158+Geracao!F2159</f>
        <v>3.083181818</v>
      </c>
      <c r="F541" s="46">
        <f t="shared" si="1"/>
        <v>-0.7193018182</v>
      </c>
      <c r="G541" s="48">
        <f>Tarifa!$B$13</f>
        <v>0.6813</v>
      </c>
      <c r="H541" s="49">
        <f t="shared" si="2"/>
        <v>0</v>
      </c>
      <c r="I541" s="50" t="str">
        <f>Tarifa!$C$13</f>
        <v>Fora Ponta</v>
      </c>
      <c r="J541" s="18">
        <f>IF(I541="Ponta",Cadastro_Cargas!$F$16,0)</f>
        <v>0</v>
      </c>
      <c r="K541" s="18">
        <f t="shared" si="3"/>
        <v>0</v>
      </c>
    </row>
    <row r="542" ht="15.0" customHeight="1">
      <c r="A542" s="35" t="s">
        <v>128</v>
      </c>
      <c r="B542" s="45">
        <v>45680.5</v>
      </c>
      <c r="C542" s="35" t="s">
        <v>144</v>
      </c>
      <c r="D542" s="46">
        <f>SUM(Cargas!$F$7562:$F$7568)</f>
        <v>2.4124</v>
      </c>
      <c r="E542" s="47">
        <f>Geracao!F2162+Geracao!F2163</f>
        <v>8.412167955</v>
      </c>
      <c r="F542" s="46">
        <f t="shared" si="1"/>
        <v>-5.999767955</v>
      </c>
      <c r="G542" s="48">
        <f>Tarifa!$B$14</f>
        <v>0.6813</v>
      </c>
      <c r="H542" s="49">
        <f t="shared" si="2"/>
        <v>0</v>
      </c>
      <c r="I542" s="50" t="str">
        <f>Tarifa!$C$14</f>
        <v>Fora Ponta</v>
      </c>
      <c r="J542" s="18">
        <f>IF(I542="Ponta",Cadastro_Cargas!$F$16,0)</f>
        <v>0</v>
      </c>
      <c r="K542" s="18">
        <f t="shared" si="3"/>
        <v>0</v>
      </c>
    </row>
    <row r="543" ht="15.0" customHeight="1">
      <c r="A543" s="35" t="s">
        <v>128</v>
      </c>
      <c r="B543" s="45">
        <v>45680.5416666667</v>
      </c>
      <c r="C543" s="35" t="s">
        <v>145</v>
      </c>
      <c r="D543" s="46">
        <f>SUM(Cargas!$F$7576:$F$7582)</f>
        <v>2.5336</v>
      </c>
      <c r="E543" s="47">
        <f>Geracao!F2166+Geracao!F2167</f>
        <v>8.0338175</v>
      </c>
      <c r="F543" s="46">
        <f t="shared" si="1"/>
        <v>-5.5002175</v>
      </c>
      <c r="G543" s="48">
        <f>Tarifa!$B$15</f>
        <v>0.6813</v>
      </c>
      <c r="H543" s="49">
        <f t="shared" si="2"/>
        <v>0</v>
      </c>
      <c r="I543" s="50" t="str">
        <f>Tarifa!$C$15</f>
        <v>Fora Ponta</v>
      </c>
      <c r="J543" s="18">
        <f>IF(I543="Ponta",Cadastro_Cargas!$F$16,0)</f>
        <v>0</v>
      </c>
      <c r="K543" s="18">
        <f t="shared" si="3"/>
        <v>0</v>
      </c>
    </row>
    <row r="544" ht="15.0" customHeight="1">
      <c r="A544" s="35" t="s">
        <v>128</v>
      </c>
      <c r="B544" s="45">
        <v>45680.5833333333</v>
      </c>
      <c r="C544" s="35" t="s">
        <v>146</v>
      </c>
      <c r="D544" s="46">
        <f>SUM(Cargas!$F$7590:$F$7596)</f>
        <v>2.56</v>
      </c>
      <c r="E544" s="47">
        <f>Geracao!F2170+Geracao!F2171</f>
        <v>7.524652045</v>
      </c>
      <c r="F544" s="46">
        <f t="shared" si="1"/>
        <v>-4.964652045</v>
      </c>
      <c r="G544" s="48">
        <f>Tarifa!$B$16</f>
        <v>0.6813</v>
      </c>
      <c r="H544" s="49">
        <f t="shared" si="2"/>
        <v>0</v>
      </c>
      <c r="I544" s="50" t="str">
        <f>Tarifa!$C$16</f>
        <v>Fora Ponta</v>
      </c>
      <c r="J544" s="18">
        <f>IF(I544="Ponta",Cadastro_Cargas!$F$16,0)</f>
        <v>0</v>
      </c>
      <c r="K544" s="18">
        <f t="shared" si="3"/>
        <v>0</v>
      </c>
    </row>
    <row r="545" ht="15.0" customHeight="1">
      <c r="A545" s="35" t="s">
        <v>128</v>
      </c>
      <c r="B545" s="45">
        <v>45680.625</v>
      </c>
      <c r="C545" s="35" t="s">
        <v>147</v>
      </c>
      <c r="D545" s="46">
        <f>SUM(Cargas!$F$7604:$F$7610)</f>
        <v>2.5114</v>
      </c>
      <c r="E545" s="47">
        <f>Geracao!F2174+Geracao!F2175</f>
        <v>3.839442273</v>
      </c>
      <c r="F545" s="46">
        <f t="shared" si="1"/>
        <v>-1.328042273</v>
      </c>
      <c r="G545" s="48">
        <f>Tarifa!$B$17</f>
        <v>0.6813</v>
      </c>
      <c r="H545" s="49">
        <f t="shared" si="2"/>
        <v>0</v>
      </c>
      <c r="I545" s="50" t="str">
        <f>Tarifa!$C$17</f>
        <v>Fora Ponta</v>
      </c>
      <c r="J545" s="18">
        <f>IF(I545="Ponta",Cadastro_Cargas!$F$16,0)</f>
        <v>0</v>
      </c>
      <c r="K545" s="18">
        <f t="shared" si="3"/>
        <v>0</v>
      </c>
    </row>
    <row r="546" ht="15.0" customHeight="1">
      <c r="A546" s="35" t="s">
        <v>128</v>
      </c>
      <c r="B546" s="45">
        <v>45680.6666666667</v>
      </c>
      <c r="C546" s="35" t="s">
        <v>148</v>
      </c>
      <c r="D546" s="46">
        <f>SUM(Cargas!$F$7618:$F$7624)</f>
        <v>2.37706</v>
      </c>
      <c r="E546" s="47">
        <f>Geracao!F2178+Geracao!F2179</f>
        <v>2.691764545</v>
      </c>
      <c r="F546" s="46">
        <f t="shared" si="1"/>
        <v>-0.3147045455</v>
      </c>
      <c r="G546" s="48">
        <f>Tarifa!$B$18</f>
        <v>0.6813</v>
      </c>
      <c r="H546" s="49">
        <f t="shared" si="2"/>
        <v>0</v>
      </c>
      <c r="I546" s="50" t="str">
        <f>Tarifa!$C$18</f>
        <v>Fora Ponta</v>
      </c>
      <c r="J546" s="18">
        <f>IF(I546="Ponta",Cadastro_Cargas!$F$16,0)</f>
        <v>0</v>
      </c>
      <c r="K546" s="18">
        <f t="shared" si="3"/>
        <v>0</v>
      </c>
    </row>
    <row r="547" ht="15.0" customHeight="1">
      <c r="A547" s="35" t="s">
        <v>128</v>
      </c>
      <c r="B547" s="45">
        <v>45680.7083333333</v>
      </c>
      <c r="C547" s="35" t="s">
        <v>149</v>
      </c>
      <c r="D547" s="46">
        <f>SUM(Cargas!$F$7632:$F$7638)</f>
        <v>1.16</v>
      </c>
      <c r="E547" s="47">
        <f>Geracao!F2182+Geracao!F2183</f>
        <v>3.779540455</v>
      </c>
      <c r="F547" s="46">
        <f t="shared" si="1"/>
        <v>-2.619540455</v>
      </c>
      <c r="G547" s="48">
        <f>Tarifa!$B$19</f>
        <v>0.6813</v>
      </c>
      <c r="H547" s="49">
        <f t="shared" si="2"/>
        <v>0</v>
      </c>
      <c r="I547" s="50" t="str">
        <f>Tarifa!$C$19</f>
        <v>Fora Ponta</v>
      </c>
      <c r="J547" s="18">
        <f>IF(I547="Ponta",Cadastro_Cargas!$F$16,0)</f>
        <v>0</v>
      </c>
      <c r="K547" s="18">
        <f t="shared" si="3"/>
        <v>0</v>
      </c>
    </row>
    <row r="548" ht="15.0" customHeight="1">
      <c r="A548" s="51" t="s">
        <v>128</v>
      </c>
      <c r="B548" s="52">
        <v>45680.75</v>
      </c>
      <c r="C548" s="51" t="s">
        <v>150</v>
      </c>
      <c r="D548" s="53">
        <f>SUM(Cargas!$F$7646:$F$7652)</f>
        <v>1.336</v>
      </c>
      <c r="E548" s="54">
        <f>Geracao!F2186+Geracao!F2187</f>
        <v>0.9035925</v>
      </c>
      <c r="F548" s="53">
        <f t="shared" si="1"/>
        <v>0.4324075</v>
      </c>
      <c r="G548" s="55">
        <f>Tarifa!$B$20</f>
        <v>1.1039</v>
      </c>
      <c r="H548" s="56">
        <f t="shared" si="2"/>
        <v>0</v>
      </c>
      <c r="I548" s="57" t="str">
        <f>Tarifa!$C$20</f>
        <v>Ponta</v>
      </c>
      <c r="J548" s="58">
        <f>IF(I548="Ponta",Cadastro_Cargas!$F$16,0)</f>
        <v>0.875</v>
      </c>
      <c r="K548" s="18">
        <f t="shared" si="3"/>
        <v>0</v>
      </c>
    </row>
    <row r="549" ht="15.0" customHeight="1">
      <c r="A549" s="51" t="s">
        <v>128</v>
      </c>
      <c r="B549" s="52">
        <v>45680.7916666667</v>
      </c>
      <c r="C549" s="51" t="s">
        <v>152</v>
      </c>
      <c r="D549" s="53">
        <f>SUM(Cargas!$F$7660:$F$7666)</f>
        <v>1.332</v>
      </c>
      <c r="E549" s="54">
        <f>Geracao!F2190+Geracao!F2191</f>
        <v>0.6952575</v>
      </c>
      <c r="F549" s="53">
        <f t="shared" si="1"/>
        <v>0.6367425</v>
      </c>
      <c r="G549" s="55">
        <f>Tarifa!$B$21</f>
        <v>1.1039</v>
      </c>
      <c r="H549" s="56">
        <f t="shared" si="2"/>
        <v>0</v>
      </c>
      <c r="I549" s="57" t="str">
        <f>Tarifa!$C$21</f>
        <v>Ponta</v>
      </c>
      <c r="J549" s="58">
        <f>IF(I549="Ponta",Cadastro_Cargas!$F$16,0)</f>
        <v>0.875</v>
      </c>
      <c r="K549" s="18">
        <f t="shared" si="3"/>
        <v>0</v>
      </c>
    </row>
    <row r="550" ht="15.0" customHeight="1">
      <c r="A550" s="51" t="s">
        <v>128</v>
      </c>
      <c r="B550" s="52">
        <v>45680.8333333333</v>
      </c>
      <c r="C550" s="51" t="s">
        <v>153</v>
      </c>
      <c r="D550" s="53">
        <f>SUM(Cargas!$F$7674:$F$7680)</f>
        <v>5.2646</v>
      </c>
      <c r="E550" s="54">
        <f>Geracao!F2194+Geracao!F2195</f>
        <v>0.595935</v>
      </c>
      <c r="F550" s="53">
        <f t="shared" si="1"/>
        <v>4.668665</v>
      </c>
      <c r="G550" s="55">
        <f>Tarifa!$B$22</f>
        <v>1.1039</v>
      </c>
      <c r="H550" s="56">
        <f t="shared" si="2"/>
        <v>4.187826794</v>
      </c>
      <c r="I550" s="57" t="str">
        <f>Tarifa!$C$22</f>
        <v>Ponta</v>
      </c>
      <c r="J550" s="58">
        <f>IF(I550="Ponta",Cadastro_Cargas!$F$16,0)</f>
        <v>0.875</v>
      </c>
      <c r="K550" s="18">
        <f t="shared" si="3"/>
        <v>3.793665</v>
      </c>
    </row>
    <row r="551" ht="15.0" customHeight="1">
      <c r="A551" s="35" t="s">
        <v>128</v>
      </c>
      <c r="B551" s="45">
        <v>45680.875</v>
      </c>
      <c r="C551" s="35" t="s">
        <v>154</v>
      </c>
      <c r="D551" s="46">
        <f>SUM(Cargas!$F$7688:$F$7694)</f>
        <v>4.85162</v>
      </c>
      <c r="E551" s="47">
        <f>Geracao!F2198+Geracao!F2199</f>
        <v>1.0101825</v>
      </c>
      <c r="F551" s="46">
        <f t="shared" si="1"/>
        <v>3.8414375</v>
      </c>
      <c r="G551" s="48">
        <f>Tarifa!$B$23</f>
        <v>0.6813</v>
      </c>
      <c r="H551" s="49">
        <f t="shared" si="2"/>
        <v>2.617171369</v>
      </c>
      <c r="I551" s="50" t="str">
        <f>Tarifa!$C$23</f>
        <v>Fora Ponta</v>
      </c>
      <c r="J551" s="18">
        <f>IF(I551="Ponta",Cadastro_Cargas!$F$16,0)</f>
        <v>0</v>
      </c>
      <c r="K551" s="18">
        <f t="shared" si="3"/>
        <v>3.8414375</v>
      </c>
    </row>
    <row r="552" ht="15.0" customHeight="1">
      <c r="A552" s="35" t="s">
        <v>128</v>
      </c>
      <c r="B552" s="45">
        <v>45680.9166666667</v>
      </c>
      <c r="C552" s="35" t="s">
        <v>155</v>
      </c>
      <c r="D552" s="46">
        <f>SUM(Cargas!$F$7702:$F$7708)</f>
        <v>5.24148</v>
      </c>
      <c r="E552" s="47">
        <f>Geracao!F2202+Geracao!F2203</f>
        <v>0.8406075</v>
      </c>
      <c r="F552" s="46">
        <f t="shared" si="1"/>
        <v>4.4008725</v>
      </c>
      <c r="G552" s="48">
        <f>Tarifa!$B$24</f>
        <v>0.6813</v>
      </c>
      <c r="H552" s="49">
        <f t="shared" si="2"/>
        <v>2.998314434</v>
      </c>
      <c r="I552" s="50" t="str">
        <f>Tarifa!$C$24</f>
        <v>Fora Ponta</v>
      </c>
      <c r="J552" s="18">
        <f>IF(I552="Ponta",Cadastro_Cargas!$F$16,0)</f>
        <v>0</v>
      </c>
      <c r="K552" s="18">
        <f t="shared" si="3"/>
        <v>4.4008725</v>
      </c>
    </row>
    <row r="553" ht="15.0" customHeight="1">
      <c r="A553" s="35" t="s">
        <v>128</v>
      </c>
      <c r="B553" s="45">
        <v>45680.9583333333</v>
      </c>
      <c r="C553" s="35" t="s">
        <v>156</v>
      </c>
      <c r="D553" s="46">
        <f>SUM(Cargas!$F$7716:$F$7722)</f>
        <v>4.8614</v>
      </c>
      <c r="E553" s="47">
        <f>Geracao!F2206+Geracao!F2207</f>
        <v>0.7630875</v>
      </c>
      <c r="F553" s="46">
        <f t="shared" si="1"/>
        <v>4.0983125</v>
      </c>
      <c r="G553" s="48">
        <f>Tarifa!$B$25</f>
        <v>0.6813</v>
      </c>
      <c r="H553" s="49">
        <f t="shared" si="2"/>
        <v>2.792180306</v>
      </c>
      <c r="I553" s="50" t="str">
        <f>Tarifa!$C$25</f>
        <v>Fora Ponta</v>
      </c>
      <c r="J553" s="18">
        <f>IF(I553="Ponta",Cadastro_Cargas!$F$16,0)</f>
        <v>0</v>
      </c>
      <c r="K553" s="18">
        <f t="shared" si="3"/>
        <v>4.0983125</v>
      </c>
    </row>
    <row r="554" ht="15.0" customHeight="1">
      <c r="A554" s="35" t="s">
        <v>128</v>
      </c>
      <c r="B554" s="45">
        <v>45681.0</v>
      </c>
      <c r="C554" s="35" t="s">
        <v>131</v>
      </c>
      <c r="D554" s="46">
        <f>SUM(Cargas!$F$7730:$F$7736)</f>
        <v>4.82892</v>
      </c>
      <c r="E554" s="47">
        <f>Geracao!F2210+Geracao!F2211</f>
        <v>1.2621225</v>
      </c>
      <c r="F554" s="46">
        <f t="shared" si="1"/>
        <v>3.5667975</v>
      </c>
      <c r="G554" s="48">
        <f>Tarifa!$B$2</f>
        <v>0.6813</v>
      </c>
      <c r="H554" s="49">
        <f t="shared" si="2"/>
        <v>2.430059137</v>
      </c>
      <c r="I554" s="50" t="str">
        <f>Tarifa!$C$2</f>
        <v>Fora Ponta</v>
      </c>
      <c r="J554" s="18">
        <f>IF(I554="Ponta",Cadastro_Cargas!$F$16,0)</f>
        <v>0</v>
      </c>
      <c r="K554" s="18">
        <f t="shared" si="3"/>
        <v>3.5667975</v>
      </c>
    </row>
    <row r="555" ht="15.0" customHeight="1">
      <c r="A555" s="35" t="s">
        <v>128</v>
      </c>
      <c r="B555" s="45">
        <v>45681.0416666667</v>
      </c>
      <c r="C555" s="35" t="s">
        <v>133</v>
      </c>
      <c r="D555" s="46">
        <f>SUM(Cargas!$F$7744:$F$7750)</f>
        <v>4.66312</v>
      </c>
      <c r="E555" s="47">
        <f>Geracao!F2214+Geracao!F2215</f>
        <v>0.7340175</v>
      </c>
      <c r="F555" s="46">
        <f t="shared" si="1"/>
        <v>3.9291025</v>
      </c>
      <c r="G555" s="48">
        <f>Tarifa!$B$3</f>
        <v>0.6813</v>
      </c>
      <c r="H555" s="49">
        <f t="shared" si="2"/>
        <v>2.676897533</v>
      </c>
      <c r="I555" s="50" t="str">
        <f>Tarifa!$C$3</f>
        <v>Fora Ponta</v>
      </c>
      <c r="J555" s="18">
        <f>IF(I555="Ponta",Cadastro_Cargas!$F$16,0)</f>
        <v>0</v>
      </c>
      <c r="K555" s="18">
        <f t="shared" si="3"/>
        <v>3.9291025</v>
      </c>
    </row>
    <row r="556" ht="15.0" customHeight="1">
      <c r="A556" s="35" t="s">
        <v>128</v>
      </c>
      <c r="B556" s="45">
        <v>45681.0833333333</v>
      </c>
      <c r="C556" s="35" t="s">
        <v>134</v>
      </c>
      <c r="D556" s="46">
        <f>SUM(Cargas!$F$7758:$F$7764)</f>
        <v>4.86696</v>
      </c>
      <c r="E556" s="47">
        <f>Geracao!F2218+Geracao!F2219</f>
        <v>0.97869</v>
      </c>
      <c r="F556" s="46">
        <f t="shared" si="1"/>
        <v>3.88827</v>
      </c>
      <c r="G556" s="48">
        <f>Tarifa!$B$4</f>
        <v>0.6813</v>
      </c>
      <c r="H556" s="49">
        <f t="shared" si="2"/>
        <v>2.649078351</v>
      </c>
      <c r="I556" s="50" t="str">
        <f>Tarifa!$C$4</f>
        <v>Fora Ponta</v>
      </c>
      <c r="J556" s="18">
        <f>IF(I556="Ponta",Cadastro_Cargas!$F$16,0)</f>
        <v>0</v>
      </c>
      <c r="K556" s="18">
        <f t="shared" si="3"/>
        <v>3.88827</v>
      </c>
    </row>
    <row r="557" ht="15.0" customHeight="1">
      <c r="A557" s="35" t="s">
        <v>128</v>
      </c>
      <c r="B557" s="45">
        <v>45681.125</v>
      </c>
      <c r="C557" s="35" t="s">
        <v>135</v>
      </c>
      <c r="D557" s="46">
        <f>SUM(Cargas!$F$7772:$F$7778)</f>
        <v>5.09452</v>
      </c>
      <c r="E557" s="47">
        <f>Geracao!F2222+Geracao!F2223</f>
        <v>0.7437075</v>
      </c>
      <c r="F557" s="46">
        <f t="shared" si="1"/>
        <v>4.3508125</v>
      </c>
      <c r="G557" s="48">
        <f>Tarifa!$B$5</f>
        <v>0.6813</v>
      </c>
      <c r="H557" s="49">
        <f t="shared" si="2"/>
        <v>2.964208556</v>
      </c>
      <c r="I557" s="50" t="str">
        <f>Tarifa!$C$5</f>
        <v>Fora Ponta</v>
      </c>
      <c r="J557" s="18">
        <f>IF(I557="Ponta",Cadastro_Cargas!$F$16,0)</f>
        <v>0</v>
      </c>
      <c r="K557" s="18">
        <f t="shared" si="3"/>
        <v>4.3508125</v>
      </c>
    </row>
    <row r="558" ht="15.0" customHeight="1">
      <c r="A558" s="35" t="s">
        <v>128</v>
      </c>
      <c r="B558" s="45">
        <v>45681.1666666667</v>
      </c>
      <c r="C558" s="35" t="s">
        <v>136</v>
      </c>
      <c r="D558" s="46">
        <f>SUM(Cargas!$F$7786:$F$7792)</f>
        <v>5.20796</v>
      </c>
      <c r="E558" s="47">
        <f>Geracao!F2226+Geracao!F2227</f>
        <v>0.8551425</v>
      </c>
      <c r="F558" s="46">
        <f t="shared" si="1"/>
        <v>4.3528175</v>
      </c>
      <c r="G558" s="48">
        <f>Tarifa!$B$6</f>
        <v>0.6813</v>
      </c>
      <c r="H558" s="49">
        <f t="shared" si="2"/>
        <v>2.965574563</v>
      </c>
      <c r="I558" s="50" t="str">
        <f>Tarifa!$C$6</f>
        <v>Fora Ponta</v>
      </c>
      <c r="J558" s="18">
        <f>IF(I558="Ponta",Cadastro_Cargas!$F$16,0)</f>
        <v>0</v>
      </c>
      <c r="K558" s="18">
        <f t="shared" si="3"/>
        <v>4.3528175</v>
      </c>
    </row>
    <row r="559" ht="15.0" customHeight="1">
      <c r="A559" s="35" t="s">
        <v>128</v>
      </c>
      <c r="B559" s="45">
        <v>45681.2083333333</v>
      </c>
      <c r="C559" s="35" t="s">
        <v>137</v>
      </c>
      <c r="D559" s="46">
        <f>SUM(Cargas!$F$7800:$F$7806)</f>
        <v>1.26716</v>
      </c>
      <c r="E559" s="47">
        <f>Geracao!F2230+Geracao!F2231</f>
        <v>0.7873125</v>
      </c>
      <c r="F559" s="46">
        <f t="shared" si="1"/>
        <v>0.4798475</v>
      </c>
      <c r="G559" s="48">
        <f>Tarifa!$B$7</f>
        <v>0.6813</v>
      </c>
      <c r="H559" s="49">
        <f t="shared" si="2"/>
        <v>0.3269201018</v>
      </c>
      <c r="I559" s="50" t="str">
        <f>Tarifa!$C$7</f>
        <v>Fora Ponta</v>
      </c>
      <c r="J559" s="18">
        <f>IF(I559="Ponta",Cadastro_Cargas!$F$16,0)</f>
        <v>0</v>
      </c>
      <c r="K559" s="18">
        <f t="shared" si="3"/>
        <v>0.4798475</v>
      </c>
    </row>
    <row r="560" ht="15.0" customHeight="1">
      <c r="A560" s="35" t="s">
        <v>128</v>
      </c>
      <c r="B560" s="45">
        <v>45681.25</v>
      </c>
      <c r="C560" s="35" t="s">
        <v>138</v>
      </c>
      <c r="D560" s="46">
        <f>SUM(Cargas!$F$7814:$F$7820)</f>
        <v>1.2128</v>
      </c>
      <c r="E560" s="47">
        <f>Geracao!F2234+Geracao!F2235</f>
        <v>2.241032727</v>
      </c>
      <c r="F560" s="46">
        <f t="shared" si="1"/>
        <v>-1.028232727</v>
      </c>
      <c r="G560" s="48">
        <f>Tarifa!$B$8</f>
        <v>0.6813</v>
      </c>
      <c r="H560" s="49">
        <f t="shared" si="2"/>
        <v>0</v>
      </c>
      <c r="I560" s="50" t="str">
        <f>Tarifa!$C$8</f>
        <v>Fora Ponta</v>
      </c>
      <c r="J560" s="18">
        <f>IF(I560="Ponta",Cadastro_Cargas!$F$16,0)</f>
        <v>0</v>
      </c>
      <c r="K560" s="18">
        <f t="shared" si="3"/>
        <v>0</v>
      </c>
    </row>
    <row r="561" ht="15.0" customHeight="1">
      <c r="A561" s="35" t="s">
        <v>128</v>
      </c>
      <c r="B561" s="45">
        <v>45681.2916666667</v>
      </c>
      <c r="C561" s="35" t="s">
        <v>139</v>
      </c>
      <c r="D561" s="46">
        <f>SUM(Cargas!$F$7828:$F$7834)</f>
        <v>1.2346</v>
      </c>
      <c r="E561" s="47">
        <f>Geracao!F2238+Geracao!F2239</f>
        <v>1.974851364</v>
      </c>
      <c r="F561" s="46">
        <f t="shared" si="1"/>
        <v>-0.7402513636</v>
      </c>
      <c r="G561" s="48">
        <f>Tarifa!$B$9</f>
        <v>0.6813</v>
      </c>
      <c r="H561" s="49">
        <f t="shared" si="2"/>
        <v>0</v>
      </c>
      <c r="I561" s="50" t="str">
        <f>Tarifa!$C$9</f>
        <v>Fora Ponta</v>
      </c>
      <c r="J561" s="18">
        <f>IF(I561="Ponta",Cadastro_Cargas!$F$16,0)</f>
        <v>0</v>
      </c>
      <c r="K561" s="18">
        <f t="shared" si="3"/>
        <v>0</v>
      </c>
    </row>
    <row r="562" ht="15.0" customHeight="1">
      <c r="A562" s="35" t="s">
        <v>128</v>
      </c>
      <c r="B562" s="45">
        <v>45681.3333333333</v>
      </c>
      <c r="C562" s="35" t="s">
        <v>140</v>
      </c>
      <c r="D562" s="46">
        <f>SUM(Cargas!$F$7842:$F$7848)</f>
        <v>1.6292</v>
      </c>
      <c r="E562" s="47">
        <f>Geracao!F2242+Geracao!F2243</f>
        <v>2.960735455</v>
      </c>
      <c r="F562" s="46">
        <f t="shared" si="1"/>
        <v>-1.331535455</v>
      </c>
      <c r="G562" s="48">
        <f>Tarifa!$B$10</f>
        <v>0.6813</v>
      </c>
      <c r="H562" s="49">
        <f t="shared" si="2"/>
        <v>0</v>
      </c>
      <c r="I562" s="50" t="str">
        <f>Tarifa!$C$10</f>
        <v>Fora Ponta</v>
      </c>
      <c r="J562" s="18">
        <f>IF(I562="Ponta",Cadastro_Cargas!$F$16,0)</f>
        <v>0</v>
      </c>
      <c r="K562" s="18">
        <f t="shared" si="3"/>
        <v>0</v>
      </c>
    </row>
    <row r="563" ht="15.0" customHeight="1">
      <c r="A563" s="35" t="s">
        <v>128</v>
      </c>
      <c r="B563" s="45">
        <v>45681.375</v>
      </c>
      <c r="C563" s="35" t="s">
        <v>141</v>
      </c>
      <c r="D563" s="46">
        <f>SUM(Cargas!$F$7856:$F$7862)</f>
        <v>2.161</v>
      </c>
      <c r="E563" s="47">
        <f>Geracao!F2246+Geracao!F2247</f>
        <v>7.027966136</v>
      </c>
      <c r="F563" s="46">
        <f t="shared" si="1"/>
        <v>-4.866966136</v>
      </c>
      <c r="G563" s="48">
        <f>Tarifa!$B$11</f>
        <v>0.6813</v>
      </c>
      <c r="H563" s="49">
        <f t="shared" si="2"/>
        <v>0</v>
      </c>
      <c r="I563" s="50" t="str">
        <f>Tarifa!$C$11</f>
        <v>Fora Ponta</v>
      </c>
      <c r="J563" s="18">
        <f>IF(I563="Ponta",Cadastro_Cargas!$F$16,0)</f>
        <v>0</v>
      </c>
      <c r="K563" s="18">
        <f t="shared" si="3"/>
        <v>0</v>
      </c>
    </row>
    <row r="564" ht="15.0" customHeight="1">
      <c r="A564" s="35" t="s">
        <v>128</v>
      </c>
      <c r="B564" s="45">
        <v>45681.4166666667</v>
      </c>
      <c r="C564" s="35" t="s">
        <v>142</v>
      </c>
      <c r="D564" s="46">
        <f>SUM(Cargas!$F$7870:$F$7876)</f>
        <v>2.3865</v>
      </c>
      <c r="E564" s="47">
        <f>Geracao!F2250+Geracao!F2251</f>
        <v>7.532286591</v>
      </c>
      <c r="F564" s="46">
        <f t="shared" si="1"/>
        <v>-5.145786591</v>
      </c>
      <c r="G564" s="48">
        <f>Tarifa!$B$12</f>
        <v>0.6813</v>
      </c>
      <c r="H564" s="49">
        <f t="shared" si="2"/>
        <v>0</v>
      </c>
      <c r="I564" s="50" t="str">
        <f>Tarifa!$C$12</f>
        <v>Fora Ponta</v>
      </c>
      <c r="J564" s="18">
        <f>IF(I564="Ponta",Cadastro_Cargas!$F$16,0)</f>
        <v>0</v>
      </c>
      <c r="K564" s="18">
        <f t="shared" si="3"/>
        <v>0</v>
      </c>
    </row>
    <row r="565" ht="15.0" customHeight="1">
      <c r="A565" s="35" t="s">
        <v>128</v>
      </c>
      <c r="B565" s="45">
        <v>45681.4583333333</v>
      </c>
      <c r="C565" s="35" t="s">
        <v>143</v>
      </c>
      <c r="D565" s="46">
        <f>SUM(Cargas!$F$7884:$F$7890)</f>
        <v>2.5336</v>
      </c>
      <c r="E565" s="47">
        <f>Geracao!F2254+Geracao!F2255</f>
        <v>3.926211818</v>
      </c>
      <c r="F565" s="46">
        <f t="shared" si="1"/>
        <v>-1.392611818</v>
      </c>
      <c r="G565" s="48">
        <f>Tarifa!$B$13</f>
        <v>0.6813</v>
      </c>
      <c r="H565" s="49">
        <f t="shared" si="2"/>
        <v>0</v>
      </c>
      <c r="I565" s="50" t="str">
        <f>Tarifa!$C$13</f>
        <v>Fora Ponta</v>
      </c>
      <c r="J565" s="18">
        <f>IF(I565="Ponta",Cadastro_Cargas!$F$16,0)</f>
        <v>0</v>
      </c>
      <c r="K565" s="18">
        <f t="shared" si="3"/>
        <v>0</v>
      </c>
    </row>
    <row r="566" ht="15.0" customHeight="1">
      <c r="A566" s="35" t="s">
        <v>128</v>
      </c>
      <c r="B566" s="45">
        <v>45681.5</v>
      </c>
      <c r="C566" s="35" t="s">
        <v>144</v>
      </c>
      <c r="D566" s="46">
        <f>SUM(Cargas!$F$7898:$F$7904)</f>
        <v>2.552</v>
      </c>
      <c r="E566" s="47">
        <f>Geracao!F2258+Geracao!F2259</f>
        <v>8.000856818</v>
      </c>
      <c r="F566" s="46">
        <f t="shared" si="1"/>
        <v>-5.448856818</v>
      </c>
      <c r="G566" s="48">
        <f>Tarifa!$B$14</f>
        <v>0.6813</v>
      </c>
      <c r="H566" s="49">
        <f t="shared" si="2"/>
        <v>0</v>
      </c>
      <c r="I566" s="50" t="str">
        <f>Tarifa!$C$14</f>
        <v>Fora Ponta</v>
      </c>
      <c r="J566" s="18">
        <f>IF(I566="Ponta",Cadastro_Cargas!$F$16,0)</f>
        <v>0</v>
      </c>
      <c r="K566" s="18">
        <f t="shared" si="3"/>
        <v>0</v>
      </c>
    </row>
    <row r="567" ht="15.0" customHeight="1">
      <c r="A567" s="35" t="s">
        <v>128</v>
      </c>
      <c r="B567" s="45">
        <v>45681.5416666667</v>
      </c>
      <c r="C567" s="35" t="s">
        <v>145</v>
      </c>
      <c r="D567" s="46">
        <f>SUM(Cargas!$F$7912:$F$7918)</f>
        <v>2.2954</v>
      </c>
      <c r="E567" s="47">
        <f>Geracao!F2262+Geracao!F2263</f>
        <v>6.163941136</v>
      </c>
      <c r="F567" s="46">
        <f t="shared" si="1"/>
        <v>-3.868541136</v>
      </c>
      <c r="G567" s="48">
        <f>Tarifa!$B$15</f>
        <v>0.6813</v>
      </c>
      <c r="H567" s="49">
        <f t="shared" si="2"/>
        <v>0</v>
      </c>
      <c r="I567" s="50" t="str">
        <f>Tarifa!$C$15</f>
        <v>Fora Ponta</v>
      </c>
      <c r="J567" s="18">
        <f>IF(I567="Ponta",Cadastro_Cargas!$F$16,0)</f>
        <v>0</v>
      </c>
      <c r="K567" s="18">
        <f t="shared" si="3"/>
        <v>0</v>
      </c>
    </row>
    <row r="568" ht="15.0" customHeight="1">
      <c r="A568" s="35" t="s">
        <v>128</v>
      </c>
      <c r="B568" s="45">
        <v>45681.5833333333</v>
      </c>
      <c r="C568" s="35" t="s">
        <v>146</v>
      </c>
      <c r="D568" s="46">
        <f>SUM(Cargas!$F$7926:$F$7932)</f>
        <v>2.574</v>
      </c>
      <c r="E568" s="47">
        <f>Geracao!F2266+Geracao!F2267</f>
        <v>7.414832045</v>
      </c>
      <c r="F568" s="46">
        <f t="shared" si="1"/>
        <v>-4.840832045</v>
      </c>
      <c r="G568" s="48">
        <f>Tarifa!$B$16</f>
        <v>0.6813</v>
      </c>
      <c r="H568" s="49">
        <f t="shared" si="2"/>
        <v>0</v>
      </c>
      <c r="I568" s="50" t="str">
        <f>Tarifa!$C$16</f>
        <v>Fora Ponta</v>
      </c>
      <c r="J568" s="18">
        <f>IF(I568="Ponta",Cadastro_Cargas!$F$16,0)</f>
        <v>0</v>
      </c>
      <c r="K568" s="18">
        <f t="shared" si="3"/>
        <v>0</v>
      </c>
    </row>
    <row r="569" ht="15.0" customHeight="1">
      <c r="A569" s="35" t="s">
        <v>128</v>
      </c>
      <c r="B569" s="45">
        <v>45681.625</v>
      </c>
      <c r="C569" s="35" t="s">
        <v>147</v>
      </c>
      <c r="D569" s="46">
        <f>SUM(Cargas!$F$7940:$F$7946)</f>
        <v>2.574</v>
      </c>
      <c r="E569" s="47">
        <f>Geracao!F2270+Geracao!F2271</f>
        <v>6.757453636</v>
      </c>
      <c r="F569" s="46">
        <f t="shared" si="1"/>
        <v>-4.183453636</v>
      </c>
      <c r="G569" s="48">
        <f>Tarifa!$B$17</f>
        <v>0.6813</v>
      </c>
      <c r="H569" s="49">
        <f t="shared" si="2"/>
        <v>0</v>
      </c>
      <c r="I569" s="50" t="str">
        <f>Tarifa!$C$17</f>
        <v>Fora Ponta</v>
      </c>
      <c r="J569" s="18">
        <f>IF(I569="Ponta",Cadastro_Cargas!$F$16,0)</f>
        <v>0</v>
      </c>
      <c r="K569" s="18">
        <f t="shared" si="3"/>
        <v>0</v>
      </c>
    </row>
    <row r="570" ht="15.0" customHeight="1">
      <c r="A570" s="35" t="s">
        <v>128</v>
      </c>
      <c r="B570" s="45">
        <v>45681.6666666667</v>
      </c>
      <c r="C570" s="35" t="s">
        <v>148</v>
      </c>
      <c r="D570" s="46">
        <f>SUM(Cargas!$F$7954:$F$7960)</f>
        <v>2.21862</v>
      </c>
      <c r="E570" s="47">
        <f>Geracao!F2274+Geracao!F2275</f>
        <v>5.379785227</v>
      </c>
      <c r="F570" s="46">
        <f t="shared" si="1"/>
        <v>-3.161165227</v>
      </c>
      <c r="G570" s="48">
        <f>Tarifa!$B$18</f>
        <v>0.6813</v>
      </c>
      <c r="H570" s="49">
        <f t="shared" si="2"/>
        <v>0</v>
      </c>
      <c r="I570" s="50" t="str">
        <f>Tarifa!$C$18</f>
        <v>Fora Ponta</v>
      </c>
      <c r="J570" s="18">
        <f>IF(I570="Ponta",Cadastro_Cargas!$F$16,0)</f>
        <v>0</v>
      </c>
      <c r="K570" s="18">
        <f t="shared" si="3"/>
        <v>0</v>
      </c>
    </row>
    <row r="571" ht="15.0" customHeight="1">
      <c r="A571" s="35" t="s">
        <v>128</v>
      </c>
      <c r="B571" s="45">
        <v>45681.7083333333</v>
      </c>
      <c r="C571" s="35" t="s">
        <v>149</v>
      </c>
      <c r="D571" s="46">
        <f>SUM(Cargas!$F$7968:$F$7974)</f>
        <v>1.16</v>
      </c>
      <c r="E571" s="47">
        <f>Geracao!F2278+Geracao!F2279</f>
        <v>4.362115</v>
      </c>
      <c r="F571" s="46">
        <f t="shared" si="1"/>
        <v>-3.202115</v>
      </c>
      <c r="G571" s="48">
        <f>Tarifa!$B$19</f>
        <v>0.6813</v>
      </c>
      <c r="H571" s="49">
        <f t="shared" si="2"/>
        <v>0</v>
      </c>
      <c r="I571" s="50" t="str">
        <f>Tarifa!$C$19</f>
        <v>Fora Ponta</v>
      </c>
      <c r="J571" s="18">
        <f>IF(I571="Ponta",Cadastro_Cargas!$F$16,0)</f>
        <v>0</v>
      </c>
      <c r="K571" s="18">
        <f t="shared" si="3"/>
        <v>0</v>
      </c>
    </row>
    <row r="572" ht="15.0" customHeight="1">
      <c r="A572" s="51" t="s">
        <v>128</v>
      </c>
      <c r="B572" s="52">
        <v>45681.75</v>
      </c>
      <c r="C572" s="51" t="s">
        <v>150</v>
      </c>
      <c r="D572" s="53">
        <f>SUM(Cargas!$F$7982:$F$7988)</f>
        <v>1.316</v>
      </c>
      <c r="E572" s="54">
        <f>Geracao!F2282+Geracao!F2283</f>
        <v>1.124333636</v>
      </c>
      <c r="F572" s="53">
        <f t="shared" si="1"/>
        <v>0.1916663636</v>
      </c>
      <c r="G572" s="55">
        <f>Tarifa!$B$20</f>
        <v>1.1039</v>
      </c>
      <c r="H572" s="56">
        <f t="shared" si="2"/>
        <v>0</v>
      </c>
      <c r="I572" s="57" t="str">
        <f>Tarifa!$C$20</f>
        <v>Ponta</v>
      </c>
      <c r="J572" s="58">
        <f>IF(I572="Ponta",Cadastro_Cargas!$F$16,0)</f>
        <v>0.875</v>
      </c>
      <c r="K572" s="18">
        <f t="shared" si="3"/>
        <v>0</v>
      </c>
    </row>
    <row r="573" ht="15.0" customHeight="1">
      <c r="A573" s="51" t="s">
        <v>128</v>
      </c>
      <c r="B573" s="52">
        <v>45681.7916666667</v>
      </c>
      <c r="C573" s="51" t="s">
        <v>152</v>
      </c>
      <c r="D573" s="53">
        <f>SUM(Cargas!$F$7996:$F$8002)</f>
        <v>1.33</v>
      </c>
      <c r="E573" s="54">
        <f>Geracao!F2286+Geracao!F2287</f>
        <v>1.44381</v>
      </c>
      <c r="F573" s="53">
        <f t="shared" si="1"/>
        <v>-0.11381</v>
      </c>
      <c r="G573" s="55">
        <f>Tarifa!$B$21</f>
        <v>1.1039</v>
      </c>
      <c r="H573" s="56">
        <f t="shared" si="2"/>
        <v>0</v>
      </c>
      <c r="I573" s="57" t="str">
        <f>Tarifa!$C$21</f>
        <v>Ponta</v>
      </c>
      <c r="J573" s="58">
        <f>IF(I573="Ponta",Cadastro_Cargas!$F$16,0)</f>
        <v>0.875</v>
      </c>
      <c r="K573" s="18">
        <f t="shared" si="3"/>
        <v>0</v>
      </c>
    </row>
    <row r="574" ht="15.0" customHeight="1">
      <c r="A574" s="51" t="s">
        <v>128</v>
      </c>
      <c r="B574" s="52">
        <v>45681.8333333333</v>
      </c>
      <c r="C574" s="51" t="s">
        <v>153</v>
      </c>
      <c r="D574" s="53">
        <f>SUM(Cargas!$F$8010:$F$8016)</f>
        <v>5.288</v>
      </c>
      <c r="E574" s="54">
        <f>Geracao!F2290+Geracao!F2291</f>
        <v>0.7001025</v>
      </c>
      <c r="F574" s="53">
        <f t="shared" si="1"/>
        <v>4.5878975</v>
      </c>
      <c r="G574" s="55">
        <f>Tarifa!$B$22</f>
        <v>1.1039</v>
      </c>
      <c r="H574" s="56">
        <f t="shared" si="2"/>
        <v>4.09866755</v>
      </c>
      <c r="I574" s="57" t="str">
        <f>Tarifa!$C$22</f>
        <v>Ponta</v>
      </c>
      <c r="J574" s="58">
        <f>IF(I574="Ponta",Cadastro_Cargas!$F$16,0)</f>
        <v>0.875</v>
      </c>
      <c r="K574" s="18">
        <f t="shared" si="3"/>
        <v>3.7128975</v>
      </c>
    </row>
    <row r="575" ht="15.0" customHeight="1">
      <c r="A575" s="35" t="s">
        <v>128</v>
      </c>
      <c r="B575" s="45">
        <v>45681.875</v>
      </c>
      <c r="C575" s="35" t="s">
        <v>154</v>
      </c>
      <c r="D575" s="46">
        <f>SUM(Cargas!$F$8024:$F$8030)</f>
        <v>5.27666</v>
      </c>
      <c r="E575" s="47">
        <f>Geracao!F2294+Geracao!F2295</f>
        <v>0.8406075</v>
      </c>
      <c r="F575" s="46">
        <f t="shared" si="1"/>
        <v>4.4360525</v>
      </c>
      <c r="G575" s="48">
        <f>Tarifa!$B$23</f>
        <v>0.6813</v>
      </c>
      <c r="H575" s="49">
        <f t="shared" si="2"/>
        <v>3.022282568</v>
      </c>
      <c r="I575" s="50" t="str">
        <f>Tarifa!$C$23</f>
        <v>Fora Ponta</v>
      </c>
      <c r="J575" s="18">
        <f>IF(I575="Ponta",Cadastro_Cargas!$F$16,0)</f>
        <v>0</v>
      </c>
      <c r="K575" s="18">
        <f t="shared" si="3"/>
        <v>4.4360525</v>
      </c>
    </row>
    <row r="576" ht="15.0" customHeight="1">
      <c r="A576" s="35" t="s">
        <v>128</v>
      </c>
      <c r="B576" s="45">
        <v>45681.9166666667</v>
      </c>
      <c r="C576" s="35" t="s">
        <v>155</v>
      </c>
      <c r="D576" s="46">
        <f>SUM(Cargas!$F$8038:$F$8044)</f>
        <v>5.28888</v>
      </c>
      <c r="E576" s="47">
        <f>Geracao!F2298+Geracao!F2299</f>
        <v>1.0731675</v>
      </c>
      <c r="F576" s="46">
        <f t="shared" si="1"/>
        <v>4.2157125</v>
      </c>
      <c r="G576" s="48">
        <f>Tarifa!$B$24</f>
        <v>0.6813</v>
      </c>
      <c r="H576" s="49">
        <f t="shared" si="2"/>
        <v>2.872164926</v>
      </c>
      <c r="I576" s="50" t="str">
        <f>Tarifa!$C$24</f>
        <v>Fora Ponta</v>
      </c>
      <c r="J576" s="18">
        <f>IF(I576="Ponta",Cadastro_Cargas!$F$16,0)</f>
        <v>0</v>
      </c>
      <c r="K576" s="18">
        <f t="shared" si="3"/>
        <v>4.2157125</v>
      </c>
    </row>
    <row r="577" ht="15.0" customHeight="1">
      <c r="A577" s="35" t="s">
        <v>128</v>
      </c>
      <c r="B577" s="45">
        <v>45681.9583333333</v>
      </c>
      <c r="C577" s="35" t="s">
        <v>156</v>
      </c>
      <c r="D577" s="46">
        <f>SUM(Cargas!$F$8052:$F$8058)</f>
        <v>5.23134</v>
      </c>
      <c r="E577" s="47">
        <f>Geracao!F2302+Geracao!F2303</f>
        <v>0.8454525</v>
      </c>
      <c r="F577" s="46">
        <f t="shared" si="1"/>
        <v>4.3858875</v>
      </c>
      <c r="G577" s="48">
        <f>Tarifa!$B$25</f>
        <v>0.6813</v>
      </c>
      <c r="H577" s="49">
        <f t="shared" si="2"/>
        <v>2.988105154</v>
      </c>
      <c r="I577" s="50" t="str">
        <f>Tarifa!$C$25</f>
        <v>Fora Ponta</v>
      </c>
      <c r="J577" s="18">
        <f>IF(I577="Ponta",Cadastro_Cargas!$F$16,0)</f>
        <v>0</v>
      </c>
      <c r="K577" s="18">
        <f t="shared" si="3"/>
        <v>4.3858875</v>
      </c>
    </row>
    <row r="578" ht="15.0" customHeight="1">
      <c r="A578" s="35" t="s">
        <v>128</v>
      </c>
      <c r="B578" s="45">
        <v>45682.0</v>
      </c>
      <c r="C578" s="35" t="s">
        <v>131</v>
      </c>
      <c r="D578" s="46">
        <f>SUM(Cargas!$F$8066:$F$8072)</f>
        <v>5.19518</v>
      </c>
      <c r="E578" s="47">
        <f>Geracao!F2306+Geracao!F2307</f>
        <v>0.935085</v>
      </c>
      <c r="F578" s="46">
        <f t="shared" si="1"/>
        <v>4.260095</v>
      </c>
      <c r="G578" s="48">
        <f>Tarifa!$B$2</f>
        <v>0.6813</v>
      </c>
      <c r="H578" s="49">
        <f t="shared" si="2"/>
        <v>2.902402724</v>
      </c>
      <c r="I578" s="50" t="str">
        <f>Tarifa!$C$2</f>
        <v>Fora Ponta</v>
      </c>
      <c r="J578" s="18">
        <f>IF(I578="Ponta",Cadastro_Cargas!$F$16,0)</f>
        <v>0</v>
      </c>
      <c r="K578" s="18">
        <f t="shared" si="3"/>
        <v>4.260095</v>
      </c>
    </row>
    <row r="579" ht="15.0" customHeight="1">
      <c r="A579" s="35" t="s">
        <v>128</v>
      </c>
      <c r="B579" s="45">
        <v>45682.0416666667</v>
      </c>
      <c r="C579" s="35" t="s">
        <v>133</v>
      </c>
      <c r="D579" s="46">
        <f>SUM(Cargas!$F$8080:$F$8086)</f>
        <v>5.27636</v>
      </c>
      <c r="E579" s="47">
        <f>Geracao!F2310+Geracao!F2311</f>
        <v>1.2136725</v>
      </c>
      <c r="F579" s="46">
        <f t="shared" si="1"/>
        <v>4.0626875</v>
      </c>
      <c r="G579" s="48">
        <f>Tarifa!$B$3</f>
        <v>0.6813</v>
      </c>
      <c r="H579" s="49">
        <f t="shared" si="2"/>
        <v>2.767908994</v>
      </c>
      <c r="I579" s="50" t="str">
        <f>Tarifa!$C$3</f>
        <v>Fora Ponta</v>
      </c>
      <c r="J579" s="18">
        <f>IF(I579="Ponta",Cadastro_Cargas!$F$16,0)</f>
        <v>0</v>
      </c>
      <c r="K579" s="18">
        <f t="shared" si="3"/>
        <v>4.0626875</v>
      </c>
    </row>
    <row r="580" ht="15.0" customHeight="1">
      <c r="A580" s="35" t="s">
        <v>128</v>
      </c>
      <c r="B580" s="45">
        <v>45682.0833333333</v>
      </c>
      <c r="C580" s="35" t="s">
        <v>134</v>
      </c>
      <c r="D580" s="46">
        <f>SUM(Cargas!$F$8094:$F$8100)</f>
        <v>5.21734</v>
      </c>
      <c r="E580" s="47">
        <f>Geracao!F2314+Geracao!F2315</f>
        <v>1.15311</v>
      </c>
      <c r="F580" s="46">
        <f t="shared" si="1"/>
        <v>4.06423</v>
      </c>
      <c r="G580" s="48">
        <f>Tarifa!$B$4</f>
        <v>0.6813</v>
      </c>
      <c r="H580" s="49">
        <f t="shared" si="2"/>
        <v>2.768959899</v>
      </c>
      <c r="I580" s="50" t="str">
        <f>Tarifa!$C$4</f>
        <v>Fora Ponta</v>
      </c>
      <c r="J580" s="18">
        <f>IF(I580="Ponta",Cadastro_Cargas!$F$16,0)</f>
        <v>0</v>
      </c>
      <c r="K580" s="18">
        <f t="shared" si="3"/>
        <v>4.06423</v>
      </c>
    </row>
    <row r="581" ht="15.0" customHeight="1">
      <c r="A581" s="35" t="s">
        <v>128</v>
      </c>
      <c r="B581" s="45">
        <v>45682.125</v>
      </c>
      <c r="C581" s="35" t="s">
        <v>135</v>
      </c>
      <c r="D581" s="46">
        <f>SUM(Cargas!$F$8108:$F$8114)</f>
        <v>5.14312</v>
      </c>
      <c r="E581" s="47">
        <f>Geracao!F2318+Geracao!F2319</f>
        <v>1.0780125</v>
      </c>
      <c r="F581" s="46">
        <f t="shared" si="1"/>
        <v>4.0651075</v>
      </c>
      <c r="G581" s="48">
        <f>Tarifa!$B$5</f>
        <v>0.6813</v>
      </c>
      <c r="H581" s="49">
        <f t="shared" si="2"/>
        <v>2.76955774</v>
      </c>
      <c r="I581" s="50" t="str">
        <f>Tarifa!$C$5</f>
        <v>Fora Ponta</v>
      </c>
      <c r="J581" s="18">
        <f>IF(I581="Ponta",Cadastro_Cargas!$F$16,0)</f>
        <v>0</v>
      </c>
      <c r="K581" s="18">
        <f t="shared" si="3"/>
        <v>4.0651075</v>
      </c>
    </row>
    <row r="582" ht="15.0" customHeight="1">
      <c r="A582" s="35" t="s">
        <v>128</v>
      </c>
      <c r="B582" s="45">
        <v>45682.1666666667</v>
      </c>
      <c r="C582" s="35" t="s">
        <v>136</v>
      </c>
      <c r="D582" s="46">
        <f>SUM(Cargas!$F$8122:$F$8128)</f>
        <v>5.21124</v>
      </c>
      <c r="E582" s="47">
        <f>Geracao!F2322+Geracao!F2323</f>
        <v>0.780045</v>
      </c>
      <c r="F582" s="46">
        <f t="shared" si="1"/>
        <v>4.431195</v>
      </c>
      <c r="G582" s="48">
        <f>Tarifa!$B$6</f>
        <v>0.6813</v>
      </c>
      <c r="H582" s="49">
        <f t="shared" si="2"/>
        <v>3.018973154</v>
      </c>
      <c r="I582" s="50" t="str">
        <f>Tarifa!$C$6</f>
        <v>Fora Ponta</v>
      </c>
      <c r="J582" s="18">
        <f>IF(I582="Ponta",Cadastro_Cargas!$F$16,0)</f>
        <v>0</v>
      </c>
      <c r="K582" s="18">
        <f t="shared" si="3"/>
        <v>4.431195</v>
      </c>
    </row>
    <row r="583" ht="15.0" customHeight="1">
      <c r="A583" s="35" t="s">
        <v>128</v>
      </c>
      <c r="B583" s="45">
        <v>45682.2083333333</v>
      </c>
      <c r="C583" s="35" t="s">
        <v>137</v>
      </c>
      <c r="D583" s="46">
        <f>SUM(Cargas!$F$8136:$F$8142)</f>
        <v>1.25658</v>
      </c>
      <c r="E583" s="47">
        <f>Geracao!F2326+Geracao!F2327</f>
        <v>1.26939</v>
      </c>
      <c r="F583" s="46">
        <f t="shared" si="1"/>
        <v>-0.01281</v>
      </c>
      <c r="G583" s="48">
        <f>Tarifa!$B$7</f>
        <v>0.6813</v>
      </c>
      <c r="H583" s="49">
        <f t="shared" si="2"/>
        <v>0</v>
      </c>
      <c r="I583" s="50" t="str">
        <f>Tarifa!$C$7</f>
        <v>Fora Ponta</v>
      </c>
      <c r="J583" s="18">
        <f>IF(I583="Ponta",Cadastro_Cargas!$F$16,0)</f>
        <v>0</v>
      </c>
      <c r="K583" s="18">
        <f t="shared" si="3"/>
        <v>0</v>
      </c>
    </row>
    <row r="584" ht="15.0" customHeight="1">
      <c r="A584" s="35" t="s">
        <v>128</v>
      </c>
      <c r="B584" s="45">
        <v>45682.25</v>
      </c>
      <c r="C584" s="35" t="s">
        <v>138</v>
      </c>
      <c r="D584" s="46">
        <f>SUM(Cargas!$F$8150:$F$8156)</f>
        <v>1.2048</v>
      </c>
      <c r="E584" s="47">
        <f>Geracao!F2330+Geracao!F2331</f>
        <v>0.7243275</v>
      </c>
      <c r="F584" s="46">
        <f t="shared" si="1"/>
        <v>0.4804725</v>
      </c>
      <c r="G584" s="48">
        <f>Tarifa!$B$8</f>
        <v>0.6813</v>
      </c>
      <c r="H584" s="49">
        <f t="shared" si="2"/>
        <v>0.3273459143</v>
      </c>
      <c r="I584" s="50" t="str">
        <f>Tarifa!$C$8</f>
        <v>Fora Ponta</v>
      </c>
      <c r="J584" s="18">
        <f>IF(I584="Ponta",Cadastro_Cargas!$F$16,0)</f>
        <v>0</v>
      </c>
      <c r="K584" s="18">
        <f t="shared" si="3"/>
        <v>0.4804725</v>
      </c>
    </row>
    <row r="585" ht="15.0" customHeight="1">
      <c r="A585" s="35" t="s">
        <v>128</v>
      </c>
      <c r="B585" s="45">
        <v>45682.2916666667</v>
      </c>
      <c r="C585" s="35" t="s">
        <v>139</v>
      </c>
      <c r="D585" s="46">
        <f>SUM(Cargas!$F$8164:$F$8170)</f>
        <v>1.16</v>
      </c>
      <c r="E585" s="47">
        <f>Geracao!F2334+Geracao!F2335</f>
        <v>3.707452727</v>
      </c>
      <c r="F585" s="46">
        <f t="shared" si="1"/>
        <v>-2.547452727</v>
      </c>
      <c r="G585" s="48">
        <f>Tarifa!$B$9</f>
        <v>0.6813</v>
      </c>
      <c r="H585" s="49">
        <f t="shared" si="2"/>
        <v>0</v>
      </c>
      <c r="I585" s="50" t="str">
        <f>Tarifa!$C$9</f>
        <v>Fora Ponta</v>
      </c>
      <c r="J585" s="18">
        <f>IF(I585="Ponta",Cadastro_Cargas!$F$16,0)</f>
        <v>0</v>
      </c>
      <c r="K585" s="18">
        <f t="shared" si="3"/>
        <v>0</v>
      </c>
    </row>
    <row r="586" ht="15.0" customHeight="1">
      <c r="A586" s="35" t="s">
        <v>128</v>
      </c>
      <c r="B586" s="45">
        <v>45682.3333333333</v>
      </c>
      <c r="C586" s="35" t="s">
        <v>140</v>
      </c>
      <c r="D586" s="46">
        <f>SUM(Cargas!$F$8178:$F$8184)</f>
        <v>1.5822</v>
      </c>
      <c r="E586" s="47">
        <f>Geracao!F2338+Geracao!F2339</f>
        <v>5.649490227</v>
      </c>
      <c r="F586" s="46">
        <f t="shared" si="1"/>
        <v>-4.067290227</v>
      </c>
      <c r="G586" s="48">
        <f>Tarifa!$B$10</f>
        <v>0.6813</v>
      </c>
      <c r="H586" s="49">
        <f t="shared" si="2"/>
        <v>0</v>
      </c>
      <c r="I586" s="50" t="str">
        <f>Tarifa!$C$10</f>
        <v>Fora Ponta</v>
      </c>
      <c r="J586" s="18">
        <f>IF(I586="Ponta",Cadastro_Cargas!$F$16,0)</f>
        <v>0</v>
      </c>
      <c r="K586" s="18">
        <f t="shared" si="3"/>
        <v>0</v>
      </c>
    </row>
    <row r="587" ht="15.0" customHeight="1">
      <c r="A587" s="35" t="s">
        <v>128</v>
      </c>
      <c r="B587" s="45">
        <v>45682.375</v>
      </c>
      <c r="C587" s="35" t="s">
        <v>141</v>
      </c>
      <c r="D587" s="46">
        <f>SUM(Cargas!$F$8192:$F$8198)</f>
        <v>2.204</v>
      </c>
      <c r="E587" s="47">
        <f>Geracao!F2342+Geracao!F2343</f>
        <v>3.868145227</v>
      </c>
      <c r="F587" s="46">
        <f t="shared" si="1"/>
        <v>-1.664145227</v>
      </c>
      <c r="G587" s="48">
        <f>Tarifa!$B$11</f>
        <v>0.6813</v>
      </c>
      <c r="H587" s="49">
        <f t="shared" si="2"/>
        <v>0</v>
      </c>
      <c r="I587" s="50" t="str">
        <f>Tarifa!$C$11</f>
        <v>Fora Ponta</v>
      </c>
      <c r="J587" s="18">
        <f>IF(I587="Ponta",Cadastro_Cargas!$F$16,0)</f>
        <v>0</v>
      </c>
      <c r="K587" s="18">
        <f t="shared" si="3"/>
        <v>0</v>
      </c>
    </row>
    <row r="588" ht="15.0" customHeight="1">
      <c r="A588" s="35" t="s">
        <v>128</v>
      </c>
      <c r="B588" s="45">
        <v>45682.4166666667</v>
      </c>
      <c r="C588" s="35" t="s">
        <v>142</v>
      </c>
      <c r="D588" s="46">
        <f>SUM(Cargas!$F$8206:$F$8212)</f>
        <v>2.2711</v>
      </c>
      <c r="E588" s="47">
        <f>Geracao!F2346+Geracao!F2347</f>
        <v>7.893679545</v>
      </c>
      <c r="F588" s="46">
        <f t="shared" si="1"/>
        <v>-5.622579545</v>
      </c>
      <c r="G588" s="48">
        <f>Tarifa!$B$12</f>
        <v>0.6813</v>
      </c>
      <c r="H588" s="49">
        <f t="shared" si="2"/>
        <v>0</v>
      </c>
      <c r="I588" s="50" t="str">
        <f>Tarifa!$C$12</f>
        <v>Fora Ponta</v>
      </c>
      <c r="J588" s="18">
        <f>IF(I588="Ponta",Cadastro_Cargas!$F$16,0)</f>
        <v>0</v>
      </c>
      <c r="K588" s="18">
        <f t="shared" si="3"/>
        <v>0</v>
      </c>
    </row>
    <row r="589" ht="15.0" customHeight="1">
      <c r="A589" s="35" t="s">
        <v>128</v>
      </c>
      <c r="B589" s="45">
        <v>45682.4583333333</v>
      </c>
      <c r="C589" s="35" t="s">
        <v>143</v>
      </c>
      <c r="D589" s="46">
        <f>SUM(Cargas!$F$8220:$F$8226)</f>
        <v>2.3518</v>
      </c>
      <c r="E589" s="47">
        <f>Geracao!F2350+Geracao!F2351</f>
        <v>8.292657955</v>
      </c>
      <c r="F589" s="46">
        <f t="shared" si="1"/>
        <v>-5.940857955</v>
      </c>
      <c r="G589" s="48">
        <f>Tarifa!$B$13</f>
        <v>0.6813</v>
      </c>
      <c r="H589" s="49">
        <f t="shared" si="2"/>
        <v>0</v>
      </c>
      <c r="I589" s="50" t="str">
        <f>Tarifa!$C$13</f>
        <v>Fora Ponta</v>
      </c>
      <c r="J589" s="18">
        <f>IF(I589="Ponta",Cadastro_Cargas!$F$16,0)</f>
        <v>0</v>
      </c>
      <c r="K589" s="18">
        <f t="shared" si="3"/>
        <v>0</v>
      </c>
    </row>
    <row r="590" ht="15.0" customHeight="1">
      <c r="A590" s="35" t="s">
        <v>128</v>
      </c>
      <c r="B590" s="45">
        <v>45682.5</v>
      </c>
      <c r="C590" s="35" t="s">
        <v>144</v>
      </c>
      <c r="D590" s="46">
        <f>SUM(Cargas!$F$8234:$F$8240)</f>
        <v>2.574</v>
      </c>
      <c r="E590" s="47">
        <f>Geracao!F2354+Geracao!F2355</f>
        <v>4.192833636</v>
      </c>
      <c r="F590" s="46">
        <f t="shared" si="1"/>
        <v>-1.618833636</v>
      </c>
      <c r="G590" s="48">
        <f>Tarifa!$B$14</f>
        <v>0.6813</v>
      </c>
      <c r="H590" s="49">
        <f t="shared" si="2"/>
        <v>0</v>
      </c>
      <c r="I590" s="50" t="str">
        <f>Tarifa!$C$14</f>
        <v>Fora Ponta</v>
      </c>
      <c r="J590" s="18">
        <f>IF(I590="Ponta",Cadastro_Cargas!$F$16,0)</f>
        <v>0</v>
      </c>
      <c r="K590" s="18">
        <f t="shared" si="3"/>
        <v>0</v>
      </c>
    </row>
    <row r="591" ht="15.0" customHeight="1">
      <c r="A591" s="35" t="s">
        <v>128</v>
      </c>
      <c r="B591" s="45">
        <v>45682.5416666667</v>
      </c>
      <c r="C591" s="35" t="s">
        <v>145</v>
      </c>
      <c r="D591" s="46">
        <f>SUM(Cargas!$F$8248:$F$8254)</f>
        <v>2.574</v>
      </c>
      <c r="E591" s="47">
        <f>Geracao!F2358+Geracao!F2359</f>
        <v>5.039167045</v>
      </c>
      <c r="F591" s="46">
        <f t="shared" si="1"/>
        <v>-2.465167045</v>
      </c>
      <c r="G591" s="48">
        <f>Tarifa!$B$15</f>
        <v>0.6813</v>
      </c>
      <c r="H591" s="49">
        <f t="shared" si="2"/>
        <v>0</v>
      </c>
      <c r="I591" s="50" t="str">
        <f>Tarifa!$C$15</f>
        <v>Fora Ponta</v>
      </c>
      <c r="J591" s="18">
        <f>IF(I591="Ponta",Cadastro_Cargas!$F$16,0)</f>
        <v>0</v>
      </c>
      <c r="K591" s="18">
        <f t="shared" si="3"/>
        <v>0</v>
      </c>
    </row>
    <row r="592" ht="15.0" customHeight="1">
      <c r="A592" s="35" t="s">
        <v>128</v>
      </c>
      <c r="B592" s="45">
        <v>45682.5833333333</v>
      </c>
      <c r="C592" s="35" t="s">
        <v>146</v>
      </c>
      <c r="D592" s="46">
        <f>SUM(Cargas!$F$8262:$F$8268)</f>
        <v>2.544</v>
      </c>
      <c r="E592" s="47">
        <f>Geracao!F2362+Geracao!F2363</f>
        <v>2.028586818</v>
      </c>
      <c r="F592" s="46">
        <f t="shared" si="1"/>
        <v>0.5154131818</v>
      </c>
      <c r="G592" s="48">
        <f>Tarifa!$B$16</f>
        <v>0.6813</v>
      </c>
      <c r="H592" s="49">
        <f t="shared" si="2"/>
        <v>0.3511510008</v>
      </c>
      <c r="I592" s="50" t="str">
        <f>Tarifa!$C$16</f>
        <v>Fora Ponta</v>
      </c>
      <c r="J592" s="18">
        <f>IF(I592="Ponta",Cadastro_Cargas!$F$16,0)</f>
        <v>0</v>
      </c>
      <c r="K592" s="18">
        <f t="shared" si="3"/>
        <v>0.5154131818</v>
      </c>
    </row>
    <row r="593" ht="15.0" customHeight="1">
      <c r="A593" s="35" t="s">
        <v>128</v>
      </c>
      <c r="B593" s="45">
        <v>45682.625</v>
      </c>
      <c r="C593" s="35" t="s">
        <v>147</v>
      </c>
      <c r="D593" s="46">
        <f>SUM(Cargas!$F$8276:$F$8282)</f>
        <v>2.2792</v>
      </c>
      <c r="E593" s="47">
        <f>Geracao!F2366+Geracao!F2367</f>
        <v>6.561598182</v>
      </c>
      <c r="F593" s="46">
        <f t="shared" si="1"/>
        <v>-4.282398182</v>
      </c>
      <c r="G593" s="48">
        <f>Tarifa!$B$17</f>
        <v>0.6813</v>
      </c>
      <c r="H593" s="49">
        <f t="shared" si="2"/>
        <v>0</v>
      </c>
      <c r="I593" s="50" t="str">
        <f>Tarifa!$C$17</f>
        <v>Fora Ponta</v>
      </c>
      <c r="J593" s="18">
        <f>IF(I593="Ponta",Cadastro_Cargas!$F$16,0)</f>
        <v>0</v>
      </c>
      <c r="K593" s="18">
        <f t="shared" si="3"/>
        <v>0</v>
      </c>
    </row>
    <row r="594" ht="15.0" customHeight="1">
      <c r="A594" s="35" t="s">
        <v>128</v>
      </c>
      <c r="B594" s="45">
        <v>45682.6666666667</v>
      </c>
      <c r="C594" s="35" t="s">
        <v>148</v>
      </c>
      <c r="D594" s="46">
        <f>SUM(Cargas!$F$8290:$F$8296)</f>
        <v>2.18004</v>
      </c>
      <c r="E594" s="47">
        <f>Geracao!F2370+Geracao!F2371</f>
        <v>3.546319773</v>
      </c>
      <c r="F594" s="46">
        <f t="shared" si="1"/>
        <v>-1.366279773</v>
      </c>
      <c r="G594" s="48">
        <f>Tarifa!$B$18</f>
        <v>0.6813</v>
      </c>
      <c r="H594" s="49">
        <f t="shared" si="2"/>
        <v>0</v>
      </c>
      <c r="I594" s="50" t="str">
        <f>Tarifa!$C$18</f>
        <v>Fora Ponta</v>
      </c>
      <c r="J594" s="18">
        <f>IF(I594="Ponta",Cadastro_Cargas!$F$16,0)</f>
        <v>0</v>
      </c>
      <c r="K594" s="18">
        <f t="shared" si="3"/>
        <v>0</v>
      </c>
    </row>
    <row r="595" ht="15.0" customHeight="1">
      <c r="A595" s="35" t="s">
        <v>128</v>
      </c>
      <c r="B595" s="45">
        <v>45682.7083333333</v>
      </c>
      <c r="C595" s="35" t="s">
        <v>149</v>
      </c>
      <c r="D595" s="46">
        <f>SUM(Cargas!$F$8304:$F$8310)</f>
        <v>1.2608</v>
      </c>
      <c r="E595" s="47">
        <f>Geracao!F2374+Geracao!F2375</f>
        <v>3.848471591</v>
      </c>
      <c r="F595" s="46">
        <f t="shared" si="1"/>
        <v>-2.587671591</v>
      </c>
      <c r="G595" s="48">
        <f>Tarifa!$B$19</f>
        <v>0.6813</v>
      </c>
      <c r="H595" s="49">
        <f t="shared" si="2"/>
        <v>0</v>
      </c>
      <c r="I595" s="50" t="str">
        <f>Tarifa!$C$19</f>
        <v>Fora Ponta</v>
      </c>
      <c r="J595" s="18">
        <f>IF(I595="Ponta",Cadastro_Cargas!$F$16,0)</f>
        <v>0</v>
      </c>
      <c r="K595" s="18">
        <f t="shared" si="3"/>
        <v>0</v>
      </c>
    </row>
    <row r="596" ht="15.0" customHeight="1">
      <c r="A596" s="51" t="s">
        <v>128</v>
      </c>
      <c r="B596" s="52">
        <v>45682.75</v>
      </c>
      <c r="C596" s="51" t="s">
        <v>150</v>
      </c>
      <c r="D596" s="53">
        <f>SUM(Cargas!$F$8318:$F$8324)</f>
        <v>1.336</v>
      </c>
      <c r="E596" s="54">
        <f>Geracao!F2378+Geracao!F2379</f>
        <v>1.335458182</v>
      </c>
      <c r="F596" s="53">
        <f t="shared" si="1"/>
        <v>0.0005418181818</v>
      </c>
      <c r="G596" s="55">
        <f>Tarifa!$B$20</f>
        <v>1.1039</v>
      </c>
      <c r="H596" s="56">
        <f t="shared" si="2"/>
        <v>0</v>
      </c>
      <c r="I596" s="57" t="str">
        <f>Tarifa!$C$20</f>
        <v>Ponta</v>
      </c>
      <c r="J596" s="58">
        <f>IF(I596="Ponta",Cadastro_Cargas!$F$16,0)</f>
        <v>0.875</v>
      </c>
      <c r="K596" s="18">
        <f t="shared" si="3"/>
        <v>0</v>
      </c>
    </row>
    <row r="597" ht="15.0" customHeight="1">
      <c r="A597" s="51" t="s">
        <v>128</v>
      </c>
      <c r="B597" s="52">
        <v>45682.7916666667</v>
      </c>
      <c r="C597" s="51" t="s">
        <v>152</v>
      </c>
      <c r="D597" s="53">
        <f>SUM(Cargas!$F$8332:$F$8338)</f>
        <v>1.308</v>
      </c>
      <c r="E597" s="54">
        <f>Geracao!F2382+Geracao!F2383</f>
        <v>0.62985</v>
      </c>
      <c r="F597" s="53">
        <f t="shared" si="1"/>
        <v>0.67815</v>
      </c>
      <c r="G597" s="55">
        <f>Tarifa!$B$21</f>
        <v>1.1039</v>
      </c>
      <c r="H597" s="56">
        <f t="shared" si="2"/>
        <v>0</v>
      </c>
      <c r="I597" s="57" t="str">
        <f>Tarifa!$C$21</f>
        <v>Ponta</v>
      </c>
      <c r="J597" s="58">
        <f>IF(I597="Ponta",Cadastro_Cargas!$F$16,0)</f>
        <v>0.875</v>
      </c>
      <c r="K597" s="18">
        <f t="shared" si="3"/>
        <v>0</v>
      </c>
    </row>
    <row r="598" ht="15.0" customHeight="1">
      <c r="A598" s="51" t="s">
        <v>128</v>
      </c>
      <c r="B598" s="52">
        <v>45682.8333333333</v>
      </c>
      <c r="C598" s="51" t="s">
        <v>153</v>
      </c>
      <c r="D598" s="53">
        <f>SUM(Cargas!$F$8346:$F$8352)</f>
        <v>5.2646</v>
      </c>
      <c r="E598" s="54">
        <f>Geracao!F2386+Geracao!F2387</f>
        <v>0.69768</v>
      </c>
      <c r="F598" s="53">
        <f t="shared" si="1"/>
        <v>4.56692</v>
      </c>
      <c r="G598" s="55">
        <f>Tarifa!$B$22</f>
        <v>1.1039</v>
      </c>
      <c r="H598" s="56">
        <f t="shared" si="2"/>
        <v>4.075510488</v>
      </c>
      <c r="I598" s="57" t="str">
        <f>Tarifa!$C$22</f>
        <v>Ponta</v>
      </c>
      <c r="J598" s="58">
        <f>IF(I598="Ponta",Cadastro_Cargas!$F$16,0)</f>
        <v>0.875</v>
      </c>
      <c r="K598" s="18">
        <f t="shared" si="3"/>
        <v>3.69192</v>
      </c>
    </row>
    <row r="599" ht="15.0" customHeight="1">
      <c r="A599" s="35" t="s">
        <v>128</v>
      </c>
      <c r="B599" s="45">
        <v>45682.875</v>
      </c>
      <c r="C599" s="35" t="s">
        <v>154</v>
      </c>
      <c r="D599" s="46">
        <f>SUM(Cargas!$F$8360:$F$8366)</f>
        <v>5.2971</v>
      </c>
      <c r="E599" s="47">
        <f>Geracao!F2390+Geracao!F2391</f>
        <v>1.0053375</v>
      </c>
      <c r="F599" s="46">
        <f t="shared" si="1"/>
        <v>4.2917625</v>
      </c>
      <c r="G599" s="48">
        <f>Tarifa!$B$23</f>
        <v>0.6813</v>
      </c>
      <c r="H599" s="49">
        <f t="shared" si="2"/>
        <v>2.923977791</v>
      </c>
      <c r="I599" s="50" t="str">
        <f>Tarifa!$C$23</f>
        <v>Fora Ponta</v>
      </c>
      <c r="J599" s="18">
        <f>IF(I599="Ponta",Cadastro_Cargas!$F$16,0)</f>
        <v>0</v>
      </c>
      <c r="K599" s="18">
        <f t="shared" si="3"/>
        <v>4.2917625</v>
      </c>
    </row>
    <row r="600" ht="15.0" customHeight="1">
      <c r="A600" s="35" t="s">
        <v>128</v>
      </c>
      <c r="B600" s="45">
        <v>45682.9166666667</v>
      </c>
      <c r="C600" s="35" t="s">
        <v>155</v>
      </c>
      <c r="D600" s="46">
        <f>SUM(Cargas!$F$8374:$F$8380)</f>
        <v>5.27518</v>
      </c>
      <c r="E600" s="47">
        <f>Geracao!F2394+Geracao!F2395</f>
        <v>0.79458</v>
      </c>
      <c r="F600" s="46">
        <f t="shared" si="1"/>
        <v>4.4806</v>
      </c>
      <c r="G600" s="48">
        <f>Tarifa!$B$24</f>
        <v>0.6813</v>
      </c>
      <c r="H600" s="49">
        <f t="shared" si="2"/>
        <v>3.05263278</v>
      </c>
      <c r="I600" s="50" t="str">
        <f>Tarifa!$C$24</f>
        <v>Fora Ponta</v>
      </c>
      <c r="J600" s="18">
        <f>IF(I600="Ponta",Cadastro_Cargas!$F$16,0)</f>
        <v>0</v>
      </c>
      <c r="K600" s="18">
        <f t="shared" si="3"/>
        <v>4.4806</v>
      </c>
    </row>
    <row r="601" ht="15.0" customHeight="1">
      <c r="A601" s="35" t="s">
        <v>128</v>
      </c>
      <c r="B601" s="45">
        <v>45682.9583333333</v>
      </c>
      <c r="C601" s="35" t="s">
        <v>156</v>
      </c>
      <c r="D601" s="46">
        <f>SUM(Cargas!$F$8388:$F$8394)</f>
        <v>5.27614</v>
      </c>
      <c r="E601" s="47">
        <f>Geracao!F2398+Geracao!F2399</f>
        <v>1.1216175</v>
      </c>
      <c r="F601" s="46">
        <f t="shared" si="1"/>
        <v>4.1545225</v>
      </c>
      <c r="G601" s="48">
        <f>Tarifa!$B$25</f>
        <v>0.6813</v>
      </c>
      <c r="H601" s="49">
        <f t="shared" si="2"/>
        <v>2.830476179</v>
      </c>
      <c r="I601" s="50" t="str">
        <f>Tarifa!$C$25</f>
        <v>Fora Ponta</v>
      </c>
      <c r="J601" s="18">
        <f>IF(I601="Ponta",Cadastro_Cargas!$F$16,0)</f>
        <v>0</v>
      </c>
      <c r="K601" s="18">
        <f t="shared" si="3"/>
        <v>4.1545225</v>
      </c>
    </row>
    <row r="602" ht="15.0" customHeight="1">
      <c r="A602" s="35" t="s">
        <v>128</v>
      </c>
      <c r="B602" s="45">
        <v>45683.0</v>
      </c>
      <c r="C602" s="35" t="s">
        <v>131</v>
      </c>
      <c r="D602" s="46">
        <f>SUM(Cargas!$F$8402:$F$8408)</f>
        <v>4.7771</v>
      </c>
      <c r="E602" s="47">
        <f>Geracao!F2402+Geracao!F2403</f>
        <v>0.92055</v>
      </c>
      <c r="F602" s="46">
        <f t="shared" si="1"/>
        <v>3.85655</v>
      </c>
      <c r="G602" s="48">
        <f>Tarifa!$B$2</f>
        <v>0.6813</v>
      </c>
      <c r="H602" s="49">
        <f t="shared" si="2"/>
        <v>2.627467515</v>
      </c>
      <c r="I602" s="50" t="str">
        <f>Tarifa!$C$2</f>
        <v>Fora Ponta</v>
      </c>
      <c r="J602" s="18">
        <f>IF(I602="Ponta",Cadastro_Cargas!$F$16,0)</f>
        <v>0</v>
      </c>
      <c r="K602" s="18">
        <f t="shared" si="3"/>
        <v>3.85655</v>
      </c>
    </row>
    <row r="603" ht="15.0" customHeight="1">
      <c r="A603" s="35" t="s">
        <v>128</v>
      </c>
      <c r="B603" s="45">
        <v>45683.0416666667</v>
      </c>
      <c r="C603" s="35" t="s">
        <v>133</v>
      </c>
      <c r="D603" s="46">
        <f>SUM(Cargas!$F$8416:$F$8422)</f>
        <v>5.10134</v>
      </c>
      <c r="E603" s="47">
        <f>Geracao!F2406+Geracao!F2407</f>
        <v>1.0877025</v>
      </c>
      <c r="F603" s="46">
        <f t="shared" si="1"/>
        <v>4.0136375</v>
      </c>
      <c r="G603" s="48">
        <f>Tarifa!$B$3</f>
        <v>0.6813</v>
      </c>
      <c r="H603" s="49">
        <f t="shared" si="2"/>
        <v>2.734491229</v>
      </c>
      <c r="I603" s="50" t="str">
        <f>Tarifa!$C$3</f>
        <v>Fora Ponta</v>
      </c>
      <c r="J603" s="18">
        <f>IF(I603="Ponta",Cadastro_Cargas!$F$16,0)</f>
        <v>0</v>
      </c>
      <c r="K603" s="18">
        <f t="shared" si="3"/>
        <v>4.0136375</v>
      </c>
    </row>
    <row r="604" ht="15.0" customHeight="1">
      <c r="A604" s="35" t="s">
        <v>128</v>
      </c>
      <c r="B604" s="45">
        <v>45683.0833333333</v>
      </c>
      <c r="C604" s="35" t="s">
        <v>134</v>
      </c>
      <c r="D604" s="46">
        <f>SUM(Cargas!$F$8430:$F$8436)</f>
        <v>5.2971</v>
      </c>
      <c r="E604" s="47">
        <f>Geracao!F2410+Geracao!F2411</f>
        <v>0.80427</v>
      </c>
      <c r="F604" s="46">
        <f t="shared" si="1"/>
        <v>4.49283</v>
      </c>
      <c r="G604" s="48">
        <f>Tarifa!$B$4</f>
        <v>0.6813</v>
      </c>
      <c r="H604" s="49">
        <f t="shared" si="2"/>
        <v>3.060965079</v>
      </c>
      <c r="I604" s="50" t="str">
        <f>Tarifa!$C$4</f>
        <v>Fora Ponta</v>
      </c>
      <c r="J604" s="18">
        <f>IF(I604="Ponta",Cadastro_Cargas!$F$16,0)</f>
        <v>0</v>
      </c>
      <c r="K604" s="18">
        <f t="shared" si="3"/>
        <v>4.49283</v>
      </c>
    </row>
    <row r="605" ht="15.0" customHeight="1">
      <c r="A605" s="35" t="s">
        <v>128</v>
      </c>
      <c r="B605" s="45">
        <v>45683.125</v>
      </c>
      <c r="C605" s="35" t="s">
        <v>135</v>
      </c>
      <c r="D605" s="46">
        <f>SUM(Cargas!$F$8444:$F$8450)</f>
        <v>4.73436</v>
      </c>
      <c r="E605" s="47">
        <f>Geracao!F2414+Geracao!F2415</f>
        <v>0.760665</v>
      </c>
      <c r="F605" s="46">
        <f t="shared" si="1"/>
        <v>3.973695</v>
      </c>
      <c r="G605" s="48">
        <f>Tarifa!$B$5</f>
        <v>0.6813</v>
      </c>
      <c r="H605" s="49">
        <f t="shared" si="2"/>
        <v>2.707278404</v>
      </c>
      <c r="I605" s="50" t="str">
        <f>Tarifa!$C$5</f>
        <v>Fora Ponta</v>
      </c>
      <c r="J605" s="18">
        <f>IF(I605="Ponta",Cadastro_Cargas!$F$16,0)</f>
        <v>0</v>
      </c>
      <c r="K605" s="18">
        <f t="shared" si="3"/>
        <v>3.973695</v>
      </c>
    </row>
    <row r="606" ht="15.0" customHeight="1">
      <c r="A606" s="35" t="s">
        <v>128</v>
      </c>
      <c r="B606" s="45">
        <v>45683.1666666667</v>
      </c>
      <c r="C606" s="35" t="s">
        <v>136</v>
      </c>
      <c r="D606" s="46">
        <f>SUM(Cargas!$F$8458:$F$8464)</f>
        <v>5.20302</v>
      </c>
      <c r="E606" s="47">
        <f>Geracao!F2418+Geracao!F2419</f>
        <v>0.9665775</v>
      </c>
      <c r="F606" s="46">
        <f t="shared" si="1"/>
        <v>4.2364425</v>
      </c>
      <c r="G606" s="48">
        <f>Tarifa!$B$6</f>
        <v>0.6813</v>
      </c>
      <c r="H606" s="49">
        <f t="shared" si="2"/>
        <v>2.886288275</v>
      </c>
      <c r="I606" s="50" t="str">
        <f>Tarifa!$C$6</f>
        <v>Fora Ponta</v>
      </c>
      <c r="J606" s="18">
        <f>IF(I606="Ponta",Cadastro_Cargas!$F$16,0)</f>
        <v>0</v>
      </c>
      <c r="K606" s="18">
        <f t="shared" si="3"/>
        <v>4.2364425</v>
      </c>
    </row>
    <row r="607" ht="15.0" customHeight="1">
      <c r="A607" s="35" t="s">
        <v>128</v>
      </c>
      <c r="B607" s="45">
        <v>45683.2083333333</v>
      </c>
      <c r="C607" s="35" t="s">
        <v>137</v>
      </c>
      <c r="D607" s="46">
        <f>SUM(Cargas!$F$8472:$F$8478)</f>
        <v>1.2854</v>
      </c>
      <c r="E607" s="47">
        <f>Geracao!F2422+Geracao!F2423</f>
        <v>0.80427</v>
      </c>
      <c r="F607" s="46">
        <f t="shared" si="1"/>
        <v>0.48113</v>
      </c>
      <c r="G607" s="48">
        <f>Tarifa!$B$7</f>
        <v>0.6813</v>
      </c>
      <c r="H607" s="49">
        <f t="shared" si="2"/>
        <v>0.327793869</v>
      </c>
      <c r="I607" s="50" t="str">
        <f>Tarifa!$C$7</f>
        <v>Fora Ponta</v>
      </c>
      <c r="J607" s="18">
        <f>IF(I607="Ponta",Cadastro_Cargas!$F$16,0)</f>
        <v>0</v>
      </c>
      <c r="K607" s="18">
        <f t="shared" si="3"/>
        <v>0.48113</v>
      </c>
    </row>
    <row r="608" ht="15.0" customHeight="1">
      <c r="A608" s="35" t="s">
        <v>128</v>
      </c>
      <c r="B608" s="45">
        <v>45683.25</v>
      </c>
      <c r="C608" s="35" t="s">
        <v>138</v>
      </c>
      <c r="D608" s="46">
        <f>SUM(Cargas!$F$8486:$F$8492)</f>
        <v>1.2128</v>
      </c>
      <c r="E608" s="47">
        <f>Geracao!F2426+Geracao!F2427</f>
        <v>2.412516364</v>
      </c>
      <c r="F608" s="46">
        <f t="shared" si="1"/>
        <v>-1.199716364</v>
      </c>
      <c r="G608" s="48">
        <f>Tarifa!$B$8</f>
        <v>0.6813</v>
      </c>
      <c r="H608" s="49">
        <f t="shared" si="2"/>
        <v>0</v>
      </c>
      <c r="I608" s="50" t="str">
        <f>Tarifa!$C$8</f>
        <v>Fora Ponta</v>
      </c>
      <c r="J608" s="18">
        <f>IF(I608="Ponta",Cadastro_Cargas!$F$16,0)</f>
        <v>0</v>
      </c>
      <c r="K608" s="18">
        <f t="shared" si="3"/>
        <v>0</v>
      </c>
    </row>
    <row r="609" ht="15.0" customHeight="1">
      <c r="A609" s="35" t="s">
        <v>128</v>
      </c>
      <c r="B609" s="45">
        <v>45683.2916666667</v>
      </c>
      <c r="C609" s="35" t="s">
        <v>139</v>
      </c>
      <c r="D609" s="46">
        <f>SUM(Cargas!$F$8500:$F$8506)</f>
        <v>1.2112</v>
      </c>
      <c r="E609" s="47">
        <f>Geracao!F2430+Geracao!F2431</f>
        <v>2.422059545</v>
      </c>
      <c r="F609" s="46">
        <f t="shared" si="1"/>
        <v>-1.210859545</v>
      </c>
      <c r="G609" s="48">
        <f>Tarifa!$B$9</f>
        <v>0.6813</v>
      </c>
      <c r="H609" s="49">
        <f t="shared" si="2"/>
        <v>0</v>
      </c>
      <c r="I609" s="50" t="str">
        <f>Tarifa!$C$9</f>
        <v>Fora Ponta</v>
      </c>
      <c r="J609" s="18">
        <f>IF(I609="Ponta",Cadastro_Cargas!$F$16,0)</f>
        <v>0</v>
      </c>
      <c r="K609" s="18">
        <f t="shared" si="3"/>
        <v>0</v>
      </c>
    </row>
    <row r="610" ht="15.0" customHeight="1">
      <c r="A610" s="35" t="s">
        <v>128</v>
      </c>
      <c r="B610" s="45">
        <v>45683.3333333333</v>
      </c>
      <c r="C610" s="35" t="s">
        <v>140</v>
      </c>
      <c r="D610" s="46">
        <f>SUM(Cargas!$F$8514:$F$8520)</f>
        <v>1.6882</v>
      </c>
      <c r="E610" s="47">
        <f>Geracao!F2434+Geracao!F2435</f>
        <v>5.529246136</v>
      </c>
      <c r="F610" s="46">
        <f t="shared" si="1"/>
        <v>-3.841046136</v>
      </c>
      <c r="G610" s="48">
        <f>Tarifa!$B$10</f>
        <v>0.6813</v>
      </c>
      <c r="H610" s="49">
        <f t="shared" si="2"/>
        <v>0</v>
      </c>
      <c r="I610" s="50" t="str">
        <f>Tarifa!$C$10</f>
        <v>Fora Ponta</v>
      </c>
      <c r="J610" s="18">
        <f>IF(I610="Ponta",Cadastro_Cargas!$F$16,0)</f>
        <v>0</v>
      </c>
      <c r="K610" s="18">
        <f t="shared" si="3"/>
        <v>0</v>
      </c>
    </row>
    <row r="611" ht="15.0" customHeight="1">
      <c r="A611" s="35" t="s">
        <v>128</v>
      </c>
      <c r="B611" s="45">
        <v>45683.375</v>
      </c>
      <c r="C611" s="35" t="s">
        <v>141</v>
      </c>
      <c r="D611" s="46">
        <f>SUM(Cargas!$F$8528:$F$8534)</f>
        <v>2.4526</v>
      </c>
      <c r="E611" s="47">
        <f>Geracao!F2438+Geracao!F2439</f>
        <v>6.619811591</v>
      </c>
      <c r="F611" s="46">
        <f t="shared" si="1"/>
        <v>-4.167211591</v>
      </c>
      <c r="G611" s="48">
        <f>Tarifa!$B$11</f>
        <v>0.6813</v>
      </c>
      <c r="H611" s="49">
        <f t="shared" si="2"/>
        <v>0</v>
      </c>
      <c r="I611" s="50" t="str">
        <f>Tarifa!$C$11</f>
        <v>Fora Ponta</v>
      </c>
      <c r="J611" s="18">
        <f>IF(I611="Ponta",Cadastro_Cargas!$F$16,0)</f>
        <v>0</v>
      </c>
      <c r="K611" s="18">
        <f t="shared" si="3"/>
        <v>0</v>
      </c>
    </row>
    <row r="612" ht="15.0" customHeight="1">
      <c r="A612" s="35" t="s">
        <v>128</v>
      </c>
      <c r="B612" s="45">
        <v>45683.4166666667</v>
      </c>
      <c r="C612" s="35" t="s">
        <v>142</v>
      </c>
      <c r="D612" s="46">
        <f>SUM(Cargas!$F$8542:$F$8548)</f>
        <v>2.45282</v>
      </c>
      <c r="E612" s="47">
        <f>Geracao!F2442+Geracao!F2443</f>
        <v>8.389484545</v>
      </c>
      <c r="F612" s="46">
        <f t="shared" si="1"/>
        <v>-5.936664545</v>
      </c>
      <c r="G612" s="48">
        <f>Tarifa!$B$12</f>
        <v>0.6813</v>
      </c>
      <c r="H612" s="49">
        <f t="shared" si="2"/>
        <v>0</v>
      </c>
      <c r="I612" s="50" t="str">
        <f>Tarifa!$C$12</f>
        <v>Fora Ponta</v>
      </c>
      <c r="J612" s="18">
        <f>IF(I612="Ponta",Cadastro_Cargas!$F$16,0)</f>
        <v>0</v>
      </c>
      <c r="K612" s="18">
        <f t="shared" si="3"/>
        <v>0</v>
      </c>
    </row>
    <row r="613" ht="15.0" customHeight="1">
      <c r="A613" s="35" t="s">
        <v>128</v>
      </c>
      <c r="B613" s="45">
        <v>45683.4583333333</v>
      </c>
      <c r="C613" s="35" t="s">
        <v>143</v>
      </c>
      <c r="D613" s="46">
        <f>SUM(Cargas!$F$8556:$F$8562)</f>
        <v>2.556</v>
      </c>
      <c r="E613" s="47">
        <f>Geracao!F2446+Geracao!F2447</f>
        <v>7.871142955</v>
      </c>
      <c r="F613" s="46">
        <f t="shared" si="1"/>
        <v>-5.315142955</v>
      </c>
      <c r="G613" s="48">
        <f>Tarifa!$B$13</f>
        <v>0.6813</v>
      </c>
      <c r="H613" s="49">
        <f t="shared" si="2"/>
        <v>0</v>
      </c>
      <c r="I613" s="50" t="str">
        <f>Tarifa!$C$13</f>
        <v>Fora Ponta</v>
      </c>
      <c r="J613" s="18">
        <f>IF(I613="Ponta",Cadastro_Cargas!$F$16,0)</f>
        <v>0</v>
      </c>
      <c r="K613" s="18">
        <f t="shared" si="3"/>
        <v>0</v>
      </c>
    </row>
    <row r="614" ht="15.0" customHeight="1">
      <c r="A614" s="35" t="s">
        <v>128</v>
      </c>
      <c r="B614" s="45">
        <v>45683.5</v>
      </c>
      <c r="C614" s="35" t="s">
        <v>144</v>
      </c>
      <c r="D614" s="46">
        <f>SUM(Cargas!$F$8570:$F$8576)</f>
        <v>2.4326</v>
      </c>
      <c r="E614" s="47">
        <f>Geracao!F2450+Geracao!F2451</f>
        <v>8.932565</v>
      </c>
      <c r="F614" s="46">
        <f t="shared" si="1"/>
        <v>-6.499965</v>
      </c>
      <c r="G614" s="48">
        <f>Tarifa!$B$14</f>
        <v>0.6813</v>
      </c>
      <c r="H614" s="49">
        <f t="shared" si="2"/>
        <v>0</v>
      </c>
      <c r="I614" s="50" t="str">
        <f>Tarifa!$C$14</f>
        <v>Fora Ponta</v>
      </c>
      <c r="J614" s="18">
        <f>IF(I614="Ponta",Cadastro_Cargas!$F$16,0)</f>
        <v>0</v>
      </c>
      <c r="K614" s="18">
        <f t="shared" si="3"/>
        <v>0</v>
      </c>
    </row>
    <row r="615" ht="15.0" customHeight="1">
      <c r="A615" s="35" t="s">
        <v>128</v>
      </c>
      <c r="B615" s="45">
        <v>45683.5416666667</v>
      </c>
      <c r="C615" s="35" t="s">
        <v>145</v>
      </c>
      <c r="D615" s="46">
        <f>SUM(Cargas!$F$8584:$F$8590)</f>
        <v>2.3478</v>
      </c>
      <c r="E615" s="47">
        <f>Geracao!F2454+Geracao!F2455</f>
        <v>7.898671364</v>
      </c>
      <c r="F615" s="46">
        <f t="shared" si="1"/>
        <v>-5.550871364</v>
      </c>
      <c r="G615" s="48">
        <f>Tarifa!$B$15</f>
        <v>0.6813</v>
      </c>
      <c r="H615" s="49">
        <f t="shared" si="2"/>
        <v>0</v>
      </c>
      <c r="I615" s="50" t="str">
        <f>Tarifa!$C$15</f>
        <v>Fora Ponta</v>
      </c>
      <c r="J615" s="18">
        <f>IF(I615="Ponta",Cadastro_Cargas!$F$16,0)</f>
        <v>0</v>
      </c>
      <c r="K615" s="18">
        <f t="shared" si="3"/>
        <v>0</v>
      </c>
    </row>
    <row r="616" ht="15.0" customHeight="1">
      <c r="A616" s="35" t="s">
        <v>128</v>
      </c>
      <c r="B616" s="45">
        <v>45683.5833333333</v>
      </c>
      <c r="C616" s="35" t="s">
        <v>146</v>
      </c>
      <c r="D616" s="46">
        <f>SUM(Cargas!$F$8598:$F$8604)</f>
        <v>2.574</v>
      </c>
      <c r="E616" s="47">
        <f>Geracao!F2458+Geracao!F2459</f>
        <v>5.516619773</v>
      </c>
      <c r="F616" s="46">
        <f t="shared" si="1"/>
        <v>-2.942619773</v>
      </c>
      <c r="G616" s="48">
        <f>Tarifa!$B$16</f>
        <v>0.6813</v>
      </c>
      <c r="H616" s="49">
        <f t="shared" si="2"/>
        <v>0</v>
      </c>
      <c r="I616" s="50" t="str">
        <f>Tarifa!$C$16</f>
        <v>Fora Ponta</v>
      </c>
      <c r="J616" s="18">
        <f>IF(I616="Ponta",Cadastro_Cargas!$F$16,0)</f>
        <v>0</v>
      </c>
      <c r="K616" s="18">
        <f t="shared" si="3"/>
        <v>0</v>
      </c>
    </row>
    <row r="617" ht="15.0" customHeight="1">
      <c r="A617" s="35" t="s">
        <v>128</v>
      </c>
      <c r="B617" s="45">
        <v>45683.625</v>
      </c>
      <c r="C617" s="35" t="s">
        <v>147</v>
      </c>
      <c r="D617" s="46">
        <f>SUM(Cargas!$F$8612:$F$8618)</f>
        <v>2.4326</v>
      </c>
      <c r="E617" s="47">
        <f>Geracao!F2462+Geracao!F2463</f>
        <v>6.969899545</v>
      </c>
      <c r="F617" s="46">
        <f t="shared" si="1"/>
        <v>-4.537299545</v>
      </c>
      <c r="G617" s="48">
        <f>Tarifa!$B$17</f>
        <v>0.6813</v>
      </c>
      <c r="H617" s="49">
        <f t="shared" si="2"/>
        <v>0</v>
      </c>
      <c r="I617" s="50" t="str">
        <f>Tarifa!$C$17</f>
        <v>Fora Ponta</v>
      </c>
      <c r="J617" s="18">
        <f>IF(I617="Ponta",Cadastro_Cargas!$F$16,0)</f>
        <v>0</v>
      </c>
      <c r="K617" s="18">
        <f t="shared" si="3"/>
        <v>0</v>
      </c>
    </row>
    <row r="618" ht="15.0" customHeight="1">
      <c r="A618" s="35" t="s">
        <v>128</v>
      </c>
      <c r="B618" s="45">
        <v>45683.6666666667</v>
      </c>
      <c r="C618" s="35" t="s">
        <v>148</v>
      </c>
      <c r="D618" s="46">
        <f>SUM(Cargas!$F$8626:$F$8632)</f>
        <v>2.51318</v>
      </c>
      <c r="E618" s="47">
        <f>Geracao!F2466+Geracao!F2467</f>
        <v>2.027926136</v>
      </c>
      <c r="F618" s="46">
        <f t="shared" si="1"/>
        <v>0.4852538636</v>
      </c>
      <c r="G618" s="48">
        <f>Tarifa!$B$18</f>
        <v>0.6813</v>
      </c>
      <c r="H618" s="49">
        <f t="shared" si="2"/>
        <v>0.3306034573</v>
      </c>
      <c r="I618" s="50" t="str">
        <f>Tarifa!$C$18</f>
        <v>Fora Ponta</v>
      </c>
      <c r="J618" s="18">
        <f>IF(I618="Ponta",Cadastro_Cargas!$F$16,0)</f>
        <v>0</v>
      </c>
      <c r="K618" s="18">
        <f t="shared" si="3"/>
        <v>0.4852538636</v>
      </c>
    </row>
    <row r="619" ht="15.0" customHeight="1">
      <c r="A619" s="35" t="s">
        <v>128</v>
      </c>
      <c r="B619" s="45">
        <v>45683.7083333333</v>
      </c>
      <c r="C619" s="35" t="s">
        <v>149</v>
      </c>
      <c r="D619" s="46">
        <f>SUM(Cargas!$F$8640:$F$8646)</f>
        <v>1.16</v>
      </c>
      <c r="E619" s="47">
        <f>Geracao!F2470+Geracao!F2471</f>
        <v>4.107972727</v>
      </c>
      <c r="F619" s="46">
        <f t="shared" si="1"/>
        <v>-2.947972727</v>
      </c>
      <c r="G619" s="48">
        <f>Tarifa!$B$19</f>
        <v>0.6813</v>
      </c>
      <c r="H619" s="49">
        <f t="shared" si="2"/>
        <v>0</v>
      </c>
      <c r="I619" s="50" t="str">
        <f>Tarifa!$C$19</f>
        <v>Fora Ponta</v>
      </c>
      <c r="J619" s="18">
        <f>IF(I619="Ponta",Cadastro_Cargas!$F$16,0)</f>
        <v>0</v>
      </c>
      <c r="K619" s="18">
        <f t="shared" si="3"/>
        <v>0</v>
      </c>
    </row>
    <row r="620" ht="15.0" customHeight="1">
      <c r="A620" s="51" t="s">
        <v>128</v>
      </c>
      <c r="B620" s="52">
        <v>45683.75</v>
      </c>
      <c r="C620" s="51" t="s">
        <v>150</v>
      </c>
      <c r="D620" s="53">
        <f>SUM(Cargas!$F$8654:$F$8660)</f>
        <v>1.31</v>
      </c>
      <c r="E620" s="54">
        <f>Geracao!F2474+Geracao!F2475</f>
        <v>2.263055455</v>
      </c>
      <c r="F620" s="53">
        <f t="shared" si="1"/>
        <v>-0.9530554545</v>
      </c>
      <c r="G620" s="55">
        <f>Tarifa!$B$20</f>
        <v>1.1039</v>
      </c>
      <c r="H620" s="56">
        <f t="shared" si="2"/>
        <v>0</v>
      </c>
      <c r="I620" s="57" t="str">
        <f>Tarifa!$C$20</f>
        <v>Ponta</v>
      </c>
      <c r="J620" s="58">
        <f>IF(I620="Ponta",Cadastro_Cargas!$F$16,0)</f>
        <v>0.875</v>
      </c>
      <c r="K620" s="18">
        <f t="shared" si="3"/>
        <v>0</v>
      </c>
    </row>
    <row r="621" ht="15.0" customHeight="1">
      <c r="A621" s="51" t="s">
        <v>128</v>
      </c>
      <c r="B621" s="52">
        <v>45683.7916666667</v>
      </c>
      <c r="C621" s="51" t="s">
        <v>152</v>
      </c>
      <c r="D621" s="53">
        <f>SUM(Cargas!$F$8668:$F$8674)</f>
        <v>1.334</v>
      </c>
      <c r="E621" s="54">
        <f>Geracao!F2478+Geracao!F2479</f>
        <v>0.92055</v>
      </c>
      <c r="F621" s="53">
        <f t="shared" si="1"/>
        <v>0.41345</v>
      </c>
      <c r="G621" s="55">
        <f>Tarifa!$B$21</f>
        <v>1.1039</v>
      </c>
      <c r="H621" s="56">
        <f t="shared" si="2"/>
        <v>0</v>
      </c>
      <c r="I621" s="57" t="str">
        <f>Tarifa!$C$21</f>
        <v>Ponta</v>
      </c>
      <c r="J621" s="58">
        <f>IF(I621="Ponta",Cadastro_Cargas!$F$16,0)</f>
        <v>0.875</v>
      </c>
      <c r="K621" s="18">
        <f t="shared" si="3"/>
        <v>0</v>
      </c>
    </row>
    <row r="622" ht="15.0" customHeight="1">
      <c r="A622" s="51" t="s">
        <v>128</v>
      </c>
      <c r="B622" s="52">
        <v>45683.8333333333</v>
      </c>
      <c r="C622" s="51" t="s">
        <v>153</v>
      </c>
      <c r="D622" s="53">
        <f>SUM(Cargas!$F$8682:$F$8688)</f>
        <v>5.08774</v>
      </c>
      <c r="E622" s="54">
        <f>Geracao!F2482+Geracao!F2483</f>
        <v>0.64923</v>
      </c>
      <c r="F622" s="53">
        <f t="shared" si="1"/>
        <v>4.43851</v>
      </c>
      <c r="G622" s="55">
        <f>Tarifa!$B$22</f>
        <v>1.1039</v>
      </c>
      <c r="H622" s="56">
        <f t="shared" si="2"/>
        <v>3.933758689</v>
      </c>
      <c r="I622" s="57" t="str">
        <f>Tarifa!$C$22</f>
        <v>Ponta</v>
      </c>
      <c r="J622" s="58">
        <f>IF(I622="Ponta",Cadastro_Cargas!$F$16,0)</f>
        <v>0.875</v>
      </c>
      <c r="K622" s="18">
        <f t="shared" si="3"/>
        <v>3.56351</v>
      </c>
    </row>
    <row r="623" ht="15.0" customHeight="1">
      <c r="A623" s="35" t="s">
        <v>128</v>
      </c>
      <c r="B623" s="45">
        <v>45683.875</v>
      </c>
      <c r="C623" s="35" t="s">
        <v>154</v>
      </c>
      <c r="D623" s="46">
        <f>SUM(Cargas!$F$8696:$F$8702)</f>
        <v>5.1097</v>
      </c>
      <c r="E623" s="47">
        <f>Geracao!F2486+Geracao!F2487</f>
        <v>0.85272</v>
      </c>
      <c r="F623" s="46">
        <f t="shared" si="1"/>
        <v>4.25698</v>
      </c>
      <c r="G623" s="48">
        <f>Tarifa!$B$23</f>
        <v>0.6813</v>
      </c>
      <c r="H623" s="49">
        <f t="shared" si="2"/>
        <v>2.900280474</v>
      </c>
      <c r="I623" s="50" t="str">
        <f>Tarifa!$C$23</f>
        <v>Fora Ponta</v>
      </c>
      <c r="J623" s="18">
        <f>IF(I623="Ponta",Cadastro_Cargas!$F$16,0)</f>
        <v>0</v>
      </c>
      <c r="K623" s="18">
        <f t="shared" si="3"/>
        <v>4.25698</v>
      </c>
    </row>
    <row r="624" ht="15.0" customHeight="1">
      <c r="A624" s="35" t="s">
        <v>128</v>
      </c>
      <c r="B624" s="45">
        <v>45683.9166666667</v>
      </c>
      <c r="C624" s="35" t="s">
        <v>155</v>
      </c>
      <c r="D624" s="46">
        <f>SUM(Cargas!$F$8710:$F$8716)</f>
        <v>4.95956</v>
      </c>
      <c r="E624" s="47">
        <f>Geracao!F2490+Geracao!F2491</f>
        <v>0.7291725</v>
      </c>
      <c r="F624" s="46">
        <f t="shared" si="1"/>
        <v>4.2303875</v>
      </c>
      <c r="G624" s="48">
        <f>Tarifa!$B$24</f>
        <v>0.6813</v>
      </c>
      <c r="H624" s="49">
        <f t="shared" si="2"/>
        <v>2.882163004</v>
      </c>
      <c r="I624" s="50" t="str">
        <f>Tarifa!$C$24</f>
        <v>Fora Ponta</v>
      </c>
      <c r="J624" s="18">
        <f>IF(I624="Ponta",Cadastro_Cargas!$F$16,0)</f>
        <v>0</v>
      </c>
      <c r="K624" s="18">
        <f t="shared" si="3"/>
        <v>4.2303875</v>
      </c>
    </row>
    <row r="625" ht="15.0" customHeight="1">
      <c r="A625" s="35" t="s">
        <v>128</v>
      </c>
      <c r="B625" s="45">
        <v>45683.9583333333</v>
      </c>
      <c r="C625" s="35" t="s">
        <v>156</v>
      </c>
      <c r="D625" s="46">
        <f>SUM(Cargas!$F$8724:$F$8730)</f>
        <v>5.20386</v>
      </c>
      <c r="E625" s="47">
        <f>Geracao!F2494+Geracao!F2495</f>
        <v>0.876945</v>
      </c>
      <c r="F625" s="46">
        <f t="shared" si="1"/>
        <v>4.326915</v>
      </c>
      <c r="G625" s="48">
        <f>Tarifa!$B$25</f>
        <v>0.6813</v>
      </c>
      <c r="H625" s="49">
        <f t="shared" si="2"/>
        <v>2.94792719</v>
      </c>
      <c r="I625" s="50" t="str">
        <f>Tarifa!$C$25</f>
        <v>Fora Ponta</v>
      </c>
      <c r="J625" s="18">
        <f>IF(I625="Ponta",Cadastro_Cargas!$F$16,0)</f>
        <v>0</v>
      </c>
      <c r="K625" s="18">
        <f t="shared" si="3"/>
        <v>4.326915</v>
      </c>
    </row>
    <row r="626" ht="15.0" customHeight="1">
      <c r="A626" s="35" t="s">
        <v>128</v>
      </c>
      <c r="B626" s="45">
        <v>45684.0</v>
      </c>
      <c r="C626" s="35" t="s">
        <v>131</v>
      </c>
      <c r="D626" s="46">
        <f>SUM(Cargas!$F$8738:$F$8744)</f>
        <v>5.2637</v>
      </c>
      <c r="E626" s="47">
        <f>Geracao!F2498+Geracao!F2499</f>
        <v>1.0004925</v>
      </c>
      <c r="F626" s="46">
        <f t="shared" si="1"/>
        <v>4.2632075</v>
      </c>
      <c r="G626" s="48">
        <f>Tarifa!$B$2</f>
        <v>0.6813</v>
      </c>
      <c r="H626" s="49">
        <f t="shared" si="2"/>
        <v>2.90452327</v>
      </c>
      <c r="I626" s="50" t="str">
        <f>Tarifa!$C$2</f>
        <v>Fora Ponta</v>
      </c>
      <c r="J626" s="18">
        <f>IF(I626="Ponta",Cadastro_Cargas!$F$16,0)</f>
        <v>0</v>
      </c>
      <c r="K626" s="18">
        <f t="shared" si="3"/>
        <v>4.2632075</v>
      </c>
    </row>
    <row r="627" ht="15.0" customHeight="1">
      <c r="A627" s="35" t="s">
        <v>128</v>
      </c>
      <c r="B627" s="45">
        <v>45684.0416666667</v>
      </c>
      <c r="C627" s="35" t="s">
        <v>133</v>
      </c>
      <c r="D627" s="46">
        <f>SUM(Cargas!$F$8752:$F$8758)</f>
        <v>5.03134</v>
      </c>
      <c r="E627" s="47">
        <f>Geracao!F2502+Geracao!F2503</f>
        <v>0.8163825</v>
      </c>
      <c r="F627" s="46">
        <f t="shared" si="1"/>
        <v>4.2149575</v>
      </c>
      <c r="G627" s="48">
        <f>Tarifa!$B$3</f>
        <v>0.6813</v>
      </c>
      <c r="H627" s="49">
        <f t="shared" si="2"/>
        <v>2.871650545</v>
      </c>
      <c r="I627" s="50" t="str">
        <f>Tarifa!$C$3</f>
        <v>Fora Ponta</v>
      </c>
      <c r="J627" s="18">
        <f>IF(I627="Ponta",Cadastro_Cargas!$F$16,0)</f>
        <v>0</v>
      </c>
      <c r="K627" s="18">
        <f t="shared" si="3"/>
        <v>4.2149575</v>
      </c>
    </row>
    <row r="628" ht="15.0" customHeight="1">
      <c r="A628" s="35" t="s">
        <v>128</v>
      </c>
      <c r="B628" s="45">
        <v>45684.0833333333</v>
      </c>
      <c r="C628" s="35" t="s">
        <v>134</v>
      </c>
      <c r="D628" s="46">
        <f>SUM(Cargas!$F$8766:$F$8772)</f>
        <v>5.29436</v>
      </c>
      <c r="E628" s="47">
        <f>Geracao!F2506+Geracao!F2507</f>
        <v>0.906015</v>
      </c>
      <c r="F628" s="46">
        <f t="shared" si="1"/>
        <v>4.388345</v>
      </c>
      <c r="G628" s="48">
        <f>Tarifa!$B$4</f>
        <v>0.6813</v>
      </c>
      <c r="H628" s="49">
        <f t="shared" si="2"/>
        <v>2.989779449</v>
      </c>
      <c r="I628" s="50" t="str">
        <f>Tarifa!$C$4</f>
        <v>Fora Ponta</v>
      </c>
      <c r="J628" s="18">
        <f>IF(I628="Ponta",Cadastro_Cargas!$F$16,0)</f>
        <v>0</v>
      </c>
      <c r="K628" s="18">
        <f t="shared" si="3"/>
        <v>4.388345</v>
      </c>
    </row>
    <row r="629" ht="15.0" customHeight="1">
      <c r="A629" s="35" t="s">
        <v>128</v>
      </c>
      <c r="B629" s="45">
        <v>45684.125</v>
      </c>
      <c r="C629" s="35" t="s">
        <v>135</v>
      </c>
      <c r="D629" s="46">
        <f>SUM(Cargas!$F$8780:$F$8786)</f>
        <v>5.16652</v>
      </c>
      <c r="E629" s="47">
        <f>Geracao!F2510+Geracao!F2511</f>
        <v>1.6303425</v>
      </c>
      <c r="F629" s="46">
        <f t="shared" si="1"/>
        <v>3.5361775</v>
      </c>
      <c r="G629" s="48">
        <f>Tarifa!$B$5</f>
        <v>0.6813</v>
      </c>
      <c r="H629" s="49">
        <f t="shared" si="2"/>
        <v>2.409197731</v>
      </c>
      <c r="I629" s="50" t="str">
        <f>Tarifa!$C$5</f>
        <v>Fora Ponta</v>
      </c>
      <c r="J629" s="18">
        <f>IF(I629="Ponta",Cadastro_Cargas!$F$16,0)</f>
        <v>0</v>
      </c>
      <c r="K629" s="18">
        <f t="shared" si="3"/>
        <v>3.5361775</v>
      </c>
    </row>
    <row r="630" ht="15.0" customHeight="1">
      <c r="A630" s="35" t="s">
        <v>128</v>
      </c>
      <c r="B630" s="45">
        <v>45684.1666666667</v>
      </c>
      <c r="C630" s="35" t="s">
        <v>136</v>
      </c>
      <c r="D630" s="46">
        <f>SUM(Cargas!$F$8794:$F$8800)</f>
        <v>4.62366</v>
      </c>
      <c r="E630" s="47">
        <f>Geracao!F2514+Geracao!F2515</f>
        <v>0.7582425</v>
      </c>
      <c r="F630" s="46">
        <f t="shared" si="1"/>
        <v>3.8654175</v>
      </c>
      <c r="G630" s="48">
        <f>Tarifa!$B$6</f>
        <v>0.6813</v>
      </c>
      <c r="H630" s="49">
        <f t="shared" si="2"/>
        <v>2.633508943</v>
      </c>
      <c r="I630" s="50" t="str">
        <f>Tarifa!$C$6</f>
        <v>Fora Ponta</v>
      </c>
      <c r="J630" s="18">
        <f>IF(I630="Ponta",Cadastro_Cargas!$F$16,0)</f>
        <v>0</v>
      </c>
      <c r="K630" s="18">
        <f t="shared" si="3"/>
        <v>3.8654175</v>
      </c>
    </row>
    <row r="631" ht="15.0" customHeight="1">
      <c r="A631" s="35" t="s">
        <v>128</v>
      </c>
      <c r="B631" s="45">
        <v>45684.2083333333</v>
      </c>
      <c r="C631" s="35" t="s">
        <v>137</v>
      </c>
      <c r="D631" s="46">
        <f>SUM(Cargas!$F$8808:$F$8814)</f>
        <v>1.27114</v>
      </c>
      <c r="E631" s="47">
        <f>Geracao!F2518+Geracao!F2519</f>
        <v>0.9035925</v>
      </c>
      <c r="F631" s="46">
        <f t="shared" si="1"/>
        <v>0.3675475</v>
      </c>
      <c r="G631" s="48">
        <f>Tarifa!$B$7</f>
        <v>0.6813</v>
      </c>
      <c r="H631" s="49">
        <f t="shared" si="2"/>
        <v>0.2504101118</v>
      </c>
      <c r="I631" s="50" t="str">
        <f>Tarifa!$C$7</f>
        <v>Fora Ponta</v>
      </c>
      <c r="J631" s="18">
        <f>IF(I631="Ponta",Cadastro_Cargas!$F$16,0)</f>
        <v>0</v>
      </c>
      <c r="K631" s="18">
        <f t="shared" si="3"/>
        <v>0.3675475</v>
      </c>
    </row>
    <row r="632" ht="15.0" customHeight="1">
      <c r="A632" s="35" t="s">
        <v>128</v>
      </c>
      <c r="B632" s="45">
        <v>45684.25</v>
      </c>
      <c r="C632" s="35" t="s">
        <v>138</v>
      </c>
      <c r="D632" s="46">
        <f>SUM(Cargas!$F$8822:$F$8828)</f>
        <v>1.1852</v>
      </c>
      <c r="E632" s="47">
        <f>Geracao!F2522+Geracao!F2523</f>
        <v>1.712927727</v>
      </c>
      <c r="F632" s="46">
        <f t="shared" si="1"/>
        <v>-0.5277277273</v>
      </c>
      <c r="G632" s="48">
        <f>Tarifa!$B$8</f>
        <v>0.6813</v>
      </c>
      <c r="H632" s="49">
        <f t="shared" si="2"/>
        <v>0</v>
      </c>
      <c r="I632" s="50" t="str">
        <f>Tarifa!$C$8</f>
        <v>Fora Ponta</v>
      </c>
      <c r="J632" s="18">
        <f>IF(I632="Ponta",Cadastro_Cargas!$F$16,0)</f>
        <v>0</v>
      </c>
      <c r="K632" s="18">
        <f t="shared" si="3"/>
        <v>0</v>
      </c>
    </row>
    <row r="633" ht="15.0" customHeight="1">
      <c r="A633" s="35" t="s">
        <v>128</v>
      </c>
      <c r="B633" s="45">
        <v>45684.2916666667</v>
      </c>
      <c r="C633" s="35" t="s">
        <v>139</v>
      </c>
      <c r="D633" s="46">
        <f>SUM(Cargas!$F$8836:$F$8842)</f>
        <v>1.1988</v>
      </c>
      <c r="E633" s="47">
        <f>Geracao!F2526+Geracao!F2527</f>
        <v>1.477945227</v>
      </c>
      <c r="F633" s="46">
        <f t="shared" si="1"/>
        <v>-0.2791452273</v>
      </c>
      <c r="G633" s="48">
        <f>Tarifa!$B$9</f>
        <v>0.6813</v>
      </c>
      <c r="H633" s="49">
        <f t="shared" si="2"/>
        <v>0</v>
      </c>
      <c r="I633" s="50" t="str">
        <f>Tarifa!$C$9</f>
        <v>Fora Ponta</v>
      </c>
      <c r="J633" s="18">
        <f>IF(I633="Ponta",Cadastro_Cargas!$F$16,0)</f>
        <v>0</v>
      </c>
      <c r="K633" s="18">
        <f t="shared" si="3"/>
        <v>0</v>
      </c>
    </row>
    <row r="634" ht="15.0" customHeight="1">
      <c r="A634" s="35" t="s">
        <v>128</v>
      </c>
      <c r="B634" s="45">
        <v>45684.3333333333</v>
      </c>
      <c r="C634" s="35" t="s">
        <v>140</v>
      </c>
      <c r="D634" s="46">
        <f>SUM(Cargas!$F$8850:$F$8856)</f>
        <v>1.706</v>
      </c>
      <c r="E634" s="47">
        <f>Geracao!F2530+Geracao!F2531</f>
        <v>3.554761818</v>
      </c>
      <c r="F634" s="46">
        <f t="shared" si="1"/>
        <v>-1.848761818</v>
      </c>
      <c r="G634" s="48">
        <f>Tarifa!$B$10</f>
        <v>0.6813</v>
      </c>
      <c r="H634" s="49">
        <f t="shared" si="2"/>
        <v>0</v>
      </c>
      <c r="I634" s="50" t="str">
        <f>Tarifa!$C$10</f>
        <v>Fora Ponta</v>
      </c>
      <c r="J634" s="18">
        <f>IF(I634="Ponta",Cadastro_Cargas!$F$16,0)</f>
        <v>0</v>
      </c>
      <c r="K634" s="18">
        <f t="shared" si="3"/>
        <v>0</v>
      </c>
    </row>
    <row r="635" ht="15.0" customHeight="1">
      <c r="A635" s="35" t="s">
        <v>128</v>
      </c>
      <c r="B635" s="45">
        <v>45684.375</v>
      </c>
      <c r="C635" s="35" t="s">
        <v>141</v>
      </c>
      <c r="D635" s="46">
        <f>SUM(Cargas!$F$8864:$F$8870)</f>
        <v>2.32742</v>
      </c>
      <c r="E635" s="47">
        <f>Geracao!F2534+Geracao!F2535</f>
        <v>6.289250455</v>
      </c>
      <c r="F635" s="46">
        <f t="shared" si="1"/>
        <v>-3.961830455</v>
      </c>
      <c r="G635" s="48">
        <f>Tarifa!$B$11</f>
        <v>0.6813</v>
      </c>
      <c r="H635" s="49">
        <f t="shared" si="2"/>
        <v>0</v>
      </c>
      <c r="I635" s="50" t="str">
        <f>Tarifa!$C$11</f>
        <v>Fora Ponta</v>
      </c>
      <c r="J635" s="18">
        <f>IF(I635="Ponta",Cadastro_Cargas!$F$16,0)</f>
        <v>0</v>
      </c>
      <c r="K635" s="18">
        <f t="shared" si="3"/>
        <v>0</v>
      </c>
    </row>
    <row r="636" ht="15.0" customHeight="1">
      <c r="A636" s="35" t="s">
        <v>128</v>
      </c>
      <c r="B636" s="45">
        <v>45684.4166666667</v>
      </c>
      <c r="C636" s="35" t="s">
        <v>142</v>
      </c>
      <c r="D636" s="46">
        <f>SUM(Cargas!$F$8878:$F$8884)</f>
        <v>2.50496</v>
      </c>
      <c r="E636" s="47">
        <f>Geracao!F2538+Geracao!F2539</f>
        <v>4.8054325</v>
      </c>
      <c r="F636" s="46">
        <f t="shared" si="1"/>
        <v>-2.3004725</v>
      </c>
      <c r="G636" s="48">
        <f>Tarifa!$B$12</f>
        <v>0.6813</v>
      </c>
      <c r="H636" s="49">
        <f t="shared" si="2"/>
        <v>0</v>
      </c>
      <c r="I636" s="50" t="str">
        <f>Tarifa!$C$12</f>
        <v>Fora Ponta</v>
      </c>
      <c r="J636" s="18">
        <f>IF(I636="Ponta",Cadastro_Cargas!$F$16,0)</f>
        <v>0</v>
      </c>
      <c r="K636" s="18">
        <f t="shared" si="3"/>
        <v>0</v>
      </c>
    </row>
    <row r="637" ht="15.0" customHeight="1">
      <c r="A637" s="35" t="s">
        <v>128</v>
      </c>
      <c r="B637" s="45">
        <v>45684.4583333333</v>
      </c>
      <c r="C637" s="35" t="s">
        <v>143</v>
      </c>
      <c r="D637" s="46">
        <f>SUM(Cargas!$F$8892:$F$8898)</f>
        <v>2.4912</v>
      </c>
      <c r="E637" s="47">
        <f>Geracao!F2542+Geracao!F2543</f>
        <v>8.197079318</v>
      </c>
      <c r="F637" s="46">
        <f t="shared" si="1"/>
        <v>-5.705879318</v>
      </c>
      <c r="G637" s="48">
        <f>Tarifa!$B$13</f>
        <v>0.6813</v>
      </c>
      <c r="H637" s="49">
        <f t="shared" si="2"/>
        <v>0</v>
      </c>
      <c r="I637" s="50" t="str">
        <f>Tarifa!$C$13</f>
        <v>Fora Ponta</v>
      </c>
      <c r="J637" s="18">
        <f>IF(I637="Ponta",Cadastro_Cargas!$F$16,0)</f>
        <v>0</v>
      </c>
      <c r="K637" s="18">
        <f t="shared" si="3"/>
        <v>0</v>
      </c>
    </row>
    <row r="638" ht="15.0" customHeight="1">
      <c r="A638" s="35" t="s">
        <v>128</v>
      </c>
      <c r="B638" s="45">
        <v>45684.5</v>
      </c>
      <c r="C638" s="35" t="s">
        <v>144</v>
      </c>
      <c r="D638" s="46">
        <f>SUM(Cargas!$F$8906:$F$8912)</f>
        <v>2.257</v>
      </c>
      <c r="E638" s="47">
        <f>Geracao!F2546+Geracao!F2547</f>
        <v>3.831000227</v>
      </c>
      <c r="F638" s="46">
        <f t="shared" si="1"/>
        <v>-1.574000227</v>
      </c>
      <c r="G638" s="48">
        <f>Tarifa!$B$14</f>
        <v>0.6813</v>
      </c>
      <c r="H638" s="49">
        <f t="shared" si="2"/>
        <v>0</v>
      </c>
      <c r="I638" s="50" t="str">
        <f>Tarifa!$C$14</f>
        <v>Fora Ponta</v>
      </c>
      <c r="J638" s="18">
        <f>IF(I638="Ponta",Cadastro_Cargas!$F$16,0)</f>
        <v>0</v>
      </c>
      <c r="K638" s="18">
        <f t="shared" si="3"/>
        <v>0</v>
      </c>
    </row>
    <row r="639" ht="15.0" customHeight="1">
      <c r="A639" s="35" t="s">
        <v>128</v>
      </c>
      <c r="B639" s="45">
        <v>45684.5416666667</v>
      </c>
      <c r="C639" s="35" t="s">
        <v>145</v>
      </c>
      <c r="D639" s="46">
        <f>SUM(Cargas!$F$8920:$F$8926)</f>
        <v>2.5378</v>
      </c>
      <c r="E639" s="47">
        <f>Geracao!F2550+Geracao!F2551</f>
        <v>3.809050909</v>
      </c>
      <c r="F639" s="46">
        <f t="shared" si="1"/>
        <v>-1.271250909</v>
      </c>
      <c r="G639" s="48">
        <f>Tarifa!$B$15</f>
        <v>0.6813</v>
      </c>
      <c r="H639" s="49">
        <f t="shared" si="2"/>
        <v>0</v>
      </c>
      <c r="I639" s="50" t="str">
        <f>Tarifa!$C$15</f>
        <v>Fora Ponta</v>
      </c>
      <c r="J639" s="18">
        <f>IF(I639="Ponta",Cadastro_Cargas!$F$16,0)</f>
        <v>0</v>
      </c>
      <c r="K639" s="18">
        <f t="shared" si="3"/>
        <v>0</v>
      </c>
    </row>
    <row r="640" ht="15.0" customHeight="1">
      <c r="A640" s="35" t="s">
        <v>128</v>
      </c>
      <c r="B640" s="45">
        <v>45684.5833333333</v>
      </c>
      <c r="C640" s="35" t="s">
        <v>146</v>
      </c>
      <c r="D640" s="46">
        <f>SUM(Cargas!$F$8934:$F$8940)</f>
        <v>2.4326</v>
      </c>
      <c r="E640" s="47">
        <f>Geracao!F2554+Geracao!F2555</f>
        <v>5.443430909</v>
      </c>
      <c r="F640" s="46">
        <f t="shared" si="1"/>
        <v>-3.010830909</v>
      </c>
      <c r="G640" s="48">
        <f>Tarifa!$B$16</f>
        <v>0.6813</v>
      </c>
      <c r="H640" s="49">
        <f t="shared" si="2"/>
        <v>0</v>
      </c>
      <c r="I640" s="50" t="str">
        <f>Tarifa!$C$16</f>
        <v>Fora Ponta</v>
      </c>
      <c r="J640" s="18">
        <f>IF(I640="Ponta",Cadastro_Cargas!$F$16,0)</f>
        <v>0</v>
      </c>
      <c r="K640" s="18">
        <f t="shared" si="3"/>
        <v>0</v>
      </c>
    </row>
    <row r="641" ht="15.0" customHeight="1">
      <c r="A641" s="35" t="s">
        <v>128</v>
      </c>
      <c r="B641" s="45">
        <v>45684.625</v>
      </c>
      <c r="C641" s="35" t="s">
        <v>147</v>
      </c>
      <c r="D641" s="46">
        <f>SUM(Cargas!$F$8948:$F$8954)</f>
        <v>2.554</v>
      </c>
      <c r="E641" s="47">
        <f>Geracao!F2558+Geracao!F2559</f>
        <v>7.093667273</v>
      </c>
      <c r="F641" s="46">
        <f t="shared" si="1"/>
        <v>-4.539667273</v>
      </c>
      <c r="G641" s="48">
        <f>Tarifa!$B$17</f>
        <v>0.6813</v>
      </c>
      <c r="H641" s="49">
        <f t="shared" si="2"/>
        <v>0</v>
      </c>
      <c r="I641" s="50" t="str">
        <f>Tarifa!$C$17</f>
        <v>Fora Ponta</v>
      </c>
      <c r="J641" s="18">
        <f>IF(I641="Ponta",Cadastro_Cargas!$F$16,0)</f>
        <v>0</v>
      </c>
      <c r="K641" s="18">
        <f t="shared" si="3"/>
        <v>0</v>
      </c>
    </row>
    <row r="642" ht="15.0" customHeight="1">
      <c r="A642" s="35" t="s">
        <v>128</v>
      </c>
      <c r="B642" s="45">
        <v>45684.6666666667</v>
      </c>
      <c r="C642" s="35" t="s">
        <v>148</v>
      </c>
      <c r="D642" s="46">
        <f>SUM(Cargas!$F$8962:$F$8968)</f>
        <v>2.45564</v>
      </c>
      <c r="E642" s="47">
        <f>Geracao!F2562+Geracao!F2563</f>
        <v>3.140954773</v>
      </c>
      <c r="F642" s="46">
        <f t="shared" si="1"/>
        <v>-0.6853147727</v>
      </c>
      <c r="G642" s="48">
        <f>Tarifa!$B$18</f>
        <v>0.6813</v>
      </c>
      <c r="H642" s="49">
        <f t="shared" si="2"/>
        <v>0</v>
      </c>
      <c r="I642" s="50" t="str">
        <f>Tarifa!$C$18</f>
        <v>Fora Ponta</v>
      </c>
      <c r="J642" s="18">
        <f>IF(I642="Ponta",Cadastro_Cargas!$F$16,0)</f>
        <v>0</v>
      </c>
      <c r="K642" s="18">
        <f t="shared" si="3"/>
        <v>0</v>
      </c>
    </row>
    <row r="643" ht="15.0" customHeight="1">
      <c r="A643" s="35" t="s">
        <v>128</v>
      </c>
      <c r="B643" s="45">
        <v>45684.7083333333</v>
      </c>
      <c r="C643" s="35" t="s">
        <v>149</v>
      </c>
      <c r="D643" s="46">
        <f>SUM(Cargas!$F$8976:$F$8982)</f>
        <v>1.154</v>
      </c>
      <c r="E643" s="47">
        <f>Geracao!F2566+Geracao!F2567</f>
        <v>3.009699318</v>
      </c>
      <c r="F643" s="46">
        <f t="shared" si="1"/>
        <v>-1.855699318</v>
      </c>
      <c r="G643" s="48">
        <f>Tarifa!$B$19</f>
        <v>0.6813</v>
      </c>
      <c r="H643" s="49">
        <f t="shared" si="2"/>
        <v>0</v>
      </c>
      <c r="I643" s="50" t="str">
        <f>Tarifa!$C$19</f>
        <v>Fora Ponta</v>
      </c>
      <c r="J643" s="18">
        <f>IF(I643="Ponta",Cadastro_Cargas!$F$16,0)</f>
        <v>0</v>
      </c>
      <c r="K643" s="18">
        <f t="shared" si="3"/>
        <v>0</v>
      </c>
    </row>
    <row r="644" ht="15.0" customHeight="1">
      <c r="A644" s="51" t="s">
        <v>128</v>
      </c>
      <c r="B644" s="52">
        <v>45684.75</v>
      </c>
      <c r="C644" s="51" t="s">
        <v>150</v>
      </c>
      <c r="D644" s="53">
        <f>SUM(Cargas!$F$8990:$F$8996)</f>
        <v>1.336</v>
      </c>
      <c r="E644" s="54">
        <f>Geracao!F2570+Geracao!F2571</f>
        <v>1.2669675</v>
      </c>
      <c r="F644" s="53">
        <f t="shared" si="1"/>
        <v>0.0690325</v>
      </c>
      <c r="G644" s="55">
        <f>Tarifa!$B$20</f>
        <v>1.1039</v>
      </c>
      <c r="H644" s="56">
        <f t="shared" si="2"/>
        <v>0</v>
      </c>
      <c r="I644" s="57" t="str">
        <f>Tarifa!$C$20</f>
        <v>Ponta</v>
      </c>
      <c r="J644" s="58">
        <f>IF(I644="Ponta",Cadastro_Cargas!$F$16,0)</f>
        <v>0.875</v>
      </c>
      <c r="K644" s="18">
        <f t="shared" si="3"/>
        <v>0</v>
      </c>
    </row>
    <row r="645" ht="15.0" customHeight="1">
      <c r="A645" s="51" t="s">
        <v>128</v>
      </c>
      <c r="B645" s="52">
        <v>45684.7916666667</v>
      </c>
      <c r="C645" s="51" t="s">
        <v>152</v>
      </c>
      <c r="D645" s="53">
        <f>SUM(Cargas!$F$9004:$F$9010)</f>
        <v>1.316</v>
      </c>
      <c r="E645" s="54">
        <f>Geracao!F2574+Geracao!F2575</f>
        <v>0.557175</v>
      </c>
      <c r="F645" s="53">
        <f t="shared" si="1"/>
        <v>0.758825</v>
      </c>
      <c r="G645" s="55">
        <f>Tarifa!$B$21</f>
        <v>1.1039</v>
      </c>
      <c r="H645" s="56">
        <f t="shared" si="2"/>
        <v>0</v>
      </c>
      <c r="I645" s="57" t="str">
        <f>Tarifa!$C$21</f>
        <v>Ponta</v>
      </c>
      <c r="J645" s="58">
        <f>IF(I645="Ponta",Cadastro_Cargas!$F$16,0)</f>
        <v>0.875</v>
      </c>
      <c r="K645" s="18">
        <f t="shared" si="3"/>
        <v>0</v>
      </c>
    </row>
    <row r="646" ht="15.0" customHeight="1">
      <c r="A646" s="51" t="s">
        <v>128</v>
      </c>
      <c r="B646" s="52">
        <v>45684.8333333333</v>
      </c>
      <c r="C646" s="51" t="s">
        <v>153</v>
      </c>
      <c r="D646" s="53">
        <f>SUM(Cargas!$F$9018:$F$9024)</f>
        <v>5.28972</v>
      </c>
      <c r="E646" s="54">
        <f>Geracao!F2578+Geracao!F2579</f>
        <v>0.6225825</v>
      </c>
      <c r="F646" s="53">
        <f t="shared" si="1"/>
        <v>4.6671375</v>
      </c>
      <c r="G646" s="55">
        <f>Tarifa!$B$22</f>
        <v>1.1039</v>
      </c>
      <c r="H646" s="56">
        <f t="shared" si="2"/>
        <v>4.186140586</v>
      </c>
      <c r="I646" s="57" t="str">
        <f>Tarifa!$C$22</f>
        <v>Ponta</v>
      </c>
      <c r="J646" s="58">
        <f>IF(I646="Ponta",Cadastro_Cargas!$F$16,0)</f>
        <v>0.875</v>
      </c>
      <c r="K646" s="18">
        <f t="shared" si="3"/>
        <v>3.7921375</v>
      </c>
    </row>
    <row r="647" ht="15.0" customHeight="1">
      <c r="A647" s="35" t="s">
        <v>128</v>
      </c>
      <c r="B647" s="45">
        <v>45684.875</v>
      </c>
      <c r="C647" s="35" t="s">
        <v>154</v>
      </c>
      <c r="D647" s="46">
        <f>SUM(Cargas!$F$9032:$F$9038)</f>
        <v>4.8429</v>
      </c>
      <c r="E647" s="47">
        <f>Geracao!F2582+Geracao!F2583</f>
        <v>0.9617325</v>
      </c>
      <c r="F647" s="46">
        <f t="shared" si="1"/>
        <v>3.8811675</v>
      </c>
      <c r="G647" s="48">
        <f>Tarifa!$B$23</f>
        <v>0.6813</v>
      </c>
      <c r="H647" s="49">
        <f t="shared" si="2"/>
        <v>2.644239418</v>
      </c>
      <c r="I647" s="50" t="str">
        <f>Tarifa!$C$23</f>
        <v>Fora Ponta</v>
      </c>
      <c r="J647" s="18">
        <f>IF(I647="Ponta",Cadastro_Cargas!$F$16,0)</f>
        <v>0</v>
      </c>
      <c r="K647" s="18">
        <f t="shared" si="3"/>
        <v>3.8811675</v>
      </c>
    </row>
    <row r="648" ht="15.0" customHeight="1">
      <c r="A648" s="35" t="s">
        <v>128</v>
      </c>
      <c r="B648" s="45">
        <v>45684.9166666667</v>
      </c>
      <c r="C648" s="35" t="s">
        <v>155</v>
      </c>
      <c r="D648" s="46">
        <f>SUM(Cargas!$F$9046:$F$9052)</f>
        <v>4.76674</v>
      </c>
      <c r="E648" s="47">
        <f>Geracao!F2586+Geracao!F2587</f>
        <v>1.6884825</v>
      </c>
      <c r="F648" s="46">
        <f t="shared" si="1"/>
        <v>3.0782575</v>
      </c>
      <c r="G648" s="48">
        <f>Tarifa!$B$24</f>
        <v>0.6813</v>
      </c>
      <c r="H648" s="49">
        <f t="shared" si="2"/>
        <v>2.097216835</v>
      </c>
      <c r="I648" s="50" t="str">
        <f>Tarifa!$C$24</f>
        <v>Fora Ponta</v>
      </c>
      <c r="J648" s="18">
        <f>IF(I648="Ponta",Cadastro_Cargas!$F$16,0)</f>
        <v>0</v>
      </c>
      <c r="K648" s="18">
        <f t="shared" si="3"/>
        <v>3.0782575</v>
      </c>
    </row>
    <row r="649" ht="15.0" customHeight="1">
      <c r="A649" s="35" t="s">
        <v>128</v>
      </c>
      <c r="B649" s="45">
        <v>45684.9583333333</v>
      </c>
      <c r="C649" s="35" t="s">
        <v>156</v>
      </c>
      <c r="D649" s="46">
        <f>SUM(Cargas!$F$9060:$F$9066)</f>
        <v>5.25022</v>
      </c>
      <c r="E649" s="47">
        <f>Geracao!F2590+Geracao!F2591</f>
        <v>1.303305</v>
      </c>
      <c r="F649" s="46">
        <f t="shared" si="1"/>
        <v>3.946915</v>
      </c>
      <c r="G649" s="48">
        <f>Tarifa!$B$25</f>
        <v>0.6813</v>
      </c>
      <c r="H649" s="49">
        <f t="shared" si="2"/>
        <v>2.68903319</v>
      </c>
      <c r="I649" s="50" t="str">
        <f>Tarifa!$C$25</f>
        <v>Fora Ponta</v>
      </c>
      <c r="J649" s="18">
        <f>IF(I649="Ponta",Cadastro_Cargas!$F$16,0)</f>
        <v>0</v>
      </c>
      <c r="K649" s="18">
        <f t="shared" si="3"/>
        <v>3.946915</v>
      </c>
    </row>
    <row r="650" ht="15.0" customHeight="1">
      <c r="A650" s="35" t="s">
        <v>128</v>
      </c>
      <c r="B650" s="45">
        <v>45685.0</v>
      </c>
      <c r="C650" s="35" t="s">
        <v>131</v>
      </c>
      <c r="D650" s="46">
        <f>SUM(Cargas!$F$9074:$F$9080)</f>
        <v>5.21022</v>
      </c>
      <c r="E650" s="47">
        <f>Geracao!F2594+Geracao!F2595</f>
        <v>1.42443</v>
      </c>
      <c r="F650" s="46">
        <f t="shared" si="1"/>
        <v>3.78579</v>
      </c>
      <c r="G650" s="48">
        <f>Tarifa!$B$2</f>
        <v>0.6813</v>
      </c>
      <c r="H650" s="49">
        <f t="shared" si="2"/>
        <v>2.579258727</v>
      </c>
      <c r="I650" s="50" t="str">
        <f>Tarifa!$C$2</f>
        <v>Fora Ponta</v>
      </c>
      <c r="J650" s="18">
        <f>IF(I650="Ponta",Cadastro_Cargas!$F$16,0)</f>
        <v>0</v>
      </c>
      <c r="K650" s="18">
        <f t="shared" si="3"/>
        <v>3.78579</v>
      </c>
    </row>
    <row r="651" ht="15.0" customHeight="1">
      <c r="A651" s="35" t="s">
        <v>128</v>
      </c>
      <c r="B651" s="45">
        <v>45685.0416666667</v>
      </c>
      <c r="C651" s="35" t="s">
        <v>133</v>
      </c>
      <c r="D651" s="46">
        <f>SUM(Cargas!$F$9088:$F$9094)</f>
        <v>5.1223</v>
      </c>
      <c r="E651" s="47">
        <f>Geracao!F2598+Geracao!F2599</f>
        <v>1.6448775</v>
      </c>
      <c r="F651" s="46">
        <f t="shared" si="1"/>
        <v>3.4774225</v>
      </c>
      <c r="G651" s="48">
        <f>Tarifa!$B$3</f>
        <v>0.6813</v>
      </c>
      <c r="H651" s="49">
        <f t="shared" si="2"/>
        <v>2.369167949</v>
      </c>
      <c r="I651" s="50" t="str">
        <f>Tarifa!$C$3</f>
        <v>Fora Ponta</v>
      </c>
      <c r="J651" s="18">
        <f>IF(I651="Ponta",Cadastro_Cargas!$F$16,0)</f>
        <v>0</v>
      </c>
      <c r="K651" s="18">
        <f t="shared" si="3"/>
        <v>3.4774225</v>
      </c>
    </row>
    <row r="652" ht="15.0" customHeight="1">
      <c r="A652" s="35" t="s">
        <v>128</v>
      </c>
      <c r="B652" s="45">
        <v>45685.0833333333</v>
      </c>
      <c r="C652" s="35" t="s">
        <v>134</v>
      </c>
      <c r="D652" s="46">
        <f>SUM(Cargas!$F$9102:$F$9108)</f>
        <v>5.26118</v>
      </c>
      <c r="E652" s="47">
        <f>Geracao!F2602+Geracao!F2603</f>
        <v>1.070745</v>
      </c>
      <c r="F652" s="46">
        <f t="shared" si="1"/>
        <v>4.190435</v>
      </c>
      <c r="G652" s="48">
        <f>Tarifa!$B$4</f>
        <v>0.6813</v>
      </c>
      <c r="H652" s="49">
        <f t="shared" si="2"/>
        <v>2.854943366</v>
      </c>
      <c r="I652" s="50" t="str">
        <f>Tarifa!$C$4</f>
        <v>Fora Ponta</v>
      </c>
      <c r="J652" s="18">
        <f>IF(I652="Ponta",Cadastro_Cargas!$F$16,0)</f>
        <v>0</v>
      </c>
      <c r="K652" s="18">
        <f t="shared" si="3"/>
        <v>4.190435</v>
      </c>
    </row>
    <row r="653" ht="15.0" customHeight="1">
      <c r="A653" s="35" t="s">
        <v>128</v>
      </c>
      <c r="B653" s="45">
        <v>45685.125</v>
      </c>
      <c r="C653" s="35" t="s">
        <v>135</v>
      </c>
      <c r="D653" s="46">
        <f>SUM(Cargas!$F$9116:$F$9122)</f>
        <v>5.17874</v>
      </c>
      <c r="E653" s="47">
        <f>Geracao!F2606+Geracao!F2607</f>
        <v>1.0344075</v>
      </c>
      <c r="F653" s="46">
        <f t="shared" si="1"/>
        <v>4.1443325</v>
      </c>
      <c r="G653" s="48">
        <f>Tarifa!$B$5</f>
        <v>0.6813</v>
      </c>
      <c r="H653" s="49">
        <f t="shared" si="2"/>
        <v>2.823533732</v>
      </c>
      <c r="I653" s="50" t="str">
        <f>Tarifa!$C$5</f>
        <v>Fora Ponta</v>
      </c>
      <c r="J653" s="18">
        <f>IF(I653="Ponta",Cadastro_Cargas!$F$16,0)</f>
        <v>0</v>
      </c>
      <c r="K653" s="18">
        <f t="shared" si="3"/>
        <v>4.1443325</v>
      </c>
    </row>
    <row r="654" ht="15.0" customHeight="1">
      <c r="A654" s="35" t="s">
        <v>128</v>
      </c>
      <c r="B654" s="45">
        <v>45685.1666666667</v>
      </c>
      <c r="C654" s="35" t="s">
        <v>136</v>
      </c>
      <c r="D654" s="46">
        <f>SUM(Cargas!$F$9130:$F$9136)</f>
        <v>5.14498</v>
      </c>
      <c r="E654" s="47">
        <f>Geracao!F2610+Geracao!F2611</f>
        <v>0.79458</v>
      </c>
      <c r="F654" s="46">
        <f t="shared" si="1"/>
        <v>4.3504</v>
      </c>
      <c r="G654" s="48">
        <f>Tarifa!$B$6</f>
        <v>0.6813</v>
      </c>
      <c r="H654" s="49">
        <f t="shared" si="2"/>
        <v>2.96392752</v>
      </c>
      <c r="I654" s="50" t="str">
        <f>Tarifa!$C$6</f>
        <v>Fora Ponta</v>
      </c>
      <c r="J654" s="18">
        <f>IF(I654="Ponta",Cadastro_Cargas!$F$16,0)</f>
        <v>0</v>
      </c>
      <c r="K654" s="18">
        <f t="shared" si="3"/>
        <v>4.3504</v>
      </c>
    </row>
    <row r="655" ht="15.0" customHeight="1">
      <c r="A655" s="35" t="s">
        <v>128</v>
      </c>
      <c r="B655" s="45">
        <v>45685.2083333333</v>
      </c>
      <c r="C655" s="35" t="s">
        <v>137</v>
      </c>
      <c r="D655" s="46">
        <f>SUM(Cargas!$F$9144:$F$9150)</f>
        <v>1.244</v>
      </c>
      <c r="E655" s="47">
        <f>Geracao!F2614+Geracao!F2615</f>
        <v>1.08528</v>
      </c>
      <c r="F655" s="46">
        <f t="shared" si="1"/>
        <v>0.15872</v>
      </c>
      <c r="G655" s="48">
        <f>Tarifa!$B$7</f>
        <v>0.6813</v>
      </c>
      <c r="H655" s="49">
        <f t="shared" si="2"/>
        <v>0.108135936</v>
      </c>
      <c r="I655" s="50" t="str">
        <f>Tarifa!$C$7</f>
        <v>Fora Ponta</v>
      </c>
      <c r="J655" s="18">
        <f>IF(I655="Ponta",Cadastro_Cargas!$F$16,0)</f>
        <v>0</v>
      </c>
      <c r="K655" s="18">
        <f t="shared" si="3"/>
        <v>0.15872</v>
      </c>
    </row>
    <row r="656" ht="15.0" customHeight="1">
      <c r="A656" s="35" t="s">
        <v>128</v>
      </c>
      <c r="B656" s="45">
        <v>45685.25</v>
      </c>
      <c r="C656" s="35" t="s">
        <v>138</v>
      </c>
      <c r="D656" s="46">
        <f>SUM(Cargas!$F$9158:$F$9164)</f>
        <v>1.1848</v>
      </c>
      <c r="E656" s="47">
        <f>Geracao!F2618+Geracao!F2619</f>
        <v>2.110291136</v>
      </c>
      <c r="F656" s="46">
        <f t="shared" si="1"/>
        <v>-0.9254911364</v>
      </c>
      <c r="G656" s="48">
        <f>Tarifa!$B$8</f>
        <v>0.6813</v>
      </c>
      <c r="H656" s="49">
        <f t="shared" si="2"/>
        <v>0</v>
      </c>
      <c r="I656" s="50" t="str">
        <f>Tarifa!$C$8</f>
        <v>Fora Ponta</v>
      </c>
      <c r="J656" s="18">
        <f>IF(I656="Ponta",Cadastro_Cargas!$F$16,0)</f>
        <v>0</v>
      </c>
      <c r="K656" s="18">
        <f t="shared" si="3"/>
        <v>0</v>
      </c>
    </row>
    <row r="657" ht="15.0" customHeight="1">
      <c r="A657" s="35" t="s">
        <v>128</v>
      </c>
      <c r="B657" s="45">
        <v>45685.2916666667</v>
      </c>
      <c r="C657" s="35" t="s">
        <v>139</v>
      </c>
      <c r="D657" s="46">
        <f>SUM(Cargas!$F$9172:$F$9178)</f>
        <v>1.16</v>
      </c>
      <c r="E657" s="47">
        <f>Geracao!F2622+Geracao!F2623</f>
        <v>3.813528864</v>
      </c>
      <c r="F657" s="46">
        <f t="shared" si="1"/>
        <v>-2.653528864</v>
      </c>
      <c r="G657" s="48">
        <f>Tarifa!$B$9</f>
        <v>0.6813</v>
      </c>
      <c r="H657" s="49">
        <f t="shared" si="2"/>
        <v>0</v>
      </c>
      <c r="I657" s="50" t="str">
        <f>Tarifa!$C$9</f>
        <v>Fora Ponta</v>
      </c>
      <c r="J657" s="18">
        <f>IF(I657="Ponta",Cadastro_Cargas!$F$16,0)</f>
        <v>0</v>
      </c>
      <c r="K657" s="18">
        <f t="shared" si="3"/>
        <v>0</v>
      </c>
    </row>
    <row r="658" ht="15.0" customHeight="1">
      <c r="A658" s="35" t="s">
        <v>128</v>
      </c>
      <c r="B658" s="45">
        <v>45685.3333333333</v>
      </c>
      <c r="C658" s="35" t="s">
        <v>140</v>
      </c>
      <c r="D658" s="46">
        <f>SUM(Cargas!$F$9186:$F$9192)</f>
        <v>1.5946</v>
      </c>
      <c r="E658" s="47">
        <f>Geracao!F2626+Geracao!F2627</f>
        <v>5.361286136</v>
      </c>
      <c r="F658" s="46">
        <f t="shared" si="1"/>
        <v>-3.766686136</v>
      </c>
      <c r="G658" s="48">
        <f>Tarifa!$B$10</f>
        <v>0.6813</v>
      </c>
      <c r="H658" s="49">
        <f t="shared" si="2"/>
        <v>0</v>
      </c>
      <c r="I658" s="50" t="str">
        <f>Tarifa!$C$10</f>
        <v>Fora Ponta</v>
      </c>
      <c r="J658" s="18">
        <f>IF(I658="Ponta",Cadastro_Cargas!$F$16,0)</f>
        <v>0</v>
      </c>
      <c r="K658" s="18">
        <f t="shared" si="3"/>
        <v>0</v>
      </c>
    </row>
    <row r="659" ht="15.0" customHeight="1">
      <c r="A659" s="35" t="s">
        <v>128</v>
      </c>
      <c r="B659" s="45">
        <v>45685.375</v>
      </c>
      <c r="C659" s="35" t="s">
        <v>141</v>
      </c>
      <c r="D659" s="46">
        <f>SUM(Cargas!$F$9200:$F$9206)</f>
        <v>2.2768</v>
      </c>
      <c r="E659" s="47">
        <f>Geracao!F2630+Geracao!F2631</f>
        <v>6.652331818</v>
      </c>
      <c r="F659" s="46">
        <f t="shared" si="1"/>
        <v>-4.375531818</v>
      </c>
      <c r="G659" s="48">
        <f>Tarifa!$B$11</f>
        <v>0.6813</v>
      </c>
      <c r="H659" s="49">
        <f t="shared" si="2"/>
        <v>0</v>
      </c>
      <c r="I659" s="50" t="str">
        <f>Tarifa!$C$11</f>
        <v>Fora Ponta</v>
      </c>
      <c r="J659" s="18">
        <f>IF(I659="Ponta",Cadastro_Cargas!$F$16,0)</f>
        <v>0</v>
      </c>
      <c r="K659" s="18">
        <f t="shared" si="3"/>
        <v>0</v>
      </c>
    </row>
    <row r="660" ht="15.0" customHeight="1">
      <c r="A660" s="35" t="s">
        <v>128</v>
      </c>
      <c r="B660" s="45">
        <v>45685.4166666667</v>
      </c>
      <c r="C660" s="35" t="s">
        <v>142</v>
      </c>
      <c r="D660" s="46">
        <f>SUM(Cargas!$F$9214:$F$9220)</f>
        <v>2.37076</v>
      </c>
      <c r="E660" s="47">
        <f>Geracao!F2634+Geracao!F2635</f>
        <v>7.530671591</v>
      </c>
      <c r="F660" s="46">
        <f t="shared" si="1"/>
        <v>-5.159911591</v>
      </c>
      <c r="G660" s="48">
        <f>Tarifa!$B$12</f>
        <v>0.6813</v>
      </c>
      <c r="H660" s="49">
        <f t="shared" si="2"/>
        <v>0</v>
      </c>
      <c r="I660" s="50" t="str">
        <f>Tarifa!$C$12</f>
        <v>Fora Ponta</v>
      </c>
      <c r="J660" s="18">
        <f>IF(I660="Ponta",Cadastro_Cargas!$F$16,0)</f>
        <v>0</v>
      </c>
      <c r="K660" s="18">
        <f t="shared" si="3"/>
        <v>0</v>
      </c>
    </row>
    <row r="661" ht="15.0" customHeight="1">
      <c r="A661" s="35" t="s">
        <v>128</v>
      </c>
      <c r="B661" s="45">
        <v>45685.4583333333</v>
      </c>
      <c r="C661" s="35" t="s">
        <v>143</v>
      </c>
      <c r="D661" s="46">
        <f>SUM(Cargas!$F$9228:$F$9234)</f>
        <v>2.552</v>
      </c>
      <c r="E661" s="47">
        <f>Geracao!F2638+Geracao!F2639</f>
        <v>3.8929575</v>
      </c>
      <c r="F661" s="46">
        <f t="shared" si="1"/>
        <v>-1.3409575</v>
      </c>
      <c r="G661" s="48">
        <f>Tarifa!$B$13</f>
        <v>0.6813</v>
      </c>
      <c r="H661" s="49">
        <f t="shared" si="2"/>
        <v>0</v>
      </c>
      <c r="I661" s="50" t="str">
        <f>Tarifa!$C$13</f>
        <v>Fora Ponta</v>
      </c>
      <c r="J661" s="18">
        <f>IF(I661="Ponta",Cadastro_Cargas!$F$16,0)</f>
        <v>0</v>
      </c>
      <c r="K661" s="18">
        <f t="shared" si="3"/>
        <v>0</v>
      </c>
    </row>
    <row r="662" ht="15.0" customHeight="1">
      <c r="A662" s="35" t="s">
        <v>128</v>
      </c>
      <c r="B662" s="45">
        <v>45685.5</v>
      </c>
      <c r="C662" s="35" t="s">
        <v>144</v>
      </c>
      <c r="D662" s="46">
        <f>SUM(Cargas!$F$9242:$F$9248)</f>
        <v>2.574</v>
      </c>
      <c r="E662" s="47">
        <f>Geracao!F2642+Geracao!F2643</f>
        <v>2.403780682</v>
      </c>
      <c r="F662" s="46">
        <f t="shared" si="1"/>
        <v>0.1702193182</v>
      </c>
      <c r="G662" s="48">
        <f>Tarifa!$B$14</f>
        <v>0.6813</v>
      </c>
      <c r="H662" s="49">
        <f t="shared" si="2"/>
        <v>0.1159704215</v>
      </c>
      <c r="I662" s="50" t="str">
        <f>Tarifa!$C$14</f>
        <v>Fora Ponta</v>
      </c>
      <c r="J662" s="18">
        <f>IF(I662="Ponta",Cadastro_Cargas!$F$16,0)</f>
        <v>0</v>
      </c>
      <c r="K662" s="18">
        <f t="shared" si="3"/>
        <v>0.1702193182</v>
      </c>
    </row>
    <row r="663" ht="15.0" customHeight="1">
      <c r="A663" s="35" t="s">
        <v>128</v>
      </c>
      <c r="B663" s="45">
        <v>45685.5416666667</v>
      </c>
      <c r="C663" s="35" t="s">
        <v>145</v>
      </c>
      <c r="D663" s="46">
        <f>SUM(Cargas!$F$9256:$F$9262)</f>
        <v>2.56</v>
      </c>
      <c r="E663" s="47">
        <f>Geracao!F2646+Geracao!F2647</f>
        <v>5.720697045</v>
      </c>
      <c r="F663" s="46">
        <f t="shared" si="1"/>
        <v>-3.160697045</v>
      </c>
      <c r="G663" s="48">
        <f>Tarifa!$B$15</f>
        <v>0.6813</v>
      </c>
      <c r="H663" s="49">
        <f t="shared" si="2"/>
        <v>0</v>
      </c>
      <c r="I663" s="50" t="str">
        <f>Tarifa!$C$15</f>
        <v>Fora Ponta</v>
      </c>
      <c r="J663" s="18">
        <f>IF(I663="Ponta",Cadastro_Cargas!$F$16,0)</f>
        <v>0</v>
      </c>
      <c r="K663" s="18">
        <f t="shared" si="3"/>
        <v>0</v>
      </c>
    </row>
    <row r="664" ht="15.0" customHeight="1">
      <c r="A664" s="35" t="s">
        <v>128</v>
      </c>
      <c r="B664" s="45">
        <v>45685.5833333333</v>
      </c>
      <c r="C664" s="35" t="s">
        <v>146</v>
      </c>
      <c r="D664" s="46">
        <f>SUM(Cargas!$F$9270:$F$9276)</f>
        <v>2.3518</v>
      </c>
      <c r="E664" s="47">
        <f>Geracao!F2650+Geracao!F2651</f>
        <v>7.895808409</v>
      </c>
      <c r="F664" s="46">
        <f t="shared" si="1"/>
        <v>-5.544008409</v>
      </c>
      <c r="G664" s="48">
        <f>Tarifa!$B$16</f>
        <v>0.6813</v>
      </c>
      <c r="H664" s="49">
        <f t="shared" si="2"/>
        <v>0</v>
      </c>
      <c r="I664" s="50" t="str">
        <f>Tarifa!$C$16</f>
        <v>Fora Ponta</v>
      </c>
      <c r="J664" s="18">
        <f>IF(I664="Ponta",Cadastro_Cargas!$F$16,0)</f>
        <v>0</v>
      </c>
      <c r="K664" s="18">
        <f t="shared" si="3"/>
        <v>0</v>
      </c>
    </row>
    <row r="665" ht="15.0" customHeight="1">
      <c r="A665" s="35" t="s">
        <v>128</v>
      </c>
      <c r="B665" s="45">
        <v>45685.625</v>
      </c>
      <c r="C665" s="35" t="s">
        <v>147</v>
      </c>
      <c r="D665" s="46">
        <f>SUM(Cargas!$F$9284:$F$9290)</f>
        <v>2.3358</v>
      </c>
      <c r="E665" s="47">
        <f>Geracao!F2654+Geracao!F2655</f>
        <v>7.334962955</v>
      </c>
      <c r="F665" s="46">
        <f t="shared" si="1"/>
        <v>-4.999162955</v>
      </c>
      <c r="G665" s="48">
        <f>Tarifa!$B$17</f>
        <v>0.6813</v>
      </c>
      <c r="H665" s="49">
        <f t="shared" si="2"/>
        <v>0</v>
      </c>
      <c r="I665" s="50" t="str">
        <f>Tarifa!$C$17</f>
        <v>Fora Ponta</v>
      </c>
      <c r="J665" s="18">
        <f>IF(I665="Ponta",Cadastro_Cargas!$F$16,0)</f>
        <v>0</v>
      </c>
      <c r="K665" s="18">
        <f t="shared" si="3"/>
        <v>0</v>
      </c>
    </row>
    <row r="666" ht="15.0" customHeight="1">
      <c r="A666" s="35" t="s">
        <v>128</v>
      </c>
      <c r="B666" s="45">
        <v>45685.6666666667</v>
      </c>
      <c r="C666" s="35" t="s">
        <v>148</v>
      </c>
      <c r="D666" s="46">
        <f>SUM(Cargas!$F$9298:$F$9304)</f>
        <v>2.45564</v>
      </c>
      <c r="E666" s="47">
        <f>Geracao!F2658+Geracao!F2659</f>
        <v>5.438659318</v>
      </c>
      <c r="F666" s="46">
        <f t="shared" si="1"/>
        <v>-2.983019318</v>
      </c>
      <c r="G666" s="48">
        <f>Tarifa!$B$18</f>
        <v>0.6813</v>
      </c>
      <c r="H666" s="49">
        <f t="shared" si="2"/>
        <v>0</v>
      </c>
      <c r="I666" s="50" t="str">
        <f>Tarifa!$C$18</f>
        <v>Fora Ponta</v>
      </c>
      <c r="J666" s="18">
        <f>IF(I666="Ponta",Cadastro_Cargas!$F$16,0)</f>
        <v>0</v>
      </c>
      <c r="K666" s="18">
        <f t="shared" si="3"/>
        <v>0</v>
      </c>
    </row>
    <row r="667" ht="15.0" customHeight="1">
      <c r="A667" s="35" t="s">
        <v>128</v>
      </c>
      <c r="B667" s="45">
        <v>45685.7083333333</v>
      </c>
      <c r="C667" s="35" t="s">
        <v>149</v>
      </c>
      <c r="D667" s="46">
        <f>SUM(Cargas!$F$9312:$F$9318)</f>
        <v>1.16</v>
      </c>
      <c r="E667" s="47">
        <f>Geracao!F2662+Geracao!F2663</f>
        <v>2.223487955</v>
      </c>
      <c r="F667" s="46">
        <f t="shared" si="1"/>
        <v>-1.063487955</v>
      </c>
      <c r="G667" s="48">
        <f>Tarifa!$B$19</f>
        <v>0.6813</v>
      </c>
      <c r="H667" s="49">
        <f t="shared" si="2"/>
        <v>0</v>
      </c>
      <c r="I667" s="50" t="str">
        <f>Tarifa!$C$19</f>
        <v>Fora Ponta</v>
      </c>
      <c r="J667" s="18">
        <f>IF(I667="Ponta",Cadastro_Cargas!$F$16,0)</f>
        <v>0</v>
      </c>
      <c r="K667" s="18">
        <f t="shared" si="3"/>
        <v>0</v>
      </c>
    </row>
    <row r="668" ht="15.0" customHeight="1">
      <c r="A668" s="51" t="s">
        <v>128</v>
      </c>
      <c r="B668" s="52">
        <v>45685.75</v>
      </c>
      <c r="C668" s="51" t="s">
        <v>150</v>
      </c>
      <c r="D668" s="53">
        <f>SUM(Cargas!$F$9326:$F$9332)</f>
        <v>1.31</v>
      </c>
      <c r="E668" s="54">
        <f>Geracao!F2666+Geracao!F2667</f>
        <v>1.646639318</v>
      </c>
      <c r="F668" s="53">
        <f t="shared" si="1"/>
        <v>-0.3366393182</v>
      </c>
      <c r="G668" s="55">
        <f>Tarifa!$B$20</f>
        <v>1.1039</v>
      </c>
      <c r="H668" s="56">
        <f t="shared" si="2"/>
        <v>0</v>
      </c>
      <c r="I668" s="57" t="str">
        <f>Tarifa!$C$20</f>
        <v>Ponta</v>
      </c>
      <c r="J668" s="58">
        <f>IF(I668="Ponta",Cadastro_Cargas!$F$16,0)</f>
        <v>0.875</v>
      </c>
      <c r="K668" s="18">
        <f t="shared" si="3"/>
        <v>0</v>
      </c>
    </row>
    <row r="669" ht="15.0" customHeight="1">
      <c r="A669" s="51" t="s">
        <v>128</v>
      </c>
      <c r="B669" s="52">
        <v>45685.7916666667</v>
      </c>
      <c r="C669" s="51" t="s">
        <v>152</v>
      </c>
      <c r="D669" s="53">
        <f>SUM(Cargas!$F$9340:$F$9346)</f>
        <v>1.336</v>
      </c>
      <c r="E669" s="54">
        <f>Geracao!F2670+Geracao!F2671</f>
        <v>0.741285</v>
      </c>
      <c r="F669" s="53">
        <f t="shared" si="1"/>
        <v>0.594715</v>
      </c>
      <c r="G669" s="55">
        <f>Tarifa!$B$21</f>
        <v>1.1039</v>
      </c>
      <c r="H669" s="56">
        <f t="shared" si="2"/>
        <v>0</v>
      </c>
      <c r="I669" s="57" t="str">
        <f>Tarifa!$C$21</f>
        <v>Ponta</v>
      </c>
      <c r="J669" s="58">
        <f>IF(I669="Ponta",Cadastro_Cargas!$F$16,0)</f>
        <v>0.875</v>
      </c>
      <c r="K669" s="18">
        <f t="shared" si="3"/>
        <v>0</v>
      </c>
    </row>
    <row r="670" ht="15.0" customHeight="1">
      <c r="A670" s="51" t="s">
        <v>128</v>
      </c>
      <c r="B670" s="52">
        <v>45685.8333333333</v>
      </c>
      <c r="C670" s="51" t="s">
        <v>153</v>
      </c>
      <c r="D670" s="53">
        <f>SUM(Cargas!$F$9354:$F$9360)</f>
        <v>5.30228</v>
      </c>
      <c r="E670" s="54">
        <f>Geracao!F2674+Geracao!F2675</f>
        <v>0.6177375</v>
      </c>
      <c r="F670" s="53">
        <f t="shared" si="1"/>
        <v>4.6845425</v>
      </c>
      <c r="G670" s="55">
        <f>Tarifa!$B$22</f>
        <v>1.1039</v>
      </c>
      <c r="H670" s="56">
        <f t="shared" si="2"/>
        <v>4.205353966</v>
      </c>
      <c r="I670" s="57" t="str">
        <f>Tarifa!$C$22</f>
        <v>Ponta</v>
      </c>
      <c r="J670" s="58">
        <f>IF(I670="Ponta",Cadastro_Cargas!$F$16,0)</f>
        <v>0.875</v>
      </c>
      <c r="K670" s="18">
        <f t="shared" si="3"/>
        <v>3.8095425</v>
      </c>
    </row>
    <row r="671" ht="15.0" customHeight="1">
      <c r="A671" s="35" t="s">
        <v>128</v>
      </c>
      <c r="B671" s="45">
        <v>45685.875</v>
      </c>
      <c r="C671" s="35" t="s">
        <v>154</v>
      </c>
      <c r="D671" s="46">
        <f>SUM(Cargas!$F$9368:$F$9374)</f>
        <v>4.69764</v>
      </c>
      <c r="E671" s="47">
        <f>Geracao!F2678+Geracao!F2679</f>
        <v>0.73644</v>
      </c>
      <c r="F671" s="46">
        <f t="shared" si="1"/>
        <v>3.9612</v>
      </c>
      <c r="G671" s="48">
        <f>Tarifa!$B$23</f>
        <v>0.6813</v>
      </c>
      <c r="H671" s="49">
        <f t="shared" si="2"/>
        <v>2.69876556</v>
      </c>
      <c r="I671" s="50" t="str">
        <f>Tarifa!$C$23</f>
        <v>Fora Ponta</v>
      </c>
      <c r="J671" s="18">
        <f>IF(I671="Ponta",Cadastro_Cargas!$F$16,0)</f>
        <v>0</v>
      </c>
      <c r="K671" s="18">
        <f t="shared" si="3"/>
        <v>3.9612</v>
      </c>
    </row>
    <row r="672" ht="15.0" customHeight="1">
      <c r="A672" s="35" t="s">
        <v>128</v>
      </c>
      <c r="B672" s="45">
        <v>45685.9166666667</v>
      </c>
      <c r="C672" s="35" t="s">
        <v>155</v>
      </c>
      <c r="D672" s="46">
        <f>SUM(Cargas!$F$9382:$F$9388)</f>
        <v>5.28614</v>
      </c>
      <c r="E672" s="47">
        <f>Geracao!F2682+Geracao!F2683</f>
        <v>0.72675</v>
      </c>
      <c r="F672" s="46">
        <f t="shared" si="1"/>
        <v>4.55939</v>
      </c>
      <c r="G672" s="48">
        <f>Tarifa!$B$24</f>
        <v>0.6813</v>
      </c>
      <c r="H672" s="49">
        <f t="shared" si="2"/>
        <v>3.106312407</v>
      </c>
      <c r="I672" s="50" t="str">
        <f>Tarifa!$C$24</f>
        <v>Fora Ponta</v>
      </c>
      <c r="J672" s="18">
        <f>IF(I672="Ponta",Cadastro_Cargas!$F$16,0)</f>
        <v>0</v>
      </c>
      <c r="K672" s="18">
        <f t="shared" si="3"/>
        <v>4.55939</v>
      </c>
    </row>
    <row r="673" ht="15.0" customHeight="1">
      <c r="A673" s="35" t="s">
        <v>128</v>
      </c>
      <c r="B673" s="45">
        <v>45685.9583333333</v>
      </c>
      <c r="C673" s="35" t="s">
        <v>156</v>
      </c>
      <c r="D673" s="46">
        <f>SUM(Cargas!$F$9396:$F$9402)</f>
        <v>5.2597</v>
      </c>
      <c r="E673" s="47">
        <f>Geracao!F2686+Geracao!F2687</f>
        <v>0.857565</v>
      </c>
      <c r="F673" s="46">
        <f t="shared" si="1"/>
        <v>4.402135</v>
      </c>
      <c r="G673" s="48">
        <f>Tarifa!$B$25</f>
        <v>0.6813</v>
      </c>
      <c r="H673" s="49">
        <f t="shared" si="2"/>
        <v>2.999174576</v>
      </c>
      <c r="I673" s="50" t="str">
        <f>Tarifa!$C$25</f>
        <v>Fora Ponta</v>
      </c>
      <c r="J673" s="18">
        <f>IF(I673="Ponta",Cadastro_Cargas!$F$16,0)</f>
        <v>0</v>
      </c>
      <c r="K673" s="18">
        <f t="shared" si="3"/>
        <v>4.402135</v>
      </c>
    </row>
    <row r="674" ht="15.0" customHeight="1">
      <c r="A674" s="35" t="s">
        <v>128</v>
      </c>
      <c r="B674" s="45">
        <v>45686.0</v>
      </c>
      <c r="C674" s="35" t="s">
        <v>131</v>
      </c>
      <c r="D674" s="46">
        <f>SUM(Cargas!$F$9410:$F$9416)</f>
        <v>4.79126</v>
      </c>
      <c r="E674" s="47">
        <f>Geracao!F2690+Geracao!F2691</f>
        <v>1.6012725</v>
      </c>
      <c r="F674" s="46">
        <f t="shared" si="1"/>
        <v>3.1899875</v>
      </c>
      <c r="G674" s="48">
        <f>Tarifa!$B$2</f>
        <v>0.6813</v>
      </c>
      <c r="H674" s="49">
        <f t="shared" si="2"/>
        <v>2.173338484</v>
      </c>
      <c r="I674" s="50" t="str">
        <f>Tarifa!$C$2</f>
        <v>Fora Ponta</v>
      </c>
      <c r="J674" s="18">
        <f>IF(I674="Ponta",Cadastro_Cargas!$F$16,0)</f>
        <v>0</v>
      </c>
      <c r="K674" s="18">
        <f t="shared" si="3"/>
        <v>3.1899875</v>
      </c>
    </row>
    <row r="675" ht="15.0" customHeight="1">
      <c r="A675" s="35" t="s">
        <v>128</v>
      </c>
      <c r="B675" s="45">
        <v>45686.0416666667</v>
      </c>
      <c r="C675" s="35" t="s">
        <v>133</v>
      </c>
      <c r="D675" s="46">
        <f>SUM(Cargas!$F$9424:$F$9430)</f>
        <v>5.23956</v>
      </c>
      <c r="E675" s="47">
        <f>Geracao!F2694+Geracao!F2695</f>
        <v>0.789735</v>
      </c>
      <c r="F675" s="46">
        <f t="shared" si="1"/>
        <v>4.449825</v>
      </c>
      <c r="G675" s="48">
        <f>Tarifa!$B$3</f>
        <v>0.6813</v>
      </c>
      <c r="H675" s="49">
        <f t="shared" si="2"/>
        <v>3.031665773</v>
      </c>
      <c r="I675" s="50" t="str">
        <f>Tarifa!$C$3</f>
        <v>Fora Ponta</v>
      </c>
      <c r="J675" s="18">
        <f>IF(I675="Ponta",Cadastro_Cargas!$F$16,0)</f>
        <v>0</v>
      </c>
      <c r="K675" s="18">
        <f t="shared" si="3"/>
        <v>4.449825</v>
      </c>
    </row>
    <row r="676" ht="15.0" customHeight="1">
      <c r="A676" s="35" t="s">
        <v>128</v>
      </c>
      <c r="B676" s="45">
        <v>45686.0833333333</v>
      </c>
      <c r="C676" s="35" t="s">
        <v>134</v>
      </c>
      <c r="D676" s="46">
        <f>SUM(Cargas!$F$9438:$F$9444)</f>
        <v>4.9569</v>
      </c>
      <c r="E676" s="47">
        <f>Geracao!F2698+Geracao!F2699</f>
        <v>0.789735</v>
      </c>
      <c r="F676" s="46">
        <f t="shared" si="1"/>
        <v>4.167165</v>
      </c>
      <c r="G676" s="48">
        <f>Tarifa!$B$4</f>
        <v>0.6813</v>
      </c>
      <c r="H676" s="49">
        <f t="shared" si="2"/>
        <v>2.839089515</v>
      </c>
      <c r="I676" s="50" t="str">
        <f>Tarifa!$C$4</f>
        <v>Fora Ponta</v>
      </c>
      <c r="J676" s="18">
        <f>IF(I676="Ponta",Cadastro_Cargas!$F$16,0)</f>
        <v>0</v>
      </c>
      <c r="K676" s="18">
        <f t="shared" si="3"/>
        <v>4.167165</v>
      </c>
    </row>
    <row r="677" ht="15.0" customHeight="1">
      <c r="A677" s="35" t="s">
        <v>128</v>
      </c>
      <c r="B677" s="45">
        <v>45686.125</v>
      </c>
      <c r="C677" s="35" t="s">
        <v>135</v>
      </c>
      <c r="D677" s="46">
        <f>SUM(Cargas!$F$9452:$F$9458)</f>
        <v>5.26696</v>
      </c>
      <c r="E677" s="47">
        <f>Geracao!F2702+Geracao!F2703</f>
        <v>0.72675</v>
      </c>
      <c r="F677" s="46">
        <f t="shared" si="1"/>
        <v>4.54021</v>
      </c>
      <c r="G677" s="48">
        <f>Tarifa!$B$5</f>
        <v>0.6813</v>
      </c>
      <c r="H677" s="49">
        <f t="shared" si="2"/>
        <v>3.093245073</v>
      </c>
      <c r="I677" s="50" t="str">
        <f>Tarifa!$C$5</f>
        <v>Fora Ponta</v>
      </c>
      <c r="J677" s="18">
        <f>IF(I677="Ponta",Cadastro_Cargas!$F$16,0)</f>
        <v>0</v>
      </c>
      <c r="K677" s="18">
        <f t="shared" si="3"/>
        <v>4.54021</v>
      </c>
    </row>
    <row r="678" ht="15.0" customHeight="1">
      <c r="A678" s="35" t="s">
        <v>128</v>
      </c>
      <c r="B678" s="45">
        <v>45686.1666666667</v>
      </c>
      <c r="C678" s="35" t="s">
        <v>136</v>
      </c>
      <c r="D678" s="46">
        <f>SUM(Cargas!$F$9466:$F$9472)</f>
        <v>5.2359</v>
      </c>
      <c r="E678" s="47">
        <f>Geracao!F2706+Geracao!F2707</f>
        <v>1.0537875</v>
      </c>
      <c r="F678" s="46">
        <f t="shared" si="1"/>
        <v>4.1821125</v>
      </c>
      <c r="G678" s="48">
        <f>Tarifa!$B$6</f>
        <v>0.6813</v>
      </c>
      <c r="H678" s="49">
        <f t="shared" si="2"/>
        <v>2.849273246</v>
      </c>
      <c r="I678" s="50" t="str">
        <f>Tarifa!$C$6</f>
        <v>Fora Ponta</v>
      </c>
      <c r="J678" s="18">
        <f>IF(I678="Ponta",Cadastro_Cargas!$F$16,0)</f>
        <v>0</v>
      </c>
      <c r="K678" s="18">
        <f t="shared" si="3"/>
        <v>4.1821125</v>
      </c>
    </row>
    <row r="679" ht="15.0" customHeight="1">
      <c r="A679" s="35" t="s">
        <v>128</v>
      </c>
      <c r="B679" s="45">
        <v>45686.2083333333</v>
      </c>
      <c r="C679" s="35" t="s">
        <v>137</v>
      </c>
      <c r="D679" s="46">
        <f>SUM(Cargas!$F$9480:$F$9486)</f>
        <v>1.2797</v>
      </c>
      <c r="E679" s="47">
        <f>Geracao!F2710+Geracao!F2711</f>
        <v>1.0295625</v>
      </c>
      <c r="F679" s="46">
        <f t="shared" si="1"/>
        <v>0.2501375</v>
      </c>
      <c r="G679" s="48">
        <f>Tarifa!$B$7</f>
        <v>0.6813</v>
      </c>
      <c r="H679" s="49">
        <f t="shared" si="2"/>
        <v>0.1704186788</v>
      </c>
      <c r="I679" s="50" t="str">
        <f>Tarifa!$C$7</f>
        <v>Fora Ponta</v>
      </c>
      <c r="J679" s="18">
        <f>IF(I679="Ponta",Cadastro_Cargas!$F$16,0)</f>
        <v>0</v>
      </c>
      <c r="K679" s="18">
        <f t="shared" si="3"/>
        <v>0.2501375</v>
      </c>
    </row>
    <row r="680" ht="15.0" customHeight="1">
      <c r="A680" s="35" t="s">
        <v>128</v>
      </c>
      <c r="B680" s="45">
        <v>45686.25</v>
      </c>
      <c r="C680" s="35" t="s">
        <v>138</v>
      </c>
      <c r="D680" s="46">
        <f>SUM(Cargas!$F$9494:$F$9500)</f>
        <v>1.2128</v>
      </c>
      <c r="E680" s="47">
        <f>Geracao!F2714+Geracao!F2715</f>
        <v>2.421178636</v>
      </c>
      <c r="F680" s="46">
        <f t="shared" si="1"/>
        <v>-1.208378636</v>
      </c>
      <c r="G680" s="48">
        <f>Tarifa!$B$8</f>
        <v>0.6813</v>
      </c>
      <c r="H680" s="49">
        <f t="shared" si="2"/>
        <v>0</v>
      </c>
      <c r="I680" s="50" t="str">
        <f>Tarifa!$C$8</f>
        <v>Fora Ponta</v>
      </c>
      <c r="J680" s="18">
        <f>IF(I680="Ponta",Cadastro_Cargas!$F$16,0)</f>
        <v>0</v>
      </c>
      <c r="K680" s="18">
        <f t="shared" si="3"/>
        <v>0</v>
      </c>
    </row>
    <row r="681" ht="15.0" customHeight="1">
      <c r="A681" s="35" t="s">
        <v>128</v>
      </c>
      <c r="B681" s="45">
        <v>45686.2916666667</v>
      </c>
      <c r="C681" s="35" t="s">
        <v>139</v>
      </c>
      <c r="D681" s="46">
        <f>SUM(Cargas!$F$9508:$F$9514)</f>
        <v>1.134</v>
      </c>
      <c r="E681" s="47">
        <f>Geracao!F2718+Geracao!F2719</f>
        <v>4.053209545</v>
      </c>
      <c r="F681" s="46">
        <f t="shared" si="1"/>
        <v>-2.919209545</v>
      </c>
      <c r="G681" s="48">
        <f>Tarifa!$B$9</f>
        <v>0.6813</v>
      </c>
      <c r="H681" s="49">
        <f t="shared" si="2"/>
        <v>0</v>
      </c>
      <c r="I681" s="50" t="str">
        <f>Tarifa!$C$9</f>
        <v>Fora Ponta</v>
      </c>
      <c r="J681" s="18">
        <f>IF(I681="Ponta",Cadastro_Cargas!$F$16,0)</f>
        <v>0</v>
      </c>
      <c r="K681" s="18">
        <f t="shared" si="3"/>
        <v>0</v>
      </c>
    </row>
    <row r="682" ht="15.0" customHeight="1">
      <c r="A682" s="35" t="s">
        <v>128</v>
      </c>
      <c r="B682" s="45">
        <v>45686.3333333333</v>
      </c>
      <c r="C682" s="35" t="s">
        <v>140</v>
      </c>
      <c r="D682" s="46">
        <f>SUM(Cargas!$F$9522:$F$9528)</f>
        <v>1.7352</v>
      </c>
      <c r="E682" s="47">
        <f>Geracao!F2722+Geracao!F2723</f>
        <v>2.655647273</v>
      </c>
      <c r="F682" s="46">
        <f t="shared" si="1"/>
        <v>-0.9204472727</v>
      </c>
      <c r="G682" s="48">
        <f>Tarifa!$B$10</f>
        <v>0.6813</v>
      </c>
      <c r="H682" s="49">
        <f t="shared" si="2"/>
        <v>0</v>
      </c>
      <c r="I682" s="50" t="str">
        <f>Tarifa!$C$10</f>
        <v>Fora Ponta</v>
      </c>
      <c r="J682" s="18">
        <f>IF(I682="Ponta",Cadastro_Cargas!$F$16,0)</f>
        <v>0</v>
      </c>
      <c r="K682" s="18">
        <f t="shared" si="3"/>
        <v>0</v>
      </c>
    </row>
    <row r="683" ht="15.0" customHeight="1">
      <c r="A683" s="35" t="s">
        <v>128</v>
      </c>
      <c r="B683" s="45">
        <v>45686.375</v>
      </c>
      <c r="C683" s="35" t="s">
        <v>141</v>
      </c>
      <c r="D683" s="46">
        <f>SUM(Cargas!$F$9536:$F$9542)</f>
        <v>2.49666</v>
      </c>
      <c r="E683" s="47">
        <f>Geracao!F2726+Geracao!F2727</f>
        <v>6.890544318</v>
      </c>
      <c r="F683" s="46">
        <f t="shared" si="1"/>
        <v>-4.393884318</v>
      </c>
      <c r="G683" s="48">
        <f>Tarifa!$B$11</f>
        <v>0.6813</v>
      </c>
      <c r="H683" s="49">
        <f t="shared" si="2"/>
        <v>0</v>
      </c>
      <c r="I683" s="50" t="str">
        <f>Tarifa!$C$11</f>
        <v>Fora Ponta</v>
      </c>
      <c r="J683" s="18">
        <f>IF(I683="Ponta",Cadastro_Cargas!$F$16,0)</f>
        <v>0</v>
      </c>
      <c r="K683" s="18">
        <f t="shared" si="3"/>
        <v>0</v>
      </c>
    </row>
    <row r="684" ht="15.0" customHeight="1">
      <c r="A684" s="35" t="s">
        <v>128</v>
      </c>
      <c r="B684" s="45">
        <v>45686.4166666667</v>
      </c>
      <c r="C684" s="35" t="s">
        <v>142</v>
      </c>
      <c r="D684" s="46">
        <f>SUM(Cargas!$F$9550:$F$9556)</f>
        <v>2.30466</v>
      </c>
      <c r="E684" s="47">
        <f>Geracao!F2730+Geracao!F2731</f>
        <v>7.657155455</v>
      </c>
      <c r="F684" s="46">
        <f t="shared" si="1"/>
        <v>-5.352495455</v>
      </c>
      <c r="G684" s="48">
        <f>Tarifa!$B$12</f>
        <v>0.6813</v>
      </c>
      <c r="H684" s="49">
        <f t="shared" si="2"/>
        <v>0</v>
      </c>
      <c r="I684" s="50" t="str">
        <f>Tarifa!$C$12</f>
        <v>Fora Ponta</v>
      </c>
      <c r="J684" s="18">
        <f>IF(I684="Ponta",Cadastro_Cargas!$F$16,0)</f>
        <v>0</v>
      </c>
      <c r="K684" s="18">
        <f t="shared" si="3"/>
        <v>0</v>
      </c>
    </row>
    <row r="685" ht="15.0" customHeight="1">
      <c r="A685" s="35" t="s">
        <v>128</v>
      </c>
      <c r="B685" s="45">
        <v>45686.4583333333</v>
      </c>
      <c r="C685" s="35" t="s">
        <v>143</v>
      </c>
      <c r="D685" s="46">
        <f>SUM(Cargas!$F$9564:$F$9570)</f>
        <v>2.37366</v>
      </c>
      <c r="E685" s="47">
        <f>Geracao!F2734+Geracao!F2735</f>
        <v>8.606188182</v>
      </c>
      <c r="F685" s="46">
        <f t="shared" si="1"/>
        <v>-6.232528182</v>
      </c>
      <c r="G685" s="48">
        <f>Tarifa!$B$13</f>
        <v>0.6813</v>
      </c>
      <c r="H685" s="49">
        <f t="shared" si="2"/>
        <v>0</v>
      </c>
      <c r="I685" s="50" t="str">
        <f>Tarifa!$C$13</f>
        <v>Fora Ponta</v>
      </c>
      <c r="J685" s="18">
        <f>IF(I685="Ponta",Cadastro_Cargas!$F$16,0)</f>
        <v>0</v>
      </c>
      <c r="K685" s="18">
        <f t="shared" si="3"/>
        <v>0</v>
      </c>
    </row>
    <row r="686" ht="15.0" customHeight="1">
      <c r="A686" s="35" t="s">
        <v>128</v>
      </c>
      <c r="B686" s="45">
        <v>45686.5</v>
      </c>
      <c r="C686" s="35" t="s">
        <v>144</v>
      </c>
      <c r="D686" s="46">
        <f>SUM(Cargas!$F$9578:$F$9584)</f>
        <v>2.546</v>
      </c>
      <c r="E686" s="47">
        <f>Geracao!F2738+Geracao!F2739</f>
        <v>8.416058636</v>
      </c>
      <c r="F686" s="46">
        <f t="shared" si="1"/>
        <v>-5.870058636</v>
      </c>
      <c r="G686" s="48">
        <f>Tarifa!$B$14</f>
        <v>0.6813</v>
      </c>
      <c r="H686" s="49">
        <f t="shared" si="2"/>
        <v>0</v>
      </c>
      <c r="I686" s="50" t="str">
        <f>Tarifa!$C$14</f>
        <v>Fora Ponta</v>
      </c>
      <c r="J686" s="18">
        <f>IF(I686="Ponta",Cadastro_Cargas!$F$16,0)</f>
        <v>0</v>
      </c>
      <c r="K686" s="18">
        <f t="shared" si="3"/>
        <v>0</v>
      </c>
    </row>
    <row r="687" ht="15.0" customHeight="1">
      <c r="A687" s="35" t="s">
        <v>128</v>
      </c>
      <c r="B687" s="45">
        <v>45686.5416666667</v>
      </c>
      <c r="C687" s="35" t="s">
        <v>145</v>
      </c>
      <c r="D687" s="46">
        <f>SUM(Cargas!$F$9592:$F$9598)</f>
        <v>2.57</v>
      </c>
      <c r="E687" s="47">
        <f>Geracao!F2742+Geracao!F2743</f>
        <v>8.991292273</v>
      </c>
      <c r="F687" s="46">
        <f t="shared" si="1"/>
        <v>-6.421292273</v>
      </c>
      <c r="G687" s="48">
        <f>Tarifa!$B$15</f>
        <v>0.6813</v>
      </c>
      <c r="H687" s="49">
        <f t="shared" si="2"/>
        <v>0</v>
      </c>
      <c r="I687" s="50" t="str">
        <f>Tarifa!$C$15</f>
        <v>Fora Ponta</v>
      </c>
      <c r="J687" s="18">
        <f>IF(I687="Ponta",Cadastro_Cargas!$F$16,0)</f>
        <v>0</v>
      </c>
      <c r="K687" s="18">
        <f t="shared" si="3"/>
        <v>0</v>
      </c>
    </row>
    <row r="688" ht="15.0" customHeight="1">
      <c r="A688" s="35" t="s">
        <v>128</v>
      </c>
      <c r="B688" s="45">
        <v>45686.5833333333</v>
      </c>
      <c r="C688" s="35" t="s">
        <v>146</v>
      </c>
      <c r="D688" s="46">
        <f>SUM(Cargas!$F$9606:$F$9612)</f>
        <v>2.562</v>
      </c>
      <c r="E688" s="47">
        <f>Geracao!F2746+Geracao!F2747</f>
        <v>7.962096818</v>
      </c>
      <c r="F688" s="46">
        <f t="shared" si="1"/>
        <v>-5.400096818</v>
      </c>
      <c r="G688" s="48">
        <f>Tarifa!$B$16</f>
        <v>0.6813</v>
      </c>
      <c r="H688" s="49">
        <f t="shared" si="2"/>
        <v>0</v>
      </c>
      <c r="I688" s="50" t="str">
        <f>Tarifa!$C$16</f>
        <v>Fora Ponta</v>
      </c>
      <c r="J688" s="18">
        <f>IF(I688="Ponta",Cadastro_Cargas!$F$16,0)</f>
        <v>0</v>
      </c>
      <c r="K688" s="18">
        <f t="shared" si="3"/>
        <v>0</v>
      </c>
    </row>
    <row r="689" ht="15.0" customHeight="1">
      <c r="A689" s="35" t="s">
        <v>128</v>
      </c>
      <c r="B689" s="45">
        <v>45686.625</v>
      </c>
      <c r="C689" s="35" t="s">
        <v>147</v>
      </c>
      <c r="D689" s="46">
        <f>SUM(Cargas!$F$9620:$F$9626)</f>
        <v>2.572</v>
      </c>
      <c r="E689" s="47">
        <f>Geracao!F2750+Geracao!F2751</f>
        <v>7.078765227</v>
      </c>
      <c r="F689" s="46">
        <f t="shared" si="1"/>
        <v>-4.506765227</v>
      </c>
      <c r="G689" s="48">
        <f>Tarifa!$B$17</f>
        <v>0.6813</v>
      </c>
      <c r="H689" s="49">
        <f t="shared" si="2"/>
        <v>0</v>
      </c>
      <c r="I689" s="50" t="str">
        <f>Tarifa!$C$17</f>
        <v>Fora Ponta</v>
      </c>
      <c r="J689" s="18">
        <f>IF(I689="Ponta",Cadastro_Cargas!$F$16,0)</f>
        <v>0</v>
      </c>
      <c r="K689" s="18">
        <f t="shared" si="3"/>
        <v>0</v>
      </c>
    </row>
    <row r="690" ht="15.0" customHeight="1">
      <c r="A690" s="35" t="s">
        <v>128</v>
      </c>
      <c r="B690" s="45">
        <v>45686.6666666667</v>
      </c>
      <c r="C690" s="35" t="s">
        <v>148</v>
      </c>
      <c r="D690" s="46">
        <f>SUM(Cargas!$F$9634:$F$9640)</f>
        <v>2.37296</v>
      </c>
      <c r="E690" s="47">
        <f>Geracao!F2754+Geracao!F2755</f>
        <v>4.004906364</v>
      </c>
      <c r="F690" s="46">
        <f t="shared" si="1"/>
        <v>-1.631946364</v>
      </c>
      <c r="G690" s="48">
        <f>Tarifa!$B$18</f>
        <v>0.6813</v>
      </c>
      <c r="H690" s="49">
        <f t="shared" si="2"/>
        <v>0</v>
      </c>
      <c r="I690" s="50" t="str">
        <f>Tarifa!$C$18</f>
        <v>Fora Ponta</v>
      </c>
      <c r="J690" s="18">
        <f>IF(I690="Ponta",Cadastro_Cargas!$F$16,0)</f>
        <v>0</v>
      </c>
      <c r="K690" s="18">
        <f t="shared" si="3"/>
        <v>0</v>
      </c>
    </row>
    <row r="691" ht="15.0" customHeight="1">
      <c r="A691" s="35" t="s">
        <v>128</v>
      </c>
      <c r="B691" s="45">
        <v>45686.7083333333</v>
      </c>
      <c r="C691" s="35" t="s">
        <v>149</v>
      </c>
      <c r="D691" s="46">
        <f>SUM(Cargas!$F$9648:$F$9654)</f>
        <v>1.1678</v>
      </c>
      <c r="E691" s="47">
        <f>Geracao!F2758+Geracao!F2759</f>
        <v>4.258241136</v>
      </c>
      <c r="F691" s="46">
        <f t="shared" si="1"/>
        <v>-3.090441136</v>
      </c>
      <c r="G691" s="48">
        <f>Tarifa!$B$19</f>
        <v>0.6813</v>
      </c>
      <c r="H691" s="49">
        <f t="shared" si="2"/>
        <v>0</v>
      </c>
      <c r="I691" s="50" t="str">
        <f>Tarifa!$C$19</f>
        <v>Fora Ponta</v>
      </c>
      <c r="J691" s="18">
        <f>IF(I691="Ponta",Cadastro_Cargas!$F$16,0)</f>
        <v>0</v>
      </c>
      <c r="K691" s="18">
        <f t="shared" si="3"/>
        <v>0</v>
      </c>
    </row>
    <row r="692" ht="15.0" customHeight="1">
      <c r="A692" s="51" t="s">
        <v>128</v>
      </c>
      <c r="B692" s="52">
        <v>45686.75</v>
      </c>
      <c r="C692" s="51" t="s">
        <v>150</v>
      </c>
      <c r="D692" s="53">
        <f>SUM(Cargas!$F$9662:$F$9668)</f>
        <v>1.334</v>
      </c>
      <c r="E692" s="54">
        <f>Geracao!F2762+Geracao!F2763</f>
        <v>1.038885455</v>
      </c>
      <c r="F692" s="53">
        <f t="shared" si="1"/>
        <v>0.2951145455</v>
      </c>
      <c r="G692" s="55">
        <f>Tarifa!$B$20</f>
        <v>1.1039</v>
      </c>
      <c r="H692" s="56">
        <f t="shared" si="2"/>
        <v>0</v>
      </c>
      <c r="I692" s="57" t="str">
        <f>Tarifa!$C$20</f>
        <v>Ponta</v>
      </c>
      <c r="J692" s="58">
        <f>IF(I692="Ponta",Cadastro_Cargas!$F$16,0)</f>
        <v>0.875</v>
      </c>
      <c r="K692" s="18">
        <f t="shared" si="3"/>
        <v>0</v>
      </c>
    </row>
    <row r="693" ht="15.0" customHeight="1">
      <c r="A693" s="51" t="s">
        <v>128</v>
      </c>
      <c r="B693" s="52">
        <v>45686.7916666667</v>
      </c>
      <c r="C693" s="51" t="s">
        <v>152</v>
      </c>
      <c r="D693" s="53">
        <f>SUM(Cargas!$F$9676:$F$9682)</f>
        <v>1.336</v>
      </c>
      <c r="E693" s="54">
        <f>Geracao!F2766+Geracao!F2767</f>
        <v>0.9811125</v>
      </c>
      <c r="F693" s="53">
        <f t="shared" si="1"/>
        <v>0.3548875</v>
      </c>
      <c r="G693" s="55">
        <f>Tarifa!$B$21</f>
        <v>1.1039</v>
      </c>
      <c r="H693" s="56">
        <f t="shared" si="2"/>
        <v>0</v>
      </c>
      <c r="I693" s="57" t="str">
        <f>Tarifa!$C$21</f>
        <v>Ponta</v>
      </c>
      <c r="J693" s="58">
        <f>IF(I693="Ponta",Cadastro_Cargas!$F$16,0)</f>
        <v>0.875</v>
      </c>
      <c r="K693" s="18">
        <f t="shared" si="3"/>
        <v>0</v>
      </c>
    </row>
    <row r="694" ht="15.0" customHeight="1">
      <c r="A694" s="51" t="s">
        <v>128</v>
      </c>
      <c r="B694" s="52">
        <v>45686.8333333333</v>
      </c>
      <c r="C694" s="51" t="s">
        <v>153</v>
      </c>
      <c r="D694" s="53">
        <f>SUM(Cargas!$F$9690:$F$9696)</f>
        <v>5.29484</v>
      </c>
      <c r="E694" s="54">
        <f>Geracao!F2770+Geracao!F2771</f>
        <v>0.75582</v>
      </c>
      <c r="F694" s="53">
        <f t="shared" si="1"/>
        <v>4.53902</v>
      </c>
      <c r="G694" s="55">
        <f>Tarifa!$B$22</f>
        <v>1.1039</v>
      </c>
      <c r="H694" s="56">
        <f t="shared" si="2"/>
        <v>4.044711678</v>
      </c>
      <c r="I694" s="57" t="str">
        <f>Tarifa!$C$22</f>
        <v>Ponta</v>
      </c>
      <c r="J694" s="58">
        <f>IF(I694="Ponta",Cadastro_Cargas!$F$16,0)</f>
        <v>0.875</v>
      </c>
      <c r="K694" s="18">
        <f t="shared" si="3"/>
        <v>3.66402</v>
      </c>
    </row>
    <row r="695" ht="15.0" customHeight="1">
      <c r="A695" s="35" t="s">
        <v>128</v>
      </c>
      <c r="B695" s="45">
        <v>45686.875</v>
      </c>
      <c r="C695" s="35" t="s">
        <v>154</v>
      </c>
      <c r="D695" s="46">
        <f>SUM(Cargas!$F$9704:$F$9710)</f>
        <v>5.27792</v>
      </c>
      <c r="E695" s="47">
        <f>Geracao!F2774+Geracao!F2775</f>
        <v>0.964155</v>
      </c>
      <c r="F695" s="46">
        <f t="shared" si="1"/>
        <v>4.313765</v>
      </c>
      <c r="G695" s="48">
        <f>Tarifa!$B$23</f>
        <v>0.6813</v>
      </c>
      <c r="H695" s="49">
        <f t="shared" si="2"/>
        <v>2.938968095</v>
      </c>
      <c r="I695" s="50" t="str">
        <f>Tarifa!$C$23</f>
        <v>Fora Ponta</v>
      </c>
      <c r="J695" s="18">
        <f>IF(I695="Ponta",Cadastro_Cargas!$F$16,0)</f>
        <v>0</v>
      </c>
      <c r="K695" s="18">
        <f t="shared" si="3"/>
        <v>4.313765</v>
      </c>
    </row>
    <row r="696" ht="15.0" customHeight="1">
      <c r="A696" s="35" t="s">
        <v>128</v>
      </c>
      <c r="B696" s="45">
        <v>45686.9166666667</v>
      </c>
      <c r="C696" s="35" t="s">
        <v>155</v>
      </c>
      <c r="D696" s="46">
        <f>SUM(Cargas!$F$9718:$F$9724)</f>
        <v>5.2637</v>
      </c>
      <c r="E696" s="47">
        <f>Geracao!F2778+Geracao!F2779</f>
        <v>0.9326625</v>
      </c>
      <c r="F696" s="46">
        <f t="shared" si="1"/>
        <v>4.3310375</v>
      </c>
      <c r="G696" s="48">
        <f>Tarifa!$B$24</f>
        <v>0.6813</v>
      </c>
      <c r="H696" s="49">
        <f t="shared" si="2"/>
        <v>2.950735849</v>
      </c>
      <c r="I696" s="50" t="str">
        <f>Tarifa!$C$24</f>
        <v>Fora Ponta</v>
      </c>
      <c r="J696" s="18">
        <f>IF(I696="Ponta",Cadastro_Cargas!$F$16,0)</f>
        <v>0</v>
      </c>
      <c r="K696" s="18">
        <f t="shared" si="3"/>
        <v>4.3310375</v>
      </c>
    </row>
    <row r="697" ht="15.0" customHeight="1">
      <c r="A697" s="35" t="s">
        <v>128</v>
      </c>
      <c r="B697" s="45">
        <v>45686.9583333333</v>
      </c>
      <c r="C697" s="35" t="s">
        <v>156</v>
      </c>
      <c r="D697" s="46">
        <f>SUM(Cargas!$F$9732:$F$9738)</f>
        <v>5.22038</v>
      </c>
      <c r="E697" s="47">
        <f>Geracao!F2782+Geracao!F2783</f>
        <v>0.809115</v>
      </c>
      <c r="F697" s="46">
        <f t="shared" si="1"/>
        <v>4.411265</v>
      </c>
      <c r="G697" s="48">
        <f>Tarifa!$B$25</f>
        <v>0.6813</v>
      </c>
      <c r="H697" s="49">
        <f t="shared" si="2"/>
        <v>3.005394845</v>
      </c>
      <c r="I697" s="50" t="str">
        <f>Tarifa!$C$25</f>
        <v>Fora Ponta</v>
      </c>
      <c r="J697" s="18">
        <f>IF(I697="Ponta",Cadastro_Cargas!$F$16,0)</f>
        <v>0</v>
      </c>
      <c r="K697" s="18">
        <f t="shared" si="3"/>
        <v>4.411265</v>
      </c>
    </row>
    <row r="698" ht="15.0" customHeight="1">
      <c r="A698" s="35" t="s">
        <v>128</v>
      </c>
      <c r="B698" s="45">
        <v>45687.0</v>
      </c>
      <c r="C698" s="35" t="s">
        <v>131</v>
      </c>
      <c r="D698" s="46">
        <f>SUM(Cargas!$F$9746:$F$9752)</f>
        <v>5.29436</v>
      </c>
      <c r="E698" s="47">
        <f>Geracao!F2786+Geracao!F2787</f>
        <v>0.8163825</v>
      </c>
      <c r="F698" s="46">
        <f t="shared" si="1"/>
        <v>4.4779775</v>
      </c>
      <c r="G698" s="48">
        <f>Tarifa!$B$2</f>
        <v>0.6813</v>
      </c>
      <c r="H698" s="49">
        <f t="shared" si="2"/>
        <v>3.050846071</v>
      </c>
      <c r="I698" s="50" t="str">
        <f>Tarifa!$C$2</f>
        <v>Fora Ponta</v>
      </c>
      <c r="J698" s="18">
        <f>IF(I698="Ponta",Cadastro_Cargas!$F$16,0)</f>
        <v>0</v>
      </c>
      <c r="K698" s="18">
        <f t="shared" si="3"/>
        <v>4.4779775</v>
      </c>
    </row>
    <row r="699" ht="15.0" customHeight="1">
      <c r="A699" s="35" t="s">
        <v>128</v>
      </c>
      <c r="B699" s="45">
        <v>45687.0416666667</v>
      </c>
      <c r="C699" s="35" t="s">
        <v>133</v>
      </c>
      <c r="D699" s="46">
        <f>SUM(Cargas!$F$9760:$F$9766)</f>
        <v>5.20376</v>
      </c>
      <c r="E699" s="47">
        <f>Geracao!F2790+Geracao!F2791</f>
        <v>0.8260725</v>
      </c>
      <c r="F699" s="46">
        <f t="shared" si="1"/>
        <v>4.3776875</v>
      </c>
      <c r="G699" s="48">
        <f>Tarifa!$B$3</f>
        <v>0.6813</v>
      </c>
      <c r="H699" s="49">
        <f t="shared" si="2"/>
        <v>2.982518494</v>
      </c>
      <c r="I699" s="50" t="str">
        <f>Tarifa!$C$3</f>
        <v>Fora Ponta</v>
      </c>
      <c r="J699" s="18">
        <f>IF(I699="Ponta",Cadastro_Cargas!$F$16,0)</f>
        <v>0</v>
      </c>
      <c r="K699" s="18">
        <f t="shared" si="3"/>
        <v>4.3776875</v>
      </c>
    </row>
    <row r="700" ht="15.0" customHeight="1">
      <c r="A700" s="35" t="s">
        <v>128</v>
      </c>
      <c r="B700" s="45">
        <v>45687.0833333333</v>
      </c>
      <c r="C700" s="35" t="s">
        <v>134</v>
      </c>
      <c r="D700" s="46">
        <f>SUM(Cargas!$F$9774:$F$9780)</f>
        <v>5.256</v>
      </c>
      <c r="E700" s="47">
        <f>Geracao!F2794+Geracao!F2795</f>
        <v>1.04652</v>
      </c>
      <c r="F700" s="46">
        <f t="shared" si="1"/>
        <v>4.20948</v>
      </c>
      <c r="G700" s="48">
        <f>Tarifa!$B$4</f>
        <v>0.6813</v>
      </c>
      <c r="H700" s="49">
        <f t="shared" si="2"/>
        <v>2.867918724</v>
      </c>
      <c r="I700" s="50" t="str">
        <f>Tarifa!$C$4</f>
        <v>Fora Ponta</v>
      </c>
      <c r="J700" s="18">
        <f>IF(I700="Ponta",Cadastro_Cargas!$F$16,0)</f>
        <v>0</v>
      </c>
      <c r="K700" s="18">
        <f t="shared" si="3"/>
        <v>4.20948</v>
      </c>
    </row>
    <row r="701" ht="15.0" customHeight="1">
      <c r="A701" s="35" t="s">
        <v>128</v>
      </c>
      <c r="B701" s="45">
        <v>45687.125</v>
      </c>
      <c r="C701" s="35" t="s">
        <v>135</v>
      </c>
      <c r="D701" s="46">
        <f>SUM(Cargas!$F$9788:$F$9794)</f>
        <v>4.70422</v>
      </c>
      <c r="E701" s="47">
        <f>Geracao!F2798+Geracao!F2799</f>
        <v>1.0973925</v>
      </c>
      <c r="F701" s="46">
        <f t="shared" si="1"/>
        <v>3.6068275</v>
      </c>
      <c r="G701" s="48">
        <f>Tarifa!$B$5</f>
        <v>0.6813</v>
      </c>
      <c r="H701" s="49">
        <f t="shared" si="2"/>
        <v>2.457331576</v>
      </c>
      <c r="I701" s="50" t="str">
        <f>Tarifa!$C$5</f>
        <v>Fora Ponta</v>
      </c>
      <c r="J701" s="18">
        <f>IF(I701="Ponta",Cadastro_Cargas!$F$16,0)</f>
        <v>0</v>
      </c>
      <c r="K701" s="18">
        <f t="shared" si="3"/>
        <v>3.6068275</v>
      </c>
    </row>
    <row r="702" ht="15.0" customHeight="1">
      <c r="A702" s="35" t="s">
        <v>128</v>
      </c>
      <c r="B702" s="45">
        <v>45687.1666666667</v>
      </c>
      <c r="C702" s="35" t="s">
        <v>136</v>
      </c>
      <c r="D702" s="46">
        <f>SUM(Cargas!$F$9802:$F$9808)</f>
        <v>5.22978</v>
      </c>
      <c r="E702" s="47">
        <f>Geracao!F2802+Geracao!F2803</f>
        <v>0.809115</v>
      </c>
      <c r="F702" s="46">
        <f t="shared" si="1"/>
        <v>4.420665</v>
      </c>
      <c r="G702" s="48">
        <f>Tarifa!$B$6</f>
        <v>0.6813</v>
      </c>
      <c r="H702" s="49">
        <f t="shared" si="2"/>
        <v>3.011799065</v>
      </c>
      <c r="I702" s="50" t="str">
        <f>Tarifa!$C$6</f>
        <v>Fora Ponta</v>
      </c>
      <c r="J702" s="18">
        <f>IF(I702="Ponta",Cadastro_Cargas!$F$16,0)</f>
        <v>0</v>
      </c>
      <c r="K702" s="18">
        <f t="shared" si="3"/>
        <v>4.420665</v>
      </c>
    </row>
    <row r="703" ht="15.0" customHeight="1">
      <c r="A703" s="35" t="s">
        <v>128</v>
      </c>
      <c r="B703" s="45">
        <v>45687.2083333333</v>
      </c>
      <c r="C703" s="35" t="s">
        <v>137</v>
      </c>
      <c r="D703" s="46">
        <f>SUM(Cargas!$F$9816:$F$9822)</f>
        <v>1.2854</v>
      </c>
      <c r="E703" s="47">
        <f>Geracao!F2806+Geracao!F2807</f>
        <v>0.8406075</v>
      </c>
      <c r="F703" s="46">
        <f t="shared" si="1"/>
        <v>0.4447925</v>
      </c>
      <c r="G703" s="48">
        <f>Tarifa!$B$7</f>
        <v>0.6813</v>
      </c>
      <c r="H703" s="49">
        <f t="shared" si="2"/>
        <v>0.3030371303</v>
      </c>
      <c r="I703" s="50" t="str">
        <f>Tarifa!$C$7</f>
        <v>Fora Ponta</v>
      </c>
      <c r="J703" s="18">
        <f>IF(I703="Ponta",Cadastro_Cargas!$F$16,0)</f>
        <v>0</v>
      </c>
      <c r="K703" s="18">
        <f t="shared" si="3"/>
        <v>0.4447925</v>
      </c>
    </row>
    <row r="704" ht="15.0" customHeight="1">
      <c r="A704" s="35" t="s">
        <v>128</v>
      </c>
      <c r="B704" s="45">
        <v>45687.25</v>
      </c>
      <c r="C704" s="35" t="s">
        <v>138</v>
      </c>
      <c r="D704" s="46">
        <f>SUM(Cargas!$F$9830:$F$9836)</f>
        <v>1.2128</v>
      </c>
      <c r="E704" s="47">
        <f>Geracao!F2810+Geracao!F2811</f>
        <v>2.417067727</v>
      </c>
      <c r="F704" s="46">
        <f t="shared" si="1"/>
        <v>-1.204267727</v>
      </c>
      <c r="G704" s="48">
        <f>Tarifa!$B$8</f>
        <v>0.6813</v>
      </c>
      <c r="H704" s="49">
        <f t="shared" si="2"/>
        <v>0</v>
      </c>
      <c r="I704" s="50" t="str">
        <f>Tarifa!$C$8</f>
        <v>Fora Ponta</v>
      </c>
      <c r="J704" s="18">
        <f>IF(I704="Ponta",Cadastro_Cargas!$F$16,0)</f>
        <v>0</v>
      </c>
      <c r="K704" s="18">
        <f t="shared" si="3"/>
        <v>0</v>
      </c>
    </row>
    <row r="705" ht="15.0" customHeight="1">
      <c r="A705" s="35" t="s">
        <v>128</v>
      </c>
      <c r="B705" s="45">
        <v>45687.2916666667</v>
      </c>
      <c r="C705" s="35" t="s">
        <v>139</v>
      </c>
      <c r="D705" s="46">
        <f>SUM(Cargas!$F$9844:$F$9850)</f>
        <v>1.154</v>
      </c>
      <c r="E705" s="47">
        <f>Geracao!F2814+Geracao!F2815</f>
        <v>1.604429091</v>
      </c>
      <c r="F705" s="46">
        <f t="shared" si="1"/>
        <v>-0.4504290909</v>
      </c>
      <c r="G705" s="48">
        <f>Tarifa!$B$9</f>
        <v>0.6813</v>
      </c>
      <c r="H705" s="49">
        <f t="shared" si="2"/>
        <v>0</v>
      </c>
      <c r="I705" s="50" t="str">
        <f>Tarifa!$C$9</f>
        <v>Fora Ponta</v>
      </c>
      <c r="J705" s="18">
        <f>IF(I705="Ponta",Cadastro_Cargas!$F$16,0)</f>
        <v>0</v>
      </c>
      <c r="K705" s="18">
        <f t="shared" si="3"/>
        <v>0</v>
      </c>
    </row>
    <row r="706" ht="15.0" customHeight="1">
      <c r="A706" s="35" t="s">
        <v>128</v>
      </c>
      <c r="B706" s="45">
        <v>45687.3333333333</v>
      </c>
      <c r="C706" s="35" t="s">
        <v>140</v>
      </c>
      <c r="D706" s="46">
        <f>SUM(Cargas!$F$9858:$F$9864)</f>
        <v>1.4906</v>
      </c>
      <c r="E706" s="47">
        <f>Geracao!F2818+Geracao!F2819</f>
        <v>1.545995455</v>
      </c>
      <c r="F706" s="46">
        <f t="shared" si="1"/>
        <v>-0.05539545455</v>
      </c>
      <c r="G706" s="48">
        <f>Tarifa!$B$10</f>
        <v>0.6813</v>
      </c>
      <c r="H706" s="49">
        <f t="shared" si="2"/>
        <v>0</v>
      </c>
      <c r="I706" s="50" t="str">
        <f>Tarifa!$C$10</f>
        <v>Fora Ponta</v>
      </c>
      <c r="J706" s="18">
        <f>IF(I706="Ponta",Cadastro_Cargas!$F$16,0)</f>
        <v>0</v>
      </c>
      <c r="K706" s="18">
        <f t="shared" si="3"/>
        <v>0</v>
      </c>
    </row>
    <row r="707" ht="15.0" customHeight="1">
      <c r="A707" s="35" t="s">
        <v>128</v>
      </c>
      <c r="B707" s="45">
        <v>45687.375</v>
      </c>
      <c r="C707" s="35" t="s">
        <v>141</v>
      </c>
      <c r="D707" s="46">
        <f>SUM(Cargas!$F$9872:$F$9878)</f>
        <v>2.20124</v>
      </c>
      <c r="E707" s="47">
        <f>Geracao!F2822+Geracao!F2823</f>
        <v>7.028626818</v>
      </c>
      <c r="F707" s="46">
        <f t="shared" si="1"/>
        <v>-4.827386818</v>
      </c>
      <c r="G707" s="48">
        <f>Tarifa!$B$11</f>
        <v>0.6813</v>
      </c>
      <c r="H707" s="49">
        <f t="shared" si="2"/>
        <v>0</v>
      </c>
      <c r="I707" s="50" t="str">
        <f>Tarifa!$C$11</f>
        <v>Fora Ponta</v>
      </c>
      <c r="J707" s="18">
        <f>IF(I707="Ponta",Cadastro_Cargas!$F$16,0)</f>
        <v>0</v>
      </c>
      <c r="K707" s="18">
        <f t="shared" si="3"/>
        <v>0</v>
      </c>
    </row>
    <row r="708" ht="15.0" customHeight="1">
      <c r="A708" s="35" t="s">
        <v>128</v>
      </c>
      <c r="B708" s="45">
        <v>45687.4166666667</v>
      </c>
      <c r="C708" s="35" t="s">
        <v>142</v>
      </c>
      <c r="D708" s="46">
        <f>SUM(Cargas!$F$9886:$F$9892)</f>
        <v>2.22562</v>
      </c>
      <c r="E708" s="47">
        <f>Geracao!F2826+Geracao!F2827</f>
        <v>3.978699318</v>
      </c>
      <c r="F708" s="46">
        <f t="shared" si="1"/>
        <v>-1.753079318</v>
      </c>
      <c r="G708" s="48">
        <f>Tarifa!$B$12</f>
        <v>0.6813</v>
      </c>
      <c r="H708" s="49">
        <f t="shared" si="2"/>
        <v>0</v>
      </c>
      <c r="I708" s="50" t="str">
        <f>Tarifa!$C$12</f>
        <v>Fora Ponta</v>
      </c>
      <c r="J708" s="18">
        <f>IF(I708="Ponta",Cadastro_Cargas!$F$16,0)</f>
        <v>0</v>
      </c>
      <c r="K708" s="18">
        <f t="shared" si="3"/>
        <v>0</v>
      </c>
    </row>
    <row r="709" ht="15.0" customHeight="1">
      <c r="A709" s="35" t="s">
        <v>128</v>
      </c>
      <c r="B709" s="45">
        <v>45687.4583333333</v>
      </c>
      <c r="C709" s="35" t="s">
        <v>143</v>
      </c>
      <c r="D709" s="46">
        <f>SUM(Cargas!$F$9900:$F$9906)</f>
        <v>2.574</v>
      </c>
      <c r="E709" s="47">
        <f>Geracao!F2830+Geracao!F2831</f>
        <v>8.976316818</v>
      </c>
      <c r="F709" s="46">
        <f t="shared" si="1"/>
        <v>-6.402316818</v>
      </c>
      <c r="G709" s="48">
        <f>Tarifa!$B$13</f>
        <v>0.6813</v>
      </c>
      <c r="H709" s="49">
        <f t="shared" si="2"/>
        <v>0</v>
      </c>
      <c r="I709" s="50" t="str">
        <f>Tarifa!$C$13</f>
        <v>Fora Ponta</v>
      </c>
      <c r="J709" s="18">
        <f>IF(I709="Ponta",Cadastro_Cargas!$F$16,0)</f>
        <v>0</v>
      </c>
      <c r="K709" s="18">
        <f t="shared" si="3"/>
        <v>0</v>
      </c>
    </row>
    <row r="710" ht="15.0" customHeight="1">
      <c r="A710" s="35" t="s">
        <v>128</v>
      </c>
      <c r="B710" s="45">
        <v>45687.5</v>
      </c>
      <c r="C710" s="35" t="s">
        <v>144</v>
      </c>
      <c r="D710" s="46">
        <f>SUM(Cargas!$F$9914:$F$9920)</f>
        <v>2.558</v>
      </c>
      <c r="E710" s="47">
        <f>Geracao!F2834+Geracao!F2835</f>
        <v>8.332886136</v>
      </c>
      <c r="F710" s="46">
        <f t="shared" si="1"/>
        <v>-5.774886136</v>
      </c>
      <c r="G710" s="48">
        <f>Tarifa!$B$14</f>
        <v>0.6813</v>
      </c>
      <c r="H710" s="49">
        <f t="shared" si="2"/>
        <v>0</v>
      </c>
      <c r="I710" s="50" t="str">
        <f>Tarifa!$C$14</f>
        <v>Fora Ponta</v>
      </c>
      <c r="J710" s="18">
        <f>IF(I710="Ponta",Cadastro_Cargas!$F$16,0)</f>
        <v>0</v>
      </c>
      <c r="K710" s="18">
        <f t="shared" si="3"/>
        <v>0</v>
      </c>
    </row>
    <row r="711" ht="15.0" customHeight="1">
      <c r="A711" s="35" t="s">
        <v>128</v>
      </c>
      <c r="B711" s="45">
        <v>45687.5416666667</v>
      </c>
      <c r="C711" s="35" t="s">
        <v>145</v>
      </c>
      <c r="D711" s="46">
        <f>SUM(Cargas!$F$9928:$F$9934)</f>
        <v>2.3518</v>
      </c>
      <c r="E711" s="47">
        <f>Geracao!F2838+Geracao!F2839</f>
        <v>8.401817273</v>
      </c>
      <c r="F711" s="46">
        <f t="shared" si="1"/>
        <v>-6.050017273</v>
      </c>
      <c r="G711" s="48">
        <f>Tarifa!$B$15</f>
        <v>0.6813</v>
      </c>
      <c r="H711" s="49">
        <f t="shared" si="2"/>
        <v>0</v>
      </c>
      <c r="I711" s="50" t="str">
        <f>Tarifa!$C$15</f>
        <v>Fora Ponta</v>
      </c>
      <c r="J711" s="18">
        <f>IF(I711="Ponta",Cadastro_Cargas!$F$16,0)</f>
        <v>0</v>
      </c>
      <c r="K711" s="18">
        <f t="shared" si="3"/>
        <v>0</v>
      </c>
    </row>
    <row r="712" ht="15.0" customHeight="1">
      <c r="A712" s="35" t="s">
        <v>128</v>
      </c>
      <c r="B712" s="45">
        <v>45687.5833333333</v>
      </c>
      <c r="C712" s="35" t="s">
        <v>146</v>
      </c>
      <c r="D712" s="46">
        <f>SUM(Cargas!$F$9942:$F$9948)</f>
        <v>2.5014</v>
      </c>
      <c r="E712" s="47">
        <f>Geracao!F2842+Geracao!F2843</f>
        <v>5.263358409</v>
      </c>
      <c r="F712" s="46">
        <f t="shared" si="1"/>
        <v>-2.761958409</v>
      </c>
      <c r="G712" s="48">
        <f>Tarifa!$B$16</f>
        <v>0.6813</v>
      </c>
      <c r="H712" s="49">
        <f t="shared" si="2"/>
        <v>0</v>
      </c>
      <c r="I712" s="50" t="str">
        <f>Tarifa!$C$16</f>
        <v>Fora Ponta</v>
      </c>
      <c r="J712" s="18">
        <f>IF(I712="Ponta",Cadastro_Cargas!$F$16,0)</f>
        <v>0</v>
      </c>
      <c r="K712" s="18">
        <f t="shared" si="3"/>
        <v>0</v>
      </c>
    </row>
    <row r="713" ht="15.0" customHeight="1">
      <c r="A713" s="35" t="s">
        <v>128</v>
      </c>
      <c r="B713" s="45">
        <v>45687.625</v>
      </c>
      <c r="C713" s="35" t="s">
        <v>147</v>
      </c>
      <c r="D713" s="46">
        <f>SUM(Cargas!$F$9956:$F$9962)</f>
        <v>2.574</v>
      </c>
      <c r="E713" s="47">
        <f>Geracao!F2846+Geracao!F2847</f>
        <v>4.420475227</v>
      </c>
      <c r="F713" s="46">
        <f t="shared" si="1"/>
        <v>-1.846475227</v>
      </c>
      <c r="G713" s="48">
        <f>Tarifa!$B$17</f>
        <v>0.6813</v>
      </c>
      <c r="H713" s="49">
        <f t="shared" si="2"/>
        <v>0</v>
      </c>
      <c r="I713" s="50" t="str">
        <f>Tarifa!$C$17</f>
        <v>Fora Ponta</v>
      </c>
      <c r="J713" s="18">
        <f>IF(I713="Ponta",Cadastro_Cargas!$F$16,0)</f>
        <v>0</v>
      </c>
      <c r="K713" s="18">
        <f t="shared" si="3"/>
        <v>0</v>
      </c>
    </row>
    <row r="714" ht="15.0" customHeight="1">
      <c r="A714" s="35" t="s">
        <v>128</v>
      </c>
      <c r="B714" s="45">
        <v>45687.6666666667</v>
      </c>
      <c r="C714" s="35" t="s">
        <v>148</v>
      </c>
      <c r="D714" s="46">
        <f>SUM(Cargas!$F$9970:$F$9976)</f>
        <v>2.39296</v>
      </c>
      <c r="E714" s="47">
        <f>Geracao!F2850+Geracao!F2851</f>
        <v>5.4675825</v>
      </c>
      <c r="F714" s="46">
        <f t="shared" si="1"/>
        <v>-3.0746225</v>
      </c>
      <c r="G714" s="48">
        <f>Tarifa!$B$18</f>
        <v>0.6813</v>
      </c>
      <c r="H714" s="49">
        <f t="shared" si="2"/>
        <v>0</v>
      </c>
      <c r="I714" s="50" t="str">
        <f>Tarifa!$C$18</f>
        <v>Fora Ponta</v>
      </c>
      <c r="J714" s="18">
        <f>IF(I714="Ponta",Cadastro_Cargas!$F$16,0)</f>
        <v>0</v>
      </c>
      <c r="K714" s="18">
        <f t="shared" si="3"/>
        <v>0</v>
      </c>
    </row>
    <row r="715" ht="15.0" customHeight="1">
      <c r="A715" s="35" t="s">
        <v>128</v>
      </c>
      <c r="B715" s="45">
        <v>45687.7083333333</v>
      </c>
      <c r="C715" s="35" t="s">
        <v>149</v>
      </c>
      <c r="D715" s="46">
        <f>SUM(Cargas!$F$9984:$F$9990)</f>
        <v>1.1616</v>
      </c>
      <c r="E715" s="47">
        <f>Geracao!F2854+Geracao!F2855</f>
        <v>2.499506136</v>
      </c>
      <c r="F715" s="46">
        <f t="shared" si="1"/>
        <v>-1.337906136</v>
      </c>
      <c r="G715" s="48">
        <f>Tarifa!$B$19</f>
        <v>0.6813</v>
      </c>
      <c r="H715" s="49">
        <f t="shared" si="2"/>
        <v>0</v>
      </c>
      <c r="I715" s="50" t="str">
        <f>Tarifa!$C$19</f>
        <v>Fora Ponta</v>
      </c>
      <c r="J715" s="18">
        <f>IF(I715="Ponta",Cadastro_Cargas!$F$16,0)</f>
        <v>0</v>
      </c>
      <c r="K715" s="18">
        <f t="shared" si="3"/>
        <v>0</v>
      </c>
    </row>
    <row r="716" ht="15.0" customHeight="1">
      <c r="A716" s="51" t="s">
        <v>128</v>
      </c>
      <c r="B716" s="52">
        <v>45687.75</v>
      </c>
      <c r="C716" s="51" t="s">
        <v>150</v>
      </c>
      <c r="D716" s="53">
        <f>SUM(Cargas!$F$9998:$F$10004)</f>
        <v>1.326</v>
      </c>
      <c r="E716" s="54">
        <f>Geracao!F2858+Geracao!F2859</f>
        <v>1.129031818</v>
      </c>
      <c r="F716" s="53">
        <f t="shared" si="1"/>
        <v>0.1969681818</v>
      </c>
      <c r="G716" s="55">
        <f>Tarifa!$B$20</f>
        <v>1.1039</v>
      </c>
      <c r="H716" s="56">
        <f t="shared" si="2"/>
        <v>0</v>
      </c>
      <c r="I716" s="57" t="str">
        <f>Tarifa!$C$20</f>
        <v>Ponta</v>
      </c>
      <c r="J716" s="58">
        <f>IF(I716="Ponta",Cadastro_Cargas!$F$16,0)</f>
        <v>0.875</v>
      </c>
      <c r="K716" s="18">
        <f t="shared" si="3"/>
        <v>0</v>
      </c>
    </row>
    <row r="717" ht="15.0" customHeight="1">
      <c r="A717" s="51" t="s">
        <v>128</v>
      </c>
      <c r="B717" s="52">
        <v>45687.7916666667</v>
      </c>
      <c r="C717" s="51" t="s">
        <v>152</v>
      </c>
      <c r="D717" s="53">
        <f>SUM(Cargas!$F$10012:$F$10018)</f>
        <v>1.31</v>
      </c>
      <c r="E717" s="54">
        <f>Geracao!F2862+Geracao!F2863</f>
        <v>0.6225825</v>
      </c>
      <c r="F717" s="53">
        <f t="shared" si="1"/>
        <v>0.6874175</v>
      </c>
      <c r="G717" s="55">
        <f>Tarifa!$B$21</f>
        <v>1.1039</v>
      </c>
      <c r="H717" s="56">
        <f t="shared" si="2"/>
        <v>0</v>
      </c>
      <c r="I717" s="57" t="str">
        <f>Tarifa!$C$21</f>
        <v>Ponta</v>
      </c>
      <c r="J717" s="58">
        <f>IF(I717="Ponta",Cadastro_Cargas!$F$16,0)</f>
        <v>0.875</v>
      </c>
      <c r="K717" s="18">
        <f t="shared" si="3"/>
        <v>0</v>
      </c>
    </row>
    <row r="718" ht="15.0" customHeight="1">
      <c r="A718" s="51" t="s">
        <v>128</v>
      </c>
      <c r="B718" s="52">
        <v>45687.8333333333</v>
      </c>
      <c r="C718" s="51" t="s">
        <v>153</v>
      </c>
      <c r="D718" s="53">
        <f>SUM(Cargas!$F$10026:$F$10032)</f>
        <v>5.2803</v>
      </c>
      <c r="E718" s="54">
        <f>Geracao!F2866+Geracao!F2867</f>
        <v>0.731595</v>
      </c>
      <c r="F718" s="53">
        <f t="shared" si="1"/>
        <v>4.548705</v>
      </c>
      <c r="G718" s="55">
        <f>Tarifa!$B$22</f>
        <v>1.1039</v>
      </c>
      <c r="H718" s="56">
        <f t="shared" si="2"/>
        <v>4.05540295</v>
      </c>
      <c r="I718" s="57" t="str">
        <f>Tarifa!$C$22</f>
        <v>Ponta</v>
      </c>
      <c r="J718" s="58">
        <f>IF(I718="Ponta",Cadastro_Cargas!$F$16,0)</f>
        <v>0.875</v>
      </c>
      <c r="K718" s="18">
        <f t="shared" si="3"/>
        <v>3.673705</v>
      </c>
    </row>
    <row r="719" ht="15.0" customHeight="1">
      <c r="A719" s="35" t="s">
        <v>128</v>
      </c>
      <c r="B719" s="45">
        <v>45687.875</v>
      </c>
      <c r="C719" s="35" t="s">
        <v>154</v>
      </c>
      <c r="D719" s="46">
        <f>SUM(Cargas!$F$10040:$F$10046)</f>
        <v>4.90586</v>
      </c>
      <c r="E719" s="47">
        <f>Geracao!F2870+Geracao!F2871</f>
        <v>0.79458</v>
      </c>
      <c r="F719" s="46">
        <f t="shared" si="1"/>
        <v>4.11128</v>
      </c>
      <c r="G719" s="48">
        <f>Tarifa!$B$23</f>
        <v>0.6813</v>
      </c>
      <c r="H719" s="49">
        <f t="shared" si="2"/>
        <v>2.801015064</v>
      </c>
      <c r="I719" s="50" t="str">
        <f>Tarifa!$C$23</f>
        <v>Fora Ponta</v>
      </c>
      <c r="J719" s="18">
        <f>IF(I719="Ponta",Cadastro_Cargas!$F$16,0)</f>
        <v>0</v>
      </c>
      <c r="K719" s="18">
        <f t="shared" si="3"/>
        <v>4.11128</v>
      </c>
    </row>
    <row r="720" ht="15.0" customHeight="1">
      <c r="A720" s="35" t="s">
        <v>128</v>
      </c>
      <c r="B720" s="45">
        <v>45687.9166666667</v>
      </c>
      <c r="C720" s="35" t="s">
        <v>155</v>
      </c>
      <c r="D720" s="46">
        <f>SUM(Cargas!$F$10054:$F$10060)</f>
        <v>4.97874</v>
      </c>
      <c r="E720" s="47">
        <f>Geracao!F2874+Geracao!F2875</f>
        <v>0.780045</v>
      </c>
      <c r="F720" s="46">
        <f t="shared" si="1"/>
        <v>4.198695</v>
      </c>
      <c r="G720" s="48">
        <f>Tarifa!$B$24</f>
        <v>0.6813</v>
      </c>
      <c r="H720" s="49">
        <f t="shared" si="2"/>
        <v>2.860570904</v>
      </c>
      <c r="I720" s="50" t="str">
        <f>Tarifa!$C$24</f>
        <v>Fora Ponta</v>
      </c>
      <c r="J720" s="18">
        <f>IF(I720="Ponta",Cadastro_Cargas!$F$16,0)</f>
        <v>0</v>
      </c>
      <c r="K720" s="18">
        <f t="shared" si="3"/>
        <v>4.198695</v>
      </c>
    </row>
    <row r="721" ht="15.0" customHeight="1">
      <c r="A721" s="35" t="s">
        <v>128</v>
      </c>
      <c r="B721" s="45">
        <v>45687.9583333333</v>
      </c>
      <c r="C721" s="35" t="s">
        <v>156</v>
      </c>
      <c r="D721" s="46">
        <f>SUM(Cargas!$F$10068:$F$10074)</f>
        <v>4.67586</v>
      </c>
      <c r="E721" s="47">
        <f>Geracao!F2878+Geracao!F2879</f>
        <v>1.235475</v>
      </c>
      <c r="F721" s="46">
        <f t="shared" si="1"/>
        <v>3.440385</v>
      </c>
      <c r="G721" s="48">
        <f>Tarifa!$B$25</f>
        <v>0.6813</v>
      </c>
      <c r="H721" s="49">
        <f t="shared" si="2"/>
        <v>2.343934301</v>
      </c>
      <c r="I721" s="50" t="str">
        <f>Tarifa!$C$25</f>
        <v>Fora Ponta</v>
      </c>
      <c r="J721" s="18">
        <f>IF(I721="Ponta",Cadastro_Cargas!$F$16,0)</f>
        <v>0</v>
      </c>
      <c r="K721" s="18">
        <f t="shared" si="3"/>
        <v>3.440385</v>
      </c>
    </row>
    <row r="722" ht="15.0" customHeight="1">
      <c r="A722" s="35" t="s">
        <v>128</v>
      </c>
      <c r="B722" s="45">
        <v>45688.0</v>
      </c>
      <c r="C722" s="35" t="s">
        <v>131</v>
      </c>
      <c r="D722" s="46">
        <f>SUM(Cargas!$F$10082:$F$10088)</f>
        <v>4.7357</v>
      </c>
      <c r="E722" s="47">
        <f>Geracao!F2882+Geracao!F2883</f>
        <v>0.80427</v>
      </c>
      <c r="F722" s="46">
        <f t="shared" si="1"/>
        <v>3.93143</v>
      </c>
      <c r="G722" s="48">
        <f>Tarifa!$B$2</f>
        <v>0.6813</v>
      </c>
      <c r="H722" s="49">
        <f t="shared" si="2"/>
        <v>2.678483259</v>
      </c>
      <c r="I722" s="50" t="str">
        <f>Tarifa!$C$2</f>
        <v>Fora Ponta</v>
      </c>
      <c r="J722" s="18">
        <f>IF(I722="Ponta",Cadastro_Cargas!$F$16,0)</f>
        <v>0</v>
      </c>
      <c r="K722" s="18">
        <f t="shared" si="3"/>
        <v>3.93143</v>
      </c>
    </row>
    <row r="723" ht="15.0" customHeight="1">
      <c r="A723" s="35" t="s">
        <v>128</v>
      </c>
      <c r="B723" s="45">
        <v>45688.0416666667</v>
      </c>
      <c r="C723" s="35" t="s">
        <v>133</v>
      </c>
      <c r="D723" s="46">
        <f>SUM(Cargas!$F$10096:$F$10102)</f>
        <v>5.2243</v>
      </c>
      <c r="E723" s="47">
        <f>Geracao!F2886+Geracao!F2887</f>
        <v>0.79458</v>
      </c>
      <c r="F723" s="46">
        <f t="shared" si="1"/>
        <v>4.42972</v>
      </c>
      <c r="G723" s="48">
        <f>Tarifa!$B$3</f>
        <v>0.6813</v>
      </c>
      <c r="H723" s="49">
        <f t="shared" si="2"/>
        <v>3.017968236</v>
      </c>
      <c r="I723" s="50" t="str">
        <f>Tarifa!$C$3</f>
        <v>Fora Ponta</v>
      </c>
      <c r="J723" s="18">
        <f>IF(I723="Ponta",Cadastro_Cargas!$F$16,0)</f>
        <v>0</v>
      </c>
      <c r="K723" s="18">
        <f t="shared" si="3"/>
        <v>4.42972</v>
      </c>
    </row>
    <row r="724" ht="15.0" customHeight="1">
      <c r="A724" s="35" t="s">
        <v>128</v>
      </c>
      <c r="B724" s="45">
        <v>45688.0833333333</v>
      </c>
      <c r="C724" s="35" t="s">
        <v>134</v>
      </c>
      <c r="D724" s="46">
        <f>SUM(Cargas!$F$10110:$F$10116)</f>
        <v>5.20358</v>
      </c>
      <c r="E724" s="47">
        <f>Geracao!F2890+Geracao!F2891</f>
        <v>1.04652</v>
      </c>
      <c r="F724" s="46">
        <f t="shared" si="1"/>
        <v>4.15706</v>
      </c>
      <c r="G724" s="48">
        <f>Tarifa!$B$4</f>
        <v>0.6813</v>
      </c>
      <c r="H724" s="49">
        <f t="shared" si="2"/>
        <v>2.832204978</v>
      </c>
      <c r="I724" s="50" t="str">
        <f>Tarifa!$C$4</f>
        <v>Fora Ponta</v>
      </c>
      <c r="J724" s="18">
        <f>IF(I724="Ponta",Cadastro_Cargas!$F$16,0)</f>
        <v>0</v>
      </c>
      <c r="K724" s="18">
        <f t="shared" si="3"/>
        <v>4.15706</v>
      </c>
    </row>
    <row r="725" ht="15.0" customHeight="1">
      <c r="A725" s="35" t="s">
        <v>128</v>
      </c>
      <c r="B725" s="45">
        <v>45688.125</v>
      </c>
      <c r="C725" s="35" t="s">
        <v>135</v>
      </c>
      <c r="D725" s="46">
        <f>SUM(Cargas!$F$10124:$F$10130)</f>
        <v>5.21364</v>
      </c>
      <c r="E725" s="47">
        <f>Geracao!F2894+Geracao!F2895</f>
        <v>0.9520425</v>
      </c>
      <c r="F725" s="46">
        <f t="shared" si="1"/>
        <v>4.2615975</v>
      </c>
      <c r="G725" s="48">
        <f>Tarifa!$B$5</f>
        <v>0.6813</v>
      </c>
      <c r="H725" s="49">
        <f t="shared" si="2"/>
        <v>2.903426377</v>
      </c>
      <c r="I725" s="50" t="str">
        <f>Tarifa!$C$5</f>
        <v>Fora Ponta</v>
      </c>
      <c r="J725" s="18">
        <f>IF(I725="Ponta",Cadastro_Cargas!$F$16,0)</f>
        <v>0</v>
      </c>
      <c r="K725" s="18">
        <f t="shared" si="3"/>
        <v>4.2615975</v>
      </c>
    </row>
    <row r="726" ht="15.0" customHeight="1">
      <c r="A726" s="35" t="s">
        <v>128</v>
      </c>
      <c r="B726" s="45">
        <v>45688.1666666667</v>
      </c>
      <c r="C726" s="35" t="s">
        <v>136</v>
      </c>
      <c r="D726" s="46">
        <f>SUM(Cargas!$F$10138:$F$10144)</f>
        <v>5.2149</v>
      </c>
      <c r="E726" s="47">
        <f>Geracao!F2898+Geracao!F2899</f>
        <v>1.4607675</v>
      </c>
      <c r="F726" s="46">
        <f t="shared" si="1"/>
        <v>3.7541325</v>
      </c>
      <c r="G726" s="48">
        <f>Tarifa!$B$6</f>
        <v>0.6813</v>
      </c>
      <c r="H726" s="49">
        <f t="shared" si="2"/>
        <v>2.557690472</v>
      </c>
      <c r="I726" s="50" t="str">
        <f>Tarifa!$C$6</f>
        <v>Fora Ponta</v>
      </c>
      <c r="J726" s="18">
        <f>IF(I726="Ponta",Cadastro_Cargas!$F$16,0)</f>
        <v>0</v>
      </c>
      <c r="K726" s="18">
        <f t="shared" si="3"/>
        <v>3.7541325</v>
      </c>
    </row>
    <row r="727" ht="15.0" customHeight="1">
      <c r="A727" s="35" t="s">
        <v>128</v>
      </c>
      <c r="B727" s="45">
        <v>45688.2083333333</v>
      </c>
      <c r="C727" s="35" t="s">
        <v>137</v>
      </c>
      <c r="D727" s="46">
        <f>SUM(Cargas!$F$10152:$F$10158)</f>
        <v>1.27742</v>
      </c>
      <c r="E727" s="47">
        <f>Geracao!F2902+Geracao!F2903</f>
        <v>0.95931</v>
      </c>
      <c r="F727" s="46">
        <f t="shared" si="1"/>
        <v>0.31811</v>
      </c>
      <c r="G727" s="48">
        <f>Tarifa!$B$7</f>
        <v>0.6813</v>
      </c>
      <c r="H727" s="49">
        <f t="shared" si="2"/>
        <v>0.216728343</v>
      </c>
      <c r="I727" s="50" t="str">
        <f>Tarifa!$C$7</f>
        <v>Fora Ponta</v>
      </c>
      <c r="J727" s="18">
        <f>IF(I727="Ponta",Cadastro_Cargas!$F$16,0)</f>
        <v>0</v>
      </c>
      <c r="K727" s="18">
        <f t="shared" si="3"/>
        <v>0.31811</v>
      </c>
    </row>
    <row r="728" ht="15.0" customHeight="1">
      <c r="A728" s="35" t="s">
        <v>128</v>
      </c>
      <c r="B728" s="45">
        <v>45688.25</v>
      </c>
      <c r="C728" s="35" t="s">
        <v>138</v>
      </c>
      <c r="D728" s="46">
        <f>SUM(Cargas!$F$10166:$F$10172)</f>
        <v>1.2128</v>
      </c>
      <c r="E728" s="47">
        <f>Geracao!F2906+Geracao!F2907</f>
        <v>2.341603182</v>
      </c>
      <c r="F728" s="46">
        <f t="shared" si="1"/>
        <v>-1.128803182</v>
      </c>
      <c r="G728" s="48">
        <f>Tarifa!$B$8</f>
        <v>0.6813</v>
      </c>
      <c r="H728" s="49">
        <f t="shared" si="2"/>
        <v>0</v>
      </c>
      <c r="I728" s="50" t="str">
        <f>Tarifa!$C$8</f>
        <v>Fora Ponta</v>
      </c>
      <c r="J728" s="18">
        <f>IF(I728="Ponta",Cadastro_Cargas!$F$16,0)</f>
        <v>0</v>
      </c>
      <c r="K728" s="18">
        <f t="shared" si="3"/>
        <v>0</v>
      </c>
    </row>
    <row r="729" ht="15.0" customHeight="1">
      <c r="A729" s="35" t="s">
        <v>128</v>
      </c>
      <c r="B729" s="45">
        <v>45688.2916666667</v>
      </c>
      <c r="C729" s="35" t="s">
        <v>139</v>
      </c>
      <c r="D729" s="46">
        <f>SUM(Cargas!$F$10180:$F$10186)</f>
        <v>1.144</v>
      </c>
      <c r="E729" s="47">
        <f>Geracao!F2910+Geracao!F2911</f>
        <v>3.945591818</v>
      </c>
      <c r="F729" s="46">
        <f t="shared" si="1"/>
        <v>-2.801591818</v>
      </c>
      <c r="G729" s="48">
        <f>Tarifa!$B$9</f>
        <v>0.6813</v>
      </c>
      <c r="H729" s="49">
        <f t="shared" si="2"/>
        <v>0</v>
      </c>
      <c r="I729" s="50" t="str">
        <f>Tarifa!$C$9</f>
        <v>Fora Ponta</v>
      </c>
      <c r="J729" s="18">
        <f>IF(I729="Ponta",Cadastro_Cargas!$F$16,0)</f>
        <v>0</v>
      </c>
      <c r="K729" s="18">
        <f t="shared" si="3"/>
        <v>0</v>
      </c>
    </row>
    <row r="730" ht="15.0" customHeight="1">
      <c r="A730" s="35" t="s">
        <v>128</v>
      </c>
      <c r="B730" s="45">
        <v>45688.3333333333</v>
      </c>
      <c r="C730" s="35" t="s">
        <v>140</v>
      </c>
      <c r="D730" s="46">
        <f>SUM(Cargas!$F$10194:$F$10200)</f>
        <v>1.72</v>
      </c>
      <c r="E730" s="47">
        <f>Geracao!F2914+Geracao!F2915</f>
        <v>5.572263864</v>
      </c>
      <c r="F730" s="46">
        <f t="shared" si="1"/>
        <v>-3.852263864</v>
      </c>
      <c r="G730" s="48">
        <f>Tarifa!$B$10</f>
        <v>0.6813</v>
      </c>
      <c r="H730" s="49">
        <f t="shared" si="2"/>
        <v>0</v>
      </c>
      <c r="I730" s="50" t="str">
        <f>Tarifa!$C$10</f>
        <v>Fora Ponta</v>
      </c>
      <c r="J730" s="18">
        <f>IF(I730="Ponta",Cadastro_Cargas!$F$16,0)</f>
        <v>0</v>
      </c>
      <c r="K730" s="18">
        <f t="shared" si="3"/>
        <v>0</v>
      </c>
    </row>
    <row r="731" ht="15.0" customHeight="1">
      <c r="A731" s="35" t="s">
        <v>128</v>
      </c>
      <c r="B731" s="45">
        <v>45688.375</v>
      </c>
      <c r="C731" s="35" t="s">
        <v>141</v>
      </c>
      <c r="D731" s="46">
        <f>SUM(Cargas!$F$10208:$F$10214)</f>
        <v>2.2992</v>
      </c>
      <c r="E731" s="47">
        <f>Geracao!F2918+Geracao!F2919</f>
        <v>3.044642045</v>
      </c>
      <c r="F731" s="46">
        <f t="shared" si="1"/>
        <v>-0.7454420455</v>
      </c>
      <c r="G731" s="48">
        <f>Tarifa!$B$11</f>
        <v>0.6813</v>
      </c>
      <c r="H731" s="49">
        <f t="shared" si="2"/>
        <v>0</v>
      </c>
      <c r="I731" s="50" t="str">
        <f>Tarifa!$C$11</f>
        <v>Fora Ponta</v>
      </c>
      <c r="J731" s="18">
        <f>IF(I731="Ponta",Cadastro_Cargas!$F$16,0)</f>
        <v>0</v>
      </c>
      <c r="K731" s="18">
        <f t="shared" si="3"/>
        <v>0</v>
      </c>
    </row>
    <row r="732" ht="15.0" customHeight="1">
      <c r="A732" s="35" t="s">
        <v>128</v>
      </c>
      <c r="B732" s="45">
        <v>45688.4166666667</v>
      </c>
      <c r="C732" s="35" t="s">
        <v>142</v>
      </c>
      <c r="D732" s="46">
        <f>SUM(Cargas!$F$10222:$F$10228)</f>
        <v>2.4446</v>
      </c>
      <c r="E732" s="47">
        <f>Geracao!F2922+Geracao!F2923</f>
        <v>7.2731525</v>
      </c>
      <c r="F732" s="46">
        <f t="shared" si="1"/>
        <v>-4.8285525</v>
      </c>
      <c r="G732" s="48">
        <f>Tarifa!$B$12</f>
        <v>0.6813</v>
      </c>
      <c r="H732" s="49">
        <f t="shared" si="2"/>
        <v>0</v>
      </c>
      <c r="I732" s="50" t="str">
        <f>Tarifa!$C$12</f>
        <v>Fora Ponta</v>
      </c>
      <c r="J732" s="18">
        <f>IF(I732="Ponta",Cadastro_Cargas!$F$16,0)</f>
        <v>0</v>
      </c>
      <c r="K732" s="18">
        <f t="shared" si="3"/>
        <v>0</v>
      </c>
    </row>
    <row r="733" ht="15.0" customHeight="1">
      <c r="A733" s="35" t="s">
        <v>128</v>
      </c>
      <c r="B733" s="45">
        <v>45688.4583333333</v>
      </c>
      <c r="C733" s="35" t="s">
        <v>143</v>
      </c>
      <c r="D733" s="46">
        <f>SUM(Cargas!$F$10236:$F$10242)</f>
        <v>2.44218</v>
      </c>
      <c r="E733" s="47">
        <f>Geracao!F2926+Geracao!F2927</f>
        <v>4.904755</v>
      </c>
      <c r="F733" s="46">
        <f t="shared" si="1"/>
        <v>-2.462575</v>
      </c>
      <c r="G733" s="48">
        <f>Tarifa!$B$13</f>
        <v>0.6813</v>
      </c>
      <c r="H733" s="49">
        <f t="shared" si="2"/>
        <v>0</v>
      </c>
      <c r="I733" s="50" t="str">
        <f>Tarifa!$C$13</f>
        <v>Fora Ponta</v>
      </c>
      <c r="J733" s="18">
        <f>IF(I733="Ponta",Cadastro_Cargas!$F$16,0)</f>
        <v>0</v>
      </c>
      <c r="K733" s="18">
        <f t="shared" si="3"/>
        <v>0</v>
      </c>
    </row>
    <row r="734" ht="15.0" customHeight="1">
      <c r="A734" s="35" t="s">
        <v>128</v>
      </c>
      <c r="B734" s="45">
        <v>45688.5</v>
      </c>
      <c r="C734" s="35" t="s">
        <v>144</v>
      </c>
      <c r="D734" s="46">
        <f>SUM(Cargas!$F$10250:$F$10256)</f>
        <v>2.4428</v>
      </c>
      <c r="E734" s="47">
        <f>Geracao!F2930+Geracao!F2931</f>
        <v>8.449973636</v>
      </c>
      <c r="F734" s="46">
        <f t="shared" si="1"/>
        <v>-6.007173636</v>
      </c>
      <c r="G734" s="48">
        <f>Tarifa!$B$14</f>
        <v>0.6813</v>
      </c>
      <c r="H734" s="49">
        <f t="shared" si="2"/>
        <v>0</v>
      </c>
      <c r="I734" s="50" t="str">
        <f>Tarifa!$C$14</f>
        <v>Fora Ponta</v>
      </c>
      <c r="J734" s="18">
        <f>IF(I734="Ponta",Cadastro_Cargas!$F$16,0)</f>
        <v>0</v>
      </c>
      <c r="K734" s="18">
        <f t="shared" si="3"/>
        <v>0</v>
      </c>
    </row>
    <row r="735" ht="15.0" customHeight="1">
      <c r="A735" s="35" t="s">
        <v>128</v>
      </c>
      <c r="B735" s="45">
        <v>45688.5416666667</v>
      </c>
      <c r="C735" s="35" t="s">
        <v>145</v>
      </c>
      <c r="D735" s="46">
        <f>SUM(Cargas!$F$10264:$F$10270)</f>
        <v>2.574</v>
      </c>
      <c r="E735" s="47">
        <f>Geracao!F2934+Geracao!F2935</f>
        <v>5.873387955</v>
      </c>
      <c r="F735" s="46">
        <f t="shared" si="1"/>
        <v>-3.299387955</v>
      </c>
      <c r="G735" s="48">
        <f>Tarifa!$B$15</f>
        <v>0.6813</v>
      </c>
      <c r="H735" s="49">
        <f t="shared" si="2"/>
        <v>0</v>
      </c>
      <c r="I735" s="50" t="str">
        <f>Tarifa!$C$15</f>
        <v>Fora Ponta</v>
      </c>
      <c r="J735" s="18">
        <f>IF(I735="Ponta",Cadastro_Cargas!$F$16,0)</f>
        <v>0</v>
      </c>
      <c r="K735" s="18">
        <f t="shared" si="3"/>
        <v>0</v>
      </c>
    </row>
    <row r="736" ht="15.0" customHeight="1">
      <c r="A736" s="35" t="s">
        <v>128</v>
      </c>
      <c r="B736" s="45">
        <v>45688.5833333333</v>
      </c>
      <c r="C736" s="35" t="s">
        <v>146</v>
      </c>
      <c r="D736" s="46">
        <f>SUM(Cargas!$F$10278:$F$10284)</f>
        <v>2.57</v>
      </c>
      <c r="E736" s="47">
        <f>Geracao!F2938+Geracao!F2939</f>
        <v>7.365941591</v>
      </c>
      <c r="F736" s="46">
        <f t="shared" si="1"/>
        <v>-4.795941591</v>
      </c>
      <c r="G736" s="48">
        <f>Tarifa!$B$16</f>
        <v>0.6813</v>
      </c>
      <c r="H736" s="49">
        <f t="shared" si="2"/>
        <v>0</v>
      </c>
      <c r="I736" s="50" t="str">
        <f>Tarifa!$C$16</f>
        <v>Fora Ponta</v>
      </c>
      <c r="J736" s="18">
        <f>IF(I736="Ponta",Cadastro_Cargas!$F$16,0)</f>
        <v>0</v>
      </c>
      <c r="K736" s="18">
        <f t="shared" si="3"/>
        <v>0</v>
      </c>
    </row>
    <row r="737" ht="15.0" customHeight="1">
      <c r="A737" s="35" t="s">
        <v>128</v>
      </c>
      <c r="B737" s="45">
        <v>45688.625</v>
      </c>
      <c r="C737" s="35" t="s">
        <v>147</v>
      </c>
      <c r="D737" s="46">
        <f>SUM(Cargas!$F$10292:$F$10298)</f>
        <v>2.574</v>
      </c>
      <c r="E737" s="47">
        <f>Geracao!F2942+Geracao!F2943</f>
        <v>3.167749091</v>
      </c>
      <c r="F737" s="46">
        <f t="shared" si="1"/>
        <v>-0.5937490909</v>
      </c>
      <c r="G737" s="48">
        <f>Tarifa!$B$17</f>
        <v>0.6813</v>
      </c>
      <c r="H737" s="49">
        <f t="shared" si="2"/>
        <v>0</v>
      </c>
      <c r="I737" s="50" t="str">
        <f>Tarifa!$C$17</f>
        <v>Fora Ponta</v>
      </c>
      <c r="J737" s="18">
        <f>IF(I737="Ponta",Cadastro_Cargas!$F$16,0)</f>
        <v>0</v>
      </c>
      <c r="K737" s="18">
        <f t="shared" si="3"/>
        <v>0</v>
      </c>
    </row>
    <row r="738" ht="15.0" customHeight="1">
      <c r="A738" s="35" t="s">
        <v>128</v>
      </c>
      <c r="B738" s="45">
        <v>45688.6666666667</v>
      </c>
      <c r="C738" s="35" t="s">
        <v>148</v>
      </c>
      <c r="D738" s="46">
        <f>SUM(Cargas!$F$10306:$F$10312)</f>
        <v>2.24776</v>
      </c>
      <c r="E738" s="47">
        <f>Geracao!F2946+Geracao!F2947</f>
        <v>6.107269318</v>
      </c>
      <c r="F738" s="46">
        <f t="shared" si="1"/>
        <v>-3.859509318</v>
      </c>
      <c r="G738" s="48">
        <f>Tarifa!$B$18</f>
        <v>0.6813</v>
      </c>
      <c r="H738" s="49">
        <f t="shared" si="2"/>
        <v>0</v>
      </c>
      <c r="I738" s="50" t="str">
        <f>Tarifa!$C$18</f>
        <v>Fora Ponta</v>
      </c>
      <c r="J738" s="18">
        <f>IF(I738="Ponta",Cadastro_Cargas!$F$16,0)</f>
        <v>0</v>
      </c>
      <c r="K738" s="18">
        <f t="shared" si="3"/>
        <v>0</v>
      </c>
    </row>
    <row r="739" ht="15.0" customHeight="1">
      <c r="A739" s="35" t="s">
        <v>128</v>
      </c>
      <c r="B739" s="45">
        <v>45688.7083333333</v>
      </c>
      <c r="C739" s="35" t="s">
        <v>149</v>
      </c>
      <c r="D739" s="46">
        <f>SUM(Cargas!$F$10320:$F$10326)</f>
        <v>1.236</v>
      </c>
      <c r="E739" s="47">
        <f>Geracao!F2950+Geracao!F2951</f>
        <v>2.701968409</v>
      </c>
      <c r="F739" s="46">
        <f t="shared" si="1"/>
        <v>-1.465968409</v>
      </c>
      <c r="G739" s="48">
        <f>Tarifa!$B$19</f>
        <v>0.6813</v>
      </c>
      <c r="H739" s="49">
        <f t="shared" si="2"/>
        <v>0</v>
      </c>
      <c r="I739" s="50" t="str">
        <f>Tarifa!$C$19</f>
        <v>Fora Ponta</v>
      </c>
      <c r="J739" s="18">
        <f>IF(I739="Ponta",Cadastro_Cargas!$F$16,0)</f>
        <v>0</v>
      </c>
      <c r="K739" s="18">
        <f t="shared" si="3"/>
        <v>0</v>
      </c>
    </row>
    <row r="740" ht="15.0" customHeight="1">
      <c r="A740" s="51" t="s">
        <v>128</v>
      </c>
      <c r="B740" s="52">
        <v>45688.75</v>
      </c>
      <c r="C740" s="51" t="s">
        <v>150</v>
      </c>
      <c r="D740" s="53">
        <f>SUM(Cargas!$F$10334:$F$10340)</f>
        <v>1.314</v>
      </c>
      <c r="E740" s="54">
        <f>Geracao!F2954+Geracao!F2955</f>
        <v>1.403288182</v>
      </c>
      <c r="F740" s="53">
        <f t="shared" si="1"/>
        <v>-0.08928818182</v>
      </c>
      <c r="G740" s="55">
        <f>Tarifa!$B$20</f>
        <v>1.1039</v>
      </c>
      <c r="H740" s="56">
        <f t="shared" si="2"/>
        <v>0</v>
      </c>
      <c r="I740" s="57" t="str">
        <f>Tarifa!$C$20</f>
        <v>Ponta</v>
      </c>
      <c r="J740" s="58">
        <f>IF(I740="Ponta",Cadastro_Cargas!$F$16,0)</f>
        <v>0.875</v>
      </c>
      <c r="K740" s="18">
        <f t="shared" si="3"/>
        <v>0</v>
      </c>
    </row>
    <row r="741" ht="15.0" customHeight="1">
      <c r="A741" s="51" t="s">
        <v>128</v>
      </c>
      <c r="B741" s="52">
        <v>45688.7916666667</v>
      </c>
      <c r="C741" s="51" t="s">
        <v>152</v>
      </c>
      <c r="D741" s="53">
        <f>SUM(Cargas!$F$10348:$F$10354)</f>
        <v>1.336</v>
      </c>
      <c r="E741" s="54">
        <f>Geracao!F2958+Geracao!F2959</f>
        <v>0.818805</v>
      </c>
      <c r="F741" s="53">
        <f t="shared" si="1"/>
        <v>0.517195</v>
      </c>
      <c r="G741" s="55">
        <f>Tarifa!$B$21</f>
        <v>1.1039</v>
      </c>
      <c r="H741" s="56">
        <f t="shared" si="2"/>
        <v>0</v>
      </c>
      <c r="I741" s="57" t="str">
        <f>Tarifa!$C$21</f>
        <v>Ponta</v>
      </c>
      <c r="J741" s="58">
        <f>IF(I741="Ponta",Cadastro_Cargas!$F$16,0)</f>
        <v>0.875</v>
      </c>
      <c r="K741" s="18">
        <f t="shared" si="3"/>
        <v>0</v>
      </c>
    </row>
    <row r="742" ht="15.0" customHeight="1">
      <c r="A742" s="51" t="s">
        <v>128</v>
      </c>
      <c r="B742" s="52">
        <v>45688.8333333333</v>
      </c>
      <c r="C742" s="51" t="s">
        <v>153</v>
      </c>
      <c r="D742" s="53">
        <f>SUM(Cargas!$F$10362:$F$10368)</f>
        <v>4.94228</v>
      </c>
      <c r="E742" s="54">
        <f>Geracao!F2962+Geracao!F2963</f>
        <v>0.625005</v>
      </c>
      <c r="F742" s="53">
        <f t="shared" si="1"/>
        <v>4.317275</v>
      </c>
      <c r="G742" s="55">
        <f>Tarifa!$B$22</f>
        <v>1.1039</v>
      </c>
      <c r="H742" s="56">
        <f t="shared" si="2"/>
        <v>3.799927373</v>
      </c>
      <c r="I742" s="57" t="str">
        <f>Tarifa!$C$22</f>
        <v>Ponta</v>
      </c>
      <c r="J742" s="58">
        <f>IF(I742="Ponta",Cadastro_Cargas!$F$16,0)</f>
        <v>0.875</v>
      </c>
      <c r="K742" s="18">
        <f t="shared" si="3"/>
        <v>3.442275</v>
      </c>
    </row>
    <row r="743" ht="15.0" customHeight="1">
      <c r="A743" s="35" t="s">
        <v>128</v>
      </c>
      <c r="B743" s="45">
        <v>45688.875</v>
      </c>
      <c r="C743" s="35" t="s">
        <v>154</v>
      </c>
      <c r="D743" s="46">
        <f>SUM(Cargas!$F$10376:$F$10382)</f>
        <v>4.7746</v>
      </c>
      <c r="E743" s="47">
        <f>Geracao!F2966+Geracao!F2967</f>
        <v>0.99807</v>
      </c>
      <c r="F743" s="46">
        <f t="shared" si="1"/>
        <v>3.77653</v>
      </c>
      <c r="G743" s="48">
        <f>Tarifa!$B$23</f>
        <v>0.6813</v>
      </c>
      <c r="H743" s="49">
        <f t="shared" si="2"/>
        <v>2.572949889</v>
      </c>
      <c r="I743" s="50" t="str">
        <f>Tarifa!$C$23</f>
        <v>Fora Ponta</v>
      </c>
      <c r="J743" s="18">
        <f>IF(I743="Ponta",Cadastro_Cargas!$F$16,0)</f>
        <v>0</v>
      </c>
      <c r="K743" s="18">
        <f t="shared" si="3"/>
        <v>3.77653</v>
      </c>
    </row>
    <row r="744" ht="15.0" customHeight="1">
      <c r="A744" s="35" t="s">
        <v>128</v>
      </c>
      <c r="B744" s="45">
        <v>45688.9166666667</v>
      </c>
      <c r="C744" s="35" t="s">
        <v>155</v>
      </c>
      <c r="D744" s="46">
        <f>SUM(Cargas!$F$10390:$F$10396)</f>
        <v>4.69874</v>
      </c>
      <c r="E744" s="47">
        <f>Geracao!F2970+Geracao!F2971</f>
        <v>0.7752</v>
      </c>
      <c r="F744" s="46">
        <f t="shared" si="1"/>
        <v>3.92354</v>
      </c>
      <c r="G744" s="48">
        <f>Tarifa!$B$24</f>
        <v>0.6813</v>
      </c>
      <c r="H744" s="49">
        <f t="shared" si="2"/>
        <v>2.673107802</v>
      </c>
      <c r="I744" s="50" t="str">
        <f>Tarifa!$C$24</f>
        <v>Fora Ponta</v>
      </c>
      <c r="J744" s="18">
        <f>IF(I744="Ponta",Cadastro_Cargas!$F$16,0)</f>
        <v>0</v>
      </c>
      <c r="K744" s="18">
        <f t="shared" si="3"/>
        <v>3.92354</v>
      </c>
    </row>
    <row r="745" ht="15.0" customHeight="1">
      <c r="A745" s="35" t="s">
        <v>128</v>
      </c>
      <c r="B745" s="45">
        <v>45688.9583333333</v>
      </c>
      <c r="C745" s="35" t="s">
        <v>156</v>
      </c>
      <c r="D745" s="46">
        <f>SUM(Cargas!$F$10404:$F$10410)</f>
        <v>5.28836</v>
      </c>
      <c r="E745" s="47">
        <f>Geracao!F2974+Geracao!F2975</f>
        <v>0.7582425</v>
      </c>
      <c r="F745" s="46">
        <f t="shared" si="1"/>
        <v>4.5301175</v>
      </c>
      <c r="G745" s="48">
        <f>Tarifa!$B$25</f>
        <v>0.6813</v>
      </c>
      <c r="H745" s="49">
        <f t="shared" si="2"/>
        <v>3.086369053</v>
      </c>
      <c r="I745" s="50" t="str">
        <f>Tarifa!$C$25</f>
        <v>Fora Ponta</v>
      </c>
      <c r="J745" s="18">
        <f>IF(I745="Ponta",Cadastro_Cargas!$F$16,0)</f>
        <v>0</v>
      </c>
      <c r="K745" s="18">
        <f t="shared" si="3"/>
        <v>4.5301175</v>
      </c>
    </row>
    <row r="746" ht="15.0" customHeight="1">
      <c r="A746" s="35" t="s">
        <v>129</v>
      </c>
      <c r="B746" s="45">
        <v>45658.0</v>
      </c>
      <c r="C746" s="35" t="s">
        <v>131</v>
      </c>
      <c r="D746" s="46">
        <f>SUM(Cargas!$F$9:$F$15)</f>
        <v>29.76011337</v>
      </c>
      <c r="E746" s="47">
        <f>Geracao!F4+Geracao!F5</f>
        <v>3.57048</v>
      </c>
      <c r="F746" s="46">
        <f t="shared" si="1"/>
        <v>26.18963337</v>
      </c>
      <c r="G746" s="48">
        <f>Tarifa!$B$2</f>
        <v>0.6813</v>
      </c>
      <c r="H746" s="49">
        <f t="shared" si="2"/>
        <v>17.84299722</v>
      </c>
      <c r="I746" s="50" t="str">
        <f>Tarifa!$C$2</f>
        <v>Fora Ponta</v>
      </c>
      <c r="J746" s="18">
        <f>IF(I746="Ponta",Cadastro_Cargas!$F$17,0)</f>
        <v>0</v>
      </c>
      <c r="K746" s="18">
        <f t="shared" si="3"/>
        <v>26.18963337</v>
      </c>
    </row>
    <row r="747" ht="15.0" customHeight="1">
      <c r="A747" s="35" t="s">
        <v>129</v>
      </c>
      <c r="B747" s="45">
        <v>45658.0416666667</v>
      </c>
      <c r="C747" s="35" t="s">
        <v>133</v>
      </c>
      <c r="D747" s="46">
        <f>SUM(Cargas!$F$23:$F$29)</f>
        <v>27.67713022</v>
      </c>
      <c r="E747" s="47">
        <f>Geracao!F8+Geracao!F9</f>
        <v>3.231615</v>
      </c>
      <c r="F747" s="46">
        <f t="shared" si="1"/>
        <v>24.44551522</v>
      </c>
      <c r="G747" s="48">
        <f>Tarifa!$B$3</f>
        <v>0.6813</v>
      </c>
      <c r="H747" s="49">
        <f t="shared" si="2"/>
        <v>16.65472952</v>
      </c>
      <c r="I747" s="50" t="str">
        <f>Tarifa!$C$3</f>
        <v>Fora Ponta</v>
      </c>
      <c r="J747" s="18">
        <f>IF(I747="Ponta",Cadastro_Cargas!$F$17,0)</f>
        <v>0</v>
      </c>
      <c r="K747" s="18">
        <f t="shared" si="3"/>
        <v>24.44551522</v>
      </c>
    </row>
    <row r="748" ht="15.0" customHeight="1">
      <c r="A748" s="35" t="s">
        <v>129</v>
      </c>
      <c r="B748" s="45">
        <v>45658.0833333333</v>
      </c>
      <c r="C748" s="35" t="s">
        <v>134</v>
      </c>
      <c r="D748" s="46">
        <f>SUM(Cargas!$F$37:$F$43)</f>
        <v>11.87421337</v>
      </c>
      <c r="E748" s="47">
        <f>Geracao!F12+Geracao!F13</f>
        <v>2.52909</v>
      </c>
      <c r="F748" s="46">
        <f t="shared" si="1"/>
        <v>9.345123373</v>
      </c>
      <c r="G748" s="48">
        <f>Tarifa!$B$4</f>
        <v>0.6813</v>
      </c>
      <c r="H748" s="49">
        <f t="shared" si="2"/>
        <v>6.366832554</v>
      </c>
      <c r="I748" s="50" t="str">
        <f>Tarifa!$C$4</f>
        <v>Fora Ponta</v>
      </c>
      <c r="J748" s="18">
        <f>IF(I748="Ponta",Cadastro_Cargas!$F$17,0)</f>
        <v>0</v>
      </c>
      <c r="K748" s="18">
        <f t="shared" si="3"/>
        <v>9.345123373</v>
      </c>
    </row>
    <row r="749" ht="15.0" customHeight="1">
      <c r="A749" s="35" t="s">
        <v>129</v>
      </c>
      <c r="B749" s="45">
        <v>45658.125</v>
      </c>
      <c r="C749" s="35" t="s">
        <v>135</v>
      </c>
      <c r="D749" s="46">
        <f>SUM(Cargas!$F$51:$F$57)</f>
        <v>12.2619088</v>
      </c>
      <c r="E749" s="47">
        <f>Geracao!F16+Geracao!F17</f>
        <v>4.140765</v>
      </c>
      <c r="F749" s="46">
        <f t="shared" si="1"/>
        <v>8.121143796</v>
      </c>
      <c r="G749" s="48">
        <f>Tarifa!$B$5</f>
        <v>0.6813</v>
      </c>
      <c r="H749" s="49">
        <f t="shared" si="2"/>
        <v>5.532935268</v>
      </c>
      <c r="I749" s="50" t="str">
        <f>Tarifa!$C$5</f>
        <v>Fora Ponta</v>
      </c>
      <c r="J749" s="18">
        <f>IF(I749="Ponta",Cadastro_Cargas!$F$17,0)</f>
        <v>0</v>
      </c>
      <c r="K749" s="18">
        <f t="shared" si="3"/>
        <v>8.121143796</v>
      </c>
    </row>
    <row r="750" ht="15.0" customHeight="1">
      <c r="A750" s="35" t="s">
        <v>129</v>
      </c>
      <c r="B750" s="45">
        <v>45658.1666666667</v>
      </c>
      <c r="C750" s="35" t="s">
        <v>136</v>
      </c>
      <c r="D750" s="46">
        <f>SUM(Cargas!$F$65:$F$71)</f>
        <v>11.92659709</v>
      </c>
      <c r="E750" s="47">
        <f>Geracao!F20+Geracao!F21</f>
        <v>2.49603</v>
      </c>
      <c r="F750" s="46">
        <f t="shared" si="1"/>
        <v>9.430567088</v>
      </c>
      <c r="G750" s="48">
        <f>Tarifa!$B$6</f>
        <v>0.6813</v>
      </c>
      <c r="H750" s="49">
        <f t="shared" si="2"/>
        <v>6.425045357</v>
      </c>
      <c r="I750" s="50" t="str">
        <f>Tarifa!$C$6</f>
        <v>Fora Ponta</v>
      </c>
      <c r="J750" s="18">
        <f>IF(I750="Ponta",Cadastro_Cargas!$F$17,0)</f>
        <v>0</v>
      </c>
      <c r="K750" s="18">
        <f t="shared" si="3"/>
        <v>9.430567088</v>
      </c>
    </row>
    <row r="751" ht="15.0" customHeight="1">
      <c r="A751" s="35" t="s">
        <v>129</v>
      </c>
      <c r="B751" s="45">
        <v>45658.2083333333</v>
      </c>
      <c r="C751" s="35" t="s">
        <v>137</v>
      </c>
      <c r="D751" s="46">
        <f>SUM(Cargas!$F$79:$F$85)</f>
        <v>4.103880475</v>
      </c>
      <c r="E751" s="47">
        <f>Geracao!F24+Geracao!F25</f>
        <v>2.6448</v>
      </c>
      <c r="F751" s="46">
        <f t="shared" si="1"/>
        <v>1.459080475</v>
      </c>
      <c r="G751" s="48">
        <f>Tarifa!$B$7</f>
        <v>0.6813</v>
      </c>
      <c r="H751" s="49">
        <f t="shared" si="2"/>
        <v>0.9940715279</v>
      </c>
      <c r="I751" s="50" t="str">
        <f>Tarifa!$C$7</f>
        <v>Fora Ponta</v>
      </c>
      <c r="J751" s="18">
        <f>IF(I751="Ponta",Cadastro_Cargas!$F$17,0)</f>
        <v>0</v>
      </c>
      <c r="K751" s="18">
        <f t="shared" si="3"/>
        <v>1.459080475</v>
      </c>
    </row>
    <row r="752" ht="15.0" customHeight="1">
      <c r="A752" s="35" t="s">
        <v>129</v>
      </c>
      <c r="B752" s="45">
        <v>45658.25</v>
      </c>
      <c r="C752" s="35" t="s">
        <v>138</v>
      </c>
      <c r="D752" s="46">
        <f>SUM(Cargas!$F$93:$F$99)</f>
        <v>4.295313373</v>
      </c>
      <c r="E752" s="47">
        <f>Geracao!F28+Geracao!F29</f>
        <v>2.438175</v>
      </c>
      <c r="F752" s="46">
        <f t="shared" si="1"/>
        <v>1.857138373</v>
      </c>
      <c r="G752" s="48">
        <f>Tarifa!$B$8</f>
        <v>0.6813</v>
      </c>
      <c r="H752" s="49">
        <f t="shared" si="2"/>
        <v>1.265268374</v>
      </c>
      <c r="I752" s="50" t="str">
        <f>Tarifa!$C$8</f>
        <v>Fora Ponta</v>
      </c>
      <c r="J752" s="18">
        <f>IF(I752="Ponta",Cadastro_Cargas!$F$17,0)</f>
        <v>0</v>
      </c>
      <c r="K752" s="18">
        <f t="shared" si="3"/>
        <v>1.857138373</v>
      </c>
    </row>
    <row r="753" ht="15.0" customHeight="1">
      <c r="A753" s="35" t="s">
        <v>129</v>
      </c>
      <c r="B753" s="45">
        <v>45658.2916666667</v>
      </c>
      <c r="C753" s="35" t="s">
        <v>139</v>
      </c>
      <c r="D753" s="46">
        <f>SUM(Cargas!$F$107:$F$113)</f>
        <v>21.46582987</v>
      </c>
      <c r="E753" s="47">
        <f>Geracao!F32+Geracao!F33</f>
        <v>10.17196091</v>
      </c>
      <c r="F753" s="46">
        <f t="shared" si="1"/>
        <v>11.29386896</v>
      </c>
      <c r="G753" s="48">
        <f>Tarifa!$B$9</f>
        <v>0.6813</v>
      </c>
      <c r="H753" s="49">
        <f t="shared" si="2"/>
        <v>7.694512921</v>
      </c>
      <c r="I753" s="50" t="str">
        <f>Tarifa!$C$9</f>
        <v>Fora Ponta</v>
      </c>
      <c r="J753" s="18">
        <f>IF(I753="Ponta",Cadastro_Cargas!$F$17,0)</f>
        <v>0</v>
      </c>
      <c r="K753" s="18">
        <f t="shared" si="3"/>
        <v>11.29386896</v>
      </c>
    </row>
    <row r="754" ht="15.0" customHeight="1">
      <c r="A754" s="35" t="s">
        <v>129</v>
      </c>
      <c r="B754" s="45">
        <v>45658.3333333333</v>
      </c>
      <c r="C754" s="35" t="s">
        <v>140</v>
      </c>
      <c r="D754" s="46">
        <f>SUM(Cargas!$F$121:$F$127)</f>
        <v>20.74861575</v>
      </c>
      <c r="E754" s="47">
        <f>Geracao!F36+Geracao!F37</f>
        <v>9.856388182</v>
      </c>
      <c r="F754" s="46">
        <f t="shared" si="1"/>
        <v>10.89222757</v>
      </c>
      <c r="G754" s="48">
        <f>Tarifa!$B$10</f>
        <v>0.6813</v>
      </c>
      <c r="H754" s="49">
        <f t="shared" si="2"/>
        <v>7.420874643</v>
      </c>
      <c r="I754" s="50" t="str">
        <f>Tarifa!$C$10</f>
        <v>Fora Ponta</v>
      </c>
      <c r="J754" s="18">
        <f>IF(I754="Ponta",Cadastro_Cargas!$F$17,0)</f>
        <v>0</v>
      </c>
      <c r="K754" s="18">
        <f t="shared" si="3"/>
        <v>10.89222757</v>
      </c>
    </row>
    <row r="755" ht="15.0" customHeight="1">
      <c r="A755" s="35" t="s">
        <v>129</v>
      </c>
      <c r="B755" s="45">
        <v>45658.375</v>
      </c>
      <c r="C755" s="35" t="s">
        <v>141</v>
      </c>
      <c r="D755" s="46">
        <f>SUM(Cargas!$F$135:$F$141)</f>
        <v>6.729293373</v>
      </c>
      <c r="E755" s="47">
        <f>Geracao!F40+Geracao!F41</f>
        <v>18.27166091</v>
      </c>
      <c r="F755" s="46">
        <f t="shared" si="1"/>
        <v>-11.54236754</v>
      </c>
      <c r="G755" s="48">
        <f>Tarifa!$B$11</f>
        <v>0.6813</v>
      </c>
      <c r="H755" s="49">
        <f t="shared" si="2"/>
        <v>0</v>
      </c>
      <c r="I755" s="50" t="str">
        <f>Tarifa!$C$11</f>
        <v>Fora Ponta</v>
      </c>
      <c r="J755" s="18">
        <f>IF(I755="Ponta",Cadastro_Cargas!$F$17,0)</f>
        <v>0</v>
      </c>
      <c r="K755" s="18">
        <f t="shared" si="3"/>
        <v>0</v>
      </c>
    </row>
    <row r="756" ht="15.0" customHeight="1">
      <c r="A756" s="35" t="s">
        <v>129</v>
      </c>
      <c r="B756" s="45">
        <v>45658.4166666667</v>
      </c>
      <c r="C756" s="35" t="s">
        <v>142</v>
      </c>
      <c r="D756" s="46">
        <f>SUM(Cargas!$F$149:$F$155)</f>
        <v>6.593603373</v>
      </c>
      <c r="E756" s="47">
        <f>Geracao!F44+Geracao!F45</f>
        <v>30.68043136</v>
      </c>
      <c r="F756" s="46">
        <f t="shared" si="1"/>
        <v>-24.08682799</v>
      </c>
      <c r="G756" s="48">
        <f>Tarifa!$B$12</f>
        <v>0.6813</v>
      </c>
      <c r="H756" s="49">
        <f t="shared" si="2"/>
        <v>0</v>
      </c>
      <c r="I756" s="50" t="str">
        <f>Tarifa!$C$12</f>
        <v>Fora Ponta</v>
      </c>
      <c r="J756" s="18">
        <f>IF(I756="Ponta",Cadastro_Cargas!$F$17,0)</f>
        <v>0</v>
      </c>
      <c r="K756" s="18">
        <f t="shared" si="3"/>
        <v>0</v>
      </c>
    </row>
    <row r="757" ht="15.0" customHeight="1">
      <c r="A757" s="35" t="s">
        <v>129</v>
      </c>
      <c r="B757" s="45">
        <v>45658.4583333333</v>
      </c>
      <c r="C757" s="35" t="s">
        <v>143</v>
      </c>
      <c r="D757" s="46">
        <f>SUM(Cargas!$F$163:$F$169)</f>
        <v>6.790013373</v>
      </c>
      <c r="E757" s="47">
        <f>Geracao!F48+Geracao!F49</f>
        <v>32.38602682</v>
      </c>
      <c r="F757" s="46">
        <f t="shared" si="1"/>
        <v>-25.59601345</v>
      </c>
      <c r="G757" s="48">
        <f>Tarifa!$B$13</f>
        <v>0.6813</v>
      </c>
      <c r="H757" s="49">
        <f t="shared" si="2"/>
        <v>0</v>
      </c>
      <c r="I757" s="50" t="str">
        <f>Tarifa!$C$13</f>
        <v>Fora Ponta</v>
      </c>
      <c r="J757" s="18">
        <f>IF(I757="Ponta",Cadastro_Cargas!$F$17,0)</f>
        <v>0</v>
      </c>
      <c r="K757" s="18">
        <f t="shared" si="3"/>
        <v>0</v>
      </c>
    </row>
    <row r="758" ht="15.0" customHeight="1">
      <c r="A758" s="35" t="s">
        <v>129</v>
      </c>
      <c r="B758" s="45">
        <v>45658.5</v>
      </c>
      <c r="C758" s="35" t="s">
        <v>144</v>
      </c>
      <c r="D758" s="46">
        <f>SUM(Cargas!$F$177:$F$183)</f>
        <v>6.701882615</v>
      </c>
      <c r="E758" s="47">
        <f>Geracao!F52+Geracao!F53</f>
        <v>33.93984682</v>
      </c>
      <c r="F758" s="46">
        <f t="shared" si="1"/>
        <v>-27.2379642</v>
      </c>
      <c r="G758" s="48">
        <f>Tarifa!$B$14</f>
        <v>0.6813</v>
      </c>
      <c r="H758" s="49">
        <f t="shared" si="2"/>
        <v>0</v>
      </c>
      <c r="I758" s="50" t="str">
        <f>Tarifa!$C$14</f>
        <v>Fora Ponta</v>
      </c>
      <c r="J758" s="18">
        <f>IF(I758="Ponta",Cadastro_Cargas!$F$17,0)</f>
        <v>0</v>
      </c>
      <c r="K758" s="18">
        <f t="shared" si="3"/>
        <v>0</v>
      </c>
    </row>
    <row r="759" ht="15.0" customHeight="1">
      <c r="A759" s="35" t="s">
        <v>129</v>
      </c>
      <c r="B759" s="45">
        <v>45658.5416666667</v>
      </c>
      <c r="C759" s="35" t="s">
        <v>145</v>
      </c>
      <c r="D759" s="46">
        <f>SUM(Cargas!$F$191:$F$197)</f>
        <v>6.806013373</v>
      </c>
      <c r="E759" s="47">
        <f>Geracao!F56+Geracao!F57</f>
        <v>22.86249273</v>
      </c>
      <c r="F759" s="46">
        <f t="shared" si="1"/>
        <v>-16.05647935</v>
      </c>
      <c r="G759" s="48">
        <f>Tarifa!$B$15</f>
        <v>0.6813</v>
      </c>
      <c r="H759" s="49">
        <f t="shared" si="2"/>
        <v>0</v>
      </c>
      <c r="I759" s="50" t="str">
        <f>Tarifa!$C$15</f>
        <v>Fora Ponta</v>
      </c>
      <c r="J759" s="18">
        <f>IF(I759="Ponta",Cadastro_Cargas!$F$17,0)</f>
        <v>0</v>
      </c>
      <c r="K759" s="18">
        <f t="shared" si="3"/>
        <v>0</v>
      </c>
    </row>
    <row r="760" ht="15.0" customHeight="1">
      <c r="A760" s="35" t="s">
        <v>129</v>
      </c>
      <c r="B760" s="45">
        <v>45658.5833333333</v>
      </c>
      <c r="C760" s="35" t="s">
        <v>146</v>
      </c>
      <c r="D760" s="46">
        <f>SUM(Cargas!$F$205:$F$211)</f>
        <v>22.24651337</v>
      </c>
      <c r="E760" s="47">
        <f>Geracao!F60+Geracao!F61</f>
        <v>29.25885136</v>
      </c>
      <c r="F760" s="46">
        <f t="shared" si="1"/>
        <v>-7.012337991</v>
      </c>
      <c r="G760" s="48">
        <f>Tarifa!$B$16</f>
        <v>0.6813</v>
      </c>
      <c r="H760" s="49">
        <f t="shared" si="2"/>
        <v>0</v>
      </c>
      <c r="I760" s="50" t="str">
        <f>Tarifa!$C$16</f>
        <v>Fora Ponta</v>
      </c>
      <c r="J760" s="18">
        <f>IF(I760="Ponta",Cadastro_Cargas!$F$17,0)</f>
        <v>0</v>
      </c>
      <c r="K760" s="18">
        <f t="shared" si="3"/>
        <v>0</v>
      </c>
    </row>
    <row r="761" ht="15.0" customHeight="1">
      <c r="A761" s="35" t="s">
        <v>129</v>
      </c>
      <c r="B761" s="45">
        <v>45658.625</v>
      </c>
      <c r="C761" s="35" t="s">
        <v>147</v>
      </c>
      <c r="D761" s="46">
        <f>SUM(Cargas!$F$219:$F$225)</f>
        <v>23.65389785</v>
      </c>
      <c r="E761" s="47">
        <f>Geracao!F64+Geracao!F65</f>
        <v>26.34957136</v>
      </c>
      <c r="F761" s="46">
        <f t="shared" si="1"/>
        <v>-2.695673518</v>
      </c>
      <c r="G761" s="48">
        <f>Tarifa!$B$17</f>
        <v>0.6813</v>
      </c>
      <c r="H761" s="49">
        <f t="shared" si="2"/>
        <v>0</v>
      </c>
      <c r="I761" s="50" t="str">
        <f>Tarifa!$C$17</f>
        <v>Fora Ponta</v>
      </c>
      <c r="J761" s="18">
        <f>IF(I761="Ponta",Cadastro_Cargas!$F$17,0)</f>
        <v>0</v>
      </c>
      <c r="K761" s="18">
        <f t="shared" si="3"/>
        <v>0</v>
      </c>
    </row>
    <row r="762" ht="15.0" customHeight="1">
      <c r="A762" s="35" t="s">
        <v>129</v>
      </c>
      <c r="B762" s="45">
        <v>45658.6666666667</v>
      </c>
      <c r="C762" s="35" t="s">
        <v>148</v>
      </c>
      <c r="D762" s="46">
        <f>SUM(Cargas!$F$233:$F$239)</f>
        <v>6.403616583</v>
      </c>
      <c r="E762" s="47">
        <f>Geracao!F68+Geracao!F69</f>
        <v>23.50641136</v>
      </c>
      <c r="F762" s="46">
        <f t="shared" si="1"/>
        <v>-17.10279478</v>
      </c>
      <c r="G762" s="48">
        <f>Tarifa!$B$18</f>
        <v>0.6813</v>
      </c>
      <c r="H762" s="49">
        <f t="shared" si="2"/>
        <v>0</v>
      </c>
      <c r="I762" s="50" t="str">
        <f>Tarifa!$C$18</f>
        <v>Fora Ponta</v>
      </c>
      <c r="J762" s="18">
        <f>IF(I762="Ponta",Cadastro_Cargas!$F$17,0)</f>
        <v>0</v>
      </c>
      <c r="K762" s="18">
        <f t="shared" si="3"/>
        <v>0</v>
      </c>
    </row>
    <row r="763" ht="15.0" customHeight="1">
      <c r="A763" s="35" t="s">
        <v>129</v>
      </c>
      <c r="B763" s="45">
        <v>45658.7083333333</v>
      </c>
      <c r="C763" s="35" t="s">
        <v>149</v>
      </c>
      <c r="D763" s="46">
        <f>SUM(Cargas!$F$247:$F$253)</f>
        <v>4.180513373</v>
      </c>
      <c r="E763" s="47">
        <f>Geracao!F72+Geracao!F73</f>
        <v>15.48184773</v>
      </c>
      <c r="F763" s="46">
        <f t="shared" si="1"/>
        <v>-11.30133435</v>
      </c>
      <c r="G763" s="48">
        <f>Tarifa!$B$19</f>
        <v>0.6813</v>
      </c>
      <c r="H763" s="49">
        <f t="shared" si="2"/>
        <v>0</v>
      </c>
      <c r="I763" s="50" t="str">
        <f>Tarifa!$C$19</f>
        <v>Fora Ponta</v>
      </c>
      <c r="J763" s="18">
        <f>IF(I763="Ponta",Cadastro_Cargas!$F$17,0)</f>
        <v>0</v>
      </c>
      <c r="K763" s="18">
        <f t="shared" si="3"/>
        <v>0</v>
      </c>
    </row>
    <row r="764" ht="15.0" customHeight="1">
      <c r="A764" s="51" t="s">
        <v>129</v>
      </c>
      <c r="B764" s="52">
        <v>45658.75</v>
      </c>
      <c r="C764" s="51" t="s">
        <v>150</v>
      </c>
      <c r="D764" s="53">
        <f>SUM(Cargas!$F$261:$F$267)</f>
        <v>4.532513373</v>
      </c>
      <c r="E764" s="54">
        <f>Geracao!F76+Geracao!F77</f>
        <v>8.534739545</v>
      </c>
      <c r="F764" s="53">
        <f t="shared" si="1"/>
        <v>-4.002226172</v>
      </c>
      <c r="G764" s="55">
        <f>Tarifa!$B$20</f>
        <v>1.1039</v>
      </c>
      <c r="H764" s="56">
        <f t="shared" si="2"/>
        <v>0</v>
      </c>
      <c r="I764" s="57" t="str">
        <f>Tarifa!$C$20</f>
        <v>Ponta</v>
      </c>
      <c r="J764" s="58">
        <f>IF(I764="Ponta",Cadastro_Cargas!$F$17,0)</f>
        <v>3.5</v>
      </c>
      <c r="K764" s="18">
        <f t="shared" si="3"/>
        <v>0</v>
      </c>
    </row>
    <row r="765" ht="15.0" customHeight="1">
      <c r="A765" s="51" t="s">
        <v>129</v>
      </c>
      <c r="B765" s="52">
        <v>45658.7916666667</v>
      </c>
      <c r="C765" s="51" t="s">
        <v>152</v>
      </c>
      <c r="D765" s="53">
        <f>SUM(Cargas!$F$275:$F$281)</f>
        <v>4.514513373</v>
      </c>
      <c r="E765" s="54">
        <f>Geracao!F80+Geracao!F81</f>
        <v>2.21502</v>
      </c>
      <c r="F765" s="53">
        <f t="shared" si="1"/>
        <v>2.299493373</v>
      </c>
      <c r="G765" s="55">
        <f>Tarifa!$B$21</f>
        <v>1.1039</v>
      </c>
      <c r="H765" s="56">
        <f t="shared" si="2"/>
        <v>0</v>
      </c>
      <c r="I765" s="57" t="str">
        <f>Tarifa!$C$21</f>
        <v>Ponta</v>
      </c>
      <c r="J765" s="58">
        <f>IF(I765="Ponta",Cadastro_Cargas!$F$17,0)</f>
        <v>3.5</v>
      </c>
      <c r="K765" s="18">
        <f t="shared" si="3"/>
        <v>0</v>
      </c>
    </row>
    <row r="766" ht="15.0" customHeight="1">
      <c r="A766" s="51" t="s">
        <v>129</v>
      </c>
      <c r="B766" s="52">
        <v>45658.8333333333</v>
      </c>
      <c r="C766" s="51" t="s">
        <v>153</v>
      </c>
      <c r="D766" s="53">
        <f>SUM(Cargas!$F$289:$F$295)</f>
        <v>29.72069456</v>
      </c>
      <c r="E766" s="54">
        <f>Geracao!F84+Geracao!F85</f>
        <v>2.26461</v>
      </c>
      <c r="F766" s="53">
        <f t="shared" si="1"/>
        <v>27.45608456</v>
      </c>
      <c r="G766" s="55">
        <f>Tarifa!$B$22</f>
        <v>1.1039</v>
      </c>
      <c r="H766" s="56">
        <f t="shared" si="2"/>
        <v>26.44512175</v>
      </c>
      <c r="I766" s="57" t="str">
        <f>Tarifa!$C$22</f>
        <v>Ponta</v>
      </c>
      <c r="J766" s="58">
        <f>IF(I766="Ponta",Cadastro_Cargas!$F$17,0)</f>
        <v>3.5</v>
      </c>
      <c r="K766" s="18">
        <f t="shared" si="3"/>
        <v>23.95608456</v>
      </c>
    </row>
    <row r="767" ht="15.0" customHeight="1">
      <c r="A767" s="35" t="s">
        <v>129</v>
      </c>
      <c r="B767" s="45">
        <v>45658.875</v>
      </c>
      <c r="C767" s="35" t="s">
        <v>154</v>
      </c>
      <c r="D767" s="46">
        <f>SUM(Cargas!$F$303:$F$309)</f>
        <v>29.66658101</v>
      </c>
      <c r="E767" s="47">
        <f>Geracao!F88+Geracao!F89</f>
        <v>2.570415</v>
      </c>
      <c r="F767" s="46">
        <f t="shared" si="1"/>
        <v>27.09616601</v>
      </c>
      <c r="G767" s="48">
        <f>Tarifa!$B$23</f>
        <v>0.6813</v>
      </c>
      <c r="H767" s="49">
        <f t="shared" si="2"/>
        <v>18.4606179</v>
      </c>
      <c r="I767" s="50" t="str">
        <f>Tarifa!$C$23</f>
        <v>Fora Ponta</v>
      </c>
      <c r="J767" s="18">
        <f>IF(I767="Ponta",Cadastro_Cargas!$F$17,0)</f>
        <v>0</v>
      </c>
      <c r="K767" s="18">
        <f t="shared" si="3"/>
        <v>27.09616601</v>
      </c>
    </row>
    <row r="768" ht="15.0" customHeight="1">
      <c r="A768" s="35" t="s">
        <v>129</v>
      </c>
      <c r="B768" s="45">
        <v>45658.9166666667</v>
      </c>
      <c r="C768" s="35" t="s">
        <v>155</v>
      </c>
      <c r="D768" s="46">
        <f>SUM(Cargas!$F$317:$F$323)</f>
        <v>12.16005361</v>
      </c>
      <c r="E768" s="47">
        <f>Geracao!F92+Geracao!F93</f>
        <v>2.504295</v>
      </c>
      <c r="F768" s="46">
        <f t="shared" si="1"/>
        <v>9.655758611</v>
      </c>
      <c r="G768" s="48">
        <f>Tarifa!$B$24</f>
        <v>0.6813</v>
      </c>
      <c r="H768" s="49">
        <f t="shared" si="2"/>
        <v>6.578468341</v>
      </c>
      <c r="I768" s="50" t="str">
        <f>Tarifa!$C$24</f>
        <v>Fora Ponta</v>
      </c>
      <c r="J768" s="18">
        <f>IF(I768="Ponta",Cadastro_Cargas!$F$17,0)</f>
        <v>0</v>
      </c>
      <c r="K768" s="18">
        <f t="shared" si="3"/>
        <v>9.655758611</v>
      </c>
    </row>
    <row r="769" ht="15.0" customHeight="1">
      <c r="A769" s="35" t="s">
        <v>129</v>
      </c>
      <c r="B769" s="45">
        <v>45658.9583333333</v>
      </c>
      <c r="C769" s="35" t="s">
        <v>156</v>
      </c>
      <c r="D769" s="46">
        <f>SUM(Cargas!$F$331:$F$337)</f>
        <v>12.43815337</v>
      </c>
      <c r="E769" s="47">
        <f>Geracao!F96+Geracao!F97</f>
        <v>3.066315</v>
      </c>
      <c r="F769" s="46">
        <f t="shared" si="1"/>
        <v>9.371838373</v>
      </c>
      <c r="G769" s="48">
        <f>Tarifa!$B$25</f>
        <v>0.6813</v>
      </c>
      <c r="H769" s="49">
        <f t="shared" si="2"/>
        <v>6.385033484</v>
      </c>
      <c r="I769" s="50" t="str">
        <f>Tarifa!$C$25</f>
        <v>Fora Ponta</v>
      </c>
      <c r="J769" s="18">
        <f>IF(I769="Ponta",Cadastro_Cargas!$F$17,0)</f>
        <v>0</v>
      </c>
      <c r="K769" s="18">
        <f t="shared" si="3"/>
        <v>9.371838373</v>
      </c>
    </row>
    <row r="770" ht="15.0" customHeight="1">
      <c r="A770" s="35" t="s">
        <v>129</v>
      </c>
      <c r="B770" s="45">
        <v>45659.0</v>
      </c>
      <c r="C770" s="35" t="s">
        <v>131</v>
      </c>
      <c r="D770" s="46">
        <f>SUM(Cargas!$F$345:$F$351)</f>
        <v>30.01743337</v>
      </c>
      <c r="E770" s="47">
        <f>Geracao!F100+Geracao!F101</f>
        <v>4.44657</v>
      </c>
      <c r="F770" s="46">
        <f t="shared" si="1"/>
        <v>25.57086337</v>
      </c>
      <c r="G770" s="48">
        <f>Tarifa!$B$2</f>
        <v>0.6813</v>
      </c>
      <c r="H770" s="49">
        <f t="shared" si="2"/>
        <v>17.42142922</v>
      </c>
      <c r="I770" s="50" t="str">
        <f>Tarifa!$C$2</f>
        <v>Fora Ponta</v>
      </c>
      <c r="J770" s="18">
        <f>IF(I770="Ponta",Cadastro_Cargas!$F$17,0)</f>
        <v>0</v>
      </c>
      <c r="K770" s="18">
        <f t="shared" si="3"/>
        <v>25.57086337</v>
      </c>
    </row>
    <row r="771" ht="15.0" customHeight="1">
      <c r="A771" s="35" t="s">
        <v>129</v>
      </c>
      <c r="B771" s="45">
        <v>45659.0416666667</v>
      </c>
      <c r="C771" s="35" t="s">
        <v>133</v>
      </c>
      <c r="D771" s="46">
        <f>SUM(Cargas!$F$359:$F$365)</f>
        <v>27.28859709</v>
      </c>
      <c r="E771" s="47">
        <f>Geracao!F104+Geracao!F105</f>
        <v>3.644865</v>
      </c>
      <c r="F771" s="46">
        <f t="shared" si="1"/>
        <v>23.64373209</v>
      </c>
      <c r="G771" s="48">
        <f>Tarifa!$B$3</f>
        <v>0.6813</v>
      </c>
      <c r="H771" s="49">
        <f t="shared" si="2"/>
        <v>16.10847467</v>
      </c>
      <c r="I771" s="50" t="str">
        <f>Tarifa!$C$3</f>
        <v>Fora Ponta</v>
      </c>
      <c r="J771" s="18">
        <f>IF(I771="Ponta",Cadastro_Cargas!$F$17,0)</f>
        <v>0</v>
      </c>
      <c r="K771" s="18">
        <f t="shared" si="3"/>
        <v>23.64373209</v>
      </c>
    </row>
    <row r="772" ht="15.0" customHeight="1">
      <c r="A772" s="35" t="s">
        <v>129</v>
      </c>
      <c r="B772" s="45">
        <v>45659.0833333333</v>
      </c>
      <c r="C772" s="35" t="s">
        <v>134</v>
      </c>
      <c r="D772" s="46">
        <f>SUM(Cargas!$F$373:$F$379)</f>
        <v>11.50087337</v>
      </c>
      <c r="E772" s="47">
        <f>Geracao!F108+Geracao!F109</f>
        <v>2.69439</v>
      </c>
      <c r="F772" s="46">
        <f t="shared" si="1"/>
        <v>8.806483373</v>
      </c>
      <c r="G772" s="48">
        <f>Tarifa!$B$4</f>
        <v>0.6813</v>
      </c>
      <c r="H772" s="49">
        <f t="shared" si="2"/>
        <v>5.999857122</v>
      </c>
      <c r="I772" s="50" t="str">
        <f>Tarifa!$C$4</f>
        <v>Fora Ponta</v>
      </c>
      <c r="J772" s="18">
        <f>IF(I772="Ponta",Cadastro_Cargas!$F$17,0)</f>
        <v>0</v>
      </c>
      <c r="K772" s="18">
        <f t="shared" si="3"/>
        <v>8.806483373</v>
      </c>
    </row>
    <row r="773" ht="15.0" customHeight="1">
      <c r="A773" s="35" t="s">
        <v>129</v>
      </c>
      <c r="B773" s="45">
        <v>45659.125</v>
      </c>
      <c r="C773" s="35" t="s">
        <v>135</v>
      </c>
      <c r="D773" s="46">
        <f>SUM(Cargas!$F$387:$F$393)</f>
        <v>12.41401031</v>
      </c>
      <c r="E773" s="47">
        <f>Geracao!F112+Geracao!F113</f>
        <v>2.62827</v>
      </c>
      <c r="F773" s="46">
        <f t="shared" si="1"/>
        <v>9.785740312</v>
      </c>
      <c r="G773" s="48">
        <f>Tarifa!$B$5</f>
        <v>0.6813</v>
      </c>
      <c r="H773" s="49">
        <f t="shared" si="2"/>
        <v>6.667024875</v>
      </c>
      <c r="I773" s="50" t="str">
        <f>Tarifa!$C$5</f>
        <v>Fora Ponta</v>
      </c>
      <c r="J773" s="18">
        <f>IF(I773="Ponta",Cadastro_Cargas!$F$17,0)</f>
        <v>0</v>
      </c>
      <c r="K773" s="18">
        <f t="shared" si="3"/>
        <v>9.785740312</v>
      </c>
    </row>
    <row r="774" ht="15.0" customHeight="1">
      <c r="A774" s="35" t="s">
        <v>129</v>
      </c>
      <c r="B774" s="45">
        <v>45659.1666666667</v>
      </c>
      <c r="C774" s="35" t="s">
        <v>136</v>
      </c>
      <c r="D774" s="46">
        <f>SUM(Cargas!$F$401:$F$407)</f>
        <v>12.34367337</v>
      </c>
      <c r="E774" s="47">
        <f>Geracao!F116+Geracao!F117</f>
        <v>4.669725</v>
      </c>
      <c r="F774" s="46">
        <f t="shared" si="1"/>
        <v>7.673948373</v>
      </c>
      <c r="G774" s="48">
        <f>Tarifa!$B$6</f>
        <v>0.6813</v>
      </c>
      <c r="H774" s="49">
        <f t="shared" si="2"/>
        <v>5.228261027</v>
      </c>
      <c r="I774" s="50" t="str">
        <f>Tarifa!$C$6</f>
        <v>Fora Ponta</v>
      </c>
      <c r="J774" s="18">
        <f>IF(I774="Ponta",Cadastro_Cargas!$F$17,0)</f>
        <v>0</v>
      </c>
      <c r="K774" s="18">
        <f t="shared" si="3"/>
        <v>7.673948373</v>
      </c>
    </row>
    <row r="775" ht="15.0" customHeight="1">
      <c r="A775" s="35" t="s">
        <v>129</v>
      </c>
      <c r="B775" s="45">
        <v>45659.2083333333</v>
      </c>
      <c r="C775" s="35" t="s">
        <v>137</v>
      </c>
      <c r="D775" s="46">
        <f>SUM(Cargas!$F$415:$F$421)</f>
        <v>4.411633373</v>
      </c>
      <c r="E775" s="47">
        <f>Geracao!F120+Geracao!F121</f>
        <v>2.653065</v>
      </c>
      <c r="F775" s="46">
        <f t="shared" si="1"/>
        <v>1.758568373</v>
      </c>
      <c r="G775" s="48">
        <f>Tarifa!$B$7</f>
        <v>0.6813</v>
      </c>
      <c r="H775" s="49">
        <f t="shared" si="2"/>
        <v>1.198112633</v>
      </c>
      <c r="I775" s="50" t="str">
        <f>Tarifa!$C$7</f>
        <v>Fora Ponta</v>
      </c>
      <c r="J775" s="18">
        <f>IF(I775="Ponta",Cadastro_Cargas!$F$17,0)</f>
        <v>0</v>
      </c>
      <c r="K775" s="18">
        <f t="shared" si="3"/>
        <v>1.758568373</v>
      </c>
    </row>
    <row r="776" ht="15.0" customHeight="1">
      <c r="A776" s="35" t="s">
        <v>129</v>
      </c>
      <c r="B776" s="45">
        <v>45659.25</v>
      </c>
      <c r="C776" s="35" t="s">
        <v>138</v>
      </c>
      <c r="D776" s="46">
        <f>SUM(Cargas!$F$429:$F$435)</f>
        <v>4.299313373</v>
      </c>
      <c r="E776" s="47">
        <f>Geracao!F124+Geracao!F125</f>
        <v>8.467868182</v>
      </c>
      <c r="F776" s="46">
        <f t="shared" si="1"/>
        <v>-4.168554809</v>
      </c>
      <c r="G776" s="48">
        <f>Tarifa!$B$8</f>
        <v>0.6813</v>
      </c>
      <c r="H776" s="49">
        <f t="shared" si="2"/>
        <v>0</v>
      </c>
      <c r="I776" s="50" t="str">
        <f>Tarifa!$C$8</f>
        <v>Fora Ponta</v>
      </c>
      <c r="J776" s="18">
        <f>IF(I776="Ponta",Cadastro_Cargas!$F$17,0)</f>
        <v>0</v>
      </c>
      <c r="K776" s="18">
        <f t="shared" si="3"/>
        <v>0</v>
      </c>
    </row>
    <row r="777" ht="15.0" customHeight="1">
      <c r="A777" s="35" t="s">
        <v>129</v>
      </c>
      <c r="B777" s="45">
        <v>45659.2916666667</v>
      </c>
      <c r="C777" s="35" t="s">
        <v>139</v>
      </c>
      <c r="D777" s="46">
        <f>SUM(Cargas!$F$443:$F$449)</f>
        <v>21.25051337</v>
      </c>
      <c r="E777" s="47">
        <f>Geracao!F128+Geracao!F129</f>
        <v>1.859625</v>
      </c>
      <c r="F777" s="46">
        <f t="shared" si="1"/>
        <v>19.39088837</v>
      </c>
      <c r="G777" s="48">
        <f>Tarifa!$B$9</f>
        <v>0.6813</v>
      </c>
      <c r="H777" s="49">
        <f t="shared" si="2"/>
        <v>13.21101225</v>
      </c>
      <c r="I777" s="50" t="str">
        <f>Tarifa!$C$9</f>
        <v>Fora Ponta</v>
      </c>
      <c r="J777" s="18">
        <f>IF(I777="Ponta",Cadastro_Cargas!$F$17,0)</f>
        <v>0</v>
      </c>
      <c r="K777" s="18">
        <f t="shared" si="3"/>
        <v>19.39088837</v>
      </c>
    </row>
    <row r="778" ht="15.0" customHeight="1">
      <c r="A778" s="35" t="s">
        <v>129</v>
      </c>
      <c r="B778" s="45">
        <v>45659.3333333333</v>
      </c>
      <c r="C778" s="35" t="s">
        <v>140</v>
      </c>
      <c r="D778" s="46">
        <f>SUM(Cargas!$F$457:$F$463)</f>
        <v>20.11059473</v>
      </c>
      <c r="E778" s="47">
        <f>Geracao!F132+Geracao!F133</f>
        <v>12.61013591</v>
      </c>
      <c r="F778" s="46">
        <f t="shared" si="1"/>
        <v>7.500458816</v>
      </c>
      <c r="G778" s="48">
        <f>Tarifa!$B$10</f>
        <v>0.6813</v>
      </c>
      <c r="H778" s="49">
        <f t="shared" si="2"/>
        <v>5.110062591</v>
      </c>
      <c r="I778" s="50" t="str">
        <f>Tarifa!$C$10</f>
        <v>Fora Ponta</v>
      </c>
      <c r="J778" s="18">
        <f>IF(I778="Ponta",Cadastro_Cargas!$F$17,0)</f>
        <v>0</v>
      </c>
      <c r="K778" s="18">
        <f t="shared" si="3"/>
        <v>7.500458816</v>
      </c>
    </row>
    <row r="779" ht="15.0" customHeight="1">
      <c r="A779" s="35" t="s">
        <v>129</v>
      </c>
      <c r="B779" s="45">
        <v>45659.375</v>
      </c>
      <c r="C779" s="35" t="s">
        <v>141</v>
      </c>
      <c r="D779" s="46">
        <f>SUM(Cargas!$F$471:$F$477)</f>
        <v>6.375563373</v>
      </c>
      <c r="E779" s="47">
        <f>Geracao!F136+Geracao!F137</f>
        <v>26.6133</v>
      </c>
      <c r="F779" s="46">
        <f t="shared" si="1"/>
        <v>-20.23773663</v>
      </c>
      <c r="G779" s="48">
        <f>Tarifa!$B$11</f>
        <v>0.6813</v>
      </c>
      <c r="H779" s="49">
        <f t="shared" si="2"/>
        <v>0</v>
      </c>
      <c r="I779" s="50" t="str">
        <f>Tarifa!$C$11</f>
        <v>Fora Ponta</v>
      </c>
      <c r="J779" s="18">
        <f>IF(I779="Ponta",Cadastro_Cargas!$F$17,0)</f>
        <v>0</v>
      </c>
      <c r="K779" s="18">
        <f t="shared" si="3"/>
        <v>0</v>
      </c>
    </row>
    <row r="780" ht="15.0" customHeight="1">
      <c r="A780" s="35" t="s">
        <v>129</v>
      </c>
      <c r="B780" s="45">
        <v>45659.4166666667</v>
      </c>
      <c r="C780" s="35" t="s">
        <v>142</v>
      </c>
      <c r="D780" s="46">
        <f>SUM(Cargas!$F$485:$F$491)</f>
        <v>6.533562496</v>
      </c>
      <c r="E780" s="47">
        <f>Geracao!F140+Geracao!F141</f>
        <v>21.10956136</v>
      </c>
      <c r="F780" s="46">
        <f t="shared" si="1"/>
        <v>-14.57599887</v>
      </c>
      <c r="G780" s="48">
        <f>Tarifa!$B$12</f>
        <v>0.6813</v>
      </c>
      <c r="H780" s="49">
        <f t="shared" si="2"/>
        <v>0</v>
      </c>
      <c r="I780" s="50" t="str">
        <f>Tarifa!$C$12</f>
        <v>Fora Ponta</v>
      </c>
      <c r="J780" s="18">
        <f>IF(I780="Ponta",Cadastro_Cargas!$F$17,0)</f>
        <v>0</v>
      </c>
      <c r="K780" s="18">
        <f t="shared" si="3"/>
        <v>0</v>
      </c>
    </row>
    <row r="781" ht="15.0" customHeight="1">
      <c r="A781" s="35" t="s">
        <v>129</v>
      </c>
      <c r="B781" s="45">
        <v>45659.4583333333</v>
      </c>
      <c r="C781" s="35" t="s">
        <v>143</v>
      </c>
      <c r="D781" s="46">
        <f>SUM(Cargas!$F$499:$F$505)</f>
        <v>6.255321694</v>
      </c>
      <c r="E781" s="47">
        <f>Geracao!F144+Geracao!F145</f>
        <v>9.425856818</v>
      </c>
      <c r="F781" s="46">
        <f t="shared" si="1"/>
        <v>-3.170535124</v>
      </c>
      <c r="G781" s="48">
        <f>Tarifa!$B$13</f>
        <v>0.6813</v>
      </c>
      <c r="H781" s="49">
        <f t="shared" si="2"/>
        <v>0</v>
      </c>
      <c r="I781" s="50" t="str">
        <f>Tarifa!$C$13</f>
        <v>Fora Ponta</v>
      </c>
      <c r="J781" s="18">
        <f>IF(I781="Ponta",Cadastro_Cargas!$F$17,0)</f>
        <v>0</v>
      </c>
      <c r="K781" s="18">
        <f t="shared" si="3"/>
        <v>0</v>
      </c>
    </row>
    <row r="782" ht="15.0" customHeight="1">
      <c r="A782" s="35" t="s">
        <v>129</v>
      </c>
      <c r="B782" s="45">
        <v>45659.5</v>
      </c>
      <c r="C782" s="35" t="s">
        <v>144</v>
      </c>
      <c r="D782" s="46">
        <f>SUM(Cargas!$F$513:$F$519)</f>
        <v>6.470976226</v>
      </c>
      <c r="E782" s="47">
        <f>Geracao!F148+Geracao!F149</f>
        <v>34.12167682</v>
      </c>
      <c r="F782" s="46">
        <f t="shared" si="1"/>
        <v>-27.65070059</v>
      </c>
      <c r="G782" s="48">
        <f>Tarifa!$B$14</f>
        <v>0.6813</v>
      </c>
      <c r="H782" s="49">
        <f t="shared" si="2"/>
        <v>0</v>
      </c>
      <c r="I782" s="50" t="str">
        <f>Tarifa!$C$14</f>
        <v>Fora Ponta</v>
      </c>
      <c r="J782" s="18">
        <f>IF(I782="Ponta",Cadastro_Cargas!$F$17,0)</f>
        <v>0</v>
      </c>
      <c r="K782" s="18">
        <f t="shared" si="3"/>
        <v>0</v>
      </c>
    </row>
    <row r="783" ht="15.0" customHeight="1">
      <c r="A783" s="35" t="s">
        <v>129</v>
      </c>
      <c r="B783" s="45">
        <v>45659.5416666667</v>
      </c>
      <c r="C783" s="35" t="s">
        <v>145</v>
      </c>
      <c r="D783" s="46">
        <f>SUM(Cargas!$F$527:$F$533)</f>
        <v>6.731513373</v>
      </c>
      <c r="E783" s="47">
        <f>Geracao!F152+Geracao!F153</f>
        <v>33.90077591</v>
      </c>
      <c r="F783" s="46">
        <f t="shared" si="1"/>
        <v>-27.16926254</v>
      </c>
      <c r="G783" s="48">
        <f>Tarifa!$B$15</f>
        <v>0.6813</v>
      </c>
      <c r="H783" s="49">
        <f t="shared" si="2"/>
        <v>0</v>
      </c>
      <c r="I783" s="50" t="str">
        <f>Tarifa!$C$15</f>
        <v>Fora Ponta</v>
      </c>
      <c r="J783" s="18">
        <f>IF(I783="Ponta",Cadastro_Cargas!$F$17,0)</f>
        <v>0</v>
      </c>
      <c r="K783" s="18">
        <f t="shared" si="3"/>
        <v>0</v>
      </c>
    </row>
    <row r="784" ht="15.0" customHeight="1">
      <c r="A784" s="35" t="s">
        <v>129</v>
      </c>
      <c r="B784" s="45">
        <v>45659.5833333333</v>
      </c>
      <c r="C784" s="35" t="s">
        <v>146</v>
      </c>
      <c r="D784" s="46">
        <f>SUM(Cargas!$F$541:$F$547)</f>
        <v>24.34076337</v>
      </c>
      <c r="E784" s="47">
        <f>Geracao!F156+Geracao!F157</f>
        <v>9.118549091</v>
      </c>
      <c r="F784" s="46">
        <f t="shared" si="1"/>
        <v>15.22221428</v>
      </c>
      <c r="G784" s="48">
        <f>Tarifa!$B$16</f>
        <v>0.6813</v>
      </c>
      <c r="H784" s="49">
        <f t="shared" si="2"/>
        <v>10.37089459</v>
      </c>
      <c r="I784" s="50" t="str">
        <f>Tarifa!$C$16</f>
        <v>Fora Ponta</v>
      </c>
      <c r="J784" s="18">
        <f>IF(I784="Ponta",Cadastro_Cargas!$F$17,0)</f>
        <v>0</v>
      </c>
      <c r="K784" s="18">
        <f t="shared" si="3"/>
        <v>15.22221428</v>
      </c>
    </row>
    <row r="785" ht="15.0" customHeight="1">
      <c r="A785" s="35" t="s">
        <v>129</v>
      </c>
      <c r="B785" s="45">
        <v>45659.625</v>
      </c>
      <c r="C785" s="35" t="s">
        <v>147</v>
      </c>
      <c r="D785" s="46">
        <f>SUM(Cargas!$F$555:$F$561)</f>
        <v>23.7240977</v>
      </c>
      <c r="E785" s="47">
        <f>Geracao!F160+Geracao!F161</f>
        <v>26.54567727</v>
      </c>
      <c r="F785" s="46">
        <f t="shared" si="1"/>
        <v>-2.821579576</v>
      </c>
      <c r="G785" s="48">
        <f>Tarifa!$B$17</f>
        <v>0.6813</v>
      </c>
      <c r="H785" s="49">
        <f t="shared" si="2"/>
        <v>0</v>
      </c>
      <c r="I785" s="50" t="str">
        <f>Tarifa!$C$17</f>
        <v>Fora Ponta</v>
      </c>
      <c r="J785" s="18">
        <f>IF(I785="Ponta",Cadastro_Cargas!$F$17,0)</f>
        <v>0</v>
      </c>
      <c r="K785" s="18">
        <f t="shared" si="3"/>
        <v>0</v>
      </c>
    </row>
    <row r="786" ht="15.0" customHeight="1">
      <c r="A786" s="35" t="s">
        <v>129</v>
      </c>
      <c r="B786" s="45">
        <v>45659.6666666667</v>
      </c>
      <c r="C786" s="35" t="s">
        <v>148</v>
      </c>
      <c r="D786" s="46">
        <f>SUM(Cargas!$F$569:$F$575)</f>
        <v>5.988208262</v>
      </c>
      <c r="E786" s="47">
        <f>Geracao!F164+Geracao!F165</f>
        <v>23.05784727</v>
      </c>
      <c r="F786" s="46">
        <f t="shared" si="1"/>
        <v>-17.06963901</v>
      </c>
      <c r="G786" s="48">
        <f>Tarifa!$B$18</f>
        <v>0.6813</v>
      </c>
      <c r="H786" s="49">
        <f t="shared" si="2"/>
        <v>0</v>
      </c>
      <c r="I786" s="50" t="str">
        <f>Tarifa!$C$18</f>
        <v>Fora Ponta</v>
      </c>
      <c r="J786" s="18">
        <f>IF(I786="Ponta",Cadastro_Cargas!$F$17,0)</f>
        <v>0</v>
      </c>
      <c r="K786" s="18">
        <f t="shared" si="3"/>
        <v>0</v>
      </c>
    </row>
    <row r="787" ht="15.0" customHeight="1">
      <c r="A787" s="35" t="s">
        <v>129</v>
      </c>
      <c r="B787" s="45">
        <v>45659.7083333333</v>
      </c>
      <c r="C787" s="35" t="s">
        <v>149</v>
      </c>
      <c r="D787" s="46">
        <f>SUM(Cargas!$F$583:$F$589)</f>
        <v>4.184213373</v>
      </c>
      <c r="E787" s="47">
        <f>Geracao!F168+Geracao!F169</f>
        <v>9.581389091</v>
      </c>
      <c r="F787" s="46">
        <f t="shared" si="1"/>
        <v>-5.397175718</v>
      </c>
      <c r="G787" s="48">
        <f>Tarifa!$B$19</f>
        <v>0.6813</v>
      </c>
      <c r="H787" s="49">
        <f t="shared" si="2"/>
        <v>0</v>
      </c>
      <c r="I787" s="50" t="str">
        <f>Tarifa!$C$19</f>
        <v>Fora Ponta</v>
      </c>
      <c r="J787" s="18">
        <f>IF(I787="Ponta",Cadastro_Cargas!$F$17,0)</f>
        <v>0</v>
      </c>
      <c r="K787" s="18">
        <f t="shared" si="3"/>
        <v>0</v>
      </c>
    </row>
    <row r="788" ht="15.0" customHeight="1">
      <c r="A788" s="51" t="s">
        <v>129</v>
      </c>
      <c r="B788" s="52">
        <v>45659.75</v>
      </c>
      <c r="C788" s="51" t="s">
        <v>150</v>
      </c>
      <c r="D788" s="53">
        <f>SUM(Cargas!$F$597:$F$603)</f>
        <v>4.526513373</v>
      </c>
      <c r="E788" s="54">
        <f>Geracao!F172+Geracao!F173</f>
        <v>7.791640909</v>
      </c>
      <c r="F788" s="53">
        <f t="shared" si="1"/>
        <v>-3.265127536</v>
      </c>
      <c r="G788" s="55">
        <f>Tarifa!$B$20</f>
        <v>1.1039</v>
      </c>
      <c r="H788" s="56">
        <f t="shared" si="2"/>
        <v>0</v>
      </c>
      <c r="I788" s="57" t="str">
        <f>Tarifa!$C$20</f>
        <v>Ponta</v>
      </c>
      <c r="J788" s="58">
        <f>IF(I788="Ponta",Cadastro_Cargas!$F$17,0)</f>
        <v>3.5</v>
      </c>
      <c r="K788" s="18">
        <f t="shared" si="3"/>
        <v>0</v>
      </c>
    </row>
    <row r="789" ht="15.0" customHeight="1">
      <c r="A789" s="51" t="s">
        <v>129</v>
      </c>
      <c r="B789" s="52">
        <v>45659.7916666667</v>
      </c>
      <c r="C789" s="51" t="s">
        <v>152</v>
      </c>
      <c r="D789" s="53">
        <f>SUM(Cargas!$F$611:$F$617)</f>
        <v>4.506513373</v>
      </c>
      <c r="E789" s="54">
        <f>Geracao!F176+Geracao!F177</f>
        <v>2.008395</v>
      </c>
      <c r="F789" s="53">
        <f t="shared" si="1"/>
        <v>2.498118373</v>
      </c>
      <c r="G789" s="55">
        <f>Tarifa!$B$21</f>
        <v>1.1039</v>
      </c>
      <c r="H789" s="56">
        <f t="shared" si="2"/>
        <v>0</v>
      </c>
      <c r="I789" s="57" t="str">
        <f>Tarifa!$C$21</f>
        <v>Ponta</v>
      </c>
      <c r="J789" s="58">
        <f>IF(I789="Ponta",Cadastro_Cargas!$F$17,0)</f>
        <v>3.5</v>
      </c>
      <c r="K789" s="18">
        <f t="shared" si="3"/>
        <v>0</v>
      </c>
    </row>
    <row r="790" ht="15.0" customHeight="1">
      <c r="A790" s="51" t="s">
        <v>129</v>
      </c>
      <c r="B790" s="52">
        <v>45659.8333333333</v>
      </c>
      <c r="C790" s="51" t="s">
        <v>153</v>
      </c>
      <c r="D790" s="53">
        <f>SUM(Cargas!$F$625:$F$631)</f>
        <v>29.25451337</v>
      </c>
      <c r="E790" s="54">
        <f>Geracao!F180+Geracao!F181</f>
        <v>3.45477</v>
      </c>
      <c r="F790" s="53">
        <f t="shared" si="1"/>
        <v>25.79974337</v>
      </c>
      <c r="G790" s="55">
        <f>Tarifa!$B$22</f>
        <v>1.1039</v>
      </c>
      <c r="H790" s="56">
        <f t="shared" si="2"/>
        <v>24.61668671</v>
      </c>
      <c r="I790" s="57" t="str">
        <f>Tarifa!$C$22</f>
        <v>Ponta</v>
      </c>
      <c r="J790" s="58">
        <f>IF(I790="Ponta",Cadastro_Cargas!$F$17,0)</f>
        <v>3.5</v>
      </c>
      <c r="K790" s="18">
        <f t="shared" si="3"/>
        <v>22.29974337</v>
      </c>
    </row>
    <row r="791" ht="15.0" customHeight="1">
      <c r="A791" s="35" t="s">
        <v>129</v>
      </c>
      <c r="B791" s="45">
        <v>45659.875</v>
      </c>
      <c r="C791" s="35" t="s">
        <v>154</v>
      </c>
      <c r="D791" s="46">
        <f>SUM(Cargas!$F$639:$F$645)</f>
        <v>29.95699337</v>
      </c>
      <c r="E791" s="47">
        <f>Geracao!F184+Geracao!F185</f>
        <v>3.727515</v>
      </c>
      <c r="F791" s="46">
        <f t="shared" si="1"/>
        <v>26.22947837</v>
      </c>
      <c r="G791" s="48">
        <f>Tarifa!$B$23</f>
        <v>0.6813</v>
      </c>
      <c r="H791" s="49">
        <f t="shared" si="2"/>
        <v>17.87014362</v>
      </c>
      <c r="I791" s="50" t="str">
        <f>Tarifa!$C$23</f>
        <v>Fora Ponta</v>
      </c>
      <c r="J791" s="18">
        <f>IF(I791="Ponta",Cadastro_Cargas!$F$17,0)</f>
        <v>0</v>
      </c>
      <c r="K791" s="18">
        <f t="shared" si="3"/>
        <v>26.22947837</v>
      </c>
    </row>
    <row r="792" ht="15.0" customHeight="1">
      <c r="A792" s="35" t="s">
        <v>129</v>
      </c>
      <c r="B792" s="45">
        <v>45659.9166666667</v>
      </c>
      <c r="C792" s="35" t="s">
        <v>155</v>
      </c>
      <c r="D792" s="46">
        <f>SUM(Cargas!$F$653:$F$659)</f>
        <v>11.22603337</v>
      </c>
      <c r="E792" s="47">
        <f>Geracao!F188+Geracao!F189</f>
        <v>2.62827</v>
      </c>
      <c r="F792" s="46">
        <f t="shared" si="1"/>
        <v>8.597763373</v>
      </c>
      <c r="G792" s="48">
        <f>Tarifa!$B$24</f>
        <v>0.6813</v>
      </c>
      <c r="H792" s="49">
        <f t="shared" si="2"/>
        <v>5.857656186</v>
      </c>
      <c r="I792" s="50" t="str">
        <f>Tarifa!$C$24</f>
        <v>Fora Ponta</v>
      </c>
      <c r="J792" s="18">
        <f>IF(I792="Ponta",Cadastro_Cargas!$F$17,0)</f>
        <v>0</v>
      </c>
      <c r="K792" s="18">
        <f t="shared" si="3"/>
        <v>8.597763373</v>
      </c>
    </row>
    <row r="793" ht="15.0" customHeight="1">
      <c r="A793" s="35" t="s">
        <v>129</v>
      </c>
      <c r="B793" s="45">
        <v>45659.9583333333</v>
      </c>
      <c r="C793" s="35" t="s">
        <v>156</v>
      </c>
      <c r="D793" s="46">
        <f>SUM(Cargas!$F$667:$F$673)</f>
        <v>11.34826205</v>
      </c>
      <c r="E793" s="47">
        <f>Geracao!F192+Geracao!F193</f>
        <v>4.372185</v>
      </c>
      <c r="F793" s="46">
        <f t="shared" si="1"/>
        <v>6.976077051</v>
      </c>
      <c r="G793" s="48">
        <f>Tarifa!$B$25</f>
        <v>0.6813</v>
      </c>
      <c r="H793" s="49">
        <f t="shared" si="2"/>
        <v>4.752801295</v>
      </c>
      <c r="I793" s="50" t="str">
        <f>Tarifa!$C$25</f>
        <v>Fora Ponta</v>
      </c>
      <c r="J793" s="18">
        <f>IF(I793="Ponta",Cadastro_Cargas!$F$17,0)</f>
        <v>0</v>
      </c>
      <c r="K793" s="18">
        <f t="shared" si="3"/>
        <v>6.976077051</v>
      </c>
    </row>
    <row r="794" ht="15.0" customHeight="1">
      <c r="A794" s="35" t="s">
        <v>129</v>
      </c>
      <c r="B794" s="45">
        <v>45660.0</v>
      </c>
      <c r="C794" s="35" t="s">
        <v>131</v>
      </c>
      <c r="D794" s="46">
        <f>SUM(Cargas!$F$681:$F$687)</f>
        <v>27.66893337</v>
      </c>
      <c r="E794" s="47">
        <f>Geracao!F196+Geracao!F197</f>
        <v>2.487765</v>
      </c>
      <c r="F794" s="46">
        <f t="shared" si="1"/>
        <v>25.18116837</v>
      </c>
      <c r="G794" s="48">
        <f>Tarifa!$B$2</f>
        <v>0.6813</v>
      </c>
      <c r="H794" s="49">
        <f t="shared" si="2"/>
        <v>17.15593001</v>
      </c>
      <c r="I794" s="50" t="str">
        <f>Tarifa!$C$2</f>
        <v>Fora Ponta</v>
      </c>
      <c r="J794" s="18">
        <f>IF(I794="Ponta",Cadastro_Cargas!$F$17,0)</f>
        <v>0</v>
      </c>
      <c r="K794" s="18">
        <f t="shared" si="3"/>
        <v>25.18116837</v>
      </c>
    </row>
    <row r="795" ht="15.0" customHeight="1">
      <c r="A795" s="35" t="s">
        <v>129</v>
      </c>
      <c r="B795" s="45">
        <v>45660.0416666667</v>
      </c>
      <c r="C795" s="35" t="s">
        <v>133</v>
      </c>
      <c r="D795" s="46">
        <f>SUM(Cargas!$F$695:$F$701)</f>
        <v>28.90849709</v>
      </c>
      <c r="E795" s="47">
        <f>Geracao!F200+Geracao!F201</f>
        <v>2.62827</v>
      </c>
      <c r="F795" s="46">
        <f t="shared" si="1"/>
        <v>26.28022709</v>
      </c>
      <c r="G795" s="48">
        <f>Tarifa!$B$3</f>
        <v>0.6813</v>
      </c>
      <c r="H795" s="49">
        <f t="shared" si="2"/>
        <v>17.90471871</v>
      </c>
      <c r="I795" s="50" t="str">
        <f>Tarifa!$C$3</f>
        <v>Fora Ponta</v>
      </c>
      <c r="J795" s="18">
        <f>IF(I795="Ponta",Cadastro_Cargas!$F$17,0)</f>
        <v>0</v>
      </c>
      <c r="K795" s="18">
        <f t="shared" si="3"/>
        <v>26.28022709</v>
      </c>
    </row>
    <row r="796" ht="15.0" customHeight="1">
      <c r="A796" s="35" t="s">
        <v>129</v>
      </c>
      <c r="B796" s="45">
        <v>45660.0833333333</v>
      </c>
      <c r="C796" s="35" t="s">
        <v>134</v>
      </c>
      <c r="D796" s="46">
        <f>SUM(Cargas!$F$709:$F$715)</f>
        <v>12.10419373</v>
      </c>
      <c r="E796" s="47">
        <f>Geracao!F204+Geracao!F205</f>
        <v>3.35559</v>
      </c>
      <c r="F796" s="46">
        <f t="shared" si="1"/>
        <v>8.74860373</v>
      </c>
      <c r="G796" s="48">
        <f>Tarifa!$B$4</f>
        <v>0.6813</v>
      </c>
      <c r="H796" s="49">
        <f t="shared" si="2"/>
        <v>5.960423721</v>
      </c>
      <c r="I796" s="50" t="str">
        <f>Tarifa!$C$4</f>
        <v>Fora Ponta</v>
      </c>
      <c r="J796" s="18">
        <f>IF(I796="Ponta",Cadastro_Cargas!$F$17,0)</f>
        <v>0</v>
      </c>
      <c r="K796" s="18">
        <f t="shared" si="3"/>
        <v>8.74860373</v>
      </c>
    </row>
    <row r="797" ht="15.0" customHeight="1">
      <c r="A797" s="35" t="s">
        <v>129</v>
      </c>
      <c r="B797" s="45">
        <v>45660.125</v>
      </c>
      <c r="C797" s="35" t="s">
        <v>135</v>
      </c>
      <c r="D797" s="46">
        <f>SUM(Cargas!$F$723:$F$729)</f>
        <v>12.39875337</v>
      </c>
      <c r="E797" s="47">
        <f>Geracao!F208+Geracao!F209</f>
        <v>2.686125</v>
      </c>
      <c r="F797" s="46">
        <f t="shared" si="1"/>
        <v>9.712628373</v>
      </c>
      <c r="G797" s="48">
        <f>Tarifa!$B$5</f>
        <v>0.6813</v>
      </c>
      <c r="H797" s="49">
        <f t="shared" si="2"/>
        <v>6.617213711</v>
      </c>
      <c r="I797" s="50" t="str">
        <f>Tarifa!$C$5</f>
        <v>Fora Ponta</v>
      </c>
      <c r="J797" s="18">
        <f>IF(I797="Ponta",Cadastro_Cargas!$F$17,0)</f>
        <v>0</v>
      </c>
      <c r="K797" s="18">
        <f t="shared" si="3"/>
        <v>9.712628373</v>
      </c>
    </row>
    <row r="798" ht="15.0" customHeight="1">
      <c r="A798" s="35" t="s">
        <v>129</v>
      </c>
      <c r="B798" s="45">
        <v>45660.1666666667</v>
      </c>
      <c r="C798" s="35" t="s">
        <v>136</v>
      </c>
      <c r="D798" s="46">
        <f>SUM(Cargas!$F$737:$F$743)</f>
        <v>12.36611337</v>
      </c>
      <c r="E798" s="47">
        <f>Geracao!F212+Geracao!F213</f>
        <v>2.801835</v>
      </c>
      <c r="F798" s="46">
        <f t="shared" si="1"/>
        <v>9.564278373</v>
      </c>
      <c r="G798" s="48">
        <f>Tarifa!$B$6</f>
        <v>0.6813</v>
      </c>
      <c r="H798" s="49">
        <f t="shared" si="2"/>
        <v>6.516142856</v>
      </c>
      <c r="I798" s="50" t="str">
        <f>Tarifa!$C$6</f>
        <v>Fora Ponta</v>
      </c>
      <c r="J798" s="18">
        <f>IF(I798="Ponta",Cadastro_Cargas!$F$17,0)</f>
        <v>0</v>
      </c>
      <c r="K798" s="18">
        <f t="shared" si="3"/>
        <v>9.564278373</v>
      </c>
    </row>
    <row r="799" ht="15.0" customHeight="1">
      <c r="A799" s="35" t="s">
        <v>129</v>
      </c>
      <c r="B799" s="45">
        <v>45660.2083333333</v>
      </c>
      <c r="C799" s="35" t="s">
        <v>137</v>
      </c>
      <c r="D799" s="46">
        <f>SUM(Cargas!$F$751:$F$757)</f>
        <v>4.418293373</v>
      </c>
      <c r="E799" s="47">
        <f>Geracao!F216+Geracao!F217</f>
        <v>3.17376</v>
      </c>
      <c r="F799" s="46">
        <f t="shared" si="1"/>
        <v>1.244533373</v>
      </c>
      <c r="G799" s="48">
        <f>Tarifa!$B$7</f>
        <v>0.6813</v>
      </c>
      <c r="H799" s="49">
        <f t="shared" si="2"/>
        <v>0.8479005871</v>
      </c>
      <c r="I799" s="50" t="str">
        <f>Tarifa!$C$7</f>
        <v>Fora Ponta</v>
      </c>
      <c r="J799" s="18">
        <f>IF(I799="Ponta",Cadastro_Cargas!$F$17,0)</f>
        <v>0</v>
      </c>
      <c r="K799" s="18">
        <f t="shared" si="3"/>
        <v>1.244533373</v>
      </c>
    </row>
    <row r="800" ht="15.0" customHeight="1">
      <c r="A800" s="35" t="s">
        <v>129</v>
      </c>
      <c r="B800" s="45">
        <v>45660.25</v>
      </c>
      <c r="C800" s="35" t="s">
        <v>138</v>
      </c>
      <c r="D800" s="46">
        <f>SUM(Cargas!$F$765:$F$771)</f>
        <v>4.159317533</v>
      </c>
      <c r="E800" s="47">
        <f>Geracao!F220+Geracao!F221</f>
        <v>8.826268636</v>
      </c>
      <c r="F800" s="46">
        <f t="shared" si="1"/>
        <v>-4.666951103</v>
      </c>
      <c r="G800" s="48">
        <f>Tarifa!$B$8</f>
        <v>0.6813</v>
      </c>
      <c r="H800" s="49">
        <f t="shared" si="2"/>
        <v>0</v>
      </c>
      <c r="I800" s="50" t="str">
        <f>Tarifa!$C$8</f>
        <v>Fora Ponta</v>
      </c>
      <c r="J800" s="18">
        <f>IF(I800="Ponta",Cadastro_Cargas!$F$17,0)</f>
        <v>0</v>
      </c>
      <c r="K800" s="18">
        <f t="shared" si="3"/>
        <v>0</v>
      </c>
    </row>
    <row r="801" ht="15.0" customHeight="1">
      <c r="A801" s="35" t="s">
        <v>129</v>
      </c>
      <c r="B801" s="45">
        <v>45660.2916666667</v>
      </c>
      <c r="C801" s="35" t="s">
        <v>139</v>
      </c>
      <c r="D801" s="46">
        <f>SUM(Cargas!$F$779:$F$785)</f>
        <v>21.72923848</v>
      </c>
      <c r="E801" s="47">
        <f>Geracao!F224+Geracao!F225</f>
        <v>2.23155</v>
      </c>
      <c r="F801" s="46">
        <f t="shared" si="1"/>
        <v>19.49768848</v>
      </c>
      <c r="G801" s="48">
        <f>Tarifa!$B$9</f>
        <v>0.6813</v>
      </c>
      <c r="H801" s="49">
        <f t="shared" si="2"/>
        <v>13.28377516</v>
      </c>
      <c r="I801" s="50" t="str">
        <f>Tarifa!$C$9</f>
        <v>Fora Ponta</v>
      </c>
      <c r="J801" s="18">
        <f>IF(I801="Ponta",Cadastro_Cargas!$F$17,0)</f>
        <v>0</v>
      </c>
      <c r="K801" s="18">
        <f t="shared" si="3"/>
        <v>19.49768848</v>
      </c>
    </row>
    <row r="802" ht="15.0" customHeight="1">
      <c r="A802" s="35" t="s">
        <v>129</v>
      </c>
      <c r="B802" s="45">
        <v>45660.3333333333</v>
      </c>
      <c r="C802" s="35" t="s">
        <v>140</v>
      </c>
      <c r="D802" s="46">
        <f>SUM(Cargas!$F$793:$F$799)</f>
        <v>22.28746337</v>
      </c>
      <c r="E802" s="47">
        <f>Geracao!F228+Geracao!F229</f>
        <v>21.92403955</v>
      </c>
      <c r="F802" s="46">
        <f t="shared" si="1"/>
        <v>0.3634238276</v>
      </c>
      <c r="G802" s="48">
        <f>Tarifa!$B$10</f>
        <v>0.6813</v>
      </c>
      <c r="H802" s="49">
        <f t="shared" si="2"/>
        <v>0.2476006537</v>
      </c>
      <c r="I802" s="50" t="str">
        <f>Tarifa!$C$10</f>
        <v>Fora Ponta</v>
      </c>
      <c r="J802" s="18">
        <f>IF(I802="Ponta",Cadastro_Cargas!$F$17,0)</f>
        <v>0</v>
      </c>
      <c r="K802" s="18">
        <f t="shared" si="3"/>
        <v>0.3634238276</v>
      </c>
    </row>
    <row r="803" ht="15.0" customHeight="1">
      <c r="A803" s="35" t="s">
        <v>129</v>
      </c>
      <c r="B803" s="45">
        <v>45660.375</v>
      </c>
      <c r="C803" s="35" t="s">
        <v>141</v>
      </c>
      <c r="D803" s="46">
        <f>SUM(Cargas!$F$807:$F$813)</f>
        <v>6.642552838</v>
      </c>
      <c r="E803" s="47">
        <f>Geracao!F232+Geracao!F233</f>
        <v>13.25706</v>
      </c>
      <c r="F803" s="46">
        <f t="shared" si="1"/>
        <v>-6.614507162</v>
      </c>
      <c r="G803" s="48">
        <f>Tarifa!$B$11</f>
        <v>0.6813</v>
      </c>
      <c r="H803" s="49">
        <f t="shared" si="2"/>
        <v>0</v>
      </c>
      <c r="I803" s="50" t="str">
        <f>Tarifa!$C$11</f>
        <v>Fora Ponta</v>
      </c>
      <c r="J803" s="18">
        <f>IF(I803="Ponta",Cadastro_Cargas!$F$17,0)</f>
        <v>0</v>
      </c>
      <c r="K803" s="18">
        <f t="shared" si="3"/>
        <v>0</v>
      </c>
    </row>
    <row r="804" ht="15.0" customHeight="1">
      <c r="A804" s="35" t="s">
        <v>129</v>
      </c>
      <c r="B804" s="45">
        <v>45660.4166666667</v>
      </c>
      <c r="C804" s="35" t="s">
        <v>142</v>
      </c>
      <c r="D804" s="46">
        <f>SUM(Cargas!$F$821:$F$827)</f>
        <v>6.439233373</v>
      </c>
      <c r="E804" s="47">
        <f>Geracao!F236+Geracao!F237</f>
        <v>32.09975727</v>
      </c>
      <c r="F804" s="46">
        <f t="shared" si="1"/>
        <v>-25.6605239</v>
      </c>
      <c r="G804" s="48">
        <f>Tarifa!$B$12</f>
        <v>0.6813</v>
      </c>
      <c r="H804" s="49">
        <f t="shared" si="2"/>
        <v>0</v>
      </c>
      <c r="I804" s="50" t="str">
        <f>Tarifa!$C$12</f>
        <v>Fora Ponta</v>
      </c>
      <c r="J804" s="18">
        <f>IF(I804="Ponta",Cadastro_Cargas!$F$17,0)</f>
        <v>0</v>
      </c>
      <c r="K804" s="18">
        <f t="shared" si="3"/>
        <v>0</v>
      </c>
    </row>
    <row r="805" ht="15.0" customHeight="1">
      <c r="A805" s="35" t="s">
        <v>129</v>
      </c>
      <c r="B805" s="45">
        <v>45660.4583333333</v>
      </c>
      <c r="C805" s="35" t="s">
        <v>143</v>
      </c>
      <c r="D805" s="46">
        <f>SUM(Cargas!$F$835:$F$841)</f>
        <v>6.07020211</v>
      </c>
      <c r="E805" s="47">
        <f>Geracao!F240+Geracao!F241</f>
        <v>20.654235</v>
      </c>
      <c r="F805" s="46">
        <f t="shared" si="1"/>
        <v>-14.58403289</v>
      </c>
      <c r="G805" s="48">
        <f>Tarifa!$B$13</f>
        <v>0.6813</v>
      </c>
      <c r="H805" s="49">
        <f t="shared" si="2"/>
        <v>0</v>
      </c>
      <c r="I805" s="50" t="str">
        <f>Tarifa!$C$13</f>
        <v>Fora Ponta</v>
      </c>
      <c r="J805" s="18">
        <f>IF(I805="Ponta",Cadastro_Cargas!$F$17,0)</f>
        <v>0</v>
      </c>
      <c r="K805" s="18">
        <f t="shared" si="3"/>
        <v>0</v>
      </c>
    </row>
    <row r="806" ht="15.0" customHeight="1">
      <c r="A806" s="35" t="s">
        <v>129</v>
      </c>
      <c r="B806" s="45">
        <v>45660.5</v>
      </c>
      <c r="C806" s="35" t="s">
        <v>144</v>
      </c>
      <c r="D806" s="46">
        <f>SUM(Cargas!$F$849:$F$855)</f>
        <v>6.786013373</v>
      </c>
      <c r="E806" s="47">
        <f>Geracao!F244+Geracao!F245</f>
        <v>35.00002091</v>
      </c>
      <c r="F806" s="46">
        <f t="shared" si="1"/>
        <v>-28.21400754</v>
      </c>
      <c r="G806" s="48">
        <f>Tarifa!$B$14</f>
        <v>0.6813</v>
      </c>
      <c r="H806" s="49">
        <f t="shared" si="2"/>
        <v>0</v>
      </c>
      <c r="I806" s="50" t="str">
        <f>Tarifa!$C$14</f>
        <v>Fora Ponta</v>
      </c>
      <c r="J806" s="18">
        <f>IF(I806="Ponta",Cadastro_Cargas!$F$17,0)</f>
        <v>0</v>
      </c>
      <c r="K806" s="18">
        <f t="shared" si="3"/>
        <v>0</v>
      </c>
    </row>
    <row r="807" ht="15.0" customHeight="1">
      <c r="A807" s="35" t="s">
        <v>129</v>
      </c>
      <c r="B807" s="45">
        <v>45660.5416666667</v>
      </c>
      <c r="C807" s="35" t="s">
        <v>145</v>
      </c>
      <c r="D807" s="46">
        <f>SUM(Cargas!$F$863:$F$869)</f>
        <v>6.806013373</v>
      </c>
      <c r="E807" s="47">
        <f>Geracao!F248+Geracao!F249</f>
        <v>32.02086409</v>
      </c>
      <c r="F807" s="46">
        <f t="shared" si="1"/>
        <v>-25.21485072</v>
      </c>
      <c r="G807" s="48">
        <f>Tarifa!$B$15</f>
        <v>0.6813</v>
      </c>
      <c r="H807" s="49">
        <f t="shared" si="2"/>
        <v>0</v>
      </c>
      <c r="I807" s="50" t="str">
        <f>Tarifa!$C$15</f>
        <v>Fora Ponta</v>
      </c>
      <c r="J807" s="18">
        <f>IF(I807="Ponta",Cadastro_Cargas!$F$17,0)</f>
        <v>0</v>
      </c>
      <c r="K807" s="18">
        <f t="shared" si="3"/>
        <v>0</v>
      </c>
    </row>
    <row r="808" ht="15.0" customHeight="1">
      <c r="A808" s="35" t="s">
        <v>129</v>
      </c>
      <c r="B808" s="45">
        <v>45660.5833333333</v>
      </c>
      <c r="C808" s="35" t="s">
        <v>146</v>
      </c>
      <c r="D808" s="46">
        <f>SUM(Cargas!$F$877:$F$883)</f>
        <v>24.343</v>
      </c>
      <c r="E808" s="47">
        <f>Geracao!F252+Geracao!F253</f>
        <v>32.23951091</v>
      </c>
      <c r="F808" s="46">
        <f t="shared" si="1"/>
        <v>-7.896510909</v>
      </c>
      <c r="G808" s="48">
        <f>Tarifa!$B$16</f>
        <v>0.6813</v>
      </c>
      <c r="H808" s="49">
        <f t="shared" si="2"/>
        <v>0</v>
      </c>
      <c r="I808" s="50" t="str">
        <f>Tarifa!$C$16</f>
        <v>Fora Ponta</v>
      </c>
      <c r="J808" s="18">
        <f>IF(I808="Ponta",Cadastro_Cargas!$F$17,0)</f>
        <v>0</v>
      </c>
      <c r="K808" s="18">
        <f t="shared" si="3"/>
        <v>0</v>
      </c>
    </row>
    <row r="809" ht="15.0" customHeight="1">
      <c r="A809" s="35" t="s">
        <v>129</v>
      </c>
      <c r="B809" s="45">
        <v>45660.625</v>
      </c>
      <c r="C809" s="35" t="s">
        <v>147</v>
      </c>
      <c r="D809" s="46">
        <f>SUM(Cargas!$F$891:$F$897)</f>
        <v>21.84219762</v>
      </c>
      <c r="E809" s="47">
        <f>Geracao!F256+Geracao!F257</f>
        <v>28.98084682</v>
      </c>
      <c r="F809" s="46">
        <f t="shared" si="1"/>
        <v>-7.138649196</v>
      </c>
      <c r="G809" s="48">
        <f>Tarifa!$B$17</f>
        <v>0.6813</v>
      </c>
      <c r="H809" s="49">
        <f t="shared" si="2"/>
        <v>0</v>
      </c>
      <c r="I809" s="50" t="str">
        <f>Tarifa!$C$17</f>
        <v>Fora Ponta</v>
      </c>
      <c r="J809" s="18">
        <f>IF(I809="Ponta",Cadastro_Cargas!$F$17,0)</f>
        <v>0</v>
      </c>
      <c r="K809" s="18">
        <f t="shared" si="3"/>
        <v>0</v>
      </c>
    </row>
    <row r="810" ht="15.0" customHeight="1">
      <c r="A810" s="35" t="s">
        <v>129</v>
      </c>
      <c r="B810" s="45">
        <v>45660.6666666667</v>
      </c>
      <c r="C810" s="35" t="s">
        <v>148</v>
      </c>
      <c r="D810" s="46">
        <f>SUM(Cargas!$F$905:$F$911)</f>
        <v>6.307243373</v>
      </c>
      <c r="E810" s="47">
        <f>Geracao!F260+Geracao!F261</f>
        <v>15.12720409</v>
      </c>
      <c r="F810" s="46">
        <f t="shared" si="1"/>
        <v>-8.819960718</v>
      </c>
      <c r="G810" s="48">
        <f>Tarifa!$B$18</f>
        <v>0.6813</v>
      </c>
      <c r="H810" s="49">
        <f t="shared" si="2"/>
        <v>0</v>
      </c>
      <c r="I810" s="50" t="str">
        <f>Tarifa!$C$18</f>
        <v>Fora Ponta</v>
      </c>
      <c r="J810" s="18">
        <f>IF(I810="Ponta",Cadastro_Cargas!$F$17,0)</f>
        <v>0</v>
      </c>
      <c r="K810" s="18">
        <f t="shared" si="3"/>
        <v>0</v>
      </c>
    </row>
    <row r="811" ht="15.0" customHeight="1">
      <c r="A811" s="35" t="s">
        <v>129</v>
      </c>
      <c r="B811" s="45">
        <v>45660.7083333333</v>
      </c>
      <c r="C811" s="35" t="s">
        <v>149</v>
      </c>
      <c r="D811" s="46">
        <f>SUM(Cargas!$F$919:$F$925)</f>
        <v>3.814031947</v>
      </c>
      <c r="E811" s="47">
        <f>Geracao!F264+Geracao!F265</f>
        <v>15.42699818</v>
      </c>
      <c r="F811" s="46">
        <f t="shared" si="1"/>
        <v>-11.61296624</v>
      </c>
      <c r="G811" s="48">
        <f>Tarifa!$B$19</f>
        <v>0.6813</v>
      </c>
      <c r="H811" s="49">
        <f t="shared" si="2"/>
        <v>0</v>
      </c>
      <c r="I811" s="50" t="str">
        <f>Tarifa!$C$19</f>
        <v>Fora Ponta</v>
      </c>
      <c r="J811" s="18">
        <f>IF(I811="Ponta",Cadastro_Cargas!$F$17,0)</f>
        <v>0</v>
      </c>
      <c r="K811" s="18">
        <f t="shared" si="3"/>
        <v>0</v>
      </c>
    </row>
    <row r="812" ht="15.0" customHeight="1">
      <c r="A812" s="51" t="s">
        <v>129</v>
      </c>
      <c r="B812" s="52">
        <v>45660.75</v>
      </c>
      <c r="C812" s="51" t="s">
        <v>150</v>
      </c>
      <c r="D812" s="53">
        <f>SUM(Cargas!$F$933:$F$939)</f>
        <v>4.403387073</v>
      </c>
      <c r="E812" s="54">
        <f>Geracao!F268+Geracao!F269</f>
        <v>9.939789545</v>
      </c>
      <c r="F812" s="53">
        <f t="shared" si="1"/>
        <v>-5.536402473</v>
      </c>
      <c r="G812" s="55">
        <f>Tarifa!$B$20</f>
        <v>1.1039</v>
      </c>
      <c r="H812" s="56">
        <f t="shared" si="2"/>
        <v>0</v>
      </c>
      <c r="I812" s="57" t="str">
        <f>Tarifa!$C$20</f>
        <v>Ponta</v>
      </c>
      <c r="J812" s="58">
        <f>IF(I812="Ponta",Cadastro_Cargas!$F$17,0)</f>
        <v>3.5</v>
      </c>
      <c r="K812" s="18">
        <f t="shared" si="3"/>
        <v>0</v>
      </c>
    </row>
    <row r="813" ht="15.0" customHeight="1">
      <c r="A813" s="51" t="s">
        <v>129</v>
      </c>
      <c r="B813" s="52">
        <v>45660.7916666667</v>
      </c>
      <c r="C813" s="51" t="s">
        <v>152</v>
      </c>
      <c r="D813" s="53">
        <f>SUM(Cargas!$F$947:$F$953)</f>
        <v>4.516513373</v>
      </c>
      <c r="E813" s="54">
        <f>Geracao!F272+Geracao!F273</f>
        <v>2.487765</v>
      </c>
      <c r="F813" s="53">
        <f t="shared" si="1"/>
        <v>2.028748373</v>
      </c>
      <c r="G813" s="55">
        <f>Tarifa!$B$21</f>
        <v>1.1039</v>
      </c>
      <c r="H813" s="56">
        <f t="shared" si="2"/>
        <v>0</v>
      </c>
      <c r="I813" s="57" t="str">
        <f>Tarifa!$C$21</f>
        <v>Ponta</v>
      </c>
      <c r="J813" s="58">
        <f>IF(I813="Ponta",Cadastro_Cargas!$F$17,0)</f>
        <v>3.5</v>
      </c>
      <c r="K813" s="18">
        <f t="shared" si="3"/>
        <v>0</v>
      </c>
    </row>
    <row r="814" ht="15.0" customHeight="1">
      <c r="A814" s="51" t="s">
        <v>129</v>
      </c>
      <c r="B814" s="52">
        <v>45660.8333333333</v>
      </c>
      <c r="C814" s="51" t="s">
        <v>153</v>
      </c>
      <c r="D814" s="53">
        <f>SUM(Cargas!$F$961:$F$967)</f>
        <v>30.06543337</v>
      </c>
      <c r="E814" s="54">
        <f>Geracao!F276+Geracao!F277</f>
        <v>2.719185</v>
      </c>
      <c r="F814" s="53">
        <f t="shared" si="1"/>
        <v>27.34624837</v>
      </c>
      <c r="G814" s="55">
        <f>Tarifa!$B$22</f>
        <v>1.1039</v>
      </c>
      <c r="H814" s="56">
        <f t="shared" si="2"/>
        <v>26.32387358</v>
      </c>
      <c r="I814" s="57" t="str">
        <f>Tarifa!$C$22</f>
        <v>Ponta</v>
      </c>
      <c r="J814" s="58">
        <f>IF(I814="Ponta",Cadastro_Cargas!$F$17,0)</f>
        <v>3.5</v>
      </c>
      <c r="K814" s="18">
        <f t="shared" si="3"/>
        <v>23.84624837</v>
      </c>
    </row>
    <row r="815" ht="15.0" customHeight="1">
      <c r="A815" s="35" t="s">
        <v>129</v>
      </c>
      <c r="B815" s="45">
        <v>45660.875</v>
      </c>
      <c r="C815" s="35" t="s">
        <v>154</v>
      </c>
      <c r="D815" s="46">
        <f>SUM(Cargas!$F$975:$F$981)</f>
        <v>27.15836987</v>
      </c>
      <c r="E815" s="47">
        <f>Geracao!F280+Geracao!F281</f>
        <v>2.801835</v>
      </c>
      <c r="F815" s="46">
        <f t="shared" si="1"/>
        <v>24.35653487</v>
      </c>
      <c r="G815" s="48">
        <f>Tarifa!$B$23</f>
        <v>0.6813</v>
      </c>
      <c r="H815" s="49">
        <f t="shared" si="2"/>
        <v>16.5941072</v>
      </c>
      <c r="I815" s="50" t="str">
        <f>Tarifa!$C$23</f>
        <v>Fora Ponta</v>
      </c>
      <c r="J815" s="18">
        <f>IF(I815="Ponta",Cadastro_Cargas!$F$17,0)</f>
        <v>0</v>
      </c>
      <c r="K815" s="18">
        <f t="shared" si="3"/>
        <v>24.35653487</v>
      </c>
    </row>
    <row r="816" ht="15.0" customHeight="1">
      <c r="A816" s="35" t="s">
        <v>129</v>
      </c>
      <c r="B816" s="45">
        <v>45660.9166666667</v>
      </c>
      <c r="C816" s="35" t="s">
        <v>155</v>
      </c>
      <c r="D816" s="46">
        <f>SUM(Cargas!$F$989:$F$995)</f>
        <v>12.14065361</v>
      </c>
      <c r="E816" s="47">
        <f>Geracao!F284+Geracao!F285</f>
        <v>3.793635</v>
      </c>
      <c r="F816" s="46">
        <f t="shared" si="1"/>
        <v>8.347018611</v>
      </c>
      <c r="G816" s="48">
        <f>Tarifa!$B$24</f>
        <v>0.6813</v>
      </c>
      <c r="H816" s="49">
        <f t="shared" si="2"/>
        <v>5.686823779</v>
      </c>
      <c r="I816" s="50" t="str">
        <f>Tarifa!$C$24</f>
        <v>Fora Ponta</v>
      </c>
      <c r="J816" s="18">
        <f>IF(I816="Ponta",Cadastro_Cargas!$F$17,0)</f>
        <v>0</v>
      </c>
      <c r="K816" s="18">
        <f t="shared" si="3"/>
        <v>8.347018611</v>
      </c>
    </row>
    <row r="817" ht="15.0" customHeight="1">
      <c r="A817" s="35" t="s">
        <v>129</v>
      </c>
      <c r="B817" s="45">
        <v>45660.9583333333</v>
      </c>
      <c r="C817" s="35" t="s">
        <v>156</v>
      </c>
      <c r="D817" s="46">
        <f>SUM(Cargas!$F$1003:$F$1009)</f>
        <v>12.22616553</v>
      </c>
      <c r="E817" s="47">
        <f>Geracao!F288+Geracao!F289</f>
        <v>2.54562</v>
      </c>
      <c r="F817" s="46">
        <f t="shared" si="1"/>
        <v>9.680545528</v>
      </c>
      <c r="G817" s="48">
        <f>Tarifa!$B$25</f>
        <v>0.6813</v>
      </c>
      <c r="H817" s="49">
        <f t="shared" si="2"/>
        <v>6.595355668</v>
      </c>
      <c r="I817" s="50" t="str">
        <f>Tarifa!$C$25</f>
        <v>Fora Ponta</v>
      </c>
      <c r="J817" s="18">
        <f>IF(I817="Ponta",Cadastro_Cargas!$F$17,0)</f>
        <v>0</v>
      </c>
      <c r="K817" s="18">
        <f t="shared" si="3"/>
        <v>9.680545528</v>
      </c>
    </row>
    <row r="818" ht="15.0" customHeight="1">
      <c r="A818" s="35" t="s">
        <v>129</v>
      </c>
      <c r="B818" s="45">
        <v>45661.0</v>
      </c>
      <c r="C818" s="35" t="s">
        <v>131</v>
      </c>
      <c r="D818" s="46">
        <f>SUM(Cargas!$F$1017:$F$1023)</f>
        <v>27.17486163</v>
      </c>
      <c r="E818" s="47">
        <f>Geracao!F292+Geracao!F293</f>
        <v>2.504295</v>
      </c>
      <c r="F818" s="46">
        <f t="shared" si="1"/>
        <v>24.67056663</v>
      </c>
      <c r="G818" s="48">
        <f>Tarifa!$B$2</f>
        <v>0.6813</v>
      </c>
      <c r="H818" s="49">
        <f t="shared" si="2"/>
        <v>16.80805705</v>
      </c>
      <c r="I818" s="50" t="str">
        <f>Tarifa!$C$2</f>
        <v>Fora Ponta</v>
      </c>
      <c r="J818" s="18">
        <f>IF(I818="Ponta",Cadastro_Cargas!$F$17,0)</f>
        <v>0</v>
      </c>
      <c r="K818" s="18">
        <f t="shared" si="3"/>
        <v>24.67056663</v>
      </c>
    </row>
    <row r="819" ht="15.0" customHeight="1">
      <c r="A819" s="35" t="s">
        <v>129</v>
      </c>
      <c r="B819" s="45">
        <v>45661.0416666667</v>
      </c>
      <c r="C819" s="35" t="s">
        <v>133</v>
      </c>
      <c r="D819" s="46">
        <f>SUM(Cargas!$F$1031:$F$1037)</f>
        <v>29.93079709</v>
      </c>
      <c r="E819" s="47">
        <f>Geracao!F296+Geracao!F297</f>
        <v>2.636535</v>
      </c>
      <c r="F819" s="46">
        <f t="shared" si="1"/>
        <v>27.29426209</v>
      </c>
      <c r="G819" s="48">
        <f>Tarifa!$B$3</f>
        <v>0.6813</v>
      </c>
      <c r="H819" s="49">
        <f t="shared" si="2"/>
        <v>18.59558076</v>
      </c>
      <c r="I819" s="50" t="str">
        <f>Tarifa!$C$3</f>
        <v>Fora Ponta</v>
      </c>
      <c r="J819" s="18">
        <f>IF(I819="Ponta",Cadastro_Cargas!$F$17,0)</f>
        <v>0</v>
      </c>
      <c r="K819" s="18">
        <f t="shared" si="3"/>
        <v>27.29426209</v>
      </c>
    </row>
    <row r="820" ht="15.0" customHeight="1">
      <c r="A820" s="35" t="s">
        <v>129</v>
      </c>
      <c r="B820" s="45">
        <v>45661.0833333333</v>
      </c>
      <c r="C820" s="35" t="s">
        <v>134</v>
      </c>
      <c r="D820" s="46">
        <f>SUM(Cargas!$F$1045:$F$1051)</f>
        <v>11.35125337</v>
      </c>
      <c r="E820" s="47">
        <f>Geracao!F300+Geracao!F301</f>
        <v>2.620005</v>
      </c>
      <c r="F820" s="46">
        <f t="shared" si="1"/>
        <v>8.731248373</v>
      </c>
      <c r="G820" s="48">
        <f>Tarifa!$B$4</f>
        <v>0.6813</v>
      </c>
      <c r="H820" s="49">
        <f t="shared" si="2"/>
        <v>5.948599517</v>
      </c>
      <c r="I820" s="50" t="str">
        <f>Tarifa!$C$4</f>
        <v>Fora Ponta</v>
      </c>
      <c r="J820" s="18">
        <f>IF(I820="Ponta",Cadastro_Cargas!$F$17,0)</f>
        <v>0</v>
      </c>
      <c r="K820" s="18">
        <f t="shared" si="3"/>
        <v>8.731248373</v>
      </c>
    </row>
    <row r="821" ht="15.0" customHeight="1">
      <c r="A821" s="35" t="s">
        <v>129</v>
      </c>
      <c r="B821" s="45">
        <v>45661.125</v>
      </c>
      <c r="C821" s="35" t="s">
        <v>135</v>
      </c>
      <c r="D821" s="46">
        <f>SUM(Cargas!$F$1059:$F$1065)</f>
        <v>11.29471337</v>
      </c>
      <c r="E821" s="47">
        <f>Geracao!F304+Geracao!F305</f>
        <v>3.512625</v>
      </c>
      <c r="F821" s="46">
        <f t="shared" si="1"/>
        <v>7.782088373</v>
      </c>
      <c r="G821" s="48">
        <f>Tarifa!$B$5</f>
        <v>0.6813</v>
      </c>
      <c r="H821" s="49">
        <f t="shared" si="2"/>
        <v>5.301936809</v>
      </c>
      <c r="I821" s="50" t="str">
        <f>Tarifa!$C$5</f>
        <v>Fora Ponta</v>
      </c>
      <c r="J821" s="18">
        <f>IF(I821="Ponta",Cadastro_Cargas!$F$17,0)</f>
        <v>0</v>
      </c>
      <c r="K821" s="18">
        <f t="shared" si="3"/>
        <v>7.782088373</v>
      </c>
    </row>
    <row r="822" ht="15.0" customHeight="1">
      <c r="A822" s="35" t="s">
        <v>129</v>
      </c>
      <c r="B822" s="45">
        <v>45661.1666666667</v>
      </c>
      <c r="C822" s="35" t="s">
        <v>136</v>
      </c>
      <c r="D822" s="46">
        <f>SUM(Cargas!$F$1073:$F$1079)</f>
        <v>11.55486045</v>
      </c>
      <c r="E822" s="47">
        <f>Geracao!F308+Geracao!F309</f>
        <v>3.37212</v>
      </c>
      <c r="F822" s="46">
        <f t="shared" si="1"/>
        <v>8.182740446</v>
      </c>
      <c r="G822" s="48">
        <f>Tarifa!$B$6</f>
        <v>0.6813</v>
      </c>
      <c r="H822" s="49">
        <f t="shared" si="2"/>
        <v>5.574901066</v>
      </c>
      <c r="I822" s="50" t="str">
        <f>Tarifa!$C$6</f>
        <v>Fora Ponta</v>
      </c>
      <c r="J822" s="18">
        <f>IF(I822="Ponta",Cadastro_Cargas!$F$17,0)</f>
        <v>0</v>
      </c>
      <c r="K822" s="18">
        <f t="shared" si="3"/>
        <v>8.182740446</v>
      </c>
    </row>
    <row r="823" ht="15.0" customHeight="1">
      <c r="A823" s="35" t="s">
        <v>129</v>
      </c>
      <c r="B823" s="45">
        <v>45661.2083333333</v>
      </c>
      <c r="C823" s="35" t="s">
        <v>137</v>
      </c>
      <c r="D823" s="46">
        <f>SUM(Cargas!$F$1087:$F$1093)</f>
        <v>4.341629955</v>
      </c>
      <c r="E823" s="47">
        <f>Geracao!F312+Geracao!F313</f>
        <v>3.264675</v>
      </c>
      <c r="F823" s="46">
        <f t="shared" si="1"/>
        <v>1.076954955</v>
      </c>
      <c r="G823" s="48">
        <f>Tarifa!$B$7</f>
        <v>0.6813</v>
      </c>
      <c r="H823" s="49">
        <f t="shared" si="2"/>
        <v>0.7337294111</v>
      </c>
      <c r="I823" s="50" t="str">
        <f>Tarifa!$C$7</f>
        <v>Fora Ponta</v>
      </c>
      <c r="J823" s="18">
        <f>IF(I823="Ponta",Cadastro_Cargas!$F$17,0)</f>
        <v>0</v>
      </c>
      <c r="K823" s="18">
        <f t="shared" si="3"/>
        <v>1.076954955</v>
      </c>
    </row>
    <row r="824" ht="15.0" customHeight="1">
      <c r="A824" s="35" t="s">
        <v>129</v>
      </c>
      <c r="B824" s="45">
        <v>45661.25</v>
      </c>
      <c r="C824" s="35" t="s">
        <v>138</v>
      </c>
      <c r="D824" s="46">
        <f>SUM(Cargas!$F$1101:$F$1107)</f>
        <v>4.095188559</v>
      </c>
      <c r="E824" s="47">
        <f>Geracao!F316+Geracao!F317</f>
        <v>6.469992273</v>
      </c>
      <c r="F824" s="46">
        <f t="shared" si="1"/>
        <v>-2.374803714</v>
      </c>
      <c r="G824" s="48">
        <f>Tarifa!$B$8</f>
        <v>0.6813</v>
      </c>
      <c r="H824" s="49">
        <f t="shared" si="2"/>
        <v>0</v>
      </c>
      <c r="I824" s="50" t="str">
        <f>Tarifa!$C$8</f>
        <v>Fora Ponta</v>
      </c>
      <c r="J824" s="18">
        <f>IF(I824="Ponta",Cadastro_Cargas!$F$17,0)</f>
        <v>0</v>
      </c>
      <c r="K824" s="18">
        <f t="shared" si="3"/>
        <v>0</v>
      </c>
    </row>
    <row r="825" ht="15.0" customHeight="1">
      <c r="A825" s="35" t="s">
        <v>129</v>
      </c>
      <c r="B825" s="45">
        <v>45661.2916666667</v>
      </c>
      <c r="C825" s="35" t="s">
        <v>139</v>
      </c>
      <c r="D825" s="46">
        <f>SUM(Cargas!$F$1115:$F$1121)</f>
        <v>19.86251337</v>
      </c>
      <c r="E825" s="47">
        <f>Geracao!F320+Geracao!F321</f>
        <v>10.86321545</v>
      </c>
      <c r="F825" s="46">
        <f t="shared" si="1"/>
        <v>8.999297918</v>
      </c>
      <c r="G825" s="48">
        <f>Tarifa!$B$9</f>
        <v>0.6813</v>
      </c>
      <c r="H825" s="49">
        <f t="shared" si="2"/>
        <v>6.131221672</v>
      </c>
      <c r="I825" s="50" t="str">
        <f>Tarifa!$C$9</f>
        <v>Fora Ponta</v>
      </c>
      <c r="J825" s="18">
        <f>IF(I825="Ponta",Cadastro_Cargas!$F$17,0)</f>
        <v>0</v>
      </c>
      <c r="K825" s="18">
        <f t="shared" si="3"/>
        <v>8.999297918</v>
      </c>
    </row>
    <row r="826" ht="15.0" customHeight="1">
      <c r="A826" s="35" t="s">
        <v>129</v>
      </c>
      <c r="B826" s="45">
        <v>45661.3333333333</v>
      </c>
      <c r="C826" s="35" t="s">
        <v>140</v>
      </c>
      <c r="D826" s="46">
        <f>SUM(Cargas!$F$1129:$F$1135)</f>
        <v>21.75946337</v>
      </c>
      <c r="E826" s="47">
        <f>Geracao!F324+Geracao!F325</f>
        <v>21.59794773</v>
      </c>
      <c r="F826" s="46">
        <f t="shared" si="1"/>
        <v>0.1615156458</v>
      </c>
      <c r="G826" s="48">
        <f>Tarifa!$B$10</f>
        <v>0.6813</v>
      </c>
      <c r="H826" s="49">
        <f t="shared" si="2"/>
        <v>0.1100406095</v>
      </c>
      <c r="I826" s="50" t="str">
        <f>Tarifa!$C$10</f>
        <v>Fora Ponta</v>
      </c>
      <c r="J826" s="18">
        <f>IF(I826="Ponta",Cadastro_Cargas!$F$17,0)</f>
        <v>0</v>
      </c>
      <c r="K826" s="18">
        <f t="shared" si="3"/>
        <v>0.1615156458</v>
      </c>
    </row>
    <row r="827" ht="15.0" customHeight="1">
      <c r="A827" s="35" t="s">
        <v>129</v>
      </c>
      <c r="B827" s="45">
        <v>45661.375</v>
      </c>
      <c r="C827" s="35" t="s">
        <v>141</v>
      </c>
      <c r="D827" s="46">
        <f>SUM(Cargas!$F$1143:$F$1149)</f>
        <v>6.437222437</v>
      </c>
      <c r="E827" s="47">
        <f>Geracao!F328+Geracao!F329</f>
        <v>27.05961</v>
      </c>
      <c r="F827" s="46">
        <f t="shared" si="1"/>
        <v>-20.62238756</v>
      </c>
      <c r="G827" s="48">
        <f>Tarifa!$B$11</f>
        <v>0.6813</v>
      </c>
      <c r="H827" s="49">
        <f t="shared" si="2"/>
        <v>0</v>
      </c>
      <c r="I827" s="50" t="str">
        <f>Tarifa!$C$11</f>
        <v>Fora Ponta</v>
      </c>
      <c r="J827" s="18">
        <f>IF(I827="Ponta",Cadastro_Cargas!$F$17,0)</f>
        <v>0</v>
      </c>
      <c r="K827" s="18">
        <f t="shared" si="3"/>
        <v>0</v>
      </c>
    </row>
    <row r="828" ht="15.0" customHeight="1">
      <c r="A828" s="35" t="s">
        <v>129</v>
      </c>
      <c r="B828" s="45">
        <v>45661.4166666667</v>
      </c>
      <c r="C828" s="35" t="s">
        <v>142</v>
      </c>
      <c r="D828" s="46">
        <f>SUM(Cargas!$F$1157:$F$1163)</f>
        <v>6.678133373</v>
      </c>
      <c r="E828" s="47">
        <f>Geracao!F332+Geracao!F333</f>
        <v>29.55338591</v>
      </c>
      <c r="F828" s="46">
        <f t="shared" si="1"/>
        <v>-22.87525254</v>
      </c>
      <c r="G828" s="48">
        <f>Tarifa!$B$12</f>
        <v>0.6813</v>
      </c>
      <c r="H828" s="49">
        <f t="shared" si="2"/>
        <v>0</v>
      </c>
      <c r="I828" s="50" t="str">
        <f>Tarifa!$C$12</f>
        <v>Fora Ponta</v>
      </c>
      <c r="J828" s="18">
        <f>IF(I828="Ponta",Cadastro_Cargas!$F$17,0)</f>
        <v>0</v>
      </c>
      <c r="K828" s="18">
        <f t="shared" si="3"/>
        <v>0</v>
      </c>
    </row>
    <row r="829" ht="15.0" customHeight="1">
      <c r="A829" s="35" t="s">
        <v>129</v>
      </c>
      <c r="B829" s="45">
        <v>45661.4583333333</v>
      </c>
      <c r="C829" s="35" t="s">
        <v>143</v>
      </c>
      <c r="D829" s="46">
        <f>SUM(Cargas!$F$1171:$F$1177)</f>
        <v>6.493863373</v>
      </c>
      <c r="E829" s="47">
        <f>Geracao!F336+Geracao!F337</f>
        <v>33.51833182</v>
      </c>
      <c r="F829" s="46">
        <f t="shared" si="1"/>
        <v>-27.02446845</v>
      </c>
      <c r="G829" s="48">
        <f>Tarifa!$B$13</f>
        <v>0.6813</v>
      </c>
      <c r="H829" s="49">
        <f t="shared" si="2"/>
        <v>0</v>
      </c>
      <c r="I829" s="50" t="str">
        <f>Tarifa!$C$13</f>
        <v>Fora Ponta</v>
      </c>
      <c r="J829" s="18">
        <f>IF(I829="Ponta",Cadastro_Cargas!$F$17,0)</f>
        <v>0</v>
      </c>
      <c r="K829" s="18">
        <f t="shared" si="3"/>
        <v>0</v>
      </c>
    </row>
    <row r="830" ht="15.0" customHeight="1">
      <c r="A830" s="35" t="s">
        <v>129</v>
      </c>
      <c r="B830" s="45">
        <v>45661.5</v>
      </c>
      <c r="C830" s="35" t="s">
        <v>144</v>
      </c>
      <c r="D830" s="46">
        <f>SUM(Cargas!$F$1185:$F$1191)</f>
        <v>6.215454309</v>
      </c>
      <c r="E830" s="47">
        <f>Geracao!F340+Geracao!F341</f>
        <v>17.22125455</v>
      </c>
      <c r="F830" s="46">
        <f t="shared" si="1"/>
        <v>-11.00580024</v>
      </c>
      <c r="G830" s="48">
        <f>Tarifa!$B$14</f>
        <v>0.6813</v>
      </c>
      <c r="H830" s="49">
        <f t="shared" si="2"/>
        <v>0</v>
      </c>
      <c r="I830" s="50" t="str">
        <f>Tarifa!$C$14</f>
        <v>Fora Ponta</v>
      </c>
      <c r="J830" s="18">
        <f>IF(I830="Ponta",Cadastro_Cargas!$F$17,0)</f>
        <v>0</v>
      </c>
      <c r="K830" s="18">
        <f t="shared" si="3"/>
        <v>0</v>
      </c>
    </row>
    <row r="831" ht="15.0" customHeight="1">
      <c r="A831" s="35" t="s">
        <v>129</v>
      </c>
      <c r="B831" s="45">
        <v>45661.5416666667</v>
      </c>
      <c r="C831" s="35" t="s">
        <v>145</v>
      </c>
      <c r="D831" s="46">
        <f>SUM(Cargas!$F$1199:$F$1205)</f>
        <v>6.786934621</v>
      </c>
      <c r="E831" s="47">
        <f>Geracao!F344+Geracao!F345</f>
        <v>8.425791818</v>
      </c>
      <c r="F831" s="46">
        <f t="shared" si="1"/>
        <v>-1.638857197</v>
      </c>
      <c r="G831" s="48">
        <f>Tarifa!$B$15</f>
        <v>0.6813</v>
      </c>
      <c r="H831" s="49">
        <f t="shared" si="2"/>
        <v>0</v>
      </c>
      <c r="I831" s="50" t="str">
        <f>Tarifa!$C$15</f>
        <v>Fora Ponta</v>
      </c>
      <c r="J831" s="18">
        <f>IF(I831="Ponta",Cadastro_Cargas!$F$17,0)</f>
        <v>0</v>
      </c>
      <c r="K831" s="18">
        <f t="shared" si="3"/>
        <v>0</v>
      </c>
    </row>
    <row r="832" ht="15.0" customHeight="1">
      <c r="A832" s="35" t="s">
        <v>129</v>
      </c>
      <c r="B832" s="45">
        <v>45661.5833333333</v>
      </c>
      <c r="C832" s="35" t="s">
        <v>146</v>
      </c>
      <c r="D832" s="46">
        <f>SUM(Cargas!$F$1213:$F$1219)</f>
        <v>22.909</v>
      </c>
      <c r="E832" s="47">
        <f>Geracao!F348+Geracao!F349</f>
        <v>29.83740136</v>
      </c>
      <c r="F832" s="46">
        <f t="shared" si="1"/>
        <v>-6.928401364</v>
      </c>
      <c r="G832" s="48">
        <f>Tarifa!$B$16</f>
        <v>0.6813</v>
      </c>
      <c r="H832" s="49">
        <f t="shared" si="2"/>
        <v>0</v>
      </c>
      <c r="I832" s="50" t="str">
        <f>Tarifa!$C$16</f>
        <v>Fora Ponta</v>
      </c>
      <c r="J832" s="18">
        <f>IF(I832="Ponta",Cadastro_Cargas!$F$17,0)</f>
        <v>0</v>
      </c>
      <c r="K832" s="18">
        <f t="shared" si="3"/>
        <v>0</v>
      </c>
    </row>
    <row r="833" ht="15.0" customHeight="1">
      <c r="A833" s="35" t="s">
        <v>129</v>
      </c>
      <c r="B833" s="45">
        <v>45661.625</v>
      </c>
      <c r="C833" s="35" t="s">
        <v>147</v>
      </c>
      <c r="D833" s="46">
        <f>SUM(Cargas!$F$1227:$F$1233)</f>
        <v>24.18251337</v>
      </c>
      <c r="E833" s="47">
        <f>Geracao!F352+Geracao!F353</f>
        <v>27.89136955</v>
      </c>
      <c r="F833" s="46">
        <f t="shared" si="1"/>
        <v>-3.708856172</v>
      </c>
      <c r="G833" s="48">
        <f>Tarifa!$B$17</f>
        <v>0.6813</v>
      </c>
      <c r="H833" s="49">
        <f t="shared" si="2"/>
        <v>0</v>
      </c>
      <c r="I833" s="50" t="str">
        <f>Tarifa!$C$17</f>
        <v>Fora Ponta</v>
      </c>
      <c r="J833" s="18">
        <f>IF(I833="Ponta",Cadastro_Cargas!$F$17,0)</f>
        <v>0</v>
      </c>
      <c r="K833" s="18">
        <f t="shared" si="3"/>
        <v>0</v>
      </c>
    </row>
    <row r="834" ht="15.0" customHeight="1">
      <c r="A834" s="35" t="s">
        <v>129</v>
      </c>
      <c r="B834" s="45">
        <v>45661.6666666667</v>
      </c>
      <c r="C834" s="35" t="s">
        <v>148</v>
      </c>
      <c r="D834" s="46">
        <f>SUM(Cargas!$F$1241:$F$1247)</f>
        <v>6.592643507</v>
      </c>
      <c r="E834" s="47">
        <f>Geracao!F356+Geracao!F357</f>
        <v>17.98013182</v>
      </c>
      <c r="F834" s="46">
        <f t="shared" si="1"/>
        <v>-11.38748831</v>
      </c>
      <c r="G834" s="48">
        <f>Tarifa!$B$18</f>
        <v>0.6813</v>
      </c>
      <c r="H834" s="49">
        <f t="shared" si="2"/>
        <v>0</v>
      </c>
      <c r="I834" s="50" t="str">
        <f>Tarifa!$C$18</f>
        <v>Fora Ponta</v>
      </c>
      <c r="J834" s="18">
        <f>IF(I834="Ponta",Cadastro_Cargas!$F$17,0)</f>
        <v>0</v>
      </c>
      <c r="K834" s="18">
        <f t="shared" si="3"/>
        <v>0</v>
      </c>
    </row>
    <row r="835" ht="15.0" customHeight="1">
      <c r="A835" s="35" t="s">
        <v>129</v>
      </c>
      <c r="B835" s="45">
        <v>45661.7083333333</v>
      </c>
      <c r="C835" s="35" t="s">
        <v>149</v>
      </c>
      <c r="D835" s="46">
        <f>SUM(Cargas!$F$1255:$F$1261)</f>
        <v>4.225013373</v>
      </c>
      <c r="E835" s="47">
        <f>Geracao!F360+Geracao!F361</f>
        <v>10.49579864</v>
      </c>
      <c r="F835" s="46">
        <f t="shared" si="1"/>
        <v>-6.270785263</v>
      </c>
      <c r="G835" s="48">
        <f>Tarifa!$B$19</f>
        <v>0.6813</v>
      </c>
      <c r="H835" s="49">
        <f t="shared" si="2"/>
        <v>0</v>
      </c>
      <c r="I835" s="50" t="str">
        <f>Tarifa!$C$19</f>
        <v>Fora Ponta</v>
      </c>
      <c r="J835" s="18">
        <f>IF(I835="Ponta",Cadastro_Cargas!$F$17,0)</f>
        <v>0</v>
      </c>
      <c r="K835" s="18">
        <f t="shared" si="3"/>
        <v>0</v>
      </c>
    </row>
    <row r="836" ht="15.0" customHeight="1">
      <c r="A836" s="51" t="s">
        <v>129</v>
      </c>
      <c r="B836" s="52">
        <v>45661.75</v>
      </c>
      <c r="C836" s="51" t="s">
        <v>150</v>
      </c>
      <c r="D836" s="53">
        <f>SUM(Cargas!$F$1269:$F$1275)</f>
        <v>4.534513373</v>
      </c>
      <c r="E836" s="54">
        <f>Geracao!F364+Geracao!F365</f>
        <v>9.263562273</v>
      </c>
      <c r="F836" s="53">
        <f t="shared" si="1"/>
        <v>-4.7290489</v>
      </c>
      <c r="G836" s="55">
        <f>Tarifa!$B$20</f>
        <v>1.1039</v>
      </c>
      <c r="H836" s="56">
        <f t="shared" si="2"/>
        <v>0</v>
      </c>
      <c r="I836" s="57" t="str">
        <f>Tarifa!$C$20</f>
        <v>Ponta</v>
      </c>
      <c r="J836" s="58">
        <f>IF(I836="Ponta",Cadastro_Cargas!$F$17,0)</f>
        <v>3.5</v>
      </c>
      <c r="K836" s="18">
        <f t="shared" si="3"/>
        <v>0</v>
      </c>
    </row>
    <row r="837" ht="15.0" customHeight="1">
      <c r="A837" s="51" t="s">
        <v>129</v>
      </c>
      <c r="B837" s="52">
        <v>45661.7916666667</v>
      </c>
      <c r="C837" s="51" t="s">
        <v>152</v>
      </c>
      <c r="D837" s="53">
        <f>SUM(Cargas!$F$1283:$F$1289)</f>
        <v>4.534513373</v>
      </c>
      <c r="E837" s="54">
        <f>Geracao!F368+Geracao!F369</f>
        <v>3.52089</v>
      </c>
      <c r="F837" s="53">
        <f t="shared" si="1"/>
        <v>1.013623373</v>
      </c>
      <c r="G837" s="55">
        <f>Tarifa!$B$21</f>
        <v>1.1039</v>
      </c>
      <c r="H837" s="56">
        <f t="shared" si="2"/>
        <v>0</v>
      </c>
      <c r="I837" s="57" t="str">
        <f>Tarifa!$C$21</f>
        <v>Ponta</v>
      </c>
      <c r="J837" s="58">
        <f>IF(I837="Ponta",Cadastro_Cargas!$F$17,0)</f>
        <v>3.5</v>
      </c>
      <c r="K837" s="18">
        <f t="shared" si="3"/>
        <v>0</v>
      </c>
    </row>
    <row r="838" ht="15.0" customHeight="1">
      <c r="A838" s="51" t="s">
        <v>129</v>
      </c>
      <c r="B838" s="52">
        <v>45661.8333333333</v>
      </c>
      <c r="C838" s="51" t="s">
        <v>153</v>
      </c>
      <c r="D838" s="53">
        <f>SUM(Cargas!$F$1297:$F$1303)</f>
        <v>29.74667652</v>
      </c>
      <c r="E838" s="54">
        <f>Geracao!F372+Geracao!F373</f>
        <v>4.140765</v>
      </c>
      <c r="F838" s="53">
        <f t="shared" si="1"/>
        <v>25.60591152</v>
      </c>
      <c r="G838" s="55">
        <f>Tarifa!$B$22</f>
        <v>1.1039</v>
      </c>
      <c r="H838" s="56">
        <f t="shared" si="2"/>
        <v>24.40271573</v>
      </c>
      <c r="I838" s="57" t="str">
        <f>Tarifa!$C$22</f>
        <v>Ponta</v>
      </c>
      <c r="J838" s="58">
        <f>IF(I838="Ponta",Cadastro_Cargas!$F$17,0)</f>
        <v>3.5</v>
      </c>
      <c r="K838" s="18">
        <f t="shared" si="3"/>
        <v>22.10591152</v>
      </c>
    </row>
    <row r="839" ht="15.0" customHeight="1">
      <c r="A839" s="35" t="s">
        <v>129</v>
      </c>
      <c r="B839" s="45">
        <v>45661.875</v>
      </c>
      <c r="C839" s="35" t="s">
        <v>154</v>
      </c>
      <c r="D839" s="46">
        <f>SUM(Cargas!$F$1311:$F$1317)</f>
        <v>29.38409337</v>
      </c>
      <c r="E839" s="47">
        <f>Geracao!F376+Geracao!F377</f>
        <v>3.182025</v>
      </c>
      <c r="F839" s="46">
        <f t="shared" si="1"/>
        <v>26.20206837</v>
      </c>
      <c r="G839" s="48">
        <f>Tarifa!$B$23</f>
        <v>0.6813</v>
      </c>
      <c r="H839" s="49">
        <f t="shared" si="2"/>
        <v>17.85146918</v>
      </c>
      <c r="I839" s="50" t="str">
        <f>Tarifa!$C$23</f>
        <v>Fora Ponta</v>
      </c>
      <c r="J839" s="18">
        <f>IF(I839="Ponta",Cadastro_Cargas!$F$17,0)</f>
        <v>0</v>
      </c>
      <c r="K839" s="18">
        <f t="shared" si="3"/>
        <v>26.20206837</v>
      </c>
    </row>
    <row r="840" ht="15.0" customHeight="1">
      <c r="A840" s="35" t="s">
        <v>129</v>
      </c>
      <c r="B840" s="45">
        <v>45661.9166666667</v>
      </c>
      <c r="C840" s="35" t="s">
        <v>155</v>
      </c>
      <c r="D840" s="46">
        <f>SUM(Cargas!$F$1325:$F$1331)</f>
        <v>11.89252666</v>
      </c>
      <c r="E840" s="47">
        <f>Geracao!F380+Geracao!F381</f>
        <v>2.768775</v>
      </c>
      <c r="F840" s="46">
        <f t="shared" si="1"/>
        <v>9.123751657</v>
      </c>
      <c r="G840" s="48">
        <f>Tarifa!$B$24</f>
        <v>0.6813</v>
      </c>
      <c r="H840" s="49">
        <f t="shared" si="2"/>
        <v>6.216012004</v>
      </c>
      <c r="I840" s="50" t="str">
        <f>Tarifa!$C$24</f>
        <v>Fora Ponta</v>
      </c>
      <c r="J840" s="18">
        <f>IF(I840="Ponta",Cadastro_Cargas!$F$17,0)</f>
        <v>0</v>
      </c>
      <c r="K840" s="18">
        <f t="shared" si="3"/>
        <v>9.123751657</v>
      </c>
    </row>
    <row r="841" ht="15.0" customHeight="1">
      <c r="A841" s="35" t="s">
        <v>129</v>
      </c>
      <c r="B841" s="45">
        <v>45661.9583333333</v>
      </c>
      <c r="C841" s="35" t="s">
        <v>156</v>
      </c>
      <c r="D841" s="46">
        <f>SUM(Cargas!$F$1339:$F$1345)</f>
        <v>11.85057337</v>
      </c>
      <c r="E841" s="47">
        <f>Geracao!F384+Geracao!F385</f>
        <v>2.8101</v>
      </c>
      <c r="F841" s="46">
        <f t="shared" si="1"/>
        <v>9.040473373</v>
      </c>
      <c r="G841" s="48">
        <f>Tarifa!$B$25</f>
        <v>0.6813</v>
      </c>
      <c r="H841" s="49">
        <f t="shared" si="2"/>
        <v>6.159274509</v>
      </c>
      <c r="I841" s="50" t="str">
        <f>Tarifa!$C$25</f>
        <v>Fora Ponta</v>
      </c>
      <c r="J841" s="18">
        <f>IF(I841="Ponta",Cadastro_Cargas!$F$17,0)</f>
        <v>0</v>
      </c>
      <c r="K841" s="18">
        <f t="shared" si="3"/>
        <v>9.040473373</v>
      </c>
    </row>
    <row r="842" ht="15.0" customHeight="1">
      <c r="A842" s="35" t="s">
        <v>129</v>
      </c>
      <c r="B842" s="45">
        <v>45662.0</v>
      </c>
      <c r="C842" s="35" t="s">
        <v>131</v>
      </c>
      <c r="D842" s="46">
        <f>SUM(Cargas!$F$1353:$F$1359)</f>
        <v>29.46913337</v>
      </c>
      <c r="E842" s="47">
        <f>Geracao!F388+Geracao!F389</f>
        <v>3.777105</v>
      </c>
      <c r="F842" s="46">
        <f t="shared" si="1"/>
        <v>25.69202837</v>
      </c>
      <c r="G842" s="48">
        <f>Tarifa!$B$2</f>
        <v>0.6813</v>
      </c>
      <c r="H842" s="49">
        <f t="shared" si="2"/>
        <v>17.50397893</v>
      </c>
      <c r="I842" s="50" t="str">
        <f>Tarifa!$C$2</f>
        <v>Fora Ponta</v>
      </c>
      <c r="J842" s="18">
        <f>IF(I842="Ponta",Cadastro_Cargas!$F$17,0)</f>
        <v>0</v>
      </c>
      <c r="K842" s="18">
        <f t="shared" si="3"/>
        <v>25.69202837</v>
      </c>
    </row>
    <row r="843" ht="15.0" customHeight="1">
      <c r="A843" s="35" t="s">
        <v>129</v>
      </c>
      <c r="B843" s="45">
        <v>45662.0416666667</v>
      </c>
      <c r="C843" s="35" t="s">
        <v>133</v>
      </c>
      <c r="D843" s="46">
        <f>SUM(Cargas!$F$1367:$F$1373)</f>
        <v>29.69492826</v>
      </c>
      <c r="E843" s="47">
        <f>Geracao!F392+Geracao!F393</f>
        <v>3.76884</v>
      </c>
      <c r="F843" s="46">
        <f t="shared" si="1"/>
        <v>25.92608826</v>
      </c>
      <c r="G843" s="48">
        <f>Tarifa!$B$3</f>
        <v>0.6813</v>
      </c>
      <c r="H843" s="49">
        <f t="shared" si="2"/>
        <v>17.66344393</v>
      </c>
      <c r="I843" s="50" t="str">
        <f>Tarifa!$C$3</f>
        <v>Fora Ponta</v>
      </c>
      <c r="J843" s="18">
        <f>IF(I843="Ponta",Cadastro_Cargas!$F$17,0)</f>
        <v>0</v>
      </c>
      <c r="K843" s="18">
        <f t="shared" si="3"/>
        <v>25.92608826</v>
      </c>
    </row>
    <row r="844" ht="15.0" customHeight="1">
      <c r="A844" s="35" t="s">
        <v>129</v>
      </c>
      <c r="B844" s="45">
        <v>45662.0833333333</v>
      </c>
      <c r="C844" s="35" t="s">
        <v>134</v>
      </c>
      <c r="D844" s="46">
        <f>SUM(Cargas!$F$1381:$F$1387)</f>
        <v>10.7049463</v>
      </c>
      <c r="E844" s="47">
        <f>Geracao!F396+Geracao!F397</f>
        <v>2.52909</v>
      </c>
      <c r="F844" s="46">
        <f t="shared" si="1"/>
        <v>8.1758563</v>
      </c>
      <c r="G844" s="48">
        <f>Tarifa!$B$4</f>
        <v>0.6813</v>
      </c>
      <c r="H844" s="49">
        <f t="shared" si="2"/>
        <v>5.570210897</v>
      </c>
      <c r="I844" s="50" t="str">
        <f>Tarifa!$C$4</f>
        <v>Fora Ponta</v>
      </c>
      <c r="J844" s="18">
        <f>IF(I844="Ponta",Cadastro_Cargas!$F$17,0)</f>
        <v>0</v>
      </c>
      <c r="K844" s="18">
        <f t="shared" si="3"/>
        <v>8.1758563</v>
      </c>
    </row>
    <row r="845" ht="15.0" customHeight="1">
      <c r="A845" s="35" t="s">
        <v>129</v>
      </c>
      <c r="B845" s="45">
        <v>45662.125</v>
      </c>
      <c r="C845" s="35" t="s">
        <v>135</v>
      </c>
      <c r="D845" s="46">
        <f>SUM(Cargas!$F$1395:$F$1401)</f>
        <v>12.41451337</v>
      </c>
      <c r="E845" s="47">
        <f>Geracao!F400+Geracao!F401</f>
        <v>3.1407</v>
      </c>
      <c r="F845" s="46">
        <f t="shared" si="1"/>
        <v>9.273813373</v>
      </c>
      <c r="G845" s="48">
        <f>Tarifa!$B$5</f>
        <v>0.6813</v>
      </c>
      <c r="H845" s="49">
        <f t="shared" si="2"/>
        <v>6.318249051</v>
      </c>
      <c r="I845" s="50" t="str">
        <f>Tarifa!$C$5</f>
        <v>Fora Ponta</v>
      </c>
      <c r="J845" s="18">
        <f>IF(I845="Ponta",Cadastro_Cargas!$F$17,0)</f>
        <v>0</v>
      </c>
      <c r="K845" s="18">
        <f t="shared" si="3"/>
        <v>9.273813373</v>
      </c>
    </row>
    <row r="846" ht="15.0" customHeight="1">
      <c r="A846" s="35" t="s">
        <v>129</v>
      </c>
      <c r="B846" s="45">
        <v>45662.1666666667</v>
      </c>
      <c r="C846" s="35" t="s">
        <v>136</v>
      </c>
      <c r="D846" s="46">
        <f>SUM(Cargas!$F$1409:$F$1415)</f>
        <v>11.96001709</v>
      </c>
      <c r="E846" s="47">
        <f>Geracao!F404+Geracao!F405</f>
        <v>2.834895</v>
      </c>
      <c r="F846" s="46">
        <f t="shared" si="1"/>
        <v>9.125122088</v>
      </c>
      <c r="G846" s="48">
        <f>Tarifa!$B$6</f>
        <v>0.6813</v>
      </c>
      <c r="H846" s="49">
        <f t="shared" si="2"/>
        <v>6.216945678</v>
      </c>
      <c r="I846" s="50" t="str">
        <f>Tarifa!$C$6</f>
        <v>Fora Ponta</v>
      </c>
      <c r="J846" s="18">
        <f>IF(I846="Ponta",Cadastro_Cargas!$F$17,0)</f>
        <v>0</v>
      </c>
      <c r="K846" s="18">
        <f t="shared" si="3"/>
        <v>9.125122088</v>
      </c>
    </row>
    <row r="847" ht="15.0" customHeight="1">
      <c r="A847" s="35" t="s">
        <v>129</v>
      </c>
      <c r="B847" s="45">
        <v>45662.2083333333</v>
      </c>
      <c r="C847" s="35" t="s">
        <v>137</v>
      </c>
      <c r="D847" s="46">
        <f>SUM(Cargas!$F$1423:$F$1429)</f>
        <v>4.180755423</v>
      </c>
      <c r="E847" s="47">
        <f>Geracao!F408+Geracao!F409</f>
        <v>2.570415</v>
      </c>
      <c r="F847" s="46">
        <f t="shared" si="1"/>
        <v>1.610340423</v>
      </c>
      <c r="G847" s="48">
        <f>Tarifa!$B$7</f>
        <v>0.6813</v>
      </c>
      <c r="H847" s="49">
        <f t="shared" si="2"/>
        <v>1.09712493</v>
      </c>
      <c r="I847" s="50" t="str">
        <f>Tarifa!$C$7</f>
        <v>Fora Ponta</v>
      </c>
      <c r="J847" s="18">
        <f>IF(I847="Ponta",Cadastro_Cargas!$F$17,0)</f>
        <v>0</v>
      </c>
      <c r="K847" s="18">
        <f t="shared" si="3"/>
        <v>1.610340423</v>
      </c>
    </row>
    <row r="848" ht="15.0" customHeight="1">
      <c r="A848" s="35" t="s">
        <v>129</v>
      </c>
      <c r="B848" s="45">
        <v>45662.25</v>
      </c>
      <c r="C848" s="35" t="s">
        <v>138</v>
      </c>
      <c r="D848" s="46">
        <f>SUM(Cargas!$F$1437:$F$1443)</f>
        <v>4.283313373</v>
      </c>
      <c r="E848" s="47">
        <f>Geracao!F412+Geracao!F413</f>
        <v>4.997319545</v>
      </c>
      <c r="F848" s="46">
        <f t="shared" si="1"/>
        <v>-0.7140061724</v>
      </c>
      <c r="G848" s="48">
        <f>Tarifa!$B$8</f>
        <v>0.6813</v>
      </c>
      <c r="H848" s="49">
        <f t="shared" si="2"/>
        <v>0</v>
      </c>
      <c r="I848" s="50" t="str">
        <f>Tarifa!$C$8</f>
        <v>Fora Ponta</v>
      </c>
      <c r="J848" s="18">
        <f>IF(I848="Ponta",Cadastro_Cargas!$F$17,0)</f>
        <v>0</v>
      </c>
      <c r="K848" s="18">
        <f t="shared" si="3"/>
        <v>0</v>
      </c>
    </row>
    <row r="849" ht="15.0" customHeight="1">
      <c r="A849" s="35" t="s">
        <v>129</v>
      </c>
      <c r="B849" s="45">
        <v>45662.2916666667</v>
      </c>
      <c r="C849" s="35" t="s">
        <v>139</v>
      </c>
      <c r="D849" s="46">
        <f>SUM(Cargas!$F$1451:$F$1457)</f>
        <v>19.53701337</v>
      </c>
      <c r="E849" s="47">
        <f>Geracao!F416+Geracao!F417</f>
        <v>17.91401182</v>
      </c>
      <c r="F849" s="46">
        <f t="shared" si="1"/>
        <v>1.623001555</v>
      </c>
      <c r="G849" s="48">
        <f>Tarifa!$B$9</f>
        <v>0.6813</v>
      </c>
      <c r="H849" s="49">
        <f t="shared" si="2"/>
        <v>1.105750959</v>
      </c>
      <c r="I849" s="50" t="str">
        <f>Tarifa!$C$9</f>
        <v>Fora Ponta</v>
      </c>
      <c r="J849" s="18">
        <f>IF(I849="Ponta",Cadastro_Cargas!$F$17,0)</f>
        <v>0</v>
      </c>
      <c r="K849" s="18">
        <f t="shared" si="3"/>
        <v>1.623001555</v>
      </c>
    </row>
    <row r="850" ht="15.0" customHeight="1">
      <c r="A850" s="35" t="s">
        <v>129</v>
      </c>
      <c r="B850" s="45">
        <v>45662.3333333333</v>
      </c>
      <c r="C850" s="35" t="s">
        <v>140</v>
      </c>
      <c r="D850" s="46">
        <f>SUM(Cargas!$F$1465:$F$1471)</f>
        <v>21.64659257</v>
      </c>
      <c r="E850" s="47">
        <f>Geracao!F420+Geracao!F421</f>
        <v>22.28093727</v>
      </c>
      <c r="F850" s="46">
        <f t="shared" si="1"/>
        <v>-0.6343447021</v>
      </c>
      <c r="G850" s="48">
        <f>Tarifa!$B$10</f>
        <v>0.6813</v>
      </c>
      <c r="H850" s="49">
        <f t="shared" si="2"/>
        <v>0</v>
      </c>
      <c r="I850" s="50" t="str">
        <f>Tarifa!$C$10</f>
        <v>Fora Ponta</v>
      </c>
      <c r="J850" s="18">
        <f>IF(I850="Ponta",Cadastro_Cargas!$F$17,0)</f>
        <v>0</v>
      </c>
      <c r="K850" s="18">
        <f t="shared" si="3"/>
        <v>0</v>
      </c>
    </row>
    <row r="851" ht="15.0" customHeight="1">
      <c r="A851" s="35" t="s">
        <v>129</v>
      </c>
      <c r="B851" s="45">
        <v>45662.375</v>
      </c>
      <c r="C851" s="35" t="s">
        <v>141</v>
      </c>
      <c r="D851" s="46">
        <f>SUM(Cargas!$F$1479:$F$1485)</f>
        <v>6.350193373</v>
      </c>
      <c r="E851" s="47">
        <f>Geracao!F424+Geracao!F425</f>
        <v>26.71924227</v>
      </c>
      <c r="F851" s="46">
        <f t="shared" si="1"/>
        <v>-20.3690489</v>
      </c>
      <c r="G851" s="48">
        <f>Tarifa!$B$11</f>
        <v>0.6813</v>
      </c>
      <c r="H851" s="49">
        <f t="shared" si="2"/>
        <v>0</v>
      </c>
      <c r="I851" s="50" t="str">
        <f>Tarifa!$C$11</f>
        <v>Fora Ponta</v>
      </c>
      <c r="J851" s="18">
        <f>IF(I851="Ponta",Cadastro_Cargas!$F$17,0)</f>
        <v>0</v>
      </c>
      <c r="K851" s="18">
        <f t="shared" si="3"/>
        <v>0</v>
      </c>
    </row>
    <row r="852" ht="15.0" customHeight="1">
      <c r="A852" s="35" t="s">
        <v>129</v>
      </c>
      <c r="B852" s="45">
        <v>45662.4166666667</v>
      </c>
      <c r="C852" s="35" t="s">
        <v>142</v>
      </c>
      <c r="D852" s="46">
        <f>SUM(Cargas!$F$1493:$F$1499)</f>
        <v>6.604565409</v>
      </c>
      <c r="E852" s="47">
        <f>Geracao!F428+Geracao!F429</f>
        <v>20.99535409</v>
      </c>
      <c r="F852" s="46">
        <f t="shared" si="1"/>
        <v>-14.39078868</v>
      </c>
      <c r="G852" s="48">
        <f>Tarifa!$B$12</f>
        <v>0.6813</v>
      </c>
      <c r="H852" s="49">
        <f t="shared" si="2"/>
        <v>0</v>
      </c>
      <c r="I852" s="50" t="str">
        <f>Tarifa!$C$12</f>
        <v>Fora Ponta</v>
      </c>
      <c r="J852" s="18">
        <f>IF(I852="Ponta",Cadastro_Cargas!$F$17,0)</f>
        <v>0</v>
      </c>
      <c r="K852" s="18">
        <f t="shared" si="3"/>
        <v>0</v>
      </c>
    </row>
    <row r="853" ht="15.0" customHeight="1">
      <c r="A853" s="35" t="s">
        <v>129</v>
      </c>
      <c r="B853" s="45">
        <v>45662.4583333333</v>
      </c>
      <c r="C853" s="35" t="s">
        <v>143</v>
      </c>
      <c r="D853" s="46">
        <f>SUM(Cargas!$F$1507:$F$1513)</f>
        <v>6.703729198</v>
      </c>
      <c r="E853" s="47">
        <f>Geracao!F432+Geracao!F433</f>
        <v>33.59872773</v>
      </c>
      <c r="F853" s="46">
        <f t="shared" si="1"/>
        <v>-26.89499853</v>
      </c>
      <c r="G853" s="48">
        <f>Tarifa!$B$13</f>
        <v>0.6813</v>
      </c>
      <c r="H853" s="49">
        <f t="shared" si="2"/>
        <v>0</v>
      </c>
      <c r="I853" s="50" t="str">
        <f>Tarifa!$C$13</f>
        <v>Fora Ponta</v>
      </c>
      <c r="J853" s="18">
        <f>IF(I853="Ponta",Cadastro_Cargas!$F$17,0)</f>
        <v>0</v>
      </c>
      <c r="K853" s="18">
        <f t="shared" si="3"/>
        <v>0</v>
      </c>
    </row>
    <row r="854" ht="15.0" customHeight="1">
      <c r="A854" s="35" t="s">
        <v>129</v>
      </c>
      <c r="B854" s="45">
        <v>45662.5</v>
      </c>
      <c r="C854" s="35" t="s">
        <v>144</v>
      </c>
      <c r="D854" s="46">
        <f>SUM(Cargas!$F$1521:$F$1527)</f>
        <v>6.800013373</v>
      </c>
      <c r="E854" s="47">
        <f>Geracao!F436+Geracao!F437</f>
        <v>8.102705455</v>
      </c>
      <c r="F854" s="46">
        <f t="shared" si="1"/>
        <v>-1.302692082</v>
      </c>
      <c r="G854" s="48">
        <f>Tarifa!$B$14</f>
        <v>0.6813</v>
      </c>
      <c r="H854" s="49">
        <f t="shared" si="2"/>
        <v>0</v>
      </c>
      <c r="I854" s="50" t="str">
        <f>Tarifa!$C$14</f>
        <v>Fora Ponta</v>
      </c>
      <c r="J854" s="18">
        <f>IF(I854="Ponta",Cadastro_Cargas!$F$17,0)</f>
        <v>0</v>
      </c>
      <c r="K854" s="18">
        <f t="shared" si="3"/>
        <v>0</v>
      </c>
    </row>
    <row r="855" ht="15.0" customHeight="1">
      <c r="A855" s="35" t="s">
        <v>129</v>
      </c>
      <c r="B855" s="45">
        <v>45662.5416666667</v>
      </c>
      <c r="C855" s="35" t="s">
        <v>145</v>
      </c>
      <c r="D855" s="46">
        <f>SUM(Cargas!$F$1535:$F$1541)</f>
        <v>6.319967682</v>
      </c>
      <c r="E855" s="47">
        <f>Geracao!F440+Geracao!F441</f>
        <v>33.40938409</v>
      </c>
      <c r="F855" s="46">
        <f t="shared" si="1"/>
        <v>-27.08941641</v>
      </c>
      <c r="G855" s="48">
        <f>Tarifa!$B$15</f>
        <v>0.6813</v>
      </c>
      <c r="H855" s="49">
        <f t="shared" si="2"/>
        <v>0</v>
      </c>
      <c r="I855" s="50" t="str">
        <f>Tarifa!$C$15</f>
        <v>Fora Ponta</v>
      </c>
      <c r="J855" s="18">
        <f>IF(I855="Ponta",Cadastro_Cargas!$F$17,0)</f>
        <v>0</v>
      </c>
      <c r="K855" s="18">
        <f t="shared" si="3"/>
        <v>0</v>
      </c>
    </row>
    <row r="856" ht="15.0" customHeight="1">
      <c r="A856" s="35" t="s">
        <v>129</v>
      </c>
      <c r="B856" s="45">
        <v>45662.5833333333</v>
      </c>
      <c r="C856" s="35" t="s">
        <v>146</v>
      </c>
      <c r="D856" s="46">
        <f>SUM(Cargas!$F$1549:$F$1555)</f>
        <v>22.04351337</v>
      </c>
      <c r="E856" s="47">
        <f>Geracao!F444+Geracao!F445</f>
        <v>30.36936682</v>
      </c>
      <c r="F856" s="46">
        <f t="shared" si="1"/>
        <v>-8.325853445</v>
      </c>
      <c r="G856" s="48">
        <f>Tarifa!$B$16</f>
        <v>0.6813</v>
      </c>
      <c r="H856" s="49">
        <f t="shared" si="2"/>
        <v>0</v>
      </c>
      <c r="I856" s="50" t="str">
        <f>Tarifa!$C$16</f>
        <v>Fora Ponta</v>
      </c>
      <c r="J856" s="18">
        <f>IF(I856="Ponta",Cadastro_Cargas!$F$17,0)</f>
        <v>0</v>
      </c>
      <c r="K856" s="18">
        <f t="shared" si="3"/>
        <v>0</v>
      </c>
    </row>
    <row r="857" ht="15.0" customHeight="1">
      <c r="A857" s="35" t="s">
        <v>129</v>
      </c>
      <c r="B857" s="45">
        <v>45662.625</v>
      </c>
      <c r="C857" s="35" t="s">
        <v>147</v>
      </c>
      <c r="D857" s="46">
        <f>SUM(Cargas!$F$1563:$F$1569)</f>
        <v>24.15451337</v>
      </c>
      <c r="E857" s="47">
        <f>Geracao!F448+Geracao!F449</f>
        <v>8.110970455</v>
      </c>
      <c r="F857" s="46">
        <f t="shared" si="1"/>
        <v>16.04354292</v>
      </c>
      <c r="G857" s="48">
        <f>Tarifa!$B$17</f>
        <v>0.6813</v>
      </c>
      <c r="H857" s="49">
        <f t="shared" si="2"/>
        <v>10.93046579</v>
      </c>
      <c r="I857" s="50" t="str">
        <f>Tarifa!$C$17</f>
        <v>Fora Ponta</v>
      </c>
      <c r="J857" s="18">
        <f>IF(I857="Ponta",Cadastro_Cargas!$F$17,0)</f>
        <v>0</v>
      </c>
      <c r="K857" s="18">
        <f t="shared" si="3"/>
        <v>16.04354292</v>
      </c>
    </row>
    <row r="858" ht="15.0" customHeight="1">
      <c r="A858" s="35" t="s">
        <v>129</v>
      </c>
      <c r="B858" s="45">
        <v>45662.6666666667</v>
      </c>
      <c r="C858" s="35" t="s">
        <v>148</v>
      </c>
      <c r="D858" s="46">
        <f>SUM(Cargas!$F$1577:$F$1583)</f>
        <v>6.132877771</v>
      </c>
      <c r="E858" s="47">
        <f>Geracao!F452+Geracao!F453</f>
        <v>14.88902182</v>
      </c>
      <c r="F858" s="46">
        <f t="shared" si="1"/>
        <v>-8.756144047</v>
      </c>
      <c r="G858" s="48">
        <f>Tarifa!$B$18</f>
        <v>0.6813</v>
      </c>
      <c r="H858" s="49">
        <f t="shared" si="2"/>
        <v>0</v>
      </c>
      <c r="I858" s="50" t="str">
        <f>Tarifa!$C$18</f>
        <v>Fora Ponta</v>
      </c>
      <c r="J858" s="18">
        <f>IF(I858="Ponta",Cadastro_Cargas!$F$17,0)</f>
        <v>0</v>
      </c>
      <c r="K858" s="18">
        <f t="shared" si="3"/>
        <v>0</v>
      </c>
    </row>
    <row r="859" ht="15.0" customHeight="1">
      <c r="A859" s="35" t="s">
        <v>129</v>
      </c>
      <c r="B859" s="45">
        <v>45662.7083333333</v>
      </c>
      <c r="C859" s="35" t="s">
        <v>149</v>
      </c>
      <c r="D859" s="46">
        <f>SUM(Cargas!$F$1591:$F$1597)</f>
        <v>3.823497028</v>
      </c>
      <c r="E859" s="47">
        <f>Geracao!F456+Geracao!F457</f>
        <v>3.04152</v>
      </c>
      <c r="F859" s="46">
        <f t="shared" si="1"/>
        <v>0.7819770283</v>
      </c>
      <c r="G859" s="48">
        <f>Tarifa!$B$19</f>
        <v>0.6813</v>
      </c>
      <c r="H859" s="49">
        <f t="shared" si="2"/>
        <v>0.5327609494</v>
      </c>
      <c r="I859" s="50" t="str">
        <f>Tarifa!$C$19</f>
        <v>Fora Ponta</v>
      </c>
      <c r="J859" s="18">
        <f>IF(I859="Ponta",Cadastro_Cargas!$F$17,0)</f>
        <v>0</v>
      </c>
      <c r="K859" s="18">
        <f t="shared" si="3"/>
        <v>0.7819770283</v>
      </c>
    </row>
    <row r="860" ht="15.0" customHeight="1">
      <c r="A860" s="51" t="s">
        <v>129</v>
      </c>
      <c r="B860" s="52">
        <v>45662.75</v>
      </c>
      <c r="C860" s="51" t="s">
        <v>150</v>
      </c>
      <c r="D860" s="53">
        <f>SUM(Cargas!$F$1605:$F$1611)</f>
        <v>4.422959138</v>
      </c>
      <c r="E860" s="54">
        <f>Geracao!F460+Geracao!F461</f>
        <v>11.12469</v>
      </c>
      <c r="F860" s="53">
        <f t="shared" si="1"/>
        <v>-6.701730862</v>
      </c>
      <c r="G860" s="55">
        <f>Tarifa!$B$20</f>
        <v>1.1039</v>
      </c>
      <c r="H860" s="56">
        <f t="shared" si="2"/>
        <v>0</v>
      </c>
      <c r="I860" s="57" t="str">
        <f>Tarifa!$C$20</f>
        <v>Ponta</v>
      </c>
      <c r="J860" s="58">
        <f>IF(I860="Ponta",Cadastro_Cargas!$F$17,0)</f>
        <v>3.5</v>
      </c>
      <c r="K860" s="18">
        <f t="shared" si="3"/>
        <v>0</v>
      </c>
    </row>
    <row r="861" ht="15.0" customHeight="1">
      <c r="A861" s="51" t="s">
        <v>129</v>
      </c>
      <c r="B861" s="52">
        <v>45662.7916666667</v>
      </c>
      <c r="C861" s="51" t="s">
        <v>152</v>
      </c>
      <c r="D861" s="53">
        <f>SUM(Cargas!$F$1619:$F$1625)</f>
        <v>4.534513373</v>
      </c>
      <c r="E861" s="54">
        <f>Geracao!F464+Geracao!F465</f>
        <v>3.02499</v>
      </c>
      <c r="F861" s="53">
        <f t="shared" si="1"/>
        <v>1.509523373</v>
      </c>
      <c r="G861" s="55">
        <f>Tarifa!$B$21</f>
        <v>1.1039</v>
      </c>
      <c r="H861" s="56">
        <f t="shared" si="2"/>
        <v>0</v>
      </c>
      <c r="I861" s="57" t="str">
        <f>Tarifa!$C$21</f>
        <v>Ponta</v>
      </c>
      <c r="J861" s="58">
        <f>IF(I861="Ponta",Cadastro_Cargas!$F$17,0)</f>
        <v>3.5</v>
      </c>
      <c r="K861" s="18">
        <f t="shared" si="3"/>
        <v>0</v>
      </c>
    </row>
    <row r="862" ht="15.0" customHeight="1">
      <c r="A862" s="51" t="s">
        <v>129</v>
      </c>
      <c r="B862" s="52">
        <v>45662.8333333333</v>
      </c>
      <c r="C862" s="51" t="s">
        <v>153</v>
      </c>
      <c r="D862" s="53">
        <f>SUM(Cargas!$F$1633:$F$1639)</f>
        <v>27.93705337</v>
      </c>
      <c r="E862" s="54">
        <f>Geracao!F468+Geracao!F469</f>
        <v>5.25654</v>
      </c>
      <c r="F862" s="53">
        <f t="shared" si="1"/>
        <v>22.68051337</v>
      </c>
      <c r="G862" s="55">
        <f>Tarifa!$B$22</f>
        <v>1.1039</v>
      </c>
      <c r="H862" s="56">
        <f t="shared" si="2"/>
        <v>21.17336871</v>
      </c>
      <c r="I862" s="57" t="str">
        <f>Tarifa!$C$22</f>
        <v>Ponta</v>
      </c>
      <c r="J862" s="58">
        <f>IF(I862="Ponta",Cadastro_Cargas!$F$17,0)</f>
        <v>3.5</v>
      </c>
      <c r="K862" s="18">
        <f t="shared" si="3"/>
        <v>19.18051337</v>
      </c>
    </row>
    <row r="863" ht="15.0" customHeight="1">
      <c r="A863" s="35" t="s">
        <v>129</v>
      </c>
      <c r="B863" s="45">
        <v>45662.875</v>
      </c>
      <c r="C863" s="35" t="s">
        <v>154</v>
      </c>
      <c r="D863" s="46">
        <f>SUM(Cargas!$F$1647:$F$1653)</f>
        <v>29.66909358</v>
      </c>
      <c r="E863" s="47">
        <f>Geracao!F472+Geracao!F473</f>
        <v>2.87622</v>
      </c>
      <c r="F863" s="46">
        <f t="shared" si="1"/>
        <v>26.79287358</v>
      </c>
      <c r="G863" s="48">
        <f>Tarifa!$B$23</f>
        <v>0.6813</v>
      </c>
      <c r="H863" s="49">
        <f t="shared" si="2"/>
        <v>18.25398477</v>
      </c>
      <c r="I863" s="50" t="str">
        <f>Tarifa!$C$23</f>
        <v>Fora Ponta</v>
      </c>
      <c r="J863" s="18">
        <f>IF(I863="Ponta",Cadastro_Cargas!$F$17,0)</f>
        <v>0</v>
      </c>
      <c r="K863" s="18">
        <f t="shared" si="3"/>
        <v>26.79287358</v>
      </c>
    </row>
    <row r="864" ht="15.0" customHeight="1">
      <c r="A864" s="35" t="s">
        <v>129</v>
      </c>
      <c r="B864" s="45">
        <v>45662.9166666667</v>
      </c>
      <c r="C864" s="35" t="s">
        <v>155</v>
      </c>
      <c r="D864" s="46">
        <f>SUM(Cargas!$F$1661:$F$1667)</f>
        <v>12.02564178</v>
      </c>
      <c r="E864" s="47">
        <f>Geracao!F476+Geracao!F477</f>
        <v>5.37225</v>
      </c>
      <c r="F864" s="46">
        <f t="shared" si="1"/>
        <v>6.653391783</v>
      </c>
      <c r="G864" s="48">
        <f>Tarifa!$B$24</f>
        <v>0.6813</v>
      </c>
      <c r="H864" s="49">
        <f t="shared" si="2"/>
        <v>4.532955822</v>
      </c>
      <c r="I864" s="50" t="str">
        <f>Tarifa!$C$24</f>
        <v>Fora Ponta</v>
      </c>
      <c r="J864" s="18">
        <f>IF(I864="Ponta",Cadastro_Cargas!$F$17,0)</f>
        <v>0</v>
      </c>
      <c r="K864" s="18">
        <f t="shared" si="3"/>
        <v>6.653391783</v>
      </c>
    </row>
    <row r="865" ht="15.0" customHeight="1">
      <c r="A865" s="35" t="s">
        <v>129</v>
      </c>
      <c r="B865" s="45">
        <v>45662.9583333333</v>
      </c>
      <c r="C865" s="35" t="s">
        <v>156</v>
      </c>
      <c r="D865" s="46">
        <f>SUM(Cargas!$F$1675:$F$1681)</f>
        <v>11.91452669</v>
      </c>
      <c r="E865" s="47">
        <f>Geracao!F480+Geracao!F481</f>
        <v>3.000195</v>
      </c>
      <c r="F865" s="46">
        <f t="shared" si="1"/>
        <v>8.914331687</v>
      </c>
      <c r="G865" s="48">
        <f>Tarifa!$B$25</f>
        <v>0.6813</v>
      </c>
      <c r="H865" s="49">
        <f t="shared" si="2"/>
        <v>6.073334178</v>
      </c>
      <c r="I865" s="50" t="str">
        <f>Tarifa!$C$25</f>
        <v>Fora Ponta</v>
      </c>
      <c r="J865" s="18">
        <f>IF(I865="Ponta",Cadastro_Cargas!$F$17,0)</f>
        <v>0</v>
      </c>
      <c r="K865" s="18">
        <f t="shared" si="3"/>
        <v>8.914331687</v>
      </c>
    </row>
    <row r="866" ht="15.0" customHeight="1">
      <c r="A866" s="35" t="s">
        <v>129</v>
      </c>
      <c r="B866" s="45">
        <v>45663.0</v>
      </c>
      <c r="C866" s="35" t="s">
        <v>131</v>
      </c>
      <c r="D866" s="46">
        <f>SUM(Cargas!$F$1689:$F$1695)</f>
        <v>30.04603337</v>
      </c>
      <c r="E866" s="47">
        <f>Geracao!F484+Geracao!F485</f>
        <v>2.92581</v>
      </c>
      <c r="F866" s="46">
        <f t="shared" si="1"/>
        <v>27.12022337</v>
      </c>
      <c r="G866" s="48">
        <f>Tarifa!$B$2</f>
        <v>0.6813</v>
      </c>
      <c r="H866" s="49">
        <f t="shared" si="2"/>
        <v>18.47700818</v>
      </c>
      <c r="I866" s="50" t="str">
        <f>Tarifa!$C$2</f>
        <v>Fora Ponta</v>
      </c>
      <c r="J866" s="18">
        <f>IF(I866="Ponta",Cadastro_Cargas!$F$17,0)</f>
        <v>0</v>
      </c>
      <c r="K866" s="18">
        <f t="shared" si="3"/>
        <v>27.12022337</v>
      </c>
    </row>
    <row r="867" ht="15.0" customHeight="1">
      <c r="A867" s="35" t="s">
        <v>129</v>
      </c>
      <c r="B867" s="45">
        <v>45663.0416666667</v>
      </c>
      <c r="C867" s="35" t="s">
        <v>133</v>
      </c>
      <c r="D867" s="46">
        <f>SUM(Cargas!$F$1703:$F$1709)</f>
        <v>29.47851337</v>
      </c>
      <c r="E867" s="47">
        <f>Geracao!F488+Geracao!F489</f>
        <v>4.1325</v>
      </c>
      <c r="F867" s="46">
        <f t="shared" si="1"/>
        <v>25.34601337</v>
      </c>
      <c r="G867" s="48">
        <f>Tarifa!$B$3</f>
        <v>0.6813</v>
      </c>
      <c r="H867" s="49">
        <f t="shared" si="2"/>
        <v>17.26823891</v>
      </c>
      <c r="I867" s="50" t="str">
        <f>Tarifa!$C$3</f>
        <v>Fora Ponta</v>
      </c>
      <c r="J867" s="18">
        <f>IF(I867="Ponta",Cadastro_Cargas!$F$17,0)</f>
        <v>0</v>
      </c>
      <c r="K867" s="18">
        <f t="shared" si="3"/>
        <v>25.34601337</v>
      </c>
    </row>
    <row r="868" ht="15.0" customHeight="1">
      <c r="A868" s="35" t="s">
        <v>129</v>
      </c>
      <c r="B868" s="45">
        <v>45663.0833333333</v>
      </c>
      <c r="C868" s="35" t="s">
        <v>134</v>
      </c>
      <c r="D868" s="46">
        <f>SUM(Cargas!$F$1717:$F$1723)</f>
        <v>11.82693337</v>
      </c>
      <c r="E868" s="47">
        <f>Geracao!F492+Geracao!F493</f>
        <v>3.86802</v>
      </c>
      <c r="F868" s="46">
        <f t="shared" si="1"/>
        <v>7.958913373</v>
      </c>
      <c r="G868" s="48">
        <f>Tarifa!$B$4</f>
        <v>0.6813</v>
      </c>
      <c r="H868" s="49">
        <f t="shared" si="2"/>
        <v>5.422407681</v>
      </c>
      <c r="I868" s="50" t="str">
        <f>Tarifa!$C$4</f>
        <v>Fora Ponta</v>
      </c>
      <c r="J868" s="18">
        <f>IF(I868="Ponta",Cadastro_Cargas!$F$17,0)</f>
        <v>0</v>
      </c>
      <c r="K868" s="18">
        <f t="shared" si="3"/>
        <v>7.958913373</v>
      </c>
    </row>
    <row r="869" ht="15.0" customHeight="1">
      <c r="A869" s="35" t="s">
        <v>129</v>
      </c>
      <c r="B869" s="45">
        <v>45663.125</v>
      </c>
      <c r="C869" s="35" t="s">
        <v>135</v>
      </c>
      <c r="D869" s="46">
        <f>SUM(Cargas!$F$1731:$F$1737)</f>
        <v>11.62170419</v>
      </c>
      <c r="E869" s="47">
        <f>Geracao!F496+Geracao!F497</f>
        <v>4.87635</v>
      </c>
      <c r="F869" s="46">
        <f t="shared" si="1"/>
        <v>6.74535419</v>
      </c>
      <c r="G869" s="48">
        <f>Tarifa!$B$5</f>
        <v>0.6813</v>
      </c>
      <c r="H869" s="49">
        <f t="shared" si="2"/>
        <v>4.59560981</v>
      </c>
      <c r="I869" s="50" t="str">
        <f>Tarifa!$C$5</f>
        <v>Fora Ponta</v>
      </c>
      <c r="J869" s="18">
        <f>IF(I869="Ponta",Cadastro_Cargas!$F$17,0)</f>
        <v>0</v>
      </c>
      <c r="K869" s="18">
        <f t="shared" si="3"/>
        <v>6.74535419</v>
      </c>
    </row>
    <row r="870" ht="15.0" customHeight="1">
      <c r="A870" s="35" t="s">
        <v>129</v>
      </c>
      <c r="B870" s="45">
        <v>45663.1666666667</v>
      </c>
      <c r="C870" s="35" t="s">
        <v>136</v>
      </c>
      <c r="D870" s="46">
        <f>SUM(Cargas!$F$1745:$F$1751)</f>
        <v>12.43267337</v>
      </c>
      <c r="E870" s="47">
        <f>Geracao!F500+Geracao!F501</f>
        <v>4.041585</v>
      </c>
      <c r="F870" s="46">
        <f t="shared" si="1"/>
        <v>8.391088373</v>
      </c>
      <c r="G870" s="48">
        <f>Tarifa!$B$6</f>
        <v>0.6813</v>
      </c>
      <c r="H870" s="49">
        <f t="shared" si="2"/>
        <v>5.716848509</v>
      </c>
      <c r="I870" s="50" t="str">
        <f>Tarifa!$C$6</f>
        <v>Fora Ponta</v>
      </c>
      <c r="J870" s="18">
        <f>IF(I870="Ponta",Cadastro_Cargas!$F$17,0)</f>
        <v>0</v>
      </c>
      <c r="K870" s="18">
        <f t="shared" si="3"/>
        <v>8.391088373</v>
      </c>
    </row>
    <row r="871" ht="15.0" customHeight="1">
      <c r="A871" s="35" t="s">
        <v>129</v>
      </c>
      <c r="B871" s="45">
        <v>45663.2083333333</v>
      </c>
      <c r="C871" s="35" t="s">
        <v>137</v>
      </c>
      <c r="D871" s="46">
        <f>SUM(Cargas!$F$1759:$F$1765)</f>
        <v>4.146740475</v>
      </c>
      <c r="E871" s="47">
        <f>Geracao!F504+Geracao!F505</f>
        <v>3.396915</v>
      </c>
      <c r="F871" s="46">
        <f t="shared" si="1"/>
        <v>0.7498254754</v>
      </c>
      <c r="G871" s="48">
        <f>Tarifa!$B$7</f>
        <v>0.6813</v>
      </c>
      <c r="H871" s="49">
        <f t="shared" si="2"/>
        <v>0.5108560964</v>
      </c>
      <c r="I871" s="50" t="str">
        <f>Tarifa!$C$7</f>
        <v>Fora Ponta</v>
      </c>
      <c r="J871" s="18">
        <f>IF(I871="Ponta",Cadastro_Cargas!$F$17,0)</f>
        <v>0</v>
      </c>
      <c r="K871" s="18">
        <f t="shared" si="3"/>
        <v>0.7498254754</v>
      </c>
    </row>
    <row r="872" ht="15.0" customHeight="1">
      <c r="A872" s="35" t="s">
        <v>129</v>
      </c>
      <c r="B872" s="45">
        <v>45663.25</v>
      </c>
      <c r="C872" s="35" t="s">
        <v>138</v>
      </c>
      <c r="D872" s="46">
        <f>SUM(Cargas!$F$1773:$F$1779)</f>
        <v>4.006659584</v>
      </c>
      <c r="E872" s="47">
        <f>Geracao!F508+Geracao!F509</f>
        <v>9.478452273</v>
      </c>
      <c r="F872" s="46">
        <f t="shared" si="1"/>
        <v>-5.471792689</v>
      </c>
      <c r="G872" s="48">
        <f>Tarifa!$B$8</f>
        <v>0.6813</v>
      </c>
      <c r="H872" s="49">
        <f t="shared" si="2"/>
        <v>0</v>
      </c>
      <c r="I872" s="50" t="str">
        <f>Tarifa!$C$8</f>
        <v>Fora Ponta</v>
      </c>
      <c r="J872" s="18">
        <f>IF(I872="Ponta",Cadastro_Cargas!$F$17,0)</f>
        <v>0</v>
      </c>
      <c r="K872" s="18">
        <f t="shared" si="3"/>
        <v>0</v>
      </c>
    </row>
    <row r="873" ht="15.0" customHeight="1">
      <c r="A873" s="35" t="s">
        <v>129</v>
      </c>
      <c r="B873" s="45">
        <v>45663.2916666667</v>
      </c>
      <c r="C873" s="35" t="s">
        <v>139</v>
      </c>
      <c r="D873" s="46">
        <f>SUM(Cargas!$F$1787:$F$1793)</f>
        <v>21.55141679</v>
      </c>
      <c r="E873" s="47">
        <f>Geracao!F512+Geracao!F513</f>
        <v>16.12576636</v>
      </c>
      <c r="F873" s="46">
        <f t="shared" si="1"/>
        <v>5.425650427</v>
      </c>
      <c r="G873" s="48">
        <f>Tarifa!$B$9</f>
        <v>0.6813</v>
      </c>
      <c r="H873" s="49">
        <f t="shared" si="2"/>
        <v>3.696495636</v>
      </c>
      <c r="I873" s="50" t="str">
        <f>Tarifa!$C$9</f>
        <v>Fora Ponta</v>
      </c>
      <c r="J873" s="18">
        <f>IF(I873="Ponta",Cadastro_Cargas!$F$17,0)</f>
        <v>0</v>
      </c>
      <c r="K873" s="18">
        <f t="shared" si="3"/>
        <v>5.425650427</v>
      </c>
    </row>
    <row r="874" ht="15.0" customHeight="1">
      <c r="A874" s="35" t="s">
        <v>129</v>
      </c>
      <c r="B874" s="45">
        <v>45663.3333333333</v>
      </c>
      <c r="C874" s="35" t="s">
        <v>140</v>
      </c>
      <c r="D874" s="46">
        <f>SUM(Cargas!$F$1801:$F$1807)</f>
        <v>19.99946337</v>
      </c>
      <c r="E874" s="47">
        <f>Geracao!F516+Geracao!F517</f>
        <v>22.72574455</v>
      </c>
      <c r="F874" s="46">
        <f t="shared" si="1"/>
        <v>-2.726281172</v>
      </c>
      <c r="G874" s="48">
        <f>Tarifa!$B$10</f>
        <v>0.6813</v>
      </c>
      <c r="H874" s="49">
        <f t="shared" si="2"/>
        <v>0</v>
      </c>
      <c r="I874" s="50" t="str">
        <f>Tarifa!$C$10</f>
        <v>Fora Ponta</v>
      </c>
      <c r="J874" s="18">
        <f>IF(I874="Ponta",Cadastro_Cargas!$F$17,0)</f>
        <v>0</v>
      </c>
      <c r="K874" s="18">
        <f t="shared" si="3"/>
        <v>0</v>
      </c>
    </row>
    <row r="875" ht="15.0" customHeight="1">
      <c r="A875" s="35" t="s">
        <v>129</v>
      </c>
      <c r="B875" s="45">
        <v>45663.375</v>
      </c>
      <c r="C875" s="35" t="s">
        <v>141</v>
      </c>
      <c r="D875" s="46">
        <f>SUM(Cargas!$F$1815:$F$1821)</f>
        <v>6.642673373</v>
      </c>
      <c r="E875" s="47">
        <f>Geracao!F520+Geracao!F521</f>
        <v>16.68177545</v>
      </c>
      <c r="F875" s="46">
        <f t="shared" si="1"/>
        <v>-10.03910208</v>
      </c>
      <c r="G875" s="48">
        <f>Tarifa!$B$11</f>
        <v>0.6813</v>
      </c>
      <c r="H875" s="49">
        <f t="shared" si="2"/>
        <v>0</v>
      </c>
      <c r="I875" s="50" t="str">
        <f>Tarifa!$C$11</f>
        <v>Fora Ponta</v>
      </c>
      <c r="J875" s="18">
        <f>IF(I875="Ponta",Cadastro_Cargas!$F$17,0)</f>
        <v>0</v>
      </c>
      <c r="K875" s="18">
        <f t="shared" si="3"/>
        <v>0</v>
      </c>
    </row>
    <row r="876" ht="15.0" customHeight="1">
      <c r="A876" s="35" t="s">
        <v>129</v>
      </c>
      <c r="B876" s="45">
        <v>45663.4166666667</v>
      </c>
      <c r="C876" s="35" t="s">
        <v>142</v>
      </c>
      <c r="D876" s="46">
        <f>SUM(Cargas!$F$1829:$F$1835)</f>
        <v>6.32644211</v>
      </c>
      <c r="E876" s="47">
        <f>Geracao!F524+Geracao!F525</f>
        <v>31.41075682</v>
      </c>
      <c r="F876" s="46">
        <f t="shared" si="1"/>
        <v>-25.08431471</v>
      </c>
      <c r="G876" s="48">
        <f>Tarifa!$B$12</f>
        <v>0.6813</v>
      </c>
      <c r="H876" s="49">
        <f t="shared" si="2"/>
        <v>0</v>
      </c>
      <c r="I876" s="50" t="str">
        <f>Tarifa!$C$12</f>
        <v>Fora Ponta</v>
      </c>
      <c r="J876" s="18">
        <f>IF(I876="Ponta",Cadastro_Cargas!$F$17,0)</f>
        <v>0</v>
      </c>
      <c r="K876" s="18">
        <f t="shared" si="3"/>
        <v>0</v>
      </c>
    </row>
    <row r="877" ht="15.0" customHeight="1">
      <c r="A877" s="35" t="s">
        <v>129</v>
      </c>
      <c r="B877" s="45">
        <v>45663.4583333333</v>
      </c>
      <c r="C877" s="35" t="s">
        <v>143</v>
      </c>
      <c r="D877" s="46">
        <f>SUM(Cargas!$F$1843:$F$1849)</f>
        <v>6.738613373</v>
      </c>
      <c r="E877" s="47">
        <f>Geracao!F528+Geracao!F529</f>
        <v>32.65877182</v>
      </c>
      <c r="F877" s="46">
        <f t="shared" si="1"/>
        <v>-25.92015845</v>
      </c>
      <c r="G877" s="48">
        <f>Tarifa!$B$13</f>
        <v>0.6813</v>
      </c>
      <c r="H877" s="49">
        <f t="shared" si="2"/>
        <v>0</v>
      </c>
      <c r="I877" s="50" t="str">
        <f>Tarifa!$C$13</f>
        <v>Fora Ponta</v>
      </c>
      <c r="J877" s="18">
        <f>IF(I877="Ponta",Cadastro_Cargas!$F$17,0)</f>
        <v>0</v>
      </c>
      <c r="K877" s="18">
        <f t="shared" si="3"/>
        <v>0</v>
      </c>
    </row>
    <row r="878" ht="15.0" customHeight="1">
      <c r="A878" s="35" t="s">
        <v>129</v>
      </c>
      <c r="B878" s="45">
        <v>45663.5</v>
      </c>
      <c r="C878" s="35" t="s">
        <v>144</v>
      </c>
      <c r="D878" s="46">
        <f>SUM(Cargas!$F$1857:$F$1863)</f>
        <v>6.806013373</v>
      </c>
      <c r="E878" s="47">
        <f>Geracao!F532+Geracao!F533</f>
        <v>32.79552</v>
      </c>
      <c r="F878" s="46">
        <f t="shared" si="1"/>
        <v>-25.98950663</v>
      </c>
      <c r="G878" s="48">
        <f>Tarifa!$B$14</f>
        <v>0.6813</v>
      </c>
      <c r="H878" s="49">
        <f t="shared" si="2"/>
        <v>0</v>
      </c>
      <c r="I878" s="50" t="str">
        <f>Tarifa!$C$14</f>
        <v>Fora Ponta</v>
      </c>
      <c r="J878" s="18">
        <f>IF(I878="Ponta",Cadastro_Cargas!$F$17,0)</f>
        <v>0</v>
      </c>
      <c r="K878" s="18">
        <f t="shared" si="3"/>
        <v>0</v>
      </c>
    </row>
    <row r="879" ht="15.0" customHeight="1">
      <c r="A879" s="35" t="s">
        <v>129</v>
      </c>
      <c r="B879" s="45">
        <v>45663.5416666667</v>
      </c>
      <c r="C879" s="35" t="s">
        <v>145</v>
      </c>
      <c r="D879" s="46">
        <f>SUM(Cargas!$F$1871:$F$1877)</f>
        <v>6.802013373</v>
      </c>
      <c r="E879" s="47">
        <f>Geracao!F536+Geracao!F537</f>
        <v>21.70689545</v>
      </c>
      <c r="F879" s="46">
        <f t="shared" si="1"/>
        <v>-14.90488208</v>
      </c>
      <c r="G879" s="48">
        <f>Tarifa!$B$15</f>
        <v>0.6813</v>
      </c>
      <c r="H879" s="49">
        <f t="shared" si="2"/>
        <v>0</v>
      </c>
      <c r="I879" s="50" t="str">
        <f>Tarifa!$C$15</f>
        <v>Fora Ponta</v>
      </c>
      <c r="J879" s="18">
        <f>IF(I879="Ponta",Cadastro_Cargas!$F$17,0)</f>
        <v>0</v>
      </c>
      <c r="K879" s="18">
        <f t="shared" si="3"/>
        <v>0</v>
      </c>
    </row>
    <row r="880" ht="15.0" customHeight="1">
      <c r="A880" s="35" t="s">
        <v>129</v>
      </c>
      <c r="B880" s="45">
        <v>45663.5833333333</v>
      </c>
      <c r="C880" s="35" t="s">
        <v>146</v>
      </c>
      <c r="D880" s="46">
        <f>SUM(Cargas!$F$1885:$F$1891)</f>
        <v>24.38801337</v>
      </c>
      <c r="E880" s="47">
        <f>Geracao!F540+Geracao!F541</f>
        <v>29.66609045</v>
      </c>
      <c r="F880" s="46">
        <f t="shared" si="1"/>
        <v>-5.278077082</v>
      </c>
      <c r="G880" s="48">
        <f>Tarifa!$B$16</f>
        <v>0.6813</v>
      </c>
      <c r="H880" s="49">
        <f t="shared" si="2"/>
        <v>0</v>
      </c>
      <c r="I880" s="50" t="str">
        <f>Tarifa!$C$16</f>
        <v>Fora Ponta</v>
      </c>
      <c r="J880" s="18">
        <f>IF(I880="Ponta",Cadastro_Cargas!$F$17,0)</f>
        <v>0</v>
      </c>
      <c r="K880" s="18">
        <f t="shared" si="3"/>
        <v>0</v>
      </c>
    </row>
    <row r="881" ht="15.0" customHeight="1">
      <c r="A881" s="35" t="s">
        <v>129</v>
      </c>
      <c r="B881" s="45">
        <v>45663.625</v>
      </c>
      <c r="C881" s="35" t="s">
        <v>147</v>
      </c>
      <c r="D881" s="46">
        <f>SUM(Cargas!$F$1899:$F$1905)</f>
        <v>23.50001337</v>
      </c>
      <c r="E881" s="47">
        <f>Geracao!F544+Geracao!F545</f>
        <v>16.42405773</v>
      </c>
      <c r="F881" s="46">
        <f t="shared" si="1"/>
        <v>7.075955646</v>
      </c>
      <c r="G881" s="48">
        <f>Tarifa!$B$17</f>
        <v>0.6813</v>
      </c>
      <c r="H881" s="49">
        <f t="shared" si="2"/>
        <v>4.820848581</v>
      </c>
      <c r="I881" s="50" t="str">
        <f>Tarifa!$C$17</f>
        <v>Fora Ponta</v>
      </c>
      <c r="J881" s="18">
        <f>IF(I881="Ponta",Cadastro_Cargas!$F$17,0)</f>
        <v>0</v>
      </c>
      <c r="K881" s="18">
        <f t="shared" si="3"/>
        <v>7.075955646</v>
      </c>
    </row>
    <row r="882" ht="15.0" customHeight="1">
      <c r="A882" s="35" t="s">
        <v>129</v>
      </c>
      <c r="B882" s="45">
        <v>45663.6666666667</v>
      </c>
      <c r="C882" s="35" t="s">
        <v>148</v>
      </c>
      <c r="D882" s="46">
        <f>SUM(Cargas!$F$1913:$F$1919)</f>
        <v>6.323183373</v>
      </c>
      <c r="E882" s="47">
        <f>Geracao!F548+Geracao!F549</f>
        <v>11.13971727</v>
      </c>
      <c r="F882" s="46">
        <f t="shared" si="1"/>
        <v>-4.8165339</v>
      </c>
      <c r="G882" s="48">
        <f>Tarifa!$B$18</f>
        <v>0.6813</v>
      </c>
      <c r="H882" s="49">
        <f t="shared" si="2"/>
        <v>0</v>
      </c>
      <c r="I882" s="50" t="str">
        <f>Tarifa!$C$18</f>
        <v>Fora Ponta</v>
      </c>
      <c r="J882" s="18">
        <f>IF(I882="Ponta",Cadastro_Cargas!$F$17,0)</f>
        <v>0</v>
      </c>
      <c r="K882" s="18">
        <f t="shared" si="3"/>
        <v>0</v>
      </c>
    </row>
    <row r="883" ht="15.0" customHeight="1">
      <c r="A883" s="35" t="s">
        <v>129</v>
      </c>
      <c r="B883" s="45">
        <v>45663.7083333333</v>
      </c>
      <c r="C883" s="35" t="s">
        <v>149</v>
      </c>
      <c r="D883" s="46">
        <f>SUM(Cargas!$F$1927:$F$1933)</f>
        <v>4.198513373</v>
      </c>
      <c r="E883" s="47">
        <f>Geracao!F552+Geracao!F553</f>
        <v>15.72979773</v>
      </c>
      <c r="F883" s="46">
        <f t="shared" si="1"/>
        <v>-11.53128435</v>
      </c>
      <c r="G883" s="48">
        <f>Tarifa!$B$19</f>
        <v>0.6813</v>
      </c>
      <c r="H883" s="49">
        <f t="shared" si="2"/>
        <v>0</v>
      </c>
      <c r="I883" s="50" t="str">
        <f>Tarifa!$C$19</f>
        <v>Fora Ponta</v>
      </c>
      <c r="J883" s="18">
        <f>IF(I883="Ponta",Cadastro_Cargas!$F$17,0)</f>
        <v>0</v>
      </c>
      <c r="K883" s="18">
        <f t="shared" si="3"/>
        <v>0</v>
      </c>
    </row>
    <row r="884" ht="15.0" customHeight="1">
      <c r="A884" s="51" t="s">
        <v>129</v>
      </c>
      <c r="B884" s="52">
        <v>45663.75</v>
      </c>
      <c r="C884" s="51" t="s">
        <v>150</v>
      </c>
      <c r="D884" s="53">
        <f>SUM(Cargas!$F$1941:$F$1947)</f>
        <v>4.534513373</v>
      </c>
      <c r="E884" s="54">
        <f>Geracao!F556+Geracao!F557</f>
        <v>9.963081818</v>
      </c>
      <c r="F884" s="53">
        <f t="shared" si="1"/>
        <v>-5.428568445</v>
      </c>
      <c r="G884" s="55">
        <f>Tarifa!$B$20</f>
        <v>1.1039</v>
      </c>
      <c r="H884" s="56">
        <f t="shared" si="2"/>
        <v>0</v>
      </c>
      <c r="I884" s="57" t="str">
        <f>Tarifa!$C$20</f>
        <v>Ponta</v>
      </c>
      <c r="J884" s="58">
        <f>IF(I884="Ponta",Cadastro_Cargas!$F$17,0)</f>
        <v>3.5</v>
      </c>
      <c r="K884" s="18">
        <f t="shared" si="3"/>
        <v>0</v>
      </c>
    </row>
    <row r="885" ht="15.0" customHeight="1">
      <c r="A885" s="51" t="s">
        <v>129</v>
      </c>
      <c r="B885" s="52">
        <v>45663.7916666667</v>
      </c>
      <c r="C885" s="51" t="s">
        <v>152</v>
      </c>
      <c r="D885" s="53">
        <f>SUM(Cargas!$F$1955:$F$1961)</f>
        <v>4.494162704</v>
      </c>
      <c r="E885" s="54">
        <f>Geracao!F560+Geracao!F561</f>
        <v>2.19849</v>
      </c>
      <c r="F885" s="53">
        <f t="shared" si="1"/>
        <v>2.295672704</v>
      </c>
      <c r="G885" s="55">
        <f>Tarifa!$B$21</f>
        <v>1.1039</v>
      </c>
      <c r="H885" s="56">
        <f t="shared" si="2"/>
        <v>0</v>
      </c>
      <c r="I885" s="57" t="str">
        <f>Tarifa!$C$21</f>
        <v>Ponta</v>
      </c>
      <c r="J885" s="58">
        <f>IF(I885="Ponta",Cadastro_Cargas!$F$17,0)</f>
        <v>3.5</v>
      </c>
      <c r="K885" s="18">
        <f t="shared" si="3"/>
        <v>0</v>
      </c>
    </row>
    <row r="886" ht="15.0" customHeight="1">
      <c r="A886" s="51" t="s">
        <v>129</v>
      </c>
      <c r="B886" s="52">
        <v>45663.8333333333</v>
      </c>
      <c r="C886" s="51" t="s">
        <v>153</v>
      </c>
      <c r="D886" s="53">
        <f>SUM(Cargas!$F$1969:$F$1975)</f>
        <v>27.29075848</v>
      </c>
      <c r="E886" s="54">
        <f>Geracao!F564+Geracao!F565</f>
        <v>2.16543</v>
      </c>
      <c r="F886" s="53">
        <f t="shared" si="1"/>
        <v>25.12532848</v>
      </c>
      <c r="G886" s="55">
        <f>Tarifa!$B$22</f>
        <v>1.1039</v>
      </c>
      <c r="H886" s="56">
        <f t="shared" si="2"/>
        <v>23.87220011</v>
      </c>
      <c r="I886" s="57" t="str">
        <f>Tarifa!$C$22</f>
        <v>Ponta</v>
      </c>
      <c r="J886" s="58">
        <f>IF(I886="Ponta",Cadastro_Cargas!$F$17,0)</f>
        <v>3.5</v>
      </c>
      <c r="K886" s="18">
        <f t="shared" si="3"/>
        <v>21.62532848</v>
      </c>
    </row>
    <row r="887" ht="15.0" customHeight="1">
      <c r="A887" s="35" t="s">
        <v>129</v>
      </c>
      <c r="B887" s="45">
        <v>45663.875</v>
      </c>
      <c r="C887" s="35" t="s">
        <v>154</v>
      </c>
      <c r="D887" s="46">
        <f>SUM(Cargas!$F$1983:$F$1989)</f>
        <v>26.81416101</v>
      </c>
      <c r="E887" s="47">
        <f>Geracao!F568+Geracao!F569</f>
        <v>3.62007</v>
      </c>
      <c r="F887" s="46">
        <f t="shared" si="1"/>
        <v>23.19409101</v>
      </c>
      <c r="G887" s="48">
        <f>Tarifa!$B$23</f>
        <v>0.6813</v>
      </c>
      <c r="H887" s="49">
        <f t="shared" si="2"/>
        <v>15.80213421</v>
      </c>
      <c r="I887" s="50" t="str">
        <f>Tarifa!$C$23</f>
        <v>Fora Ponta</v>
      </c>
      <c r="J887" s="18">
        <f>IF(I887="Ponta",Cadastro_Cargas!$F$17,0)</f>
        <v>0</v>
      </c>
      <c r="K887" s="18">
        <f t="shared" si="3"/>
        <v>23.19409101</v>
      </c>
    </row>
    <row r="888" ht="15.0" customHeight="1">
      <c r="A888" s="35" t="s">
        <v>129</v>
      </c>
      <c r="B888" s="45">
        <v>45663.9166666667</v>
      </c>
      <c r="C888" s="35" t="s">
        <v>155</v>
      </c>
      <c r="D888" s="46">
        <f>SUM(Cargas!$F$1997:$F$2003)</f>
        <v>11.90784909</v>
      </c>
      <c r="E888" s="47">
        <f>Geracao!F572+Geracao!F573</f>
        <v>3.07458</v>
      </c>
      <c r="F888" s="46">
        <f t="shared" si="1"/>
        <v>8.833269094</v>
      </c>
      <c r="G888" s="48">
        <f>Tarifa!$B$24</f>
        <v>0.6813</v>
      </c>
      <c r="H888" s="49">
        <f t="shared" si="2"/>
        <v>6.018106233</v>
      </c>
      <c r="I888" s="50" t="str">
        <f>Tarifa!$C$24</f>
        <v>Fora Ponta</v>
      </c>
      <c r="J888" s="18">
        <f>IF(I888="Ponta",Cadastro_Cargas!$F$17,0)</f>
        <v>0</v>
      </c>
      <c r="K888" s="18">
        <f t="shared" si="3"/>
        <v>8.833269094</v>
      </c>
    </row>
    <row r="889" ht="15.0" customHeight="1">
      <c r="A889" s="35" t="s">
        <v>129</v>
      </c>
      <c r="B889" s="45">
        <v>45663.9583333333</v>
      </c>
      <c r="C889" s="35" t="s">
        <v>156</v>
      </c>
      <c r="D889" s="46">
        <f>SUM(Cargas!$F$2011:$F$2017)</f>
        <v>12.09696437</v>
      </c>
      <c r="E889" s="47">
        <f>Geracao!F576+Geracao!F577</f>
        <v>3.10764</v>
      </c>
      <c r="F889" s="46">
        <f t="shared" si="1"/>
        <v>8.989324369</v>
      </c>
      <c r="G889" s="48">
        <f>Tarifa!$B$25</f>
        <v>0.6813</v>
      </c>
      <c r="H889" s="49">
        <f t="shared" si="2"/>
        <v>6.124426692</v>
      </c>
      <c r="I889" s="50" t="str">
        <f>Tarifa!$C$25</f>
        <v>Fora Ponta</v>
      </c>
      <c r="J889" s="18">
        <f>IF(I889="Ponta",Cadastro_Cargas!$F$17,0)</f>
        <v>0</v>
      </c>
      <c r="K889" s="18">
        <f t="shared" si="3"/>
        <v>8.989324369</v>
      </c>
    </row>
    <row r="890" ht="15.0" customHeight="1">
      <c r="A890" s="35" t="s">
        <v>129</v>
      </c>
      <c r="B890" s="45">
        <v>45664.0</v>
      </c>
      <c r="C890" s="35" t="s">
        <v>131</v>
      </c>
      <c r="D890" s="46">
        <f>SUM(Cargas!$F$2025:$F$2031)</f>
        <v>29.09905337</v>
      </c>
      <c r="E890" s="47">
        <f>Geracao!F580+Geracao!F581</f>
        <v>3.10764</v>
      </c>
      <c r="F890" s="46">
        <f t="shared" si="1"/>
        <v>25.99141337</v>
      </c>
      <c r="G890" s="48">
        <f>Tarifa!$B$2</f>
        <v>0.6813</v>
      </c>
      <c r="H890" s="49">
        <f t="shared" si="2"/>
        <v>17.70794993</v>
      </c>
      <c r="I890" s="50" t="str">
        <f>Tarifa!$C$2</f>
        <v>Fora Ponta</v>
      </c>
      <c r="J890" s="18">
        <f>IF(I890="Ponta",Cadastro_Cargas!$F$17,0)</f>
        <v>0</v>
      </c>
      <c r="K890" s="18">
        <f t="shared" si="3"/>
        <v>25.99141337</v>
      </c>
    </row>
    <row r="891" ht="15.0" customHeight="1">
      <c r="A891" s="35" t="s">
        <v>129</v>
      </c>
      <c r="B891" s="45">
        <v>45664.0416666667</v>
      </c>
      <c r="C891" s="35" t="s">
        <v>133</v>
      </c>
      <c r="D891" s="46">
        <f>SUM(Cargas!$F$2039:$F$2045)</f>
        <v>29.07797337</v>
      </c>
      <c r="E891" s="47">
        <f>Geracao!F584+Geracao!F585</f>
        <v>2.71092</v>
      </c>
      <c r="F891" s="46">
        <f t="shared" si="1"/>
        <v>26.36705337</v>
      </c>
      <c r="G891" s="48">
        <f>Tarifa!$B$3</f>
        <v>0.6813</v>
      </c>
      <c r="H891" s="49">
        <f t="shared" si="2"/>
        <v>17.96387346</v>
      </c>
      <c r="I891" s="50" t="str">
        <f>Tarifa!$C$3</f>
        <v>Fora Ponta</v>
      </c>
      <c r="J891" s="18">
        <f>IF(I891="Ponta",Cadastro_Cargas!$F$17,0)</f>
        <v>0</v>
      </c>
      <c r="K891" s="18">
        <f t="shared" si="3"/>
        <v>26.36705337</v>
      </c>
    </row>
    <row r="892" ht="15.0" customHeight="1">
      <c r="A892" s="35" t="s">
        <v>129</v>
      </c>
      <c r="B892" s="45">
        <v>45664.0833333333</v>
      </c>
      <c r="C892" s="35" t="s">
        <v>134</v>
      </c>
      <c r="D892" s="46">
        <f>SUM(Cargas!$F$2053:$F$2059)</f>
        <v>11.96093156</v>
      </c>
      <c r="E892" s="47">
        <f>Geracao!F588+Geracao!F589</f>
        <v>2.49603</v>
      </c>
      <c r="F892" s="46">
        <f t="shared" si="1"/>
        <v>9.46490156</v>
      </c>
      <c r="G892" s="48">
        <f>Tarifa!$B$4</f>
        <v>0.6813</v>
      </c>
      <c r="H892" s="49">
        <f t="shared" si="2"/>
        <v>6.448437433</v>
      </c>
      <c r="I892" s="50" t="str">
        <f>Tarifa!$C$4</f>
        <v>Fora Ponta</v>
      </c>
      <c r="J892" s="18">
        <f>IF(I892="Ponta",Cadastro_Cargas!$F$17,0)</f>
        <v>0</v>
      </c>
      <c r="K892" s="18">
        <f t="shared" si="3"/>
        <v>9.46490156</v>
      </c>
    </row>
    <row r="893" ht="15.0" customHeight="1">
      <c r="A893" s="35" t="s">
        <v>129</v>
      </c>
      <c r="B893" s="45">
        <v>45664.125</v>
      </c>
      <c r="C893" s="35" t="s">
        <v>135</v>
      </c>
      <c r="D893" s="46">
        <f>SUM(Cargas!$F$2067:$F$2073)</f>
        <v>12.39783337</v>
      </c>
      <c r="E893" s="47">
        <f>Geracao!F592+Geracao!F593</f>
        <v>2.801835</v>
      </c>
      <c r="F893" s="46">
        <f t="shared" si="1"/>
        <v>9.595998373</v>
      </c>
      <c r="G893" s="48">
        <f>Tarifa!$B$5</f>
        <v>0.6813</v>
      </c>
      <c r="H893" s="49">
        <f t="shared" si="2"/>
        <v>6.537753692</v>
      </c>
      <c r="I893" s="50" t="str">
        <f>Tarifa!$C$5</f>
        <v>Fora Ponta</v>
      </c>
      <c r="J893" s="18">
        <f>IF(I893="Ponta",Cadastro_Cargas!$F$17,0)</f>
        <v>0</v>
      </c>
      <c r="K893" s="18">
        <f t="shared" si="3"/>
        <v>9.595998373</v>
      </c>
    </row>
    <row r="894" ht="15.0" customHeight="1">
      <c r="A894" s="35" t="s">
        <v>129</v>
      </c>
      <c r="B894" s="45">
        <v>45664.1666666667</v>
      </c>
      <c r="C894" s="35" t="s">
        <v>136</v>
      </c>
      <c r="D894" s="46">
        <f>SUM(Cargas!$F$2081:$F$2087)</f>
        <v>11.67504051</v>
      </c>
      <c r="E894" s="47">
        <f>Geracao!F596+Geracao!F597</f>
        <v>2.586945</v>
      </c>
      <c r="F894" s="46">
        <f t="shared" si="1"/>
        <v>9.088095505</v>
      </c>
      <c r="G894" s="48">
        <f>Tarifa!$B$6</f>
        <v>0.6813</v>
      </c>
      <c r="H894" s="49">
        <f t="shared" si="2"/>
        <v>6.191719468</v>
      </c>
      <c r="I894" s="50" t="str">
        <f>Tarifa!$C$6</f>
        <v>Fora Ponta</v>
      </c>
      <c r="J894" s="18">
        <f>IF(I894="Ponta",Cadastro_Cargas!$F$17,0)</f>
        <v>0</v>
      </c>
      <c r="K894" s="18">
        <f t="shared" si="3"/>
        <v>9.088095505</v>
      </c>
    </row>
    <row r="895" ht="15.0" customHeight="1">
      <c r="A895" s="35" t="s">
        <v>129</v>
      </c>
      <c r="B895" s="45">
        <v>45664.2083333333</v>
      </c>
      <c r="C895" s="35" t="s">
        <v>137</v>
      </c>
      <c r="D895" s="46">
        <f>SUM(Cargas!$F$2095:$F$2101)</f>
        <v>4.348915007</v>
      </c>
      <c r="E895" s="47">
        <f>Geracao!F600+Geracao!F601</f>
        <v>3.049785</v>
      </c>
      <c r="F895" s="46">
        <f t="shared" si="1"/>
        <v>1.299130007</v>
      </c>
      <c r="G895" s="48">
        <f>Tarifa!$B$7</f>
        <v>0.6813</v>
      </c>
      <c r="H895" s="49">
        <f t="shared" si="2"/>
        <v>0.885097274</v>
      </c>
      <c r="I895" s="50" t="str">
        <f>Tarifa!$C$7</f>
        <v>Fora Ponta</v>
      </c>
      <c r="J895" s="18">
        <f>IF(I895="Ponta",Cadastro_Cargas!$F$17,0)</f>
        <v>0</v>
      </c>
      <c r="K895" s="18">
        <f t="shared" si="3"/>
        <v>1.299130007</v>
      </c>
    </row>
    <row r="896" ht="15.0" customHeight="1">
      <c r="A896" s="35" t="s">
        <v>129</v>
      </c>
      <c r="B896" s="45">
        <v>45664.25</v>
      </c>
      <c r="C896" s="35" t="s">
        <v>138</v>
      </c>
      <c r="D896" s="46">
        <f>SUM(Cargas!$F$2109:$F$2115)</f>
        <v>4.118698217</v>
      </c>
      <c r="E896" s="47">
        <f>Geracao!F604+Geracao!F605</f>
        <v>5.547317727</v>
      </c>
      <c r="F896" s="46">
        <f t="shared" si="1"/>
        <v>-1.42861951</v>
      </c>
      <c r="G896" s="48">
        <f>Tarifa!$B$8</f>
        <v>0.6813</v>
      </c>
      <c r="H896" s="49">
        <f t="shared" si="2"/>
        <v>0</v>
      </c>
      <c r="I896" s="50" t="str">
        <f>Tarifa!$C$8</f>
        <v>Fora Ponta</v>
      </c>
      <c r="J896" s="18">
        <f>IF(I896="Ponta",Cadastro_Cargas!$F$17,0)</f>
        <v>0</v>
      </c>
      <c r="K896" s="18">
        <f t="shared" si="3"/>
        <v>0</v>
      </c>
    </row>
    <row r="897" ht="15.0" customHeight="1">
      <c r="A897" s="35" t="s">
        <v>129</v>
      </c>
      <c r="B897" s="45">
        <v>45664.2916666667</v>
      </c>
      <c r="C897" s="35" t="s">
        <v>139</v>
      </c>
      <c r="D897" s="46">
        <f>SUM(Cargas!$F$2123:$F$2129)</f>
        <v>20.33741679</v>
      </c>
      <c r="E897" s="47">
        <f>Geracao!F608+Geracao!F609</f>
        <v>10.31997955</v>
      </c>
      <c r="F897" s="46">
        <f t="shared" si="1"/>
        <v>10.01743725</v>
      </c>
      <c r="G897" s="48">
        <f>Tarifa!$B$9</f>
        <v>0.6813</v>
      </c>
      <c r="H897" s="49">
        <f t="shared" si="2"/>
        <v>6.824879995</v>
      </c>
      <c r="I897" s="50" t="str">
        <f>Tarifa!$C$9</f>
        <v>Fora Ponta</v>
      </c>
      <c r="J897" s="18">
        <f>IF(I897="Ponta",Cadastro_Cargas!$F$17,0)</f>
        <v>0</v>
      </c>
      <c r="K897" s="18">
        <f t="shared" si="3"/>
        <v>10.01743725</v>
      </c>
    </row>
    <row r="898" ht="15.0" customHeight="1">
      <c r="A898" s="35" t="s">
        <v>129</v>
      </c>
      <c r="B898" s="45">
        <v>45664.3333333333</v>
      </c>
      <c r="C898" s="35" t="s">
        <v>140</v>
      </c>
      <c r="D898" s="46">
        <f>SUM(Cargas!$F$2137:$F$2143)</f>
        <v>22.26941337</v>
      </c>
      <c r="E898" s="47">
        <f>Geracao!F612+Geracao!F613</f>
        <v>5.025871364</v>
      </c>
      <c r="F898" s="46">
        <f t="shared" si="1"/>
        <v>17.24354201</v>
      </c>
      <c r="G898" s="48">
        <f>Tarifa!$B$10</f>
        <v>0.6813</v>
      </c>
      <c r="H898" s="49">
        <f t="shared" si="2"/>
        <v>11.74802517</v>
      </c>
      <c r="I898" s="50" t="str">
        <f>Tarifa!$C$10</f>
        <v>Fora Ponta</v>
      </c>
      <c r="J898" s="18">
        <f>IF(I898="Ponta",Cadastro_Cargas!$F$17,0)</f>
        <v>0</v>
      </c>
      <c r="K898" s="18">
        <f t="shared" si="3"/>
        <v>17.24354201</v>
      </c>
    </row>
    <row r="899" ht="15.0" customHeight="1">
      <c r="A899" s="35" t="s">
        <v>129</v>
      </c>
      <c r="B899" s="45">
        <v>45664.375</v>
      </c>
      <c r="C899" s="35" t="s">
        <v>141</v>
      </c>
      <c r="D899" s="46">
        <f>SUM(Cargas!$F$2151:$F$2157)</f>
        <v>6.495372972</v>
      </c>
      <c r="E899" s="47">
        <f>Geracao!F616+Geracao!F617</f>
        <v>16.50745909</v>
      </c>
      <c r="F899" s="46">
        <f t="shared" si="1"/>
        <v>-10.01208612</v>
      </c>
      <c r="G899" s="48">
        <f>Tarifa!$B$11</f>
        <v>0.6813</v>
      </c>
      <c r="H899" s="49">
        <f t="shared" si="2"/>
        <v>0</v>
      </c>
      <c r="I899" s="50" t="str">
        <f>Tarifa!$C$11</f>
        <v>Fora Ponta</v>
      </c>
      <c r="J899" s="18">
        <f>IF(I899="Ponta",Cadastro_Cargas!$F$17,0)</f>
        <v>0</v>
      </c>
      <c r="K899" s="18">
        <f t="shared" si="3"/>
        <v>0</v>
      </c>
    </row>
    <row r="900" ht="15.0" customHeight="1">
      <c r="A900" s="35" t="s">
        <v>129</v>
      </c>
      <c r="B900" s="45">
        <v>45664.4166666667</v>
      </c>
      <c r="C900" s="35" t="s">
        <v>142</v>
      </c>
      <c r="D900" s="46">
        <f>SUM(Cargas!$F$2165:$F$2171)</f>
        <v>6.231073373</v>
      </c>
      <c r="E900" s="47">
        <f>Geracao!F620+Geracao!F621</f>
        <v>8.997579545</v>
      </c>
      <c r="F900" s="46">
        <f t="shared" si="1"/>
        <v>-2.766506172</v>
      </c>
      <c r="G900" s="48">
        <f>Tarifa!$B$12</f>
        <v>0.6813</v>
      </c>
      <c r="H900" s="49">
        <f t="shared" si="2"/>
        <v>0</v>
      </c>
      <c r="I900" s="50" t="str">
        <f>Tarifa!$C$12</f>
        <v>Fora Ponta</v>
      </c>
      <c r="J900" s="18">
        <f>IF(I900="Ponta",Cadastro_Cargas!$F$17,0)</f>
        <v>0</v>
      </c>
      <c r="K900" s="18">
        <f t="shared" si="3"/>
        <v>0</v>
      </c>
    </row>
    <row r="901" ht="15.0" customHeight="1">
      <c r="A901" s="35" t="s">
        <v>129</v>
      </c>
      <c r="B901" s="45">
        <v>45664.4583333333</v>
      </c>
      <c r="C901" s="35" t="s">
        <v>143</v>
      </c>
      <c r="D901" s="46">
        <f>SUM(Cargas!$F$2179:$F$2185)</f>
        <v>6.047341278</v>
      </c>
      <c r="E901" s="47">
        <f>Geracao!F624+Geracao!F625</f>
        <v>33.58219773</v>
      </c>
      <c r="F901" s="46">
        <f t="shared" si="1"/>
        <v>-27.53485645</v>
      </c>
      <c r="G901" s="48">
        <f>Tarifa!$B$13</f>
        <v>0.6813</v>
      </c>
      <c r="H901" s="49">
        <f t="shared" si="2"/>
        <v>0</v>
      </c>
      <c r="I901" s="50" t="str">
        <f>Tarifa!$C$13</f>
        <v>Fora Ponta</v>
      </c>
      <c r="J901" s="18">
        <f>IF(I901="Ponta",Cadastro_Cargas!$F$17,0)</f>
        <v>0</v>
      </c>
      <c r="K901" s="18">
        <f t="shared" si="3"/>
        <v>0</v>
      </c>
    </row>
    <row r="902" ht="15.0" customHeight="1">
      <c r="A902" s="35" t="s">
        <v>129</v>
      </c>
      <c r="B902" s="45">
        <v>45664.5</v>
      </c>
      <c r="C902" s="35" t="s">
        <v>144</v>
      </c>
      <c r="D902" s="46">
        <f>SUM(Cargas!$F$2193:$F$2199)</f>
        <v>6.433726226</v>
      </c>
      <c r="E902" s="47">
        <f>Geracao!F628+Geracao!F629</f>
        <v>35.349405</v>
      </c>
      <c r="F902" s="46">
        <f t="shared" si="1"/>
        <v>-28.91567877</v>
      </c>
      <c r="G902" s="48">
        <f>Tarifa!$B$14</f>
        <v>0.6813</v>
      </c>
      <c r="H902" s="49">
        <f t="shared" si="2"/>
        <v>0</v>
      </c>
      <c r="I902" s="50" t="str">
        <f>Tarifa!$C$14</f>
        <v>Fora Ponta</v>
      </c>
      <c r="J902" s="18">
        <f>IF(I902="Ponta",Cadastro_Cargas!$F$17,0)</f>
        <v>0</v>
      </c>
      <c r="K902" s="18">
        <f t="shared" si="3"/>
        <v>0</v>
      </c>
    </row>
    <row r="903" ht="15.0" customHeight="1">
      <c r="A903" s="35" t="s">
        <v>129</v>
      </c>
      <c r="B903" s="45">
        <v>45664.5416666667</v>
      </c>
      <c r="C903" s="35" t="s">
        <v>145</v>
      </c>
      <c r="D903" s="46">
        <f>SUM(Cargas!$F$2207:$F$2213)</f>
        <v>6.470763373</v>
      </c>
      <c r="E903" s="47">
        <f>Geracao!F632+Geracao!F633</f>
        <v>32.00433409</v>
      </c>
      <c r="F903" s="46">
        <f t="shared" si="1"/>
        <v>-25.53357072</v>
      </c>
      <c r="G903" s="48">
        <f>Tarifa!$B$15</f>
        <v>0.6813</v>
      </c>
      <c r="H903" s="49">
        <f t="shared" si="2"/>
        <v>0</v>
      </c>
      <c r="I903" s="50" t="str">
        <f>Tarifa!$C$15</f>
        <v>Fora Ponta</v>
      </c>
      <c r="J903" s="18">
        <f>IF(I903="Ponta",Cadastro_Cargas!$F$17,0)</f>
        <v>0</v>
      </c>
      <c r="K903" s="18">
        <f t="shared" si="3"/>
        <v>0</v>
      </c>
    </row>
    <row r="904" ht="15.0" customHeight="1">
      <c r="A904" s="35" t="s">
        <v>129</v>
      </c>
      <c r="B904" s="45">
        <v>45664.5833333333</v>
      </c>
      <c r="C904" s="35" t="s">
        <v>146</v>
      </c>
      <c r="D904" s="46">
        <f>SUM(Cargas!$F$2221:$F$2227)</f>
        <v>24.40601337</v>
      </c>
      <c r="E904" s="47">
        <f>Geracao!F636+Geracao!F637</f>
        <v>15.14749091</v>
      </c>
      <c r="F904" s="46">
        <f t="shared" si="1"/>
        <v>9.258522464</v>
      </c>
      <c r="G904" s="48">
        <f>Tarifa!$B$16</f>
        <v>0.6813</v>
      </c>
      <c r="H904" s="49">
        <f t="shared" si="2"/>
        <v>6.307831355</v>
      </c>
      <c r="I904" s="50" t="str">
        <f>Tarifa!$C$16</f>
        <v>Fora Ponta</v>
      </c>
      <c r="J904" s="18">
        <f>IF(I904="Ponta",Cadastro_Cargas!$F$17,0)</f>
        <v>0</v>
      </c>
      <c r="K904" s="18">
        <f t="shared" si="3"/>
        <v>9.258522464</v>
      </c>
    </row>
    <row r="905" ht="15.0" customHeight="1">
      <c r="A905" s="35" t="s">
        <v>129</v>
      </c>
      <c r="B905" s="45">
        <v>45664.625</v>
      </c>
      <c r="C905" s="35" t="s">
        <v>147</v>
      </c>
      <c r="D905" s="46">
        <f>SUM(Cargas!$F$2235:$F$2241)</f>
        <v>24.39201337</v>
      </c>
      <c r="E905" s="47">
        <f>Geracao!F640+Geracao!F641</f>
        <v>26.90032091</v>
      </c>
      <c r="F905" s="46">
        <f t="shared" si="1"/>
        <v>-2.508307536</v>
      </c>
      <c r="G905" s="48">
        <f>Tarifa!$B$17</f>
        <v>0.6813</v>
      </c>
      <c r="H905" s="49">
        <f t="shared" si="2"/>
        <v>0</v>
      </c>
      <c r="I905" s="50" t="str">
        <f>Tarifa!$C$17</f>
        <v>Fora Ponta</v>
      </c>
      <c r="J905" s="18">
        <f>IF(I905="Ponta",Cadastro_Cargas!$F$17,0)</f>
        <v>0</v>
      </c>
      <c r="K905" s="18">
        <f t="shared" si="3"/>
        <v>0</v>
      </c>
    </row>
    <row r="906" ht="15.0" customHeight="1">
      <c r="A906" s="35" t="s">
        <v>129</v>
      </c>
      <c r="B906" s="45">
        <v>45664.6666666667</v>
      </c>
      <c r="C906" s="35" t="s">
        <v>148</v>
      </c>
      <c r="D906" s="46">
        <f>SUM(Cargas!$F$2249:$F$2255)</f>
        <v>6.660583373</v>
      </c>
      <c r="E906" s="47">
        <f>Geracao!F644+Geracao!F645</f>
        <v>21.546855</v>
      </c>
      <c r="F906" s="46">
        <f t="shared" si="1"/>
        <v>-14.88627163</v>
      </c>
      <c r="G906" s="48">
        <f>Tarifa!$B$18</f>
        <v>0.6813</v>
      </c>
      <c r="H906" s="49">
        <f t="shared" si="2"/>
        <v>0</v>
      </c>
      <c r="I906" s="50" t="str">
        <f>Tarifa!$C$18</f>
        <v>Fora Ponta</v>
      </c>
      <c r="J906" s="18">
        <f>IF(I906="Ponta",Cadastro_Cargas!$F$17,0)</f>
        <v>0</v>
      </c>
      <c r="K906" s="18">
        <f t="shared" si="3"/>
        <v>0</v>
      </c>
    </row>
    <row r="907" ht="15.0" customHeight="1">
      <c r="A907" s="35" t="s">
        <v>129</v>
      </c>
      <c r="B907" s="45">
        <v>45664.7083333333</v>
      </c>
      <c r="C907" s="35" t="s">
        <v>149</v>
      </c>
      <c r="D907" s="46">
        <f>SUM(Cargas!$F$2263:$F$2269)</f>
        <v>4.170513373</v>
      </c>
      <c r="E907" s="47">
        <f>Geracao!F648+Geracao!F649</f>
        <v>16.05664091</v>
      </c>
      <c r="F907" s="46">
        <f t="shared" si="1"/>
        <v>-11.88612754</v>
      </c>
      <c r="G907" s="48">
        <f>Tarifa!$B$19</f>
        <v>0.6813</v>
      </c>
      <c r="H907" s="49">
        <f t="shared" si="2"/>
        <v>0</v>
      </c>
      <c r="I907" s="50" t="str">
        <f>Tarifa!$C$19</f>
        <v>Fora Ponta</v>
      </c>
      <c r="J907" s="18">
        <f>IF(I907="Ponta",Cadastro_Cargas!$F$17,0)</f>
        <v>0</v>
      </c>
      <c r="K907" s="18">
        <f t="shared" si="3"/>
        <v>0</v>
      </c>
    </row>
    <row r="908" ht="15.0" customHeight="1">
      <c r="A908" s="51" t="s">
        <v>129</v>
      </c>
      <c r="B908" s="52">
        <v>45664.75</v>
      </c>
      <c r="C908" s="51" t="s">
        <v>150</v>
      </c>
      <c r="D908" s="53">
        <f>SUM(Cargas!$F$2277:$F$2283)</f>
        <v>4.532513373</v>
      </c>
      <c r="E908" s="54">
        <f>Geracao!F652+Geracao!F653</f>
        <v>9.488971364</v>
      </c>
      <c r="F908" s="53">
        <f t="shared" si="1"/>
        <v>-4.956457991</v>
      </c>
      <c r="G908" s="55">
        <f>Tarifa!$B$20</f>
        <v>1.1039</v>
      </c>
      <c r="H908" s="56">
        <f t="shared" si="2"/>
        <v>0</v>
      </c>
      <c r="I908" s="57" t="str">
        <f>Tarifa!$C$20</f>
        <v>Ponta</v>
      </c>
      <c r="J908" s="58">
        <f>IF(I908="Ponta",Cadastro_Cargas!$F$17,0)</f>
        <v>3.5</v>
      </c>
      <c r="K908" s="18">
        <f t="shared" si="3"/>
        <v>0</v>
      </c>
    </row>
    <row r="909" ht="15.0" customHeight="1">
      <c r="A909" s="51" t="s">
        <v>129</v>
      </c>
      <c r="B909" s="52">
        <v>45664.7916666667</v>
      </c>
      <c r="C909" s="51" t="s">
        <v>152</v>
      </c>
      <c r="D909" s="53">
        <f>SUM(Cargas!$F$2291:$F$2297)</f>
        <v>4.304231055</v>
      </c>
      <c r="E909" s="54">
        <f>Geracao!F656+Geracao!F657</f>
        <v>1.8183</v>
      </c>
      <c r="F909" s="53">
        <f t="shared" si="1"/>
        <v>2.485931055</v>
      </c>
      <c r="G909" s="55">
        <f>Tarifa!$B$21</f>
        <v>1.1039</v>
      </c>
      <c r="H909" s="56">
        <f t="shared" si="2"/>
        <v>0</v>
      </c>
      <c r="I909" s="57" t="str">
        <f>Tarifa!$C$21</f>
        <v>Ponta</v>
      </c>
      <c r="J909" s="58">
        <f>IF(I909="Ponta",Cadastro_Cargas!$F$17,0)</f>
        <v>3.5</v>
      </c>
      <c r="K909" s="18">
        <f t="shared" si="3"/>
        <v>0</v>
      </c>
    </row>
    <row r="910" ht="15.0" customHeight="1">
      <c r="A910" s="51" t="s">
        <v>129</v>
      </c>
      <c r="B910" s="52">
        <v>45664.8333333333</v>
      </c>
      <c r="C910" s="51" t="s">
        <v>153</v>
      </c>
      <c r="D910" s="53">
        <f>SUM(Cargas!$F$2305:$F$2311)</f>
        <v>27.14230045</v>
      </c>
      <c r="E910" s="54">
        <f>Geracao!F660+Geracao!F661</f>
        <v>1.710855</v>
      </c>
      <c r="F910" s="53">
        <f t="shared" si="1"/>
        <v>25.43144545</v>
      </c>
      <c r="G910" s="55">
        <f>Tarifa!$B$22</f>
        <v>1.1039</v>
      </c>
      <c r="H910" s="56">
        <f t="shared" si="2"/>
        <v>24.21012263</v>
      </c>
      <c r="I910" s="57" t="str">
        <f>Tarifa!$C$22</f>
        <v>Ponta</v>
      </c>
      <c r="J910" s="58">
        <f>IF(I910="Ponta",Cadastro_Cargas!$F$17,0)</f>
        <v>3.5</v>
      </c>
      <c r="K910" s="18">
        <f t="shared" si="3"/>
        <v>21.93144545</v>
      </c>
    </row>
    <row r="911" ht="15.0" customHeight="1">
      <c r="A911" s="35" t="s">
        <v>129</v>
      </c>
      <c r="B911" s="45">
        <v>45664.875</v>
      </c>
      <c r="C911" s="35" t="s">
        <v>154</v>
      </c>
      <c r="D911" s="46">
        <f>SUM(Cargas!$F$2319:$F$2325)</f>
        <v>29.73986172</v>
      </c>
      <c r="E911" s="47">
        <f>Geracao!F664+Geracao!F665</f>
        <v>4.00026</v>
      </c>
      <c r="F911" s="46">
        <f t="shared" si="1"/>
        <v>25.73960172</v>
      </c>
      <c r="G911" s="48">
        <f>Tarifa!$B$23</f>
        <v>0.6813</v>
      </c>
      <c r="H911" s="49">
        <f t="shared" si="2"/>
        <v>17.53639065</v>
      </c>
      <c r="I911" s="50" t="str">
        <f>Tarifa!$C$23</f>
        <v>Fora Ponta</v>
      </c>
      <c r="J911" s="18">
        <f>IF(I911="Ponta",Cadastro_Cargas!$F$17,0)</f>
        <v>0</v>
      </c>
      <c r="K911" s="18">
        <f t="shared" si="3"/>
        <v>25.73960172</v>
      </c>
    </row>
    <row r="912" ht="15.0" customHeight="1">
      <c r="A912" s="35" t="s">
        <v>129</v>
      </c>
      <c r="B912" s="45">
        <v>45664.9166666667</v>
      </c>
      <c r="C912" s="35" t="s">
        <v>155</v>
      </c>
      <c r="D912" s="46">
        <f>SUM(Cargas!$F$2333:$F$2339)</f>
        <v>12.18723337</v>
      </c>
      <c r="E912" s="47">
        <f>Geracao!F668+Geracao!F669</f>
        <v>2.603475</v>
      </c>
      <c r="F912" s="46">
        <f t="shared" si="1"/>
        <v>9.583758373</v>
      </c>
      <c r="G912" s="48">
        <f>Tarifa!$B$24</f>
        <v>0.6813</v>
      </c>
      <c r="H912" s="49">
        <f t="shared" si="2"/>
        <v>6.52941458</v>
      </c>
      <c r="I912" s="50" t="str">
        <f>Tarifa!$C$24</f>
        <v>Fora Ponta</v>
      </c>
      <c r="J912" s="18">
        <f>IF(I912="Ponta",Cadastro_Cargas!$F$17,0)</f>
        <v>0</v>
      </c>
      <c r="K912" s="18">
        <f t="shared" si="3"/>
        <v>9.583758373</v>
      </c>
    </row>
    <row r="913" ht="15.0" customHeight="1">
      <c r="A913" s="35" t="s">
        <v>129</v>
      </c>
      <c r="B913" s="45">
        <v>45664.9583333333</v>
      </c>
      <c r="C913" s="35" t="s">
        <v>156</v>
      </c>
      <c r="D913" s="46">
        <f>SUM(Cargas!$F$2347:$F$2353)</f>
        <v>11.60845337</v>
      </c>
      <c r="E913" s="47">
        <f>Geracao!F672+Geracao!F673</f>
        <v>2.62827</v>
      </c>
      <c r="F913" s="46">
        <f t="shared" si="1"/>
        <v>8.980183373</v>
      </c>
      <c r="G913" s="48">
        <f>Tarifa!$B$25</f>
        <v>0.6813</v>
      </c>
      <c r="H913" s="49">
        <f t="shared" si="2"/>
        <v>6.118198932</v>
      </c>
      <c r="I913" s="50" t="str">
        <f>Tarifa!$C$25</f>
        <v>Fora Ponta</v>
      </c>
      <c r="J913" s="18">
        <f>IF(I913="Ponta",Cadastro_Cargas!$F$17,0)</f>
        <v>0</v>
      </c>
      <c r="K913" s="18">
        <f t="shared" si="3"/>
        <v>8.980183373</v>
      </c>
    </row>
    <row r="914" ht="15.0" customHeight="1">
      <c r="A914" s="35" t="s">
        <v>129</v>
      </c>
      <c r="B914" s="45">
        <v>45665.0</v>
      </c>
      <c r="C914" s="35" t="s">
        <v>131</v>
      </c>
      <c r="D914" s="46">
        <f>SUM(Cargas!$F$2361:$F$2367)</f>
        <v>29.70059204</v>
      </c>
      <c r="E914" s="47">
        <f>Geracao!F676+Geracao!F677</f>
        <v>2.62827</v>
      </c>
      <c r="F914" s="46">
        <f t="shared" si="1"/>
        <v>27.07232204</v>
      </c>
      <c r="G914" s="48">
        <f>Tarifa!$B$2</f>
        <v>0.6813</v>
      </c>
      <c r="H914" s="49">
        <f t="shared" si="2"/>
        <v>18.444373</v>
      </c>
      <c r="I914" s="50" t="str">
        <f>Tarifa!$C$2</f>
        <v>Fora Ponta</v>
      </c>
      <c r="J914" s="18">
        <f>IF(I914="Ponta",Cadastro_Cargas!$F$17,0)</f>
        <v>0</v>
      </c>
      <c r="K914" s="18">
        <f t="shared" si="3"/>
        <v>27.07232204</v>
      </c>
    </row>
    <row r="915" ht="15.0" customHeight="1">
      <c r="A915" s="35" t="s">
        <v>129</v>
      </c>
      <c r="B915" s="45">
        <v>45665.0416666667</v>
      </c>
      <c r="C915" s="35" t="s">
        <v>133</v>
      </c>
      <c r="D915" s="46">
        <f>SUM(Cargas!$F$2375:$F$2381)</f>
        <v>29.96099337</v>
      </c>
      <c r="E915" s="47">
        <f>Geracao!F680+Geracao!F681</f>
        <v>3.09111</v>
      </c>
      <c r="F915" s="46">
        <f t="shared" si="1"/>
        <v>26.86988337</v>
      </c>
      <c r="G915" s="48">
        <f>Tarifa!$B$3</f>
        <v>0.6813</v>
      </c>
      <c r="H915" s="49">
        <f t="shared" si="2"/>
        <v>18.30645154</v>
      </c>
      <c r="I915" s="50" t="str">
        <f>Tarifa!$C$3</f>
        <v>Fora Ponta</v>
      </c>
      <c r="J915" s="18">
        <f>IF(I915="Ponta",Cadastro_Cargas!$F$17,0)</f>
        <v>0</v>
      </c>
      <c r="K915" s="18">
        <f t="shared" si="3"/>
        <v>26.86988337</v>
      </c>
    </row>
    <row r="916" ht="15.0" customHeight="1">
      <c r="A916" s="35" t="s">
        <v>129</v>
      </c>
      <c r="B916" s="45">
        <v>45665.0833333333</v>
      </c>
      <c r="C916" s="35" t="s">
        <v>134</v>
      </c>
      <c r="D916" s="46">
        <f>SUM(Cargas!$F$2389:$F$2395)</f>
        <v>12.43827337</v>
      </c>
      <c r="E916" s="47">
        <f>Geracao!F684+Geracao!F685</f>
        <v>2.84316</v>
      </c>
      <c r="F916" s="46">
        <f t="shared" si="1"/>
        <v>9.595113373</v>
      </c>
      <c r="G916" s="48">
        <f>Tarifa!$B$4</f>
        <v>0.6813</v>
      </c>
      <c r="H916" s="49">
        <f t="shared" si="2"/>
        <v>6.537150741</v>
      </c>
      <c r="I916" s="50" t="str">
        <f>Tarifa!$C$4</f>
        <v>Fora Ponta</v>
      </c>
      <c r="J916" s="18">
        <f>IF(I916="Ponta",Cadastro_Cargas!$F$17,0)</f>
        <v>0</v>
      </c>
      <c r="K916" s="18">
        <f t="shared" si="3"/>
        <v>9.595113373</v>
      </c>
    </row>
    <row r="917" ht="15.0" customHeight="1">
      <c r="A917" s="35" t="s">
        <v>129</v>
      </c>
      <c r="B917" s="45">
        <v>45665.125</v>
      </c>
      <c r="C917" s="35" t="s">
        <v>135</v>
      </c>
      <c r="D917" s="46">
        <f>SUM(Cargas!$F$2403:$F$2409)</f>
        <v>11.51339337</v>
      </c>
      <c r="E917" s="47">
        <f>Geracao!F688+Geracao!F689</f>
        <v>3.88455</v>
      </c>
      <c r="F917" s="46">
        <f t="shared" si="1"/>
        <v>7.628843373</v>
      </c>
      <c r="G917" s="48">
        <f>Tarifa!$B$5</f>
        <v>0.6813</v>
      </c>
      <c r="H917" s="49">
        <f t="shared" si="2"/>
        <v>5.19753099</v>
      </c>
      <c r="I917" s="50" t="str">
        <f>Tarifa!$C$5</f>
        <v>Fora Ponta</v>
      </c>
      <c r="J917" s="18">
        <f>IF(I917="Ponta",Cadastro_Cargas!$F$17,0)</f>
        <v>0</v>
      </c>
      <c r="K917" s="18">
        <f t="shared" si="3"/>
        <v>7.628843373</v>
      </c>
    </row>
    <row r="918" ht="15.0" customHeight="1">
      <c r="A918" s="35" t="s">
        <v>129</v>
      </c>
      <c r="B918" s="45">
        <v>45665.1666666667</v>
      </c>
      <c r="C918" s="35" t="s">
        <v>136</v>
      </c>
      <c r="D918" s="46">
        <f>SUM(Cargas!$F$2417:$F$2423)</f>
        <v>12.41845337</v>
      </c>
      <c r="E918" s="47">
        <f>Geracao!F692+Geracao!F693</f>
        <v>2.95887</v>
      </c>
      <c r="F918" s="46">
        <f t="shared" si="1"/>
        <v>9.459583373</v>
      </c>
      <c r="G918" s="48">
        <f>Tarifa!$B$6</f>
        <v>0.6813</v>
      </c>
      <c r="H918" s="49">
        <f t="shared" si="2"/>
        <v>6.444814152</v>
      </c>
      <c r="I918" s="50" t="str">
        <f>Tarifa!$C$6</f>
        <v>Fora Ponta</v>
      </c>
      <c r="J918" s="18">
        <f>IF(I918="Ponta",Cadastro_Cargas!$F$17,0)</f>
        <v>0</v>
      </c>
      <c r="K918" s="18">
        <f t="shared" si="3"/>
        <v>9.459583373</v>
      </c>
    </row>
    <row r="919" ht="15.0" customHeight="1">
      <c r="A919" s="35" t="s">
        <v>129</v>
      </c>
      <c r="B919" s="45">
        <v>45665.2083333333</v>
      </c>
      <c r="C919" s="35" t="s">
        <v>137</v>
      </c>
      <c r="D919" s="46">
        <f>SUM(Cargas!$F$2431:$F$2437)</f>
        <v>4.449373373</v>
      </c>
      <c r="E919" s="47">
        <f>Geracao!F696+Geracao!F697</f>
        <v>3.05805</v>
      </c>
      <c r="F919" s="46">
        <f t="shared" si="1"/>
        <v>1.391323373</v>
      </c>
      <c r="G919" s="48">
        <f>Tarifa!$B$7</f>
        <v>0.6813</v>
      </c>
      <c r="H919" s="49">
        <f t="shared" si="2"/>
        <v>0.9479086141</v>
      </c>
      <c r="I919" s="50" t="str">
        <f>Tarifa!$C$7</f>
        <v>Fora Ponta</v>
      </c>
      <c r="J919" s="18">
        <f>IF(I919="Ponta",Cadastro_Cargas!$F$17,0)</f>
        <v>0</v>
      </c>
      <c r="K919" s="18">
        <f t="shared" si="3"/>
        <v>1.391323373</v>
      </c>
    </row>
    <row r="920" ht="15.0" customHeight="1">
      <c r="A920" s="35" t="s">
        <v>129</v>
      </c>
      <c r="B920" s="45">
        <v>45665.25</v>
      </c>
      <c r="C920" s="35" t="s">
        <v>138</v>
      </c>
      <c r="D920" s="46">
        <f>SUM(Cargas!$F$2445:$F$2451)</f>
        <v>4.196827192</v>
      </c>
      <c r="E920" s="47">
        <f>Geracao!F700+Geracao!F701</f>
        <v>3.611805</v>
      </c>
      <c r="F920" s="46">
        <f t="shared" si="1"/>
        <v>0.5850221917</v>
      </c>
      <c r="G920" s="48">
        <f>Tarifa!$B$8</f>
        <v>0.6813</v>
      </c>
      <c r="H920" s="49">
        <f t="shared" si="2"/>
        <v>0.3985756192</v>
      </c>
      <c r="I920" s="50" t="str">
        <f>Tarifa!$C$8</f>
        <v>Fora Ponta</v>
      </c>
      <c r="J920" s="18">
        <f>IF(I920="Ponta",Cadastro_Cargas!$F$17,0)</f>
        <v>0</v>
      </c>
      <c r="K920" s="18">
        <f t="shared" si="3"/>
        <v>0.5850221917</v>
      </c>
    </row>
    <row r="921" ht="15.0" customHeight="1">
      <c r="A921" s="35" t="s">
        <v>129</v>
      </c>
      <c r="B921" s="45">
        <v>45665.2916666667</v>
      </c>
      <c r="C921" s="35" t="s">
        <v>139</v>
      </c>
      <c r="D921" s="46">
        <f>SUM(Cargas!$F$2459:$F$2465)</f>
        <v>21.79851337</v>
      </c>
      <c r="E921" s="47">
        <f>Geracao!F704+Geracao!F705</f>
        <v>15.78389591</v>
      </c>
      <c r="F921" s="46">
        <f t="shared" si="1"/>
        <v>6.014617464</v>
      </c>
      <c r="G921" s="48">
        <f>Tarifa!$B$9</f>
        <v>0.6813</v>
      </c>
      <c r="H921" s="49">
        <f t="shared" si="2"/>
        <v>4.097758878</v>
      </c>
      <c r="I921" s="50" t="str">
        <f>Tarifa!$C$9</f>
        <v>Fora Ponta</v>
      </c>
      <c r="J921" s="18">
        <f>IF(I921="Ponta",Cadastro_Cargas!$F$17,0)</f>
        <v>0</v>
      </c>
      <c r="K921" s="18">
        <f t="shared" si="3"/>
        <v>6.014617464</v>
      </c>
    </row>
    <row r="922" ht="15.0" customHeight="1">
      <c r="A922" s="35" t="s">
        <v>129</v>
      </c>
      <c r="B922" s="45">
        <v>45665.3333333333</v>
      </c>
      <c r="C922" s="35" t="s">
        <v>140</v>
      </c>
      <c r="D922" s="46">
        <f>SUM(Cargas!$F$2473:$F$2479)</f>
        <v>22.74676337</v>
      </c>
      <c r="E922" s="47">
        <f>Geracao!F708+Geracao!F709</f>
        <v>9.845869091</v>
      </c>
      <c r="F922" s="46">
        <f t="shared" si="1"/>
        <v>12.90089428</v>
      </c>
      <c r="G922" s="48">
        <f>Tarifa!$B$10</f>
        <v>0.6813</v>
      </c>
      <c r="H922" s="49">
        <f t="shared" si="2"/>
        <v>8.789379274</v>
      </c>
      <c r="I922" s="50" t="str">
        <f>Tarifa!$C$10</f>
        <v>Fora Ponta</v>
      </c>
      <c r="J922" s="18">
        <f>IF(I922="Ponta",Cadastro_Cargas!$F$17,0)</f>
        <v>0</v>
      </c>
      <c r="K922" s="18">
        <f t="shared" si="3"/>
        <v>12.90089428</v>
      </c>
    </row>
    <row r="923" ht="15.0" customHeight="1">
      <c r="A923" s="35" t="s">
        <v>129</v>
      </c>
      <c r="B923" s="45">
        <v>45665.375</v>
      </c>
      <c r="C923" s="35" t="s">
        <v>141</v>
      </c>
      <c r="D923" s="46">
        <f>SUM(Cargas!$F$2487:$F$2493)</f>
        <v>6.654493373</v>
      </c>
      <c r="E923" s="47">
        <f>Geracao!F712+Geracao!F713</f>
        <v>26.79362727</v>
      </c>
      <c r="F923" s="46">
        <f t="shared" si="1"/>
        <v>-20.1391339</v>
      </c>
      <c r="G923" s="48">
        <f>Tarifa!$B$11</f>
        <v>0.6813</v>
      </c>
      <c r="H923" s="49">
        <f t="shared" si="2"/>
        <v>0</v>
      </c>
      <c r="I923" s="50" t="str">
        <f>Tarifa!$C$11</f>
        <v>Fora Ponta</v>
      </c>
      <c r="J923" s="18">
        <f>IF(I923="Ponta",Cadastro_Cargas!$F$17,0)</f>
        <v>0</v>
      </c>
      <c r="K923" s="18">
        <f t="shared" si="3"/>
        <v>0</v>
      </c>
    </row>
    <row r="924" ht="15.0" customHeight="1">
      <c r="A924" s="35" t="s">
        <v>129</v>
      </c>
      <c r="B924" s="45">
        <v>45665.4166666667</v>
      </c>
      <c r="C924" s="35" t="s">
        <v>142</v>
      </c>
      <c r="D924" s="46">
        <f>SUM(Cargas!$F$2501:$F$2507)</f>
        <v>6.450453373</v>
      </c>
      <c r="E924" s="47">
        <f>Geracao!F716+Geracao!F717</f>
        <v>14.08806818</v>
      </c>
      <c r="F924" s="46">
        <f t="shared" si="1"/>
        <v>-7.637614809</v>
      </c>
      <c r="G924" s="48">
        <f>Tarifa!$B$12</f>
        <v>0.6813</v>
      </c>
      <c r="H924" s="49">
        <f t="shared" si="2"/>
        <v>0</v>
      </c>
      <c r="I924" s="50" t="str">
        <f>Tarifa!$C$12</f>
        <v>Fora Ponta</v>
      </c>
      <c r="J924" s="18">
        <f>IF(I924="Ponta",Cadastro_Cargas!$F$17,0)</f>
        <v>0</v>
      </c>
      <c r="K924" s="18">
        <f t="shared" si="3"/>
        <v>0</v>
      </c>
    </row>
    <row r="925" ht="15.0" customHeight="1">
      <c r="A925" s="35" t="s">
        <v>129</v>
      </c>
      <c r="B925" s="45">
        <v>45665.4583333333</v>
      </c>
      <c r="C925" s="35" t="s">
        <v>143</v>
      </c>
      <c r="D925" s="46">
        <f>SUM(Cargas!$F$2515:$F$2521)</f>
        <v>6.63342003</v>
      </c>
      <c r="E925" s="47">
        <f>Geracao!F720+Geracao!F721</f>
        <v>33.32448</v>
      </c>
      <c r="F925" s="46">
        <f t="shared" si="1"/>
        <v>-26.69105997</v>
      </c>
      <c r="G925" s="48">
        <f>Tarifa!$B$13</f>
        <v>0.6813</v>
      </c>
      <c r="H925" s="49">
        <f t="shared" si="2"/>
        <v>0</v>
      </c>
      <c r="I925" s="50" t="str">
        <f>Tarifa!$C$13</f>
        <v>Fora Ponta</v>
      </c>
      <c r="J925" s="18">
        <f>IF(I925="Ponta",Cadastro_Cargas!$F$17,0)</f>
        <v>0</v>
      </c>
      <c r="K925" s="18">
        <f t="shared" si="3"/>
        <v>0</v>
      </c>
    </row>
    <row r="926" ht="15.0" customHeight="1">
      <c r="A926" s="35" t="s">
        <v>129</v>
      </c>
      <c r="B926" s="45">
        <v>45665.5</v>
      </c>
      <c r="C926" s="35" t="s">
        <v>144</v>
      </c>
      <c r="D926" s="46">
        <f>SUM(Cargas!$F$2529:$F$2535)</f>
        <v>5.856204309</v>
      </c>
      <c r="E926" s="47">
        <f>Geracao!F724+Geracao!F725</f>
        <v>13.84462636</v>
      </c>
      <c r="F926" s="46">
        <f t="shared" si="1"/>
        <v>-7.988422055</v>
      </c>
      <c r="G926" s="48">
        <f>Tarifa!$B$14</f>
        <v>0.6813</v>
      </c>
      <c r="H926" s="49">
        <f t="shared" si="2"/>
        <v>0</v>
      </c>
      <c r="I926" s="50" t="str">
        <f>Tarifa!$C$14</f>
        <v>Fora Ponta</v>
      </c>
      <c r="J926" s="18">
        <f>IF(I926="Ponta",Cadastro_Cargas!$F$17,0)</f>
        <v>0</v>
      </c>
      <c r="K926" s="18">
        <f t="shared" si="3"/>
        <v>0</v>
      </c>
    </row>
    <row r="927" ht="15.0" customHeight="1">
      <c r="A927" s="35" t="s">
        <v>129</v>
      </c>
      <c r="B927" s="45">
        <v>45665.5416666667</v>
      </c>
      <c r="C927" s="35" t="s">
        <v>145</v>
      </c>
      <c r="D927" s="46">
        <f>SUM(Cargas!$F$2543:$F$2549)</f>
        <v>6.494013373</v>
      </c>
      <c r="E927" s="47">
        <f>Geracao!F728+Geracao!F729</f>
        <v>33.75801682</v>
      </c>
      <c r="F927" s="46">
        <f t="shared" si="1"/>
        <v>-27.26400345</v>
      </c>
      <c r="G927" s="48">
        <f>Tarifa!$B$15</f>
        <v>0.6813</v>
      </c>
      <c r="H927" s="49">
        <f t="shared" si="2"/>
        <v>0</v>
      </c>
      <c r="I927" s="50" t="str">
        <f>Tarifa!$C$15</f>
        <v>Fora Ponta</v>
      </c>
      <c r="J927" s="18">
        <f>IF(I927="Ponta",Cadastro_Cargas!$F$17,0)</f>
        <v>0</v>
      </c>
      <c r="K927" s="18">
        <f t="shared" si="3"/>
        <v>0</v>
      </c>
    </row>
    <row r="928" ht="15.0" customHeight="1">
      <c r="A928" s="35" t="s">
        <v>129</v>
      </c>
      <c r="B928" s="45">
        <v>45665.5833333333</v>
      </c>
      <c r="C928" s="35" t="s">
        <v>146</v>
      </c>
      <c r="D928" s="46">
        <f>SUM(Cargas!$F$2557:$F$2563)</f>
        <v>23.59475</v>
      </c>
      <c r="E928" s="47">
        <f>Geracao!F732+Geracao!F733</f>
        <v>30.61881955</v>
      </c>
      <c r="F928" s="46">
        <f t="shared" si="1"/>
        <v>-7.024069545</v>
      </c>
      <c r="G928" s="48">
        <f>Tarifa!$B$16</f>
        <v>0.6813</v>
      </c>
      <c r="H928" s="49">
        <f t="shared" si="2"/>
        <v>0</v>
      </c>
      <c r="I928" s="50" t="str">
        <f>Tarifa!$C$16</f>
        <v>Fora Ponta</v>
      </c>
      <c r="J928" s="18">
        <f>IF(I928="Ponta",Cadastro_Cargas!$F$17,0)</f>
        <v>0</v>
      </c>
      <c r="K928" s="18">
        <f t="shared" si="3"/>
        <v>0</v>
      </c>
    </row>
    <row r="929" ht="15.0" customHeight="1">
      <c r="A929" s="35" t="s">
        <v>129</v>
      </c>
      <c r="B929" s="45">
        <v>45665.625</v>
      </c>
      <c r="C929" s="35" t="s">
        <v>147</v>
      </c>
      <c r="D929" s="46">
        <f>SUM(Cargas!$F$2571:$F$2577)</f>
        <v>24.40601337</v>
      </c>
      <c r="E929" s="47">
        <f>Geracao!F736+Geracao!F737</f>
        <v>27.90714818</v>
      </c>
      <c r="F929" s="46">
        <f t="shared" si="1"/>
        <v>-3.501134809</v>
      </c>
      <c r="G929" s="48">
        <f>Tarifa!$B$17</f>
        <v>0.6813</v>
      </c>
      <c r="H929" s="49">
        <f t="shared" si="2"/>
        <v>0</v>
      </c>
      <c r="I929" s="50" t="str">
        <f>Tarifa!$C$17</f>
        <v>Fora Ponta</v>
      </c>
      <c r="J929" s="18">
        <f>IF(I929="Ponta",Cadastro_Cargas!$F$17,0)</f>
        <v>0</v>
      </c>
      <c r="K929" s="18">
        <f t="shared" si="3"/>
        <v>0</v>
      </c>
    </row>
    <row r="930" ht="15.0" customHeight="1">
      <c r="A930" s="35" t="s">
        <v>129</v>
      </c>
      <c r="B930" s="45">
        <v>45665.6666666667</v>
      </c>
      <c r="C930" s="35" t="s">
        <v>148</v>
      </c>
      <c r="D930" s="46">
        <f>SUM(Cargas!$F$2585:$F$2591)</f>
        <v>6.521610639</v>
      </c>
      <c r="E930" s="47">
        <f>Geracao!F740+Geracao!F741</f>
        <v>22.63482955</v>
      </c>
      <c r="F930" s="46">
        <f t="shared" si="1"/>
        <v>-16.11321891</v>
      </c>
      <c r="G930" s="48">
        <f>Tarifa!$B$18</f>
        <v>0.6813</v>
      </c>
      <c r="H930" s="49">
        <f t="shared" si="2"/>
        <v>0</v>
      </c>
      <c r="I930" s="50" t="str">
        <f>Tarifa!$C$18</f>
        <v>Fora Ponta</v>
      </c>
      <c r="J930" s="18">
        <f>IF(I930="Ponta",Cadastro_Cargas!$F$17,0)</f>
        <v>0</v>
      </c>
      <c r="K930" s="18">
        <f t="shared" si="3"/>
        <v>0</v>
      </c>
    </row>
    <row r="931" ht="15.0" customHeight="1">
      <c r="A931" s="35" t="s">
        <v>129</v>
      </c>
      <c r="B931" s="45">
        <v>45665.7083333333</v>
      </c>
      <c r="C931" s="35" t="s">
        <v>149</v>
      </c>
      <c r="D931" s="46">
        <f>SUM(Cargas!$F$2599:$F$2605)</f>
        <v>4.194513373</v>
      </c>
      <c r="E931" s="47">
        <f>Geracao!F744+Geracao!F745</f>
        <v>7.585015909</v>
      </c>
      <c r="F931" s="46">
        <f t="shared" si="1"/>
        <v>-3.390502536</v>
      </c>
      <c r="G931" s="48">
        <f>Tarifa!$B$19</f>
        <v>0.6813</v>
      </c>
      <c r="H931" s="49">
        <f t="shared" si="2"/>
        <v>0</v>
      </c>
      <c r="I931" s="50" t="str">
        <f>Tarifa!$C$19</f>
        <v>Fora Ponta</v>
      </c>
      <c r="J931" s="18">
        <f>IF(I931="Ponta",Cadastro_Cargas!$F$17,0)</f>
        <v>0</v>
      </c>
      <c r="K931" s="18">
        <f t="shared" si="3"/>
        <v>0</v>
      </c>
    </row>
    <row r="932" ht="15.0" customHeight="1">
      <c r="A932" s="51" t="s">
        <v>129</v>
      </c>
      <c r="B932" s="52">
        <v>45665.75</v>
      </c>
      <c r="C932" s="51" t="s">
        <v>150</v>
      </c>
      <c r="D932" s="53">
        <f>SUM(Cargas!$F$2613:$F$2619)</f>
        <v>4.332028975</v>
      </c>
      <c r="E932" s="54">
        <f>Geracao!F748+Geracao!F749</f>
        <v>11.54470227</v>
      </c>
      <c r="F932" s="53">
        <f t="shared" si="1"/>
        <v>-7.212673298</v>
      </c>
      <c r="G932" s="55">
        <f>Tarifa!$B$20</f>
        <v>1.1039</v>
      </c>
      <c r="H932" s="56">
        <f t="shared" si="2"/>
        <v>0</v>
      </c>
      <c r="I932" s="57" t="str">
        <f>Tarifa!$C$20</f>
        <v>Ponta</v>
      </c>
      <c r="J932" s="58">
        <f>IF(I932="Ponta",Cadastro_Cargas!$F$17,0)</f>
        <v>3.5</v>
      </c>
      <c r="K932" s="18">
        <f t="shared" si="3"/>
        <v>0</v>
      </c>
    </row>
    <row r="933" ht="15.0" customHeight="1">
      <c r="A933" s="51" t="s">
        <v>129</v>
      </c>
      <c r="B933" s="52">
        <v>45665.7916666667</v>
      </c>
      <c r="C933" s="51" t="s">
        <v>152</v>
      </c>
      <c r="D933" s="53">
        <f>SUM(Cargas!$F$2627:$F$2633)</f>
        <v>4.284231055</v>
      </c>
      <c r="E933" s="54">
        <f>Geracao!F752+Geracao!F753</f>
        <v>2.074515</v>
      </c>
      <c r="F933" s="53">
        <f t="shared" si="1"/>
        <v>2.209716055</v>
      </c>
      <c r="G933" s="55">
        <f>Tarifa!$B$21</f>
        <v>1.1039</v>
      </c>
      <c r="H933" s="56">
        <f t="shared" si="2"/>
        <v>0</v>
      </c>
      <c r="I933" s="57" t="str">
        <f>Tarifa!$C$21</f>
        <v>Ponta</v>
      </c>
      <c r="J933" s="58">
        <f>IF(I933="Ponta",Cadastro_Cargas!$F$17,0)</f>
        <v>3.5</v>
      </c>
      <c r="K933" s="18">
        <f t="shared" si="3"/>
        <v>0</v>
      </c>
    </row>
    <row r="934" ht="15.0" customHeight="1">
      <c r="A934" s="51" t="s">
        <v>129</v>
      </c>
      <c r="B934" s="52">
        <v>45665.8333333333</v>
      </c>
      <c r="C934" s="51" t="s">
        <v>153</v>
      </c>
      <c r="D934" s="53">
        <f>SUM(Cargas!$F$2641:$F$2647)</f>
        <v>29.26435221</v>
      </c>
      <c r="E934" s="54">
        <f>Geracao!F756+Geracao!F757</f>
        <v>2.99193</v>
      </c>
      <c r="F934" s="53">
        <f t="shared" si="1"/>
        <v>26.27242221</v>
      </c>
      <c r="G934" s="55">
        <f>Tarifa!$B$22</f>
        <v>1.1039</v>
      </c>
      <c r="H934" s="56">
        <f t="shared" si="2"/>
        <v>25.13847688</v>
      </c>
      <c r="I934" s="57" t="str">
        <f>Tarifa!$C$22</f>
        <v>Ponta</v>
      </c>
      <c r="J934" s="58">
        <f>IF(I934="Ponta",Cadastro_Cargas!$F$17,0)</f>
        <v>3.5</v>
      </c>
      <c r="K934" s="18">
        <f t="shared" si="3"/>
        <v>22.77242221</v>
      </c>
    </row>
    <row r="935" ht="15.0" customHeight="1">
      <c r="A935" s="35" t="s">
        <v>129</v>
      </c>
      <c r="B935" s="45">
        <v>45665.875</v>
      </c>
      <c r="C935" s="35" t="s">
        <v>154</v>
      </c>
      <c r="D935" s="46">
        <f>SUM(Cargas!$F$2655:$F$2661)</f>
        <v>29.89493337</v>
      </c>
      <c r="E935" s="47">
        <f>Geracao!F760+Geracao!F761</f>
        <v>2.4795</v>
      </c>
      <c r="F935" s="46">
        <f t="shared" si="1"/>
        <v>27.41543337</v>
      </c>
      <c r="G935" s="48">
        <f>Tarifa!$B$23</f>
        <v>0.6813</v>
      </c>
      <c r="H935" s="49">
        <f t="shared" si="2"/>
        <v>18.67813476</v>
      </c>
      <c r="I935" s="50" t="str">
        <f>Tarifa!$C$23</f>
        <v>Fora Ponta</v>
      </c>
      <c r="J935" s="18">
        <f>IF(I935="Ponta",Cadastro_Cargas!$F$17,0)</f>
        <v>0</v>
      </c>
      <c r="K935" s="18">
        <f t="shared" si="3"/>
        <v>27.41543337</v>
      </c>
    </row>
    <row r="936" ht="15.0" customHeight="1">
      <c r="A936" s="35" t="s">
        <v>129</v>
      </c>
      <c r="B936" s="45">
        <v>45665.9166666667</v>
      </c>
      <c r="C936" s="35" t="s">
        <v>155</v>
      </c>
      <c r="D936" s="46">
        <f>SUM(Cargas!$F$2669:$F$2675)</f>
        <v>12.17606422</v>
      </c>
      <c r="E936" s="47">
        <f>Geracao!F764+Geracao!F765</f>
        <v>3.115905</v>
      </c>
      <c r="F936" s="46">
        <f t="shared" si="1"/>
        <v>9.06015922</v>
      </c>
      <c r="G936" s="48">
        <f>Tarifa!$B$24</f>
        <v>0.6813</v>
      </c>
      <c r="H936" s="49">
        <f t="shared" si="2"/>
        <v>6.172686476</v>
      </c>
      <c r="I936" s="50" t="str">
        <f>Tarifa!$C$24</f>
        <v>Fora Ponta</v>
      </c>
      <c r="J936" s="18">
        <f>IF(I936="Ponta",Cadastro_Cargas!$F$17,0)</f>
        <v>0</v>
      </c>
      <c r="K936" s="18">
        <f t="shared" si="3"/>
        <v>9.06015922</v>
      </c>
    </row>
    <row r="937" ht="15.0" customHeight="1">
      <c r="A937" s="35" t="s">
        <v>129</v>
      </c>
      <c r="B937" s="45">
        <v>45665.9583333333</v>
      </c>
      <c r="C937" s="35" t="s">
        <v>156</v>
      </c>
      <c r="D937" s="46">
        <f>SUM(Cargas!$F$2683:$F$2689)</f>
        <v>12.40663337</v>
      </c>
      <c r="E937" s="47">
        <f>Geracao!F768+Geracao!F769</f>
        <v>4.56228</v>
      </c>
      <c r="F937" s="46">
        <f t="shared" si="1"/>
        <v>7.844353373</v>
      </c>
      <c r="G937" s="48">
        <f>Tarifa!$B$25</f>
        <v>0.6813</v>
      </c>
      <c r="H937" s="49">
        <f t="shared" si="2"/>
        <v>5.344357953</v>
      </c>
      <c r="I937" s="50" t="str">
        <f>Tarifa!$C$25</f>
        <v>Fora Ponta</v>
      </c>
      <c r="J937" s="18">
        <f>IF(I937="Ponta",Cadastro_Cargas!$F$17,0)</f>
        <v>0</v>
      </c>
      <c r="K937" s="18">
        <f t="shared" si="3"/>
        <v>7.844353373</v>
      </c>
    </row>
    <row r="938" ht="15.0" customHeight="1">
      <c r="A938" s="35" t="s">
        <v>129</v>
      </c>
      <c r="B938" s="45">
        <v>45666.0</v>
      </c>
      <c r="C938" s="35" t="s">
        <v>131</v>
      </c>
      <c r="D938" s="46">
        <f>SUM(Cargas!$F$2697:$F$2703)</f>
        <v>28.98768137</v>
      </c>
      <c r="E938" s="47">
        <f>Geracao!F772+Geracao!F773</f>
        <v>3.58701</v>
      </c>
      <c r="F938" s="46">
        <f t="shared" si="1"/>
        <v>25.40067137</v>
      </c>
      <c r="G938" s="48">
        <f>Tarifa!$B$2</f>
        <v>0.6813</v>
      </c>
      <c r="H938" s="49">
        <f t="shared" si="2"/>
        <v>17.3054774</v>
      </c>
      <c r="I938" s="50" t="str">
        <f>Tarifa!$C$2</f>
        <v>Fora Ponta</v>
      </c>
      <c r="J938" s="18">
        <f>IF(I938="Ponta",Cadastro_Cargas!$F$17,0)</f>
        <v>0</v>
      </c>
      <c r="K938" s="18">
        <f t="shared" si="3"/>
        <v>25.40067137</v>
      </c>
    </row>
    <row r="939" ht="15.0" customHeight="1">
      <c r="A939" s="35" t="s">
        <v>129</v>
      </c>
      <c r="B939" s="45">
        <v>45666.0416666667</v>
      </c>
      <c r="C939" s="35" t="s">
        <v>133</v>
      </c>
      <c r="D939" s="46">
        <f>SUM(Cargas!$F$2711:$F$2717)</f>
        <v>29.73521415</v>
      </c>
      <c r="E939" s="47">
        <f>Geracao!F776+Geracao!F777</f>
        <v>2.9754</v>
      </c>
      <c r="F939" s="46">
        <f t="shared" si="1"/>
        <v>26.75981415</v>
      </c>
      <c r="G939" s="48">
        <f>Tarifa!$B$3</f>
        <v>0.6813</v>
      </c>
      <c r="H939" s="49">
        <f t="shared" si="2"/>
        <v>18.23146138</v>
      </c>
      <c r="I939" s="50" t="str">
        <f>Tarifa!$C$3</f>
        <v>Fora Ponta</v>
      </c>
      <c r="J939" s="18">
        <f>IF(I939="Ponta",Cadastro_Cargas!$F$17,0)</f>
        <v>0</v>
      </c>
      <c r="K939" s="18">
        <f t="shared" si="3"/>
        <v>26.75981415</v>
      </c>
    </row>
    <row r="940" ht="15.0" customHeight="1">
      <c r="A940" s="35" t="s">
        <v>129</v>
      </c>
      <c r="B940" s="45">
        <v>45666.0833333333</v>
      </c>
      <c r="C940" s="35" t="s">
        <v>134</v>
      </c>
      <c r="D940" s="46">
        <f>SUM(Cargas!$F$2725:$F$2731)</f>
        <v>12.41621337</v>
      </c>
      <c r="E940" s="47">
        <f>Geracao!F780+Geracao!F781</f>
        <v>2.603475</v>
      </c>
      <c r="F940" s="46">
        <f t="shared" si="1"/>
        <v>9.812738373</v>
      </c>
      <c r="G940" s="48">
        <f>Tarifa!$B$4</f>
        <v>0.6813</v>
      </c>
      <c r="H940" s="49">
        <f t="shared" si="2"/>
        <v>6.685418654</v>
      </c>
      <c r="I940" s="50" t="str">
        <f>Tarifa!$C$4</f>
        <v>Fora Ponta</v>
      </c>
      <c r="J940" s="18">
        <f>IF(I940="Ponta",Cadastro_Cargas!$F$17,0)</f>
        <v>0</v>
      </c>
      <c r="K940" s="18">
        <f t="shared" si="3"/>
        <v>9.812738373</v>
      </c>
    </row>
    <row r="941" ht="15.0" customHeight="1">
      <c r="A941" s="35" t="s">
        <v>129</v>
      </c>
      <c r="B941" s="45">
        <v>45666.125</v>
      </c>
      <c r="C941" s="35" t="s">
        <v>135</v>
      </c>
      <c r="D941" s="46">
        <f>SUM(Cargas!$F$2739:$F$2745)</f>
        <v>11.61329337</v>
      </c>
      <c r="E941" s="47">
        <f>Geracao!F784+Geracao!F785</f>
        <v>2.636535</v>
      </c>
      <c r="F941" s="46">
        <f t="shared" si="1"/>
        <v>8.976758373</v>
      </c>
      <c r="G941" s="48">
        <f>Tarifa!$B$5</f>
        <v>0.6813</v>
      </c>
      <c r="H941" s="49">
        <f t="shared" si="2"/>
        <v>6.11586548</v>
      </c>
      <c r="I941" s="50" t="str">
        <f>Tarifa!$C$5</f>
        <v>Fora Ponta</v>
      </c>
      <c r="J941" s="18">
        <f>IF(I941="Ponta",Cadastro_Cargas!$F$17,0)</f>
        <v>0</v>
      </c>
      <c r="K941" s="18">
        <f t="shared" si="3"/>
        <v>8.976758373</v>
      </c>
    </row>
    <row r="942" ht="15.0" customHeight="1">
      <c r="A942" s="35" t="s">
        <v>129</v>
      </c>
      <c r="B942" s="45">
        <v>45666.1666666667</v>
      </c>
      <c r="C942" s="35" t="s">
        <v>136</v>
      </c>
      <c r="D942" s="46">
        <f>SUM(Cargas!$F$2753:$F$2759)</f>
        <v>12.04221712</v>
      </c>
      <c r="E942" s="47">
        <f>Geracao!F788+Geracao!F789</f>
        <v>4.51269</v>
      </c>
      <c r="F942" s="46">
        <f t="shared" si="1"/>
        <v>7.529527117</v>
      </c>
      <c r="G942" s="48">
        <f>Tarifa!$B$6</f>
        <v>0.6813</v>
      </c>
      <c r="H942" s="49">
        <f t="shared" si="2"/>
        <v>5.129866825</v>
      </c>
      <c r="I942" s="50" t="str">
        <f>Tarifa!$C$6</f>
        <v>Fora Ponta</v>
      </c>
      <c r="J942" s="18">
        <f>IF(I942="Ponta",Cadastro_Cargas!$F$17,0)</f>
        <v>0</v>
      </c>
      <c r="K942" s="18">
        <f t="shared" si="3"/>
        <v>7.529527117</v>
      </c>
    </row>
    <row r="943" ht="15.0" customHeight="1">
      <c r="A943" s="35" t="s">
        <v>129</v>
      </c>
      <c r="B943" s="45">
        <v>45666.2083333333</v>
      </c>
      <c r="C943" s="35" t="s">
        <v>137</v>
      </c>
      <c r="D943" s="46">
        <f>SUM(Cargas!$F$2767:$F$2773)</f>
        <v>4.416073373</v>
      </c>
      <c r="E943" s="47">
        <f>Geracao!F792+Geracao!F793</f>
        <v>5.165625</v>
      </c>
      <c r="F943" s="46">
        <f t="shared" si="1"/>
        <v>-0.749551627</v>
      </c>
      <c r="G943" s="48">
        <f>Tarifa!$B$7</f>
        <v>0.6813</v>
      </c>
      <c r="H943" s="49">
        <f t="shared" si="2"/>
        <v>0</v>
      </c>
      <c r="I943" s="50" t="str">
        <f>Tarifa!$C$7</f>
        <v>Fora Ponta</v>
      </c>
      <c r="J943" s="18">
        <f>IF(I943="Ponta",Cadastro_Cargas!$F$17,0)</f>
        <v>0</v>
      </c>
      <c r="K943" s="18">
        <f t="shared" si="3"/>
        <v>0</v>
      </c>
    </row>
    <row r="944" ht="15.0" customHeight="1">
      <c r="A944" s="35" t="s">
        <v>129</v>
      </c>
      <c r="B944" s="45">
        <v>45666.25</v>
      </c>
      <c r="C944" s="35" t="s">
        <v>138</v>
      </c>
      <c r="D944" s="46">
        <f>SUM(Cargas!$F$2781:$F$2787)</f>
        <v>4.090698217</v>
      </c>
      <c r="E944" s="47">
        <f>Geracao!F796+Geracao!F797</f>
        <v>5.479695</v>
      </c>
      <c r="F944" s="46">
        <f t="shared" si="1"/>
        <v>-1.388996783</v>
      </c>
      <c r="G944" s="48">
        <f>Tarifa!$B$8</f>
        <v>0.6813</v>
      </c>
      <c r="H944" s="49">
        <f t="shared" si="2"/>
        <v>0</v>
      </c>
      <c r="I944" s="50" t="str">
        <f>Tarifa!$C$8</f>
        <v>Fora Ponta</v>
      </c>
      <c r="J944" s="18">
        <f>IF(I944="Ponta",Cadastro_Cargas!$F$17,0)</f>
        <v>0</v>
      </c>
      <c r="K944" s="18">
        <f t="shared" si="3"/>
        <v>0</v>
      </c>
    </row>
    <row r="945" ht="15.0" customHeight="1">
      <c r="A945" s="35" t="s">
        <v>129</v>
      </c>
      <c r="B945" s="45">
        <v>45666.2916666667</v>
      </c>
      <c r="C945" s="35" t="s">
        <v>139</v>
      </c>
      <c r="D945" s="46">
        <f>SUM(Cargas!$F$2795:$F$2801)</f>
        <v>20.43294725</v>
      </c>
      <c r="E945" s="47">
        <f>Geracao!F800+Geracao!F801</f>
        <v>15.55548136</v>
      </c>
      <c r="F945" s="46">
        <f t="shared" si="1"/>
        <v>4.877465887</v>
      </c>
      <c r="G945" s="48">
        <f>Tarifa!$B$9</f>
        <v>0.6813</v>
      </c>
      <c r="H945" s="49">
        <f t="shared" si="2"/>
        <v>3.323017509</v>
      </c>
      <c r="I945" s="50" t="str">
        <f>Tarifa!$C$9</f>
        <v>Fora Ponta</v>
      </c>
      <c r="J945" s="18">
        <f>IF(I945="Ponta",Cadastro_Cargas!$F$17,0)</f>
        <v>0</v>
      </c>
      <c r="K945" s="18">
        <f t="shared" si="3"/>
        <v>4.877465887</v>
      </c>
    </row>
    <row r="946" ht="15.0" customHeight="1">
      <c r="A946" s="35" t="s">
        <v>129</v>
      </c>
      <c r="B946" s="45">
        <v>45666.3333333333</v>
      </c>
      <c r="C946" s="35" t="s">
        <v>140</v>
      </c>
      <c r="D946" s="46">
        <f>SUM(Cargas!$F$2809:$F$2815)</f>
        <v>20.03769837</v>
      </c>
      <c r="E946" s="47">
        <f>Geracao!F804+Geracao!F805</f>
        <v>12.10521955</v>
      </c>
      <c r="F946" s="46">
        <f t="shared" si="1"/>
        <v>7.93247882</v>
      </c>
      <c r="G946" s="48">
        <f>Tarifa!$B$10</f>
        <v>0.6813</v>
      </c>
      <c r="H946" s="49">
        <f t="shared" si="2"/>
        <v>5.40439782</v>
      </c>
      <c r="I946" s="50" t="str">
        <f>Tarifa!$C$10</f>
        <v>Fora Ponta</v>
      </c>
      <c r="J946" s="18">
        <f>IF(I946="Ponta",Cadastro_Cargas!$F$17,0)</f>
        <v>0</v>
      </c>
      <c r="K946" s="18">
        <f t="shared" si="3"/>
        <v>7.93247882</v>
      </c>
    </row>
    <row r="947" ht="15.0" customHeight="1">
      <c r="A947" s="35" t="s">
        <v>129</v>
      </c>
      <c r="B947" s="45">
        <v>45666.375</v>
      </c>
      <c r="C947" s="35" t="s">
        <v>141</v>
      </c>
      <c r="D947" s="46">
        <f>SUM(Cargas!$F$2823:$F$2829)</f>
        <v>6.433342169</v>
      </c>
      <c r="E947" s="47">
        <f>Geracao!F808+Geracao!F809</f>
        <v>27.06862636</v>
      </c>
      <c r="F947" s="46">
        <f t="shared" si="1"/>
        <v>-20.63528419</v>
      </c>
      <c r="G947" s="48">
        <f>Tarifa!$B$11</f>
        <v>0.6813</v>
      </c>
      <c r="H947" s="49">
        <f t="shared" si="2"/>
        <v>0</v>
      </c>
      <c r="I947" s="50" t="str">
        <f>Tarifa!$C$11</f>
        <v>Fora Ponta</v>
      </c>
      <c r="J947" s="18">
        <f>IF(I947="Ponta",Cadastro_Cargas!$F$17,0)</f>
        <v>0</v>
      </c>
      <c r="K947" s="18">
        <f t="shared" si="3"/>
        <v>0</v>
      </c>
    </row>
    <row r="948" ht="15.0" customHeight="1">
      <c r="A948" s="35" t="s">
        <v>129</v>
      </c>
      <c r="B948" s="45">
        <v>45666.4166666667</v>
      </c>
      <c r="C948" s="35" t="s">
        <v>142</v>
      </c>
      <c r="D948" s="46">
        <f>SUM(Cargas!$F$2837:$F$2843)</f>
        <v>6.705593373</v>
      </c>
      <c r="E948" s="47">
        <f>Geracao!F812+Geracao!F813</f>
        <v>19.07336591</v>
      </c>
      <c r="F948" s="46">
        <f t="shared" si="1"/>
        <v>-12.36777254</v>
      </c>
      <c r="G948" s="48">
        <f>Tarifa!$B$12</f>
        <v>0.6813</v>
      </c>
      <c r="H948" s="49">
        <f t="shared" si="2"/>
        <v>0</v>
      </c>
      <c r="I948" s="50" t="str">
        <f>Tarifa!$C$12</f>
        <v>Fora Ponta</v>
      </c>
      <c r="J948" s="18">
        <f>IF(I948="Ponta",Cadastro_Cargas!$F$17,0)</f>
        <v>0</v>
      </c>
      <c r="K948" s="18">
        <f t="shared" si="3"/>
        <v>0</v>
      </c>
    </row>
    <row r="949" ht="15.0" customHeight="1">
      <c r="A949" s="35" t="s">
        <v>129</v>
      </c>
      <c r="B949" s="45">
        <v>45666.4583333333</v>
      </c>
      <c r="C949" s="35" t="s">
        <v>143</v>
      </c>
      <c r="D949" s="46">
        <f>SUM(Cargas!$F$2851:$F$2857)</f>
        <v>6.785453373</v>
      </c>
      <c r="E949" s="47">
        <f>Geracao!F816+Geracao!F817</f>
        <v>23.22314727</v>
      </c>
      <c r="F949" s="46">
        <f t="shared" si="1"/>
        <v>-16.4376939</v>
      </c>
      <c r="G949" s="48">
        <f>Tarifa!$B$13</f>
        <v>0.6813</v>
      </c>
      <c r="H949" s="49">
        <f t="shared" si="2"/>
        <v>0</v>
      </c>
      <c r="I949" s="50" t="str">
        <f>Tarifa!$C$13</f>
        <v>Fora Ponta</v>
      </c>
      <c r="J949" s="18">
        <f>IF(I949="Ponta",Cadastro_Cargas!$F$17,0)</f>
        <v>0</v>
      </c>
      <c r="K949" s="18">
        <f t="shared" si="3"/>
        <v>0</v>
      </c>
    </row>
    <row r="950" ht="15.0" customHeight="1">
      <c r="A950" s="35" t="s">
        <v>129</v>
      </c>
      <c r="B950" s="45">
        <v>45666.5</v>
      </c>
      <c r="C950" s="35" t="s">
        <v>144</v>
      </c>
      <c r="D950" s="46">
        <f>SUM(Cargas!$F$2865:$F$2871)</f>
        <v>6.494066865</v>
      </c>
      <c r="E950" s="47">
        <f>Geracao!F820+Geracao!F821</f>
        <v>19.79242091</v>
      </c>
      <c r="F950" s="46">
        <f t="shared" si="1"/>
        <v>-13.29835404</v>
      </c>
      <c r="G950" s="48">
        <f>Tarifa!$B$14</f>
        <v>0.6813</v>
      </c>
      <c r="H950" s="49">
        <f t="shared" si="2"/>
        <v>0</v>
      </c>
      <c r="I950" s="50" t="str">
        <f>Tarifa!$C$14</f>
        <v>Fora Ponta</v>
      </c>
      <c r="J950" s="18">
        <f>IF(I950="Ponta",Cadastro_Cargas!$F$17,0)</f>
        <v>0</v>
      </c>
      <c r="K950" s="18">
        <f t="shared" si="3"/>
        <v>0</v>
      </c>
    </row>
    <row r="951" ht="15.0" customHeight="1">
      <c r="A951" s="35" t="s">
        <v>129</v>
      </c>
      <c r="B951" s="45">
        <v>45666.5416666667</v>
      </c>
      <c r="C951" s="35" t="s">
        <v>145</v>
      </c>
      <c r="D951" s="46">
        <f>SUM(Cargas!$F$2879:$F$2885)</f>
        <v>6.564513373</v>
      </c>
      <c r="E951" s="47">
        <f>Geracao!F824+Geracao!F825</f>
        <v>10.42967864</v>
      </c>
      <c r="F951" s="46">
        <f t="shared" si="1"/>
        <v>-3.865165263</v>
      </c>
      <c r="G951" s="48">
        <f>Tarifa!$B$15</f>
        <v>0.6813</v>
      </c>
      <c r="H951" s="49">
        <f t="shared" si="2"/>
        <v>0</v>
      </c>
      <c r="I951" s="50" t="str">
        <f>Tarifa!$C$15</f>
        <v>Fora Ponta</v>
      </c>
      <c r="J951" s="18">
        <f>IF(I951="Ponta",Cadastro_Cargas!$F$17,0)</f>
        <v>0</v>
      </c>
      <c r="K951" s="18">
        <f t="shared" si="3"/>
        <v>0</v>
      </c>
    </row>
    <row r="952" ht="15.0" customHeight="1">
      <c r="A952" s="35" t="s">
        <v>129</v>
      </c>
      <c r="B952" s="45">
        <v>45666.5833333333</v>
      </c>
      <c r="C952" s="35" t="s">
        <v>146</v>
      </c>
      <c r="D952" s="46">
        <f>SUM(Cargas!$F$2893:$F$2899)</f>
        <v>24.361</v>
      </c>
      <c r="E952" s="47">
        <f>Geracao!F828+Geracao!F829</f>
        <v>18.92760136</v>
      </c>
      <c r="F952" s="46">
        <f t="shared" si="1"/>
        <v>5.433398636</v>
      </c>
      <c r="G952" s="48">
        <f>Tarifa!$B$16</f>
        <v>0.6813</v>
      </c>
      <c r="H952" s="49">
        <f t="shared" si="2"/>
        <v>3.701774491</v>
      </c>
      <c r="I952" s="50" t="str">
        <f>Tarifa!$C$16</f>
        <v>Fora Ponta</v>
      </c>
      <c r="J952" s="18">
        <f>IF(I952="Ponta",Cadastro_Cargas!$F$17,0)</f>
        <v>0</v>
      </c>
      <c r="K952" s="18">
        <f t="shared" si="3"/>
        <v>5.433398636</v>
      </c>
    </row>
    <row r="953" ht="15.0" customHeight="1">
      <c r="A953" s="35" t="s">
        <v>129</v>
      </c>
      <c r="B953" s="45">
        <v>45666.625</v>
      </c>
      <c r="C953" s="35" t="s">
        <v>147</v>
      </c>
      <c r="D953" s="46">
        <f>SUM(Cargas!$F$2907:$F$2913)</f>
        <v>22.32214785</v>
      </c>
      <c r="E953" s="47">
        <f>Geracao!F832+Geracao!F833</f>
        <v>12.82502591</v>
      </c>
      <c r="F953" s="46">
        <f t="shared" si="1"/>
        <v>9.497121936</v>
      </c>
      <c r="G953" s="48">
        <f>Tarifa!$B$17</f>
        <v>0.6813</v>
      </c>
      <c r="H953" s="49">
        <f t="shared" si="2"/>
        <v>6.470389175</v>
      </c>
      <c r="I953" s="50" t="str">
        <f>Tarifa!$C$17</f>
        <v>Fora Ponta</v>
      </c>
      <c r="J953" s="18">
        <f>IF(I953="Ponta",Cadastro_Cargas!$F$17,0)</f>
        <v>0</v>
      </c>
      <c r="K953" s="18">
        <f t="shared" si="3"/>
        <v>9.497121936</v>
      </c>
    </row>
    <row r="954" ht="15.0" customHeight="1">
      <c r="A954" s="35" t="s">
        <v>129</v>
      </c>
      <c r="B954" s="45">
        <v>45666.6666666667</v>
      </c>
      <c r="C954" s="35" t="s">
        <v>148</v>
      </c>
      <c r="D954" s="46">
        <f>SUM(Cargas!$F$2921:$F$2927)</f>
        <v>6.556887073</v>
      </c>
      <c r="E954" s="47">
        <f>Geracao!F836+Geracao!F837</f>
        <v>14.47502045</v>
      </c>
      <c r="F954" s="46">
        <f t="shared" si="1"/>
        <v>-7.918133382</v>
      </c>
      <c r="G954" s="48">
        <f>Tarifa!$B$18</f>
        <v>0.6813</v>
      </c>
      <c r="H954" s="49">
        <f t="shared" si="2"/>
        <v>0</v>
      </c>
      <c r="I954" s="50" t="str">
        <f>Tarifa!$C$18</f>
        <v>Fora Ponta</v>
      </c>
      <c r="J954" s="18">
        <f>IF(I954="Ponta",Cadastro_Cargas!$F$17,0)</f>
        <v>0</v>
      </c>
      <c r="K954" s="18">
        <f t="shared" si="3"/>
        <v>0</v>
      </c>
    </row>
    <row r="955" ht="15.0" customHeight="1">
      <c r="A955" s="35" t="s">
        <v>129</v>
      </c>
      <c r="B955" s="45">
        <v>45666.7083333333</v>
      </c>
      <c r="C955" s="35" t="s">
        <v>149</v>
      </c>
      <c r="D955" s="46">
        <f>SUM(Cargas!$F$2935:$F$2941)</f>
        <v>4.042682764</v>
      </c>
      <c r="E955" s="47">
        <f>Geracao!F840+Geracao!F841</f>
        <v>14.99120727</v>
      </c>
      <c r="F955" s="46">
        <f t="shared" si="1"/>
        <v>-10.94852451</v>
      </c>
      <c r="G955" s="48">
        <f>Tarifa!$B$19</f>
        <v>0.6813</v>
      </c>
      <c r="H955" s="49">
        <f t="shared" si="2"/>
        <v>0</v>
      </c>
      <c r="I955" s="50" t="str">
        <f>Tarifa!$C$19</f>
        <v>Fora Ponta</v>
      </c>
      <c r="J955" s="18">
        <f>IF(I955="Ponta",Cadastro_Cargas!$F$17,0)</f>
        <v>0</v>
      </c>
      <c r="K955" s="18">
        <f t="shared" si="3"/>
        <v>0</v>
      </c>
    </row>
    <row r="956" ht="15.0" customHeight="1">
      <c r="A956" s="51" t="s">
        <v>129</v>
      </c>
      <c r="B956" s="52">
        <v>45666.75</v>
      </c>
      <c r="C956" s="51" t="s">
        <v>150</v>
      </c>
      <c r="D956" s="53">
        <f>SUM(Cargas!$F$2949:$F$2955)</f>
        <v>4.534513373</v>
      </c>
      <c r="E956" s="54">
        <f>Geracao!F844+Geracao!F845</f>
        <v>8.845052727</v>
      </c>
      <c r="F956" s="53">
        <f t="shared" si="1"/>
        <v>-4.310539354</v>
      </c>
      <c r="G956" s="55">
        <f>Tarifa!$B$20</f>
        <v>1.1039</v>
      </c>
      <c r="H956" s="56">
        <f t="shared" si="2"/>
        <v>0</v>
      </c>
      <c r="I956" s="57" t="str">
        <f>Tarifa!$C$20</f>
        <v>Ponta</v>
      </c>
      <c r="J956" s="58">
        <f>IF(I956="Ponta",Cadastro_Cargas!$F$17,0)</f>
        <v>3.5</v>
      </c>
      <c r="K956" s="18">
        <f t="shared" si="3"/>
        <v>0</v>
      </c>
    </row>
    <row r="957" ht="15.0" customHeight="1">
      <c r="A957" s="51" t="s">
        <v>129</v>
      </c>
      <c r="B957" s="52">
        <v>45666.7916666667</v>
      </c>
      <c r="C957" s="51" t="s">
        <v>152</v>
      </c>
      <c r="D957" s="53">
        <f>SUM(Cargas!$F$2963:$F$2969)</f>
        <v>4.227006687</v>
      </c>
      <c r="E957" s="54">
        <f>Geracao!F848+Geracao!F849</f>
        <v>2.983665</v>
      </c>
      <c r="F957" s="53">
        <f t="shared" si="1"/>
        <v>1.243341687</v>
      </c>
      <c r="G957" s="55">
        <f>Tarifa!$B$21</f>
        <v>1.1039</v>
      </c>
      <c r="H957" s="56">
        <f t="shared" si="2"/>
        <v>0</v>
      </c>
      <c r="I957" s="57" t="str">
        <f>Tarifa!$C$21</f>
        <v>Ponta</v>
      </c>
      <c r="J957" s="58">
        <f>IF(I957="Ponta",Cadastro_Cargas!$F$17,0)</f>
        <v>3.5</v>
      </c>
      <c r="K957" s="18">
        <f t="shared" si="3"/>
        <v>0</v>
      </c>
    </row>
    <row r="958" ht="15.0" customHeight="1">
      <c r="A958" s="51" t="s">
        <v>129</v>
      </c>
      <c r="B958" s="52">
        <v>45666.8333333333</v>
      </c>
      <c r="C958" s="51" t="s">
        <v>153</v>
      </c>
      <c r="D958" s="53">
        <f>SUM(Cargas!$F$2977:$F$2983)</f>
        <v>29.69981337</v>
      </c>
      <c r="E958" s="54">
        <f>Geracao!F852+Geracao!F853</f>
        <v>2.107575</v>
      </c>
      <c r="F958" s="53">
        <f t="shared" si="1"/>
        <v>27.59223837</v>
      </c>
      <c r="G958" s="55">
        <f>Tarifa!$B$22</f>
        <v>1.1039</v>
      </c>
      <c r="H958" s="56">
        <f t="shared" si="2"/>
        <v>26.59542194</v>
      </c>
      <c r="I958" s="57" t="str">
        <f>Tarifa!$C$22</f>
        <v>Ponta</v>
      </c>
      <c r="J958" s="58">
        <f>IF(I958="Ponta",Cadastro_Cargas!$F$17,0)</f>
        <v>3.5</v>
      </c>
      <c r="K958" s="18">
        <f t="shared" si="3"/>
        <v>24.09223837</v>
      </c>
    </row>
    <row r="959" ht="15.0" customHeight="1">
      <c r="A959" s="35" t="s">
        <v>129</v>
      </c>
      <c r="B959" s="45">
        <v>45666.875</v>
      </c>
      <c r="C959" s="35" t="s">
        <v>154</v>
      </c>
      <c r="D959" s="46">
        <f>SUM(Cargas!$F$2991:$F$2997)</f>
        <v>29.1930173</v>
      </c>
      <c r="E959" s="47">
        <f>Geracao!F856+Geracao!F857</f>
        <v>2.72745</v>
      </c>
      <c r="F959" s="46">
        <f t="shared" si="1"/>
        <v>26.4655673</v>
      </c>
      <c r="G959" s="48">
        <f>Tarifa!$B$23</f>
        <v>0.6813</v>
      </c>
      <c r="H959" s="49">
        <f t="shared" si="2"/>
        <v>18.030991</v>
      </c>
      <c r="I959" s="50" t="str">
        <f>Tarifa!$C$23</f>
        <v>Fora Ponta</v>
      </c>
      <c r="J959" s="18">
        <f>IF(I959="Ponta",Cadastro_Cargas!$F$17,0)</f>
        <v>0</v>
      </c>
      <c r="K959" s="18">
        <f t="shared" si="3"/>
        <v>26.4655673</v>
      </c>
    </row>
    <row r="960" ht="15.0" customHeight="1">
      <c r="A960" s="35" t="s">
        <v>129</v>
      </c>
      <c r="B960" s="45">
        <v>45666.9166666667</v>
      </c>
      <c r="C960" s="35" t="s">
        <v>155</v>
      </c>
      <c r="D960" s="46">
        <f>SUM(Cargas!$F$3005:$F$3011)</f>
        <v>11.78421337</v>
      </c>
      <c r="E960" s="47">
        <f>Geracao!F860+Geracao!F861</f>
        <v>2.603475</v>
      </c>
      <c r="F960" s="46">
        <f t="shared" si="1"/>
        <v>9.180738373</v>
      </c>
      <c r="G960" s="48">
        <f>Tarifa!$B$24</f>
        <v>0.6813</v>
      </c>
      <c r="H960" s="49">
        <f t="shared" si="2"/>
        <v>6.254837054</v>
      </c>
      <c r="I960" s="50" t="str">
        <f>Tarifa!$C$24</f>
        <v>Fora Ponta</v>
      </c>
      <c r="J960" s="18">
        <f>IF(I960="Ponta",Cadastro_Cargas!$F$17,0)</f>
        <v>0</v>
      </c>
      <c r="K960" s="18">
        <f t="shared" si="3"/>
        <v>9.180738373</v>
      </c>
    </row>
    <row r="961" ht="15.0" customHeight="1">
      <c r="A961" s="35" t="s">
        <v>129</v>
      </c>
      <c r="B961" s="45">
        <v>45666.9583333333</v>
      </c>
      <c r="C961" s="35" t="s">
        <v>156</v>
      </c>
      <c r="D961" s="46">
        <f>SUM(Cargas!$F$3019:$F$3025)</f>
        <v>12.33985379</v>
      </c>
      <c r="E961" s="47">
        <f>Geracao!F864+Geracao!F865</f>
        <v>2.74398</v>
      </c>
      <c r="F961" s="46">
        <f t="shared" si="1"/>
        <v>9.595873789</v>
      </c>
      <c r="G961" s="48">
        <f>Tarifa!$B$25</f>
        <v>0.6813</v>
      </c>
      <c r="H961" s="49">
        <f t="shared" si="2"/>
        <v>6.537668812</v>
      </c>
      <c r="I961" s="50" t="str">
        <f>Tarifa!$C$25</f>
        <v>Fora Ponta</v>
      </c>
      <c r="J961" s="18">
        <f>IF(I961="Ponta",Cadastro_Cargas!$F$17,0)</f>
        <v>0</v>
      </c>
      <c r="K961" s="18">
        <f t="shared" si="3"/>
        <v>9.595873789</v>
      </c>
    </row>
    <row r="962" ht="15.0" customHeight="1">
      <c r="A962" s="35" t="s">
        <v>129</v>
      </c>
      <c r="B962" s="45">
        <v>45667.0</v>
      </c>
      <c r="C962" s="35" t="s">
        <v>131</v>
      </c>
      <c r="D962" s="46">
        <f>SUM(Cargas!$F$3033:$F$3039)</f>
        <v>28.89385337</v>
      </c>
      <c r="E962" s="47">
        <f>Geracao!F868+Geracao!F869</f>
        <v>2.49603</v>
      </c>
      <c r="F962" s="46">
        <f t="shared" si="1"/>
        <v>26.39782337</v>
      </c>
      <c r="G962" s="48">
        <f>Tarifa!$B$2</f>
        <v>0.6813</v>
      </c>
      <c r="H962" s="49">
        <f t="shared" si="2"/>
        <v>17.98483706</v>
      </c>
      <c r="I962" s="50" t="str">
        <f>Tarifa!$C$2</f>
        <v>Fora Ponta</v>
      </c>
      <c r="J962" s="18">
        <f>IF(I962="Ponta",Cadastro_Cargas!$F$17,0)</f>
        <v>0</v>
      </c>
      <c r="K962" s="18">
        <f t="shared" si="3"/>
        <v>26.39782337</v>
      </c>
    </row>
    <row r="963" ht="15.0" customHeight="1">
      <c r="A963" s="35" t="s">
        <v>129</v>
      </c>
      <c r="B963" s="45">
        <v>45667.0416666667</v>
      </c>
      <c r="C963" s="35" t="s">
        <v>133</v>
      </c>
      <c r="D963" s="46">
        <f>SUM(Cargas!$F$3047:$F$3053)</f>
        <v>27.64614532</v>
      </c>
      <c r="E963" s="47">
        <f>Geracao!F872+Geracao!F873</f>
        <v>3.148965</v>
      </c>
      <c r="F963" s="46">
        <f t="shared" si="1"/>
        <v>24.49718032</v>
      </c>
      <c r="G963" s="48">
        <f>Tarifa!$B$3</f>
        <v>0.6813</v>
      </c>
      <c r="H963" s="49">
        <f t="shared" si="2"/>
        <v>16.68992895</v>
      </c>
      <c r="I963" s="50" t="str">
        <f>Tarifa!$C$3</f>
        <v>Fora Ponta</v>
      </c>
      <c r="J963" s="18">
        <f>IF(I963="Ponta",Cadastro_Cargas!$F$17,0)</f>
        <v>0</v>
      </c>
      <c r="K963" s="18">
        <f t="shared" si="3"/>
        <v>24.49718032</v>
      </c>
    </row>
    <row r="964" ht="15.0" customHeight="1">
      <c r="A964" s="35" t="s">
        <v>129</v>
      </c>
      <c r="B964" s="45">
        <v>45667.0833333333</v>
      </c>
      <c r="C964" s="35" t="s">
        <v>134</v>
      </c>
      <c r="D964" s="46">
        <f>SUM(Cargas!$F$3061:$F$3067)</f>
        <v>12.22539967</v>
      </c>
      <c r="E964" s="47">
        <f>Geracao!F876+Geracao!F877</f>
        <v>3.347325</v>
      </c>
      <c r="F964" s="46">
        <f t="shared" si="1"/>
        <v>8.878074673</v>
      </c>
      <c r="G964" s="48">
        <f>Tarifa!$B$4</f>
        <v>0.6813</v>
      </c>
      <c r="H964" s="49">
        <f t="shared" si="2"/>
        <v>6.048632275</v>
      </c>
      <c r="I964" s="50" t="str">
        <f>Tarifa!$C$4</f>
        <v>Fora Ponta</v>
      </c>
      <c r="J964" s="18">
        <f>IF(I964="Ponta",Cadastro_Cargas!$F$17,0)</f>
        <v>0</v>
      </c>
      <c r="K964" s="18">
        <f t="shared" si="3"/>
        <v>8.878074673</v>
      </c>
    </row>
    <row r="965" ht="15.0" customHeight="1">
      <c r="A965" s="35" t="s">
        <v>129</v>
      </c>
      <c r="B965" s="45">
        <v>45667.125</v>
      </c>
      <c r="C965" s="35" t="s">
        <v>135</v>
      </c>
      <c r="D965" s="46">
        <f>SUM(Cargas!$F$3075:$F$3081)</f>
        <v>12.15749337</v>
      </c>
      <c r="E965" s="47">
        <f>Geracao!F880+Geracao!F881</f>
        <v>2.487765</v>
      </c>
      <c r="F965" s="46">
        <f t="shared" si="1"/>
        <v>9.669728373</v>
      </c>
      <c r="G965" s="48">
        <f>Tarifa!$B$5</f>
        <v>0.6813</v>
      </c>
      <c r="H965" s="49">
        <f t="shared" si="2"/>
        <v>6.587985941</v>
      </c>
      <c r="I965" s="50" t="str">
        <f>Tarifa!$C$5</f>
        <v>Fora Ponta</v>
      </c>
      <c r="J965" s="18">
        <f>IF(I965="Ponta",Cadastro_Cargas!$F$17,0)</f>
        <v>0</v>
      </c>
      <c r="K965" s="18">
        <f t="shared" si="3"/>
        <v>9.669728373</v>
      </c>
    </row>
    <row r="966" ht="15.0" customHeight="1">
      <c r="A966" s="35" t="s">
        <v>129</v>
      </c>
      <c r="B966" s="45">
        <v>45667.1666666667</v>
      </c>
      <c r="C966" s="35" t="s">
        <v>136</v>
      </c>
      <c r="D966" s="46">
        <f>SUM(Cargas!$F$3089:$F$3095)</f>
        <v>11.81242713</v>
      </c>
      <c r="E966" s="47">
        <f>Geracao!F884+Geracao!F885</f>
        <v>2.603475</v>
      </c>
      <c r="F966" s="46">
        <f t="shared" si="1"/>
        <v>9.208952132</v>
      </c>
      <c r="G966" s="48">
        <f>Tarifa!$B$6</f>
        <v>0.6813</v>
      </c>
      <c r="H966" s="49">
        <f t="shared" si="2"/>
        <v>6.274059088</v>
      </c>
      <c r="I966" s="50" t="str">
        <f>Tarifa!$C$6</f>
        <v>Fora Ponta</v>
      </c>
      <c r="J966" s="18">
        <f>IF(I966="Ponta",Cadastro_Cargas!$F$17,0)</f>
        <v>0</v>
      </c>
      <c r="K966" s="18">
        <f t="shared" si="3"/>
        <v>9.208952132</v>
      </c>
    </row>
    <row r="967" ht="15.0" customHeight="1">
      <c r="A967" s="35" t="s">
        <v>129</v>
      </c>
      <c r="B967" s="45">
        <v>45667.2083333333</v>
      </c>
      <c r="C967" s="35" t="s">
        <v>137</v>
      </c>
      <c r="D967" s="46">
        <f>SUM(Cargas!$F$3103:$F$3109)</f>
        <v>4.413853373</v>
      </c>
      <c r="E967" s="47">
        <f>Geracao!F888+Geracao!F889</f>
        <v>3.380385</v>
      </c>
      <c r="F967" s="46">
        <f t="shared" si="1"/>
        <v>1.033468373</v>
      </c>
      <c r="G967" s="48">
        <f>Tarifa!$B$7</f>
        <v>0.6813</v>
      </c>
      <c r="H967" s="49">
        <f t="shared" si="2"/>
        <v>0.7041020026</v>
      </c>
      <c r="I967" s="50" t="str">
        <f>Tarifa!$C$7</f>
        <v>Fora Ponta</v>
      </c>
      <c r="J967" s="18">
        <f>IF(I967="Ponta",Cadastro_Cargas!$F$17,0)</f>
        <v>0</v>
      </c>
      <c r="K967" s="18">
        <f t="shared" si="3"/>
        <v>1.033468373</v>
      </c>
    </row>
    <row r="968" ht="15.0" customHeight="1">
      <c r="A968" s="35" t="s">
        <v>129</v>
      </c>
      <c r="B968" s="45">
        <v>45667.25</v>
      </c>
      <c r="C968" s="35" t="s">
        <v>138</v>
      </c>
      <c r="D968" s="46">
        <f>SUM(Cargas!$F$3117:$F$3123)</f>
        <v>4.299313373</v>
      </c>
      <c r="E968" s="47">
        <f>Geracao!F892+Geracao!F893</f>
        <v>2.256345</v>
      </c>
      <c r="F968" s="46">
        <f t="shared" si="1"/>
        <v>2.042968373</v>
      </c>
      <c r="G968" s="48">
        <f>Tarifa!$B$8</f>
        <v>0.6813</v>
      </c>
      <c r="H968" s="49">
        <f t="shared" si="2"/>
        <v>1.391874353</v>
      </c>
      <c r="I968" s="50" t="str">
        <f>Tarifa!$C$8</f>
        <v>Fora Ponta</v>
      </c>
      <c r="J968" s="18">
        <f>IF(I968="Ponta",Cadastro_Cargas!$F$17,0)</f>
        <v>0</v>
      </c>
      <c r="K968" s="18">
        <f t="shared" si="3"/>
        <v>2.042968373</v>
      </c>
    </row>
    <row r="969" ht="15.0" customHeight="1">
      <c r="A969" s="35" t="s">
        <v>129</v>
      </c>
      <c r="B969" s="45">
        <v>45667.2916666667</v>
      </c>
      <c r="C969" s="35" t="s">
        <v>139</v>
      </c>
      <c r="D969" s="46">
        <f>SUM(Cargas!$F$3131:$F$3137)</f>
        <v>21.40217771</v>
      </c>
      <c r="E969" s="47">
        <f>Geracao!F896+Geracao!F897</f>
        <v>10.65133091</v>
      </c>
      <c r="F969" s="46">
        <f t="shared" si="1"/>
        <v>10.7508468</v>
      </c>
      <c r="G969" s="48">
        <f>Tarifa!$B$9</f>
        <v>0.6813</v>
      </c>
      <c r="H969" s="49">
        <f t="shared" si="2"/>
        <v>7.324551927</v>
      </c>
      <c r="I969" s="50" t="str">
        <f>Tarifa!$C$9</f>
        <v>Fora Ponta</v>
      </c>
      <c r="J969" s="18">
        <f>IF(I969="Ponta",Cadastro_Cargas!$F$17,0)</f>
        <v>0</v>
      </c>
      <c r="K969" s="18">
        <f t="shared" si="3"/>
        <v>10.7508468</v>
      </c>
    </row>
    <row r="970" ht="15.0" customHeight="1">
      <c r="A970" s="35" t="s">
        <v>129</v>
      </c>
      <c r="B970" s="45">
        <v>45667.3333333333</v>
      </c>
      <c r="C970" s="35" t="s">
        <v>140</v>
      </c>
      <c r="D970" s="46">
        <f>SUM(Cargas!$F$3145:$F$3151)</f>
        <v>22.16561337</v>
      </c>
      <c r="E970" s="47">
        <f>Geracao!F900+Geracao!F901</f>
        <v>12.091695</v>
      </c>
      <c r="F970" s="46">
        <f t="shared" si="1"/>
        <v>10.07391837</v>
      </c>
      <c r="G970" s="48">
        <f>Tarifa!$B$10</f>
        <v>0.6813</v>
      </c>
      <c r="H970" s="49">
        <f t="shared" si="2"/>
        <v>6.863360588</v>
      </c>
      <c r="I970" s="50" t="str">
        <f>Tarifa!$C$10</f>
        <v>Fora Ponta</v>
      </c>
      <c r="J970" s="18">
        <f>IF(I970="Ponta",Cadastro_Cargas!$F$17,0)</f>
        <v>0</v>
      </c>
      <c r="K970" s="18">
        <f t="shared" si="3"/>
        <v>10.07391837</v>
      </c>
    </row>
    <row r="971" ht="15.0" customHeight="1">
      <c r="A971" s="35" t="s">
        <v>129</v>
      </c>
      <c r="B971" s="45">
        <v>45667.375</v>
      </c>
      <c r="C971" s="35" t="s">
        <v>141</v>
      </c>
      <c r="D971" s="46">
        <f>SUM(Cargas!$F$3159:$F$3165)</f>
        <v>6.275572972</v>
      </c>
      <c r="E971" s="47">
        <f>Geracao!F904+Geracao!F905</f>
        <v>15.46907455</v>
      </c>
      <c r="F971" s="46">
        <f t="shared" si="1"/>
        <v>-9.193501574</v>
      </c>
      <c r="G971" s="48">
        <f>Tarifa!$B$11</f>
        <v>0.6813</v>
      </c>
      <c r="H971" s="49">
        <f t="shared" si="2"/>
        <v>0</v>
      </c>
      <c r="I971" s="50" t="str">
        <f>Tarifa!$C$11</f>
        <v>Fora Ponta</v>
      </c>
      <c r="J971" s="18">
        <f>IF(I971="Ponta",Cadastro_Cargas!$F$17,0)</f>
        <v>0</v>
      </c>
      <c r="K971" s="18">
        <f t="shared" si="3"/>
        <v>0</v>
      </c>
    </row>
    <row r="972" ht="15.0" customHeight="1">
      <c r="A972" s="35" t="s">
        <v>129</v>
      </c>
      <c r="B972" s="45">
        <v>45667.4166666667</v>
      </c>
      <c r="C972" s="35" t="s">
        <v>142</v>
      </c>
      <c r="D972" s="46">
        <f>SUM(Cargas!$F$3173:$F$3179)</f>
        <v>6.729353373</v>
      </c>
      <c r="E972" s="47">
        <f>Geracao!F908+Geracao!F909</f>
        <v>30.30925773</v>
      </c>
      <c r="F972" s="46">
        <f t="shared" si="1"/>
        <v>-23.57990435</v>
      </c>
      <c r="G972" s="48">
        <f>Tarifa!$B$12</f>
        <v>0.6813</v>
      </c>
      <c r="H972" s="49">
        <f t="shared" si="2"/>
        <v>0</v>
      </c>
      <c r="I972" s="50" t="str">
        <f>Tarifa!$C$12</f>
        <v>Fora Ponta</v>
      </c>
      <c r="J972" s="18">
        <f>IF(I972="Ponta",Cadastro_Cargas!$F$17,0)</f>
        <v>0</v>
      </c>
      <c r="K972" s="18">
        <f t="shared" si="3"/>
        <v>0</v>
      </c>
    </row>
    <row r="973" ht="15.0" customHeight="1">
      <c r="A973" s="35" t="s">
        <v>129</v>
      </c>
      <c r="B973" s="45">
        <v>45667.4583333333</v>
      </c>
      <c r="C973" s="35" t="s">
        <v>143</v>
      </c>
      <c r="D973" s="46">
        <f>SUM(Cargas!$F$3187:$F$3193)</f>
        <v>6.459790862</v>
      </c>
      <c r="E973" s="47">
        <f>Geracao!F912+Geracao!F913</f>
        <v>32.27257091</v>
      </c>
      <c r="F973" s="46">
        <f t="shared" si="1"/>
        <v>-25.81278005</v>
      </c>
      <c r="G973" s="48">
        <f>Tarifa!$B$13</f>
        <v>0.6813</v>
      </c>
      <c r="H973" s="49">
        <f t="shared" si="2"/>
        <v>0</v>
      </c>
      <c r="I973" s="50" t="str">
        <f>Tarifa!$C$13</f>
        <v>Fora Ponta</v>
      </c>
      <c r="J973" s="18">
        <f>IF(I973="Ponta",Cadastro_Cargas!$F$17,0)</f>
        <v>0</v>
      </c>
      <c r="K973" s="18">
        <f t="shared" si="3"/>
        <v>0</v>
      </c>
    </row>
    <row r="974" ht="15.0" customHeight="1">
      <c r="A974" s="35" t="s">
        <v>129</v>
      </c>
      <c r="B974" s="45">
        <v>45667.5</v>
      </c>
      <c r="C974" s="35" t="s">
        <v>144</v>
      </c>
      <c r="D974" s="46">
        <f>SUM(Cargas!$F$3201:$F$3207)</f>
        <v>6.655701337</v>
      </c>
      <c r="E974" s="47">
        <f>Geracao!F916+Geracao!F917</f>
        <v>33.06601091</v>
      </c>
      <c r="F974" s="46">
        <f t="shared" si="1"/>
        <v>-26.41030957</v>
      </c>
      <c r="G974" s="48">
        <f>Tarifa!$B$14</f>
        <v>0.6813</v>
      </c>
      <c r="H974" s="49">
        <f t="shared" si="2"/>
        <v>0</v>
      </c>
      <c r="I974" s="50" t="str">
        <f>Tarifa!$C$14</f>
        <v>Fora Ponta</v>
      </c>
      <c r="J974" s="18">
        <f>IF(I974="Ponta",Cadastro_Cargas!$F$17,0)</f>
        <v>0</v>
      </c>
      <c r="K974" s="18">
        <f t="shared" si="3"/>
        <v>0</v>
      </c>
    </row>
    <row r="975" ht="15.0" customHeight="1">
      <c r="A975" s="35" t="s">
        <v>129</v>
      </c>
      <c r="B975" s="45">
        <v>45667.5416666667</v>
      </c>
      <c r="C975" s="35" t="s">
        <v>145</v>
      </c>
      <c r="D975" s="46">
        <f>SUM(Cargas!$F$3215:$F$3221)</f>
        <v>6.108163447</v>
      </c>
      <c r="E975" s="47">
        <f>Geracao!F920+Geracao!F921</f>
        <v>32.50023409</v>
      </c>
      <c r="F975" s="46">
        <f t="shared" si="1"/>
        <v>-26.39207064</v>
      </c>
      <c r="G975" s="48">
        <f>Tarifa!$B$15</f>
        <v>0.6813</v>
      </c>
      <c r="H975" s="49">
        <f t="shared" si="2"/>
        <v>0</v>
      </c>
      <c r="I975" s="50" t="str">
        <f>Tarifa!$C$15</f>
        <v>Fora Ponta</v>
      </c>
      <c r="J975" s="18">
        <f>IF(I975="Ponta",Cadastro_Cargas!$F$17,0)</f>
        <v>0</v>
      </c>
      <c r="K975" s="18">
        <f t="shared" si="3"/>
        <v>0</v>
      </c>
    </row>
    <row r="976" ht="15.0" customHeight="1">
      <c r="A976" s="35" t="s">
        <v>129</v>
      </c>
      <c r="B976" s="45">
        <v>45667.5833333333</v>
      </c>
      <c r="C976" s="35" t="s">
        <v>146</v>
      </c>
      <c r="D976" s="46">
        <f>SUM(Cargas!$F$3229:$F$3235)</f>
        <v>22.09151337</v>
      </c>
      <c r="E976" s="47">
        <f>Geracao!F924+Geracao!F925</f>
        <v>20.37397636</v>
      </c>
      <c r="F976" s="46">
        <f t="shared" si="1"/>
        <v>1.717537009</v>
      </c>
      <c r="G976" s="48">
        <f>Tarifa!$B$16</f>
        <v>0.6813</v>
      </c>
      <c r="H976" s="49">
        <f t="shared" si="2"/>
        <v>1.170157965</v>
      </c>
      <c r="I976" s="50" t="str">
        <f>Tarifa!$C$16</f>
        <v>Fora Ponta</v>
      </c>
      <c r="J976" s="18">
        <f>IF(I976="Ponta",Cadastro_Cargas!$F$17,0)</f>
        <v>0</v>
      </c>
      <c r="K976" s="18">
        <f t="shared" si="3"/>
        <v>1.717537009</v>
      </c>
    </row>
    <row r="977" ht="15.0" customHeight="1">
      <c r="A977" s="35" t="s">
        <v>129</v>
      </c>
      <c r="B977" s="45">
        <v>45667.625</v>
      </c>
      <c r="C977" s="35" t="s">
        <v>147</v>
      </c>
      <c r="D977" s="46">
        <f>SUM(Cargas!$F$3243:$F$3249)</f>
        <v>24.19976337</v>
      </c>
      <c r="E977" s="47">
        <f>Geracao!F928+Geracao!F929</f>
        <v>27.71029091</v>
      </c>
      <c r="F977" s="46">
        <f t="shared" si="1"/>
        <v>-3.510527536</v>
      </c>
      <c r="G977" s="48">
        <f>Tarifa!$B$17</f>
        <v>0.6813</v>
      </c>
      <c r="H977" s="49">
        <f t="shared" si="2"/>
        <v>0</v>
      </c>
      <c r="I977" s="50" t="str">
        <f>Tarifa!$C$17</f>
        <v>Fora Ponta</v>
      </c>
      <c r="J977" s="18">
        <f>IF(I977="Ponta",Cadastro_Cargas!$F$17,0)</f>
        <v>0</v>
      </c>
      <c r="K977" s="18">
        <f t="shared" si="3"/>
        <v>0</v>
      </c>
    </row>
    <row r="978" ht="15.0" customHeight="1">
      <c r="A978" s="35" t="s">
        <v>129</v>
      </c>
      <c r="B978" s="45">
        <v>45667.6666666667</v>
      </c>
      <c r="C978" s="35" t="s">
        <v>148</v>
      </c>
      <c r="D978" s="46">
        <f>SUM(Cargas!$F$3257:$F$3263)</f>
        <v>6.348497771</v>
      </c>
      <c r="E978" s="47">
        <f>Geracao!F932+Geracao!F933</f>
        <v>21.49425955</v>
      </c>
      <c r="F978" s="46">
        <f t="shared" si="1"/>
        <v>-15.14576177</v>
      </c>
      <c r="G978" s="48">
        <f>Tarifa!$B$18</f>
        <v>0.6813</v>
      </c>
      <c r="H978" s="49">
        <f t="shared" si="2"/>
        <v>0</v>
      </c>
      <c r="I978" s="50" t="str">
        <f>Tarifa!$C$18</f>
        <v>Fora Ponta</v>
      </c>
      <c r="J978" s="18">
        <f>IF(I978="Ponta",Cadastro_Cargas!$F$17,0)</f>
        <v>0</v>
      </c>
      <c r="K978" s="18">
        <f t="shared" si="3"/>
        <v>0</v>
      </c>
    </row>
    <row r="979" ht="15.0" customHeight="1">
      <c r="A979" s="35" t="s">
        <v>129</v>
      </c>
      <c r="B979" s="45">
        <v>45667.7083333333</v>
      </c>
      <c r="C979" s="35" t="s">
        <v>149</v>
      </c>
      <c r="D979" s="46">
        <f>SUM(Cargas!$F$3271:$F$3277)</f>
        <v>4.198513373</v>
      </c>
      <c r="E979" s="47">
        <f>Geracao!F936+Geracao!F937</f>
        <v>15.860535</v>
      </c>
      <c r="F979" s="46">
        <f t="shared" si="1"/>
        <v>-11.66202163</v>
      </c>
      <c r="G979" s="48">
        <f>Tarifa!$B$19</f>
        <v>0.6813</v>
      </c>
      <c r="H979" s="49">
        <f t="shared" si="2"/>
        <v>0</v>
      </c>
      <c r="I979" s="50" t="str">
        <f>Tarifa!$C$19</f>
        <v>Fora Ponta</v>
      </c>
      <c r="J979" s="18">
        <f>IF(I979="Ponta",Cadastro_Cargas!$F$17,0)</f>
        <v>0</v>
      </c>
      <c r="K979" s="18">
        <f t="shared" si="3"/>
        <v>0</v>
      </c>
    </row>
    <row r="980" ht="15.0" customHeight="1">
      <c r="A980" s="51" t="s">
        <v>129</v>
      </c>
      <c r="B980" s="52">
        <v>45667.75</v>
      </c>
      <c r="C980" s="51" t="s">
        <v>150</v>
      </c>
      <c r="D980" s="53">
        <f>SUM(Cargas!$F$3285:$F$3291)</f>
        <v>4.534513373</v>
      </c>
      <c r="E980" s="54">
        <f>Geracao!F940+Geracao!F941</f>
        <v>10.28917364</v>
      </c>
      <c r="F980" s="53">
        <f t="shared" si="1"/>
        <v>-5.754660263</v>
      </c>
      <c r="G980" s="55">
        <f>Tarifa!$B$20</f>
        <v>1.1039</v>
      </c>
      <c r="H980" s="56">
        <f t="shared" si="2"/>
        <v>0</v>
      </c>
      <c r="I980" s="57" t="str">
        <f>Tarifa!$C$20</f>
        <v>Ponta</v>
      </c>
      <c r="J980" s="58">
        <f>IF(I980="Ponta",Cadastro_Cargas!$F$17,0)</f>
        <v>3.5</v>
      </c>
      <c r="K980" s="18">
        <f t="shared" si="3"/>
        <v>0</v>
      </c>
    </row>
    <row r="981" ht="15.0" customHeight="1">
      <c r="A981" s="51" t="s">
        <v>129</v>
      </c>
      <c r="B981" s="52">
        <v>45667.7916666667</v>
      </c>
      <c r="C981" s="51" t="s">
        <v>152</v>
      </c>
      <c r="D981" s="53">
        <f>SUM(Cargas!$F$3299:$F$3305)</f>
        <v>4.446679792</v>
      </c>
      <c r="E981" s="54">
        <f>Geracao!F944+Geracao!F945</f>
        <v>1.760445</v>
      </c>
      <c r="F981" s="53">
        <f t="shared" si="1"/>
        <v>2.686234792</v>
      </c>
      <c r="G981" s="55">
        <f>Tarifa!$B$21</f>
        <v>1.1039</v>
      </c>
      <c r="H981" s="56">
        <f t="shared" si="2"/>
        <v>0</v>
      </c>
      <c r="I981" s="57" t="str">
        <f>Tarifa!$C$21</f>
        <v>Ponta</v>
      </c>
      <c r="J981" s="58">
        <f>IF(I981="Ponta",Cadastro_Cargas!$F$17,0)</f>
        <v>3.5</v>
      </c>
      <c r="K981" s="18">
        <f t="shared" si="3"/>
        <v>0</v>
      </c>
    </row>
    <row r="982" ht="15.0" customHeight="1">
      <c r="A982" s="51" t="s">
        <v>129</v>
      </c>
      <c r="B982" s="52">
        <v>45667.8333333333</v>
      </c>
      <c r="C982" s="51" t="s">
        <v>153</v>
      </c>
      <c r="D982" s="53">
        <f>SUM(Cargas!$F$3313:$F$3319)</f>
        <v>28.25549337</v>
      </c>
      <c r="E982" s="54">
        <f>Geracao!F948+Geracao!F949</f>
        <v>2.00013</v>
      </c>
      <c r="F982" s="53">
        <f t="shared" si="1"/>
        <v>26.25536337</v>
      </c>
      <c r="G982" s="55">
        <f>Tarifa!$B$22</f>
        <v>1.1039</v>
      </c>
      <c r="H982" s="56">
        <f t="shared" si="2"/>
        <v>25.11964563</v>
      </c>
      <c r="I982" s="57" t="str">
        <f>Tarifa!$C$22</f>
        <v>Ponta</v>
      </c>
      <c r="J982" s="58">
        <f>IF(I982="Ponta",Cadastro_Cargas!$F$17,0)</f>
        <v>3.5</v>
      </c>
      <c r="K982" s="18">
        <f t="shared" si="3"/>
        <v>22.75536337</v>
      </c>
    </row>
    <row r="983" ht="15.0" customHeight="1">
      <c r="A983" s="35" t="s">
        <v>129</v>
      </c>
      <c r="B983" s="45">
        <v>45667.875</v>
      </c>
      <c r="C983" s="35" t="s">
        <v>154</v>
      </c>
      <c r="D983" s="46">
        <f>SUM(Cargas!$F$3327:$F$3333)</f>
        <v>28.35924544</v>
      </c>
      <c r="E983" s="47">
        <f>Geracao!F952+Geracao!F953</f>
        <v>3.545685</v>
      </c>
      <c r="F983" s="46">
        <f t="shared" si="1"/>
        <v>24.81356044</v>
      </c>
      <c r="G983" s="48">
        <f>Tarifa!$B$23</f>
        <v>0.6813</v>
      </c>
      <c r="H983" s="49">
        <f t="shared" si="2"/>
        <v>16.90547873</v>
      </c>
      <c r="I983" s="50" t="str">
        <f>Tarifa!$C$23</f>
        <v>Fora Ponta</v>
      </c>
      <c r="J983" s="18">
        <f>IF(I983="Ponta",Cadastro_Cargas!$F$17,0)</f>
        <v>0</v>
      </c>
      <c r="K983" s="18">
        <f t="shared" si="3"/>
        <v>24.81356044</v>
      </c>
    </row>
    <row r="984" ht="15.0" customHeight="1">
      <c r="A984" s="35" t="s">
        <v>129</v>
      </c>
      <c r="B984" s="45">
        <v>45667.9166666667</v>
      </c>
      <c r="C984" s="35" t="s">
        <v>155</v>
      </c>
      <c r="D984" s="46">
        <f>SUM(Cargas!$F$3341:$F$3347)</f>
        <v>12.43815337</v>
      </c>
      <c r="E984" s="47">
        <f>Geracao!F956+Geracao!F957</f>
        <v>3.12417</v>
      </c>
      <c r="F984" s="46">
        <f t="shared" si="1"/>
        <v>9.313983373</v>
      </c>
      <c r="G984" s="48">
        <f>Tarifa!$B$24</f>
        <v>0.6813</v>
      </c>
      <c r="H984" s="49">
        <f t="shared" si="2"/>
        <v>6.345616872</v>
      </c>
      <c r="I984" s="50" t="str">
        <f>Tarifa!$C$24</f>
        <v>Fora Ponta</v>
      </c>
      <c r="J984" s="18">
        <f>IF(I984="Ponta",Cadastro_Cargas!$F$17,0)</f>
        <v>0</v>
      </c>
      <c r="K984" s="18">
        <f t="shared" si="3"/>
        <v>9.313983373</v>
      </c>
    </row>
    <row r="985" ht="15.0" customHeight="1">
      <c r="A985" s="35" t="s">
        <v>129</v>
      </c>
      <c r="B985" s="45">
        <v>45667.9583333333</v>
      </c>
      <c r="C985" s="35" t="s">
        <v>156</v>
      </c>
      <c r="D985" s="46">
        <f>SUM(Cargas!$F$3355:$F$3361)</f>
        <v>12.19864553</v>
      </c>
      <c r="E985" s="47">
        <f>Geracao!F960+Geracao!F961</f>
        <v>3.76884</v>
      </c>
      <c r="F985" s="46">
        <f t="shared" si="1"/>
        <v>8.429805528</v>
      </c>
      <c r="G985" s="48">
        <f>Tarifa!$B$25</f>
        <v>0.6813</v>
      </c>
      <c r="H985" s="49">
        <f t="shared" si="2"/>
        <v>5.743226506</v>
      </c>
      <c r="I985" s="50" t="str">
        <f>Tarifa!$C$25</f>
        <v>Fora Ponta</v>
      </c>
      <c r="J985" s="18">
        <f>IF(I985="Ponta",Cadastro_Cargas!$F$17,0)</f>
        <v>0</v>
      </c>
      <c r="K985" s="18">
        <f t="shared" si="3"/>
        <v>8.429805528</v>
      </c>
    </row>
    <row r="986" ht="15.0" customHeight="1">
      <c r="A986" s="35" t="s">
        <v>129</v>
      </c>
      <c r="B986" s="45">
        <v>45668.0</v>
      </c>
      <c r="C986" s="35" t="s">
        <v>131</v>
      </c>
      <c r="D986" s="46">
        <f>SUM(Cargas!$F$3369:$F$3375)</f>
        <v>28.74674137</v>
      </c>
      <c r="E986" s="47">
        <f>Geracao!F964+Geracao!F965</f>
        <v>4.273005</v>
      </c>
      <c r="F986" s="46">
        <f t="shared" si="1"/>
        <v>24.47373637</v>
      </c>
      <c r="G986" s="48">
        <f>Tarifa!$B$2</f>
        <v>0.6813</v>
      </c>
      <c r="H986" s="49">
        <f t="shared" si="2"/>
        <v>16.67395659</v>
      </c>
      <c r="I986" s="50" t="str">
        <f>Tarifa!$C$2</f>
        <v>Fora Ponta</v>
      </c>
      <c r="J986" s="18">
        <f>IF(I986="Ponta",Cadastro_Cargas!$F$17,0)</f>
        <v>0</v>
      </c>
      <c r="K986" s="18">
        <f t="shared" si="3"/>
        <v>24.47373637</v>
      </c>
    </row>
    <row r="987" ht="15.0" customHeight="1">
      <c r="A987" s="35" t="s">
        <v>129</v>
      </c>
      <c r="B987" s="45">
        <v>45668.0416666667</v>
      </c>
      <c r="C987" s="35" t="s">
        <v>133</v>
      </c>
      <c r="D987" s="46">
        <f>SUM(Cargas!$F$3383:$F$3389)</f>
        <v>27.37305337</v>
      </c>
      <c r="E987" s="47">
        <f>Geracao!F968+Geracao!F969</f>
        <v>3.27294</v>
      </c>
      <c r="F987" s="46">
        <f t="shared" si="1"/>
        <v>24.10011337</v>
      </c>
      <c r="G987" s="48">
        <f>Tarifa!$B$3</f>
        <v>0.6813</v>
      </c>
      <c r="H987" s="49">
        <f t="shared" si="2"/>
        <v>16.41940724</v>
      </c>
      <c r="I987" s="50" t="str">
        <f>Tarifa!$C$3</f>
        <v>Fora Ponta</v>
      </c>
      <c r="J987" s="18">
        <f>IF(I987="Ponta",Cadastro_Cargas!$F$17,0)</f>
        <v>0</v>
      </c>
      <c r="K987" s="18">
        <f t="shared" si="3"/>
        <v>24.10011337</v>
      </c>
    </row>
    <row r="988" ht="15.0" customHeight="1">
      <c r="A988" s="35" t="s">
        <v>129</v>
      </c>
      <c r="B988" s="45">
        <v>45668.0833333333</v>
      </c>
      <c r="C988" s="35" t="s">
        <v>134</v>
      </c>
      <c r="D988" s="46">
        <f>SUM(Cargas!$F$3397:$F$3403)</f>
        <v>11.24239819</v>
      </c>
      <c r="E988" s="47">
        <f>Geracao!F972+Geracao!F973</f>
        <v>4.7937</v>
      </c>
      <c r="F988" s="46">
        <f t="shared" si="1"/>
        <v>6.448698187</v>
      </c>
      <c r="G988" s="48">
        <f>Tarifa!$B$4</f>
        <v>0.6813</v>
      </c>
      <c r="H988" s="49">
        <f t="shared" si="2"/>
        <v>4.393498075</v>
      </c>
      <c r="I988" s="50" t="str">
        <f>Tarifa!$C$4</f>
        <v>Fora Ponta</v>
      </c>
      <c r="J988" s="18">
        <f>IF(I988="Ponta",Cadastro_Cargas!$F$17,0)</f>
        <v>0</v>
      </c>
      <c r="K988" s="18">
        <f t="shared" si="3"/>
        <v>6.448698187</v>
      </c>
    </row>
    <row r="989" ht="15.0" customHeight="1">
      <c r="A989" s="35" t="s">
        <v>129</v>
      </c>
      <c r="B989" s="45">
        <v>45668.125</v>
      </c>
      <c r="C989" s="35" t="s">
        <v>135</v>
      </c>
      <c r="D989" s="46">
        <f>SUM(Cargas!$F$3411:$F$3417)</f>
        <v>12.33329337</v>
      </c>
      <c r="E989" s="47">
        <f>Geracao!F976+Geracao!F977</f>
        <v>3.8019</v>
      </c>
      <c r="F989" s="46">
        <f t="shared" si="1"/>
        <v>8.531393373</v>
      </c>
      <c r="G989" s="48">
        <f>Tarifa!$B$5</f>
        <v>0.6813</v>
      </c>
      <c r="H989" s="49">
        <f t="shared" si="2"/>
        <v>5.812438305</v>
      </c>
      <c r="I989" s="50" t="str">
        <f>Tarifa!$C$5</f>
        <v>Fora Ponta</v>
      </c>
      <c r="J989" s="18">
        <f>IF(I989="Ponta",Cadastro_Cargas!$F$17,0)</f>
        <v>0</v>
      </c>
      <c r="K989" s="18">
        <f t="shared" si="3"/>
        <v>8.531393373</v>
      </c>
    </row>
    <row r="990" ht="15.0" customHeight="1">
      <c r="A990" s="35" t="s">
        <v>129</v>
      </c>
      <c r="B990" s="45">
        <v>45668.1666666667</v>
      </c>
      <c r="C990" s="35" t="s">
        <v>136</v>
      </c>
      <c r="D990" s="46">
        <f>SUM(Cargas!$F$3425:$F$3431)</f>
        <v>12.37477337</v>
      </c>
      <c r="E990" s="47">
        <f>Geracao!F980+Geracao!F981</f>
        <v>3.016725</v>
      </c>
      <c r="F990" s="46">
        <f t="shared" si="1"/>
        <v>9.358048373</v>
      </c>
      <c r="G990" s="48">
        <f>Tarifa!$B$6</f>
        <v>0.6813</v>
      </c>
      <c r="H990" s="49">
        <f t="shared" si="2"/>
        <v>6.375638357</v>
      </c>
      <c r="I990" s="50" t="str">
        <f>Tarifa!$C$6</f>
        <v>Fora Ponta</v>
      </c>
      <c r="J990" s="18">
        <f>IF(I990="Ponta",Cadastro_Cargas!$F$17,0)</f>
        <v>0</v>
      </c>
      <c r="K990" s="18">
        <f t="shared" si="3"/>
        <v>9.358048373</v>
      </c>
    </row>
    <row r="991" ht="15.0" customHeight="1">
      <c r="A991" s="35" t="s">
        <v>129</v>
      </c>
      <c r="B991" s="45">
        <v>45668.2083333333</v>
      </c>
      <c r="C991" s="35" t="s">
        <v>137</v>
      </c>
      <c r="D991" s="46">
        <f>SUM(Cargas!$F$3439:$F$3445)</f>
        <v>4.438273373</v>
      </c>
      <c r="E991" s="47">
        <f>Geracao!F984+Geracao!F985</f>
        <v>3.58701</v>
      </c>
      <c r="F991" s="46">
        <f t="shared" si="1"/>
        <v>0.851263373</v>
      </c>
      <c r="G991" s="48">
        <f>Tarifa!$B$7</f>
        <v>0.6813</v>
      </c>
      <c r="H991" s="49">
        <f t="shared" si="2"/>
        <v>0.5799657361</v>
      </c>
      <c r="I991" s="50" t="str">
        <f>Tarifa!$C$7</f>
        <v>Fora Ponta</v>
      </c>
      <c r="J991" s="18">
        <f>IF(I991="Ponta",Cadastro_Cargas!$F$17,0)</f>
        <v>0</v>
      </c>
      <c r="K991" s="18">
        <f t="shared" si="3"/>
        <v>0.851263373</v>
      </c>
    </row>
    <row r="992" ht="15.0" customHeight="1">
      <c r="A992" s="35" t="s">
        <v>129</v>
      </c>
      <c r="B992" s="45">
        <v>45668.25</v>
      </c>
      <c r="C992" s="35" t="s">
        <v>138</v>
      </c>
      <c r="D992" s="46">
        <f>SUM(Cargas!$F$3453:$F$3459)</f>
        <v>4.21273685</v>
      </c>
      <c r="E992" s="47">
        <f>Geracao!F988+Geracao!F989</f>
        <v>5.413575</v>
      </c>
      <c r="F992" s="46">
        <f t="shared" si="1"/>
        <v>-1.20083815</v>
      </c>
      <c r="G992" s="48">
        <f>Tarifa!$B$8</f>
        <v>0.6813</v>
      </c>
      <c r="H992" s="49">
        <f t="shared" si="2"/>
        <v>0</v>
      </c>
      <c r="I992" s="50" t="str">
        <f>Tarifa!$C$8</f>
        <v>Fora Ponta</v>
      </c>
      <c r="J992" s="18">
        <f>IF(I992="Ponta",Cadastro_Cargas!$F$17,0)</f>
        <v>0</v>
      </c>
      <c r="K992" s="18">
        <f t="shared" si="3"/>
        <v>0</v>
      </c>
    </row>
    <row r="993" ht="15.0" customHeight="1">
      <c r="A993" s="35" t="s">
        <v>129</v>
      </c>
      <c r="B993" s="45">
        <v>45668.2916666667</v>
      </c>
      <c r="C993" s="35" t="s">
        <v>139</v>
      </c>
      <c r="D993" s="46">
        <f>SUM(Cargas!$F$3467:$F$3473)</f>
        <v>21.79851337</v>
      </c>
      <c r="E993" s="47">
        <f>Geracao!F992+Geracao!F993</f>
        <v>11.33807727</v>
      </c>
      <c r="F993" s="46">
        <f t="shared" si="1"/>
        <v>10.4604361</v>
      </c>
      <c r="G993" s="48">
        <f>Tarifa!$B$9</f>
        <v>0.6813</v>
      </c>
      <c r="H993" s="49">
        <f t="shared" si="2"/>
        <v>7.126695115</v>
      </c>
      <c r="I993" s="50" t="str">
        <f>Tarifa!$C$9</f>
        <v>Fora Ponta</v>
      </c>
      <c r="J993" s="18">
        <f>IF(I993="Ponta",Cadastro_Cargas!$F$17,0)</f>
        <v>0</v>
      </c>
      <c r="K993" s="18">
        <f t="shared" si="3"/>
        <v>10.4604361</v>
      </c>
    </row>
    <row r="994" ht="15.0" customHeight="1">
      <c r="A994" s="35" t="s">
        <v>129</v>
      </c>
      <c r="B994" s="45">
        <v>45668.3333333333</v>
      </c>
      <c r="C994" s="35" t="s">
        <v>140</v>
      </c>
      <c r="D994" s="46">
        <f>SUM(Cargas!$F$3481:$F$3487)</f>
        <v>21.41066211</v>
      </c>
      <c r="E994" s="47">
        <f>Geracao!F996+Geracao!F997</f>
        <v>7.75257</v>
      </c>
      <c r="F994" s="46">
        <f t="shared" si="1"/>
        <v>13.65809211</v>
      </c>
      <c r="G994" s="48">
        <f>Tarifa!$B$10</f>
        <v>0.6813</v>
      </c>
      <c r="H994" s="49">
        <f t="shared" si="2"/>
        <v>9.305258155</v>
      </c>
      <c r="I994" s="50" t="str">
        <f>Tarifa!$C$10</f>
        <v>Fora Ponta</v>
      </c>
      <c r="J994" s="18">
        <f>IF(I994="Ponta",Cadastro_Cargas!$F$17,0)</f>
        <v>0</v>
      </c>
      <c r="K994" s="18">
        <f t="shared" si="3"/>
        <v>13.65809211</v>
      </c>
    </row>
    <row r="995" ht="15.0" customHeight="1">
      <c r="A995" s="35" t="s">
        <v>129</v>
      </c>
      <c r="B995" s="45">
        <v>45668.375</v>
      </c>
      <c r="C995" s="35" t="s">
        <v>141</v>
      </c>
      <c r="D995" s="46">
        <f>SUM(Cargas!$F$3495:$F$3501)</f>
        <v>6.676133373</v>
      </c>
      <c r="E995" s="47">
        <f>Geracao!F1000+Geracao!F1001</f>
        <v>26.79062182</v>
      </c>
      <c r="F995" s="46">
        <f t="shared" si="1"/>
        <v>-20.11448845</v>
      </c>
      <c r="G995" s="48">
        <f>Tarifa!$B$11</f>
        <v>0.6813</v>
      </c>
      <c r="H995" s="49">
        <f t="shared" si="2"/>
        <v>0</v>
      </c>
      <c r="I995" s="50" t="str">
        <f>Tarifa!$C$11</f>
        <v>Fora Ponta</v>
      </c>
      <c r="J995" s="18">
        <f>IF(I995="Ponta",Cadastro_Cargas!$F$17,0)</f>
        <v>0</v>
      </c>
      <c r="K995" s="18">
        <f t="shared" si="3"/>
        <v>0</v>
      </c>
    </row>
    <row r="996" ht="15.0" customHeight="1">
      <c r="A996" s="35" t="s">
        <v>129</v>
      </c>
      <c r="B996" s="45">
        <v>45668.4166666667</v>
      </c>
      <c r="C996" s="35" t="s">
        <v>142</v>
      </c>
      <c r="D996" s="46">
        <f>SUM(Cargas!$F$3509:$F$3515)</f>
        <v>6.410147935</v>
      </c>
      <c r="E996" s="47">
        <f>Geracao!F1004+Geracao!F1005</f>
        <v>21.26734773</v>
      </c>
      <c r="F996" s="46">
        <f t="shared" si="1"/>
        <v>-14.85719979</v>
      </c>
      <c r="G996" s="48">
        <f>Tarifa!$B$12</f>
        <v>0.6813</v>
      </c>
      <c r="H996" s="49">
        <f t="shared" si="2"/>
        <v>0</v>
      </c>
      <c r="I996" s="50" t="str">
        <f>Tarifa!$C$12</f>
        <v>Fora Ponta</v>
      </c>
      <c r="J996" s="18">
        <f>IF(I996="Ponta",Cadastro_Cargas!$F$17,0)</f>
        <v>0</v>
      </c>
      <c r="K996" s="18">
        <f t="shared" si="3"/>
        <v>0</v>
      </c>
    </row>
    <row r="997" ht="15.0" customHeight="1">
      <c r="A997" s="35" t="s">
        <v>129</v>
      </c>
      <c r="B997" s="45">
        <v>45668.4583333333</v>
      </c>
      <c r="C997" s="35" t="s">
        <v>143</v>
      </c>
      <c r="D997" s="46">
        <f>SUM(Cargas!$F$3523:$F$3529)</f>
        <v>6.455641902</v>
      </c>
      <c r="E997" s="47">
        <f>Geracao!F1008+Geracao!F1009</f>
        <v>23.14049727</v>
      </c>
      <c r="F997" s="46">
        <f t="shared" si="1"/>
        <v>-16.68485537</v>
      </c>
      <c r="G997" s="48">
        <f>Tarifa!$B$13</f>
        <v>0.6813</v>
      </c>
      <c r="H997" s="49">
        <f t="shared" si="2"/>
        <v>0</v>
      </c>
      <c r="I997" s="50" t="str">
        <f>Tarifa!$C$13</f>
        <v>Fora Ponta</v>
      </c>
      <c r="J997" s="18">
        <f>IF(I997="Ponta",Cadastro_Cargas!$F$17,0)</f>
        <v>0</v>
      </c>
      <c r="K997" s="18">
        <f t="shared" si="3"/>
        <v>0</v>
      </c>
    </row>
    <row r="998" ht="15.0" customHeight="1">
      <c r="A998" s="35" t="s">
        <v>129</v>
      </c>
      <c r="B998" s="45">
        <v>45668.5</v>
      </c>
      <c r="C998" s="35" t="s">
        <v>144</v>
      </c>
      <c r="D998" s="46">
        <f>SUM(Cargas!$F$3537:$F$3543)</f>
        <v>6.784245171</v>
      </c>
      <c r="E998" s="47">
        <f>Geracao!F1012+Geracao!F1013</f>
        <v>32.71061591</v>
      </c>
      <c r="F998" s="46">
        <f t="shared" si="1"/>
        <v>-25.92637074</v>
      </c>
      <c r="G998" s="48">
        <f>Tarifa!$B$14</f>
        <v>0.6813</v>
      </c>
      <c r="H998" s="49">
        <f t="shared" si="2"/>
        <v>0</v>
      </c>
      <c r="I998" s="50" t="str">
        <f>Tarifa!$C$14</f>
        <v>Fora Ponta</v>
      </c>
      <c r="J998" s="18">
        <f>IF(I998="Ponta",Cadastro_Cargas!$F$17,0)</f>
        <v>0</v>
      </c>
      <c r="K998" s="18">
        <f t="shared" si="3"/>
        <v>0</v>
      </c>
    </row>
    <row r="999" ht="15.0" customHeight="1">
      <c r="A999" s="35" t="s">
        <v>129</v>
      </c>
      <c r="B999" s="45">
        <v>45668.5416666667</v>
      </c>
      <c r="C999" s="35" t="s">
        <v>145</v>
      </c>
      <c r="D999" s="46">
        <f>SUM(Cargas!$F$3551:$F$3557)</f>
        <v>6.764934621</v>
      </c>
      <c r="E999" s="47">
        <f>Geracao!F1016+Geracao!F1017</f>
        <v>34.53417545</v>
      </c>
      <c r="F999" s="46">
        <f t="shared" si="1"/>
        <v>-27.76924083</v>
      </c>
      <c r="G999" s="48">
        <f>Tarifa!$B$15</f>
        <v>0.6813</v>
      </c>
      <c r="H999" s="49">
        <f t="shared" si="2"/>
        <v>0</v>
      </c>
      <c r="I999" s="50" t="str">
        <f>Tarifa!$C$15</f>
        <v>Fora Ponta</v>
      </c>
      <c r="J999" s="18">
        <f>IF(I999="Ponta",Cadastro_Cargas!$F$17,0)</f>
        <v>0</v>
      </c>
      <c r="K999" s="18">
        <f t="shared" si="3"/>
        <v>0</v>
      </c>
    </row>
    <row r="1000" ht="15.0" customHeight="1">
      <c r="A1000" s="35" t="s">
        <v>129</v>
      </c>
      <c r="B1000" s="45">
        <v>45668.5833333333</v>
      </c>
      <c r="C1000" s="35" t="s">
        <v>146</v>
      </c>
      <c r="D1000" s="46">
        <f>SUM(Cargas!$F$3565:$F$3571)</f>
        <v>21.651</v>
      </c>
      <c r="E1000" s="47">
        <f>Geracao!F1020+Geracao!F1021</f>
        <v>20.68804636</v>
      </c>
      <c r="F1000" s="46">
        <f t="shared" si="1"/>
        <v>0.9629536364</v>
      </c>
      <c r="G1000" s="48">
        <f>Tarifa!$B$16</f>
        <v>0.6813</v>
      </c>
      <c r="H1000" s="49">
        <f t="shared" si="2"/>
        <v>0.6560603125</v>
      </c>
      <c r="I1000" s="50" t="str">
        <f>Tarifa!$C$16</f>
        <v>Fora Ponta</v>
      </c>
      <c r="J1000" s="18">
        <f>IF(I1000="Ponta",Cadastro_Cargas!$F$17,0)</f>
        <v>0</v>
      </c>
      <c r="K1000" s="18">
        <f t="shared" si="3"/>
        <v>0.9629536364</v>
      </c>
    </row>
    <row r="1001" ht="15.0" customHeight="1">
      <c r="A1001" s="35" t="s">
        <v>129</v>
      </c>
      <c r="B1001" s="45">
        <v>45668.625</v>
      </c>
      <c r="C1001" s="35" t="s">
        <v>147</v>
      </c>
      <c r="D1001" s="46">
        <f>SUM(Cargas!$F$3579:$F$3585)</f>
        <v>24.40601337</v>
      </c>
      <c r="E1001" s="47">
        <f>Geracao!F1024+Geracao!F1025</f>
        <v>26.77409182</v>
      </c>
      <c r="F1001" s="46">
        <f t="shared" si="1"/>
        <v>-2.368078445</v>
      </c>
      <c r="G1001" s="48">
        <f>Tarifa!$B$17</f>
        <v>0.6813</v>
      </c>
      <c r="H1001" s="49">
        <f t="shared" si="2"/>
        <v>0</v>
      </c>
      <c r="I1001" s="50" t="str">
        <f>Tarifa!$C$17</f>
        <v>Fora Ponta</v>
      </c>
      <c r="J1001" s="18">
        <f>IF(I1001="Ponta",Cadastro_Cargas!$F$17,0)</f>
        <v>0</v>
      </c>
      <c r="K1001" s="18">
        <f t="shared" si="3"/>
        <v>0</v>
      </c>
    </row>
    <row r="1002" ht="15.0" customHeight="1">
      <c r="A1002" s="35" t="s">
        <v>129</v>
      </c>
      <c r="B1002" s="45">
        <v>45668.6666666667</v>
      </c>
      <c r="C1002" s="35" t="s">
        <v>148</v>
      </c>
      <c r="D1002" s="46">
        <f>SUM(Cargas!$F$3593:$F$3599)</f>
        <v>6.568767073</v>
      </c>
      <c r="E1002" s="47">
        <f>Geracao!F1028+Geracao!F1029</f>
        <v>22.15095136</v>
      </c>
      <c r="F1002" s="46">
        <f t="shared" si="1"/>
        <v>-15.58218429</v>
      </c>
      <c r="G1002" s="48">
        <f>Tarifa!$B$18</f>
        <v>0.6813</v>
      </c>
      <c r="H1002" s="49">
        <f t="shared" si="2"/>
        <v>0</v>
      </c>
      <c r="I1002" s="50" t="str">
        <f>Tarifa!$C$18</f>
        <v>Fora Ponta</v>
      </c>
      <c r="J1002" s="18">
        <f>IF(I1002="Ponta",Cadastro_Cargas!$F$17,0)</f>
        <v>0</v>
      </c>
      <c r="K1002" s="18">
        <f t="shared" si="3"/>
        <v>0</v>
      </c>
    </row>
    <row r="1003" ht="15.0" customHeight="1">
      <c r="A1003" s="35" t="s">
        <v>129</v>
      </c>
      <c r="B1003" s="45">
        <v>45668.7083333333</v>
      </c>
      <c r="C1003" s="35" t="s">
        <v>149</v>
      </c>
      <c r="D1003" s="46">
        <f>SUM(Cargas!$F$3607:$F$3613)</f>
        <v>4.172513373</v>
      </c>
      <c r="E1003" s="47">
        <f>Geracao!F1032+Geracao!F1033</f>
        <v>15.83649136</v>
      </c>
      <c r="F1003" s="46">
        <f t="shared" si="1"/>
        <v>-11.66397799</v>
      </c>
      <c r="G1003" s="48">
        <f>Tarifa!$B$19</f>
        <v>0.6813</v>
      </c>
      <c r="H1003" s="49">
        <f t="shared" si="2"/>
        <v>0</v>
      </c>
      <c r="I1003" s="50" t="str">
        <f>Tarifa!$C$19</f>
        <v>Fora Ponta</v>
      </c>
      <c r="J1003" s="18">
        <f>IF(I1003="Ponta",Cadastro_Cargas!$F$17,0)</f>
        <v>0</v>
      </c>
      <c r="K1003" s="18">
        <f t="shared" si="3"/>
        <v>0</v>
      </c>
    </row>
    <row r="1004" ht="15.0" customHeight="1">
      <c r="A1004" s="51" t="s">
        <v>129</v>
      </c>
      <c r="B1004" s="52">
        <v>45668.75</v>
      </c>
      <c r="C1004" s="51" t="s">
        <v>150</v>
      </c>
      <c r="D1004" s="53">
        <f>SUM(Cargas!$F$3621:$F$3627)</f>
        <v>4.185312779</v>
      </c>
      <c r="E1004" s="54">
        <f>Geracao!F1036+Geracao!F1037</f>
        <v>10.20351818</v>
      </c>
      <c r="F1004" s="53">
        <f t="shared" si="1"/>
        <v>-6.018205403</v>
      </c>
      <c r="G1004" s="55">
        <f>Tarifa!$B$20</f>
        <v>1.1039</v>
      </c>
      <c r="H1004" s="56">
        <f t="shared" si="2"/>
        <v>0</v>
      </c>
      <c r="I1004" s="57" t="str">
        <f>Tarifa!$C$20</f>
        <v>Ponta</v>
      </c>
      <c r="J1004" s="58">
        <f>IF(I1004="Ponta",Cadastro_Cargas!$F$17,0)</f>
        <v>3.5</v>
      </c>
      <c r="K1004" s="18">
        <f t="shared" si="3"/>
        <v>0</v>
      </c>
    </row>
    <row r="1005" ht="15.0" customHeight="1">
      <c r="A1005" s="51" t="s">
        <v>129</v>
      </c>
      <c r="B1005" s="52">
        <v>45668.7916666667</v>
      </c>
      <c r="C1005" s="51" t="s">
        <v>152</v>
      </c>
      <c r="D1005" s="53">
        <f>SUM(Cargas!$F$3635:$F$3641)</f>
        <v>4.508513373</v>
      </c>
      <c r="E1005" s="54">
        <f>Geracao!F1040+Geracao!F1041</f>
        <v>3.148965</v>
      </c>
      <c r="F1005" s="53">
        <f t="shared" si="1"/>
        <v>1.359548373</v>
      </c>
      <c r="G1005" s="55">
        <f>Tarifa!$B$21</f>
        <v>1.1039</v>
      </c>
      <c r="H1005" s="56">
        <f t="shared" si="2"/>
        <v>0</v>
      </c>
      <c r="I1005" s="57" t="str">
        <f>Tarifa!$C$21</f>
        <v>Ponta</v>
      </c>
      <c r="J1005" s="58">
        <f>IF(I1005="Ponta",Cadastro_Cargas!$F$17,0)</f>
        <v>3.5</v>
      </c>
      <c r="K1005" s="18">
        <f t="shared" si="3"/>
        <v>0</v>
      </c>
    </row>
    <row r="1006" ht="15.0" customHeight="1">
      <c r="A1006" s="51" t="s">
        <v>129</v>
      </c>
      <c r="B1006" s="52">
        <v>45668.8333333333</v>
      </c>
      <c r="C1006" s="51" t="s">
        <v>153</v>
      </c>
      <c r="D1006" s="53">
        <f>SUM(Cargas!$F$3649:$F$3655)</f>
        <v>27.67077221</v>
      </c>
      <c r="E1006" s="54">
        <f>Geracao!F1044+Geracao!F1045</f>
        <v>2.6448</v>
      </c>
      <c r="F1006" s="53">
        <f t="shared" si="1"/>
        <v>25.02597221</v>
      </c>
      <c r="G1006" s="55">
        <f>Tarifa!$B$22</f>
        <v>1.1039</v>
      </c>
      <c r="H1006" s="56">
        <f t="shared" si="2"/>
        <v>23.76252073</v>
      </c>
      <c r="I1006" s="57" t="str">
        <f>Tarifa!$C$22</f>
        <v>Ponta</v>
      </c>
      <c r="J1006" s="58">
        <f>IF(I1006="Ponta",Cadastro_Cargas!$F$17,0)</f>
        <v>3.5</v>
      </c>
      <c r="K1006" s="18">
        <f t="shared" si="3"/>
        <v>21.52597221</v>
      </c>
    </row>
    <row r="1007" ht="15.0" customHeight="1">
      <c r="A1007" s="35" t="s">
        <v>129</v>
      </c>
      <c r="B1007" s="45">
        <v>45668.875</v>
      </c>
      <c r="C1007" s="35" t="s">
        <v>154</v>
      </c>
      <c r="D1007" s="46">
        <f>SUM(Cargas!$F$3663:$F$3669)</f>
        <v>29.08255358</v>
      </c>
      <c r="E1007" s="47">
        <f>Geracao!F1048+Geracao!F1049</f>
        <v>3.6366</v>
      </c>
      <c r="F1007" s="46">
        <f t="shared" si="1"/>
        <v>25.44595358</v>
      </c>
      <c r="G1007" s="48">
        <f>Tarifa!$B$23</f>
        <v>0.6813</v>
      </c>
      <c r="H1007" s="49">
        <f t="shared" si="2"/>
        <v>17.33632817</v>
      </c>
      <c r="I1007" s="50" t="str">
        <f>Tarifa!$C$23</f>
        <v>Fora Ponta</v>
      </c>
      <c r="J1007" s="18">
        <f>IF(I1007="Ponta",Cadastro_Cargas!$F$17,0)</f>
        <v>0</v>
      </c>
      <c r="K1007" s="18">
        <f t="shared" si="3"/>
        <v>25.44595358</v>
      </c>
    </row>
    <row r="1008" ht="15.0" customHeight="1">
      <c r="A1008" s="35" t="s">
        <v>129</v>
      </c>
      <c r="B1008" s="45">
        <v>45668.9166666667</v>
      </c>
      <c r="C1008" s="35" t="s">
        <v>155</v>
      </c>
      <c r="D1008" s="46">
        <f>SUM(Cargas!$F$3677:$F$3683)</f>
        <v>12.19187361</v>
      </c>
      <c r="E1008" s="47">
        <f>Geracao!F1052+Geracao!F1053</f>
        <v>2.620005</v>
      </c>
      <c r="F1008" s="46">
        <f t="shared" si="1"/>
        <v>9.571868611</v>
      </c>
      <c r="G1008" s="48">
        <f>Tarifa!$B$24</f>
        <v>0.6813</v>
      </c>
      <c r="H1008" s="49">
        <f t="shared" si="2"/>
        <v>6.521314084</v>
      </c>
      <c r="I1008" s="50" t="str">
        <f>Tarifa!$C$24</f>
        <v>Fora Ponta</v>
      </c>
      <c r="J1008" s="18">
        <f>IF(I1008="Ponta",Cadastro_Cargas!$F$17,0)</f>
        <v>0</v>
      </c>
      <c r="K1008" s="18">
        <f t="shared" si="3"/>
        <v>9.571868611</v>
      </c>
    </row>
    <row r="1009" ht="15.0" customHeight="1">
      <c r="A1009" s="35" t="s">
        <v>129</v>
      </c>
      <c r="B1009" s="45">
        <v>45668.9583333333</v>
      </c>
      <c r="C1009" s="35" t="s">
        <v>156</v>
      </c>
      <c r="D1009" s="46">
        <f>SUM(Cargas!$F$3691:$F$3697)</f>
        <v>12.42009337</v>
      </c>
      <c r="E1009" s="47">
        <f>Geracao!F1056+Geracao!F1057</f>
        <v>3.60354</v>
      </c>
      <c r="F1009" s="46">
        <f t="shared" si="1"/>
        <v>8.816553373</v>
      </c>
      <c r="G1009" s="48">
        <f>Tarifa!$B$25</f>
        <v>0.6813</v>
      </c>
      <c r="H1009" s="49">
        <f t="shared" si="2"/>
        <v>6.006717813</v>
      </c>
      <c r="I1009" s="50" t="str">
        <f>Tarifa!$C$25</f>
        <v>Fora Ponta</v>
      </c>
      <c r="J1009" s="18">
        <f>IF(I1009="Ponta",Cadastro_Cargas!$F$17,0)</f>
        <v>0</v>
      </c>
      <c r="K1009" s="18">
        <f t="shared" si="3"/>
        <v>8.816553373</v>
      </c>
    </row>
    <row r="1010" ht="15.0" customHeight="1">
      <c r="A1010" s="35" t="s">
        <v>129</v>
      </c>
      <c r="B1010" s="45">
        <v>45669.0</v>
      </c>
      <c r="C1010" s="35" t="s">
        <v>131</v>
      </c>
      <c r="D1010" s="46">
        <f>SUM(Cargas!$F$3705:$F$3711)</f>
        <v>29.74573337</v>
      </c>
      <c r="E1010" s="47">
        <f>Geracao!F1060+Geracao!F1061</f>
        <v>2.62827</v>
      </c>
      <c r="F1010" s="46">
        <f t="shared" si="1"/>
        <v>27.11746337</v>
      </c>
      <c r="G1010" s="48">
        <f>Tarifa!$B$2</f>
        <v>0.6813</v>
      </c>
      <c r="H1010" s="49">
        <f t="shared" si="2"/>
        <v>18.4751278</v>
      </c>
      <c r="I1010" s="50" t="str">
        <f>Tarifa!$C$2</f>
        <v>Fora Ponta</v>
      </c>
      <c r="J1010" s="18">
        <f>IF(I1010="Ponta",Cadastro_Cargas!$F$17,0)</f>
        <v>0</v>
      </c>
      <c r="K1010" s="18">
        <f t="shared" si="3"/>
        <v>27.11746337</v>
      </c>
    </row>
    <row r="1011" ht="15.0" customHeight="1">
      <c r="A1011" s="35" t="s">
        <v>129</v>
      </c>
      <c r="B1011" s="45">
        <v>45669.0416666667</v>
      </c>
      <c r="C1011" s="35" t="s">
        <v>133</v>
      </c>
      <c r="D1011" s="46">
        <f>SUM(Cargas!$F$3719:$F$3725)</f>
        <v>30.03081807</v>
      </c>
      <c r="E1011" s="47">
        <f>Geracao!F1064+Geracao!F1065</f>
        <v>3.066315</v>
      </c>
      <c r="F1011" s="46">
        <f t="shared" si="1"/>
        <v>26.96450307</v>
      </c>
      <c r="G1011" s="48">
        <f>Tarifa!$B$3</f>
        <v>0.6813</v>
      </c>
      <c r="H1011" s="49">
        <f t="shared" si="2"/>
        <v>18.37091594</v>
      </c>
      <c r="I1011" s="50" t="str">
        <f>Tarifa!$C$3</f>
        <v>Fora Ponta</v>
      </c>
      <c r="J1011" s="18">
        <f>IF(I1011="Ponta",Cadastro_Cargas!$F$17,0)</f>
        <v>0</v>
      </c>
      <c r="K1011" s="18">
        <f t="shared" si="3"/>
        <v>26.96450307</v>
      </c>
    </row>
    <row r="1012" ht="15.0" customHeight="1">
      <c r="A1012" s="35" t="s">
        <v>129</v>
      </c>
      <c r="B1012" s="45">
        <v>45669.0833333333</v>
      </c>
      <c r="C1012" s="35" t="s">
        <v>134</v>
      </c>
      <c r="D1012" s="46">
        <f>SUM(Cargas!$F$3733:$F$3739)</f>
        <v>11.46663819</v>
      </c>
      <c r="E1012" s="47">
        <f>Geracao!F1068+Geracao!F1069</f>
        <v>2.487765</v>
      </c>
      <c r="F1012" s="46">
        <f t="shared" si="1"/>
        <v>8.978873187</v>
      </c>
      <c r="G1012" s="48">
        <f>Tarifa!$B$4</f>
        <v>0.6813</v>
      </c>
      <c r="H1012" s="49">
        <f t="shared" si="2"/>
        <v>6.117306302</v>
      </c>
      <c r="I1012" s="50" t="str">
        <f>Tarifa!$C$4</f>
        <v>Fora Ponta</v>
      </c>
      <c r="J1012" s="18">
        <f>IF(I1012="Ponta",Cadastro_Cargas!$F$17,0)</f>
        <v>0</v>
      </c>
      <c r="K1012" s="18">
        <f t="shared" si="3"/>
        <v>8.978873187</v>
      </c>
    </row>
    <row r="1013" ht="15.0" customHeight="1">
      <c r="A1013" s="35" t="s">
        <v>129</v>
      </c>
      <c r="B1013" s="45">
        <v>45669.125</v>
      </c>
      <c r="C1013" s="35" t="s">
        <v>135</v>
      </c>
      <c r="D1013" s="46">
        <f>SUM(Cargas!$F$3747:$F$3753)</f>
        <v>11.84293337</v>
      </c>
      <c r="E1013" s="47">
        <f>Geracao!F1072+Geracao!F1073</f>
        <v>5.760705</v>
      </c>
      <c r="F1013" s="46">
        <f t="shared" si="1"/>
        <v>6.082228373</v>
      </c>
      <c r="G1013" s="48">
        <f>Tarifa!$B$5</f>
        <v>0.6813</v>
      </c>
      <c r="H1013" s="49">
        <f t="shared" si="2"/>
        <v>4.143822191</v>
      </c>
      <c r="I1013" s="50" t="str">
        <f>Tarifa!$C$5</f>
        <v>Fora Ponta</v>
      </c>
      <c r="J1013" s="18">
        <f>IF(I1013="Ponta",Cadastro_Cargas!$F$17,0)</f>
        <v>0</v>
      </c>
      <c r="K1013" s="18">
        <f t="shared" si="3"/>
        <v>6.082228373</v>
      </c>
    </row>
    <row r="1014" ht="15.0" customHeight="1">
      <c r="A1014" s="35" t="s">
        <v>129</v>
      </c>
      <c r="B1014" s="45">
        <v>45669.1666666667</v>
      </c>
      <c r="C1014" s="35" t="s">
        <v>136</v>
      </c>
      <c r="D1014" s="46">
        <f>SUM(Cargas!$F$3761:$F$3767)</f>
        <v>12.41033337</v>
      </c>
      <c r="E1014" s="47">
        <f>Geracao!F1076+Geracao!F1077</f>
        <v>3.306</v>
      </c>
      <c r="F1014" s="46">
        <f t="shared" si="1"/>
        <v>9.104333373</v>
      </c>
      <c r="G1014" s="48">
        <f>Tarifa!$B$6</f>
        <v>0.6813</v>
      </c>
      <c r="H1014" s="49">
        <f t="shared" si="2"/>
        <v>6.202782327</v>
      </c>
      <c r="I1014" s="50" t="str">
        <f>Tarifa!$C$6</f>
        <v>Fora Ponta</v>
      </c>
      <c r="J1014" s="18">
        <f>IF(I1014="Ponta",Cadastro_Cargas!$F$17,0)</f>
        <v>0</v>
      </c>
      <c r="K1014" s="18">
        <f t="shared" si="3"/>
        <v>9.104333373</v>
      </c>
    </row>
    <row r="1015" ht="15.0" customHeight="1">
      <c r="A1015" s="35" t="s">
        <v>129</v>
      </c>
      <c r="B1015" s="45">
        <v>45669.2083333333</v>
      </c>
      <c r="C1015" s="35" t="s">
        <v>137</v>
      </c>
      <c r="D1015" s="46">
        <f>SUM(Cargas!$F$3775:$F$3781)</f>
        <v>4.387213373</v>
      </c>
      <c r="E1015" s="47">
        <f>Geracao!F1080+Geracao!F1081</f>
        <v>2.570415</v>
      </c>
      <c r="F1015" s="46">
        <f t="shared" si="1"/>
        <v>1.816798373</v>
      </c>
      <c r="G1015" s="48">
        <f>Tarifa!$B$7</f>
        <v>0.6813</v>
      </c>
      <c r="H1015" s="49">
        <f t="shared" si="2"/>
        <v>1.237784732</v>
      </c>
      <c r="I1015" s="50" t="str">
        <f>Tarifa!$C$7</f>
        <v>Fora Ponta</v>
      </c>
      <c r="J1015" s="18">
        <f>IF(I1015="Ponta",Cadastro_Cargas!$F$17,0)</f>
        <v>0</v>
      </c>
      <c r="K1015" s="18">
        <f t="shared" si="3"/>
        <v>1.816798373</v>
      </c>
    </row>
    <row r="1016" ht="15.0" customHeight="1">
      <c r="A1016" s="35" t="s">
        <v>129</v>
      </c>
      <c r="B1016" s="45">
        <v>45669.25</v>
      </c>
      <c r="C1016" s="35" t="s">
        <v>138</v>
      </c>
      <c r="D1016" s="46">
        <f>SUM(Cargas!$F$3789:$F$3795)</f>
        <v>4.240006508</v>
      </c>
      <c r="E1016" s="47">
        <f>Geracao!F1084+Geracao!F1085</f>
        <v>9.443138182</v>
      </c>
      <c r="F1016" s="46">
        <f t="shared" si="1"/>
        <v>-5.203131674</v>
      </c>
      <c r="G1016" s="48">
        <f>Tarifa!$B$8</f>
        <v>0.6813</v>
      </c>
      <c r="H1016" s="49">
        <f t="shared" si="2"/>
        <v>0</v>
      </c>
      <c r="I1016" s="50" t="str">
        <f>Tarifa!$C$8</f>
        <v>Fora Ponta</v>
      </c>
      <c r="J1016" s="18">
        <f>IF(I1016="Ponta",Cadastro_Cargas!$F$17,0)</f>
        <v>0</v>
      </c>
      <c r="K1016" s="18">
        <f t="shared" si="3"/>
        <v>0</v>
      </c>
    </row>
    <row r="1017" ht="15.0" customHeight="1">
      <c r="A1017" s="35" t="s">
        <v>129</v>
      </c>
      <c r="B1017" s="45">
        <v>45669.2916666667</v>
      </c>
      <c r="C1017" s="35" t="s">
        <v>139</v>
      </c>
      <c r="D1017" s="46">
        <f>SUM(Cargas!$F$3803:$F$3809)</f>
        <v>21.79851337</v>
      </c>
      <c r="E1017" s="47">
        <f>Geracao!F1088+Geracao!F1089</f>
        <v>15.50889682</v>
      </c>
      <c r="F1017" s="46">
        <f t="shared" si="1"/>
        <v>6.289616555</v>
      </c>
      <c r="G1017" s="48">
        <f>Tarifa!$B$9</f>
        <v>0.6813</v>
      </c>
      <c r="H1017" s="49">
        <f t="shared" si="2"/>
        <v>4.285115759</v>
      </c>
      <c r="I1017" s="50" t="str">
        <f>Tarifa!$C$9</f>
        <v>Fora Ponta</v>
      </c>
      <c r="J1017" s="18">
        <f>IF(I1017="Ponta",Cadastro_Cargas!$F$17,0)</f>
        <v>0</v>
      </c>
      <c r="K1017" s="18">
        <f t="shared" si="3"/>
        <v>6.289616555</v>
      </c>
    </row>
    <row r="1018" ht="15.0" customHeight="1">
      <c r="A1018" s="35" t="s">
        <v>129</v>
      </c>
      <c r="B1018" s="45">
        <v>45669.3333333333</v>
      </c>
      <c r="C1018" s="35" t="s">
        <v>140</v>
      </c>
      <c r="D1018" s="46">
        <f>SUM(Cargas!$F$3817:$F$3823)</f>
        <v>21.25401337</v>
      </c>
      <c r="E1018" s="47">
        <f>Geracao!F1092+Geracao!F1093</f>
        <v>8.885626364</v>
      </c>
      <c r="F1018" s="46">
        <f t="shared" si="1"/>
        <v>12.36838701</v>
      </c>
      <c r="G1018" s="48">
        <f>Tarifa!$B$10</f>
        <v>0.6813</v>
      </c>
      <c r="H1018" s="49">
        <f t="shared" si="2"/>
        <v>8.42658207</v>
      </c>
      <c r="I1018" s="50" t="str">
        <f>Tarifa!$C$10</f>
        <v>Fora Ponta</v>
      </c>
      <c r="J1018" s="18">
        <f>IF(I1018="Ponta",Cadastro_Cargas!$F$17,0)</f>
        <v>0</v>
      </c>
      <c r="K1018" s="18">
        <f t="shared" si="3"/>
        <v>12.36838701</v>
      </c>
    </row>
    <row r="1019" ht="15.0" customHeight="1">
      <c r="A1019" s="35" t="s">
        <v>129</v>
      </c>
      <c r="B1019" s="45">
        <v>45669.375</v>
      </c>
      <c r="C1019" s="35" t="s">
        <v>141</v>
      </c>
      <c r="D1019" s="46">
        <f>SUM(Cargas!$F$3831:$F$3837)</f>
        <v>6.106512169</v>
      </c>
      <c r="E1019" s="47">
        <f>Geracao!F1096+Geracao!F1097</f>
        <v>26.56371</v>
      </c>
      <c r="F1019" s="46">
        <f t="shared" si="1"/>
        <v>-20.45719783</v>
      </c>
      <c r="G1019" s="48">
        <f>Tarifa!$B$11</f>
        <v>0.6813</v>
      </c>
      <c r="H1019" s="49">
        <f t="shared" si="2"/>
        <v>0</v>
      </c>
      <c r="I1019" s="50" t="str">
        <f>Tarifa!$C$11</f>
        <v>Fora Ponta</v>
      </c>
      <c r="J1019" s="18">
        <f>IF(I1019="Ponta",Cadastro_Cargas!$F$17,0)</f>
        <v>0</v>
      </c>
      <c r="K1019" s="18">
        <f t="shared" si="3"/>
        <v>0</v>
      </c>
    </row>
    <row r="1020" ht="15.0" customHeight="1">
      <c r="A1020" s="35" t="s">
        <v>129</v>
      </c>
      <c r="B1020" s="45">
        <v>45669.4166666667</v>
      </c>
      <c r="C1020" s="35" t="s">
        <v>142</v>
      </c>
      <c r="D1020" s="46">
        <f>SUM(Cargas!$F$3845:$F$3851)</f>
        <v>6.125683759</v>
      </c>
      <c r="E1020" s="47">
        <f>Geracao!F1100+Geracao!F1101</f>
        <v>18.84795682</v>
      </c>
      <c r="F1020" s="46">
        <f t="shared" si="1"/>
        <v>-12.72227306</v>
      </c>
      <c r="G1020" s="48">
        <f>Tarifa!$B$12</f>
        <v>0.6813</v>
      </c>
      <c r="H1020" s="49">
        <f t="shared" si="2"/>
        <v>0</v>
      </c>
      <c r="I1020" s="50" t="str">
        <f>Tarifa!$C$12</f>
        <v>Fora Ponta</v>
      </c>
      <c r="J1020" s="18">
        <f>IF(I1020="Ponta",Cadastro_Cargas!$F$17,0)</f>
        <v>0</v>
      </c>
      <c r="K1020" s="18">
        <f t="shared" si="3"/>
        <v>0</v>
      </c>
    </row>
    <row r="1021" ht="15.0" customHeight="1">
      <c r="A1021" s="35" t="s">
        <v>129</v>
      </c>
      <c r="B1021" s="45">
        <v>45669.4583333333</v>
      </c>
      <c r="C1021" s="35" t="s">
        <v>143</v>
      </c>
      <c r="D1021" s="46">
        <f>SUM(Cargas!$F$3859:$F$3865)</f>
        <v>6.721193373</v>
      </c>
      <c r="E1021" s="47">
        <f>Geracao!F1104+Geracao!F1105</f>
        <v>19.54597364</v>
      </c>
      <c r="F1021" s="46">
        <f t="shared" si="1"/>
        <v>-12.82478026</v>
      </c>
      <c r="G1021" s="48">
        <f>Tarifa!$B$13</f>
        <v>0.6813</v>
      </c>
      <c r="H1021" s="49">
        <f t="shared" si="2"/>
        <v>0</v>
      </c>
      <c r="I1021" s="50" t="str">
        <f>Tarifa!$C$13</f>
        <v>Fora Ponta</v>
      </c>
      <c r="J1021" s="18">
        <f>IF(I1021="Ponta",Cadastro_Cargas!$F$17,0)</f>
        <v>0</v>
      </c>
      <c r="K1021" s="18">
        <f t="shared" si="3"/>
        <v>0</v>
      </c>
    </row>
    <row r="1022" ht="15.0" customHeight="1">
      <c r="A1022" s="35" t="s">
        <v>129</v>
      </c>
      <c r="B1022" s="45">
        <v>45669.5</v>
      </c>
      <c r="C1022" s="35" t="s">
        <v>144</v>
      </c>
      <c r="D1022" s="46">
        <f>SUM(Cargas!$F$3873:$F$3879)</f>
        <v>6.227263373</v>
      </c>
      <c r="E1022" s="47">
        <f>Geracao!F1108+Geracao!F1109</f>
        <v>34.23363</v>
      </c>
      <c r="F1022" s="46">
        <f t="shared" si="1"/>
        <v>-28.00636663</v>
      </c>
      <c r="G1022" s="48">
        <f>Tarifa!$B$14</f>
        <v>0.6813</v>
      </c>
      <c r="H1022" s="49">
        <f t="shared" si="2"/>
        <v>0</v>
      </c>
      <c r="I1022" s="50" t="str">
        <f>Tarifa!$C$14</f>
        <v>Fora Ponta</v>
      </c>
      <c r="J1022" s="18">
        <f>IF(I1022="Ponta",Cadastro_Cargas!$F$17,0)</f>
        <v>0</v>
      </c>
      <c r="K1022" s="18">
        <f t="shared" si="3"/>
        <v>0</v>
      </c>
    </row>
    <row r="1023" ht="15.0" customHeight="1">
      <c r="A1023" s="35" t="s">
        <v>129</v>
      </c>
      <c r="B1023" s="45">
        <v>45669.5416666667</v>
      </c>
      <c r="C1023" s="35" t="s">
        <v>145</v>
      </c>
      <c r="D1023" s="46">
        <f>SUM(Cargas!$F$3887:$F$3893)</f>
        <v>6.806013373</v>
      </c>
      <c r="E1023" s="47">
        <f>Geracao!F1112+Geracao!F1113</f>
        <v>10.80761455</v>
      </c>
      <c r="F1023" s="46">
        <f t="shared" si="1"/>
        <v>-4.001601172</v>
      </c>
      <c r="G1023" s="48">
        <f>Tarifa!$B$15</f>
        <v>0.6813</v>
      </c>
      <c r="H1023" s="49">
        <f t="shared" si="2"/>
        <v>0</v>
      </c>
      <c r="I1023" s="50" t="str">
        <f>Tarifa!$C$15</f>
        <v>Fora Ponta</v>
      </c>
      <c r="J1023" s="18">
        <f>IF(I1023="Ponta",Cadastro_Cargas!$F$17,0)</f>
        <v>0</v>
      </c>
      <c r="K1023" s="18">
        <f t="shared" si="3"/>
        <v>0</v>
      </c>
    </row>
    <row r="1024" ht="15.0" customHeight="1">
      <c r="A1024" s="35" t="s">
        <v>129</v>
      </c>
      <c r="B1024" s="45">
        <v>45669.5833333333</v>
      </c>
      <c r="C1024" s="35" t="s">
        <v>146</v>
      </c>
      <c r="D1024" s="46">
        <f>SUM(Cargas!$F$3901:$F$3907)</f>
        <v>23.21825</v>
      </c>
      <c r="E1024" s="47">
        <f>Geracao!F1116+Geracao!F1117</f>
        <v>14.97542864</v>
      </c>
      <c r="F1024" s="46">
        <f t="shared" si="1"/>
        <v>8.242821364</v>
      </c>
      <c r="G1024" s="48">
        <f>Tarifa!$B$16</f>
        <v>0.6813</v>
      </c>
      <c r="H1024" s="49">
        <f t="shared" si="2"/>
        <v>5.615834195</v>
      </c>
      <c r="I1024" s="50" t="str">
        <f>Tarifa!$C$16</f>
        <v>Fora Ponta</v>
      </c>
      <c r="J1024" s="18">
        <f>IF(I1024="Ponta",Cadastro_Cargas!$F$17,0)</f>
        <v>0</v>
      </c>
      <c r="K1024" s="18">
        <f t="shared" si="3"/>
        <v>8.242821364</v>
      </c>
    </row>
    <row r="1025" ht="15.0" customHeight="1">
      <c r="A1025" s="35" t="s">
        <v>129</v>
      </c>
      <c r="B1025" s="45">
        <v>45669.625</v>
      </c>
      <c r="C1025" s="35" t="s">
        <v>147</v>
      </c>
      <c r="D1025" s="46">
        <f>SUM(Cargas!$F$3915:$F$3921)</f>
        <v>23.17401337</v>
      </c>
      <c r="E1025" s="47">
        <f>Geracao!F1120+Geracao!F1121</f>
        <v>7.490344091</v>
      </c>
      <c r="F1025" s="46">
        <f t="shared" si="1"/>
        <v>15.68366928</v>
      </c>
      <c r="G1025" s="48">
        <f>Tarifa!$B$17</f>
        <v>0.6813</v>
      </c>
      <c r="H1025" s="49">
        <f t="shared" si="2"/>
        <v>10.68528388</v>
      </c>
      <c r="I1025" s="50" t="str">
        <f>Tarifa!$C$17</f>
        <v>Fora Ponta</v>
      </c>
      <c r="J1025" s="18">
        <f>IF(I1025="Ponta",Cadastro_Cargas!$F$17,0)</f>
        <v>0</v>
      </c>
      <c r="K1025" s="18">
        <f t="shared" si="3"/>
        <v>15.68366928</v>
      </c>
    </row>
    <row r="1026" ht="15.0" customHeight="1">
      <c r="A1026" s="35" t="s">
        <v>129</v>
      </c>
      <c r="B1026" s="45">
        <v>45669.6666666667</v>
      </c>
      <c r="C1026" s="35" t="s">
        <v>148</v>
      </c>
      <c r="D1026" s="46">
        <f>SUM(Cargas!$F$3929:$F$3935)</f>
        <v>6.316673373</v>
      </c>
      <c r="E1026" s="47">
        <f>Geracao!F1124+Geracao!F1125</f>
        <v>24.13004318</v>
      </c>
      <c r="F1026" s="46">
        <f t="shared" si="1"/>
        <v>-17.81336981</v>
      </c>
      <c r="G1026" s="48">
        <f>Tarifa!$B$18</f>
        <v>0.6813</v>
      </c>
      <c r="H1026" s="49">
        <f t="shared" si="2"/>
        <v>0</v>
      </c>
      <c r="I1026" s="50" t="str">
        <f>Tarifa!$C$18</f>
        <v>Fora Ponta</v>
      </c>
      <c r="J1026" s="18">
        <f>IF(I1026="Ponta",Cadastro_Cargas!$F$17,0)</f>
        <v>0</v>
      </c>
      <c r="K1026" s="18">
        <f t="shared" si="3"/>
        <v>0</v>
      </c>
    </row>
    <row r="1027" ht="15.0" customHeight="1">
      <c r="A1027" s="35" t="s">
        <v>129</v>
      </c>
      <c r="B1027" s="45">
        <v>45669.7083333333</v>
      </c>
      <c r="C1027" s="35" t="s">
        <v>149</v>
      </c>
      <c r="D1027" s="46">
        <f>SUM(Cargas!$F$3943:$F$3949)</f>
        <v>4.131078009</v>
      </c>
      <c r="E1027" s="47">
        <f>Geracao!F1128+Geracao!F1129</f>
        <v>7.253664545</v>
      </c>
      <c r="F1027" s="46">
        <f t="shared" si="1"/>
        <v>-3.122586537</v>
      </c>
      <c r="G1027" s="48">
        <f>Tarifa!$B$19</f>
        <v>0.6813</v>
      </c>
      <c r="H1027" s="49">
        <f t="shared" si="2"/>
        <v>0</v>
      </c>
      <c r="I1027" s="50" t="str">
        <f>Tarifa!$C$19</f>
        <v>Fora Ponta</v>
      </c>
      <c r="J1027" s="18">
        <f>IF(I1027="Ponta",Cadastro_Cargas!$F$17,0)</f>
        <v>0</v>
      </c>
      <c r="K1027" s="18">
        <f t="shared" si="3"/>
        <v>0</v>
      </c>
    </row>
    <row r="1028" ht="15.0" customHeight="1">
      <c r="A1028" s="51" t="s">
        <v>129</v>
      </c>
      <c r="B1028" s="52">
        <v>45669.75</v>
      </c>
      <c r="C1028" s="51" t="s">
        <v>150</v>
      </c>
      <c r="D1028" s="53">
        <f>SUM(Cargas!$F$3957:$F$3963)</f>
        <v>4.534513373</v>
      </c>
      <c r="E1028" s="54">
        <f>Geracao!F1132+Geracao!F1133</f>
        <v>10.108095</v>
      </c>
      <c r="F1028" s="53">
        <f t="shared" si="1"/>
        <v>-5.573581627</v>
      </c>
      <c r="G1028" s="55">
        <f>Tarifa!$B$20</f>
        <v>1.1039</v>
      </c>
      <c r="H1028" s="56">
        <f t="shared" si="2"/>
        <v>0</v>
      </c>
      <c r="I1028" s="57" t="str">
        <f>Tarifa!$C$20</f>
        <v>Ponta</v>
      </c>
      <c r="J1028" s="58">
        <f>IF(I1028="Ponta",Cadastro_Cargas!$F$17,0)</f>
        <v>3.5</v>
      </c>
      <c r="K1028" s="18">
        <f t="shared" si="3"/>
        <v>0</v>
      </c>
    </row>
    <row r="1029" ht="15.0" customHeight="1">
      <c r="A1029" s="51" t="s">
        <v>129</v>
      </c>
      <c r="B1029" s="52">
        <v>45669.7916666667</v>
      </c>
      <c r="C1029" s="51" t="s">
        <v>152</v>
      </c>
      <c r="D1029" s="53">
        <f>SUM(Cargas!$F$3971:$F$3977)</f>
        <v>4.534513373</v>
      </c>
      <c r="E1029" s="54">
        <f>Geracao!F1136+Geracao!F1137</f>
        <v>2.11584</v>
      </c>
      <c r="F1029" s="53">
        <f t="shared" si="1"/>
        <v>2.418673373</v>
      </c>
      <c r="G1029" s="55">
        <f>Tarifa!$B$21</f>
        <v>1.1039</v>
      </c>
      <c r="H1029" s="56">
        <f t="shared" si="2"/>
        <v>0</v>
      </c>
      <c r="I1029" s="57" t="str">
        <f>Tarifa!$C$21</f>
        <v>Ponta</v>
      </c>
      <c r="J1029" s="58">
        <f>IF(I1029="Ponta",Cadastro_Cargas!$F$17,0)</f>
        <v>3.5</v>
      </c>
      <c r="K1029" s="18">
        <f t="shared" si="3"/>
        <v>0</v>
      </c>
    </row>
    <row r="1030" ht="15.0" customHeight="1">
      <c r="A1030" s="51" t="s">
        <v>129</v>
      </c>
      <c r="B1030" s="52">
        <v>45669.8333333333</v>
      </c>
      <c r="C1030" s="51" t="s">
        <v>153</v>
      </c>
      <c r="D1030" s="53">
        <f>SUM(Cargas!$F$3985:$F$3991)</f>
        <v>28.63473337</v>
      </c>
      <c r="E1030" s="54">
        <f>Geracao!F1140+Geracao!F1141</f>
        <v>1.710855</v>
      </c>
      <c r="F1030" s="53">
        <f t="shared" si="1"/>
        <v>26.92387837</v>
      </c>
      <c r="G1030" s="55">
        <f>Tarifa!$B$22</f>
        <v>1.1039</v>
      </c>
      <c r="H1030" s="56">
        <f t="shared" si="2"/>
        <v>25.85761934</v>
      </c>
      <c r="I1030" s="57" t="str">
        <f>Tarifa!$C$22</f>
        <v>Ponta</v>
      </c>
      <c r="J1030" s="58">
        <f>IF(I1030="Ponta",Cadastro_Cargas!$F$17,0)</f>
        <v>3.5</v>
      </c>
      <c r="K1030" s="18">
        <f t="shared" si="3"/>
        <v>23.42387837</v>
      </c>
    </row>
    <row r="1031" ht="15.0" customHeight="1">
      <c r="A1031" s="35" t="s">
        <v>129</v>
      </c>
      <c r="B1031" s="45">
        <v>45669.875</v>
      </c>
      <c r="C1031" s="35" t="s">
        <v>154</v>
      </c>
      <c r="D1031" s="46">
        <f>SUM(Cargas!$F$3999:$F$4005)</f>
        <v>29.05103358</v>
      </c>
      <c r="E1031" s="47">
        <f>Geracao!F1144+Geracao!F1145</f>
        <v>3.198555</v>
      </c>
      <c r="F1031" s="46">
        <f t="shared" si="1"/>
        <v>25.85247858</v>
      </c>
      <c r="G1031" s="48">
        <f>Tarifa!$B$23</f>
        <v>0.6813</v>
      </c>
      <c r="H1031" s="49">
        <f t="shared" si="2"/>
        <v>17.61329366</v>
      </c>
      <c r="I1031" s="50" t="str">
        <f>Tarifa!$C$23</f>
        <v>Fora Ponta</v>
      </c>
      <c r="J1031" s="18">
        <f>IF(I1031="Ponta",Cadastro_Cargas!$F$17,0)</f>
        <v>0</v>
      </c>
      <c r="K1031" s="18">
        <f t="shared" si="3"/>
        <v>25.85247858</v>
      </c>
    </row>
    <row r="1032" ht="15.0" customHeight="1">
      <c r="A1032" s="35" t="s">
        <v>129</v>
      </c>
      <c r="B1032" s="45">
        <v>45669.9166666667</v>
      </c>
      <c r="C1032" s="35" t="s">
        <v>155</v>
      </c>
      <c r="D1032" s="46">
        <f>SUM(Cargas!$F$4013:$F$4019)</f>
        <v>12.38487337</v>
      </c>
      <c r="E1032" s="47">
        <f>Geracao!F1148+Geracao!F1149</f>
        <v>2.785305</v>
      </c>
      <c r="F1032" s="46">
        <f t="shared" si="1"/>
        <v>9.599568373</v>
      </c>
      <c r="G1032" s="48">
        <f>Tarifa!$B$24</f>
        <v>0.6813</v>
      </c>
      <c r="H1032" s="49">
        <f t="shared" si="2"/>
        <v>6.540185933</v>
      </c>
      <c r="I1032" s="50" t="str">
        <f>Tarifa!$C$24</f>
        <v>Fora Ponta</v>
      </c>
      <c r="J1032" s="18">
        <f>IF(I1032="Ponta",Cadastro_Cargas!$F$17,0)</f>
        <v>0</v>
      </c>
      <c r="K1032" s="18">
        <f t="shared" si="3"/>
        <v>9.599568373</v>
      </c>
    </row>
    <row r="1033" ht="15.0" customHeight="1">
      <c r="A1033" s="35" t="s">
        <v>129</v>
      </c>
      <c r="B1033" s="45">
        <v>45669.9583333333</v>
      </c>
      <c r="C1033" s="35" t="s">
        <v>156</v>
      </c>
      <c r="D1033" s="46">
        <f>SUM(Cargas!$F$4027:$F$4033)</f>
        <v>12.45585337</v>
      </c>
      <c r="E1033" s="47">
        <f>Geracao!F1152+Geracao!F1153</f>
        <v>2.983665</v>
      </c>
      <c r="F1033" s="46">
        <f t="shared" si="1"/>
        <v>9.472188373</v>
      </c>
      <c r="G1033" s="48">
        <f>Tarifa!$B$25</f>
        <v>0.6813</v>
      </c>
      <c r="H1033" s="49">
        <f t="shared" si="2"/>
        <v>6.453401939</v>
      </c>
      <c r="I1033" s="50" t="str">
        <f>Tarifa!$C$25</f>
        <v>Fora Ponta</v>
      </c>
      <c r="J1033" s="18">
        <f>IF(I1033="Ponta",Cadastro_Cargas!$F$17,0)</f>
        <v>0</v>
      </c>
      <c r="K1033" s="18">
        <f t="shared" si="3"/>
        <v>9.472188373</v>
      </c>
    </row>
    <row r="1034" ht="15.0" customHeight="1">
      <c r="A1034" s="35" t="s">
        <v>129</v>
      </c>
      <c r="B1034" s="45">
        <v>45670.0</v>
      </c>
      <c r="C1034" s="35" t="s">
        <v>131</v>
      </c>
      <c r="D1034" s="46">
        <f>SUM(Cargas!$F$4041:$F$4047)</f>
        <v>26.76045311</v>
      </c>
      <c r="E1034" s="47">
        <f>Geracao!F1156+Geracao!F1157</f>
        <v>3.23988</v>
      </c>
      <c r="F1034" s="46">
        <f t="shared" si="1"/>
        <v>23.52057311</v>
      </c>
      <c r="G1034" s="48">
        <f>Tarifa!$B$2</f>
        <v>0.6813</v>
      </c>
      <c r="H1034" s="49">
        <f t="shared" si="2"/>
        <v>16.02456646</v>
      </c>
      <c r="I1034" s="50" t="str">
        <f>Tarifa!$C$2</f>
        <v>Fora Ponta</v>
      </c>
      <c r="J1034" s="18">
        <f>IF(I1034="Ponta",Cadastro_Cargas!$F$17,0)</f>
        <v>0</v>
      </c>
      <c r="K1034" s="18">
        <f t="shared" si="3"/>
        <v>23.52057311</v>
      </c>
    </row>
    <row r="1035" ht="15.0" customHeight="1">
      <c r="A1035" s="35" t="s">
        <v>129</v>
      </c>
      <c r="B1035" s="45">
        <v>45670.0416666667</v>
      </c>
      <c r="C1035" s="35" t="s">
        <v>133</v>
      </c>
      <c r="D1035" s="46">
        <f>SUM(Cargas!$F$4055:$F$4061)</f>
        <v>28.73978924</v>
      </c>
      <c r="E1035" s="47">
        <f>Geracao!F1160+Geracao!F1161</f>
        <v>2.76051</v>
      </c>
      <c r="F1035" s="46">
        <f t="shared" si="1"/>
        <v>25.97927924</v>
      </c>
      <c r="G1035" s="48">
        <f>Tarifa!$B$3</f>
        <v>0.6813</v>
      </c>
      <c r="H1035" s="49">
        <f t="shared" si="2"/>
        <v>17.69968295</v>
      </c>
      <c r="I1035" s="50" t="str">
        <f>Tarifa!$C$3</f>
        <v>Fora Ponta</v>
      </c>
      <c r="J1035" s="18">
        <f>IF(I1035="Ponta",Cadastro_Cargas!$F$17,0)</f>
        <v>0</v>
      </c>
      <c r="K1035" s="18">
        <f t="shared" si="3"/>
        <v>25.97927924</v>
      </c>
    </row>
    <row r="1036" ht="15.0" customHeight="1">
      <c r="A1036" s="35" t="s">
        <v>129</v>
      </c>
      <c r="B1036" s="45">
        <v>45670.0833333333</v>
      </c>
      <c r="C1036" s="35" t="s">
        <v>134</v>
      </c>
      <c r="D1036" s="46">
        <f>SUM(Cargas!$F$4069:$F$4075)</f>
        <v>11.92208562</v>
      </c>
      <c r="E1036" s="47">
        <f>Geracao!F1164+Geracao!F1165</f>
        <v>3.727515</v>
      </c>
      <c r="F1036" s="46">
        <f t="shared" si="1"/>
        <v>8.194570617</v>
      </c>
      <c r="G1036" s="48">
        <f>Tarifa!$B$4</f>
        <v>0.6813</v>
      </c>
      <c r="H1036" s="49">
        <f t="shared" si="2"/>
        <v>5.582960961</v>
      </c>
      <c r="I1036" s="50" t="str">
        <f>Tarifa!$C$4</f>
        <v>Fora Ponta</v>
      </c>
      <c r="J1036" s="18">
        <f>IF(I1036="Ponta",Cadastro_Cargas!$F$17,0)</f>
        <v>0</v>
      </c>
      <c r="K1036" s="18">
        <f t="shared" si="3"/>
        <v>8.194570617</v>
      </c>
    </row>
    <row r="1037" ht="15.0" customHeight="1">
      <c r="A1037" s="35" t="s">
        <v>129</v>
      </c>
      <c r="B1037" s="45">
        <v>45670.125</v>
      </c>
      <c r="C1037" s="35" t="s">
        <v>135</v>
      </c>
      <c r="D1037" s="46">
        <f>SUM(Cargas!$F$4083:$F$4089)</f>
        <v>12.24919649</v>
      </c>
      <c r="E1037" s="47">
        <f>Geracao!F1168+Geracao!F1169</f>
        <v>2.51256</v>
      </c>
      <c r="F1037" s="46">
        <f t="shared" si="1"/>
        <v>9.736636493</v>
      </c>
      <c r="G1037" s="48">
        <f>Tarifa!$B$5</f>
        <v>0.6813</v>
      </c>
      <c r="H1037" s="49">
        <f t="shared" si="2"/>
        <v>6.633570443</v>
      </c>
      <c r="I1037" s="50" t="str">
        <f>Tarifa!$C$5</f>
        <v>Fora Ponta</v>
      </c>
      <c r="J1037" s="18">
        <f>IF(I1037="Ponta",Cadastro_Cargas!$F$17,0)</f>
        <v>0</v>
      </c>
      <c r="K1037" s="18">
        <f t="shared" si="3"/>
        <v>9.736636493</v>
      </c>
    </row>
    <row r="1038" ht="15.0" customHeight="1">
      <c r="A1038" s="35" t="s">
        <v>129</v>
      </c>
      <c r="B1038" s="45">
        <v>45670.1666666667</v>
      </c>
      <c r="C1038" s="35" t="s">
        <v>136</v>
      </c>
      <c r="D1038" s="46">
        <f>SUM(Cargas!$F$4097:$F$4103)</f>
        <v>11.31123382</v>
      </c>
      <c r="E1038" s="47">
        <f>Geracao!F1172+Geracao!F1173</f>
        <v>2.71092</v>
      </c>
      <c r="F1038" s="46">
        <f t="shared" si="1"/>
        <v>8.600313819</v>
      </c>
      <c r="G1038" s="48">
        <f>Tarifa!$B$6</f>
        <v>0.6813</v>
      </c>
      <c r="H1038" s="49">
        <f t="shared" si="2"/>
        <v>5.859393805</v>
      </c>
      <c r="I1038" s="50" t="str">
        <f>Tarifa!$C$6</f>
        <v>Fora Ponta</v>
      </c>
      <c r="J1038" s="18">
        <f>IF(I1038="Ponta",Cadastro_Cargas!$F$17,0)</f>
        <v>0</v>
      </c>
      <c r="K1038" s="18">
        <f t="shared" si="3"/>
        <v>8.600313819</v>
      </c>
    </row>
    <row r="1039" ht="15.0" customHeight="1">
      <c r="A1039" s="35" t="s">
        <v>129</v>
      </c>
      <c r="B1039" s="45">
        <v>45670.2083333333</v>
      </c>
      <c r="C1039" s="35" t="s">
        <v>137</v>
      </c>
      <c r="D1039" s="46">
        <f>SUM(Cargas!$F$4111:$F$4117)</f>
        <v>4.238195215</v>
      </c>
      <c r="E1039" s="47">
        <f>Geracao!F1176+Geracao!F1177</f>
        <v>3.479565</v>
      </c>
      <c r="F1039" s="46">
        <f t="shared" si="1"/>
        <v>0.7586302154</v>
      </c>
      <c r="G1039" s="48">
        <f>Tarifa!$B$7</f>
        <v>0.6813</v>
      </c>
      <c r="H1039" s="49">
        <f t="shared" si="2"/>
        <v>0.5168547658</v>
      </c>
      <c r="I1039" s="50" t="str">
        <f>Tarifa!$C$7</f>
        <v>Fora Ponta</v>
      </c>
      <c r="J1039" s="18">
        <f>IF(I1039="Ponta",Cadastro_Cargas!$F$17,0)</f>
        <v>0</v>
      </c>
      <c r="K1039" s="18">
        <f t="shared" si="3"/>
        <v>0.7586302154</v>
      </c>
    </row>
    <row r="1040" ht="15.0" customHeight="1">
      <c r="A1040" s="35" t="s">
        <v>129</v>
      </c>
      <c r="B1040" s="45">
        <v>45670.25</v>
      </c>
      <c r="C1040" s="35" t="s">
        <v>138</v>
      </c>
      <c r="D1040" s="46">
        <f>SUM(Cargas!$F$4125:$F$4131)</f>
        <v>4.049129242</v>
      </c>
      <c r="E1040" s="47">
        <f>Geracao!F1180+Geracao!F1181</f>
        <v>8.736105</v>
      </c>
      <c r="F1040" s="46">
        <f t="shared" si="1"/>
        <v>-4.686975758</v>
      </c>
      <c r="G1040" s="48">
        <f>Tarifa!$B$8</f>
        <v>0.6813</v>
      </c>
      <c r="H1040" s="49">
        <f t="shared" si="2"/>
        <v>0</v>
      </c>
      <c r="I1040" s="50" t="str">
        <f>Tarifa!$C$8</f>
        <v>Fora Ponta</v>
      </c>
      <c r="J1040" s="18">
        <f>IF(I1040="Ponta",Cadastro_Cargas!$F$17,0)</f>
        <v>0</v>
      </c>
      <c r="K1040" s="18">
        <f t="shared" si="3"/>
        <v>0</v>
      </c>
    </row>
    <row r="1041" ht="15.0" customHeight="1">
      <c r="A1041" s="35" t="s">
        <v>129</v>
      </c>
      <c r="B1041" s="45">
        <v>45670.2916666667</v>
      </c>
      <c r="C1041" s="35" t="s">
        <v>139</v>
      </c>
      <c r="D1041" s="46">
        <f>SUM(Cargas!$F$4139:$F$4145)</f>
        <v>21.69300371</v>
      </c>
      <c r="E1041" s="47">
        <f>Geracao!F1184+Geracao!F1185</f>
        <v>9.898464545</v>
      </c>
      <c r="F1041" s="46">
        <f t="shared" si="1"/>
        <v>11.79453917</v>
      </c>
      <c r="G1041" s="48">
        <f>Tarifa!$B$9</f>
        <v>0.6813</v>
      </c>
      <c r="H1041" s="49">
        <f t="shared" si="2"/>
        <v>8.035619536</v>
      </c>
      <c r="I1041" s="50" t="str">
        <f>Tarifa!$C$9</f>
        <v>Fora Ponta</v>
      </c>
      <c r="J1041" s="18">
        <f>IF(I1041="Ponta",Cadastro_Cargas!$F$17,0)</f>
        <v>0</v>
      </c>
      <c r="K1041" s="18">
        <f t="shared" si="3"/>
        <v>11.79453917</v>
      </c>
    </row>
    <row r="1042" ht="15.0" customHeight="1">
      <c r="A1042" s="35" t="s">
        <v>129</v>
      </c>
      <c r="B1042" s="45">
        <v>45670.3333333333</v>
      </c>
      <c r="C1042" s="35" t="s">
        <v>140</v>
      </c>
      <c r="D1042" s="46">
        <f>SUM(Cargas!$F$4153:$F$4159)</f>
        <v>22.32356337</v>
      </c>
      <c r="E1042" s="47">
        <f>Geracao!F1188+Geracao!F1189</f>
        <v>21.03667909</v>
      </c>
      <c r="F1042" s="46">
        <f t="shared" si="1"/>
        <v>1.286884282</v>
      </c>
      <c r="G1042" s="48">
        <f>Tarifa!$B$10</f>
        <v>0.6813</v>
      </c>
      <c r="H1042" s="49">
        <f t="shared" si="2"/>
        <v>0.8767542614</v>
      </c>
      <c r="I1042" s="50" t="str">
        <f>Tarifa!$C$10</f>
        <v>Fora Ponta</v>
      </c>
      <c r="J1042" s="18">
        <f>IF(I1042="Ponta",Cadastro_Cargas!$F$17,0)</f>
        <v>0</v>
      </c>
      <c r="K1042" s="18">
        <f t="shared" si="3"/>
        <v>1.286884282</v>
      </c>
    </row>
    <row r="1043" ht="15.0" customHeight="1">
      <c r="A1043" s="35" t="s">
        <v>129</v>
      </c>
      <c r="B1043" s="45">
        <v>45670.375</v>
      </c>
      <c r="C1043" s="35" t="s">
        <v>141</v>
      </c>
      <c r="D1043" s="46">
        <f>SUM(Cargas!$F$4167:$F$4173)</f>
        <v>6.313093373</v>
      </c>
      <c r="E1043" s="47">
        <f>Geracao!F1192+Geracao!F1193</f>
        <v>13.11204682</v>
      </c>
      <c r="F1043" s="46">
        <f t="shared" si="1"/>
        <v>-6.798953445</v>
      </c>
      <c r="G1043" s="48">
        <f>Tarifa!$B$11</f>
        <v>0.6813</v>
      </c>
      <c r="H1043" s="49">
        <f t="shared" si="2"/>
        <v>0</v>
      </c>
      <c r="I1043" s="50" t="str">
        <f>Tarifa!$C$11</f>
        <v>Fora Ponta</v>
      </c>
      <c r="J1043" s="18">
        <f>IF(I1043="Ponta",Cadastro_Cargas!$F$17,0)</f>
        <v>0</v>
      </c>
      <c r="K1043" s="18">
        <f t="shared" si="3"/>
        <v>0</v>
      </c>
    </row>
    <row r="1044" ht="15.0" customHeight="1">
      <c r="A1044" s="35" t="s">
        <v>129</v>
      </c>
      <c r="B1044" s="45">
        <v>45670.4166666667</v>
      </c>
      <c r="C1044" s="35" t="s">
        <v>142</v>
      </c>
      <c r="D1044" s="46">
        <f>SUM(Cargas!$F$4181:$F$4187)</f>
        <v>6.630433373</v>
      </c>
      <c r="E1044" s="47">
        <f>Geracao!F1196+Geracao!F1197</f>
        <v>30.36711273</v>
      </c>
      <c r="F1044" s="46">
        <f t="shared" si="1"/>
        <v>-23.73667935</v>
      </c>
      <c r="G1044" s="48">
        <f>Tarifa!$B$12</f>
        <v>0.6813</v>
      </c>
      <c r="H1044" s="49">
        <f t="shared" si="2"/>
        <v>0</v>
      </c>
      <c r="I1044" s="50" t="str">
        <f>Tarifa!$C$12</f>
        <v>Fora Ponta</v>
      </c>
      <c r="J1044" s="18">
        <f>IF(I1044="Ponta",Cadastro_Cargas!$F$17,0)</f>
        <v>0</v>
      </c>
      <c r="K1044" s="18">
        <f t="shared" si="3"/>
        <v>0</v>
      </c>
    </row>
    <row r="1045" ht="15.0" customHeight="1">
      <c r="A1045" s="35" t="s">
        <v>129</v>
      </c>
      <c r="B1045" s="45">
        <v>45670.4583333333</v>
      </c>
      <c r="C1045" s="35" t="s">
        <v>143</v>
      </c>
      <c r="D1045" s="46">
        <f>SUM(Cargas!$F$4195:$F$4201)</f>
        <v>6.733473373</v>
      </c>
      <c r="E1045" s="47">
        <f>Geracao!F1200+Geracao!F1201</f>
        <v>32.94954955</v>
      </c>
      <c r="F1045" s="46">
        <f t="shared" si="1"/>
        <v>-26.21607617</v>
      </c>
      <c r="G1045" s="48">
        <f>Tarifa!$B$13</f>
        <v>0.6813</v>
      </c>
      <c r="H1045" s="49">
        <f t="shared" si="2"/>
        <v>0</v>
      </c>
      <c r="I1045" s="50" t="str">
        <f>Tarifa!$C$13</f>
        <v>Fora Ponta</v>
      </c>
      <c r="J1045" s="18">
        <f>IF(I1045="Ponta",Cadastro_Cargas!$F$17,0)</f>
        <v>0</v>
      </c>
      <c r="K1045" s="18">
        <f t="shared" si="3"/>
        <v>0</v>
      </c>
    </row>
    <row r="1046" ht="15.0" customHeight="1">
      <c r="A1046" s="35" t="s">
        <v>129</v>
      </c>
      <c r="B1046" s="45">
        <v>45670.5</v>
      </c>
      <c r="C1046" s="35" t="s">
        <v>144</v>
      </c>
      <c r="D1046" s="46">
        <f>SUM(Cargas!$F$4209:$F$4215)</f>
        <v>6.517157504</v>
      </c>
      <c r="E1046" s="47">
        <f>Geracao!F1204+Geracao!F1205</f>
        <v>35.69503227</v>
      </c>
      <c r="F1046" s="46">
        <f t="shared" si="1"/>
        <v>-29.17787477</v>
      </c>
      <c r="G1046" s="48">
        <f>Tarifa!$B$14</f>
        <v>0.6813</v>
      </c>
      <c r="H1046" s="49">
        <f t="shared" si="2"/>
        <v>0</v>
      </c>
      <c r="I1046" s="50" t="str">
        <f>Tarifa!$C$14</f>
        <v>Fora Ponta</v>
      </c>
      <c r="J1046" s="18">
        <f>IF(I1046="Ponta",Cadastro_Cargas!$F$17,0)</f>
        <v>0</v>
      </c>
      <c r="K1046" s="18">
        <f t="shared" si="3"/>
        <v>0</v>
      </c>
    </row>
    <row r="1047" ht="15.0" customHeight="1">
      <c r="A1047" s="35" t="s">
        <v>129</v>
      </c>
      <c r="B1047" s="45">
        <v>45670.5416666667</v>
      </c>
      <c r="C1047" s="35" t="s">
        <v>145</v>
      </c>
      <c r="D1047" s="46">
        <f>SUM(Cargas!$F$4223:$F$4229)</f>
        <v>6.790013373</v>
      </c>
      <c r="E1047" s="47">
        <f>Geracao!F1208+Geracao!F1209</f>
        <v>9.175652727</v>
      </c>
      <c r="F1047" s="46">
        <f t="shared" si="1"/>
        <v>-2.385639354</v>
      </c>
      <c r="G1047" s="48">
        <f>Tarifa!$B$15</f>
        <v>0.6813</v>
      </c>
      <c r="H1047" s="49">
        <f t="shared" si="2"/>
        <v>0</v>
      </c>
      <c r="I1047" s="50" t="str">
        <f>Tarifa!$C$15</f>
        <v>Fora Ponta</v>
      </c>
      <c r="J1047" s="18">
        <f>IF(I1047="Ponta",Cadastro_Cargas!$F$17,0)</f>
        <v>0</v>
      </c>
      <c r="K1047" s="18">
        <f t="shared" si="3"/>
        <v>0</v>
      </c>
    </row>
    <row r="1048" ht="15.0" customHeight="1">
      <c r="A1048" s="35" t="s">
        <v>129</v>
      </c>
      <c r="B1048" s="45">
        <v>45670.5833333333</v>
      </c>
      <c r="C1048" s="35" t="s">
        <v>146</v>
      </c>
      <c r="D1048" s="46">
        <f>SUM(Cargas!$F$4237:$F$4243)</f>
        <v>23.15776337</v>
      </c>
      <c r="E1048" s="47">
        <f>Geracao!F1212+Geracao!F1213</f>
        <v>29.98091182</v>
      </c>
      <c r="F1048" s="46">
        <f t="shared" si="1"/>
        <v>-6.823148445</v>
      </c>
      <c r="G1048" s="48">
        <f>Tarifa!$B$16</f>
        <v>0.6813</v>
      </c>
      <c r="H1048" s="49">
        <f t="shared" si="2"/>
        <v>0</v>
      </c>
      <c r="I1048" s="50" t="str">
        <f>Tarifa!$C$16</f>
        <v>Fora Ponta</v>
      </c>
      <c r="J1048" s="18">
        <f>IF(I1048="Ponta",Cadastro_Cargas!$F$17,0)</f>
        <v>0</v>
      </c>
      <c r="K1048" s="18">
        <f t="shared" si="3"/>
        <v>0</v>
      </c>
    </row>
    <row r="1049" ht="15.0" customHeight="1">
      <c r="A1049" s="35" t="s">
        <v>129</v>
      </c>
      <c r="B1049" s="45">
        <v>45670.625</v>
      </c>
      <c r="C1049" s="35" t="s">
        <v>147</v>
      </c>
      <c r="D1049" s="46">
        <f>SUM(Cargas!$F$4251:$F$4257)</f>
        <v>23.57776449</v>
      </c>
      <c r="E1049" s="47">
        <f>Geracao!F1216+Geracao!F1217</f>
        <v>27.52846091</v>
      </c>
      <c r="F1049" s="46">
        <f t="shared" si="1"/>
        <v>-3.950696422</v>
      </c>
      <c r="G1049" s="48">
        <f>Tarifa!$B$17</f>
        <v>0.6813</v>
      </c>
      <c r="H1049" s="49">
        <f t="shared" si="2"/>
        <v>0</v>
      </c>
      <c r="I1049" s="50" t="str">
        <f>Tarifa!$C$17</f>
        <v>Fora Ponta</v>
      </c>
      <c r="J1049" s="18">
        <f>IF(I1049="Ponta",Cadastro_Cargas!$F$17,0)</f>
        <v>0</v>
      </c>
      <c r="K1049" s="18">
        <f t="shared" si="3"/>
        <v>0</v>
      </c>
    </row>
    <row r="1050" ht="15.0" customHeight="1">
      <c r="A1050" s="35" t="s">
        <v>129</v>
      </c>
      <c r="B1050" s="45">
        <v>45670.6666666667</v>
      </c>
      <c r="C1050" s="35" t="s">
        <v>148</v>
      </c>
      <c r="D1050" s="46">
        <f>SUM(Cargas!$F$4265:$F$4271)</f>
        <v>6.377834205</v>
      </c>
      <c r="E1050" s="47">
        <f>Geracao!F1220+Geracao!F1221</f>
        <v>17.14085864</v>
      </c>
      <c r="F1050" s="46">
        <f t="shared" si="1"/>
        <v>-10.76302443</v>
      </c>
      <c r="G1050" s="48">
        <f>Tarifa!$B$18</f>
        <v>0.6813</v>
      </c>
      <c r="H1050" s="49">
        <f t="shared" si="2"/>
        <v>0</v>
      </c>
      <c r="I1050" s="50" t="str">
        <f>Tarifa!$C$18</f>
        <v>Fora Ponta</v>
      </c>
      <c r="J1050" s="18">
        <f>IF(I1050="Ponta",Cadastro_Cargas!$F$17,0)</f>
        <v>0</v>
      </c>
      <c r="K1050" s="18">
        <f t="shared" si="3"/>
        <v>0</v>
      </c>
    </row>
    <row r="1051" ht="15.0" customHeight="1">
      <c r="A1051" s="35" t="s">
        <v>129</v>
      </c>
      <c r="B1051" s="45">
        <v>45670.7083333333</v>
      </c>
      <c r="C1051" s="35" t="s">
        <v>149</v>
      </c>
      <c r="D1051" s="46">
        <f>SUM(Cargas!$F$4279:$F$4285)</f>
        <v>3.877731947</v>
      </c>
      <c r="E1051" s="47">
        <f>Geracao!F1224+Geracao!F1225</f>
        <v>14.72221909</v>
      </c>
      <c r="F1051" s="46">
        <f t="shared" si="1"/>
        <v>-10.84448714</v>
      </c>
      <c r="G1051" s="48">
        <f>Tarifa!$B$19</f>
        <v>0.6813</v>
      </c>
      <c r="H1051" s="49">
        <f t="shared" si="2"/>
        <v>0</v>
      </c>
      <c r="I1051" s="50" t="str">
        <f>Tarifa!$C$19</f>
        <v>Fora Ponta</v>
      </c>
      <c r="J1051" s="18">
        <f>IF(I1051="Ponta",Cadastro_Cargas!$F$17,0)</f>
        <v>0</v>
      </c>
      <c r="K1051" s="18">
        <f t="shared" si="3"/>
        <v>0</v>
      </c>
    </row>
    <row r="1052" ht="15.0" customHeight="1">
      <c r="A1052" s="51" t="s">
        <v>129</v>
      </c>
      <c r="B1052" s="52">
        <v>45670.75</v>
      </c>
      <c r="C1052" s="51" t="s">
        <v>150</v>
      </c>
      <c r="D1052" s="53">
        <f>SUM(Cargas!$F$4293:$F$4299)</f>
        <v>4.403387073</v>
      </c>
      <c r="E1052" s="54">
        <f>Geracao!F1228+Geracao!F1229</f>
        <v>8.61213</v>
      </c>
      <c r="F1052" s="53">
        <f t="shared" si="1"/>
        <v>-4.208742927</v>
      </c>
      <c r="G1052" s="55">
        <f>Tarifa!$B$20</f>
        <v>1.1039</v>
      </c>
      <c r="H1052" s="56">
        <f t="shared" si="2"/>
        <v>0</v>
      </c>
      <c r="I1052" s="57" t="str">
        <f>Tarifa!$C$20</f>
        <v>Ponta</v>
      </c>
      <c r="J1052" s="58">
        <f>IF(I1052="Ponta",Cadastro_Cargas!$F$17,0)</f>
        <v>3.5</v>
      </c>
      <c r="K1052" s="18">
        <f t="shared" si="3"/>
        <v>0</v>
      </c>
    </row>
    <row r="1053" ht="15.0" customHeight="1">
      <c r="A1053" s="51" t="s">
        <v>129</v>
      </c>
      <c r="B1053" s="52">
        <v>45670.7916666667</v>
      </c>
      <c r="C1053" s="51" t="s">
        <v>152</v>
      </c>
      <c r="D1053" s="53">
        <f>SUM(Cargas!$F$4307:$F$4313)</f>
        <v>4.268489599</v>
      </c>
      <c r="E1053" s="54">
        <f>Geracao!F1232+Geracao!F1233</f>
        <v>2.39685</v>
      </c>
      <c r="F1053" s="53">
        <f t="shared" si="1"/>
        <v>1.871639599</v>
      </c>
      <c r="G1053" s="55">
        <f>Tarifa!$B$21</f>
        <v>1.1039</v>
      </c>
      <c r="H1053" s="56">
        <f t="shared" si="2"/>
        <v>0</v>
      </c>
      <c r="I1053" s="57" t="str">
        <f>Tarifa!$C$21</f>
        <v>Ponta</v>
      </c>
      <c r="J1053" s="58">
        <f>IF(I1053="Ponta",Cadastro_Cargas!$F$17,0)</f>
        <v>3.5</v>
      </c>
      <c r="K1053" s="18">
        <f t="shared" si="3"/>
        <v>0</v>
      </c>
    </row>
    <row r="1054" ht="15.0" customHeight="1">
      <c r="A1054" s="51" t="s">
        <v>129</v>
      </c>
      <c r="B1054" s="52">
        <v>45670.8333333333</v>
      </c>
      <c r="C1054" s="51" t="s">
        <v>153</v>
      </c>
      <c r="D1054" s="53">
        <f>SUM(Cargas!$F$4321:$F$4327)</f>
        <v>28.85855652</v>
      </c>
      <c r="E1054" s="54">
        <f>Geracao!F1236+Geracao!F1237</f>
        <v>3.661395</v>
      </c>
      <c r="F1054" s="53">
        <f t="shared" si="1"/>
        <v>25.19716152</v>
      </c>
      <c r="G1054" s="55">
        <f>Tarifa!$B$22</f>
        <v>1.1039</v>
      </c>
      <c r="H1054" s="56">
        <f t="shared" si="2"/>
        <v>23.95149661</v>
      </c>
      <c r="I1054" s="57" t="str">
        <f>Tarifa!$C$22</f>
        <v>Ponta</v>
      </c>
      <c r="J1054" s="58">
        <f>IF(I1054="Ponta",Cadastro_Cargas!$F$17,0)</f>
        <v>3.5</v>
      </c>
      <c r="K1054" s="18">
        <f t="shared" si="3"/>
        <v>21.69716152</v>
      </c>
    </row>
    <row r="1055" ht="15.0" customHeight="1">
      <c r="A1055" s="35" t="s">
        <v>129</v>
      </c>
      <c r="B1055" s="45">
        <v>45670.875</v>
      </c>
      <c r="C1055" s="35" t="s">
        <v>154</v>
      </c>
      <c r="D1055" s="46">
        <f>SUM(Cargas!$F$4335:$F$4341)</f>
        <v>30.03815337</v>
      </c>
      <c r="E1055" s="47">
        <f>Geracao!F1240+Geracao!F1241</f>
        <v>3.306</v>
      </c>
      <c r="F1055" s="46">
        <f t="shared" si="1"/>
        <v>26.73215337</v>
      </c>
      <c r="G1055" s="48">
        <f>Tarifa!$B$23</f>
        <v>0.6813</v>
      </c>
      <c r="H1055" s="49">
        <f t="shared" si="2"/>
        <v>18.21261609</v>
      </c>
      <c r="I1055" s="50" t="str">
        <f>Tarifa!$C$23</f>
        <v>Fora Ponta</v>
      </c>
      <c r="J1055" s="18">
        <f>IF(I1055="Ponta",Cadastro_Cargas!$F$17,0)</f>
        <v>0</v>
      </c>
      <c r="K1055" s="18">
        <f t="shared" si="3"/>
        <v>26.73215337</v>
      </c>
    </row>
    <row r="1056" ht="15.0" customHeight="1">
      <c r="A1056" s="35" t="s">
        <v>129</v>
      </c>
      <c r="B1056" s="45">
        <v>45670.9166666667</v>
      </c>
      <c r="C1056" s="35" t="s">
        <v>155</v>
      </c>
      <c r="D1056" s="46">
        <f>SUM(Cargas!$F$4349:$F$4355)</f>
        <v>12.37881337</v>
      </c>
      <c r="E1056" s="47">
        <f>Geracao!F1244+Geracao!F1245</f>
        <v>3.57048</v>
      </c>
      <c r="F1056" s="46">
        <f t="shared" si="1"/>
        <v>8.808333373</v>
      </c>
      <c r="G1056" s="48">
        <f>Tarifa!$B$24</f>
        <v>0.6813</v>
      </c>
      <c r="H1056" s="49">
        <f t="shared" si="2"/>
        <v>6.001117527</v>
      </c>
      <c r="I1056" s="50" t="str">
        <f>Tarifa!$C$24</f>
        <v>Fora Ponta</v>
      </c>
      <c r="J1056" s="18">
        <f>IF(I1056="Ponta",Cadastro_Cargas!$F$17,0)</f>
        <v>0</v>
      </c>
      <c r="K1056" s="18">
        <f t="shared" si="3"/>
        <v>8.808333373</v>
      </c>
    </row>
    <row r="1057" ht="15.0" customHeight="1">
      <c r="A1057" s="35" t="s">
        <v>129</v>
      </c>
      <c r="B1057" s="45">
        <v>45670.9583333333</v>
      </c>
      <c r="C1057" s="35" t="s">
        <v>156</v>
      </c>
      <c r="D1057" s="46">
        <f>SUM(Cargas!$F$4363:$F$4369)</f>
        <v>12.40993147</v>
      </c>
      <c r="E1057" s="47">
        <f>Geracao!F1248+Geracao!F1249</f>
        <v>4.4631</v>
      </c>
      <c r="F1057" s="46">
        <f t="shared" si="1"/>
        <v>7.946831471</v>
      </c>
      <c r="G1057" s="48">
        <f>Tarifa!$B$25</f>
        <v>0.6813</v>
      </c>
      <c r="H1057" s="49">
        <f t="shared" si="2"/>
        <v>5.414176281</v>
      </c>
      <c r="I1057" s="50" t="str">
        <f>Tarifa!$C$25</f>
        <v>Fora Ponta</v>
      </c>
      <c r="J1057" s="18">
        <f>IF(I1057="Ponta",Cadastro_Cargas!$F$17,0)</f>
        <v>0</v>
      </c>
      <c r="K1057" s="18">
        <f t="shared" si="3"/>
        <v>7.946831471</v>
      </c>
    </row>
    <row r="1058" ht="15.0" customHeight="1">
      <c r="A1058" s="35" t="s">
        <v>129</v>
      </c>
      <c r="B1058" s="45">
        <v>45671.0</v>
      </c>
      <c r="C1058" s="35" t="s">
        <v>131</v>
      </c>
      <c r="D1058" s="46">
        <f>SUM(Cargas!$F$4377:$F$4383)</f>
        <v>26.9081627</v>
      </c>
      <c r="E1058" s="47">
        <f>Geracao!F1252+Geracao!F1253</f>
        <v>2.6448</v>
      </c>
      <c r="F1058" s="46">
        <f t="shared" si="1"/>
        <v>24.2633627</v>
      </c>
      <c r="G1058" s="48">
        <f>Tarifa!$B$2</f>
        <v>0.6813</v>
      </c>
      <c r="H1058" s="49">
        <f t="shared" si="2"/>
        <v>16.53062901</v>
      </c>
      <c r="I1058" s="50" t="str">
        <f>Tarifa!$C$2</f>
        <v>Fora Ponta</v>
      </c>
      <c r="J1058" s="18">
        <f>IF(I1058="Ponta",Cadastro_Cargas!$F$17,0)</f>
        <v>0</v>
      </c>
      <c r="K1058" s="18">
        <f t="shared" si="3"/>
        <v>24.2633627</v>
      </c>
    </row>
    <row r="1059" ht="15.0" customHeight="1">
      <c r="A1059" s="35" t="s">
        <v>129</v>
      </c>
      <c r="B1059" s="45">
        <v>45671.0416666667</v>
      </c>
      <c r="C1059" s="35" t="s">
        <v>133</v>
      </c>
      <c r="D1059" s="46">
        <f>SUM(Cargas!$F$4391:$F$4397)</f>
        <v>29.79025709</v>
      </c>
      <c r="E1059" s="47">
        <f>Geracao!F1256+Geracao!F1257</f>
        <v>3.04152</v>
      </c>
      <c r="F1059" s="46">
        <f t="shared" si="1"/>
        <v>26.74873709</v>
      </c>
      <c r="G1059" s="48">
        <f>Tarifa!$B$3</f>
        <v>0.6813</v>
      </c>
      <c r="H1059" s="49">
        <f t="shared" si="2"/>
        <v>18.22391458</v>
      </c>
      <c r="I1059" s="50" t="str">
        <f>Tarifa!$C$3</f>
        <v>Fora Ponta</v>
      </c>
      <c r="J1059" s="18">
        <f>IF(I1059="Ponta",Cadastro_Cargas!$F$17,0)</f>
        <v>0</v>
      </c>
      <c r="K1059" s="18">
        <f t="shared" si="3"/>
        <v>26.74873709</v>
      </c>
    </row>
    <row r="1060" ht="15.0" customHeight="1">
      <c r="A1060" s="35" t="s">
        <v>129</v>
      </c>
      <c r="B1060" s="45">
        <v>45671.0833333333</v>
      </c>
      <c r="C1060" s="35" t="s">
        <v>134</v>
      </c>
      <c r="D1060" s="46">
        <f>SUM(Cargas!$F$4405:$F$4411)</f>
        <v>12.39777007</v>
      </c>
      <c r="E1060" s="47">
        <f>Geracao!F1260+Geracao!F1261</f>
        <v>2.71092</v>
      </c>
      <c r="F1060" s="46">
        <f t="shared" si="1"/>
        <v>9.686850074</v>
      </c>
      <c r="G1060" s="48">
        <f>Tarifa!$B$4</f>
        <v>0.6813</v>
      </c>
      <c r="H1060" s="49">
        <f t="shared" si="2"/>
        <v>6.599650956</v>
      </c>
      <c r="I1060" s="50" t="str">
        <f>Tarifa!$C$4</f>
        <v>Fora Ponta</v>
      </c>
      <c r="J1060" s="18">
        <f>IF(I1060="Ponta",Cadastro_Cargas!$F$17,0)</f>
        <v>0</v>
      </c>
      <c r="K1060" s="18">
        <f t="shared" si="3"/>
        <v>9.686850074</v>
      </c>
    </row>
    <row r="1061" ht="15.0" customHeight="1">
      <c r="A1061" s="35" t="s">
        <v>129</v>
      </c>
      <c r="B1061" s="45">
        <v>45671.125</v>
      </c>
      <c r="C1061" s="35" t="s">
        <v>135</v>
      </c>
      <c r="D1061" s="46">
        <f>SUM(Cargas!$F$4419:$F$4425)</f>
        <v>11.77913498</v>
      </c>
      <c r="E1061" s="47">
        <f>Geracao!F1264+Geracao!F1265</f>
        <v>3.07458</v>
      </c>
      <c r="F1061" s="46">
        <f t="shared" si="1"/>
        <v>8.704554978</v>
      </c>
      <c r="G1061" s="48">
        <f>Tarifa!$B$5</f>
        <v>0.6813</v>
      </c>
      <c r="H1061" s="49">
        <f t="shared" si="2"/>
        <v>5.930413306</v>
      </c>
      <c r="I1061" s="50" t="str">
        <f>Tarifa!$C$5</f>
        <v>Fora Ponta</v>
      </c>
      <c r="J1061" s="18">
        <f>IF(I1061="Ponta",Cadastro_Cargas!$F$17,0)</f>
        <v>0</v>
      </c>
      <c r="K1061" s="18">
        <f t="shared" si="3"/>
        <v>8.704554978</v>
      </c>
    </row>
    <row r="1062" ht="15.0" customHeight="1">
      <c r="A1062" s="35" t="s">
        <v>129</v>
      </c>
      <c r="B1062" s="45">
        <v>45671.1666666667</v>
      </c>
      <c r="C1062" s="35" t="s">
        <v>136</v>
      </c>
      <c r="D1062" s="46">
        <f>SUM(Cargas!$F$4433:$F$4439)</f>
        <v>11.9776671</v>
      </c>
      <c r="E1062" s="47">
        <f>Geracao!F1268+Geracao!F1269</f>
        <v>2.851425</v>
      </c>
      <c r="F1062" s="46">
        <f t="shared" si="1"/>
        <v>9.126242102</v>
      </c>
      <c r="G1062" s="48">
        <f>Tarifa!$B$6</f>
        <v>0.6813</v>
      </c>
      <c r="H1062" s="49">
        <f t="shared" si="2"/>
        <v>6.217708744</v>
      </c>
      <c r="I1062" s="50" t="str">
        <f>Tarifa!$C$6</f>
        <v>Fora Ponta</v>
      </c>
      <c r="J1062" s="18">
        <f>IF(I1062="Ponta",Cadastro_Cargas!$F$17,0)</f>
        <v>0</v>
      </c>
      <c r="K1062" s="18">
        <f t="shared" si="3"/>
        <v>9.126242102</v>
      </c>
    </row>
    <row r="1063" ht="15.0" customHeight="1">
      <c r="A1063" s="35" t="s">
        <v>129</v>
      </c>
      <c r="B1063" s="45">
        <v>45671.2083333333</v>
      </c>
      <c r="C1063" s="35" t="s">
        <v>137</v>
      </c>
      <c r="D1063" s="46">
        <f>SUM(Cargas!$F$4447:$F$4453)</f>
        <v>4.127475423</v>
      </c>
      <c r="E1063" s="47">
        <f>Geracao!F1272+Geracao!F1273</f>
        <v>2.72745</v>
      </c>
      <c r="F1063" s="46">
        <f t="shared" si="1"/>
        <v>1.400025423</v>
      </c>
      <c r="G1063" s="48">
        <f>Tarifa!$B$7</f>
        <v>0.6813</v>
      </c>
      <c r="H1063" s="49">
        <f t="shared" si="2"/>
        <v>0.953837321</v>
      </c>
      <c r="I1063" s="50" t="str">
        <f>Tarifa!$C$7</f>
        <v>Fora Ponta</v>
      </c>
      <c r="J1063" s="18">
        <f>IF(I1063="Ponta",Cadastro_Cargas!$F$17,0)</f>
        <v>0</v>
      </c>
      <c r="K1063" s="18">
        <f t="shared" si="3"/>
        <v>1.400025423</v>
      </c>
    </row>
    <row r="1064" ht="15.0" customHeight="1">
      <c r="A1064" s="35" t="s">
        <v>129</v>
      </c>
      <c r="B1064" s="45">
        <v>45671.25</v>
      </c>
      <c r="C1064" s="35" t="s">
        <v>138</v>
      </c>
      <c r="D1064" s="46">
        <f>SUM(Cargas!$F$4461:$F$4467)</f>
        <v>4.142047875</v>
      </c>
      <c r="E1064" s="47">
        <f>Geracao!F1276+Geracao!F1277</f>
        <v>11.28698455</v>
      </c>
      <c r="F1064" s="46">
        <f t="shared" si="1"/>
        <v>-7.14493667</v>
      </c>
      <c r="G1064" s="48">
        <f>Tarifa!$B$8</f>
        <v>0.6813</v>
      </c>
      <c r="H1064" s="49">
        <f t="shared" si="2"/>
        <v>0</v>
      </c>
      <c r="I1064" s="50" t="str">
        <f>Tarifa!$C$8</f>
        <v>Fora Ponta</v>
      </c>
      <c r="J1064" s="18">
        <f>IF(I1064="Ponta",Cadastro_Cargas!$F$17,0)</f>
        <v>0</v>
      </c>
      <c r="K1064" s="18">
        <f t="shared" si="3"/>
        <v>0</v>
      </c>
    </row>
    <row r="1065" ht="15.0" customHeight="1">
      <c r="A1065" s="35" t="s">
        <v>129</v>
      </c>
      <c r="B1065" s="45">
        <v>45671.2916666667</v>
      </c>
      <c r="C1065" s="35" t="s">
        <v>139</v>
      </c>
      <c r="D1065" s="46">
        <f>SUM(Cargas!$F$4475:$F$4481)</f>
        <v>21.55829941</v>
      </c>
      <c r="E1065" s="47">
        <f>Geracao!F1280+Geracao!F1281</f>
        <v>15.54947045</v>
      </c>
      <c r="F1065" s="46">
        <f t="shared" si="1"/>
        <v>6.008828951</v>
      </c>
      <c r="G1065" s="48">
        <f>Tarifa!$B$9</f>
        <v>0.6813</v>
      </c>
      <c r="H1065" s="49">
        <f t="shared" si="2"/>
        <v>4.093815164</v>
      </c>
      <c r="I1065" s="50" t="str">
        <f>Tarifa!$C$9</f>
        <v>Fora Ponta</v>
      </c>
      <c r="J1065" s="18">
        <f>IF(I1065="Ponta",Cadastro_Cargas!$F$17,0)</f>
        <v>0</v>
      </c>
      <c r="K1065" s="18">
        <f t="shared" si="3"/>
        <v>6.008828951</v>
      </c>
    </row>
    <row r="1066" ht="15.0" customHeight="1">
      <c r="A1066" s="35" t="s">
        <v>129</v>
      </c>
      <c r="B1066" s="45">
        <v>45671.3333333333</v>
      </c>
      <c r="C1066" s="35" t="s">
        <v>140</v>
      </c>
      <c r="D1066" s="46">
        <f>SUM(Cargas!$F$4489:$F$4495)</f>
        <v>22.2316679</v>
      </c>
      <c r="E1066" s="47">
        <f>Geracao!F1284+Geracao!F1285</f>
        <v>14.03096455</v>
      </c>
      <c r="F1066" s="46">
        <f t="shared" si="1"/>
        <v>8.20070336</v>
      </c>
      <c r="G1066" s="48">
        <f>Tarifa!$B$10</f>
        <v>0.6813</v>
      </c>
      <c r="H1066" s="49">
        <f t="shared" si="2"/>
        <v>5.587139199</v>
      </c>
      <c r="I1066" s="50" t="str">
        <f>Tarifa!$C$10</f>
        <v>Fora Ponta</v>
      </c>
      <c r="J1066" s="18">
        <f>IF(I1066="Ponta",Cadastro_Cargas!$F$17,0)</f>
        <v>0</v>
      </c>
      <c r="K1066" s="18">
        <f t="shared" si="3"/>
        <v>8.20070336</v>
      </c>
    </row>
    <row r="1067" ht="15.0" customHeight="1">
      <c r="A1067" s="35" t="s">
        <v>129</v>
      </c>
      <c r="B1067" s="45">
        <v>45671.375</v>
      </c>
      <c r="C1067" s="35" t="s">
        <v>141</v>
      </c>
      <c r="D1067" s="46">
        <f>SUM(Cargas!$F$4503:$F$4509)</f>
        <v>6.078602036</v>
      </c>
      <c r="E1067" s="47">
        <f>Geracao!F1288+Geracao!F1289</f>
        <v>19.50840545</v>
      </c>
      <c r="F1067" s="46">
        <f t="shared" si="1"/>
        <v>-13.42980342</v>
      </c>
      <c r="G1067" s="48">
        <f>Tarifa!$B$11</f>
        <v>0.6813</v>
      </c>
      <c r="H1067" s="49">
        <f t="shared" si="2"/>
        <v>0</v>
      </c>
      <c r="I1067" s="50" t="str">
        <f>Tarifa!$C$11</f>
        <v>Fora Ponta</v>
      </c>
      <c r="J1067" s="18">
        <f>IF(I1067="Ponta",Cadastro_Cargas!$F$17,0)</f>
        <v>0</v>
      </c>
      <c r="K1067" s="18">
        <f t="shared" si="3"/>
        <v>0</v>
      </c>
    </row>
    <row r="1068" ht="15.0" customHeight="1">
      <c r="A1068" s="35" t="s">
        <v>129</v>
      </c>
      <c r="B1068" s="45">
        <v>45671.4166666667</v>
      </c>
      <c r="C1068" s="35" t="s">
        <v>142</v>
      </c>
      <c r="D1068" s="46">
        <f>SUM(Cargas!$F$4517:$F$4523)</f>
        <v>6.334327548</v>
      </c>
      <c r="E1068" s="47">
        <f>Geracao!F1292+Geracao!F1293</f>
        <v>30.89381864</v>
      </c>
      <c r="F1068" s="46">
        <f t="shared" si="1"/>
        <v>-24.55949109</v>
      </c>
      <c r="G1068" s="48">
        <f>Tarifa!$B$12</f>
        <v>0.6813</v>
      </c>
      <c r="H1068" s="49">
        <f t="shared" si="2"/>
        <v>0</v>
      </c>
      <c r="I1068" s="50" t="str">
        <f>Tarifa!$C$12</f>
        <v>Fora Ponta</v>
      </c>
      <c r="J1068" s="18">
        <f>IF(I1068="Ponta",Cadastro_Cargas!$F$17,0)</f>
        <v>0</v>
      </c>
      <c r="K1068" s="18">
        <f t="shared" si="3"/>
        <v>0</v>
      </c>
    </row>
    <row r="1069" ht="15.0" customHeight="1">
      <c r="A1069" s="35" t="s">
        <v>129</v>
      </c>
      <c r="B1069" s="45">
        <v>45671.4583333333</v>
      </c>
      <c r="C1069" s="35" t="s">
        <v>143</v>
      </c>
      <c r="D1069" s="46">
        <f>SUM(Cargas!$F$4531:$F$4537)</f>
        <v>6.692719198</v>
      </c>
      <c r="E1069" s="47">
        <f>Geracao!F1296+Geracao!F1297</f>
        <v>21.35074909</v>
      </c>
      <c r="F1069" s="46">
        <f t="shared" si="1"/>
        <v>-14.65802989</v>
      </c>
      <c r="G1069" s="48">
        <f>Tarifa!$B$13</f>
        <v>0.6813</v>
      </c>
      <c r="H1069" s="49">
        <f t="shared" si="2"/>
        <v>0</v>
      </c>
      <c r="I1069" s="50" t="str">
        <f>Tarifa!$C$13</f>
        <v>Fora Ponta</v>
      </c>
      <c r="J1069" s="18">
        <f>IF(I1069="Ponta",Cadastro_Cargas!$F$17,0)</f>
        <v>0</v>
      </c>
      <c r="K1069" s="18">
        <f t="shared" si="3"/>
        <v>0</v>
      </c>
    </row>
    <row r="1070" ht="15.0" customHeight="1">
      <c r="A1070" s="35" t="s">
        <v>129</v>
      </c>
      <c r="B1070" s="45">
        <v>45671.5</v>
      </c>
      <c r="C1070" s="35" t="s">
        <v>144</v>
      </c>
      <c r="D1070" s="46">
        <f>SUM(Cargas!$F$4545:$F$4551)</f>
        <v>6.719745171</v>
      </c>
      <c r="E1070" s="47">
        <f>Geracao!F1300+Geracao!F1301</f>
        <v>22.56946091</v>
      </c>
      <c r="F1070" s="46">
        <f t="shared" si="1"/>
        <v>-15.84971574</v>
      </c>
      <c r="G1070" s="48">
        <f>Tarifa!$B$14</f>
        <v>0.6813</v>
      </c>
      <c r="H1070" s="49">
        <f t="shared" si="2"/>
        <v>0</v>
      </c>
      <c r="I1070" s="50" t="str">
        <f>Tarifa!$C$14</f>
        <v>Fora Ponta</v>
      </c>
      <c r="J1070" s="18">
        <f>IF(I1070="Ponta",Cadastro_Cargas!$F$17,0)</f>
        <v>0</v>
      </c>
      <c r="K1070" s="18">
        <f t="shared" si="3"/>
        <v>0</v>
      </c>
    </row>
    <row r="1071" ht="15.0" customHeight="1">
      <c r="A1071" s="35" t="s">
        <v>129</v>
      </c>
      <c r="B1071" s="45">
        <v>45671.5416666667</v>
      </c>
      <c r="C1071" s="35" t="s">
        <v>145</v>
      </c>
      <c r="D1071" s="46">
        <f>SUM(Cargas!$F$4559:$F$4565)</f>
        <v>6.776934621</v>
      </c>
      <c r="E1071" s="47">
        <f>Geracao!F1304+Geracao!F1305</f>
        <v>34.17352091</v>
      </c>
      <c r="F1071" s="46">
        <f t="shared" si="1"/>
        <v>-27.39658629</v>
      </c>
      <c r="G1071" s="48">
        <f>Tarifa!$B$15</f>
        <v>0.6813</v>
      </c>
      <c r="H1071" s="49">
        <f t="shared" si="2"/>
        <v>0</v>
      </c>
      <c r="I1071" s="50" t="str">
        <f>Tarifa!$C$15</f>
        <v>Fora Ponta</v>
      </c>
      <c r="J1071" s="18">
        <f>IF(I1071="Ponta",Cadastro_Cargas!$F$17,0)</f>
        <v>0</v>
      </c>
      <c r="K1071" s="18">
        <f t="shared" si="3"/>
        <v>0</v>
      </c>
    </row>
    <row r="1072" ht="15.0" customHeight="1">
      <c r="A1072" s="35" t="s">
        <v>129</v>
      </c>
      <c r="B1072" s="45">
        <v>45671.5833333333</v>
      </c>
      <c r="C1072" s="35" t="s">
        <v>146</v>
      </c>
      <c r="D1072" s="46">
        <f>SUM(Cargas!$F$4573:$F$4579)</f>
        <v>23.165</v>
      </c>
      <c r="E1072" s="47">
        <f>Geracao!F1308+Geracao!F1309</f>
        <v>31.464855</v>
      </c>
      <c r="F1072" s="46">
        <f t="shared" si="1"/>
        <v>-8.299855</v>
      </c>
      <c r="G1072" s="48">
        <f>Tarifa!$B$16</f>
        <v>0.6813</v>
      </c>
      <c r="H1072" s="49">
        <f t="shared" si="2"/>
        <v>0</v>
      </c>
      <c r="I1072" s="50" t="str">
        <f>Tarifa!$C$16</f>
        <v>Fora Ponta</v>
      </c>
      <c r="J1072" s="18">
        <f>IF(I1072="Ponta",Cadastro_Cargas!$F$17,0)</f>
        <v>0</v>
      </c>
      <c r="K1072" s="18">
        <f t="shared" si="3"/>
        <v>0</v>
      </c>
    </row>
    <row r="1073" ht="15.0" customHeight="1">
      <c r="A1073" s="35" t="s">
        <v>129</v>
      </c>
      <c r="B1073" s="45">
        <v>45671.625</v>
      </c>
      <c r="C1073" s="35" t="s">
        <v>147</v>
      </c>
      <c r="D1073" s="46">
        <f>SUM(Cargas!$F$4587:$F$4593)</f>
        <v>24.38201337</v>
      </c>
      <c r="E1073" s="47">
        <f>Geracao!F1312+Geracao!F1313</f>
        <v>15.48710727</v>
      </c>
      <c r="F1073" s="46">
        <f t="shared" si="1"/>
        <v>8.8949061</v>
      </c>
      <c r="G1073" s="48">
        <f>Tarifa!$B$17</f>
        <v>0.6813</v>
      </c>
      <c r="H1073" s="49">
        <f t="shared" si="2"/>
        <v>6.060099526</v>
      </c>
      <c r="I1073" s="50" t="str">
        <f>Tarifa!$C$17</f>
        <v>Fora Ponta</v>
      </c>
      <c r="J1073" s="18">
        <f>IF(I1073="Ponta",Cadastro_Cargas!$F$17,0)</f>
        <v>0</v>
      </c>
      <c r="K1073" s="18">
        <f t="shared" si="3"/>
        <v>8.8949061</v>
      </c>
    </row>
    <row r="1074" ht="15.0" customHeight="1">
      <c r="A1074" s="35" t="s">
        <v>129</v>
      </c>
      <c r="B1074" s="45">
        <v>45671.6666666667</v>
      </c>
      <c r="C1074" s="35" t="s">
        <v>148</v>
      </c>
      <c r="D1074" s="46">
        <f>SUM(Cargas!$F$4601:$F$4607)</f>
        <v>6.005521828</v>
      </c>
      <c r="E1074" s="47">
        <f>Geracao!F1316+Geracao!F1317</f>
        <v>22.63182409</v>
      </c>
      <c r="F1074" s="46">
        <f t="shared" si="1"/>
        <v>-16.62630226</v>
      </c>
      <c r="G1074" s="48">
        <f>Tarifa!$B$18</f>
        <v>0.6813</v>
      </c>
      <c r="H1074" s="49">
        <f t="shared" si="2"/>
        <v>0</v>
      </c>
      <c r="I1074" s="50" t="str">
        <f>Tarifa!$C$18</f>
        <v>Fora Ponta</v>
      </c>
      <c r="J1074" s="18">
        <f>IF(I1074="Ponta",Cadastro_Cargas!$F$17,0)</f>
        <v>0</v>
      </c>
      <c r="K1074" s="18">
        <f t="shared" si="3"/>
        <v>0</v>
      </c>
    </row>
    <row r="1075" ht="15.0" customHeight="1">
      <c r="A1075" s="35" t="s">
        <v>129</v>
      </c>
      <c r="B1075" s="45">
        <v>45671.7083333333</v>
      </c>
      <c r="C1075" s="35" t="s">
        <v>149</v>
      </c>
      <c r="D1075" s="46">
        <f>SUM(Cargas!$F$4615:$F$4621)</f>
        <v>4.198513373</v>
      </c>
      <c r="E1075" s="47">
        <f>Geracao!F1320+Geracao!F1321</f>
        <v>7.270194545</v>
      </c>
      <c r="F1075" s="46">
        <f t="shared" si="1"/>
        <v>-3.071681172</v>
      </c>
      <c r="G1075" s="48">
        <f>Tarifa!$B$19</f>
        <v>0.6813</v>
      </c>
      <c r="H1075" s="49">
        <f t="shared" si="2"/>
        <v>0</v>
      </c>
      <c r="I1075" s="50" t="str">
        <f>Tarifa!$C$19</f>
        <v>Fora Ponta</v>
      </c>
      <c r="J1075" s="18">
        <f>IF(I1075="Ponta",Cadastro_Cargas!$F$17,0)</f>
        <v>0</v>
      </c>
      <c r="K1075" s="18">
        <f t="shared" si="3"/>
        <v>0</v>
      </c>
    </row>
    <row r="1076" ht="15.0" customHeight="1">
      <c r="A1076" s="51" t="s">
        <v>129</v>
      </c>
      <c r="B1076" s="52">
        <v>45671.75</v>
      </c>
      <c r="C1076" s="51" t="s">
        <v>150</v>
      </c>
      <c r="D1076" s="53">
        <f>SUM(Cargas!$F$4629:$F$4635)</f>
        <v>4.496317236</v>
      </c>
      <c r="E1076" s="54">
        <f>Geracao!F1324+Geracao!F1325</f>
        <v>9.539312727</v>
      </c>
      <c r="F1076" s="53">
        <f t="shared" si="1"/>
        <v>-5.042995491</v>
      </c>
      <c r="G1076" s="55">
        <f>Tarifa!$B$20</f>
        <v>1.1039</v>
      </c>
      <c r="H1076" s="56">
        <f t="shared" si="2"/>
        <v>0</v>
      </c>
      <c r="I1076" s="57" t="str">
        <f>Tarifa!$C$20</f>
        <v>Ponta</v>
      </c>
      <c r="J1076" s="58">
        <f>IF(I1076="Ponta",Cadastro_Cargas!$F$17,0)</f>
        <v>3.5</v>
      </c>
      <c r="K1076" s="18">
        <f t="shared" si="3"/>
        <v>0</v>
      </c>
    </row>
    <row r="1077" ht="15.0" customHeight="1">
      <c r="A1077" s="51" t="s">
        <v>129</v>
      </c>
      <c r="B1077" s="52">
        <v>45671.7916666667</v>
      </c>
      <c r="C1077" s="51" t="s">
        <v>152</v>
      </c>
      <c r="D1077" s="53">
        <f>SUM(Cargas!$F$4643:$F$4649)</f>
        <v>4.353455424</v>
      </c>
      <c r="E1077" s="54">
        <f>Geracao!F1328+Geracao!F1329</f>
        <v>2.537355</v>
      </c>
      <c r="F1077" s="53">
        <f t="shared" si="1"/>
        <v>1.816100424</v>
      </c>
      <c r="G1077" s="55">
        <f>Tarifa!$B$21</f>
        <v>1.1039</v>
      </c>
      <c r="H1077" s="56">
        <f t="shared" si="2"/>
        <v>0</v>
      </c>
      <c r="I1077" s="57" t="str">
        <f>Tarifa!$C$21</f>
        <v>Ponta</v>
      </c>
      <c r="J1077" s="58">
        <f>IF(I1077="Ponta",Cadastro_Cargas!$F$17,0)</f>
        <v>3.5</v>
      </c>
      <c r="K1077" s="18">
        <f t="shared" si="3"/>
        <v>0</v>
      </c>
    </row>
    <row r="1078" ht="15.0" customHeight="1">
      <c r="A1078" s="51" t="s">
        <v>129</v>
      </c>
      <c r="B1078" s="52">
        <v>45671.8333333333</v>
      </c>
      <c r="C1078" s="51" t="s">
        <v>153</v>
      </c>
      <c r="D1078" s="53">
        <f>SUM(Cargas!$F$4657:$F$4663)</f>
        <v>26.87955848</v>
      </c>
      <c r="E1078" s="54">
        <f>Geracao!F1332+Geracao!F1333</f>
        <v>3.347325</v>
      </c>
      <c r="F1078" s="53">
        <f t="shared" si="1"/>
        <v>23.53223348</v>
      </c>
      <c r="G1078" s="55">
        <f>Tarifa!$B$22</f>
        <v>1.1039</v>
      </c>
      <c r="H1078" s="56">
        <f t="shared" si="2"/>
        <v>22.11358254</v>
      </c>
      <c r="I1078" s="57" t="str">
        <f>Tarifa!$C$22</f>
        <v>Ponta</v>
      </c>
      <c r="J1078" s="58">
        <f>IF(I1078="Ponta",Cadastro_Cargas!$F$17,0)</f>
        <v>3.5</v>
      </c>
      <c r="K1078" s="18">
        <f t="shared" si="3"/>
        <v>20.03223348</v>
      </c>
    </row>
    <row r="1079" ht="15.0" customHeight="1">
      <c r="A1079" s="35" t="s">
        <v>129</v>
      </c>
      <c r="B1079" s="45">
        <v>45671.875</v>
      </c>
      <c r="C1079" s="35" t="s">
        <v>154</v>
      </c>
      <c r="D1079" s="46">
        <f>SUM(Cargas!$F$4671:$F$4677)</f>
        <v>28.59887337</v>
      </c>
      <c r="E1079" s="47">
        <f>Geracao!F1336+Geracao!F1337</f>
        <v>3.744045</v>
      </c>
      <c r="F1079" s="46">
        <f t="shared" si="1"/>
        <v>24.85482837</v>
      </c>
      <c r="G1079" s="48">
        <f>Tarifa!$B$23</f>
        <v>0.6813</v>
      </c>
      <c r="H1079" s="49">
        <f t="shared" si="2"/>
        <v>16.93359457</v>
      </c>
      <c r="I1079" s="50" t="str">
        <f>Tarifa!$C$23</f>
        <v>Fora Ponta</v>
      </c>
      <c r="J1079" s="18">
        <f>IF(I1079="Ponta",Cadastro_Cargas!$F$17,0)</f>
        <v>0</v>
      </c>
      <c r="K1079" s="18">
        <f t="shared" si="3"/>
        <v>24.85482837</v>
      </c>
    </row>
    <row r="1080" ht="15.0" customHeight="1">
      <c r="A1080" s="35" t="s">
        <v>129</v>
      </c>
      <c r="B1080" s="45">
        <v>45671.9166666667</v>
      </c>
      <c r="C1080" s="35" t="s">
        <v>155</v>
      </c>
      <c r="D1080" s="46">
        <f>SUM(Cargas!$F$4685:$F$4691)</f>
        <v>11.68269337</v>
      </c>
      <c r="E1080" s="47">
        <f>Geracao!F1340+Geracao!F1341</f>
        <v>4.223415</v>
      </c>
      <c r="F1080" s="46">
        <f t="shared" si="1"/>
        <v>7.459278373</v>
      </c>
      <c r="G1080" s="48">
        <f>Tarifa!$B$24</f>
        <v>0.6813</v>
      </c>
      <c r="H1080" s="49">
        <f t="shared" si="2"/>
        <v>5.082006356</v>
      </c>
      <c r="I1080" s="50" t="str">
        <f>Tarifa!$C$24</f>
        <v>Fora Ponta</v>
      </c>
      <c r="J1080" s="18">
        <f>IF(I1080="Ponta",Cadastro_Cargas!$F$17,0)</f>
        <v>0</v>
      </c>
      <c r="K1080" s="18">
        <f t="shared" si="3"/>
        <v>7.459278373</v>
      </c>
    </row>
    <row r="1081" ht="15.0" customHeight="1">
      <c r="A1081" s="35" t="s">
        <v>129</v>
      </c>
      <c r="B1081" s="45">
        <v>45671.9583333333</v>
      </c>
      <c r="C1081" s="35" t="s">
        <v>156</v>
      </c>
      <c r="D1081" s="46">
        <f>SUM(Cargas!$F$4699:$F$4705)</f>
        <v>12.03185337</v>
      </c>
      <c r="E1081" s="47">
        <f>Geracao!F1344+Geracao!F1345</f>
        <v>2.90928</v>
      </c>
      <c r="F1081" s="46">
        <f t="shared" si="1"/>
        <v>9.122573373</v>
      </c>
      <c r="G1081" s="48">
        <f>Tarifa!$B$25</f>
        <v>0.6813</v>
      </c>
      <c r="H1081" s="49">
        <f t="shared" si="2"/>
        <v>6.215209239</v>
      </c>
      <c r="I1081" s="50" t="str">
        <f>Tarifa!$C$25</f>
        <v>Fora Ponta</v>
      </c>
      <c r="J1081" s="18">
        <f>IF(I1081="Ponta",Cadastro_Cargas!$F$17,0)</f>
        <v>0</v>
      </c>
      <c r="K1081" s="18">
        <f t="shared" si="3"/>
        <v>9.122573373</v>
      </c>
    </row>
    <row r="1082" ht="15.0" customHeight="1">
      <c r="A1082" s="35" t="s">
        <v>129</v>
      </c>
      <c r="B1082" s="45">
        <v>45672.0</v>
      </c>
      <c r="C1082" s="35" t="s">
        <v>131</v>
      </c>
      <c r="D1082" s="46">
        <f>SUM(Cargas!$F$4713:$F$4719)</f>
        <v>27.15481337</v>
      </c>
      <c r="E1082" s="47">
        <f>Geracao!F1348+Geracao!F1349</f>
        <v>3.843225</v>
      </c>
      <c r="F1082" s="46">
        <f t="shared" si="1"/>
        <v>23.31158837</v>
      </c>
      <c r="G1082" s="48">
        <f>Tarifa!$B$2</f>
        <v>0.6813</v>
      </c>
      <c r="H1082" s="49">
        <f t="shared" si="2"/>
        <v>15.88218516</v>
      </c>
      <c r="I1082" s="50" t="str">
        <f>Tarifa!$C$2</f>
        <v>Fora Ponta</v>
      </c>
      <c r="J1082" s="18">
        <f>IF(I1082="Ponta",Cadastro_Cargas!$F$17,0)</f>
        <v>0</v>
      </c>
      <c r="K1082" s="18">
        <f t="shared" si="3"/>
        <v>23.31158837</v>
      </c>
    </row>
    <row r="1083" ht="15.0" customHeight="1">
      <c r="A1083" s="35" t="s">
        <v>129</v>
      </c>
      <c r="B1083" s="45">
        <v>45672.0416666667</v>
      </c>
      <c r="C1083" s="35" t="s">
        <v>133</v>
      </c>
      <c r="D1083" s="46">
        <f>SUM(Cargas!$F$4727:$F$4733)</f>
        <v>29.96893337</v>
      </c>
      <c r="E1083" s="47">
        <f>Geracao!F1352+Geracao!F1353</f>
        <v>3.66966</v>
      </c>
      <c r="F1083" s="46">
        <f t="shared" si="1"/>
        <v>26.29927337</v>
      </c>
      <c r="G1083" s="48">
        <f>Tarifa!$B$3</f>
        <v>0.6813</v>
      </c>
      <c r="H1083" s="49">
        <f t="shared" si="2"/>
        <v>17.91769495</v>
      </c>
      <c r="I1083" s="50" t="str">
        <f>Tarifa!$C$3</f>
        <v>Fora Ponta</v>
      </c>
      <c r="J1083" s="18">
        <f>IF(I1083="Ponta",Cadastro_Cargas!$F$17,0)</f>
        <v>0</v>
      </c>
      <c r="K1083" s="18">
        <f t="shared" si="3"/>
        <v>26.29927337</v>
      </c>
    </row>
    <row r="1084" ht="15.0" customHeight="1">
      <c r="A1084" s="35" t="s">
        <v>129</v>
      </c>
      <c r="B1084" s="45">
        <v>45672.0833333333</v>
      </c>
      <c r="C1084" s="35" t="s">
        <v>134</v>
      </c>
      <c r="D1084" s="46">
        <f>SUM(Cargas!$F$4741:$F$4747)</f>
        <v>11.45529337</v>
      </c>
      <c r="E1084" s="47">
        <f>Geracao!F1356+Geracao!F1357</f>
        <v>3.88455</v>
      </c>
      <c r="F1084" s="46">
        <f t="shared" si="1"/>
        <v>7.570743373</v>
      </c>
      <c r="G1084" s="48">
        <f>Tarifa!$B$4</f>
        <v>0.6813</v>
      </c>
      <c r="H1084" s="49">
        <f t="shared" si="2"/>
        <v>5.15794746</v>
      </c>
      <c r="I1084" s="50" t="str">
        <f>Tarifa!$C$4</f>
        <v>Fora Ponta</v>
      </c>
      <c r="J1084" s="18">
        <f>IF(I1084="Ponta",Cadastro_Cargas!$F$17,0)</f>
        <v>0</v>
      </c>
      <c r="K1084" s="18">
        <f t="shared" si="3"/>
        <v>7.570743373</v>
      </c>
    </row>
    <row r="1085" ht="15.0" customHeight="1">
      <c r="A1085" s="35" t="s">
        <v>129</v>
      </c>
      <c r="B1085" s="45">
        <v>45672.125</v>
      </c>
      <c r="C1085" s="35" t="s">
        <v>135</v>
      </c>
      <c r="D1085" s="46">
        <f>SUM(Cargas!$F$4755:$F$4761)</f>
        <v>12.25451337</v>
      </c>
      <c r="E1085" s="47">
        <f>Geracao!F1360+Geracao!F1361</f>
        <v>2.586945</v>
      </c>
      <c r="F1085" s="46">
        <f t="shared" si="1"/>
        <v>9.667568373</v>
      </c>
      <c r="G1085" s="48">
        <f>Tarifa!$B$5</f>
        <v>0.6813</v>
      </c>
      <c r="H1085" s="49">
        <f t="shared" si="2"/>
        <v>6.586514333</v>
      </c>
      <c r="I1085" s="50" t="str">
        <f>Tarifa!$C$5</f>
        <v>Fora Ponta</v>
      </c>
      <c r="J1085" s="18">
        <f>IF(I1085="Ponta",Cadastro_Cargas!$F$17,0)</f>
        <v>0</v>
      </c>
      <c r="K1085" s="18">
        <f t="shared" si="3"/>
        <v>9.667568373</v>
      </c>
    </row>
    <row r="1086" ht="15.0" customHeight="1">
      <c r="A1086" s="35" t="s">
        <v>129</v>
      </c>
      <c r="B1086" s="45">
        <v>45672.1666666667</v>
      </c>
      <c r="C1086" s="35" t="s">
        <v>136</v>
      </c>
      <c r="D1086" s="46">
        <f>SUM(Cargas!$F$4769:$F$4775)</f>
        <v>11.86633337</v>
      </c>
      <c r="E1086" s="47">
        <f>Geracao!F1364+Geracao!F1365</f>
        <v>2.801835</v>
      </c>
      <c r="F1086" s="46">
        <f t="shared" si="1"/>
        <v>9.064498373</v>
      </c>
      <c r="G1086" s="48">
        <f>Tarifa!$B$6</f>
        <v>0.6813</v>
      </c>
      <c r="H1086" s="49">
        <f t="shared" si="2"/>
        <v>6.175642742</v>
      </c>
      <c r="I1086" s="50" t="str">
        <f>Tarifa!$C$6</f>
        <v>Fora Ponta</v>
      </c>
      <c r="J1086" s="18">
        <f>IF(I1086="Ponta",Cadastro_Cargas!$F$17,0)</f>
        <v>0</v>
      </c>
      <c r="K1086" s="18">
        <f t="shared" si="3"/>
        <v>9.064498373</v>
      </c>
    </row>
    <row r="1087" ht="15.0" customHeight="1">
      <c r="A1087" s="35" t="s">
        <v>129</v>
      </c>
      <c r="B1087" s="45">
        <v>45672.2083333333</v>
      </c>
      <c r="C1087" s="35" t="s">
        <v>137</v>
      </c>
      <c r="D1087" s="46">
        <f>SUM(Cargas!$F$4783:$F$4789)</f>
        <v>4.444933373</v>
      </c>
      <c r="E1087" s="47">
        <f>Geracao!F1368+Geracao!F1369</f>
        <v>2.9754</v>
      </c>
      <c r="F1087" s="46">
        <f t="shared" si="1"/>
        <v>1.469533373</v>
      </c>
      <c r="G1087" s="48">
        <f>Tarifa!$B$7</f>
        <v>0.6813</v>
      </c>
      <c r="H1087" s="49">
        <f t="shared" si="2"/>
        <v>1.001193087</v>
      </c>
      <c r="I1087" s="50" t="str">
        <f>Tarifa!$C$7</f>
        <v>Fora Ponta</v>
      </c>
      <c r="J1087" s="18">
        <f>IF(I1087="Ponta",Cadastro_Cargas!$F$17,0)</f>
        <v>0</v>
      </c>
      <c r="K1087" s="18">
        <f t="shared" si="3"/>
        <v>1.469533373</v>
      </c>
    </row>
    <row r="1088" ht="15.0" customHeight="1">
      <c r="A1088" s="35" t="s">
        <v>129</v>
      </c>
      <c r="B1088" s="45">
        <v>45672.25</v>
      </c>
      <c r="C1088" s="35" t="s">
        <v>138</v>
      </c>
      <c r="D1088" s="46">
        <f>SUM(Cargas!$F$4797:$F$4803)</f>
        <v>4.300273373</v>
      </c>
      <c r="E1088" s="47">
        <f>Geracao!F1372+Geracao!F1373</f>
        <v>6.992941364</v>
      </c>
      <c r="F1088" s="46">
        <f t="shared" si="1"/>
        <v>-2.692667991</v>
      </c>
      <c r="G1088" s="48">
        <f>Tarifa!$B$8</f>
        <v>0.6813</v>
      </c>
      <c r="H1088" s="49">
        <f t="shared" si="2"/>
        <v>0</v>
      </c>
      <c r="I1088" s="50" t="str">
        <f>Tarifa!$C$8</f>
        <v>Fora Ponta</v>
      </c>
      <c r="J1088" s="18">
        <f>IF(I1088="Ponta",Cadastro_Cargas!$F$17,0)</f>
        <v>0</v>
      </c>
      <c r="K1088" s="18">
        <f t="shared" si="3"/>
        <v>0</v>
      </c>
    </row>
    <row r="1089" ht="15.0" customHeight="1">
      <c r="A1089" s="35" t="s">
        <v>129</v>
      </c>
      <c r="B1089" s="45">
        <v>45672.2916666667</v>
      </c>
      <c r="C1089" s="35" t="s">
        <v>139</v>
      </c>
      <c r="D1089" s="46">
        <f>SUM(Cargas!$F$4811:$F$4817)</f>
        <v>21.79851337</v>
      </c>
      <c r="E1089" s="47">
        <f>Geracao!F1376+Geracao!F1377</f>
        <v>16.49017773</v>
      </c>
      <c r="F1089" s="46">
        <f t="shared" si="1"/>
        <v>5.308335646</v>
      </c>
      <c r="G1089" s="48">
        <f>Tarifa!$B$9</f>
        <v>0.6813</v>
      </c>
      <c r="H1089" s="49">
        <f t="shared" si="2"/>
        <v>3.616569075</v>
      </c>
      <c r="I1089" s="50" t="str">
        <f>Tarifa!$C$9</f>
        <v>Fora Ponta</v>
      </c>
      <c r="J1089" s="18">
        <f>IF(I1089="Ponta",Cadastro_Cargas!$F$17,0)</f>
        <v>0</v>
      </c>
      <c r="K1089" s="18">
        <f t="shared" si="3"/>
        <v>5.308335646</v>
      </c>
    </row>
    <row r="1090" ht="15.0" customHeight="1">
      <c r="A1090" s="35" t="s">
        <v>129</v>
      </c>
      <c r="B1090" s="45">
        <v>45672.3333333333</v>
      </c>
      <c r="C1090" s="35" t="s">
        <v>140</v>
      </c>
      <c r="D1090" s="46">
        <f>SUM(Cargas!$F$4825:$F$4831)</f>
        <v>22.43186337</v>
      </c>
      <c r="E1090" s="47">
        <f>Geracao!F1380+Geracao!F1381</f>
        <v>13.46518773</v>
      </c>
      <c r="F1090" s="46">
        <f t="shared" si="1"/>
        <v>8.966675646</v>
      </c>
      <c r="G1090" s="48">
        <f>Tarifa!$B$10</f>
        <v>0.6813</v>
      </c>
      <c r="H1090" s="49">
        <f t="shared" si="2"/>
        <v>6.108996117</v>
      </c>
      <c r="I1090" s="50" t="str">
        <f>Tarifa!$C$10</f>
        <v>Fora Ponta</v>
      </c>
      <c r="J1090" s="18">
        <f>IF(I1090="Ponta",Cadastro_Cargas!$F$17,0)</f>
        <v>0</v>
      </c>
      <c r="K1090" s="18">
        <f t="shared" si="3"/>
        <v>8.966675646</v>
      </c>
    </row>
    <row r="1091" ht="15.0" customHeight="1">
      <c r="A1091" s="35" t="s">
        <v>129</v>
      </c>
      <c r="B1091" s="45">
        <v>45672.375</v>
      </c>
      <c r="C1091" s="35" t="s">
        <v>141</v>
      </c>
      <c r="D1091" s="46">
        <f>SUM(Cargas!$F$4839:$F$4845)</f>
        <v>6.737233373</v>
      </c>
      <c r="E1091" s="47">
        <f>Geracao!F1384+Geracao!F1385</f>
        <v>26.38563682</v>
      </c>
      <c r="F1091" s="46">
        <f t="shared" si="1"/>
        <v>-19.64840345</v>
      </c>
      <c r="G1091" s="48">
        <f>Tarifa!$B$11</f>
        <v>0.6813</v>
      </c>
      <c r="H1091" s="49">
        <f t="shared" si="2"/>
        <v>0</v>
      </c>
      <c r="I1091" s="50" t="str">
        <f>Tarifa!$C$11</f>
        <v>Fora Ponta</v>
      </c>
      <c r="J1091" s="18">
        <f>IF(I1091="Ponta",Cadastro_Cargas!$F$17,0)</f>
        <v>0</v>
      </c>
      <c r="K1091" s="18">
        <f t="shared" si="3"/>
        <v>0</v>
      </c>
    </row>
    <row r="1092" ht="15.0" customHeight="1">
      <c r="A1092" s="35" t="s">
        <v>129</v>
      </c>
      <c r="B1092" s="45">
        <v>45672.4166666667</v>
      </c>
      <c r="C1092" s="35" t="s">
        <v>142</v>
      </c>
      <c r="D1092" s="46">
        <f>SUM(Cargas!$F$4853:$F$4859)</f>
        <v>6.666313373</v>
      </c>
      <c r="E1092" s="47">
        <f>Geracao!F1388+Geracao!F1389</f>
        <v>30.66164727</v>
      </c>
      <c r="F1092" s="46">
        <f t="shared" si="1"/>
        <v>-23.9953339</v>
      </c>
      <c r="G1092" s="48">
        <f>Tarifa!$B$12</f>
        <v>0.6813</v>
      </c>
      <c r="H1092" s="49">
        <f t="shared" si="2"/>
        <v>0</v>
      </c>
      <c r="I1092" s="50" t="str">
        <f>Tarifa!$C$12</f>
        <v>Fora Ponta</v>
      </c>
      <c r="J1092" s="18">
        <f>IF(I1092="Ponta",Cadastro_Cargas!$F$17,0)</f>
        <v>0</v>
      </c>
      <c r="K1092" s="18">
        <f t="shared" si="3"/>
        <v>0</v>
      </c>
    </row>
    <row r="1093" ht="15.0" customHeight="1">
      <c r="A1093" s="35" t="s">
        <v>129</v>
      </c>
      <c r="B1093" s="45">
        <v>45672.4583333333</v>
      </c>
      <c r="C1093" s="35" t="s">
        <v>143</v>
      </c>
      <c r="D1093" s="46">
        <f>SUM(Cargas!$F$4867:$F$4873)</f>
        <v>6.582513373</v>
      </c>
      <c r="E1093" s="47">
        <f>Geracao!F1392+Geracao!F1393</f>
        <v>32.67905864</v>
      </c>
      <c r="F1093" s="46">
        <f t="shared" si="1"/>
        <v>-26.09654526</v>
      </c>
      <c r="G1093" s="48">
        <f>Tarifa!$B$13</f>
        <v>0.6813</v>
      </c>
      <c r="H1093" s="49">
        <f t="shared" si="2"/>
        <v>0</v>
      </c>
      <c r="I1093" s="50" t="str">
        <f>Tarifa!$C$13</f>
        <v>Fora Ponta</v>
      </c>
      <c r="J1093" s="18">
        <f>IF(I1093="Ponta",Cadastro_Cargas!$F$17,0)</f>
        <v>0</v>
      </c>
      <c r="K1093" s="18">
        <f t="shared" si="3"/>
        <v>0</v>
      </c>
    </row>
    <row r="1094" ht="15.0" customHeight="1">
      <c r="A1094" s="35" t="s">
        <v>129</v>
      </c>
      <c r="B1094" s="45">
        <v>45672.5</v>
      </c>
      <c r="C1094" s="35" t="s">
        <v>144</v>
      </c>
      <c r="D1094" s="46">
        <f>SUM(Cargas!$F$4881:$F$4887)</f>
        <v>6.701882615</v>
      </c>
      <c r="E1094" s="47">
        <f>Geracao!F1396+Geracao!F1397</f>
        <v>34.88280818</v>
      </c>
      <c r="F1094" s="46">
        <f t="shared" si="1"/>
        <v>-28.18092557</v>
      </c>
      <c r="G1094" s="48">
        <f>Tarifa!$B$14</f>
        <v>0.6813</v>
      </c>
      <c r="H1094" s="49">
        <f t="shared" si="2"/>
        <v>0</v>
      </c>
      <c r="I1094" s="50" t="str">
        <f>Tarifa!$C$14</f>
        <v>Fora Ponta</v>
      </c>
      <c r="J1094" s="18">
        <f>IF(I1094="Ponta",Cadastro_Cargas!$F$17,0)</f>
        <v>0</v>
      </c>
      <c r="K1094" s="18">
        <f t="shared" si="3"/>
        <v>0</v>
      </c>
    </row>
    <row r="1095" ht="15.0" customHeight="1">
      <c r="A1095" s="35" t="s">
        <v>129</v>
      </c>
      <c r="B1095" s="45">
        <v>45672.5416666667</v>
      </c>
      <c r="C1095" s="35" t="s">
        <v>145</v>
      </c>
      <c r="D1095" s="46">
        <f>SUM(Cargas!$F$4895:$F$4901)</f>
        <v>6.780013373</v>
      </c>
      <c r="E1095" s="47">
        <f>Geracao!F1400+Geracao!F1401</f>
        <v>32.02011273</v>
      </c>
      <c r="F1095" s="46">
        <f t="shared" si="1"/>
        <v>-25.24009935</v>
      </c>
      <c r="G1095" s="48">
        <f>Tarifa!$B$15</f>
        <v>0.6813</v>
      </c>
      <c r="H1095" s="49">
        <f t="shared" si="2"/>
        <v>0</v>
      </c>
      <c r="I1095" s="50" t="str">
        <f>Tarifa!$C$15</f>
        <v>Fora Ponta</v>
      </c>
      <c r="J1095" s="18">
        <f>IF(I1095="Ponta",Cadastro_Cargas!$F$17,0)</f>
        <v>0</v>
      </c>
      <c r="K1095" s="18">
        <f t="shared" si="3"/>
        <v>0</v>
      </c>
    </row>
    <row r="1096" ht="15.0" customHeight="1">
      <c r="A1096" s="35" t="s">
        <v>129</v>
      </c>
      <c r="B1096" s="45">
        <v>45672.5833333333</v>
      </c>
      <c r="C1096" s="35" t="s">
        <v>146</v>
      </c>
      <c r="D1096" s="46">
        <f>SUM(Cargas!$F$4909:$F$4915)</f>
        <v>23.36676337</v>
      </c>
      <c r="E1096" s="47">
        <f>Geracao!F1404+Geracao!F1405</f>
        <v>20.45211818</v>
      </c>
      <c r="F1096" s="46">
        <f t="shared" si="1"/>
        <v>2.914645191</v>
      </c>
      <c r="G1096" s="48">
        <f>Tarifa!$B$16</f>
        <v>0.6813</v>
      </c>
      <c r="H1096" s="49">
        <f t="shared" si="2"/>
        <v>1.985747769</v>
      </c>
      <c r="I1096" s="50" t="str">
        <f>Tarifa!$C$16</f>
        <v>Fora Ponta</v>
      </c>
      <c r="J1096" s="18">
        <f>IF(I1096="Ponta",Cadastro_Cargas!$F$17,0)</f>
        <v>0</v>
      </c>
      <c r="K1096" s="18">
        <f t="shared" si="3"/>
        <v>2.914645191</v>
      </c>
    </row>
    <row r="1097" ht="15.0" customHeight="1">
      <c r="A1097" s="35" t="s">
        <v>129</v>
      </c>
      <c r="B1097" s="45">
        <v>45672.625</v>
      </c>
      <c r="C1097" s="35" t="s">
        <v>147</v>
      </c>
      <c r="D1097" s="46">
        <f>SUM(Cargas!$F$4923:$F$4929)</f>
        <v>22.42811441</v>
      </c>
      <c r="E1097" s="47">
        <f>Geracao!F1408+Geracao!F1409</f>
        <v>25.99267364</v>
      </c>
      <c r="F1097" s="46">
        <f t="shared" si="1"/>
        <v>-3.564559223</v>
      </c>
      <c r="G1097" s="48">
        <f>Tarifa!$B$17</f>
        <v>0.6813</v>
      </c>
      <c r="H1097" s="49">
        <f t="shared" si="2"/>
        <v>0</v>
      </c>
      <c r="I1097" s="50" t="str">
        <f>Tarifa!$C$17</f>
        <v>Fora Ponta</v>
      </c>
      <c r="J1097" s="18">
        <f>IF(I1097="Ponta",Cadastro_Cargas!$F$17,0)</f>
        <v>0</v>
      </c>
      <c r="K1097" s="18">
        <f t="shared" si="3"/>
        <v>0</v>
      </c>
    </row>
    <row r="1098" ht="15.0" customHeight="1">
      <c r="A1098" s="35" t="s">
        <v>129</v>
      </c>
      <c r="B1098" s="45">
        <v>45672.6666666667</v>
      </c>
      <c r="C1098" s="35" t="s">
        <v>148</v>
      </c>
      <c r="D1098" s="46">
        <f>SUM(Cargas!$F$4937:$F$4943)</f>
        <v>6.535048262</v>
      </c>
      <c r="E1098" s="47">
        <f>Geracao!F1412+Geracao!F1413</f>
        <v>20.79774545</v>
      </c>
      <c r="F1098" s="46">
        <f t="shared" si="1"/>
        <v>-14.26269719</v>
      </c>
      <c r="G1098" s="48">
        <f>Tarifa!$B$18</f>
        <v>0.6813</v>
      </c>
      <c r="H1098" s="49">
        <f t="shared" si="2"/>
        <v>0</v>
      </c>
      <c r="I1098" s="50" t="str">
        <f>Tarifa!$C$18</f>
        <v>Fora Ponta</v>
      </c>
      <c r="J1098" s="18">
        <f>IF(I1098="Ponta",Cadastro_Cargas!$F$17,0)</f>
        <v>0</v>
      </c>
      <c r="K1098" s="18">
        <f t="shared" si="3"/>
        <v>0</v>
      </c>
    </row>
    <row r="1099" ht="15.0" customHeight="1">
      <c r="A1099" s="35" t="s">
        <v>129</v>
      </c>
      <c r="B1099" s="45">
        <v>45672.7083333333</v>
      </c>
      <c r="C1099" s="35" t="s">
        <v>149</v>
      </c>
      <c r="D1099" s="46">
        <f>SUM(Cargas!$F$4951:$F$4957)</f>
        <v>4.198513373</v>
      </c>
      <c r="E1099" s="47">
        <f>Geracao!F1416+Geracao!F1417</f>
        <v>17.95158</v>
      </c>
      <c r="F1099" s="46">
        <f t="shared" si="1"/>
        <v>-13.75306663</v>
      </c>
      <c r="G1099" s="48">
        <f>Tarifa!$B$19</f>
        <v>0.6813</v>
      </c>
      <c r="H1099" s="49">
        <f t="shared" si="2"/>
        <v>0</v>
      </c>
      <c r="I1099" s="50" t="str">
        <f>Tarifa!$C$19</f>
        <v>Fora Ponta</v>
      </c>
      <c r="J1099" s="18">
        <f>IF(I1099="Ponta",Cadastro_Cargas!$F$17,0)</f>
        <v>0</v>
      </c>
      <c r="K1099" s="18">
        <f t="shared" si="3"/>
        <v>0</v>
      </c>
    </row>
    <row r="1100" ht="15.0" customHeight="1">
      <c r="A1100" s="51" t="s">
        <v>129</v>
      </c>
      <c r="B1100" s="52">
        <v>45672.75</v>
      </c>
      <c r="C1100" s="51" t="s">
        <v>150</v>
      </c>
      <c r="D1100" s="53">
        <f>SUM(Cargas!$F$4965:$F$4971)</f>
        <v>4.534513373</v>
      </c>
      <c r="E1100" s="54">
        <f>Geracao!F1420+Geracao!F1421</f>
        <v>7.568485909</v>
      </c>
      <c r="F1100" s="53">
        <f t="shared" si="1"/>
        <v>-3.033972536</v>
      </c>
      <c r="G1100" s="55">
        <f>Tarifa!$B$20</f>
        <v>1.1039</v>
      </c>
      <c r="H1100" s="56">
        <f t="shared" si="2"/>
        <v>0</v>
      </c>
      <c r="I1100" s="57" t="str">
        <f>Tarifa!$C$20</f>
        <v>Ponta</v>
      </c>
      <c r="J1100" s="58">
        <f>IF(I1100="Ponta",Cadastro_Cargas!$F$17,0)</f>
        <v>3.5</v>
      </c>
      <c r="K1100" s="18">
        <f t="shared" si="3"/>
        <v>0</v>
      </c>
    </row>
    <row r="1101" ht="15.0" customHeight="1">
      <c r="A1101" s="51" t="s">
        <v>129</v>
      </c>
      <c r="B1101" s="52">
        <v>45672.7916666667</v>
      </c>
      <c r="C1101" s="51" t="s">
        <v>152</v>
      </c>
      <c r="D1101" s="53">
        <f>SUM(Cargas!$F$4979:$F$4985)</f>
        <v>4.512513373</v>
      </c>
      <c r="E1101" s="54">
        <f>Geracao!F1424+Geracao!F1425</f>
        <v>1.91748</v>
      </c>
      <c r="F1101" s="53">
        <f t="shared" si="1"/>
        <v>2.595033373</v>
      </c>
      <c r="G1101" s="55">
        <f>Tarifa!$B$21</f>
        <v>1.1039</v>
      </c>
      <c r="H1101" s="56">
        <f t="shared" si="2"/>
        <v>0</v>
      </c>
      <c r="I1101" s="57" t="str">
        <f>Tarifa!$C$21</f>
        <v>Ponta</v>
      </c>
      <c r="J1101" s="58">
        <f>IF(I1101="Ponta",Cadastro_Cargas!$F$17,0)</f>
        <v>3.5</v>
      </c>
      <c r="K1101" s="18">
        <f t="shared" si="3"/>
        <v>0</v>
      </c>
    </row>
    <row r="1102" ht="15.0" customHeight="1">
      <c r="A1102" s="51" t="s">
        <v>129</v>
      </c>
      <c r="B1102" s="52">
        <v>45672.8333333333</v>
      </c>
      <c r="C1102" s="51" t="s">
        <v>153</v>
      </c>
      <c r="D1102" s="53">
        <f>SUM(Cargas!$F$4993:$F$4999)</f>
        <v>26.91831456</v>
      </c>
      <c r="E1102" s="54">
        <f>Geracao!F1428+Geracao!F1429</f>
        <v>3.082845</v>
      </c>
      <c r="F1102" s="53">
        <f t="shared" si="1"/>
        <v>23.83546956</v>
      </c>
      <c r="G1102" s="55">
        <f>Tarifa!$B$22</f>
        <v>1.1039</v>
      </c>
      <c r="H1102" s="56">
        <f t="shared" si="2"/>
        <v>22.44832485</v>
      </c>
      <c r="I1102" s="57" t="str">
        <f>Tarifa!$C$22</f>
        <v>Ponta</v>
      </c>
      <c r="J1102" s="58">
        <f>IF(I1102="Ponta",Cadastro_Cargas!$F$17,0)</f>
        <v>3.5</v>
      </c>
      <c r="K1102" s="18">
        <f t="shared" si="3"/>
        <v>20.33546956</v>
      </c>
    </row>
    <row r="1103" ht="15.0" customHeight="1">
      <c r="A1103" s="35" t="s">
        <v>129</v>
      </c>
      <c r="B1103" s="45">
        <v>45672.875</v>
      </c>
      <c r="C1103" s="35" t="s">
        <v>154</v>
      </c>
      <c r="D1103" s="46">
        <f>SUM(Cargas!$F$5007:$F$5013)</f>
        <v>26.70573337</v>
      </c>
      <c r="E1103" s="47">
        <f>Geracao!F1432+Geracao!F1433</f>
        <v>2.56215</v>
      </c>
      <c r="F1103" s="46">
        <f t="shared" si="1"/>
        <v>24.14358337</v>
      </c>
      <c r="G1103" s="48">
        <f>Tarifa!$B$23</f>
        <v>0.6813</v>
      </c>
      <c r="H1103" s="49">
        <f t="shared" si="2"/>
        <v>16.44902335</v>
      </c>
      <c r="I1103" s="50" t="str">
        <f>Tarifa!$C$23</f>
        <v>Fora Ponta</v>
      </c>
      <c r="J1103" s="18">
        <f>IF(I1103="Ponta",Cadastro_Cargas!$F$17,0)</f>
        <v>0</v>
      </c>
      <c r="K1103" s="18">
        <f t="shared" si="3"/>
        <v>24.14358337</v>
      </c>
    </row>
    <row r="1104" ht="15.0" customHeight="1">
      <c r="A1104" s="35" t="s">
        <v>129</v>
      </c>
      <c r="B1104" s="45">
        <v>45672.9166666667</v>
      </c>
      <c r="C1104" s="35" t="s">
        <v>155</v>
      </c>
      <c r="D1104" s="46">
        <f>SUM(Cargas!$F$5021:$F$5027)</f>
        <v>11.67692178</v>
      </c>
      <c r="E1104" s="47">
        <f>Geracao!F1436+Geracao!F1437</f>
        <v>3.28947</v>
      </c>
      <c r="F1104" s="46">
        <f t="shared" si="1"/>
        <v>8.387451783</v>
      </c>
      <c r="G1104" s="48">
        <f>Tarifa!$B$24</f>
        <v>0.6813</v>
      </c>
      <c r="H1104" s="49">
        <f t="shared" si="2"/>
        <v>5.7143709</v>
      </c>
      <c r="I1104" s="50" t="str">
        <f>Tarifa!$C$24</f>
        <v>Fora Ponta</v>
      </c>
      <c r="J1104" s="18">
        <f>IF(I1104="Ponta",Cadastro_Cargas!$F$17,0)</f>
        <v>0</v>
      </c>
      <c r="K1104" s="18">
        <f t="shared" si="3"/>
        <v>8.387451783</v>
      </c>
    </row>
    <row r="1105" ht="15.0" customHeight="1">
      <c r="A1105" s="35" t="s">
        <v>129</v>
      </c>
      <c r="B1105" s="45">
        <v>45672.9583333333</v>
      </c>
      <c r="C1105" s="35" t="s">
        <v>156</v>
      </c>
      <c r="D1105" s="46">
        <f>SUM(Cargas!$F$5035:$F$5041)</f>
        <v>11.97785337</v>
      </c>
      <c r="E1105" s="47">
        <f>Geracao!F1440+Geracao!F1441</f>
        <v>2.62827</v>
      </c>
      <c r="F1105" s="46">
        <f t="shared" si="1"/>
        <v>9.349583373</v>
      </c>
      <c r="G1105" s="48">
        <f>Tarifa!$B$25</f>
        <v>0.6813</v>
      </c>
      <c r="H1105" s="49">
        <f t="shared" si="2"/>
        <v>6.369871152</v>
      </c>
      <c r="I1105" s="50" t="str">
        <f>Tarifa!$C$25</f>
        <v>Fora Ponta</v>
      </c>
      <c r="J1105" s="18">
        <f>IF(I1105="Ponta",Cadastro_Cargas!$F$17,0)</f>
        <v>0</v>
      </c>
      <c r="K1105" s="18">
        <f t="shared" si="3"/>
        <v>9.349583373</v>
      </c>
    </row>
    <row r="1106" ht="15.0" customHeight="1">
      <c r="A1106" s="35" t="s">
        <v>129</v>
      </c>
      <c r="B1106" s="45">
        <v>45673.0</v>
      </c>
      <c r="C1106" s="35" t="s">
        <v>131</v>
      </c>
      <c r="D1106" s="46">
        <f>SUM(Cargas!$F$5049:$F$5055)</f>
        <v>29.36813257</v>
      </c>
      <c r="E1106" s="47">
        <f>Geracao!F1444+Geracao!F1445</f>
        <v>3.58701</v>
      </c>
      <c r="F1106" s="46">
        <f t="shared" si="1"/>
        <v>25.78112257</v>
      </c>
      <c r="G1106" s="48">
        <f>Tarifa!$B$2</f>
        <v>0.6813</v>
      </c>
      <c r="H1106" s="49">
        <f t="shared" si="2"/>
        <v>17.56467881</v>
      </c>
      <c r="I1106" s="50" t="str">
        <f>Tarifa!$C$2</f>
        <v>Fora Ponta</v>
      </c>
      <c r="J1106" s="18">
        <f>IF(I1106="Ponta",Cadastro_Cargas!$F$17,0)</f>
        <v>0</v>
      </c>
      <c r="K1106" s="18">
        <f t="shared" si="3"/>
        <v>25.78112257</v>
      </c>
    </row>
    <row r="1107" ht="15.0" customHeight="1">
      <c r="A1107" s="35" t="s">
        <v>129</v>
      </c>
      <c r="B1107" s="45">
        <v>45673.0416666667</v>
      </c>
      <c r="C1107" s="35" t="s">
        <v>133</v>
      </c>
      <c r="D1107" s="46">
        <f>SUM(Cargas!$F$5063:$F$5069)</f>
        <v>28.58657337</v>
      </c>
      <c r="E1107" s="47">
        <f>Geracao!F1448+Geracao!F1449</f>
        <v>2.56215</v>
      </c>
      <c r="F1107" s="46">
        <f t="shared" si="1"/>
        <v>26.02442337</v>
      </c>
      <c r="G1107" s="48">
        <f>Tarifa!$B$3</f>
        <v>0.6813</v>
      </c>
      <c r="H1107" s="49">
        <f t="shared" si="2"/>
        <v>17.73043964</v>
      </c>
      <c r="I1107" s="50" t="str">
        <f>Tarifa!$C$3</f>
        <v>Fora Ponta</v>
      </c>
      <c r="J1107" s="18">
        <f>IF(I1107="Ponta",Cadastro_Cargas!$F$17,0)</f>
        <v>0</v>
      </c>
      <c r="K1107" s="18">
        <f t="shared" si="3"/>
        <v>26.02442337</v>
      </c>
    </row>
    <row r="1108" ht="15.0" customHeight="1">
      <c r="A1108" s="35" t="s">
        <v>129</v>
      </c>
      <c r="B1108" s="45">
        <v>45673.0833333333</v>
      </c>
      <c r="C1108" s="35" t="s">
        <v>134</v>
      </c>
      <c r="D1108" s="46">
        <f>SUM(Cargas!$F$5077:$F$5083)</f>
        <v>11.48963967</v>
      </c>
      <c r="E1108" s="47">
        <f>Geracao!F1452+Geracao!F1453</f>
        <v>2.49603</v>
      </c>
      <c r="F1108" s="46">
        <f t="shared" si="1"/>
        <v>8.993609673</v>
      </c>
      <c r="G1108" s="48">
        <f>Tarifa!$B$4</f>
        <v>0.6813</v>
      </c>
      <c r="H1108" s="49">
        <f t="shared" si="2"/>
        <v>6.12734627</v>
      </c>
      <c r="I1108" s="50" t="str">
        <f>Tarifa!$C$4</f>
        <v>Fora Ponta</v>
      </c>
      <c r="J1108" s="18">
        <f>IF(I1108="Ponta",Cadastro_Cargas!$F$17,0)</f>
        <v>0</v>
      </c>
      <c r="K1108" s="18">
        <f t="shared" si="3"/>
        <v>8.993609673</v>
      </c>
    </row>
    <row r="1109" ht="15.0" customHeight="1">
      <c r="A1109" s="35" t="s">
        <v>129</v>
      </c>
      <c r="B1109" s="45">
        <v>45673.125</v>
      </c>
      <c r="C1109" s="35" t="s">
        <v>135</v>
      </c>
      <c r="D1109" s="46">
        <f>SUM(Cargas!$F$5091:$F$5097)</f>
        <v>12.31215801</v>
      </c>
      <c r="E1109" s="47">
        <f>Geracao!F1456+Geracao!F1457</f>
        <v>3.132435</v>
      </c>
      <c r="F1109" s="46">
        <f t="shared" si="1"/>
        <v>9.179723009</v>
      </c>
      <c r="G1109" s="48">
        <f>Tarifa!$B$5</f>
        <v>0.6813</v>
      </c>
      <c r="H1109" s="49">
        <f t="shared" si="2"/>
        <v>6.254145286</v>
      </c>
      <c r="I1109" s="50" t="str">
        <f>Tarifa!$C$5</f>
        <v>Fora Ponta</v>
      </c>
      <c r="J1109" s="18">
        <f>IF(I1109="Ponta",Cadastro_Cargas!$F$17,0)</f>
        <v>0</v>
      </c>
      <c r="K1109" s="18">
        <f t="shared" si="3"/>
        <v>9.179723009</v>
      </c>
    </row>
    <row r="1110" ht="15.0" customHeight="1">
      <c r="A1110" s="35" t="s">
        <v>129</v>
      </c>
      <c r="B1110" s="45">
        <v>45673.1666666667</v>
      </c>
      <c r="C1110" s="35" t="s">
        <v>136</v>
      </c>
      <c r="D1110" s="46">
        <f>SUM(Cargas!$F$5105:$F$5111)</f>
        <v>12.1422438</v>
      </c>
      <c r="E1110" s="47">
        <f>Geracao!F1460+Geracao!F1461</f>
        <v>2.69439</v>
      </c>
      <c r="F1110" s="46">
        <f t="shared" si="1"/>
        <v>9.447853804</v>
      </c>
      <c r="G1110" s="48">
        <f>Tarifa!$B$6</f>
        <v>0.6813</v>
      </c>
      <c r="H1110" s="49">
        <f t="shared" si="2"/>
        <v>6.436822797</v>
      </c>
      <c r="I1110" s="50" t="str">
        <f>Tarifa!$C$6</f>
        <v>Fora Ponta</v>
      </c>
      <c r="J1110" s="18">
        <f>IF(I1110="Ponta",Cadastro_Cargas!$F$17,0)</f>
        <v>0</v>
      </c>
      <c r="K1110" s="18">
        <f t="shared" si="3"/>
        <v>9.447853804</v>
      </c>
    </row>
    <row r="1111" ht="15.0" customHeight="1">
      <c r="A1111" s="35" t="s">
        <v>129</v>
      </c>
      <c r="B1111" s="45">
        <v>45673.2083333333</v>
      </c>
      <c r="C1111" s="35" t="s">
        <v>137</v>
      </c>
      <c r="D1111" s="46">
        <f>SUM(Cargas!$F$5119:$F$5125)</f>
        <v>4.303545111</v>
      </c>
      <c r="E1111" s="47">
        <f>Geracao!F1464+Geracao!F1465</f>
        <v>2.603475</v>
      </c>
      <c r="F1111" s="46">
        <f t="shared" si="1"/>
        <v>1.700070111</v>
      </c>
      <c r="G1111" s="48">
        <f>Tarifa!$B$7</f>
        <v>0.6813</v>
      </c>
      <c r="H1111" s="49">
        <f t="shared" si="2"/>
        <v>1.158257767</v>
      </c>
      <c r="I1111" s="50" t="str">
        <f>Tarifa!$C$7</f>
        <v>Fora Ponta</v>
      </c>
      <c r="J1111" s="18">
        <f>IF(I1111="Ponta",Cadastro_Cargas!$F$17,0)</f>
        <v>0</v>
      </c>
      <c r="K1111" s="18">
        <f t="shared" si="3"/>
        <v>1.700070111</v>
      </c>
    </row>
    <row r="1112" ht="15.0" customHeight="1">
      <c r="A1112" s="35" t="s">
        <v>129</v>
      </c>
      <c r="B1112" s="45">
        <v>45673.25</v>
      </c>
      <c r="C1112" s="35" t="s">
        <v>138</v>
      </c>
      <c r="D1112" s="46">
        <f>SUM(Cargas!$F$5133:$F$5139)</f>
        <v>4.287313373</v>
      </c>
      <c r="E1112" s="47">
        <f>Geracao!F1468+Geracao!F1469</f>
        <v>10.65884455</v>
      </c>
      <c r="F1112" s="46">
        <f t="shared" si="1"/>
        <v>-6.371531172</v>
      </c>
      <c r="G1112" s="48">
        <f>Tarifa!$B$8</f>
        <v>0.6813</v>
      </c>
      <c r="H1112" s="49">
        <f t="shared" si="2"/>
        <v>0</v>
      </c>
      <c r="I1112" s="50" t="str">
        <f>Tarifa!$C$8</f>
        <v>Fora Ponta</v>
      </c>
      <c r="J1112" s="18">
        <f>IF(I1112="Ponta",Cadastro_Cargas!$F$17,0)</f>
        <v>0</v>
      </c>
      <c r="K1112" s="18">
        <f t="shared" si="3"/>
        <v>0</v>
      </c>
    </row>
    <row r="1113" ht="15.0" customHeight="1">
      <c r="A1113" s="35" t="s">
        <v>129</v>
      </c>
      <c r="B1113" s="45">
        <v>45673.2916666667</v>
      </c>
      <c r="C1113" s="35" t="s">
        <v>139</v>
      </c>
      <c r="D1113" s="46">
        <f>SUM(Cargas!$F$5147:$F$5153)</f>
        <v>21.65486895</v>
      </c>
      <c r="E1113" s="47">
        <f>Geracao!F1472+Geracao!F1473</f>
        <v>16.23696818</v>
      </c>
      <c r="F1113" s="46">
        <f t="shared" si="1"/>
        <v>5.417900763</v>
      </c>
      <c r="G1113" s="48">
        <f>Tarifa!$B$9</f>
        <v>0.6813</v>
      </c>
      <c r="H1113" s="49">
        <f t="shared" si="2"/>
        <v>3.69121579</v>
      </c>
      <c r="I1113" s="50" t="str">
        <f>Tarifa!$C$9</f>
        <v>Fora Ponta</v>
      </c>
      <c r="J1113" s="18">
        <f>IF(I1113="Ponta",Cadastro_Cargas!$F$17,0)</f>
        <v>0</v>
      </c>
      <c r="K1113" s="18">
        <f t="shared" si="3"/>
        <v>5.417900763</v>
      </c>
    </row>
    <row r="1114" ht="15.0" customHeight="1">
      <c r="A1114" s="35" t="s">
        <v>129</v>
      </c>
      <c r="B1114" s="45">
        <v>45673.3333333333</v>
      </c>
      <c r="C1114" s="35" t="s">
        <v>140</v>
      </c>
      <c r="D1114" s="46">
        <f>SUM(Cargas!$F$5161:$F$5167)</f>
        <v>21.98382155</v>
      </c>
      <c r="E1114" s="47">
        <f>Geracao!F1476+Geracao!F1477</f>
        <v>14.50883182</v>
      </c>
      <c r="F1114" s="46">
        <f t="shared" si="1"/>
        <v>7.474989727</v>
      </c>
      <c r="G1114" s="48">
        <f>Tarifa!$B$10</f>
        <v>0.6813</v>
      </c>
      <c r="H1114" s="49">
        <f t="shared" si="2"/>
        <v>5.092710501</v>
      </c>
      <c r="I1114" s="50" t="str">
        <f>Tarifa!$C$10</f>
        <v>Fora Ponta</v>
      </c>
      <c r="J1114" s="18">
        <f>IF(I1114="Ponta",Cadastro_Cargas!$F$17,0)</f>
        <v>0</v>
      </c>
      <c r="K1114" s="18">
        <f t="shared" si="3"/>
        <v>7.474989727</v>
      </c>
    </row>
    <row r="1115" ht="15.0" customHeight="1">
      <c r="A1115" s="35" t="s">
        <v>129</v>
      </c>
      <c r="B1115" s="45">
        <v>45673.375</v>
      </c>
      <c r="C1115" s="35" t="s">
        <v>141</v>
      </c>
      <c r="D1115" s="46">
        <f>SUM(Cargas!$F$5175:$F$5181)</f>
        <v>6.512922972</v>
      </c>
      <c r="E1115" s="47">
        <f>Geracao!F1480+Geracao!F1481</f>
        <v>18.94262864</v>
      </c>
      <c r="F1115" s="46">
        <f t="shared" si="1"/>
        <v>-12.42970566</v>
      </c>
      <c r="G1115" s="48">
        <f>Tarifa!$B$11</f>
        <v>0.6813</v>
      </c>
      <c r="H1115" s="49">
        <f t="shared" si="2"/>
        <v>0</v>
      </c>
      <c r="I1115" s="50" t="str">
        <f>Tarifa!$C$11</f>
        <v>Fora Ponta</v>
      </c>
      <c r="J1115" s="18">
        <f>IF(I1115="Ponta",Cadastro_Cargas!$F$17,0)</f>
        <v>0</v>
      </c>
      <c r="K1115" s="18">
        <f t="shared" si="3"/>
        <v>0</v>
      </c>
    </row>
    <row r="1116" ht="15.0" customHeight="1">
      <c r="A1116" s="35" t="s">
        <v>129</v>
      </c>
      <c r="B1116" s="45">
        <v>45673.4166666667</v>
      </c>
      <c r="C1116" s="35" t="s">
        <v>142</v>
      </c>
      <c r="D1116" s="46">
        <f>SUM(Cargas!$F$5189:$F$5195)</f>
        <v>6.377773373</v>
      </c>
      <c r="E1116" s="47">
        <f>Geracao!F1484+Geracao!F1485</f>
        <v>14.70568909</v>
      </c>
      <c r="F1116" s="46">
        <f t="shared" si="1"/>
        <v>-8.327915718</v>
      </c>
      <c r="G1116" s="48">
        <f>Tarifa!$B$12</f>
        <v>0.6813</v>
      </c>
      <c r="H1116" s="49">
        <f t="shared" si="2"/>
        <v>0</v>
      </c>
      <c r="I1116" s="50" t="str">
        <f>Tarifa!$C$12</f>
        <v>Fora Ponta</v>
      </c>
      <c r="J1116" s="18">
        <f>IF(I1116="Ponta",Cadastro_Cargas!$F$17,0)</f>
        <v>0</v>
      </c>
      <c r="K1116" s="18">
        <f t="shared" si="3"/>
        <v>0</v>
      </c>
    </row>
    <row r="1117" ht="15.0" customHeight="1">
      <c r="A1117" s="35" t="s">
        <v>129</v>
      </c>
      <c r="B1117" s="45">
        <v>45673.4583333333</v>
      </c>
      <c r="C1117" s="35" t="s">
        <v>143</v>
      </c>
      <c r="D1117" s="46">
        <f>SUM(Cargas!$F$5203:$F$5209)</f>
        <v>6.543400446</v>
      </c>
      <c r="E1117" s="47">
        <f>Geracao!F1488+Geracao!F1489</f>
        <v>19.56626045</v>
      </c>
      <c r="F1117" s="46">
        <f t="shared" si="1"/>
        <v>-13.02286001</v>
      </c>
      <c r="G1117" s="48">
        <f>Tarifa!$B$13</f>
        <v>0.6813</v>
      </c>
      <c r="H1117" s="49">
        <f t="shared" si="2"/>
        <v>0</v>
      </c>
      <c r="I1117" s="50" t="str">
        <f>Tarifa!$C$13</f>
        <v>Fora Ponta</v>
      </c>
      <c r="J1117" s="18">
        <f>IF(I1117="Ponta",Cadastro_Cargas!$F$17,0)</f>
        <v>0</v>
      </c>
      <c r="K1117" s="18">
        <f t="shared" si="3"/>
        <v>0</v>
      </c>
    </row>
    <row r="1118" ht="15.0" customHeight="1">
      <c r="A1118" s="35" t="s">
        <v>129</v>
      </c>
      <c r="B1118" s="45">
        <v>45673.5</v>
      </c>
      <c r="C1118" s="35" t="s">
        <v>144</v>
      </c>
      <c r="D1118" s="46">
        <f>SUM(Cargas!$F$5217:$F$5223)</f>
        <v>6.510088782</v>
      </c>
      <c r="E1118" s="47">
        <f>Geracao!F1492+Geracao!F1493</f>
        <v>33.70391864</v>
      </c>
      <c r="F1118" s="46">
        <f t="shared" si="1"/>
        <v>-27.19382985</v>
      </c>
      <c r="G1118" s="48">
        <f>Tarifa!$B$14</f>
        <v>0.6813</v>
      </c>
      <c r="H1118" s="49">
        <f t="shared" si="2"/>
        <v>0</v>
      </c>
      <c r="I1118" s="50" t="str">
        <f>Tarifa!$C$14</f>
        <v>Fora Ponta</v>
      </c>
      <c r="J1118" s="18">
        <f>IF(I1118="Ponta",Cadastro_Cargas!$F$17,0)</f>
        <v>0</v>
      </c>
      <c r="K1118" s="18">
        <f t="shared" si="3"/>
        <v>0</v>
      </c>
    </row>
    <row r="1119" ht="15.0" customHeight="1">
      <c r="A1119" s="35" t="s">
        <v>129</v>
      </c>
      <c r="B1119" s="45">
        <v>45673.5416666667</v>
      </c>
      <c r="C1119" s="35" t="s">
        <v>145</v>
      </c>
      <c r="D1119" s="46">
        <f>SUM(Cargas!$F$5231:$F$5237)</f>
        <v>6.465157504</v>
      </c>
      <c r="E1119" s="47">
        <f>Geracao!F1496+Geracao!F1497</f>
        <v>32.36574</v>
      </c>
      <c r="F1119" s="46">
        <f t="shared" si="1"/>
        <v>-25.9005825</v>
      </c>
      <c r="G1119" s="48">
        <f>Tarifa!$B$15</f>
        <v>0.6813</v>
      </c>
      <c r="H1119" s="49">
        <f t="shared" si="2"/>
        <v>0</v>
      </c>
      <c r="I1119" s="50" t="str">
        <f>Tarifa!$C$15</f>
        <v>Fora Ponta</v>
      </c>
      <c r="J1119" s="18">
        <f>IF(I1119="Ponta",Cadastro_Cargas!$F$17,0)</f>
        <v>0</v>
      </c>
      <c r="K1119" s="18">
        <f t="shared" si="3"/>
        <v>0</v>
      </c>
    </row>
    <row r="1120" ht="15.0" customHeight="1">
      <c r="A1120" s="35" t="s">
        <v>129</v>
      </c>
      <c r="B1120" s="45">
        <v>45673.5833333333</v>
      </c>
      <c r="C1120" s="35" t="s">
        <v>146</v>
      </c>
      <c r="D1120" s="46">
        <f>SUM(Cargas!$F$5245:$F$5251)</f>
        <v>24.39801337</v>
      </c>
      <c r="E1120" s="47">
        <f>Geracao!F1500+Geracao!F1501</f>
        <v>32.90521909</v>
      </c>
      <c r="F1120" s="46">
        <f t="shared" si="1"/>
        <v>-8.507205718</v>
      </c>
      <c r="G1120" s="48">
        <f>Tarifa!$B$16</f>
        <v>0.6813</v>
      </c>
      <c r="H1120" s="49">
        <f t="shared" si="2"/>
        <v>0</v>
      </c>
      <c r="I1120" s="50" t="str">
        <f>Tarifa!$C$16</f>
        <v>Fora Ponta</v>
      </c>
      <c r="J1120" s="18">
        <f>IF(I1120="Ponta",Cadastro_Cargas!$F$17,0)</f>
        <v>0</v>
      </c>
      <c r="K1120" s="18">
        <f t="shared" si="3"/>
        <v>0</v>
      </c>
    </row>
    <row r="1121" ht="15.0" customHeight="1">
      <c r="A1121" s="35" t="s">
        <v>129</v>
      </c>
      <c r="B1121" s="45">
        <v>45673.625</v>
      </c>
      <c r="C1121" s="35" t="s">
        <v>147</v>
      </c>
      <c r="D1121" s="46">
        <f>SUM(Cargas!$F$5259:$F$5265)</f>
        <v>24.39201337</v>
      </c>
      <c r="E1121" s="47">
        <f>Geracao!F1504+Geracao!F1505</f>
        <v>15.57050864</v>
      </c>
      <c r="F1121" s="46">
        <f t="shared" si="1"/>
        <v>8.821504737</v>
      </c>
      <c r="G1121" s="48">
        <f>Tarifa!$B$17</f>
        <v>0.6813</v>
      </c>
      <c r="H1121" s="49">
        <f t="shared" si="2"/>
        <v>6.010091177</v>
      </c>
      <c r="I1121" s="50" t="str">
        <f>Tarifa!$C$17</f>
        <v>Fora Ponta</v>
      </c>
      <c r="J1121" s="18">
        <f>IF(I1121="Ponta",Cadastro_Cargas!$F$17,0)</f>
        <v>0</v>
      </c>
      <c r="K1121" s="18">
        <f t="shared" si="3"/>
        <v>8.821504737</v>
      </c>
    </row>
    <row r="1122" ht="15.0" customHeight="1">
      <c r="A1122" s="35" t="s">
        <v>129</v>
      </c>
      <c r="B1122" s="45">
        <v>45673.6666666667</v>
      </c>
      <c r="C1122" s="35" t="s">
        <v>148</v>
      </c>
      <c r="D1122" s="46">
        <f>SUM(Cargas!$F$5273:$F$5279)</f>
        <v>6.658253373</v>
      </c>
      <c r="E1122" s="47">
        <f>Geracao!F1508+Geracao!F1509</f>
        <v>21.55962818</v>
      </c>
      <c r="F1122" s="46">
        <f t="shared" si="1"/>
        <v>-14.90137481</v>
      </c>
      <c r="G1122" s="48">
        <f>Tarifa!$B$18</f>
        <v>0.6813</v>
      </c>
      <c r="H1122" s="49">
        <f t="shared" si="2"/>
        <v>0</v>
      </c>
      <c r="I1122" s="50" t="str">
        <f>Tarifa!$C$18</f>
        <v>Fora Ponta</v>
      </c>
      <c r="J1122" s="18">
        <f>IF(I1122="Ponta",Cadastro_Cargas!$F$17,0)</f>
        <v>0</v>
      </c>
      <c r="K1122" s="18">
        <f t="shared" si="3"/>
        <v>0</v>
      </c>
    </row>
    <row r="1123" ht="15.0" customHeight="1">
      <c r="A1123" s="35" t="s">
        <v>129</v>
      </c>
      <c r="B1123" s="45">
        <v>45673.7083333333</v>
      </c>
      <c r="C1123" s="35" t="s">
        <v>149</v>
      </c>
      <c r="D1123" s="46">
        <f>SUM(Cargas!$F$5287:$F$5293)</f>
        <v>4.198513373</v>
      </c>
      <c r="E1123" s="47">
        <f>Geracao!F1512+Geracao!F1513</f>
        <v>15.07460864</v>
      </c>
      <c r="F1123" s="46">
        <f t="shared" si="1"/>
        <v>-10.87609526</v>
      </c>
      <c r="G1123" s="48">
        <f>Tarifa!$B$19</f>
        <v>0.6813</v>
      </c>
      <c r="H1123" s="49">
        <f t="shared" si="2"/>
        <v>0</v>
      </c>
      <c r="I1123" s="50" t="str">
        <f>Tarifa!$C$19</f>
        <v>Fora Ponta</v>
      </c>
      <c r="J1123" s="18">
        <f>IF(I1123="Ponta",Cadastro_Cargas!$F$17,0)</f>
        <v>0</v>
      </c>
      <c r="K1123" s="18">
        <f t="shared" si="3"/>
        <v>0</v>
      </c>
    </row>
    <row r="1124" ht="15.0" customHeight="1">
      <c r="A1124" s="51" t="s">
        <v>129</v>
      </c>
      <c r="B1124" s="52">
        <v>45673.75</v>
      </c>
      <c r="C1124" s="51" t="s">
        <v>150</v>
      </c>
      <c r="D1124" s="53">
        <f>SUM(Cargas!$F$5301:$F$5307)</f>
        <v>4.474745171</v>
      </c>
      <c r="E1124" s="54">
        <f>Geracao!F1516+Geracao!F1517</f>
        <v>2.074515</v>
      </c>
      <c r="F1124" s="53">
        <f t="shared" si="1"/>
        <v>2.400230171</v>
      </c>
      <c r="G1124" s="55">
        <f>Tarifa!$B$20</f>
        <v>1.1039</v>
      </c>
      <c r="H1124" s="56">
        <f t="shared" si="2"/>
        <v>0</v>
      </c>
      <c r="I1124" s="57" t="str">
        <f>Tarifa!$C$20</f>
        <v>Ponta</v>
      </c>
      <c r="J1124" s="58">
        <f>IF(I1124="Ponta",Cadastro_Cargas!$F$17,0)</f>
        <v>3.5</v>
      </c>
      <c r="K1124" s="18">
        <f t="shared" si="3"/>
        <v>0</v>
      </c>
    </row>
    <row r="1125" ht="15.0" customHeight="1">
      <c r="A1125" s="51" t="s">
        <v>129</v>
      </c>
      <c r="B1125" s="52">
        <v>45673.7916666667</v>
      </c>
      <c r="C1125" s="51" t="s">
        <v>152</v>
      </c>
      <c r="D1125" s="53">
        <f>SUM(Cargas!$F$5315:$F$5321)</f>
        <v>4.233006687</v>
      </c>
      <c r="E1125" s="54">
        <f>Geracao!F1520+Geracao!F1521</f>
        <v>2.223285</v>
      </c>
      <c r="F1125" s="53">
        <f t="shared" si="1"/>
        <v>2.009721687</v>
      </c>
      <c r="G1125" s="55">
        <f>Tarifa!$B$21</f>
        <v>1.1039</v>
      </c>
      <c r="H1125" s="56">
        <f t="shared" si="2"/>
        <v>0</v>
      </c>
      <c r="I1125" s="57" t="str">
        <f>Tarifa!$C$21</f>
        <v>Ponta</v>
      </c>
      <c r="J1125" s="58">
        <f>IF(I1125="Ponta",Cadastro_Cargas!$F$17,0)</f>
        <v>3.5</v>
      </c>
      <c r="K1125" s="18">
        <f t="shared" si="3"/>
        <v>0</v>
      </c>
    </row>
    <row r="1126" ht="15.0" customHeight="1">
      <c r="A1126" s="51" t="s">
        <v>129</v>
      </c>
      <c r="B1126" s="52">
        <v>45673.8333333333</v>
      </c>
      <c r="C1126" s="51" t="s">
        <v>153</v>
      </c>
      <c r="D1126" s="53">
        <f>SUM(Cargas!$F$5329:$F$5335)</f>
        <v>29.44641337</v>
      </c>
      <c r="E1126" s="54">
        <f>Geracao!F1524+Geracao!F1525</f>
        <v>2.04972</v>
      </c>
      <c r="F1126" s="53">
        <f t="shared" si="1"/>
        <v>27.39669337</v>
      </c>
      <c r="G1126" s="55">
        <f>Tarifa!$B$22</f>
        <v>1.1039</v>
      </c>
      <c r="H1126" s="56">
        <f t="shared" si="2"/>
        <v>26.37955981</v>
      </c>
      <c r="I1126" s="57" t="str">
        <f>Tarifa!$C$22</f>
        <v>Ponta</v>
      </c>
      <c r="J1126" s="58">
        <f>IF(I1126="Ponta",Cadastro_Cargas!$F$17,0)</f>
        <v>3.5</v>
      </c>
      <c r="K1126" s="18">
        <f t="shared" si="3"/>
        <v>23.89669337</v>
      </c>
    </row>
    <row r="1127" ht="15.0" customHeight="1">
      <c r="A1127" s="35" t="s">
        <v>129</v>
      </c>
      <c r="B1127" s="45">
        <v>45673.875</v>
      </c>
      <c r="C1127" s="35" t="s">
        <v>154</v>
      </c>
      <c r="D1127" s="46">
        <f>SUM(Cargas!$F$5343:$F$5349)</f>
        <v>27.41408544</v>
      </c>
      <c r="E1127" s="47">
        <f>Geracao!F1528+Geracao!F1529</f>
        <v>4.21515</v>
      </c>
      <c r="F1127" s="46">
        <f t="shared" si="1"/>
        <v>23.19893544</v>
      </c>
      <c r="G1127" s="48">
        <f>Tarifa!$B$23</f>
        <v>0.6813</v>
      </c>
      <c r="H1127" s="49">
        <f t="shared" si="2"/>
        <v>15.80543471</v>
      </c>
      <c r="I1127" s="50" t="str">
        <f>Tarifa!$C$23</f>
        <v>Fora Ponta</v>
      </c>
      <c r="J1127" s="18">
        <f>IF(I1127="Ponta",Cadastro_Cargas!$F$17,0)</f>
        <v>0</v>
      </c>
      <c r="K1127" s="18">
        <f t="shared" si="3"/>
        <v>23.19893544</v>
      </c>
    </row>
    <row r="1128" ht="15.0" customHeight="1">
      <c r="A1128" s="35" t="s">
        <v>129</v>
      </c>
      <c r="B1128" s="45">
        <v>45673.9166666667</v>
      </c>
      <c r="C1128" s="35" t="s">
        <v>155</v>
      </c>
      <c r="D1128" s="46">
        <f>SUM(Cargas!$F$5357:$F$5363)</f>
        <v>11.77504788</v>
      </c>
      <c r="E1128" s="47">
        <f>Geracao!F1532+Geracao!F1533</f>
        <v>3.76884</v>
      </c>
      <c r="F1128" s="46">
        <f t="shared" si="1"/>
        <v>8.006207875</v>
      </c>
      <c r="G1128" s="48">
        <f>Tarifa!$B$24</f>
        <v>0.6813</v>
      </c>
      <c r="H1128" s="49">
        <f t="shared" si="2"/>
        <v>5.454629425</v>
      </c>
      <c r="I1128" s="50" t="str">
        <f>Tarifa!$C$24</f>
        <v>Fora Ponta</v>
      </c>
      <c r="J1128" s="18">
        <f>IF(I1128="Ponta",Cadastro_Cargas!$F$17,0)</f>
        <v>0</v>
      </c>
      <c r="K1128" s="18">
        <f t="shared" si="3"/>
        <v>8.006207875</v>
      </c>
    </row>
    <row r="1129" ht="15.0" customHeight="1">
      <c r="A1129" s="35" t="s">
        <v>129</v>
      </c>
      <c r="B1129" s="45">
        <v>45673.9583333333</v>
      </c>
      <c r="C1129" s="35" t="s">
        <v>156</v>
      </c>
      <c r="D1129" s="46">
        <f>SUM(Cargas!$F$5371:$F$5377)</f>
        <v>11.14129337</v>
      </c>
      <c r="E1129" s="47">
        <f>Geracao!F1536+Geracao!F1537</f>
        <v>2.77704</v>
      </c>
      <c r="F1129" s="46">
        <f t="shared" si="1"/>
        <v>8.364253373</v>
      </c>
      <c r="G1129" s="48">
        <f>Tarifa!$B$25</f>
        <v>0.6813</v>
      </c>
      <c r="H1129" s="49">
        <f t="shared" si="2"/>
        <v>5.698565823</v>
      </c>
      <c r="I1129" s="50" t="str">
        <f>Tarifa!$C$25</f>
        <v>Fora Ponta</v>
      </c>
      <c r="J1129" s="18">
        <f>IF(I1129="Ponta",Cadastro_Cargas!$F$17,0)</f>
        <v>0</v>
      </c>
      <c r="K1129" s="18">
        <f t="shared" si="3"/>
        <v>8.364253373</v>
      </c>
    </row>
    <row r="1130" ht="15.0" customHeight="1">
      <c r="A1130" s="35" t="s">
        <v>129</v>
      </c>
      <c r="B1130" s="45">
        <v>45674.0</v>
      </c>
      <c r="C1130" s="35" t="s">
        <v>131</v>
      </c>
      <c r="D1130" s="46">
        <f>SUM(Cargas!$F$5385:$F$5391)</f>
        <v>29.58830137</v>
      </c>
      <c r="E1130" s="47">
        <f>Geracao!F1540+Geracao!F1541</f>
        <v>2.636535</v>
      </c>
      <c r="F1130" s="46">
        <f t="shared" si="1"/>
        <v>26.95176637</v>
      </c>
      <c r="G1130" s="48">
        <f>Tarifa!$B$2</f>
        <v>0.6813</v>
      </c>
      <c r="H1130" s="49">
        <f t="shared" si="2"/>
        <v>18.36223843</v>
      </c>
      <c r="I1130" s="50" t="str">
        <f>Tarifa!$C$2</f>
        <v>Fora Ponta</v>
      </c>
      <c r="J1130" s="18">
        <f>IF(I1130="Ponta",Cadastro_Cargas!$F$17,0)</f>
        <v>0</v>
      </c>
      <c r="K1130" s="18">
        <f t="shared" si="3"/>
        <v>26.95176637</v>
      </c>
    </row>
    <row r="1131" ht="15.0" customHeight="1">
      <c r="A1131" s="35" t="s">
        <v>129</v>
      </c>
      <c r="B1131" s="45">
        <v>45674.0416666667</v>
      </c>
      <c r="C1131" s="35" t="s">
        <v>133</v>
      </c>
      <c r="D1131" s="46">
        <f>SUM(Cargas!$F$5399:$F$5405)</f>
        <v>27.9909063</v>
      </c>
      <c r="E1131" s="47">
        <f>Geracao!F1544+Geracao!F1545</f>
        <v>3.463035</v>
      </c>
      <c r="F1131" s="46">
        <f t="shared" si="1"/>
        <v>24.5278713</v>
      </c>
      <c r="G1131" s="48">
        <f>Tarifa!$B$3</f>
        <v>0.6813</v>
      </c>
      <c r="H1131" s="49">
        <f t="shared" si="2"/>
        <v>16.71083872</v>
      </c>
      <c r="I1131" s="50" t="str">
        <f>Tarifa!$C$3</f>
        <v>Fora Ponta</v>
      </c>
      <c r="J1131" s="18">
        <f>IF(I1131="Ponta",Cadastro_Cargas!$F$17,0)</f>
        <v>0</v>
      </c>
      <c r="K1131" s="18">
        <f t="shared" si="3"/>
        <v>24.5278713</v>
      </c>
    </row>
    <row r="1132" ht="15.0" customHeight="1">
      <c r="A1132" s="35" t="s">
        <v>129</v>
      </c>
      <c r="B1132" s="45">
        <v>45674.0833333333</v>
      </c>
      <c r="C1132" s="35" t="s">
        <v>134</v>
      </c>
      <c r="D1132" s="46">
        <f>SUM(Cargas!$F$5413:$F$5419)</f>
        <v>11.94493373</v>
      </c>
      <c r="E1132" s="47">
        <f>Geracao!F1548+Geracao!F1549</f>
        <v>3.32253</v>
      </c>
      <c r="F1132" s="46">
        <f t="shared" si="1"/>
        <v>8.62240373</v>
      </c>
      <c r="G1132" s="48">
        <f>Tarifa!$B$4</f>
        <v>0.6813</v>
      </c>
      <c r="H1132" s="49">
        <f t="shared" si="2"/>
        <v>5.874443661</v>
      </c>
      <c r="I1132" s="50" t="str">
        <f>Tarifa!$C$4</f>
        <v>Fora Ponta</v>
      </c>
      <c r="J1132" s="18">
        <f>IF(I1132="Ponta",Cadastro_Cargas!$F$17,0)</f>
        <v>0</v>
      </c>
      <c r="K1132" s="18">
        <f t="shared" si="3"/>
        <v>8.62240373</v>
      </c>
    </row>
    <row r="1133" ht="15.0" customHeight="1">
      <c r="A1133" s="35" t="s">
        <v>129</v>
      </c>
      <c r="B1133" s="45">
        <v>45674.125</v>
      </c>
      <c r="C1133" s="35" t="s">
        <v>135</v>
      </c>
      <c r="D1133" s="46">
        <f>SUM(Cargas!$F$5427:$F$5433)</f>
        <v>12.04681337</v>
      </c>
      <c r="E1133" s="47">
        <f>Geracao!F1552+Geracao!F1553</f>
        <v>3.909345</v>
      </c>
      <c r="F1133" s="46">
        <f t="shared" si="1"/>
        <v>8.137468373</v>
      </c>
      <c r="G1133" s="48">
        <f>Tarifa!$B$5</f>
        <v>0.6813</v>
      </c>
      <c r="H1133" s="49">
        <f t="shared" si="2"/>
        <v>5.544057203</v>
      </c>
      <c r="I1133" s="50" t="str">
        <f>Tarifa!$C$5</f>
        <v>Fora Ponta</v>
      </c>
      <c r="J1133" s="18">
        <f>IF(I1133="Ponta",Cadastro_Cargas!$F$17,0)</f>
        <v>0</v>
      </c>
      <c r="K1133" s="18">
        <f t="shared" si="3"/>
        <v>8.137468373</v>
      </c>
    </row>
    <row r="1134" ht="15.0" customHeight="1">
      <c r="A1134" s="35" t="s">
        <v>129</v>
      </c>
      <c r="B1134" s="45">
        <v>45674.1666666667</v>
      </c>
      <c r="C1134" s="35" t="s">
        <v>136</v>
      </c>
      <c r="D1134" s="46">
        <f>SUM(Cargas!$F$5441:$F$5447)</f>
        <v>12.32275337</v>
      </c>
      <c r="E1134" s="47">
        <f>Geracao!F1556+Geracao!F1557</f>
        <v>3.248145</v>
      </c>
      <c r="F1134" s="46">
        <f t="shared" si="1"/>
        <v>9.074608373</v>
      </c>
      <c r="G1134" s="48">
        <f>Tarifa!$B$6</f>
        <v>0.6813</v>
      </c>
      <c r="H1134" s="49">
        <f t="shared" si="2"/>
        <v>6.182530685</v>
      </c>
      <c r="I1134" s="50" t="str">
        <f>Tarifa!$C$6</f>
        <v>Fora Ponta</v>
      </c>
      <c r="J1134" s="18">
        <f>IF(I1134="Ponta",Cadastro_Cargas!$F$17,0)</f>
        <v>0</v>
      </c>
      <c r="K1134" s="18">
        <f t="shared" si="3"/>
        <v>9.074608373</v>
      </c>
    </row>
    <row r="1135" ht="15.0" customHeight="1">
      <c r="A1135" s="35" t="s">
        <v>129</v>
      </c>
      <c r="B1135" s="45">
        <v>45674.2083333333</v>
      </c>
      <c r="C1135" s="35" t="s">
        <v>137</v>
      </c>
      <c r="D1135" s="46">
        <f>SUM(Cargas!$F$5455:$F$5461)</f>
        <v>4.439593373</v>
      </c>
      <c r="E1135" s="47">
        <f>Geracao!F1560+Geracao!F1561</f>
        <v>2.61174</v>
      </c>
      <c r="F1135" s="46">
        <f t="shared" si="1"/>
        <v>1.827853373</v>
      </c>
      <c r="G1135" s="48">
        <f>Tarifa!$B$7</f>
        <v>0.6813</v>
      </c>
      <c r="H1135" s="49">
        <f t="shared" si="2"/>
        <v>1.245316503</v>
      </c>
      <c r="I1135" s="50" t="str">
        <f>Tarifa!$C$7</f>
        <v>Fora Ponta</v>
      </c>
      <c r="J1135" s="18">
        <f>IF(I1135="Ponta",Cadastro_Cargas!$F$17,0)</f>
        <v>0</v>
      </c>
      <c r="K1135" s="18">
        <f t="shared" si="3"/>
        <v>1.827853373</v>
      </c>
    </row>
    <row r="1136" ht="15.0" customHeight="1">
      <c r="A1136" s="35" t="s">
        <v>129</v>
      </c>
      <c r="B1136" s="45">
        <v>45674.25</v>
      </c>
      <c r="C1136" s="35" t="s">
        <v>138</v>
      </c>
      <c r="D1136" s="46">
        <f>SUM(Cargas!$F$5469:$F$5475)</f>
        <v>4.269356166</v>
      </c>
      <c r="E1136" s="47">
        <f>Geracao!F1564+Geracao!F1565</f>
        <v>9.162128182</v>
      </c>
      <c r="F1136" s="46">
        <f t="shared" si="1"/>
        <v>-4.892772015</v>
      </c>
      <c r="G1136" s="48">
        <f>Tarifa!$B$8</f>
        <v>0.6813</v>
      </c>
      <c r="H1136" s="49">
        <f t="shared" si="2"/>
        <v>0</v>
      </c>
      <c r="I1136" s="50" t="str">
        <f>Tarifa!$C$8</f>
        <v>Fora Ponta</v>
      </c>
      <c r="J1136" s="18">
        <f>IF(I1136="Ponta",Cadastro_Cargas!$F$17,0)</f>
        <v>0</v>
      </c>
      <c r="K1136" s="18">
        <f t="shared" si="3"/>
        <v>0</v>
      </c>
    </row>
    <row r="1137" ht="15.0" customHeight="1">
      <c r="A1137" s="35" t="s">
        <v>129</v>
      </c>
      <c r="B1137" s="45">
        <v>45674.2916666667</v>
      </c>
      <c r="C1137" s="35" t="s">
        <v>139</v>
      </c>
      <c r="D1137" s="46">
        <f>SUM(Cargas!$F$5483:$F$5489)</f>
        <v>21.79851337</v>
      </c>
      <c r="E1137" s="47">
        <f>Geracao!F1568+Geracao!F1569</f>
        <v>9.513015</v>
      </c>
      <c r="F1137" s="46">
        <f t="shared" si="1"/>
        <v>12.28549837</v>
      </c>
      <c r="G1137" s="48">
        <f>Tarifa!$B$9</f>
        <v>0.6813</v>
      </c>
      <c r="H1137" s="49">
        <f t="shared" si="2"/>
        <v>8.370110042</v>
      </c>
      <c r="I1137" s="50" t="str">
        <f>Tarifa!$C$9</f>
        <v>Fora Ponta</v>
      </c>
      <c r="J1137" s="18">
        <f>IF(I1137="Ponta",Cadastro_Cargas!$F$17,0)</f>
        <v>0</v>
      </c>
      <c r="K1137" s="18">
        <f t="shared" si="3"/>
        <v>12.28549837</v>
      </c>
    </row>
    <row r="1138" ht="15.0" customHeight="1">
      <c r="A1138" s="35" t="s">
        <v>129</v>
      </c>
      <c r="B1138" s="45">
        <v>45674.3333333333</v>
      </c>
      <c r="C1138" s="35" t="s">
        <v>140</v>
      </c>
      <c r="D1138" s="46">
        <f>SUM(Cargas!$F$5497:$F$5503)</f>
        <v>20.60416337</v>
      </c>
      <c r="E1138" s="47">
        <f>Geracao!F1572+Geracao!F1573</f>
        <v>21.63626727</v>
      </c>
      <c r="F1138" s="46">
        <f t="shared" si="1"/>
        <v>-1.0321039</v>
      </c>
      <c r="G1138" s="48">
        <f>Tarifa!$B$10</f>
        <v>0.6813</v>
      </c>
      <c r="H1138" s="49">
        <f t="shared" si="2"/>
        <v>0</v>
      </c>
      <c r="I1138" s="50" t="str">
        <f>Tarifa!$C$10</f>
        <v>Fora Ponta</v>
      </c>
      <c r="J1138" s="18">
        <f>IF(I1138="Ponta",Cadastro_Cargas!$F$17,0)</f>
        <v>0</v>
      </c>
      <c r="K1138" s="18">
        <f t="shared" si="3"/>
        <v>0</v>
      </c>
    </row>
    <row r="1139" ht="15.0" customHeight="1">
      <c r="A1139" s="35" t="s">
        <v>129</v>
      </c>
      <c r="B1139" s="45">
        <v>45674.375</v>
      </c>
      <c r="C1139" s="35" t="s">
        <v>141</v>
      </c>
      <c r="D1139" s="46">
        <f>SUM(Cargas!$F$5511:$F$5517)</f>
        <v>6.741173373</v>
      </c>
      <c r="E1139" s="47">
        <f>Geracao!F1576+Geracao!F1577</f>
        <v>14.37884591</v>
      </c>
      <c r="F1139" s="46">
        <f t="shared" si="1"/>
        <v>-7.637672536</v>
      </c>
      <c r="G1139" s="48">
        <f>Tarifa!$B$11</f>
        <v>0.6813</v>
      </c>
      <c r="H1139" s="49">
        <f t="shared" si="2"/>
        <v>0</v>
      </c>
      <c r="I1139" s="50" t="str">
        <f>Tarifa!$C$11</f>
        <v>Fora Ponta</v>
      </c>
      <c r="J1139" s="18">
        <f>IF(I1139="Ponta",Cadastro_Cargas!$F$17,0)</f>
        <v>0</v>
      </c>
      <c r="K1139" s="18">
        <f t="shared" si="3"/>
        <v>0</v>
      </c>
    </row>
    <row r="1140" ht="15.0" customHeight="1">
      <c r="A1140" s="35" t="s">
        <v>129</v>
      </c>
      <c r="B1140" s="45">
        <v>45674.4166666667</v>
      </c>
      <c r="C1140" s="35" t="s">
        <v>142</v>
      </c>
      <c r="D1140" s="46">
        <f>SUM(Cargas!$F$5525:$F$5531)</f>
        <v>6.572588321</v>
      </c>
      <c r="E1140" s="47">
        <f>Geracao!F1580+Geracao!F1581</f>
        <v>12.61239</v>
      </c>
      <c r="F1140" s="46">
        <f t="shared" si="1"/>
        <v>-6.039801679</v>
      </c>
      <c r="G1140" s="48">
        <f>Tarifa!$B$12</f>
        <v>0.6813</v>
      </c>
      <c r="H1140" s="49">
        <f t="shared" si="2"/>
        <v>0</v>
      </c>
      <c r="I1140" s="50" t="str">
        <f>Tarifa!$C$12</f>
        <v>Fora Ponta</v>
      </c>
      <c r="J1140" s="18">
        <f>IF(I1140="Ponta",Cadastro_Cargas!$F$17,0)</f>
        <v>0</v>
      </c>
      <c r="K1140" s="18">
        <f t="shared" si="3"/>
        <v>0</v>
      </c>
    </row>
    <row r="1141" ht="15.0" customHeight="1">
      <c r="A1141" s="35" t="s">
        <v>129</v>
      </c>
      <c r="B1141" s="45">
        <v>45674.4583333333</v>
      </c>
      <c r="C1141" s="35" t="s">
        <v>143</v>
      </c>
      <c r="D1141" s="46">
        <f>SUM(Cargas!$F$5539:$F$5545)</f>
        <v>6.54322107</v>
      </c>
      <c r="E1141" s="47">
        <f>Geracao!F1584+Geracao!F1585</f>
        <v>15.98150455</v>
      </c>
      <c r="F1141" s="46">
        <f t="shared" si="1"/>
        <v>-9.438283476</v>
      </c>
      <c r="G1141" s="48">
        <f>Tarifa!$B$13</f>
        <v>0.6813</v>
      </c>
      <c r="H1141" s="49">
        <f t="shared" si="2"/>
        <v>0</v>
      </c>
      <c r="I1141" s="50" t="str">
        <f>Tarifa!$C$13</f>
        <v>Fora Ponta</v>
      </c>
      <c r="J1141" s="18">
        <f>IF(I1141="Ponta",Cadastro_Cargas!$F$17,0)</f>
        <v>0</v>
      </c>
      <c r="K1141" s="18">
        <f t="shared" si="3"/>
        <v>0</v>
      </c>
    </row>
    <row r="1142" ht="15.0" customHeight="1">
      <c r="A1142" s="35" t="s">
        <v>129</v>
      </c>
      <c r="B1142" s="45">
        <v>45674.5</v>
      </c>
      <c r="C1142" s="35" t="s">
        <v>144</v>
      </c>
      <c r="D1142" s="46">
        <f>SUM(Cargas!$F$5553:$F$5559)</f>
        <v>6.806013373</v>
      </c>
      <c r="E1142" s="47">
        <f>Geracao!F1588+Geracao!F1589</f>
        <v>34.13745545</v>
      </c>
      <c r="F1142" s="46">
        <f t="shared" si="1"/>
        <v>-27.33144208</v>
      </c>
      <c r="G1142" s="48">
        <f>Tarifa!$B$14</f>
        <v>0.6813</v>
      </c>
      <c r="H1142" s="49">
        <f t="shared" si="2"/>
        <v>0</v>
      </c>
      <c r="I1142" s="50" t="str">
        <f>Tarifa!$C$14</f>
        <v>Fora Ponta</v>
      </c>
      <c r="J1142" s="18">
        <f>IF(I1142="Ponta",Cadastro_Cargas!$F$17,0)</f>
        <v>0</v>
      </c>
      <c r="K1142" s="18">
        <f t="shared" si="3"/>
        <v>0</v>
      </c>
    </row>
    <row r="1143" ht="15.0" customHeight="1">
      <c r="A1143" s="35" t="s">
        <v>129</v>
      </c>
      <c r="B1143" s="45">
        <v>45674.5416666667</v>
      </c>
      <c r="C1143" s="35" t="s">
        <v>145</v>
      </c>
      <c r="D1143" s="46">
        <f>SUM(Cargas!$F$5567:$F$5573)</f>
        <v>6.686263373</v>
      </c>
      <c r="E1143" s="47">
        <f>Geracao!F1592+Geracao!F1593</f>
        <v>10.33200136</v>
      </c>
      <c r="F1143" s="46">
        <f t="shared" si="1"/>
        <v>-3.645737991</v>
      </c>
      <c r="G1143" s="48">
        <f>Tarifa!$B$15</f>
        <v>0.6813</v>
      </c>
      <c r="H1143" s="49">
        <f t="shared" si="2"/>
        <v>0</v>
      </c>
      <c r="I1143" s="50" t="str">
        <f>Tarifa!$C$15</f>
        <v>Fora Ponta</v>
      </c>
      <c r="J1143" s="18">
        <f>IF(I1143="Ponta",Cadastro_Cargas!$F$17,0)</f>
        <v>0</v>
      </c>
      <c r="K1143" s="18">
        <f t="shared" si="3"/>
        <v>0</v>
      </c>
    </row>
    <row r="1144" ht="15.0" customHeight="1">
      <c r="A1144" s="35" t="s">
        <v>129</v>
      </c>
      <c r="B1144" s="45">
        <v>45674.5833333333</v>
      </c>
      <c r="C1144" s="35" t="s">
        <v>146</v>
      </c>
      <c r="D1144" s="46">
        <f>SUM(Cargas!$F$5581:$F$5587)</f>
        <v>23.86851337</v>
      </c>
      <c r="E1144" s="47">
        <f>Geracao!F1596+Geracao!F1597</f>
        <v>15.80793955</v>
      </c>
      <c r="F1144" s="46">
        <f t="shared" si="1"/>
        <v>8.060573828</v>
      </c>
      <c r="G1144" s="48">
        <f>Tarifa!$B$16</f>
        <v>0.6813</v>
      </c>
      <c r="H1144" s="49">
        <f t="shared" si="2"/>
        <v>5.491668949</v>
      </c>
      <c r="I1144" s="50" t="str">
        <f>Tarifa!$C$16</f>
        <v>Fora Ponta</v>
      </c>
      <c r="J1144" s="18">
        <f>IF(I1144="Ponta",Cadastro_Cargas!$F$17,0)</f>
        <v>0</v>
      </c>
      <c r="K1144" s="18">
        <f t="shared" si="3"/>
        <v>8.060573828</v>
      </c>
    </row>
    <row r="1145" ht="15.0" customHeight="1">
      <c r="A1145" s="35" t="s">
        <v>129</v>
      </c>
      <c r="B1145" s="45">
        <v>45674.625</v>
      </c>
      <c r="C1145" s="35" t="s">
        <v>147</v>
      </c>
      <c r="D1145" s="46">
        <f>SUM(Cargas!$F$5595:$F$5601)</f>
        <v>23.95901337</v>
      </c>
      <c r="E1145" s="47">
        <f>Geracao!F1600+Geracao!F1601</f>
        <v>19.662435</v>
      </c>
      <c r="F1145" s="46">
        <f t="shared" si="1"/>
        <v>4.296578373</v>
      </c>
      <c r="G1145" s="48">
        <f>Tarifa!$B$17</f>
        <v>0.6813</v>
      </c>
      <c r="H1145" s="49">
        <f t="shared" si="2"/>
        <v>2.927258846</v>
      </c>
      <c r="I1145" s="50" t="str">
        <f>Tarifa!$C$17</f>
        <v>Fora Ponta</v>
      </c>
      <c r="J1145" s="18">
        <f>IF(I1145="Ponta",Cadastro_Cargas!$F$17,0)</f>
        <v>0</v>
      </c>
      <c r="K1145" s="18">
        <f t="shared" si="3"/>
        <v>4.296578373</v>
      </c>
    </row>
    <row r="1146" ht="15.0" customHeight="1">
      <c r="A1146" s="35" t="s">
        <v>129</v>
      </c>
      <c r="B1146" s="45">
        <v>45674.6666666667</v>
      </c>
      <c r="C1146" s="35" t="s">
        <v>148</v>
      </c>
      <c r="D1146" s="46">
        <f>SUM(Cargas!$F$5609:$F$5615)</f>
        <v>6.458773507</v>
      </c>
      <c r="E1146" s="47">
        <f>Geracao!F1604+Geracao!F1605</f>
        <v>21.44091273</v>
      </c>
      <c r="F1146" s="46">
        <f t="shared" si="1"/>
        <v>-14.98213922</v>
      </c>
      <c r="G1146" s="48">
        <f>Tarifa!$B$18</f>
        <v>0.6813</v>
      </c>
      <c r="H1146" s="49">
        <f t="shared" si="2"/>
        <v>0</v>
      </c>
      <c r="I1146" s="50" t="str">
        <f>Tarifa!$C$18</f>
        <v>Fora Ponta</v>
      </c>
      <c r="J1146" s="18">
        <f>IF(I1146="Ponta",Cadastro_Cargas!$F$17,0)</f>
        <v>0</v>
      </c>
      <c r="K1146" s="18">
        <f t="shared" si="3"/>
        <v>0</v>
      </c>
    </row>
    <row r="1147" ht="15.0" customHeight="1">
      <c r="A1147" s="35" t="s">
        <v>129</v>
      </c>
      <c r="B1147" s="45">
        <v>45674.7083333333</v>
      </c>
      <c r="C1147" s="35" t="s">
        <v>149</v>
      </c>
      <c r="D1147" s="46">
        <f>SUM(Cargas!$F$5623:$F$5629)</f>
        <v>4.0137526</v>
      </c>
      <c r="E1147" s="47">
        <f>Geracao!F1608+Geracao!F1609</f>
        <v>6.042466364</v>
      </c>
      <c r="F1147" s="46">
        <f t="shared" si="1"/>
        <v>-2.028713763</v>
      </c>
      <c r="G1147" s="48">
        <f>Tarifa!$B$19</f>
        <v>0.6813</v>
      </c>
      <c r="H1147" s="49">
        <f t="shared" si="2"/>
        <v>0</v>
      </c>
      <c r="I1147" s="50" t="str">
        <f>Tarifa!$C$19</f>
        <v>Fora Ponta</v>
      </c>
      <c r="J1147" s="18">
        <f>IF(I1147="Ponta",Cadastro_Cargas!$F$17,0)</f>
        <v>0</v>
      </c>
      <c r="K1147" s="18">
        <f t="shared" si="3"/>
        <v>0</v>
      </c>
    </row>
    <row r="1148" ht="15.0" customHeight="1">
      <c r="A1148" s="51" t="s">
        <v>129</v>
      </c>
      <c r="B1148" s="52">
        <v>45674.75</v>
      </c>
      <c r="C1148" s="51" t="s">
        <v>150</v>
      </c>
      <c r="D1148" s="53">
        <f>SUM(Cargas!$F$5637:$F$5643)</f>
        <v>4.522317236</v>
      </c>
      <c r="E1148" s="54">
        <f>Geracao!F1612+Geracao!F1613</f>
        <v>9.373261364</v>
      </c>
      <c r="F1148" s="53">
        <f t="shared" si="1"/>
        <v>-4.850944127</v>
      </c>
      <c r="G1148" s="55">
        <f>Tarifa!$B$20</f>
        <v>1.1039</v>
      </c>
      <c r="H1148" s="56">
        <f t="shared" si="2"/>
        <v>0</v>
      </c>
      <c r="I1148" s="57" t="str">
        <f>Tarifa!$C$20</f>
        <v>Ponta</v>
      </c>
      <c r="J1148" s="58">
        <f>IF(I1148="Ponta",Cadastro_Cargas!$F$17,0)</f>
        <v>3.5</v>
      </c>
      <c r="K1148" s="18">
        <f t="shared" si="3"/>
        <v>0</v>
      </c>
    </row>
    <row r="1149" ht="15.0" customHeight="1">
      <c r="A1149" s="51" t="s">
        <v>129</v>
      </c>
      <c r="B1149" s="52">
        <v>45674.7916666667</v>
      </c>
      <c r="C1149" s="51" t="s">
        <v>152</v>
      </c>
      <c r="D1149" s="53">
        <f>SUM(Cargas!$F$5651:$F$5657)</f>
        <v>4.534513373</v>
      </c>
      <c r="E1149" s="54">
        <f>Geracao!F1616+Geracao!F1617</f>
        <v>2.487765</v>
      </c>
      <c r="F1149" s="53">
        <f t="shared" si="1"/>
        <v>2.046748373</v>
      </c>
      <c r="G1149" s="55">
        <f>Tarifa!$B$21</f>
        <v>1.1039</v>
      </c>
      <c r="H1149" s="56">
        <f t="shared" si="2"/>
        <v>0</v>
      </c>
      <c r="I1149" s="57" t="str">
        <f>Tarifa!$C$21</f>
        <v>Ponta</v>
      </c>
      <c r="J1149" s="58">
        <f>IF(I1149="Ponta",Cadastro_Cargas!$F$17,0)</f>
        <v>3.5</v>
      </c>
      <c r="K1149" s="18">
        <f t="shared" si="3"/>
        <v>0</v>
      </c>
    </row>
    <row r="1150" ht="15.0" customHeight="1">
      <c r="A1150" s="51" t="s">
        <v>129</v>
      </c>
      <c r="B1150" s="52">
        <v>45674.8333333333</v>
      </c>
      <c r="C1150" s="51" t="s">
        <v>153</v>
      </c>
      <c r="D1150" s="53">
        <f>SUM(Cargas!$F$5665:$F$5671)</f>
        <v>29.98552829</v>
      </c>
      <c r="E1150" s="54">
        <f>Geracao!F1620+Geracao!F1621</f>
        <v>2.54562</v>
      </c>
      <c r="F1150" s="53">
        <f t="shared" si="1"/>
        <v>27.43990829</v>
      </c>
      <c r="G1150" s="55">
        <f>Tarifa!$B$22</f>
        <v>1.1039</v>
      </c>
      <c r="H1150" s="56">
        <f t="shared" si="2"/>
        <v>26.42726476</v>
      </c>
      <c r="I1150" s="57" t="str">
        <f>Tarifa!$C$22</f>
        <v>Ponta</v>
      </c>
      <c r="J1150" s="58">
        <f>IF(I1150="Ponta",Cadastro_Cargas!$F$17,0)</f>
        <v>3.5</v>
      </c>
      <c r="K1150" s="18">
        <f t="shared" si="3"/>
        <v>23.93990829</v>
      </c>
    </row>
    <row r="1151" ht="15.0" customHeight="1">
      <c r="A1151" s="35" t="s">
        <v>129</v>
      </c>
      <c r="B1151" s="45">
        <v>45674.875</v>
      </c>
      <c r="C1151" s="35" t="s">
        <v>154</v>
      </c>
      <c r="D1151" s="46">
        <f>SUM(Cargas!$F$5679:$F$5685)</f>
        <v>28.23600987</v>
      </c>
      <c r="E1151" s="47">
        <f>Geracao!F1624+Geracao!F1625</f>
        <v>3.264675</v>
      </c>
      <c r="F1151" s="46">
        <f t="shared" si="1"/>
        <v>24.97133487</v>
      </c>
      <c r="G1151" s="48">
        <f>Tarifa!$B$23</f>
        <v>0.6813</v>
      </c>
      <c r="H1151" s="49">
        <f t="shared" si="2"/>
        <v>17.01297044</v>
      </c>
      <c r="I1151" s="50" t="str">
        <f>Tarifa!$C$23</f>
        <v>Fora Ponta</v>
      </c>
      <c r="J1151" s="18">
        <f>IF(I1151="Ponta",Cadastro_Cargas!$F$17,0)</f>
        <v>0</v>
      </c>
      <c r="K1151" s="18">
        <f t="shared" si="3"/>
        <v>24.97133487</v>
      </c>
    </row>
    <row r="1152" ht="15.0" customHeight="1">
      <c r="A1152" s="35" t="s">
        <v>129</v>
      </c>
      <c r="B1152" s="45">
        <v>45674.9166666667</v>
      </c>
      <c r="C1152" s="35" t="s">
        <v>155</v>
      </c>
      <c r="D1152" s="46">
        <f>SUM(Cargas!$F$5693:$F$5699)</f>
        <v>12.35935337</v>
      </c>
      <c r="E1152" s="47">
        <f>Geracao!F1628+Geracao!F1629</f>
        <v>2.537355</v>
      </c>
      <c r="F1152" s="46">
        <f t="shared" si="1"/>
        <v>9.821998373</v>
      </c>
      <c r="G1152" s="48">
        <f>Tarifa!$B$24</f>
        <v>0.6813</v>
      </c>
      <c r="H1152" s="49">
        <f t="shared" si="2"/>
        <v>6.691727492</v>
      </c>
      <c r="I1152" s="50" t="str">
        <f>Tarifa!$C$24</f>
        <v>Fora Ponta</v>
      </c>
      <c r="J1152" s="18">
        <f>IF(I1152="Ponta",Cadastro_Cargas!$F$17,0)</f>
        <v>0</v>
      </c>
      <c r="K1152" s="18">
        <f t="shared" si="3"/>
        <v>9.821998373</v>
      </c>
    </row>
    <row r="1153" ht="15.0" customHeight="1">
      <c r="A1153" s="35" t="s">
        <v>129</v>
      </c>
      <c r="B1153" s="45">
        <v>45674.9583333333</v>
      </c>
      <c r="C1153" s="35" t="s">
        <v>156</v>
      </c>
      <c r="D1153" s="46">
        <f>SUM(Cargas!$F$5707:$F$5713)</f>
        <v>11.05177016</v>
      </c>
      <c r="E1153" s="47">
        <f>Geracao!F1632+Geracao!F1633</f>
        <v>3.58701</v>
      </c>
      <c r="F1153" s="46">
        <f t="shared" si="1"/>
        <v>7.464760163</v>
      </c>
      <c r="G1153" s="48">
        <f>Tarifa!$B$25</f>
        <v>0.6813</v>
      </c>
      <c r="H1153" s="49">
        <f t="shared" si="2"/>
        <v>5.085741099</v>
      </c>
      <c r="I1153" s="50" t="str">
        <f>Tarifa!$C$25</f>
        <v>Fora Ponta</v>
      </c>
      <c r="J1153" s="18">
        <f>IF(I1153="Ponta",Cadastro_Cargas!$F$17,0)</f>
        <v>0</v>
      </c>
      <c r="K1153" s="18">
        <f t="shared" si="3"/>
        <v>7.464760163</v>
      </c>
    </row>
    <row r="1154" ht="15.0" customHeight="1">
      <c r="A1154" s="35" t="s">
        <v>129</v>
      </c>
      <c r="B1154" s="45">
        <v>45675.0</v>
      </c>
      <c r="C1154" s="35" t="s">
        <v>131</v>
      </c>
      <c r="D1154" s="46">
        <f>SUM(Cargas!$F$5721:$F$5727)</f>
        <v>29.51274137</v>
      </c>
      <c r="E1154" s="47">
        <f>Geracao!F1636+Geracao!F1637</f>
        <v>3.07458</v>
      </c>
      <c r="F1154" s="46">
        <f t="shared" si="1"/>
        <v>26.43816137</v>
      </c>
      <c r="G1154" s="48">
        <f>Tarifa!$B$2</f>
        <v>0.6813</v>
      </c>
      <c r="H1154" s="49">
        <f t="shared" si="2"/>
        <v>18.01231934</v>
      </c>
      <c r="I1154" s="50" t="str">
        <f>Tarifa!$C$2</f>
        <v>Fora Ponta</v>
      </c>
      <c r="J1154" s="18">
        <f>IF(I1154="Ponta",Cadastro_Cargas!$F$17,0)</f>
        <v>0</v>
      </c>
      <c r="K1154" s="18">
        <f t="shared" si="3"/>
        <v>26.43816137</v>
      </c>
    </row>
    <row r="1155" ht="15.0" customHeight="1">
      <c r="A1155" s="35" t="s">
        <v>129</v>
      </c>
      <c r="B1155" s="45">
        <v>45675.0416666667</v>
      </c>
      <c r="C1155" s="35" t="s">
        <v>133</v>
      </c>
      <c r="D1155" s="46">
        <f>SUM(Cargas!$F$5735:$F$5741)</f>
        <v>29.60987337</v>
      </c>
      <c r="E1155" s="47">
        <f>Geracao!F1640+Geracao!F1641</f>
        <v>2.553885</v>
      </c>
      <c r="F1155" s="46">
        <f t="shared" si="1"/>
        <v>27.05598837</v>
      </c>
      <c r="G1155" s="48">
        <f>Tarifa!$B$3</f>
        <v>0.6813</v>
      </c>
      <c r="H1155" s="49">
        <f t="shared" si="2"/>
        <v>18.43324488</v>
      </c>
      <c r="I1155" s="50" t="str">
        <f>Tarifa!$C$3</f>
        <v>Fora Ponta</v>
      </c>
      <c r="J1155" s="18">
        <f>IF(I1155="Ponta",Cadastro_Cargas!$F$17,0)</f>
        <v>0</v>
      </c>
      <c r="K1155" s="18">
        <f t="shared" si="3"/>
        <v>27.05598837</v>
      </c>
    </row>
    <row r="1156" ht="15.0" customHeight="1">
      <c r="A1156" s="35" t="s">
        <v>129</v>
      </c>
      <c r="B1156" s="45">
        <v>45675.0833333333</v>
      </c>
      <c r="C1156" s="35" t="s">
        <v>134</v>
      </c>
      <c r="D1156" s="46">
        <f>SUM(Cargas!$F$5749:$F$5755)</f>
        <v>12.20612264</v>
      </c>
      <c r="E1156" s="47">
        <f>Geracao!F1644+Geracao!F1645</f>
        <v>3.52089</v>
      </c>
      <c r="F1156" s="46">
        <f t="shared" si="1"/>
        <v>8.685232645</v>
      </c>
      <c r="G1156" s="48">
        <f>Tarifa!$B$4</f>
        <v>0.6813</v>
      </c>
      <c r="H1156" s="49">
        <f t="shared" si="2"/>
        <v>5.917249001</v>
      </c>
      <c r="I1156" s="50" t="str">
        <f>Tarifa!$C$4</f>
        <v>Fora Ponta</v>
      </c>
      <c r="J1156" s="18">
        <f>IF(I1156="Ponta",Cadastro_Cargas!$F$17,0)</f>
        <v>0</v>
      </c>
      <c r="K1156" s="18">
        <f t="shared" si="3"/>
        <v>8.685232645</v>
      </c>
    </row>
    <row r="1157" ht="15.0" customHeight="1">
      <c r="A1157" s="35" t="s">
        <v>129</v>
      </c>
      <c r="B1157" s="45">
        <v>45675.125</v>
      </c>
      <c r="C1157" s="35" t="s">
        <v>135</v>
      </c>
      <c r="D1157" s="46">
        <f>SUM(Cargas!$F$5763:$F$5769)</f>
        <v>12.43609337</v>
      </c>
      <c r="E1157" s="47">
        <f>Geracao!F1648+Geracao!F1649</f>
        <v>2.768775</v>
      </c>
      <c r="F1157" s="46">
        <f t="shared" si="1"/>
        <v>9.667318373</v>
      </c>
      <c r="G1157" s="48">
        <f>Tarifa!$B$5</f>
        <v>0.6813</v>
      </c>
      <c r="H1157" s="49">
        <f t="shared" si="2"/>
        <v>6.586344008</v>
      </c>
      <c r="I1157" s="50" t="str">
        <f>Tarifa!$C$5</f>
        <v>Fora Ponta</v>
      </c>
      <c r="J1157" s="18">
        <f>IF(I1157="Ponta",Cadastro_Cargas!$F$17,0)</f>
        <v>0</v>
      </c>
      <c r="K1157" s="18">
        <f t="shared" si="3"/>
        <v>9.667318373</v>
      </c>
    </row>
    <row r="1158" ht="15.0" customHeight="1">
      <c r="A1158" s="35" t="s">
        <v>129</v>
      </c>
      <c r="B1158" s="45">
        <v>45675.1666666667</v>
      </c>
      <c r="C1158" s="35" t="s">
        <v>136</v>
      </c>
      <c r="D1158" s="46">
        <f>SUM(Cargas!$F$5777:$F$5783)</f>
        <v>12.0568871</v>
      </c>
      <c r="E1158" s="47">
        <f>Geracao!F1652+Geracao!F1653</f>
        <v>2.834895</v>
      </c>
      <c r="F1158" s="46">
        <f t="shared" si="1"/>
        <v>9.221992102</v>
      </c>
      <c r="G1158" s="48">
        <f>Tarifa!$B$6</f>
        <v>0.6813</v>
      </c>
      <c r="H1158" s="49">
        <f t="shared" si="2"/>
        <v>6.282943219</v>
      </c>
      <c r="I1158" s="50" t="str">
        <f>Tarifa!$C$6</f>
        <v>Fora Ponta</v>
      </c>
      <c r="J1158" s="18">
        <f>IF(I1158="Ponta",Cadastro_Cargas!$F$17,0)</f>
        <v>0</v>
      </c>
      <c r="K1158" s="18">
        <f t="shared" si="3"/>
        <v>9.221992102</v>
      </c>
    </row>
    <row r="1159" ht="15.0" customHeight="1">
      <c r="A1159" s="35" t="s">
        <v>129</v>
      </c>
      <c r="B1159" s="45">
        <v>45675.2083333333</v>
      </c>
      <c r="C1159" s="35" t="s">
        <v>137</v>
      </c>
      <c r="D1159" s="46">
        <f>SUM(Cargas!$F$5791:$F$5797)</f>
        <v>4.236175215</v>
      </c>
      <c r="E1159" s="47">
        <f>Geracao!F1656+Geracao!F1657</f>
        <v>2.56215</v>
      </c>
      <c r="F1159" s="46">
        <f t="shared" si="1"/>
        <v>1.674025215</v>
      </c>
      <c r="G1159" s="48">
        <f>Tarifa!$B$7</f>
        <v>0.6813</v>
      </c>
      <c r="H1159" s="49">
        <f t="shared" si="2"/>
        <v>1.140513379</v>
      </c>
      <c r="I1159" s="50" t="str">
        <f>Tarifa!$C$7</f>
        <v>Fora Ponta</v>
      </c>
      <c r="J1159" s="18">
        <f>IF(I1159="Ponta",Cadastro_Cargas!$F$17,0)</f>
        <v>0</v>
      </c>
      <c r="K1159" s="18">
        <f t="shared" si="3"/>
        <v>1.674025215</v>
      </c>
    </row>
    <row r="1160" ht="15.0" customHeight="1">
      <c r="A1160" s="35" t="s">
        <v>129</v>
      </c>
      <c r="B1160" s="45">
        <v>45675.25</v>
      </c>
      <c r="C1160" s="35" t="s">
        <v>138</v>
      </c>
      <c r="D1160" s="46">
        <f>SUM(Cargas!$F$5805:$F$5811)</f>
        <v>4.0656789</v>
      </c>
      <c r="E1160" s="47">
        <f>Geracao!F1660+Geracao!F1661</f>
        <v>10.08480273</v>
      </c>
      <c r="F1160" s="46">
        <f t="shared" si="1"/>
        <v>-6.019123827</v>
      </c>
      <c r="G1160" s="48">
        <f>Tarifa!$B$8</f>
        <v>0.6813</v>
      </c>
      <c r="H1160" s="49">
        <f t="shared" si="2"/>
        <v>0</v>
      </c>
      <c r="I1160" s="50" t="str">
        <f>Tarifa!$C$8</f>
        <v>Fora Ponta</v>
      </c>
      <c r="J1160" s="18">
        <f>IF(I1160="Ponta",Cadastro_Cargas!$F$17,0)</f>
        <v>0</v>
      </c>
      <c r="K1160" s="18">
        <f t="shared" si="3"/>
        <v>0</v>
      </c>
    </row>
    <row r="1161" ht="15.0" customHeight="1">
      <c r="A1161" s="35" t="s">
        <v>129</v>
      </c>
      <c r="B1161" s="45">
        <v>45675.2916666667</v>
      </c>
      <c r="C1161" s="35" t="s">
        <v>139</v>
      </c>
      <c r="D1161" s="46">
        <f>SUM(Cargas!$F$5819:$F$5825)</f>
        <v>21.84581337</v>
      </c>
      <c r="E1161" s="47">
        <f>Geracao!F1664+Geracao!F1665</f>
        <v>11.23063227</v>
      </c>
      <c r="F1161" s="46">
        <f t="shared" si="1"/>
        <v>10.6151811</v>
      </c>
      <c r="G1161" s="48">
        <f>Tarifa!$B$9</f>
        <v>0.6813</v>
      </c>
      <c r="H1161" s="49">
        <f t="shared" si="2"/>
        <v>7.232122884</v>
      </c>
      <c r="I1161" s="50" t="str">
        <f>Tarifa!$C$9</f>
        <v>Fora Ponta</v>
      </c>
      <c r="J1161" s="18">
        <f>IF(I1161="Ponta",Cadastro_Cargas!$F$17,0)</f>
        <v>0</v>
      </c>
      <c r="K1161" s="18">
        <f t="shared" si="3"/>
        <v>10.6151811</v>
      </c>
    </row>
    <row r="1162" ht="15.0" customHeight="1">
      <c r="A1162" s="35" t="s">
        <v>129</v>
      </c>
      <c r="B1162" s="45">
        <v>45675.3333333333</v>
      </c>
      <c r="C1162" s="35" t="s">
        <v>140</v>
      </c>
      <c r="D1162" s="46">
        <f>SUM(Cargas!$F$5833:$F$5839)</f>
        <v>21.09279473</v>
      </c>
      <c r="E1162" s="47">
        <f>Geracao!F1668+Geracao!F1669</f>
        <v>24.17362227</v>
      </c>
      <c r="F1162" s="46">
        <f t="shared" si="1"/>
        <v>-3.080827548</v>
      </c>
      <c r="G1162" s="48">
        <f>Tarifa!$B$10</f>
        <v>0.6813</v>
      </c>
      <c r="H1162" s="49">
        <f t="shared" si="2"/>
        <v>0</v>
      </c>
      <c r="I1162" s="50" t="str">
        <f>Tarifa!$C$10</f>
        <v>Fora Ponta</v>
      </c>
      <c r="J1162" s="18">
        <f>IF(I1162="Ponta",Cadastro_Cargas!$F$17,0)</f>
        <v>0</v>
      </c>
      <c r="K1162" s="18">
        <f t="shared" si="3"/>
        <v>0</v>
      </c>
    </row>
    <row r="1163" ht="15.0" customHeight="1">
      <c r="A1163" s="35" t="s">
        <v>129</v>
      </c>
      <c r="B1163" s="45">
        <v>45675.375</v>
      </c>
      <c r="C1163" s="35" t="s">
        <v>141</v>
      </c>
      <c r="D1163" s="46">
        <f>SUM(Cargas!$F$5847:$F$5853)</f>
        <v>6.476483373</v>
      </c>
      <c r="E1163" s="47">
        <f>Geracao!F1672+Geracao!F1673</f>
        <v>27.65694409</v>
      </c>
      <c r="F1163" s="46">
        <f t="shared" si="1"/>
        <v>-21.18046072</v>
      </c>
      <c r="G1163" s="48">
        <f>Tarifa!$B$11</f>
        <v>0.6813</v>
      </c>
      <c r="H1163" s="49">
        <f t="shared" si="2"/>
        <v>0</v>
      </c>
      <c r="I1163" s="50" t="str">
        <f>Tarifa!$C$11</f>
        <v>Fora Ponta</v>
      </c>
      <c r="J1163" s="18">
        <f>IF(I1163="Ponta",Cadastro_Cargas!$F$17,0)</f>
        <v>0</v>
      </c>
      <c r="K1163" s="18">
        <f t="shared" si="3"/>
        <v>0</v>
      </c>
    </row>
    <row r="1164" ht="15.0" customHeight="1">
      <c r="A1164" s="35" t="s">
        <v>129</v>
      </c>
      <c r="B1164" s="45">
        <v>45675.4166666667</v>
      </c>
      <c r="C1164" s="35" t="s">
        <v>142</v>
      </c>
      <c r="D1164" s="46">
        <f>SUM(Cargas!$F$5861:$F$5867)</f>
        <v>6.654493373</v>
      </c>
      <c r="E1164" s="47">
        <f>Geracao!F1676+Geracao!F1677</f>
        <v>16.59762273</v>
      </c>
      <c r="F1164" s="46">
        <f t="shared" si="1"/>
        <v>-9.943129354</v>
      </c>
      <c r="G1164" s="48">
        <f>Tarifa!$B$12</f>
        <v>0.6813</v>
      </c>
      <c r="H1164" s="49">
        <f t="shared" si="2"/>
        <v>0</v>
      </c>
      <c r="I1164" s="50" t="str">
        <f>Tarifa!$C$12</f>
        <v>Fora Ponta</v>
      </c>
      <c r="J1164" s="18">
        <f>IF(I1164="Ponta",Cadastro_Cargas!$F$17,0)</f>
        <v>0</v>
      </c>
      <c r="K1164" s="18">
        <f t="shared" si="3"/>
        <v>0</v>
      </c>
    </row>
    <row r="1165" ht="15.0" customHeight="1">
      <c r="A1165" s="35" t="s">
        <v>129</v>
      </c>
      <c r="B1165" s="45">
        <v>45675.4583333333</v>
      </c>
      <c r="C1165" s="35" t="s">
        <v>143</v>
      </c>
      <c r="D1165" s="46">
        <f>SUM(Cargas!$F$5875:$F$5881)</f>
        <v>6.506013373</v>
      </c>
      <c r="E1165" s="47">
        <f>Geracao!F1680+Geracao!F1681</f>
        <v>32.31013909</v>
      </c>
      <c r="F1165" s="46">
        <f t="shared" si="1"/>
        <v>-25.80412572</v>
      </c>
      <c r="G1165" s="48">
        <f>Tarifa!$B$13</f>
        <v>0.6813</v>
      </c>
      <c r="H1165" s="49">
        <f t="shared" si="2"/>
        <v>0</v>
      </c>
      <c r="I1165" s="50" t="str">
        <f>Tarifa!$C$13</f>
        <v>Fora Ponta</v>
      </c>
      <c r="J1165" s="18">
        <f>IF(I1165="Ponta",Cadastro_Cargas!$F$17,0)</f>
        <v>0</v>
      </c>
      <c r="K1165" s="18">
        <f t="shared" si="3"/>
        <v>0</v>
      </c>
    </row>
    <row r="1166" ht="15.0" customHeight="1">
      <c r="A1166" s="35" t="s">
        <v>129</v>
      </c>
      <c r="B1166" s="45">
        <v>45675.5</v>
      </c>
      <c r="C1166" s="35" t="s">
        <v>144</v>
      </c>
      <c r="D1166" s="46">
        <f>SUM(Cargas!$F$5889:$F$5895)</f>
        <v>6.557041976</v>
      </c>
      <c r="E1166" s="47">
        <f>Geracao!F1684+Geracao!F1685</f>
        <v>35.36368091</v>
      </c>
      <c r="F1166" s="46">
        <f t="shared" si="1"/>
        <v>-28.80663893</v>
      </c>
      <c r="G1166" s="48">
        <f>Tarifa!$B$14</f>
        <v>0.6813</v>
      </c>
      <c r="H1166" s="49">
        <f t="shared" si="2"/>
        <v>0</v>
      </c>
      <c r="I1166" s="50" t="str">
        <f>Tarifa!$C$14</f>
        <v>Fora Ponta</v>
      </c>
      <c r="J1166" s="18">
        <f>IF(I1166="Ponta",Cadastro_Cargas!$F$17,0)</f>
        <v>0</v>
      </c>
      <c r="K1166" s="18">
        <f t="shared" si="3"/>
        <v>0</v>
      </c>
    </row>
    <row r="1167" ht="15.0" customHeight="1">
      <c r="A1167" s="35" t="s">
        <v>129</v>
      </c>
      <c r="B1167" s="45">
        <v>45675.5416666667</v>
      </c>
      <c r="C1167" s="35" t="s">
        <v>145</v>
      </c>
      <c r="D1167" s="46">
        <f>SUM(Cargas!$F$5903:$F$5909)</f>
        <v>6.788013373</v>
      </c>
      <c r="E1167" s="47">
        <f>Geracao!F1688+Geracao!F1689</f>
        <v>33.43417909</v>
      </c>
      <c r="F1167" s="46">
        <f t="shared" si="1"/>
        <v>-26.64616572</v>
      </c>
      <c r="G1167" s="48">
        <f>Tarifa!$B$15</f>
        <v>0.6813</v>
      </c>
      <c r="H1167" s="49">
        <f t="shared" si="2"/>
        <v>0</v>
      </c>
      <c r="I1167" s="50" t="str">
        <f>Tarifa!$C$15</f>
        <v>Fora Ponta</v>
      </c>
      <c r="J1167" s="18">
        <f>IF(I1167="Ponta",Cadastro_Cargas!$F$17,0)</f>
        <v>0</v>
      </c>
      <c r="K1167" s="18">
        <f t="shared" si="3"/>
        <v>0</v>
      </c>
    </row>
    <row r="1168" ht="15.0" customHeight="1">
      <c r="A1168" s="35" t="s">
        <v>129</v>
      </c>
      <c r="B1168" s="45">
        <v>45675.5833333333</v>
      </c>
      <c r="C1168" s="35" t="s">
        <v>146</v>
      </c>
      <c r="D1168" s="46">
        <f>SUM(Cargas!$F$5917:$F$5923)</f>
        <v>21.75576337</v>
      </c>
      <c r="E1168" s="47">
        <f>Geracao!F1692+Geracao!F1693</f>
        <v>30.64962545</v>
      </c>
      <c r="F1168" s="46">
        <f t="shared" si="1"/>
        <v>-8.893862082</v>
      </c>
      <c r="G1168" s="48">
        <f>Tarifa!$B$16</f>
        <v>0.6813</v>
      </c>
      <c r="H1168" s="49">
        <f t="shared" si="2"/>
        <v>0</v>
      </c>
      <c r="I1168" s="50" t="str">
        <f>Tarifa!$C$16</f>
        <v>Fora Ponta</v>
      </c>
      <c r="J1168" s="18">
        <f>IF(I1168="Ponta",Cadastro_Cargas!$F$17,0)</f>
        <v>0</v>
      </c>
      <c r="K1168" s="18">
        <f t="shared" si="3"/>
        <v>0</v>
      </c>
    </row>
    <row r="1169" ht="15.0" customHeight="1">
      <c r="A1169" s="35" t="s">
        <v>129</v>
      </c>
      <c r="B1169" s="45">
        <v>45675.625</v>
      </c>
      <c r="C1169" s="35" t="s">
        <v>147</v>
      </c>
      <c r="D1169" s="46">
        <f>SUM(Cargas!$F$5931:$F$5937)</f>
        <v>24.12526337</v>
      </c>
      <c r="E1169" s="47">
        <f>Geracao!F1696+Geracao!F1697</f>
        <v>27.33385773</v>
      </c>
      <c r="F1169" s="46">
        <f t="shared" si="1"/>
        <v>-3.208594354</v>
      </c>
      <c r="G1169" s="48">
        <f>Tarifa!$B$17</f>
        <v>0.6813</v>
      </c>
      <c r="H1169" s="49">
        <f t="shared" si="2"/>
        <v>0</v>
      </c>
      <c r="I1169" s="50" t="str">
        <f>Tarifa!$C$17</f>
        <v>Fora Ponta</v>
      </c>
      <c r="J1169" s="18">
        <f>IF(I1169="Ponta",Cadastro_Cargas!$F$17,0)</f>
        <v>0</v>
      </c>
      <c r="K1169" s="18">
        <f t="shared" si="3"/>
        <v>0</v>
      </c>
    </row>
    <row r="1170" ht="15.0" customHeight="1">
      <c r="A1170" s="35" t="s">
        <v>129</v>
      </c>
      <c r="B1170" s="45">
        <v>45675.6666666667</v>
      </c>
      <c r="C1170" s="35" t="s">
        <v>148</v>
      </c>
      <c r="D1170" s="46">
        <f>SUM(Cargas!$F$5945:$F$5951)</f>
        <v>6.057045884</v>
      </c>
      <c r="E1170" s="47">
        <f>Geracao!F1700+Geracao!F1701</f>
        <v>23.16303818</v>
      </c>
      <c r="F1170" s="46">
        <f t="shared" si="1"/>
        <v>-17.1059923</v>
      </c>
      <c r="G1170" s="48">
        <f>Tarifa!$B$18</f>
        <v>0.6813</v>
      </c>
      <c r="H1170" s="49">
        <f t="shared" si="2"/>
        <v>0</v>
      </c>
      <c r="I1170" s="50" t="str">
        <f>Tarifa!$C$18</f>
        <v>Fora Ponta</v>
      </c>
      <c r="J1170" s="18">
        <f>IF(I1170="Ponta",Cadastro_Cargas!$F$17,0)</f>
        <v>0</v>
      </c>
      <c r="K1170" s="18">
        <f t="shared" si="3"/>
        <v>0</v>
      </c>
    </row>
    <row r="1171" ht="15.0" customHeight="1">
      <c r="A1171" s="35" t="s">
        <v>129</v>
      </c>
      <c r="B1171" s="45">
        <v>45675.7083333333</v>
      </c>
      <c r="C1171" s="35" t="s">
        <v>149</v>
      </c>
      <c r="D1171" s="46">
        <f>SUM(Cargas!$F$5959:$F$5965)</f>
        <v>4.154543091</v>
      </c>
      <c r="E1171" s="47">
        <f>Geracao!F1704+Geracao!F1705</f>
        <v>14.88977318</v>
      </c>
      <c r="F1171" s="46">
        <f t="shared" si="1"/>
        <v>-10.73523009</v>
      </c>
      <c r="G1171" s="48">
        <f>Tarifa!$B$19</f>
        <v>0.6813</v>
      </c>
      <c r="H1171" s="49">
        <f t="shared" si="2"/>
        <v>0</v>
      </c>
      <c r="I1171" s="50" t="str">
        <f>Tarifa!$C$19</f>
        <v>Fora Ponta</v>
      </c>
      <c r="J1171" s="18">
        <f>IF(I1171="Ponta",Cadastro_Cargas!$F$17,0)</f>
        <v>0</v>
      </c>
      <c r="K1171" s="18">
        <f t="shared" si="3"/>
        <v>0</v>
      </c>
    </row>
    <row r="1172" ht="15.0" customHeight="1">
      <c r="A1172" s="51" t="s">
        <v>129</v>
      </c>
      <c r="B1172" s="52">
        <v>45675.75</v>
      </c>
      <c r="C1172" s="51" t="s">
        <v>150</v>
      </c>
      <c r="D1172" s="53">
        <f>SUM(Cargas!$F$5973:$F$5979)</f>
        <v>4.504513373</v>
      </c>
      <c r="E1172" s="54">
        <f>Geracao!F1708+Geracao!F1709</f>
        <v>9.589654091</v>
      </c>
      <c r="F1172" s="53">
        <f t="shared" si="1"/>
        <v>-5.085140718</v>
      </c>
      <c r="G1172" s="55">
        <f>Tarifa!$B$20</f>
        <v>1.1039</v>
      </c>
      <c r="H1172" s="56">
        <f t="shared" si="2"/>
        <v>0</v>
      </c>
      <c r="I1172" s="57" t="str">
        <f>Tarifa!$C$20</f>
        <v>Ponta</v>
      </c>
      <c r="J1172" s="58">
        <f>IF(I1172="Ponta",Cadastro_Cargas!$F$17,0)</f>
        <v>3.5</v>
      </c>
      <c r="K1172" s="18">
        <f t="shared" si="3"/>
        <v>0</v>
      </c>
    </row>
    <row r="1173" ht="15.0" customHeight="1">
      <c r="A1173" s="51" t="s">
        <v>129</v>
      </c>
      <c r="B1173" s="52">
        <v>45675.7916666667</v>
      </c>
      <c r="C1173" s="51" t="s">
        <v>152</v>
      </c>
      <c r="D1173" s="53">
        <f>SUM(Cargas!$F$5987:$F$5993)</f>
        <v>4.534513373</v>
      </c>
      <c r="E1173" s="54">
        <f>Geracao!F1712+Geracao!F1713</f>
        <v>5.6202</v>
      </c>
      <c r="F1173" s="53">
        <f t="shared" si="1"/>
        <v>-1.085686627</v>
      </c>
      <c r="G1173" s="55">
        <f>Tarifa!$B$21</f>
        <v>1.1039</v>
      </c>
      <c r="H1173" s="56">
        <f t="shared" si="2"/>
        <v>0</v>
      </c>
      <c r="I1173" s="57" t="str">
        <f>Tarifa!$C$21</f>
        <v>Ponta</v>
      </c>
      <c r="J1173" s="58">
        <f>IF(I1173="Ponta",Cadastro_Cargas!$F$17,0)</f>
        <v>3.5</v>
      </c>
      <c r="K1173" s="18">
        <f t="shared" si="3"/>
        <v>0</v>
      </c>
    </row>
    <row r="1174" ht="15.0" customHeight="1">
      <c r="A1174" s="51" t="s">
        <v>129</v>
      </c>
      <c r="B1174" s="52">
        <v>45675.8333333333</v>
      </c>
      <c r="C1174" s="51" t="s">
        <v>153</v>
      </c>
      <c r="D1174" s="53">
        <f>SUM(Cargas!$F$6001:$F$6007)</f>
        <v>30.08937337</v>
      </c>
      <c r="E1174" s="54">
        <f>Geracao!F1716+Geracao!F1717</f>
        <v>2.983665</v>
      </c>
      <c r="F1174" s="53">
        <f t="shared" si="1"/>
        <v>27.10570837</v>
      </c>
      <c r="G1174" s="55">
        <f>Tarifa!$B$22</f>
        <v>1.1039</v>
      </c>
      <c r="H1174" s="56">
        <f t="shared" si="2"/>
        <v>26.05834147</v>
      </c>
      <c r="I1174" s="57" t="str">
        <f>Tarifa!$C$22</f>
        <v>Ponta</v>
      </c>
      <c r="J1174" s="58">
        <f>IF(I1174="Ponta",Cadastro_Cargas!$F$17,0)</f>
        <v>3.5</v>
      </c>
      <c r="K1174" s="18">
        <f t="shared" si="3"/>
        <v>23.60570837</v>
      </c>
    </row>
    <row r="1175" ht="15.0" customHeight="1">
      <c r="A1175" s="35" t="s">
        <v>129</v>
      </c>
      <c r="B1175" s="45">
        <v>45675.875</v>
      </c>
      <c r="C1175" s="35" t="s">
        <v>154</v>
      </c>
      <c r="D1175" s="46">
        <f>SUM(Cargas!$F$6015:$F$6021)</f>
        <v>29.55803337</v>
      </c>
      <c r="E1175" s="47">
        <f>Geracao!F1720+Geracao!F1721</f>
        <v>2.669595</v>
      </c>
      <c r="F1175" s="46">
        <f t="shared" si="1"/>
        <v>26.88843837</v>
      </c>
      <c r="G1175" s="48">
        <f>Tarifa!$B$23</f>
        <v>0.6813</v>
      </c>
      <c r="H1175" s="49">
        <f t="shared" si="2"/>
        <v>18.31909306</v>
      </c>
      <c r="I1175" s="50" t="str">
        <f>Tarifa!$C$23</f>
        <v>Fora Ponta</v>
      </c>
      <c r="J1175" s="18">
        <f>IF(I1175="Ponta",Cadastro_Cargas!$F$17,0)</f>
        <v>0</v>
      </c>
      <c r="K1175" s="18">
        <f t="shared" si="3"/>
        <v>26.88843837</v>
      </c>
    </row>
    <row r="1176" ht="15.0" customHeight="1">
      <c r="A1176" s="35" t="s">
        <v>129</v>
      </c>
      <c r="B1176" s="45">
        <v>45675.9166666667</v>
      </c>
      <c r="C1176" s="35" t="s">
        <v>155</v>
      </c>
      <c r="D1176" s="46">
        <f>SUM(Cargas!$F$6029:$F$6035)</f>
        <v>11.7634397</v>
      </c>
      <c r="E1176" s="47">
        <f>Geracao!F1724+Geracao!F1725</f>
        <v>3.27294</v>
      </c>
      <c r="F1176" s="46">
        <f t="shared" si="1"/>
        <v>8.490499703</v>
      </c>
      <c r="G1176" s="48">
        <f>Tarifa!$B$24</f>
        <v>0.6813</v>
      </c>
      <c r="H1176" s="49">
        <f t="shared" si="2"/>
        <v>5.784577448</v>
      </c>
      <c r="I1176" s="50" t="str">
        <f>Tarifa!$C$24</f>
        <v>Fora Ponta</v>
      </c>
      <c r="J1176" s="18">
        <f>IF(I1176="Ponta",Cadastro_Cargas!$F$17,0)</f>
        <v>0</v>
      </c>
      <c r="K1176" s="18">
        <f t="shared" si="3"/>
        <v>8.490499703</v>
      </c>
    </row>
    <row r="1177" ht="15.0" customHeight="1">
      <c r="A1177" s="35" t="s">
        <v>129</v>
      </c>
      <c r="B1177" s="45">
        <v>45675.9583333333</v>
      </c>
      <c r="C1177" s="35" t="s">
        <v>156</v>
      </c>
      <c r="D1177" s="46">
        <f>SUM(Cargas!$F$6043:$F$6049)</f>
        <v>12.19046553</v>
      </c>
      <c r="E1177" s="47">
        <f>Geracao!F1728+Geracao!F1729</f>
        <v>2.653065</v>
      </c>
      <c r="F1177" s="46">
        <f t="shared" si="1"/>
        <v>9.537400528</v>
      </c>
      <c r="G1177" s="48">
        <f>Tarifa!$B$25</f>
        <v>0.6813</v>
      </c>
      <c r="H1177" s="49">
        <f t="shared" si="2"/>
        <v>6.497830979</v>
      </c>
      <c r="I1177" s="50" t="str">
        <f>Tarifa!$C$25</f>
        <v>Fora Ponta</v>
      </c>
      <c r="J1177" s="18">
        <f>IF(I1177="Ponta",Cadastro_Cargas!$F$17,0)</f>
        <v>0</v>
      </c>
      <c r="K1177" s="18">
        <f t="shared" si="3"/>
        <v>9.537400528</v>
      </c>
    </row>
    <row r="1178" ht="15.0" customHeight="1">
      <c r="A1178" s="35" t="s">
        <v>129</v>
      </c>
      <c r="B1178" s="45">
        <v>45676.0</v>
      </c>
      <c r="C1178" s="35" t="s">
        <v>131</v>
      </c>
      <c r="D1178" s="46">
        <f>SUM(Cargas!$F$6057:$F$6063)</f>
        <v>27.71913177</v>
      </c>
      <c r="E1178" s="47">
        <f>Geracao!F1732+Geracao!F1733</f>
        <v>3.148965</v>
      </c>
      <c r="F1178" s="46">
        <f t="shared" si="1"/>
        <v>24.57016677</v>
      </c>
      <c r="G1178" s="48">
        <f>Tarifa!$B$2</f>
        <v>0.6813</v>
      </c>
      <c r="H1178" s="49">
        <f t="shared" si="2"/>
        <v>16.73965462</v>
      </c>
      <c r="I1178" s="50" t="str">
        <f>Tarifa!$C$2</f>
        <v>Fora Ponta</v>
      </c>
      <c r="J1178" s="18">
        <f>IF(I1178="Ponta",Cadastro_Cargas!$F$17,0)</f>
        <v>0</v>
      </c>
      <c r="K1178" s="18">
        <f t="shared" si="3"/>
        <v>24.57016677</v>
      </c>
    </row>
    <row r="1179" ht="15.0" customHeight="1">
      <c r="A1179" s="35" t="s">
        <v>129</v>
      </c>
      <c r="B1179" s="45">
        <v>45676.0416666667</v>
      </c>
      <c r="C1179" s="35" t="s">
        <v>133</v>
      </c>
      <c r="D1179" s="46">
        <f>SUM(Cargas!$F$6071:$F$6077)</f>
        <v>26.89304728</v>
      </c>
      <c r="E1179" s="47">
        <f>Geracao!F1736+Geracao!F1737</f>
        <v>2.487765</v>
      </c>
      <c r="F1179" s="46">
        <f t="shared" si="1"/>
        <v>24.40528228</v>
      </c>
      <c r="G1179" s="48">
        <f>Tarifa!$B$3</f>
        <v>0.6813</v>
      </c>
      <c r="H1179" s="49">
        <f t="shared" si="2"/>
        <v>16.62731882</v>
      </c>
      <c r="I1179" s="50" t="str">
        <f>Tarifa!$C$3</f>
        <v>Fora Ponta</v>
      </c>
      <c r="J1179" s="18">
        <f>IF(I1179="Ponta",Cadastro_Cargas!$F$17,0)</f>
        <v>0</v>
      </c>
      <c r="K1179" s="18">
        <f t="shared" si="3"/>
        <v>24.40528228</v>
      </c>
    </row>
    <row r="1180" ht="15.0" customHeight="1">
      <c r="A1180" s="35" t="s">
        <v>129</v>
      </c>
      <c r="B1180" s="45">
        <v>45676.0833333333</v>
      </c>
      <c r="C1180" s="35" t="s">
        <v>134</v>
      </c>
      <c r="D1180" s="46">
        <f>SUM(Cargas!$F$6085:$F$6091)</f>
        <v>12.40865337</v>
      </c>
      <c r="E1180" s="47">
        <f>Geracao!F1740+Geracao!F1741</f>
        <v>5.099505</v>
      </c>
      <c r="F1180" s="46">
        <f t="shared" si="1"/>
        <v>7.309148373</v>
      </c>
      <c r="G1180" s="48">
        <f>Tarifa!$B$4</f>
        <v>0.6813</v>
      </c>
      <c r="H1180" s="49">
        <f t="shared" si="2"/>
        <v>4.979722787</v>
      </c>
      <c r="I1180" s="50" t="str">
        <f>Tarifa!$C$4</f>
        <v>Fora Ponta</v>
      </c>
      <c r="J1180" s="18">
        <f>IF(I1180="Ponta",Cadastro_Cargas!$F$17,0)</f>
        <v>0</v>
      </c>
      <c r="K1180" s="18">
        <f t="shared" si="3"/>
        <v>7.309148373</v>
      </c>
    </row>
    <row r="1181" ht="15.0" customHeight="1">
      <c r="A1181" s="35" t="s">
        <v>129</v>
      </c>
      <c r="B1181" s="45">
        <v>45676.125</v>
      </c>
      <c r="C1181" s="35" t="s">
        <v>135</v>
      </c>
      <c r="D1181" s="46">
        <f>SUM(Cargas!$F$6099:$F$6105)</f>
        <v>12.26424419</v>
      </c>
      <c r="E1181" s="47">
        <f>Geracao!F1744+Geracao!F1745</f>
        <v>2.85969</v>
      </c>
      <c r="F1181" s="46">
        <f t="shared" si="1"/>
        <v>9.40455419</v>
      </c>
      <c r="G1181" s="48">
        <f>Tarifa!$B$5</f>
        <v>0.6813</v>
      </c>
      <c r="H1181" s="49">
        <f t="shared" si="2"/>
        <v>6.40732277</v>
      </c>
      <c r="I1181" s="50" t="str">
        <f>Tarifa!$C$5</f>
        <v>Fora Ponta</v>
      </c>
      <c r="J1181" s="18">
        <f>IF(I1181="Ponta",Cadastro_Cargas!$F$17,0)</f>
        <v>0</v>
      </c>
      <c r="K1181" s="18">
        <f t="shared" si="3"/>
        <v>9.40455419</v>
      </c>
    </row>
    <row r="1182" ht="15.0" customHeight="1">
      <c r="A1182" s="35" t="s">
        <v>129</v>
      </c>
      <c r="B1182" s="45">
        <v>45676.1666666667</v>
      </c>
      <c r="C1182" s="35" t="s">
        <v>136</v>
      </c>
      <c r="D1182" s="46">
        <f>SUM(Cargas!$F$6113:$F$6119)</f>
        <v>10.91695376</v>
      </c>
      <c r="E1182" s="47">
        <f>Geracao!F1748+Geracao!F1749</f>
        <v>2.77704</v>
      </c>
      <c r="F1182" s="46">
        <f t="shared" si="1"/>
        <v>8.139913759</v>
      </c>
      <c r="G1182" s="48">
        <f>Tarifa!$B$6</f>
        <v>0.6813</v>
      </c>
      <c r="H1182" s="49">
        <f t="shared" si="2"/>
        <v>5.545723244</v>
      </c>
      <c r="I1182" s="50" t="str">
        <f>Tarifa!$C$6</f>
        <v>Fora Ponta</v>
      </c>
      <c r="J1182" s="18">
        <f>IF(I1182="Ponta",Cadastro_Cargas!$F$17,0)</f>
        <v>0</v>
      </c>
      <c r="K1182" s="18">
        <f t="shared" si="3"/>
        <v>8.139913759</v>
      </c>
    </row>
    <row r="1183" ht="15.0" customHeight="1">
      <c r="A1183" s="35" t="s">
        <v>129</v>
      </c>
      <c r="B1183" s="45">
        <v>45676.2083333333</v>
      </c>
      <c r="C1183" s="35" t="s">
        <v>137</v>
      </c>
      <c r="D1183" s="46">
        <f>SUM(Cargas!$F$6127:$F$6133)</f>
        <v>4.391653373</v>
      </c>
      <c r="E1183" s="47">
        <f>Geracao!F1752+Geracao!F1753</f>
        <v>3.53742</v>
      </c>
      <c r="F1183" s="46">
        <f t="shared" si="1"/>
        <v>0.854233373</v>
      </c>
      <c r="G1183" s="48">
        <f>Tarifa!$B$7</f>
        <v>0.6813</v>
      </c>
      <c r="H1183" s="49">
        <f t="shared" si="2"/>
        <v>0.5819891971</v>
      </c>
      <c r="I1183" s="50" t="str">
        <f>Tarifa!$C$7</f>
        <v>Fora Ponta</v>
      </c>
      <c r="J1183" s="18">
        <f>IF(I1183="Ponta",Cadastro_Cargas!$F$17,0)</f>
        <v>0</v>
      </c>
      <c r="K1183" s="18">
        <f t="shared" si="3"/>
        <v>0.854233373</v>
      </c>
    </row>
    <row r="1184" ht="15.0" customHeight="1">
      <c r="A1184" s="35" t="s">
        <v>129</v>
      </c>
      <c r="B1184" s="45">
        <v>45676.25</v>
      </c>
      <c r="C1184" s="35" t="s">
        <v>138</v>
      </c>
      <c r="D1184" s="46">
        <f>SUM(Cargas!$F$6141:$F$6147)</f>
        <v>4.303153373</v>
      </c>
      <c r="E1184" s="47">
        <f>Geracao!F1756+Geracao!F1757</f>
        <v>8.400996818</v>
      </c>
      <c r="F1184" s="46">
        <f t="shared" si="1"/>
        <v>-4.097843445</v>
      </c>
      <c r="G1184" s="48">
        <f>Tarifa!$B$8</f>
        <v>0.6813</v>
      </c>
      <c r="H1184" s="49">
        <f t="shared" si="2"/>
        <v>0</v>
      </c>
      <c r="I1184" s="50" t="str">
        <f>Tarifa!$C$8</f>
        <v>Fora Ponta</v>
      </c>
      <c r="J1184" s="18">
        <f>IF(I1184="Ponta",Cadastro_Cargas!$F$17,0)</f>
        <v>0</v>
      </c>
      <c r="K1184" s="18">
        <f t="shared" si="3"/>
        <v>0</v>
      </c>
    </row>
    <row r="1185" ht="15.0" customHeight="1">
      <c r="A1185" s="35" t="s">
        <v>129</v>
      </c>
      <c r="B1185" s="45">
        <v>45676.2916666667</v>
      </c>
      <c r="C1185" s="35" t="s">
        <v>139</v>
      </c>
      <c r="D1185" s="46">
        <f>SUM(Cargas!$F$6155:$F$6161)</f>
        <v>20.93341337</v>
      </c>
      <c r="E1185" s="47">
        <f>Geracao!F1760+Geracao!F1761</f>
        <v>6.021428182</v>
      </c>
      <c r="F1185" s="46">
        <f t="shared" si="1"/>
        <v>14.91198519</v>
      </c>
      <c r="G1185" s="48">
        <f>Tarifa!$B$9</f>
        <v>0.6813</v>
      </c>
      <c r="H1185" s="49">
        <f t="shared" si="2"/>
        <v>10.15953551</v>
      </c>
      <c r="I1185" s="50" t="str">
        <f>Tarifa!$C$9</f>
        <v>Fora Ponta</v>
      </c>
      <c r="J1185" s="18">
        <f>IF(I1185="Ponta",Cadastro_Cargas!$F$17,0)</f>
        <v>0</v>
      </c>
      <c r="K1185" s="18">
        <f t="shared" si="3"/>
        <v>14.91198519</v>
      </c>
    </row>
    <row r="1186" ht="15.0" customHeight="1">
      <c r="A1186" s="35" t="s">
        <v>129</v>
      </c>
      <c r="B1186" s="45">
        <v>45676.3333333333</v>
      </c>
      <c r="C1186" s="35" t="s">
        <v>140</v>
      </c>
      <c r="D1186" s="46">
        <f>SUM(Cargas!$F$6169:$F$6175)</f>
        <v>21.61848314</v>
      </c>
      <c r="E1186" s="47">
        <f>Geracao!F1764+Geracao!F1765</f>
        <v>21.70313864</v>
      </c>
      <c r="F1186" s="46">
        <f t="shared" si="1"/>
        <v>-0.08465550107</v>
      </c>
      <c r="G1186" s="48">
        <f>Tarifa!$B$10</f>
        <v>0.6813</v>
      </c>
      <c r="H1186" s="49">
        <f t="shared" si="2"/>
        <v>0</v>
      </c>
      <c r="I1186" s="50" t="str">
        <f>Tarifa!$C$10</f>
        <v>Fora Ponta</v>
      </c>
      <c r="J1186" s="18">
        <f>IF(I1186="Ponta",Cadastro_Cargas!$F$17,0)</f>
        <v>0</v>
      </c>
      <c r="K1186" s="18">
        <f t="shared" si="3"/>
        <v>0</v>
      </c>
    </row>
    <row r="1187" ht="15.0" customHeight="1">
      <c r="A1187" s="35" t="s">
        <v>129</v>
      </c>
      <c r="B1187" s="45">
        <v>45676.375</v>
      </c>
      <c r="C1187" s="35" t="s">
        <v>141</v>
      </c>
      <c r="D1187" s="46">
        <f>SUM(Cargas!$F$6183:$F$6189)</f>
        <v>6.425672036</v>
      </c>
      <c r="E1187" s="47">
        <f>Geracao!F1768+Geracao!F1769</f>
        <v>27.78317318</v>
      </c>
      <c r="F1187" s="46">
        <f t="shared" si="1"/>
        <v>-21.35750115</v>
      </c>
      <c r="G1187" s="48">
        <f>Tarifa!$B$11</f>
        <v>0.6813</v>
      </c>
      <c r="H1187" s="49">
        <f t="shared" si="2"/>
        <v>0</v>
      </c>
      <c r="I1187" s="50" t="str">
        <f>Tarifa!$C$11</f>
        <v>Fora Ponta</v>
      </c>
      <c r="J1187" s="18">
        <f>IF(I1187="Ponta",Cadastro_Cargas!$F$17,0)</f>
        <v>0</v>
      </c>
      <c r="K1187" s="18">
        <f t="shared" si="3"/>
        <v>0</v>
      </c>
    </row>
    <row r="1188" ht="15.0" customHeight="1">
      <c r="A1188" s="35" t="s">
        <v>129</v>
      </c>
      <c r="B1188" s="45">
        <v>45676.4166666667</v>
      </c>
      <c r="C1188" s="35" t="s">
        <v>142</v>
      </c>
      <c r="D1188" s="46">
        <f>SUM(Cargas!$F$6197:$F$6203)</f>
        <v>6.350147548</v>
      </c>
      <c r="E1188" s="47">
        <f>Geracao!F1772+Geracao!F1773</f>
        <v>10.45146818</v>
      </c>
      <c r="F1188" s="46">
        <f t="shared" si="1"/>
        <v>-4.101320634</v>
      </c>
      <c r="G1188" s="48">
        <f>Tarifa!$B$12</f>
        <v>0.6813</v>
      </c>
      <c r="H1188" s="49">
        <f t="shared" si="2"/>
        <v>0</v>
      </c>
      <c r="I1188" s="50" t="str">
        <f>Tarifa!$C$12</f>
        <v>Fora Ponta</v>
      </c>
      <c r="J1188" s="18">
        <f>IF(I1188="Ponta",Cadastro_Cargas!$F$17,0)</f>
        <v>0</v>
      </c>
      <c r="K1188" s="18">
        <f t="shared" si="3"/>
        <v>0</v>
      </c>
    </row>
    <row r="1189" ht="15.0" customHeight="1">
      <c r="A1189" s="35" t="s">
        <v>129</v>
      </c>
      <c r="B1189" s="45">
        <v>45676.4583333333</v>
      </c>
      <c r="C1189" s="35" t="s">
        <v>143</v>
      </c>
      <c r="D1189" s="46">
        <f>SUM(Cargas!$F$6211:$F$6217)</f>
        <v>6.442763373</v>
      </c>
      <c r="E1189" s="47">
        <f>Geracao!F1776+Geracao!F1777</f>
        <v>11.71751591</v>
      </c>
      <c r="F1189" s="46">
        <f t="shared" si="1"/>
        <v>-5.274752536</v>
      </c>
      <c r="G1189" s="48">
        <f>Tarifa!$B$13</f>
        <v>0.6813</v>
      </c>
      <c r="H1189" s="49">
        <f t="shared" si="2"/>
        <v>0</v>
      </c>
      <c r="I1189" s="50" t="str">
        <f>Tarifa!$C$13</f>
        <v>Fora Ponta</v>
      </c>
      <c r="J1189" s="18">
        <f>IF(I1189="Ponta",Cadastro_Cargas!$F$17,0)</f>
        <v>0</v>
      </c>
      <c r="K1189" s="18">
        <f t="shared" si="3"/>
        <v>0</v>
      </c>
    </row>
    <row r="1190" ht="15.0" customHeight="1">
      <c r="A1190" s="35" t="s">
        <v>129</v>
      </c>
      <c r="B1190" s="45">
        <v>45676.5</v>
      </c>
      <c r="C1190" s="35" t="s">
        <v>144</v>
      </c>
      <c r="D1190" s="46">
        <f>SUM(Cargas!$F$6225:$F$6231)</f>
        <v>6.164044948</v>
      </c>
      <c r="E1190" s="47">
        <f>Geracao!F1780+Geracao!F1781</f>
        <v>21.89999591</v>
      </c>
      <c r="F1190" s="46">
        <f t="shared" si="1"/>
        <v>-15.73595096</v>
      </c>
      <c r="G1190" s="48">
        <f>Tarifa!$B$14</f>
        <v>0.6813</v>
      </c>
      <c r="H1190" s="49">
        <f t="shared" si="2"/>
        <v>0</v>
      </c>
      <c r="I1190" s="50" t="str">
        <f>Tarifa!$C$14</f>
        <v>Fora Ponta</v>
      </c>
      <c r="J1190" s="18">
        <f>IF(I1190="Ponta",Cadastro_Cargas!$F$17,0)</f>
        <v>0</v>
      </c>
      <c r="K1190" s="18">
        <f t="shared" si="3"/>
        <v>0</v>
      </c>
    </row>
    <row r="1191" ht="15.0" customHeight="1">
      <c r="A1191" s="35" t="s">
        <v>129</v>
      </c>
      <c r="B1191" s="45">
        <v>45676.5416666667</v>
      </c>
      <c r="C1191" s="35" t="s">
        <v>145</v>
      </c>
      <c r="D1191" s="46">
        <f>SUM(Cargas!$F$6239:$F$6245)</f>
        <v>6.580513373</v>
      </c>
      <c r="E1191" s="47">
        <f>Geracao!F1784+Geracao!F1785</f>
        <v>13.31792045</v>
      </c>
      <c r="F1191" s="46">
        <f t="shared" si="1"/>
        <v>-6.737407082</v>
      </c>
      <c r="G1191" s="48">
        <f>Tarifa!$B$15</f>
        <v>0.6813</v>
      </c>
      <c r="H1191" s="49">
        <f t="shared" si="2"/>
        <v>0</v>
      </c>
      <c r="I1191" s="50" t="str">
        <f>Tarifa!$C$15</f>
        <v>Fora Ponta</v>
      </c>
      <c r="J1191" s="18">
        <f>IF(I1191="Ponta",Cadastro_Cargas!$F$17,0)</f>
        <v>0</v>
      </c>
      <c r="K1191" s="18">
        <f t="shared" si="3"/>
        <v>0</v>
      </c>
    </row>
    <row r="1192" ht="15.0" customHeight="1">
      <c r="A1192" s="35" t="s">
        <v>129</v>
      </c>
      <c r="B1192" s="45">
        <v>45676.5833333333</v>
      </c>
      <c r="C1192" s="35" t="s">
        <v>146</v>
      </c>
      <c r="D1192" s="46">
        <f>SUM(Cargas!$F$6253:$F$6259)</f>
        <v>24.10625</v>
      </c>
      <c r="E1192" s="47">
        <f>Geracao!F1788+Geracao!F1789</f>
        <v>31.94572773</v>
      </c>
      <c r="F1192" s="46">
        <f t="shared" si="1"/>
        <v>-7.839477727</v>
      </c>
      <c r="G1192" s="48">
        <f>Tarifa!$B$16</f>
        <v>0.6813</v>
      </c>
      <c r="H1192" s="49">
        <f t="shared" si="2"/>
        <v>0</v>
      </c>
      <c r="I1192" s="50" t="str">
        <f>Tarifa!$C$16</f>
        <v>Fora Ponta</v>
      </c>
      <c r="J1192" s="18">
        <f>IF(I1192="Ponta",Cadastro_Cargas!$F$17,0)</f>
        <v>0</v>
      </c>
      <c r="K1192" s="18">
        <f t="shared" si="3"/>
        <v>0</v>
      </c>
    </row>
    <row r="1193" ht="15.0" customHeight="1">
      <c r="A1193" s="35" t="s">
        <v>129</v>
      </c>
      <c r="B1193" s="45">
        <v>45676.625</v>
      </c>
      <c r="C1193" s="35" t="s">
        <v>147</v>
      </c>
      <c r="D1193" s="46">
        <f>SUM(Cargas!$F$6267:$F$6273)</f>
        <v>23.57204755</v>
      </c>
      <c r="E1193" s="47">
        <f>Geracao!F1792+Geracao!F1793</f>
        <v>11.66341773</v>
      </c>
      <c r="F1193" s="46">
        <f t="shared" si="1"/>
        <v>11.90862982</v>
      </c>
      <c r="G1193" s="48">
        <f>Tarifa!$B$17</f>
        <v>0.6813</v>
      </c>
      <c r="H1193" s="49">
        <f t="shared" si="2"/>
        <v>8.113349497</v>
      </c>
      <c r="I1193" s="50" t="str">
        <f>Tarifa!$C$17</f>
        <v>Fora Ponta</v>
      </c>
      <c r="J1193" s="18">
        <f>IF(I1193="Ponta",Cadastro_Cargas!$F$17,0)</f>
        <v>0</v>
      </c>
      <c r="K1193" s="18">
        <f t="shared" si="3"/>
        <v>11.90862982</v>
      </c>
    </row>
    <row r="1194" ht="15.0" customHeight="1">
      <c r="A1194" s="35" t="s">
        <v>129</v>
      </c>
      <c r="B1194" s="45">
        <v>45676.6666666667</v>
      </c>
      <c r="C1194" s="35" t="s">
        <v>148</v>
      </c>
      <c r="D1194" s="46">
        <f>SUM(Cargas!$F$6281:$F$6287)</f>
        <v>6.600287073</v>
      </c>
      <c r="E1194" s="47">
        <f>Geracao!F1796+Geracao!F1797</f>
        <v>15.66818591</v>
      </c>
      <c r="F1194" s="46">
        <f t="shared" si="1"/>
        <v>-9.067898836</v>
      </c>
      <c r="G1194" s="48">
        <f>Tarifa!$B$18</f>
        <v>0.6813</v>
      </c>
      <c r="H1194" s="49">
        <f t="shared" si="2"/>
        <v>0</v>
      </c>
      <c r="I1194" s="50" t="str">
        <f>Tarifa!$C$18</f>
        <v>Fora Ponta</v>
      </c>
      <c r="J1194" s="18">
        <f>IF(I1194="Ponta",Cadastro_Cargas!$F$17,0)</f>
        <v>0</v>
      </c>
      <c r="K1194" s="18">
        <f t="shared" si="3"/>
        <v>0</v>
      </c>
    </row>
    <row r="1195" ht="15.0" customHeight="1">
      <c r="A1195" s="35" t="s">
        <v>129</v>
      </c>
      <c r="B1195" s="45">
        <v>45676.7083333333</v>
      </c>
      <c r="C1195" s="35" t="s">
        <v>149</v>
      </c>
      <c r="D1195" s="46">
        <f>SUM(Cargas!$F$6295:$F$6301)</f>
        <v>4.0137526</v>
      </c>
      <c r="E1195" s="47">
        <f>Geracao!F1800+Geracao!F1801</f>
        <v>15.80268</v>
      </c>
      <c r="F1195" s="46">
        <f t="shared" si="1"/>
        <v>-11.7889274</v>
      </c>
      <c r="G1195" s="48">
        <f>Tarifa!$B$19</f>
        <v>0.6813</v>
      </c>
      <c r="H1195" s="49">
        <f t="shared" si="2"/>
        <v>0</v>
      </c>
      <c r="I1195" s="50" t="str">
        <f>Tarifa!$C$19</f>
        <v>Fora Ponta</v>
      </c>
      <c r="J1195" s="18">
        <f>IF(I1195="Ponta",Cadastro_Cargas!$F$17,0)</f>
        <v>0</v>
      </c>
      <c r="K1195" s="18">
        <f t="shared" si="3"/>
        <v>0</v>
      </c>
    </row>
    <row r="1196" ht="15.0" customHeight="1">
      <c r="A1196" s="51" t="s">
        <v>129</v>
      </c>
      <c r="B1196" s="52">
        <v>45676.75</v>
      </c>
      <c r="C1196" s="51" t="s">
        <v>150</v>
      </c>
      <c r="D1196" s="53">
        <f>SUM(Cargas!$F$6309:$F$6315)</f>
        <v>4.512513373</v>
      </c>
      <c r="E1196" s="54">
        <f>Geracao!F1804+Geracao!F1805</f>
        <v>1.76871</v>
      </c>
      <c r="F1196" s="53">
        <f t="shared" si="1"/>
        <v>2.743803373</v>
      </c>
      <c r="G1196" s="55">
        <f>Tarifa!$B$20</f>
        <v>1.1039</v>
      </c>
      <c r="H1196" s="56">
        <f t="shared" si="2"/>
        <v>0</v>
      </c>
      <c r="I1196" s="57" t="str">
        <f>Tarifa!$C$20</f>
        <v>Ponta</v>
      </c>
      <c r="J1196" s="58">
        <f>IF(I1196="Ponta",Cadastro_Cargas!$F$17,0)</f>
        <v>3.5</v>
      </c>
      <c r="K1196" s="18">
        <f t="shared" si="3"/>
        <v>0</v>
      </c>
    </row>
    <row r="1197" ht="15.0" customHeight="1">
      <c r="A1197" s="51" t="s">
        <v>129</v>
      </c>
      <c r="B1197" s="52">
        <v>45676.7916666667</v>
      </c>
      <c r="C1197" s="51" t="s">
        <v>152</v>
      </c>
      <c r="D1197" s="53">
        <f>SUM(Cargas!$F$6323:$F$6329)</f>
        <v>4.534513373</v>
      </c>
      <c r="E1197" s="54">
        <f>Geracao!F1808+Geracao!F1809</f>
        <v>2.735715</v>
      </c>
      <c r="F1197" s="53">
        <f t="shared" si="1"/>
        <v>1.798798373</v>
      </c>
      <c r="G1197" s="55">
        <f>Tarifa!$B$21</f>
        <v>1.1039</v>
      </c>
      <c r="H1197" s="56">
        <f t="shared" si="2"/>
        <v>0</v>
      </c>
      <c r="I1197" s="57" t="str">
        <f>Tarifa!$C$21</f>
        <v>Ponta</v>
      </c>
      <c r="J1197" s="58">
        <f>IF(I1197="Ponta",Cadastro_Cargas!$F$17,0)</f>
        <v>3.5</v>
      </c>
      <c r="K1197" s="18">
        <f t="shared" si="3"/>
        <v>0</v>
      </c>
    </row>
    <row r="1198" ht="15.0" customHeight="1">
      <c r="A1198" s="51" t="s">
        <v>129</v>
      </c>
      <c r="B1198" s="52">
        <v>45676.8333333333</v>
      </c>
      <c r="C1198" s="51" t="s">
        <v>153</v>
      </c>
      <c r="D1198" s="53">
        <f>SUM(Cargas!$F$6337:$F$6343)</f>
        <v>28.74020633</v>
      </c>
      <c r="E1198" s="54">
        <f>Geracao!F1812+Geracao!F1813</f>
        <v>2.851425</v>
      </c>
      <c r="F1198" s="53">
        <f t="shared" si="1"/>
        <v>25.88878133</v>
      </c>
      <c r="G1198" s="55">
        <f>Tarifa!$B$22</f>
        <v>1.1039</v>
      </c>
      <c r="H1198" s="56">
        <f t="shared" si="2"/>
        <v>24.71497571</v>
      </c>
      <c r="I1198" s="57" t="str">
        <f>Tarifa!$C$22</f>
        <v>Ponta</v>
      </c>
      <c r="J1198" s="58">
        <f>IF(I1198="Ponta",Cadastro_Cargas!$F$17,0)</f>
        <v>3.5</v>
      </c>
      <c r="K1198" s="18">
        <f t="shared" si="3"/>
        <v>22.38878133</v>
      </c>
    </row>
    <row r="1199" ht="15.0" customHeight="1">
      <c r="A1199" s="35" t="s">
        <v>129</v>
      </c>
      <c r="B1199" s="45">
        <v>45676.875</v>
      </c>
      <c r="C1199" s="35" t="s">
        <v>154</v>
      </c>
      <c r="D1199" s="46">
        <f>SUM(Cargas!$F$6351:$F$6357)</f>
        <v>27.45191337</v>
      </c>
      <c r="E1199" s="47">
        <f>Geracao!F1816+Geracao!F1817</f>
        <v>2.603475</v>
      </c>
      <c r="F1199" s="46">
        <f t="shared" si="1"/>
        <v>24.84843837</v>
      </c>
      <c r="G1199" s="48">
        <f>Tarifa!$B$23</f>
        <v>0.6813</v>
      </c>
      <c r="H1199" s="49">
        <f t="shared" si="2"/>
        <v>16.92924106</v>
      </c>
      <c r="I1199" s="50" t="str">
        <f>Tarifa!$C$23</f>
        <v>Fora Ponta</v>
      </c>
      <c r="J1199" s="18">
        <f>IF(I1199="Ponta",Cadastro_Cargas!$F$17,0)</f>
        <v>0</v>
      </c>
      <c r="K1199" s="18">
        <f t="shared" si="3"/>
        <v>24.84843837</v>
      </c>
    </row>
    <row r="1200" ht="15.0" customHeight="1">
      <c r="A1200" s="35" t="s">
        <v>129</v>
      </c>
      <c r="B1200" s="45">
        <v>45676.9166666667</v>
      </c>
      <c r="C1200" s="35" t="s">
        <v>155</v>
      </c>
      <c r="D1200" s="46">
        <f>SUM(Cargas!$F$6365:$F$6371)</f>
        <v>12.35693337</v>
      </c>
      <c r="E1200" s="47">
        <f>Geracao!F1820+Geracao!F1821</f>
        <v>3.628335</v>
      </c>
      <c r="F1200" s="46">
        <f t="shared" si="1"/>
        <v>8.728598373</v>
      </c>
      <c r="G1200" s="48">
        <f>Tarifa!$B$24</f>
        <v>0.6813</v>
      </c>
      <c r="H1200" s="49">
        <f t="shared" si="2"/>
        <v>5.946794072</v>
      </c>
      <c r="I1200" s="50" t="str">
        <f>Tarifa!$C$24</f>
        <v>Fora Ponta</v>
      </c>
      <c r="J1200" s="18">
        <f>IF(I1200="Ponta",Cadastro_Cargas!$F$17,0)</f>
        <v>0</v>
      </c>
      <c r="K1200" s="18">
        <f t="shared" si="3"/>
        <v>8.728598373</v>
      </c>
    </row>
    <row r="1201" ht="15.0" customHeight="1">
      <c r="A1201" s="35" t="s">
        <v>129</v>
      </c>
      <c r="B1201" s="45">
        <v>45676.9583333333</v>
      </c>
      <c r="C1201" s="35" t="s">
        <v>156</v>
      </c>
      <c r="D1201" s="46">
        <f>SUM(Cargas!$F$6379:$F$6385)</f>
        <v>11.53121016</v>
      </c>
      <c r="E1201" s="47">
        <f>Geracao!F1824+Geracao!F1825</f>
        <v>2.537355</v>
      </c>
      <c r="F1201" s="46">
        <f t="shared" si="1"/>
        <v>8.993855163</v>
      </c>
      <c r="G1201" s="48">
        <f>Tarifa!$B$25</f>
        <v>0.6813</v>
      </c>
      <c r="H1201" s="49">
        <f t="shared" si="2"/>
        <v>6.127513523</v>
      </c>
      <c r="I1201" s="50" t="str">
        <f>Tarifa!$C$25</f>
        <v>Fora Ponta</v>
      </c>
      <c r="J1201" s="18">
        <f>IF(I1201="Ponta",Cadastro_Cargas!$F$17,0)</f>
        <v>0</v>
      </c>
      <c r="K1201" s="18">
        <f t="shared" si="3"/>
        <v>8.993855163</v>
      </c>
    </row>
    <row r="1202" ht="15.0" customHeight="1">
      <c r="A1202" s="35" t="s">
        <v>129</v>
      </c>
      <c r="B1202" s="45">
        <v>45677.0</v>
      </c>
      <c r="C1202" s="35" t="s">
        <v>131</v>
      </c>
      <c r="D1202" s="46">
        <f>SUM(Cargas!$F$6393:$F$6399)</f>
        <v>27.65397337</v>
      </c>
      <c r="E1202" s="47">
        <f>Geracao!F1828+Geracao!F1829</f>
        <v>2.52909</v>
      </c>
      <c r="F1202" s="46">
        <f t="shared" si="1"/>
        <v>25.12488337</v>
      </c>
      <c r="G1202" s="48">
        <f>Tarifa!$B$2</f>
        <v>0.6813</v>
      </c>
      <c r="H1202" s="49">
        <f t="shared" si="2"/>
        <v>17.11758304</v>
      </c>
      <c r="I1202" s="50" t="str">
        <f>Tarifa!$C$2</f>
        <v>Fora Ponta</v>
      </c>
      <c r="J1202" s="18">
        <f>IF(I1202="Ponta",Cadastro_Cargas!$F$17,0)</f>
        <v>0</v>
      </c>
      <c r="K1202" s="18">
        <f t="shared" si="3"/>
        <v>25.12488337</v>
      </c>
    </row>
    <row r="1203" ht="15.0" customHeight="1">
      <c r="A1203" s="35" t="s">
        <v>129</v>
      </c>
      <c r="B1203" s="45">
        <v>45677.0416666667</v>
      </c>
      <c r="C1203" s="35" t="s">
        <v>133</v>
      </c>
      <c r="D1203" s="46">
        <f>SUM(Cargas!$F$6407:$F$6413)</f>
        <v>28.38317337</v>
      </c>
      <c r="E1203" s="47">
        <f>Geracao!F1832+Geracao!F1833</f>
        <v>2.71092</v>
      </c>
      <c r="F1203" s="46">
        <f t="shared" si="1"/>
        <v>25.67225337</v>
      </c>
      <c r="G1203" s="48">
        <f>Tarifa!$B$3</f>
        <v>0.6813</v>
      </c>
      <c r="H1203" s="49">
        <f t="shared" si="2"/>
        <v>17.49050622</v>
      </c>
      <c r="I1203" s="50" t="str">
        <f>Tarifa!$C$3</f>
        <v>Fora Ponta</v>
      </c>
      <c r="J1203" s="18">
        <f>IF(I1203="Ponta",Cadastro_Cargas!$F$17,0)</f>
        <v>0</v>
      </c>
      <c r="K1203" s="18">
        <f t="shared" si="3"/>
        <v>25.67225337</v>
      </c>
    </row>
    <row r="1204" ht="15.0" customHeight="1">
      <c r="A1204" s="35" t="s">
        <v>129</v>
      </c>
      <c r="B1204" s="45">
        <v>45677.0833333333</v>
      </c>
      <c r="C1204" s="35" t="s">
        <v>134</v>
      </c>
      <c r="D1204" s="46">
        <f>SUM(Cargas!$F$6421:$F$6427)</f>
        <v>12.43003337</v>
      </c>
      <c r="E1204" s="47">
        <f>Geracao!F1836+Geracao!F1837</f>
        <v>4.438305</v>
      </c>
      <c r="F1204" s="46">
        <f t="shared" si="1"/>
        <v>7.991728373</v>
      </c>
      <c r="G1204" s="48">
        <f>Tarifa!$B$4</f>
        <v>0.6813</v>
      </c>
      <c r="H1204" s="49">
        <f t="shared" si="2"/>
        <v>5.444764541</v>
      </c>
      <c r="I1204" s="50" t="str">
        <f>Tarifa!$C$4</f>
        <v>Fora Ponta</v>
      </c>
      <c r="J1204" s="18">
        <f>IF(I1204="Ponta",Cadastro_Cargas!$F$17,0)</f>
        <v>0</v>
      </c>
      <c r="K1204" s="18">
        <f t="shared" si="3"/>
        <v>7.991728373</v>
      </c>
    </row>
    <row r="1205" ht="15.0" customHeight="1">
      <c r="A1205" s="35" t="s">
        <v>129</v>
      </c>
      <c r="B1205" s="45">
        <v>45677.125</v>
      </c>
      <c r="C1205" s="35" t="s">
        <v>135</v>
      </c>
      <c r="D1205" s="46">
        <f>SUM(Cargas!$F$6435:$F$6441)</f>
        <v>11.54725037</v>
      </c>
      <c r="E1205" s="47">
        <f>Geracao!F1840+Geracao!F1841</f>
        <v>3.65313</v>
      </c>
      <c r="F1205" s="46">
        <f t="shared" si="1"/>
        <v>7.894120371</v>
      </c>
      <c r="G1205" s="48">
        <f>Tarifa!$B$5</f>
        <v>0.6813</v>
      </c>
      <c r="H1205" s="49">
        <f t="shared" si="2"/>
        <v>5.378264209</v>
      </c>
      <c r="I1205" s="50" t="str">
        <f>Tarifa!$C$5</f>
        <v>Fora Ponta</v>
      </c>
      <c r="J1205" s="18">
        <f>IF(I1205="Ponta",Cadastro_Cargas!$F$17,0)</f>
        <v>0</v>
      </c>
      <c r="K1205" s="18">
        <f t="shared" si="3"/>
        <v>7.894120371</v>
      </c>
    </row>
    <row r="1206" ht="15.0" customHeight="1">
      <c r="A1206" s="35" t="s">
        <v>129</v>
      </c>
      <c r="B1206" s="45">
        <v>45677.1666666667</v>
      </c>
      <c r="C1206" s="35" t="s">
        <v>136</v>
      </c>
      <c r="D1206" s="46">
        <f>SUM(Cargas!$F$6449:$F$6455)</f>
        <v>11.65963379</v>
      </c>
      <c r="E1206" s="47">
        <f>Geracao!F1844+Geracao!F1845</f>
        <v>2.9754</v>
      </c>
      <c r="F1206" s="46">
        <f t="shared" si="1"/>
        <v>8.684233789</v>
      </c>
      <c r="G1206" s="48">
        <f>Tarifa!$B$6</f>
        <v>0.6813</v>
      </c>
      <c r="H1206" s="49">
        <f t="shared" si="2"/>
        <v>5.91656848</v>
      </c>
      <c r="I1206" s="50" t="str">
        <f>Tarifa!$C$6</f>
        <v>Fora Ponta</v>
      </c>
      <c r="J1206" s="18">
        <f>IF(I1206="Ponta",Cadastro_Cargas!$F$17,0)</f>
        <v>0</v>
      </c>
      <c r="K1206" s="18">
        <f t="shared" si="3"/>
        <v>8.684233789</v>
      </c>
    </row>
    <row r="1207" ht="15.0" customHeight="1">
      <c r="A1207" s="35" t="s">
        <v>129</v>
      </c>
      <c r="B1207" s="45">
        <v>45677.2083333333</v>
      </c>
      <c r="C1207" s="35" t="s">
        <v>137</v>
      </c>
      <c r="D1207" s="46">
        <f>SUM(Cargas!$F$6463:$F$6469)</f>
        <v>4.336675007</v>
      </c>
      <c r="E1207" s="47">
        <f>Geracao!F1848+Geracao!F1849</f>
        <v>2.52909</v>
      </c>
      <c r="F1207" s="46">
        <f t="shared" si="1"/>
        <v>1.807585007</v>
      </c>
      <c r="G1207" s="48">
        <f>Tarifa!$B$7</f>
        <v>0.6813</v>
      </c>
      <c r="H1207" s="49">
        <f t="shared" si="2"/>
        <v>1.231507666</v>
      </c>
      <c r="I1207" s="50" t="str">
        <f>Tarifa!$C$7</f>
        <v>Fora Ponta</v>
      </c>
      <c r="J1207" s="18">
        <f>IF(I1207="Ponta",Cadastro_Cargas!$F$17,0)</f>
        <v>0</v>
      </c>
      <c r="K1207" s="18">
        <f t="shared" si="3"/>
        <v>1.807585007</v>
      </c>
    </row>
    <row r="1208" ht="15.0" customHeight="1">
      <c r="A1208" s="35" t="s">
        <v>129</v>
      </c>
      <c r="B1208" s="45">
        <v>45677.25</v>
      </c>
      <c r="C1208" s="35" t="s">
        <v>138</v>
      </c>
      <c r="D1208" s="46">
        <f>SUM(Cargas!$F$6477:$F$6483)</f>
        <v>4.299313373</v>
      </c>
      <c r="E1208" s="47">
        <f>Geracao!F1852+Geracao!F1853</f>
        <v>7.574496818</v>
      </c>
      <c r="F1208" s="46">
        <f t="shared" si="1"/>
        <v>-3.275183445</v>
      </c>
      <c r="G1208" s="48">
        <f>Tarifa!$B$8</f>
        <v>0.6813</v>
      </c>
      <c r="H1208" s="49">
        <f t="shared" si="2"/>
        <v>0</v>
      </c>
      <c r="I1208" s="50" t="str">
        <f>Tarifa!$C$8</f>
        <v>Fora Ponta</v>
      </c>
      <c r="J1208" s="18">
        <f>IF(I1208="Ponta",Cadastro_Cargas!$F$17,0)</f>
        <v>0</v>
      </c>
      <c r="K1208" s="18">
        <f t="shared" si="3"/>
        <v>0</v>
      </c>
    </row>
    <row r="1209" ht="15.0" customHeight="1">
      <c r="A1209" s="35" t="s">
        <v>129</v>
      </c>
      <c r="B1209" s="45">
        <v>45677.2916666667</v>
      </c>
      <c r="C1209" s="35" t="s">
        <v>139</v>
      </c>
      <c r="D1209" s="46">
        <f>SUM(Cargas!$F$6491:$F$6497)</f>
        <v>21.78851337</v>
      </c>
      <c r="E1209" s="47">
        <f>Geracao!F1856+Geracao!F1857</f>
        <v>16.17084818</v>
      </c>
      <c r="F1209" s="46">
        <f t="shared" si="1"/>
        <v>5.617665191</v>
      </c>
      <c r="G1209" s="48">
        <f>Tarifa!$B$9</f>
        <v>0.6813</v>
      </c>
      <c r="H1209" s="49">
        <f t="shared" si="2"/>
        <v>3.827315295</v>
      </c>
      <c r="I1209" s="50" t="str">
        <f>Tarifa!$C$9</f>
        <v>Fora Ponta</v>
      </c>
      <c r="J1209" s="18">
        <f>IF(I1209="Ponta",Cadastro_Cargas!$F$17,0)</f>
        <v>0</v>
      </c>
      <c r="K1209" s="18">
        <f t="shared" si="3"/>
        <v>5.617665191</v>
      </c>
    </row>
    <row r="1210" ht="15.0" customHeight="1">
      <c r="A1210" s="35" t="s">
        <v>129</v>
      </c>
      <c r="B1210" s="45">
        <v>45677.3333333333</v>
      </c>
      <c r="C1210" s="35" t="s">
        <v>140</v>
      </c>
      <c r="D1210" s="46">
        <f>SUM(Cargas!$F$6505:$F$6511)</f>
        <v>22.52211337</v>
      </c>
      <c r="E1210" s="47">
        <f>Geracao!F1860+Geracao!F1861</f>
        <v>21.47171864</v>
      </c>
      <c r="F1210" s="46">
        <f t="shared" si="1"/>
        <v>1.050394737</v>
      </c>
      <c r="G1210" s="48">
        <f>Tarifa!$B$10</f>
        <v>0.6813</v>
      </c>
      <c r="H1210" s="49">
        <f t="shared" si="2"/>
        <v>0.7156339341</v>
      </c>
      <c r="I1210" s="50" t="str">
        <f>Tarifa!$C$10</f>
        <v>Fora Ponta</v>
      </c>
      <c r="J1210" s="18">
        <f>IF(I1210="Ponta",Cadastro_Cargas!$F$17,0)</f>
        <v>0</v>
      </c>
      <c r="K1210" s="18">
        <f t="shared" si="3"/>
        <v>1.050394737</v>
      </c>
    </row>
    <row r="1211" ht="15.0" customHeight="1">
      <c r="A1211" s="35" t="s">
        <v>129</v>
      </c>
      <c r="B1211" s="45">
        <v>45677.375</v>
      </c>
      <c r="C1211" s="35" t="s">
        <v>141</v>
      </c>
      <c r="D1211" s="46">
        <f>SUM(Cargas!$F$6519:$F$6525)</f>
        <v>6.613423373</v>
      </c>
      <c r="E1211" s="47">
        <f>Geracao!F1864+Geracao!F1865</f>
        <v>26.34356045</v>
      </c>
      <c r="F1211" s="46">
        <f t="shared" si="1"/>
        <v>-19.73013708</v>
      </c>
      <c r="G1211" s="48">
        <f>Tarifa!$B$11</f>
        <v>0.6813</v>
      </c>
      <c r="H1211" s="49">
        <f t="shared" si="2"/>
        <v>0</v>
      </c>
      <c r="I1211" s="50" t="str">
        <f>Tarifa!$C$11</f>
        <v>Fora Ponta</v>
      </c>
      <c r="J1211" s="18">
        <f>IF(I1211="Ponta",Cadastro_Cargas!$F$17,0)</f>
        <v>0</v>
      </c>
      <c r="K1211" s="18">
        <f t="shared" si="3"/>
        <v>0</v>
      </c>
    </row>
    <row r="1212" ht="15.0" customHeight="1">
      <c r="A1212" s="35" t="s">
        <v>129</v>
      </c>
      <c r="B1212" s="45">
        <v>45677.4166666667</v>
      </c>
      <c r="C1212" s="35" t="s">
        <v>142</v>
      </c>
      <c r="D1212" s="46">
        <f>SUM(Cargas!$F$6533:$F$6539)</f>
        <v>6.130783373</v>
      </c>
      <c r="E1212" s="47">
        <f>Geracao!F1868+Geracao!F1869</f>
        <v>29.21301818</v>
      </c>
      <c r="F1212" s="46">
        <f t="shared" si="1"/>
        <v>-23.08223481</v>
      </c>
      <c r="G1212" s="48">
        <f>Tarifa!$B$12</f>
        <v>0.6813</v>
      </c>
      <c r="H1212" s="49">
        <f t="shared" si="2"/>
        <v>0</v>
      </c>
      <c r="I1212" s="50" t="str">
        <f>Tarifa!$C$12</f>
        <v>Fora Ponta</v>
      </c>
      <c r="J1212" s="18">
        <f>IF(I1212="Ponta",Cadastro_Cargas!$F$17,0)</f>
        <v>0</v>
      </c>
      <c r="K1212" s="18">
        <f t="shared" si="3"/>
        <v>0</v>
      </c>
    </row>
    <row r="1213" ht="15.0" customHeight="1">
      <c r="A1213" s="35" t="s">
        <v>129</v>
      </c>
      <c r="B1213" s="45">
        <v>45677.4583333333</v>
      </c>
      <c r="C1213" s="35" t="s">
        <v>143</v>
      </c>
      <c r="D1213" s="46">
        <f>SUM(Cargas!$F$6547:$F$6553)</f>
        <v>6.451473373</v>
      </c>
      <c r="E1213" s="47">
        <f>Geracao!F1872+Geracao!F1873</f>
        <v>20.78121545</v>
      </c>
      <c r="F1213" s="46">
        <f t="shared" si="1"/>
        <v>-14.32974208</v>
      </c>
      <c r="G1213" s="48">
        <f>Tarifa!$B$13</f>
        <v>0.6813</v>
      </c>
      <c r="H1213" s="49">
        <f t="shared" si="2"/>
        <v>0</v>
      </c>
      <c r="I1213" s="50" t="str">
        <f>Tarifa!$C$13</f>
        <v>Fora Ponta</v>
      </c>
      <c r="J1213" s="18">
        <f>IF(I1213="Ponta",Cadastro_Cargas!$F$17,0)</f>
        <v>0</v>
      </c>
      <c r="K1213" s="18">
        <f t="shared" si="3"/>
        <v>0</v>
      </c>
    </row>
    <row r="1214" ht="15.0" customHeight="1">
      <c r="A1214" s="35" t="s">
        <v>129</v>
      </c>
      <c r="B1214" s="45">
        <v>45677.5</v>
      </c>
      <c r="C1214" s="35" t="s">
        <v>144</v>
      </c>
      <c r="D1214" s="46">
        <f>SUM(Cargas!$F$6561:$F$6567)</f>
        <v>6.442657504</v>
      </c>
      <c r="E1214" s="47">
        <f>Geracao!F1876+Geracao!F1877</f>
        <v>33.52659682</v>
      </c>
      <c r="F1214" s="46">
        <f t="shared" si="1"/>
        <v>-27.08393931</v>
      </c>
      <c r="G1214" s="48">
        <f>Tarifa!$B$14</f>
        <v>0.6813</v>
      </c>
      <c r="H1214" s="49">
        <f t="shared" si="2"/>
        <v>0</v>
      </c>
      <c r="I1214" s="50" t="str">
        <f>Tarifa!$C$14</f>
        <v>Fora Ponta</v>
      </c>
      <c r="J1214" s="18">
        <f>IF(I1214="Ponta",Cadastro_Cargas!$F$17,0)</f>
        <v>0</v>
      </c>
      <c r="K1214" s="18">
        <f t="shared" si="3"/>
        <v>0</v>
      </c>
    </row>
    <row r="1215" ht="15.0" customHeight="1">
      <c r="A1215" s="35" t="s">
        <v>129</v>
      </c>
      <c r="B1215" s="45">
        <v>45677.5416666667</v>
      </c>
      <c r="C1215" s="35" t="s">
        <v>145</v>
      </c>
      <c r="D1215" s="46">
        <f>SUM(Cargas!$F$6575:$F$6581)</f>
        <v>6.806013373</v>
      </c>
      <c r="E1215" s="47">
        <f>Geracao!F1880+Geracao!F1881</f>
        <v>32.91423545</v>
      </c>
      <c r="F1215" s="46">
        <f t="shared" si="1"/>
        <v>-26.10822208</v>
      </c>
      <c r="G1215" s="48">
        <f>Tarifa!$B$15</f>
        <v>0.6813</v>
      </c>
      <c r="H1215" s="49">
        <f t="shared" si="2"/>
        <v>0</v>
      </c>
      <c r="I1215" s="50" t="str">
        <f>Tarifa!$C$15</f>
        <v>Fora Ponta</v>
      </c>
      <c r="J1215" s="18">
        <f>IF(I1215="Ponta",Cadastro_Cargas!$F$17,0)</f>
        <v>0</v>
      </c>
      <c r="K1215" s="18">
        <f t="shared" si="3"/>
        <v>0</v>
      </c>
    </row>
    <row r="1216" ht="15.0" customHeight="1">
      <c r="A1216" s="35" t="s">
        <v>129</v>
      </c>
      <c r="B1216" s="45">
        <v>45677.5833333333</v>
      </c>
      <c r="C1216" s="35" t="s">
        <v>146</v>
      </c>
      <c r="D1216" s="46">
        <f>SUM(Cargas!$F$6589:$F$6595)</f>
        <v>21.487</v>
      </c>
      <c r="E1216" s="47">
        <f>Geracao!F1884+Geracao!F1885</f>
        <v>8.885626364</v>
      </c>
      <c r="F1216" s="46">
        <f t="shared" si="1"/>
        <v>12.60137364</v>
      </c>
      <c r="G1216" s="48">
        <f>Tarifa!$B$16</f>
        <v>0.6813</v>
      </c>
      <c r="H1216" s="49">
        <f t="shared" si="2"/>
        <v>8.585315858</v>
      </c>
      <c r="I1216" s="50" t="str">
        <f>Tarifa!$C$16</f>
        <v>Fora Ponta</v>
      </c>
      <c r="J1216" s="18">
        <f>IF(I1216="Ponta",Cadastro_Cargas!$F$17,0)</f>
        <v>0</v>
      </c>
      <c r="K1216" s="18">
        <f t="shared" si="3"/>
        <v>12.60137364</v>
      </c>
    </row>
    <row r="1217" ht="15.0" customHeight="1">
      <c r="A1217" s="35" t="s">
        <v>129</v>
      </c>
      <c r="B1217" s="45">
        <v>45677.625</v>
      </c>
      <c r="C1217" s="35" t="s">
        <v>147</v>
      </c>
      <c r="D1217" s="46">
        <f>SUM(Cargas!$F$6603:$F$6609)</f>
        <v>24.31951337</v>
      </c>
      <c r="E1217" s="47">
        <f>Geracao!F1888+Geracao!F1889</f>
        <v>11.06007273</v>
      </c>
      <c r="F1217" s="46">
        <f t="shared" si="1"/>
        <v>13.25944065</v>
      </c>
      <c r="G1217" s="48">
        <f>Tarifa!$B$17</f>
        <v>0.6813</v>
      </c>
      <c r="H1217" s="49">
        <f t="shared" si="2"/>
        <v>9.033656912</v>
      </c>
      <c r="I1217" s="50" t="str">
        <f>Tarifa!$C$17</f>
        <v>Fora Ponta</v>
      </c>
      <c r="J1217" s="18">
        <f>IF(I1217="Ponta",Cadastro_Cargas!$F$17,0)</f>
        <v>0</v>
      </c>
      <c r="K1217" s="18">
        <f t="shared" si="3"/>
        <v>13.25944065</v>
      </c>
    </row>
    <row r="1218" ht="15.0" customHeight="1">
      <c r="A1218" s="35" t="s">
        <v>129</v>
      </c>
      <c r="B1218" s="45">
        <v>45677.6666666667</v>
      </c>
      <c r="C1218" s="35" t="s">
        <v>148</v>
      </c>
      <c r="D1218" s="46">
        <f>SUM(Cargas!$F$6617:$F$6623)</f>
        <v>6.501614695</v>
      </c>
      <c r="E1218" s="47">
        <f>Geracao!F1892+Geracao!F1893</f>
        <v>21.08777182</v>
      </c>
      <c r="F1218" s="46">
        <f t="shared" si="1"/>
        <v>-14.58615712</v>
      </c>
      <c r="G1218" s="48">
        <f>Tarifa!$B$18</f>
        <v>0.6813</v>
      </c>
      <c r="H1218" s="49">
        <f t="shared" si="2"/>
        <v>0</v>
      </c>
      <c r="I1218" s="50" t="str">
        <f>Tarifa!$C$18</f>
        <v>Fora Ponta</v>
      </c>
      <c r="J1218" s="18">
        <f>IF(I1218="Ponta",Cadastro_Cargas!$F$17,0)</f>
        <v>0</v>
      </c>
      <c r="K1218" s="18">
        <f t="shared" si="3"/>
        <v>0</v>
      </c>
    </row>
    <row r="1219" ht="15.0" customHeight="1">
      <c r="A1219" s="35" t="s">
        <v>129</v>
      </c>
      <c r="B1219" s="45">
        <v>45677.7083333333</v>
      </c>
      <c r="C1219" s="35" t="s">
        <v>149</v>
      </c>
      <c r="D1219" s="46">
        <f>SUM(Cargas!$F$6631:$F$6637)</f>
        <v>3.802031947</v>
      </c>
      <c r="E1219" s="47">
        <f>Geracao!F1896+Geracao!F1897</f>
        <v>6.923064545</v>
      </c>
      <c r="F1219" s="46">
        <f t="shared" si="1"/>
        <v>-3.121032599</v>
      </c>
      <c r="G1219" s="48">
        <f>Tarifa!$B$19</f>
        <v>0.6813</v>
      </c>
      <c r="H1219" s="49">
        <f t="shared" si="2"/>
        <v>0</v>
      </c>
      <c r="I1219" s="50" t="str">
        <f>Tarifa!$C$19</f>
        <v>Fora Ponta</v>
      </c>
      <c r="J1219" s="18">
        <f>IF(I1219="Ponta",Cadastro_Cargas!$F$17,0)</f>
        <v>0</v>
      </c>
      <c r="K1219" s="18">
        <f t="shared" si="3"/>
        <v>0</v>
      </c>
    </row>
    <row r="1220" ht="15.0" customHeight="1">
      <c r="A1220" s="51" t="s">
        <v>129</v>
      </c>
      <c r="B1220" s="52">
        <v>45677.75</v>
      </c>
      <c r="C1220" s="51" t="s">
        <v>150</v>
      </c>
      <c r="D1220" s="53">
        <f>SUM(Cargas!$F$6645:$F$6651)</f>
        <v>4.187312779</v>
      </c>
      <c r="E1220" s="54">
        <f>Geracao!F1900+Geracao!F1901</f>
        <v>11.97072545</v>
      </c>
      <c r="F1220" s="53">
        <f t="shared" si="1"/>
        <v>-7.783412676</v>
      </c>
      <c r="G1220" s="55">
        <f>Tarifa!$B$20</f>
        <v>1.1039</v>
      </c>
      <c r="H1220" s="56">
        <f t="shared" si="2"/>
        <v>0</v>
      </c>
      <c r="I1220" s="57" t="str">
        <f>Tarifa!$C$20</f>
        <v>Ponta</v>
      </c>
      <c r="J1220" s="58">
        <f>IF(I1220="Ponta",Cadastro_Cargas!$F$17,0)</f>
        <v>3.5</v>
      </c>
      <c r="K1220" s="18">
        <f t="shared" si="3"/>
        <v>0</v>
      </c>
    </row>
    <row r="1221" ht="15.0" customHeight="1">
      <c r="A1221" s="51" t="s">
        <v>129</v>
      </c>
      <c r="B1221" s="52">
        <v>45677.7916666667</v>
      </c>
      <c r="C1221" s="51" t="s">
        <v>152</v>
      </c>
      <c r="D1221" s="53">
        <f>SUM(Cargas!$F$6659:$F$6665)</f>
        <v>4.39919688</v>
      </c>
      <c r="E1221" s="54">
        <f>Geracao!F1904+Geracao!F1905</f>
        <v>3.6366</v>
      </c>
      <c r="F1221" s="53">
        <f t="shared" si="1"/>
        <v>0.7625968797</v>
      </c>
      <c r="G1221" s="55">
        <f>Tarifa!$B$21</f>
        <v>1.1039</v>
      </c>
      <c r="H1221" s="56">
        <f t="shared" si="2"/>
        <v>0</v>
      </c>
      <c r="I1221" s="57" t="str">
        <f>Tarifa!$C$21</f>
        <v>Ponta</v>
      </c>
      <c r="J1221" s="58">
        <f>IF(I1221="Ponta",Cadastro_Cargas!$F$17,0)</f>
        <v>3.5</v>
      </c>
      <c r="K1221" s="18">
        <f t="shared" si="3"/>
        <v>0</v>
      </c>
    </row>
    <row r="1222" ht="15.0" customHeight="1">
      <c r="A1222" s="51" t="s">
        <v>129</v>
      </c>
      <c r="B1222" s="52">
        <v>45677.8333333333</v>
      </c>
      <c r="C1222" s="51" t="s">
        <v>153</v>
      </c>
      <c r="D1222" s="53">
        <f>SUM(Cargas!$F$6673:$F$6679)</f>
        <v>30.06997337</v>
      </c>
      <c r="E1222" s="54">
        <f>Geracao!F1908+Geracao!F1909</f>
        <v>1.743915</v>
      </c>
      <c r="F1222" s="53">
        <f t="shared" si="1"/>
        <v>28.32605837</v>
      </c>
      <c r="G1222" s="55">
        <f>Tarifa!$B$22</f>
        <v>1.1039</v>
      </c>
      <c r="H1222" s="56">
        <f t="shared" si="2"/>
        <v>27.40548584</v>
      </c>
      <c r="I1222" s="57" t="str">
        <f>Tarifa!$C$22</f>
        <v>Ponta</v>
      </c>
      <c r="J1222" s="58">
        <f>IF(I1222="Ponta",Cadastro_Cargas!$F$17,0)</f>
        <v>3.5</v>
      </c>
      <c r="K1222" s="18">
        <f t="shared" si="3"/>
        <v>24.82605837</v>
      </c>
    </row>
    <row r="1223" ht="15.0" customHeight="1">
      <c r="A1223" s="35" t="s">
        <v>129</v>
      </c>
      <c r="B1223" s="45">
        <v>45677.875</v>
      </c>
      <c r="C1223" s="35" t="s">
        <v>154</v>
      </c>
      <c r="D1223" s="46">
        <f>SUM(Cargas!$F$6687:$F$6693)</f>
        <v>28.76364137</v>
      </c>
      <c r="E1223" s="47">
        <f>Geracao!F1912+Geracao!F1913</f>
        <v>3.363855</v>
      </c>
      <c r="F1223" s="46">
        <f t="shared" si="1"/>
        <v>25.39978637</v>
      </c>
      <c r="G1223" s="48">
        <f>Tarifa!$B$23</f>
        <v>0.6813</v>
      </c>
      <c r="H1223" s="49">
        <f t="shared" si="2"/>
        <v>17.30487445</v>
      </c>
      <c r="I1223" s="50" t="str">
        <f>Tarifa!$C$23</f>
        <v>Fora Ponta</v>
      </c>
      <c r="J1223" s="18">
        <f>IF(I1223="Ponta",Cadastro_Cargas!$F$17,0)</f>
        <v>0</v>
      </c>
      <c r="K1223" s="18">
        <f t="shared" si="3"/>
        <v>25.39978637</v>
      </c>
    </row>
    <row r="1224" ht="15.0" customHeight="1">
      <c r="A1224" s="35" t="s">
        <v>129</v>
      </c>
      <c r="B1224" s="45">
        <v>45677.9166666667</v>
      </c>
      <c r="C1224" s="35" t="s">
        <v>155</v>
      </c>
      <c r="D1224" s="46">
        <f>SUM(Cargas!$F$6701:$F$6707)</f>
        <v>11.25127031</v>
      </c>
      <c r="E1224" s="47">
        <f>Geracao!F1916+Geracao!F1917</f>
        <v>3.710985</v>
      </c>
      <c r="F1224" s="46">
        <f t="shared" si="1"/>
        <v>7.540285312</v>
      </c>
      <c r="G1224" s="48">
        <f>Tarifa!$B$24</f>
        <v>0.6813</v>
      </c>
      <c r="H1224" s="49">
        <f t="shared" si="2"/>
        <v>5.137196383</v>
      </c>
      <c r="I1224" s="50" t="str">
        <f>Tarifa!$C$24</f>
        <v>Fora Ponta</v>
      </c>
      <c r="J1224" s="18">
        <f>IF(I1224="Ponta",Cadastro_Cargas!$F$17,0)</f>
        <v>0</v>
      </c>
      <c r="K1224" s="18">
        <f t="shared" si="3"/>
        <v>7.540285312</v>
      </c>
    </row>
    <row r="1225" ht="15.0" customHeight="1">
      <c r="A1225" s="35" t="s">
        <v>129</v>
      </c>
      <c r="B1225" s="45">
        <v>45677.9583333333</v>
      </c>
      <c r="C1225" s="35" t="s">
        <v>156</v>
      </c>
      <c r="D1225" s="46">
        <f>SUM(Cargas!$F$6715:$F$6721)</f>
        <v>12.40821337</v>
      </c>
      <c r="E1225" s="47">
        <f>Geracao!F1920+Geracao!F1921</f>
        <v>5.24001</v>
      </c>
      <c r="F1225" s="46">
        <f t="shared" si="1"/>
        <v>7.168203373</v>
      </c>
      <c r="G1225" s="48">
        <f>Tarifa!$B$25</f>
        <v>0.6813</v>
      </c>
      <c r="H1225" s="49">
        <f t="shared" si="2"/>
        <v>4.883696958</v>
      </c>
      <c r="I1225" s="50" t="str">
        <f>Tarifa!$C$25</f>
        <v>Fora Ponta</v>
      </c>
      <c r="J1225" s="18">
        <f>IF(I1225="Ponta",Cadastro_Cargas!$F$17,0)</f>
        <v>0</v>
      </c>
      <c r="K1225" s="18">
        <f t="shared" si="3"/>
        <v>7.168203373</v>
      </c>
    </row>
    <row r="1226" ht="15.0" customHeight="1">
      <c r="A1226" s="35" t="s">
        <v>129</v>
      </c>
      <c r="B1226" s="45">
        <v>45678.0</v>
      </c>
      <c r="C1226" s="35" t="s">
        <v>131</v>
      </c>
      <c r="D1226" s="46">
        <f>SUM(Cargas!$F$6729:$F$6735)</f>
        <v>29.20464244</v>
      </c>
      <c r="E1226" s="47">
        <f>Geracao!F1924+Geracao!F1925</f>
        <v>2.76051</v>
      </c>
      <c r="F1226" s="46">
        <f t="shared" si="1"/>
        <v>26.44413244</v>
      </c>
      <c r="G1226" s="48">
        <f>Tarifa!$B$2</f>
        <v>0.6813</v>
      </c>
      <c r="H1226" s="49">
        <f t="shared" si="2"/>
        <v>18.01638743</v>
      </c>
      <c r="I1226" s="50" t="str">
        <f>Tarifa!$C$2</f>
        <v>Fora Ponta</v>
      </c>
      <c r="J1226" s="18">
        <f>IF(I1226="Ponta",Cadastro_Cargas!$F$17,0)</f>
        <v>0</v>
      </c>
      <c r="K1226" s="18">
        <f t="shared" si="3"/>
        <v>26.44413244</v>
      </c>
    </row>
    <row r="1227" ht="15.0" customHeight="1">
      <c r="A1227" s="35" t="s">
        <v>129</v>
      </c>
      <c r="B1227" s="45">
        <v>45678.0416666667</v>
      </c>
      <c r="C1227" s="35" t="s">
        <v>133</v>
      </c>
      <c r="D1227" s="46">
        <f>SUM(Cargas!$F$6743:$F$6749)</f>
        <v>30.00517337</v>
      </c>
      <c r="E1227" s="47">
        <f>Geracao!F1928+Geracao!F1929</f>
        <v>3.777105</v>
      </c>
      <c r="F1227" s="46">
        <f t="shared" si="1"/>
        <v>26.22806837</v>
      </c>
      <c r="G1227" s="48">
        <f>Tarifa!$B$3</f>
        <v>0.6813</v>
      </c>
      <c r="H1227" s="49">
        <f t="shared" si="2"/>
        <v>17.86918298</v>
      </c>
      <c r="I1227" s="50" t="str">
        <f>Tarifa!$C$3</f>
        <v>Fora Ponta</v>
      </c>
      <c r="J1227" s="18">
        <f>IF(I1227="Ponta",Cadastro_Cargas!$F$17,0)</f>
        <v>0</v>
      </c>
      <c r="K1227" s="18">
        <f t="shared" si="3"/>
        <v>26.22806837</v>
      </c>
    </row>
    <row r="1228" ht="15.0" customHeight="1">
      <c r="A1228" s="35" t="s">
        <v>129</v>
      </c>
      <c r="B1228" s="45">
        <v>45678.0833333333</v>
      </c>
      <c r="C1228" s="35" t="s">
        <v>134</v>
      </c>
      <c r="D1228" s="46">
        <f>SUM(Cargas!$F$6757:$F$6763)</f>
        <v>11.69540116</v>
      </c>
      <c r="E1228" s="47">
        <f>Geracao!F1932+Geracao!F1933</f>
        <v>3.8019</v>
      </c>
      <c r="F1228" s="46">
        <f t="shared" si="1"/>
        <v>7.893501159</v>
      </c>
      <c r="G1228" s="48">
        <f>Tarifa!$B$4</f>
        <v>0.6813</v>
      </c>
      <c r="H1228" s="49">
        <f t="shared" si="2"/>
        <v>5.37784234</v>
      </c>
      <c r="I1228" s="50" t="str">
        <f>Tarifa!$C$4</f>
        <v>Fora Ponta</v>
      </c>
      <c r="J1228" s="18">
        <f>IF(I1228="Ponta",Cadastro_Cargas!$F$17,0)</f>
        <v>0</v>
      </c>
      <c r="K1228" s="18">
        <f t="shared" si="3"/>
        <v>7.893501159</v>
      </c>
    </row>
    <row r="1229" ht="15.0" customHeight="1">
      <c r="A1229" s="35" t="s">
        <v>129</v>
      </c>
      <c r="B1229" s="45">
        <v>45678.125</v>
      </c>
      <c r="C1229" s="35" t="s">
        <v>135</v>
      </c>
      <c r="D1229" s="46">
        <f>SUM(Cargas!$F$6771:$F$6777)</f>
        <v>12.17817189</v>
      </c>
      <c r="E1229" s="47">
        <f>Geracao!F1936+Geracao!F1937</f>
        <v>2.89275</v>
      </c>
      <c r="F1229" s="46">
        <f t="shared" si="1"/>
        <v>9.285421887</v>
      </c>
      <c r="G1229" s="48">
        <f>Tarifa!$B$5</f>
        <v>0.6813</v>
      </c>
      <c r="H1229" s="49">
        <f t="shared" si="2"/>
        <v>6.326157932</v>
      </c>
      <c r="I1229" s="50" t="str">
        <f>Tarifa!$C$5</f>
        <v>Fora Ponta</v>
      </c>
      <c r="J1229" s="18">
        <f>IF(I1229="Ponta",Cadastro_Cargas!$F$17,0)</f>
        <v>0</v>
      </c>
      <c r="K1229" s="18">
        <f t="shared" si="3"/>
        <v>9.285421887</v>
      </c>
    </row>
    <row r="1230" ht="15.0" customHeight="1">
      <c r="A1230" s="35" t="s">
        <v>129</v>
      </c>
      <c r="B1230" s="45">
        <v>45678.1666666667</v>
      </c>
      <c r="C1230" s="35" t="s">
        <v>136</v>
      </c>
      <c r="D1230" s="46">
        <f>SUM(Cargas!$F$6785:$F$6791)</f>
        <v>12.36615337</v>
      </c>
      <c r="E1230" s="47">
        <f>Geracao!F1940+Geracao!F1941</f>
        <v>2.620005</v>
      </c>
      <c r="F1230" s="46">
        <f t="shared" si="1"/>
        <v>9.746148373</v>
      </c>
      <c r="G1230" s="48">
        <f>Tarifa!$B$6</f>
        <v>0.6813</v>
      </c>
      <c r="H1230" s="49">
        <f t="shared" si="2"/>
        <v>6.640050887</v>
      </c>
      <c r="I1230" s="50" t="str">
        <f>Tarifa!$C$6</f>
        <v>Fora Ponta</v>
      </c>
      <c r="J1230" s="18">
        <f>IF(I1230="Ponta",Cadastro_Cargas!$F$17,0)</f>
        <v>0</v>
      </c>
      <c r="K1230" s="18">
        <f t="shared" si="3"/>
        <v>9.746148373</v>
      </c>
    </row>
    <row r="1231" ht="15.0" customHeight="1">
      <c r="A1231" s="35" t="s">
        <v>129</v>
      </c>
      <c r="B1231" s="45">
        <v>45678.2083333333</v>
      </c>
      <c r="C1231" s="35" t="s">
        <v>137</v>
      </c>
      <c r="D1231" s="46">
        <f>SUM(Cargas!$F$6799:$F$6805)</f>
        <v>4.283395007</v>
      </c>
      <c r="E1231" s="47">
        <f>Geracao!F1944+Geracao!F1945</f>
        <v>4.438305</v>
      </c>
      <c r="F1231" s="46">
        <f t="shared" si="1"/>
        <v>-0.1549099926</v>
      </c>
      <c r="G1231" s="48">
        <f>Tarifa!$B$7</f>
        <v>0.6813</v>
      </c>
      <c r="H1231" s="49">
        <f t="shared" si="2"/>
        <v>0</v>
      </c>
      <c r="I1231" s="50" t="str">
        <f>Tarifa!$C$7</f>
        <v>Fora Ponta</v>
      </c>
      <c r="J1231" s="18">
        <f>IF(I1231="Ponta",Cadastro_Cargas!$F$17,0)</f>
        <v>0</v>
      </c>
      <c r="K1231" s="18">
        <f t="shared" si="3"/>
        <v>0</v>
      </c>
    </row>
    <row r="1232" ht="15.0" customHeight="1">
      <c r="A1232" s="35" t="s">
        <v>129</v>
      </c>
      <c r="B1232" s="45">
        <v>45678.25</v>
      </c>
      <c r="C1232" s="35" t="s">
        <v>138</v>
      </c>
      <c r="D1232" s="46">
        <f>SUM(Cargas!$F$6813:$F$6819)</f>
        <v>4.281313373</v>
      </c>
      <c r="E1232" s="47">
        <f>Geracao!F1948+Geracao!F1949</f>
        <v>1.8183</v>
      </c>
      <c r="F1232" s="46">
        <f t="shared" si="1"/>
        <v>2.463013373</v>
      </c>
      <c r="G1232" s="48">
        <f>Tarifa!$B$8</f>
        <v>0.6813</v>
      </c>
      <c r="H1232" s="49">
        <f t="shared" si="2"/>
        <v>1.678051011</v>
      </c>
      <c r="I1232" s="50" t="str">
        <f>Tarifa!$C$8</f>
        <v>Fora Ponta</v>
      </c>
      <c r="J1232" s="18">
        <f>IF(I1232="Ponta",Cadastro_Cargas!$F$17,0)</f>
        <v>0</v>
      </c>
      <c r="K1232" s="18">
        <f t="shared" si="3"/>
        <v>2.463013373</v>
      </c>
    </row>
    <row r="1233" ht="15.0" customHeight="1">
      <c r="A1233" s="35" t="s">
        <v>129</v>
      </c>
      <c r="B1233" s="45">
        <v>45678.2916666667</v>
      </c>
      <c r="C1233" s="35" t="s">
        <v>139</v>
      </c>
      <c r="D1233" s="46">
        <f>SUM(Cargas!$F$6827:$F$6833)</f>
        <v>18.78471248</v>
      </c>
      <c r="E1233" s="47">
        <f>Geracao!F1952+Geracao!F1953</f>
        <v>15.89584909</v>
      </c>
      <c r="F1233" s="46">
        <f t="shared" si="1"/>
        <v>2.888863391</v>
      </c>
      <c r="G1233" s="48">
        <f>Tarifa!$B$9</f>
        <v>0.6813</v>
      </c>
      <c r="H1233" s="49">
        <f t="shared" si="2"/>
        <v>1.968182628</v>
      </c>
      <c r="I1233" s="50" t="str">
        <f>Tarifa!$C$9</f>
        <v>Fora Ponta</v>
      </c>
      <c r="J1233" s="18">
        <f>IF(I1233="Ponta",Cadastro_Cargas!$F$17,0)</f>
        <v>0</v>
      </c>
      <c r="K1233" s="18">
        <f t="shared" si="3"/>
        <v>2.888863391</v>
      </c>
    </row>
    <row r="1234" ht="15.0" customHeight="1">
      <c r="A1234" s="35" t="s">
        <v>129</v>
      </c>
      <c r="B1234" s="45">
        <v>45678.3333333333</v>
      </c>
      <c r="C1234" s="35" t="s">
        <v>140</v>
      </c>
      <c r="D1234" s="46">
        <f>SUM(Cargas!$F$6841:$F$6847)</f>
        <v>22.68661337</v>
      </c>
      <c r="E1234" s="47">
        <f>Geracao!F1956+Geracao!F1957</f>
        <v>8.873604545</v>
      </c>
      <c r="F1234" s="46">
        <f t="shared" si="1"/>
        <v>13.81300883</v>
      </c>
      <c r="G1234" s="48">
        <f>Tarifa!$B$10</f>
        <v>0.6813</v>
      </c>
      <c r="H1234" s="49">
        <f t="shared" si="2"/>
        <v>9.410802914</v>
      </c>
      <c r="I1234" s="50" t="str">
        <f>Tarifa!$C$10</f>
        <v>Fora Ponta</v>
      </c>
      <c r="J1234" s="18">
        <f>IF(I1234="Ponta",Cadastro_Cargas!$F$17,0)</f>
        <v>0</v>
      </c>
      <c r="K1234" s="18">
        <f t="shared" si="3"/>
        <v>13.81300883</v>
      </c>
    </row>
    <row r="1235" ht="15.0" customHeight="1">
      <c r="A1235" s="35" t="s">
        <v>129</v>
      </c>
      <c r="B1235" s="45">
        <v>45678.375</v>
      </c>
      <c r="C1235" s="35" t="s">
        <v>141</v>
      </c>
      <c r="D1235" s="46">
        <f>SUM(Cargas!$F$6855:$F$6861)</f>
        <v>6.503613373</v>
      </c>
      <c r="E1235" s="47">
        <f>Geracao!F1960+Geracao!F1961</f>
        <v>7.782624545</v>
      </c>
      <c r="F1235" s="46">
        <f t="shared" si="1"/>
        <v>-1.279011172</v>
      </c>
      <c r="G1235" s="48">
        <f>Tarifa!$B$11</f>
        <v>0.6813</v>
      </c>
      <c r="H1235" s="49">
        <f t="shared" si="2"/>
        <v>0</v>
      </c>
      <c r="I1235" s="50" t="str">
        <f>Tarifa!$C$11</f>
        <v>Fora Ponta</v>
      </c>
      <c r="J1235" s="18">
        <f>IF(I1235="Ponta",Cadastro_Cargas!$F$17,0)</f>
        <v>0</v>
      </c>
      <c r="K1235" s="18">
        <f t="shared" si="3"/>
        <v>0</v>
      </c>
    </row>
    <row r="1236" ht="15.0" customHeight="1">
      <c r="A1236" s="35" t="s">
        <v>129</v>
      </c>
      <c r="B1236" s="45">
        <v>45678.4166666667</v>
      </c>
      <c r="C1236" s="35" t="s">
        <v>142</v>
      </c>
      <c r="D1236" s="46">
        <f>SUM(Cargas!$F$6869:$F$6875)</f>
        <v>6.131203373</v>
      </c>
      <c r="E1236" s="47">
        <f>Geracao!F1964+Geracao!F1965</f>
        <v>31.99682045</v>
      </c>
      <c r="F1236" s="46">
        <f t="shared" si="1"/>
        <v>-25.86561708</v>
      </c>
      <c r="G1236" s="48">
        <f>Tarifa!$B$12</f>
        <v>0.6813</v>
      </c>
      <c r="H1236" s="49">
        <f t="shared" si="2"/>
        <v>0</v>
      </c>
      <c r="I1236" s="50" t="str">
        <f>Tarifa!$C$12</f>
        <v>Fora Ponta</v>
      </c>
      <c r="J1236" s="18">
        <f>IF(I1236="Ponta",Cadastro_Cargas!$F$17,0)</f>
        <v>0</v>
      </c>
      <c r="K1236" s="18">
        <f t="shared" si="3"/>
        <v>0</v>
      </c>
    </row>
    <row r="1237" ht="15.0" customHeight="1">
      <c r="A1237" s="35" t="s">
        <v>129</v>
      </c>
      <c r="B1237" s="45">
        <v>45678.4583333333</v>
      </c>
      <c r="C1237" s="35" t="s">
        <v>143</v>
      </c>
      <c r="D1237" s="46">
        <f>SUM(Cargas!$F$6883:$F$6889)</f>
        <v>6.806013373</v>
      </c>
      <c r="E1237" s="47">
        <f>Geracao!F1968+Geracao!F1969</f>
        <v>35.58833864</v>
      </c>
      <c r="F1237" s="46">
        <f t="shared" si="1"/>
        <v>-28.78232526</v>
      </c>
      <c r="G1237" s="48">
        <f>Tarifa!$B$13</f>
        <v>0.6813</v>
      </c>
      <c r="H1237" s="49">
        <f t="shared" si="2"/>
        <v>0</v>
      </c>
      <c r="I1237" s="50" t="str">
        <f>Tarifa!$C$13</f>
        <v>Fora Ponta</v>
      </c>
      <c r="J1237" s="18">
        <f>IF(I1237="Ponta",Cadastro_Cargas!$F$17,0)</f>
        <v>0</v>
      </c>
      <c r="K1237" s="18">
        <f t="shared" si="3"/>
        <v>0</v>
      </c>
    </row>
    <row r="1238" ht="15.0" customHeight="1">
      <c r="A1238" s="35" t="s">
        <v>129</v>
      </c>
      <c r="B1238" s="45">
        <v>45678.5</v>
      </c>
      <c r="C1238" s="35" t="s">
        <v>144</v>
      </c>
      <c r="D1238" s="46">
        <f>SUM(Cargas!$F$6897:$F$6903)</f>
        <v>6.792013373</v>
      </c>
      <c r="E1238" s="47">
        <f>Geracao!F1972+Geracao!F1973</f>
        <v>34.09688182</v>
      </c>
      <c r="F1238" s="46">
        <f t="shared" si="1"/>
        <v>-27.30486845</v>
      </c>
      <c r="G1238" s="48">
        <f>Tarifa!$B$14</f>
        <v>0.6813</v>
      </c>
      <c r="H1238" s="49">
        <f t="shared" si="2"/>
        <v>0</v>
      </c>
      <c r="I1238" s="50" t="str">
        <f>Tarifa!$C$14</f>
        <v>Fora Ponta</v>
      </c>
      <c r="J1238" s="18">
        <f>IF(I1238="Ponta",Cadastro_Cargas!$F$17,0)</f>
        <v>0</v>
      </c>
      <c r="K1238" s="18">
        <f t="shared" si="3"/>
        <v>0</v>
      </c>
    </row>
    <row r="1239" ht="15.0" customHeight="1">
      <c r="A1239" s="35" t="s">
        <v>129</v>
      </c>
      <c r="B1239" s="45">
        <v>45678.5416666667</v>
      </c>
      <c r="C1239" s="35" t="s">
        <v>145</v>
      </c>
      <c r="D1239" s="46">
        <f>SUM(Cargas!$F$6911:$F$6917)</f>
        <v>6.697603269</v>
      </c>
      <c r="E1239" s="47">
        <f>Geracao!F1976+Geracao!F1977</f>
        <v>34.55972182</v>
      </c>
      <c r="F1239" s="46">
        <f t="shared" si="1"/>
        <v>-27.86211855</v>
      </c>
      <c r="G1239" s="48">
        <f>Tarifa!$B$15</f>
        <v>0.6813</v>
      </c>
      <c r="H1239" s="49">
        <f t="shared" si="2"/>
        <v>0</v>
      </c>
      <c r="I1239" s="50" t="str">
        <f>Tarifa!$C$15</f>
        <v>Fora Ponta</v>
      </c>
      <c r="J1239" s="18">
        <f>IF(I1239="Ponta",Cadastro_Cargas!$F$17,0)</f>
        <v>0</v>
      </c>
      <c r="K1239" s="18">
        <f t="shared" si="3"/>
        <v>0</v>
      </c>
    </row>
    <row r="1240" ht="15.0" customHeight="1">
      <c r="A1240" s="35" t="s">
        <v>129</v>
      </c>
      <c r="B1240" s="45">
        <v>45678.5833333333</v>
      </c>
      <c r="C1240" s="35" t="s">
        <v>146</v>
      </c>
      <c r="D1240" s="46">
        <f>SUM(Cargas!$F$6925:$F$6931)</f>
        <v>23.98875</v>
      </c>
      <c r="E1240" s="47">
        <f>Geracao!F1980+Geracao!F1981</f>
        <v>17.82910773</v>
      </c>
      <c r="F1240" s="46">
        <f t="shared" si="1"/>
        <v>6.159642273</v>
      </c>
      <c r="G1240" s="48">
        <f>Tarifa!$B$16</f>
        <v>0.6813</v>
      </c>
      <c r="H1240" s="49">
        <f t="shared" si="2"/>
        <v>4.19656428</v>
      </c>
      <c r="I1240" s="50" t="str">
        <f>Tarifa!$C$16</f>
        <v>Fora Ponta</v>
      </c>
      <c r="J1240" s="18">
        <f>IF(I1240="Ponta",Cadastro_Cargas!$F$17,0)</f>
        <v>0</v>
      </c>
      <c r="K1240" s="18">
        <f t="shared" si="3"/>
        <v>6.159642273</v>
      </c>
    </row>
    <row r="1241" ht="15.0" customHeight="1">
      <c r="A1241" s="35" t="s">
        <v>129</v>
      </c>
      <c r="B1241" s="45">
        <v>45678.625</v>
      </c>
      <c r="C1241" s="35" t="s">
        <v>147</v>
      </c>
      <c r="D1241" s="46">
        <f>SUM(Cargas!$F$6939:$F$6945)</f>
        <v>23.95901337</v>
      </c>
      <c r="E1241" s="47">
        <f>Geracao!F1984+Geracao!F1985</f>
        <v>18.64133182</v>
      </c>
      <c r="F1241" s="46">
        <f t="shared" si="1"/>
        <v>5.317681555</v>
      </c>
      <c r="G1241" s="48">
        <f>Tarifa!$B$17</f>
        <v>0.6813</v>
      </c>
      <c r="H1241" s="49">
        <f t="shared" si="2"/>
        <v>3.622936443</v>
      </c>
      <c r="I1241" s="50" t="str">
        <f>Tarifa!$C$17</f>
        <v>Fora Ponta</v>
      </c>
      <c r="J1241" s="18">
        <f>IF(I1241="Ponta",Cadastro_Cargas!$F$17,0)</f>
        <v>0</v>
      </c>
      <c r="K1241" s="18">
        <f t="shared" si="3"/>
        <v>5.317681555</v>
      </c>
    </row>
    <row r="1242" ht="15.0" customHeight="1">
      <c r="A1242" s="35" t="s">
        <v>129</v>
      </c>
      <c r="B1242" s="45">
        <v>45678.6666666667</v>
      </c>
      <c r="C1242" s="35" t="s">
        <v>148</v>
      </c>
      <c r="D1242" s="46">
        <f>SUM(Cargas!$F$6953:$F$6959)</f>
        <v>6.579933373</v>
      </c>
      <c r="E1242" s="47">
        <f>Geracao!F1988+Geracao!F1989</f>
        <v>20.63845636</v>
      </c>
      <c r="F1242" s="46">
        <f t="shared" si="1"/>
        <v>-14.05852299</v>
      </c>
      <c r="G1242" s="48">
        <f>Tarifa!$B$18</f>
        <v>0.6813</v>
      </c>
      <c r="H1242" s="49">
        <f t="shared" si="2"/>
        <v>0</v>
      </c>
      <c r="I1242" s="50" t="str">
        <f>Tarifa!$C$18</f>
        <v>Fora Ponta</v>
      </c>
      <c r="J1242" s="18">
        <f>IF(I1242="Ponta",Cadastro_Cargas!$F$17,0)</f>
        <v>0</v>
      </c>
      <c r="K1242" s="18">
        <f t="shared" si="3"/>
        <v>0</v>
      </c>
    </row>
    <row r="1243" ht="15.0" customHeight="1">
      <c r="A1243" s="35" t="s">
        <v>129</v>
      </c>
      <c r="B1243" s="45">
        <v>45678.7083333333</v>
      </c>
      <c r="C1243" s="35" t="s">
        <v>149</v>
      </c>
      <c r="D1243" s="46">
        <f>SUM(Cargas!$F$6967:$F$6973)</f>
        <v>4.178513373</v>
      </c>
      <c r="E1243" s="47">
        <f>Geracao!F1992+Geracao!F1993</f>
        <v>15.40671136</v>
      </c>
      <c r="F1243" s="46">
        <f t="shared" si="1"/>
        <v>-11.22819799</v>
      </c>
      <c r="G1243" s="48">
        <f>Tarifa!$B$19</f>
        <v>0.6813</v>
      </c>
      <c r="H1243" s="49">
        <f t="shared" si="2"/>
        <v>0</v>
      </c>
      <c r="I1243" s="50" t="str">
        <f>Tarifa!$C$19</f>
        <v>Fora Ponta</v>
      </c>
      <c r="J1243" s="18">
        <f>IF(I1243="Ponta",Cadastro_Cargas!$F$17,0)</f>
        <v>0</v>
      </c>
      <c r="K1243" s="18">
        <f t="shared" si="3"/>
        <v>0</v>
      </c>
    </row>
    <row r="1244" ht="15.0" customHeight="1">
      <c r="A1244" s="51" t="s">
        <v>129</v>
      </c>
      <c r="B1244" s="52">
        <v>45678.75</v>
      </c>
      <c r="C1244" s="51" t="s">
        <v>150</v>
      </c>
      <c r="D1244" s="53">
        <f>SUM(Cargas!$F$6981:$F$6987)</f>
        <v>4.534513373</v>
      </c>
      <c r="E1244" s="54">
        <f>Geracao!F1996+Geracao!F1997</f>
        <v>8.41377</v>
      </c>
      <c r="F1244" s="53">
        <f t="shared" si="1"/>
        <v>-3.879256627</v>
      </c>
      <c r="G1244" s="55">
        <f>Tarifa!$B$20</f>
        <v>1.1039</v>
      </c>
      <c r="H1244" s="56">
        <f t="shared" si="2"/>
        <v>0</v>
      </c>
      <c r="I1244" s="57" t="str">
        <f>Tarifa!$C$20</f>
        <v>Ponta</v>
      </c>
      <c r="J1244" s="58">
        <f>IF(I1244="Ponta",Cadastro_Cargas!$F$17,0)</f>
        <v>3.5</v>
      </c>
      <c r="K1244" s="18">
        <f t="shared" si="3"/>
        <v>0</v>
      </c>
    </row>
    <row r="1245" ht="15.0" customHeight="1">
      <c r="A1245" s="51" t="s">
        <v>129</v>
      </c>
      <c r="B1245" s="52">
        <v>45678.7916666667</v>
      </c>
      <c r="C1245" s="51" t="s">
        <v>152</v>
      </c>
      <c r="D1245" s="53">
        <f>SUM(Cargas!$F$6995:$F$7001)</f>
        <v>4.534513373</v>
      </c>
      <c r="E1245" s="54">
        <f>Geracao!F2000+Geracao!F2001</f>
        <v>2.24808</v>
      </c>
      <c r="F1245" s="53">
        <f t="shared" si="1"/>
        <v>2.286433373</v>
      </c>
      <c r="G1245" s="55">
        <f>Tarifa!$B$21</f>
        <v>1.1039</v>
      </c>
      <c r="H1245" s="56">
        <f t="shared" si="2"/>
        <v>0</v>
      </c>
      <c r="I1245" s="57" t="str">
        <f>Tarifa!$C$21</f>
        <v>Ponta</v>
      </c>
      <c r="J1245" s="58">
        <f>IF(I1245="Ponta",Cadastro_Cargas!$F$17,0)</f>
        <v>3.5</v>
      </c>
      <c r="K1245" s="18">
        <f t="shared" si="3"/>
        <v>0</v>
      </c>
    </row>
    <row r="1246" ht="15.0" customHeight="1">
      <c r="A1246" s="51" t="s">
        <v>129</v>
      </c>
      <c r="B1246" s="52">
        <v>45678.8333333333</v>
      </c>
      <c r="C1246" s="51" t="s">
        <v>153</v>
      </c>
      <c r="D1246" s="53">
        <f>SUM(Cargas!$F$7009:$F$7015)</f>
        <v>28.30851337</v>
      </c>
      <c r="E1246" s="54">
        <f>Geracao!F2004+Geracao!F2005</f>
        <v>1.95054</v>
      </c>
      <c r="F1246" s="53">
        <f t="shared" si="1"/>
        <v>26.35797337</v>
      </c>
      <c r="G1246" s="55">
        <f>Tarifa!$B$22</f>
        <v>1.1039</v>
      </c>
      <c r="H1246" s="56">
        <f t="shared" si="2"/>
        <v>25.23291681</v>
      </c>
      <c r="I1246" s="57" t="str">
        <f>Tarifa!$C$22</f>
        <v>Ponta</v>
      </c>
      <c r="J1246" s="58">
        <f>IF(I1246="Ponta",Cadastro_Cargas!$F$17,0)</f>
        <v>3.5</v>
      </c>
      <c r="K1246" s="18">
        <f t="shared" si="3"/>
        <v>22.85797337</v>
      </c>
    </row>
    <row r="1247" ht="15.0" customHeight="1">
      <c r="A1247" s="35" t="s">
        <v>129</v>
      </c>
      <c r="B1247" s="45">
        <v>45678.875</v>
      </c>
      <c r="C1247" s="35" t="s">
        <v>154</v>
      </c>
      <c r="D1247" s="46">
        <f>SUM(Cargas!$F$7023:$F$7029)</f>
        <v>29.79421337</v>
      </c>
      <c r="E1247" s="47">
        <f>Geracao!F2008+Geracao!F2009</f>
        <v>4.785435</v>
      </c>
      <c r="F1247" s="46">
        <f t="shared" si="1"/>
        <v>25.00877837</v>
      </c>
      <c r="G1247" s="48">
        <f>Tarifa!$B$23</f>
        <v>0.6813</v>
      </c>
      <c r="H1247" s="49">
        <f t="shared" si="2"/>
        <v>17.03848071</v>
      </c>
      <c r="I1247" s="50" t="str">
        <f>Tarifa!$C$23</f>
        <v>Fora Ponta</v>
      </c>
      <c r="J1247" s="18">
        <f>IF(I1247="Ponta",Cadastro_Cargas!$F$17,0)</f>
        <v>0</v>
      </c>
      <c r="K1247" s="18">
        <f t="shared" si="3"/>
        <v>25.00877837</v>
      </c>
    </row>
    <row r="1248" ht="15.0" customHeight="1">
      <c r="A1248" s="35" t="s">
        <v>129</v>
      </c>
      <c r="B1248" s="45">
        <v>45678.9166666667</v>
      </c>
      <c r="C1248" s="35" t="s">
        <v>155</v>
      </c>
      <c r="D1248" s="46">
        <f>SUM(Cargas!$F$7037:$F$7043)</f>
        <v>12.30746788</v>
      </c>
      <c r="E1248" s="47">
        <f>Geracao!F2012+Geracao!F2013</f>
        <v>4.173825</v>
      </c>
      <c r="F1248" s="46">
        <f t="shared" si="1"/>
        <v>8.133642875</v>
      </c>
      <c r="G1248" s="48">
        <f>Tarifa!$B$24</f>
        <v>0.6813</v>
      </c>
      <c r="H1248" s="49">
        <f t="shared" si="2"/>
        <v>5.541450891</v>
      </c>
      <c r="I1248" s="50" t="str">
        <f>Tarifa!$C$24</f>
        <v>Fora Ponta</v>
      </c>
      <c r="J1248" s="18">
        <f>IF(I1248="Ponta",Cadastro_Cargas!$F$17,0)</f>
        <v>0</v>
      </c>
      <c r="K1248" s="18">
        <f t="shared" si="3"/>
        <v>8.133642875</v>
      </c>
    </row>
    <row r="1249" ht="15.0" customHeight="1">
      <c r="A1249" s="35" t="s">
        <v>129</v>
      </c>
      <c r="B1249" s="45">
        <v>45678.9583333333</v>
      </c>
      <c r="C1249" s="35" t="s">
        <v>156</v>
      </c>
      <c r="D1249" s="46">
        <f>SUM(Cargas!$F$7051:$F$7057)</f>
        <v>12.24505379</v>
      </c>
      <c r="E1249" s="47">
        <f>Geracao!F2016+Geracao!F2017</f>
        <v>3.380385</v>
      </c>
      <c r="F1249" s="46">
        <f t="shared" si="1"/>
        <v>8.864668789</v>
      </c>
      <c r="G1249" s="48">
        <f>Tarifa!$B$25</f>
        <v>0.6813</v>
      </c>
      <c r="H1249" s="49">
        <f t="shared" si="2"/>
        <v>6.039498846</v>
      </c>
      <c r="I1249" s="50" t="str">
        <f>Tarifa!$C$25</f>
        <v>Fora Ponta</v>
      </c>
      <c r="J1249" s="18">
        <f>IF(I1249="Ponta",Cadastro_Cargas!$F$17,0)</f>
        <v>0</v>
      </c>
      <c r="K1249" s="18">
        <f t="shared" si="3"/>
        <v>8.864668789</v>
      </c>
    </row>
    <row r="1250" ht="15.0" customHeight="1">
      <c r="A1250" s="35" t="s">
        <v>129</v>
      </c>
      <c r="B1250" s="45">
        <v>45679.0</v>
      </c>
      <c r="C1250" s="35" t="s">
        <v>131</v>
      </c>
      <c r="D1250" s="46">
        <f>SUM(Cargas!$F$7065:$F$7071)</f>
        <v>27.2246123</v>
      </c>
      <c r="E1250" s="47">
        <f>Geracao!F2020+Geracao!F2021</f>
        <v>2.72745</v>
      </c>
      <c r="F1250" s="46">
        <f t="shared" si="1"/>
        <v>24.4971623</v>
      </c>
      <c r="G1250" s="48">
        <f>Tarifa!$B$2</f>
        <v>0.6813</v>
      </c>
      <c r="H1250" s="49">
        <f t="shared" si="2"/>
        <v>16.68991668</v>
      </c>
      <c r="I1250" s="50" t="str">
        <f>Tarifa!$C$2</f>
        <v>Fora Ponta</v>
      </c>
      <c r="J1250" s="18">
        <f>IF(I1250="Ponta",Cadastro_Cargas!$F$17,0)</f>
        <v>0</v>
      </c>
      <c r="K1250" s="18">
        <f t="shared" si="3"/>
        <v>24.4971623</v>
      </c>
    </row>
    <row r="1251" ht="15.0" customHeight="1">
      <c r="A1251" s="35" t="s">
        <v>129</v>
      </c>
      <c r="B1251" s="45">
        <v>45679.0416666667</v>
      </c>
      <c r="C1251" s="35" t="s">
        <v>133</v>
      </c>
      <c r="D1251" s="46">
        <f>SUM(Cargas!$F$7079:$F$7085)</f>
        <v>27.64881337</v>
      </c>
      <c r="E1251" s="47">
        <f>Geracao!F2024+Geracao!F2025</f>
        <v>3.15723</v>
      </c>
      <c r="F1251" s="46">
        <f t="shared" si="1"/>
        <v>24.49158337</v>
      </c>
      <c r="G1251" s="48">
        <f>Tarifa!$B$3</f>
        <v>0.6813</v>
      </c>
      <c r="H1251" s="49">
        <f t="shared" si="2"/>
        <v>16.68611575</v>
      </c>
      <c r="I1251" s="50" t="str">
        <f>Tarifa!$C$3</f>
        <v>Fora Ponta</v>
      </c>
      <c r="J1251" s="18">
        <f>IF(I1251="Ponta",Cadastro_Cargas!$F$17,0)</f>
        <v>0</v>
      </c>
      <c r="K1251" s="18">
        <f t="shared" si="3"/>
        <v>24.49158337</v>
      </c>
    </row>
    <row r="1252" ht="15.0" customHeight="1">
      <c r="A1252" s="35" t="s">
        <v>129</v>
      </c>
      <c r="B1252" s="45">
        <v>45679.0833333333</v>
      </c>
      <c r="C1252" s="35" t="s">
        <v>134</v>
      </c>
      <c r="D1252" s="46">
        <f>SUM(Cargas!$F$7093:$F$7099)</f>
        <v>11.80221337</v>
      </c>
      <c r="E1252" s="47">
        <f>Geracao!F2028+Geracao!F2029</f>
        <v>2.57868</v>
      </c>
      <c r="F1252" s="46">
        <f t="shared" si="1"/>
        <v>9.223533373</v>
      </c>
      <c r="G1252" s="48">
        <f>Tarifa!$B$4</f>
        <v>0.6813</v>
      </c>
      <c r="H1252" s="49">
        <f t="shared" si="2"/>
        <v>6.283993287</v>
      </c>
      <c r="I1252" s="50" t="str">
        <f>Tarifa!$C$4</f>
        <v>Fora Ponta</v>
      </c>
      <c r="J1252" s="18">
        <f>IF(I1252="Ponta",Cadastro_Cargas!$F$17,0)</f>
        <v>0</v>
      </c>
      <c r="K1252" s="18">
        <f t="shared" si="3"/>
        <v>9.223533373</v>
      </c>
    </row>
    <row r="1253" ht="15.0" customHeight="1">
      <c r="A1253" s="35" t="s">
        <v>129</v>
      </c>
      <c r="B1253" s="45">
        <v>45679.125</v>
      </c>
      <c r="C1253" s="35" t="s">
        <v>135</v>
      </c>
      <c r="D1253" s="46">
        <f>SUM(Cargas!$F$7107:$F$7113)</f>
        <v>11.24858728</v>
      </c>
      <c r="E1253" s="47">
        <f>Geracao!F2032+Geracao!F2033</f>
        <v>4.1325</v>
      </c>
      <c r="F1253" s="46">
        <f t="shared" si="1"/>
        <v>7.116087281</v>
      </c>
      <c r="G1253" s="48">
        <f>Tarifa!$B$5</f>
        <v>0.6813</v>
      </c>
      <c r="H1253" s="49">
        <f t="shared" si="2"/>
        <v>4.848190264</v>
      </c>
      <c r="I1253" s="50" t="str">
        <f>Tarifa!$C$5</f>
        <v>Fora Ponta</v>
      </c>
      <c r="J1253" s="18">
        <f>IF(I1253="Ponta",Cadastro_Cargas!$F$17,0)</f>
        <v>0</v>
      </c>
      <c r="K1253" s="18">
        <f t="shared" si="3"/>
        <v>7.116087281</v>
      </c>
    </row>
    <row r="1254" ht="15.0" customHeight="1">
      <c r="A1254" s="35" t="s">
        <v>129</v>
      </c>
      <c r="B1254" s="45">
        <v>45679.1666666667</v>
      </c>
      <c r="C1254" s="35" t="s">
        <v>136</v>
      </c>
      <c r="D1254" s="46">
        <f>SUM(Cargas!$F$7121:$F$7127)</f>
        <v>11.74875337</v>
      </c>
      <c r="E1254" s="47">
        <f>Geracao!F2036+Geracao!F2037</f>
        <v>3.132435</v>
      </c>
      <c r="F1254" s="46">
        <f t="shared" si="1"/>
        <v>8.616318373</v>
      </c>
      <c r="G1254" s="48">
        <f>Tarifa!$B$6</f>
        <v>0.6813</v>
      </c>
      <c r="H1254" s="49">
        <f t="shared" si="2"/>
        <v>5.870297708</v>
      </c>
      <c r="I1254" s="50" t="str">
        <f>Tarifa!$C$6</f>
        <v>Fora Ponta</v>
      </c>
      <c r="J1254" s="18">
        <f>IF(I1254="Ponta",Cadastro_Cargas!$F$17,0)</f>
        <v>0</v>
      </c>
      <c r="K1254" s="18">
        <f t="shared" si="3"/>
        <v>8.616318373</v>
      </c>
    </row>
    <row r="1255" ht="15.0" customHeight="1">
      <c r="A1255" s="35" t="s">
        <v>129</v>
      </c>
      <c r="B1255" s="45">
        <v>45679.2083333333</v>
      </c>
      <c r="C1255" s="35" t="s">
        <v>137</v>
      </c>
      <c r="D1255" s="46">
        <f>SUM(Cargas!$F$7135:$F$7141)</f>
        <v>4.413853373</v>
      </c>
      <c r="E1255" s="47">
        <f>Geracao!F2040+Geracao!F2041</f>
        <v>2.51256</v>
      </c>
      <c r="F1255" s="46">
        <f t="shared" si="1"/>
        <v>1.901293373</v>
      </c>
      <c r="G1255" s="48">
        <f>Tarifa!$B$7</f>
        <v>0.6813</v>
      </c>
      <c r="H1255" s="49">
        <f t="shared" si="2"/>
        <v>1.295351175</v>
      </c>
      <c r="I1255" s="50" t="str">
        <f>Tarifa!$C$7</f>
        <v>Fora Ponta</v>
      </c>
      <c r="J1255" s="18">
        <f>IF(I1255="Ponta",Cadastro_Cargas!$F$17,0)</f>
        <v>0</v>
      </c>
      <c r="K1255" s="18">
        <f t="shared" si="3"/>
        <v>1.901293373</v>
      </c>
    </row>
    <row r="1256" ht="15.0" customHeight="1">
      <c r="A1256" s="35" t="s">
        <v>129</v>
      </c>
      <c r="B1256" s="45">
        <v>45679.25</v>
      </c>
      <c r="C1256" s="35" t="s">
        <v>138</v>
      </c>
      <c r="D1256" s="46">
        <f>SUM(Cargas!$F$7149:$F$7155)</f>
        <v>4.146047875</v>
      </c>
      <c r="E1256" s="47">
        <f>Geracao!F2044+Geracao!F2045</f>
        <v>9.389791364</v>
      </c>
      <c r="F1256" s="46">
        <f t="shared" si="1"/>
        <v>-5.243743488</v>
      </c>
      <c r="G1256" s="48">
        <f>Tarifa!$B$8</f>
        <v>0.6813</v>
      </c>
      <c r="H1256" s="49">
        <f t="shared" si="2"/>
        <v>0</v>
      </c>
      <c r="I1256" s="50" t="str">
        <f>Tarifa!$C$8</f>
        <v>Fora Ponta</v>
      </c>
      <c r="J1256" s="18">
        <f>IF(I1256="Ponta",Cadastro_Cargas!$F$17,0)</f>
        <v>0</v>
      </c>
      <c r="K1256" s="18">
        <f t="shared" si="3"/>
        <v>0</v>
      </c>
    </row>
    <row r="1257" ht="15.0" customHeight="1">
      <c r="A1257" s="35" t="s">
        <v>129</v>
      </c>
      <c r="B1257" s="45">
        <v>45679.2916666667</v>
      </c>
      <c r="C1257" s="35" t="s">
        <v>139</v>
      </c>
      <c r="D1257" s="46">
        <f>SUM(Cargas!$F$7163:$F$7169)</f>
        <v>21.55829941</v>
      </c>
      <c r="E1257" s="47">
        <f>Geracao!F2048+Geracao!F2049</f>
        <v>16.15356682</v>
      </c>
      <c r="F1257" s="46">
        <f t="shared" si="1"/>
        <v>5.404732587</v>
      </c>
      <c r="G1257" s="48">
        <f>Tarifa!$B$9</f>
        <v>0.6813</v>
      </c>
      <c r="H1257" s="49">
        <f t="shared" si="2"/>
        <v>3.682244312</v>
      </c>
      <c r="I1257" s="50" t="str">
        <f>Tarifa!$C$9</f>
        <v>Fora Ponta</v>
      </c>
      <c r="J1257" s="18">
        <f>IF(I1257="Ponta",Cadastro_Cargas!$F$17,0)</f>
        <v>0</v>
      </c>
      <c r="K1257" s="18">
        <f t="shared" si="3"/>
        <v>5.404732587</v>
      </c>
    </row>
    <row r="1258" ht="15.0" customHeight="1">
      <c r="A1258" s="35" t="s">
        <v>129</v>
      </c>
      <c r="B1258" s="45">
        <v>45679.3333333333</v>
      </c>
      <c r="C1258" s="35" t="s">
        <v>140</v>
      </c>
      <c r="D1258" s="46">
        <f>SUM(Cargas!$F$7177:$F$7183)</f>
        <v>22.42833314</v>
      </c>
      <c r="E1258" s="47">
        <f>Geracao!F2052+Geracao!F2053</f>
        <v>21.63175909</v>
      </c>
      <c r="F1258" s="46">
        <f t="shared" si="1"/>
        <v>0.7965740444</v>
      </c>
      <c r="G1258" s="48">
        <f>Tarifa!$B$10</f>
        <v>0.6813</v>
      </c>
      <c r="H1258" s="49">
        <f t="shared" si="2"/>
        <v>0.5427058964</v>
      </c>
      <c r="I1258" s="50" t="str">
        <f>Tarifa!$C$10</f>
        <v>Fora Ponta</v>
      </c>
      <c r="J1258" s="18">
        <f>IF(I1258="Ponta",Cadastro_Cargas!$F$17,0)</f>
        <v>0</v>
      </c>
      <c r="K1258" s="18">
        <f t="shared" si="3"/>
        <v>0.7965740444</v>
      </c>
    </row>
    <row r="1259" ht="15.0" customHeight="1">
      <c r="A1259" s="35" t="s">
        <v>129</v>
      </c>
      <c r="B1259" s="45">
        <v>45679.375</v>
      </c>
      <c r="C1259" s="35" t="s">
        <v>141</v>
      </c>
      <c r="D1259" s="46">
        <f>SUM(Cargas!$F$7191:$F$7197)</f>
        <v>6.609363373</v>
      </c>
      <c r="E1259" s="47">
        <f>Geracao!F2056+Geracao!F2057</f>
        <v>18.39112773</v>
      </c>
      <c r="F1259" s="46">
        <f t="shared" si="1"/>
        <v>-11.78176435</v>
      </c>
      <c r="G1259" s="48">
        <f>Tarifa!$B$11</f>
        <v>0.6813</v>
      </c>
      <c r="H1259" s="49">
        <f t="shared" si="2"/>
        <v>0</v>
      </c>
      <c r="I1259" s="50" t="str">
        <f>Tarifa!$C$11</f>
        <v>Fora Ponta</v>
      </c>
      <c r="J1259" s="18">
        <f>IF(I1259="Ponta",Cadastro_Cargas!$F$17,0)</f>
        <v>0</v>
      </c>
      <c r="K1259" s="18">
        <f t="shared" si="3"/>
        <v>0</v>
      </c>
    </row>
    <row r="1260" ht="15.0" customHeight="1">
      <c r="A1260" s="35" t="s">
        <v>129</v>
      </c>
      <c r="B1260" s="45">
        <v>45679.4166666667</v>
      </c>
      <c r="C1260" s="35" t="s">
        <v>142</v>
      </c>
      <c r="D1260" s="46">
        <f>SUM(Cargas!$F$7205:$F$7211)</f>
        <v>5.96907211</v>
      </c>
      <c r="E1260" s="47">
        <f>Geracao!F2060+Geracao!F2061</f>
        <v>19.70751682</v>
      </c>
      <c r="F1260" s="46">
        <f t="shared" si="1"/>
        <v>-13.73844471</v>
      </c>
      <c r="G1260" s="48">
        <f>Tarifa!$B$12</f>
        <v>0.6813</v>
      </c>
      <c r="H1260" s="49">
        <f t="shared" si="2"/>
        <v>0</v>
      </c>
      <c r="I1260" s="50" t="str">
        <f>Tarifa!$C$12</f>
        <v>Fora Ponta</v>
      </c>
      <c r="J1260" s="18">
        <f>IF(I1260="Ponta",Cadastro_Cargas!$F$17,0)</f>
        <v>0</v>
      </c>
      <c r="K1260" s="18">
        <f t="shared" si="3"/>
        <v>0</v>
      </c>
    </row>
    <row r="1261" ht="15.0" customHeight="1">
      <c r="A1261" s="35" t="s">
        <v>129</v>
      </c>
      <c r="B1261" s="45">
        <v>45679.4583333333</v>
      </c>
      <c r="C1261" s="35" t="s">
        <v>143</v>
      </c>
      <c r="D1261" s="46">
        <f>SUM(Cargas!$F$7219:$F$7225)</f>
        <v>6.37121211</v>
      </c>
      <c r="E1261" s="47">
        <f>Geracao!F2064+Geracao!F2065</f>
        <v>22.44774</v>
      </c>
      <c r="F1261" s="46">
        <f t="shared" si="1"/>
        <v>-16.07652789</v>
      </c>
      <c r="G1261" s="48">
        <f>Tarifa!$B$13</f>
        <v>0.6813</v>
      </c>
      <c r="H1261" s="49">
        <f t="shared" si="2"/>
        <v>0</v>
      </c>
      <c r="I1261" s="50" t="str">
        <f>Tarifa!$C$13</f>
        <v>Fora Ponta</v>
      </c>
      <c r="J1261" s="18">
        <f>IF(I1261="Ponta",Cadastro_Cargas!$F$17,0)</f>
        <v>0</v>
      </c>
      <c r="K1261" s="18">
        <f t="shared" si="3"/>
        <v>0</v>
      </c>
    </row>
    <row r="1262" ht="15.0" customHeight="1">
      <c r="A1262" s="35" t="s">
        <v>129</v>
      </c>
      <c r="B1262" s="45">
        <v>45679.5</v>
      </c>
      <c r="C1262" s="35" t="s">
        <v>144</v>
      </c>
      <c r="D1262" s="46">
        <f>SUM(Cargas!$F$7233:$F$7239)</f>
        <v>6.732995171</v>
      </c>
      <c r="E1262" s="47">
        <f>Geracao!F2068+Geracao!F2069</f>
        <v>33.31020409</v>
      </c>
      <c r="F1262" s="46">
        <f t="shared" si="1"/>
        <v>-26.57720892</v>
      </c>
      <c r="G1262" s="48">
        <f>Tarifa!$B$14</f>
        <v>0.6813</v>
      </c>
      <c r="H1262" s="49">
        <f t="shared" si="2"/>
        <v>0</v>
      </c>
      <c r="I1262" s="50" t="str">
        <f>Tarifa!$C$14</f>
        <v>Fora Ponta</v>
      </c>
      <c r="J1262" s="18">
        <f>IF(I1262="Ponta",Cadastro_Cargas!$F$17,0)</f>
        <v>0</v>
      </c>
      <c r="K1262" s="18">
        <f t="shared" si="3"/>
        <v>0</v>
      </c>
    </row>
    <row r="1263" ht="15.0" customHeight="1">
      <c r="A1263" s="35" t="s">
        <v>129</v>
      </c>
      <c r="B1263" s="45">
        <v>45679.5416666667</v>
      </c>
      <c r="C1263" s="35" t="s">
        <v>145</v>
      </c>
      <c r="D1263" s="46">
        <f>SUM(Cargas!$F$7247:$F$7253)</f>
        <v>6.450054978</v>
      </c>
      <c r="E1263" s="47">
        <f>Geracao!F2072+Geracao!F2073</f>
        <v>34.04203227</v>
      </c>
      <c r="F1263" s="46">
        <f t="shared" si="1"/>
        <v>-27.59197729</v>
      </c>
      <c r="G1263" s="48">
        <f>Tarifa!$B$15</f>
        <v>0.6813</v>
      </c>
      <c r="H1263" s="49">
        <f t="shared" si="2"/>
        <v>0</v>
      </c>
      <c r="I1263" s="50" t="str">
        <f>Tarifa!$C$15</f>
        <v>Fora Ponta</v>
      </c>
      <c r="J1263" s="18">
        <f>IF(I1263="Ponta",Cadastro_Cargas!$F$17,0)</f>
        <v>0</v>
      </c>
      <c r="K1263" s="18">
        <f t="shared" si="3"/>
        <v>0</v>
      </c>
    </row>
    <row r="1264" ht="15.0" customHeight="1">
      <c r="A1264" s="35" t="s">
        <v>129</v>
      </c>
      <c r="B1264" s="45">
        <v>45679.5833333333</v>
      </c>
      <c r="C1264" s="35" t="s">
        <v>146</v>
      </c>
      <c r="D1264" s="46">
        <f>SUM(Cargas!$F$7261:$F$7267)</f>
        <v>21.76601337</v>
      </c>
      <c r="E1264" s="47">
        <f>Geracao!F2076+Geracao!F2077</f>
        <v>28.77572455</v>
      </c>
      <c r="F1264" s="46">
        <f t="shared" si="1"/>
        <v>-7.009711172</v>
      </c>
      <c r="G1264" s="48">
        <f>Tarifa!$B$16</f>
        <v>0.6813</v>
      </c>
      <c r="H1264" s="49">
        <f t="shared" si="2"/>
        <v>0</v>
      </c>
      <c r="I1264" s="50" t="str">
        <f>Tarifa!$C$16</f>
        <v>Fora Ponta</v>
      </c>
      <c r="J1264" s="18">
        <f>IF(I1264="Ponta",Cadastro_Cargas!$F$17,0)</f>
        <v>0</v>
      </c>
      <c r="K1264" s="18">
        <f t="shared" si="3"/>
        <v>0</v>
      </c>
    </row>
    <row r="1265" ht="15.0" customHeight="1">
      <c r="A1265" s="35" t="s">
        <v>129</v>
      </c>
      <c r="B1265" s="45">
        <v>45679.625</v>
      </c>
      <c r="C1265" s="35" t="s">
        <v>147</v>
      </c>
      <c r="D1265" s="46">
        <f>SUM(Cargas!$F$7275:$F$7281)</f>
        <v>21.2480977</v>
      </c>
      <c r="E1265" s="47">
        <f>Geracao!F2080+Geracao!F2081</f>
        <v>10.39661864</v>
      </c>
      <c r="F1265" s="46">
        <f t="shared" si="1"/>
        <v>10.85147906</v>
      </c>
      <c r="G1265" s="48">
        <f>Tarifa!$B$17</f>
        <v>0.6813</v>
      </c>
      <c r="H1265" s="49">
        <f t="shared" si="2"/>
        <v>7.393112684</v>
      </c>
      <c r="I1265" s="50" t="str">
        <f>Tarifa!$C$17</f>
        <v>Fora Ponta</v>
      </c>
      <c r="J1265" s="18">
        <f>IF(I1265="Ponta",Cadastro_Cargas!$F$17,0)</f>
        <v>0</v>
      </c>
      <c r="K1265" s="18">
        <f t="shared" si="3"/>
        <v>10.85147906</v>
      </c>
    </row>
    <row r="1266" ht="15.0" customHeight="1">
      <c r="A1266" s="35" t="s">
        <v>129</v>
      </c>
      <c r="B1266" s="45">
        <v>45679.6666666667</v>
      </c>
      <c r="C1266" s="35" t="s">
        <v>148</v>
      </c>
      <c r="D1266" s="46">
        <f>SUM(Cargas!$F$7289:$F$7295)</f>
        <v>6.686013373</v>
      </c>
      <c r="E1266" s="47">
        <f>Geracao!F2084+Geracao!F2085</f>
        <v>22.538655</v>
      </c>
      <c r="F1266" s="46">
        <f t="shared" si="1"/>
        <v>-15.85264163</v>
      </c>
      <c r="G1266" s="48">
        <f>Tarifa!$B$18</f>
        <v>0.6813</v>
      </c>
      <c r="H1266" s="49">
        <f t="shared" si="2"/>
        <v>0</v>
      </c>
      <c r="I1266" s="50" t="str">
        <f>Tarifa!$C$18</f>
        <v>Fora Ponta</v>
      </c>
      <c r="J1266" s="18">
        <f>IF(I1266="Ponta",Cadastro_Cargas!$F$17,0)</f>
        <v>0</v>
      </c>
      <c r="K1266" s="18">
        <f t="shared" si="3"/>
        <v>0</v>
      </c>
    </row>
    <row r="1267" ht="15.0" customHeight="1">
      <c r="A1267" s="35" t="s">
        <v>129</v>
      </c>
      <c r="B1267" s="45">
        <v>45679.7083333333</v>
      </c>
      <c r="C1267" s="35" t="s">
        <v>149</v>
      </c>
      <c r="D1267" s="46">
        <f>SUM(Cargas!$F$7303:$F$7309)</f>
        <v>4.194513373</v>
      </c>
      <c r="E1267" s="47">
        <f>Geracao!F2088+Geracao!F2089</f>
        <v>16.06565727</v>
      </c>
      <c r="F1267" s="46">
        <f t="shared" si="1"/>
        <v>-11.8711439</v>
      </c>
      <c r="G1267" s="48">
        <f>Tarifa!$B$19</f>
        <v>0.6813</v>
      </c>
      <c r="H1267" s="49">
        <f t="shared" si="2"/>
        <v>0</v>
      </c>
      <c r="I1267" s="50" t="str">
        <f>Tarifa!$C$19</f>
        <v>Fora Ponta</v>
      </c>
      <c r="J1267" s="18">
        <f>IF(I1267="Ponta",Cadastro_Cargas!$F$17,0)</f>
        <v>0</v>
      </c>
      <c r="K1267" s="18">
        <f t="shared" si="3"/>
        <v>0</v>
      </c>
    </row>
    <row r="1268" ht="15.0" customHeight="1">
      <c r="A1268" s="51" t="s">
        <v>129</v>
      </c>
      <c r="B1268" s="52">
        <v>45679.75</v>
      </c>
      <c r="C1268" s="51" t="s">
        <v>150</v>
      </c>
      <c r="D1268" s="53">
        <f>SUM(Cargas!$F$7317:$F$7323)</f>
        <v>4.530513373</v>
      </c>
      <c r="E1268" s="54">
        <f>Geracao!F2092+Geracao!F2093</f>
        <v>9.535555909</v>
      </c>
      <c r="F1268" s="53">
        <f t="shared" si="1"/>
        <v>-5.005042536</v>
      </c>
      <c r="G1268" s="55">
        <f>Tarifa!$B$20</f>
        <v>1.1039</v>
      </c>
      <c r="H1268" s="56">
        <f t="shared" si="2"/>
        <v>0</v>
      </c>
      <c r="I1268" s="57" t="str">
        <f>Tarifa!$C$20</f>
        <v>Ponta</v>
      </c>
      <c r="J1268" s="58">
        <f>IF(I1268="Ponta",Cadastro_Cargas!$F$17,0)</f>
        <v>3.5</v>
      </c>
      <c r="K1268" s="18">
        <f t="shared" si="3"/>
        <v>0</v>
      </c>
    </row>
    <row r="1269" ht="15.0" customHeight="1">
      <c r="A1269" s="51" t="s">
        <v>129</v>
      </c>
      <c r="B1269" s="52">
        <v>45679.7916666667</v>
      </c>
      <c r="C1269" s="51" t="s">
        <v>152</v>
      </c>
      <c r="D1269" s="53">
        <f>SUM(Cargas!$F$7331:$F$7337)</f>
        <v>4.256748143</v>
      </c>
      <c r="E1269" s="54">
        <f>Geracao!F2096+Geracao!F2097</f>
        <v>1.694325</v>
      </c>
      <c r="F1269" s="53">
        <f t="shared" si="1"/>
        <v>2.562423143</v>
      </c>
      <c r="G1269" s="55">
        <f>Tarifa!$B$21</f>
        <v>1.1039</v>
      </c>
      <c r="H1269" s="56">
        <f t="shared" si="2"/>
        <v>0</v>
      </c>
      <c r="I1269" s="57" t="str">
        <f>Tarifa!$C$21</f>
        <v>Ponta</v>
      </c>
      <c r="J1269" s="58">
        <f>IF(I1269="Ponta",Cadastro_Cargas!$F$17,0)</f>
        <v>3.5</v>
      </c>
      <c r="K1269" s="18">
        <f t="shared" si="3"/>
        <v>0</v>
      </c>
    </row>
    <row r="1270" ht="15.0" customHeight="1">
      <c r="A1270" s="51" t="s">
        <v>129</v>
      </c>
      <c r="B1270" s="52">
        <v>45679.8333333333</v>
      </c>
      <c r="C1270" s="51" t="s">
        <v>153</v>
      </c>
      <c r="D1270" s="53">
        <f>SUM(Cargas!$F$7345:$F$7351)</f>
        <v>29.94051337</v>
      </c>
      <c r="E1270" s="54">
        <f>Geracao!F2100+Geracao!F2101</f>
        <v>4.59534</v>
      </c>
      <c r="F1270" s="53">
        <f t="shared" si="1"/>
        <v>25.34517337</v>
      </c>
      <c r="G1270" s="55">
        <f>Tarifa!$B$22</f>
        <v>1.1039</v>
      </c>
      <c r="H1270" s="56">
        <f t="shared" si="2"/>
        <v>24.11488689</v>
      </c>
      <c r="I1270" s="57" t="str">
        <f>Tarifa!$C$22</f>
        <v>Ponta</v>
      </c>
      <c r="J1270" s="58">
        <f>IF(I1270="Ponta",Cadastro_Cargas!$F$17,0)</f>
        <v>3.5</v>
      </c>
      <c r="K1270" s="18">
        <f t="shared" si="3"/>
        <v>21.84517337</v>
      </c>
    </row>
    <row r="1271" ht="15.0" customHeight="1">
      <c r="A1271" s="35" t="s">
        <v>129</v>
      </c>
      <c r="B1271" s="45">
        <v>45679.875</v>
      </c>
      <c r="C1271" s="35" t="s">
        <v>154</v>
      </c>
      <c r="D1271" s="46">
        <f>SUM(Cargas!$F$7359:$F$7365)</f>
        <v>29.77024137</v>
      </c>
      <c r="E1271" s="47">
        <f>Geracao!F2104+Geracao!F2105</f>
        <v>2.8101</v>
      </c>
      <c r="F1271" s="46">
        <f t="shared" si="1"/>
        <v>26.96014137</v>
      </c>
      <c r="G1271" s="48">
        <f>Tarifa!$B$23</f>
        <v>0.6813</v>
      </c>
      <c r="H1271" s="49">
        <f t="shared" si="2"/>
        <v>18.36794431</v>
      </c>
      <c r="I1271" s="50" t="str">
        <f>Tarifa!$C$23</f>
        <v>Fora Ponta</v>
      </c>
      <c r="J1271" s="18">
        <f>IF(I1271="Ponta",Cadastro_Cargas!$F$17,0)</f>
        <v>0</v>
      </c>
      <c r="K1271" s="18">
        <f t="shared" si="3"/>
        <v>26.96014137</v>
      </c>
    </row>
    <row r="1272" ht="15.0" customHeight="1">
      <c r="A1272" s="35" t="s">
        <v>129</v>
      </c>
      <c r="B1272" s="45">
        <v>45679.9166666667</v>
      </c>
      <c r="C1272" s="35" t="s">
        <v>155</v>
      </c>
      <c r="D1272" s="46">
        <f>SUM(Cargas!$F$7373:$F$7379)</f>
        <v>11.35875337</v>
      </c>
      <c r="E1272" s="47">
        <f>Geracao!F2108+Geracao!F2109</f>
        <v>3.25641</v>
      </c>
      <c r="F1272" s="46">
        <f t="shared" si="1"/>
        <v>8.102343373</v>
      </c>
      <c r="G1272" s="48">
        <f>Tarifa!$B$24</f>
        <v>0.6813</v>
      </c>
      <c r="H1272" s="49">
        <f t="shared" si="2"/>
        <v>5.52012654</v>
      </c>
      <c r="I1272" s="50" t="str">
        <f>Tarifa!$C$24</f>
        <v>Fora Ponta</v>
      </c>
      <c r="J1272" s="18">
        <f>IF(I1272="Ponta",Cadastro_Cargas!$F$17,0)</f>
        <v>0</v>
      </c>
      <c r="K1272" s="18">
        <f t="shared" si="3"/>
        <v>8.102343373</v>
      </c>
    </row>
    <row r="1273" ht="15.0" customHeight="1">
      <c r="A1273" s="35" t="s">
        <v>129</v>
      </c>
      <c r="B1273" s="45">
        <v>45679.9583333333</v>
      </c>
      <c r="C1273" s="35" t="s">
        <v>156</v>
      </c>
      <c r="D1273" s="46">
        <f>SUM(Cargas!$F$7387:$F$7393)</f>
        <v>12.40226205</v>
      </c>
      <c r="E1273" s="47">
        <f>Geracao!F2112+Geracao!F2113</f>
        <v>2.752245</v>
      </c>
      <c r="F1273" s="46">
        <f t="shared" si="1"/>
        <v>9.650017051</v>
      </c>
      <c r="G1273" s="48">
        <f>Tarifa!$B$25</f>
        <v>0.6813</v>
      </c>
      <c r="H1273" s="49">
        <f t="shared" si="2"/>
        <v>6.574556617</v>
      </c>
      <c r="I1273" s="50" t="str">
        <f>Tarifa!$C$25</f>
        <v>Fora Ponta</v>
      </c>
      <c r="J1273" s="18">
        <f>IF(I1273="Ponta",Cadastro_Cargas!$F$17,0)</f>
        <v>0</v>
      </c>
      <c r="K1273" s="18">
        <f t="shared" si="3"/>
        <v>9.650017051</v>
      </c>
    </row>
    <row r="1274" ht="15.0" customHeight="1">
      <c r="A1274" s="35" t="s">
        <v>129</v>
      </c>
      <c r="B1274" s="45">
        <v>45680.0</v>
      </c>
      <c r="C1274" s="35" t="s">
        <v>131</v>
      </c>
      <c r="D1274" s="46">
        <f>SUM(Cargas!$F$7401:$F$7407)</f>
        <v>28.01817337</v>
      </c>
      <c r="E1274" s="47">
        <f>Geracao!F2116+Geracao!F2117</f>
        <v>2.487765</v>
      </c>
      <c r="F1274" s="46">
        <f t="shared" si="1"/>
        <v>25.53040837</v>
      </c>
      <c r="G1274" s="48">
        <f>Tarifa!$B$2</f>
        <v>0.6813</v>
      </c>
      <c r="H1274" s="49">
        <f t="shared" si="2"/>
        <v>17.39386722</v>
      </c>
      <c r="I1274" s="50" t="str">
        <f>Tarifa!$C$2</f>
        <v>Fora Ponta</v>
      </c>
      <c r="J1274" s="18">
        <f>IF(I1274="Ponta",Cadastro_Cargas!$F$17,0)</f>
        <v>0</v>
      </c>
      <c r="K1274" s="18">
        <f t="shared" si="3"/>
        <v>25.53040837</v>
      </c>
    </row>
    <row r="1275" ht="15.0" customHeight="1">
      <c r="A1275" s="35" t="s">
        <v>129</v>
      </c>
      <c r="B1275" s="45">
        <v>45680.0416666667</v>
      </c>
      <c r="C1275" s="35" t="s">
        <v>133</v>
      </c>
      <c r="D1275" s="46">
        <f>SUM(Cargas!$F$7415:$F$7421)</f>
        <v>30.01637337</v>
      </c>
      <c r="E1275" s="47">
        <f>Geracao!F2120+Geracao!F2121</f>
        <v>2.487765</v>
      </c>
      <c r="F1275" s="46">
        <f t="shared" si="1"/>
        <v>27.52860837</v>
      </c>
      <c r="G1275" s="48">
        <f>Tarifa!$B$3</f>
        <v>0.6813</v>
      </c>
      <c r="H1275" s="49">
        <f t="shared" si="2"/>
        <v>18.75524088</v>
      </c>
      <c r="I1275" s="50" t="str">
        <f>Tarifa!$C$3</f>
        <v>Fora Ponta</v>
      </c>
      <c r="J1275" s="18">
        <f>IF(I1275="Ponta",Cadastro_Cargas!$F$17,0)</f>
        <v>0</v>
      </c>
      <c r="K1275" s="18">
        <f t="shared" si="3"/>
        <v>27.52860837</v>
      </c>
    </row>
    <row r="1276" ht="15.0" customHeight="1">
      <c r="A1276" s="35" t="s">
        <v>129</v>
      </c>
      <c r="B1276" s="45">
        <v>45680.0833333333</v>
      </c>
      <c r="C1276" s="35" t="s">
        <v>134</v>
      </c>
      <c r="D1276" s="46">
        <f>SUM(Cargas!$F$7429:$F$7435)</f>
        <v>12.39481337</v>
      </c>
      <c r="E1276" s="47">
        <f>Geracao!F2124+Geracao!F2125</f>
        <v>3.81843</v>
      </c>
      <c r="F1276" s="46">
        <f t="shared" si="1"/>
        <v>8.576383373</v>
      </c>
      <c r="G1276" s="48">
        <f>Tarifa!$B$4</f>
        <v>0.6813</v>
      </c>
      <c r="H1276" s="49">
        <f t="shared" si="2"/>
        <v>5.843089992</v>
      </c>
      <c r="I1276" s="50" t="str">
        <f>Tarifa!$C$4</f>
        <v>Fora Ponta</v>
      </c>
      <c r="J1276" s="18">
        <f>IF(I1276="Ponta",Cadastro_Cargas!$F$17,0)</f>
        <v>0</v>
      </c>
      <c r="K1276" s="18">
        <f t="shared" si="3"/>
        <v>8.576383373</v>
      </c>
    </row>
    <row r="1277" ht="15.0" customHeight="1">
      <c r="A1277" s="35" t="s">
        <v>129</v>
      </c>
      <c r="B1277" s="45">
        <v>45680.125</v>
      </c>
      <c r="C1277" s="35" t="s">
        <v>135</v>
      </c>
      <c r="D1277" s="46">
        <f>SUM(Cargas!$F$7443:$F$7449)</f>
        <v>11.68489337</v>
      </c>
      <c r="E1277" s="47">
        <f>Geracao!F2128+Geracao!F2129</f>
        <v>3.182025</v>
      </c>
      <c r="F1277" s="46">
        <f t="shared" si="1"/>
        <v>8.502868373</v>
      </c>
      <c r="G1277" s="48">
        <f>Tarifa!$B$5</f>
        <v>0.6813</v>
      </c>
      <c r="H1277" s="49">
        <f t="shared" si="2"/>
        <v>5.793004223</v>
      </c>
      <c r="I1277" s="50" t="str">
        <f>Tarifa!$C$5</f>
        <v>Fora Ponta</v>
      </c>
      <c r="J1277" s="18">
        <f>IF(I1277="Ponta",Cadastro_Cargas!$F$17,0)</f>
        <v>0</v>
      </c>
      <c r="K1277" s="18">
        <f t="shared" si="3"/>
        <v>8.502868373</v>
      </c>
    </row>
    <row r="1278" ht="15.0" customHeight="1">
      <c r="A1278" s="35" t="s">
        <v>129</v>
      </c>
      <c r="B1278" s="45">
        <v>45680.1666666667</v>
      </c>
      <c r="C1278" s="35" t="s">
        <v>136</v>
      </c>
      <c r="D1278" s="46">
        <f>SUM(Cargas!$F$7457:$F$7463)</f>
        <v>12.25703337</v>
      </c>
      <c r="E1278" s="47">
        <f>Geracao!F2132+Geracao!F2133</f>
        <v>4.69452</v>
      </c>
      <c r="F1278" s="46">
        <f t="shared" si="1"/>
        <v>7.562513373</v>
      </c>
      <c r="G1278" s="48">
        <f>Tarifa!$B$6</f>
        <v>0.6813</v>
      </c>
      <c r="H1278" s="49">
        <f t="shared" si="2"/>
        <v>5.152340361</v>
      </c>
      <c r="I1278" s="50" t="str">
        <f>Tarifa!$C$6</f>
        <v>Fora Ponta</v>
      </c>
      <c r="J1278" s="18">
        <f>IF(I1278="Ponta",Cadastro_Cargas!$F$17,0)</f>
        <v>0</v>
      </c>
      <c r="K1278" s="18">
        <f t="shared" si="3"/>
        <v>7.562513373</v>
      </c>
    </row>
    <row r="1279" ht="15.0" customHeight="1">
      <c r="A1279" s="35" t="s">
        <v>129</v>
      </c>
      <c r="B1279" s="45">
        <v>45680.2083333333</v>
      </c>
      <c r="C1279" s="35" t="s">
        <v>137</v>
      </c>
      <c r="D1279" s="46">
        <f>SUM(Cargas!$F$7471:$F$7477)</f>
        <v>4.379193373</v>
      </c>
      <c r="E1279" s="47">
        <f>Geracao!F2136+Geracao!F2137</f>
        <v>2.82663</v>
      </c>
      <c r="F1279" s="46">
        <f t="shared" si="1"/>
        <v>1.552563373</v>
      </c>
      <c r="G1279" s="48">
        <f>Tarifa!$B$7</f>
        <v>0.6813</v>
      </c>
      <c r="H1279" s="49">
        <f t="shared" si="2"/>
        <v>1.057761426</v>
      </c>
      <c r="I1279" s="50" t="str">
        <f>Tarifa!$C$7</f>
        <v>Fora Ponta</v>
      </c>
      <c r="J1279" s="18">
        <f>IF(I1279="Ponta",Cadastro_Cargas!$F$17,0)</f>
        <v>0</v>
      </c>
      <c r="K1279" s="18">
        <f t="shared" si="3"/>
        <v>1.552563373</v>
      </c>
    </row>
    <row r="1280" ht="15.0" customHeight="1">
      <c r="A1280" s="35" t="s">
        <v>129</v>
      </c>
      <c r="B1280" s="45">
        <v>45680.25</v>
      </c>
      <c r="C1280" s="35" t="s">
        <v>138</v>
      </c>
      <c r="D1280" s="46">
        <f>SUM(Cargas!$F$7485:$F$7491)</f>
        <v>4.299313373</v>
      </c>
      <c r="E1280" s="47">
        <f>Geracao!F2140+Geracao!F2141</f>
        <v>12.91894636</v>
      </c>
      <c r="F1280" s="46">
        <f t="shared" si="1"/>
        <v>-8.619632991</v>
      </c>
      <c r="G1280" s="48">
        <f>Tarifa!$B$8</f>
        <v>0.6813</v>
      </c>
      <c r="H1280" s="49">
        <f t="shared" si="2"/>
        <v>0</v>
      </c>
      <c r="I1280" s="50" t="str">
        <f>Tarifa!$C$8</f>
        <v>Fora Ponta</v>
      </c>
      <c r="J1280" s="18">
        <f>IF(I1280="Ponta",Cadastro_Cargas!$F$17,0)</f>
        <v>0</v>
      </c>
      <c r="K1280" s="18">
        <f t="shared" si="3"/>
        <v>0</v>
      </c>
    </row>
    <row r="1281" ht="15.0" customHeight="1">
      <c r="A1281" s="35" t="s">
        <v>129</v>
      </c>
      <c r="B1281" s="45">
        <v>45680.2916666667</v>
      </c>
      <c r="C1281" s="35" t="s">
        <v>139</v>
      </c>
      <c r="D1281" s="46">
        <f>SUM(Cargas!$F$7499:$F$7505)</f>
        <v>19.33676895</v>
      </c>
      <c r="E1281" s="47">
        <f>Geracao!F2144+Geracao!F2145</f>
        <v>9.757959545</v>
      </c>
      <c r="F1281" s="46">
        <f t="shared" si="1"/>
        <v>9.5788094</v>
      </c>
      <c r="G1281" s="48">
        <f>Tarifa!$B$9</f>
        <v>0.6813</v>
      </c>
      <c r="H1281" s="49">
        <f t="shared" si="2"/>
        <v>6.526042844</v>
      </c>
      <c r="I1281" s="50" t="str">
        <f>Tarifa!$C$9</f>
        <v>Fora Ponta</v>
      </c>
      <c r="J1281" s="18">
        <f>IF(I1281="Ponta",Cadastro_Cargas!$F$17,0)</f>
        <v>0</v>
      </c>
      <c r="K1281" s="18">
        <f t="shared" si="3"/>
        <v>9.5788094</v>
      </c>
    </row>
    <row r="1282" ht="15.0" customHeight="1">
      <c r="A1282" s="35" t="s">
        <v>129</v>
      </c>
      <c r="B1282" s="45">
        <v>45680.3333333333</v>
      </c>
      <c r="C1282" s="35" t="s">
        <v>140</v>
      </c>
      <c r="D1282" s="46">
        <f>SUM(Cargas!$F$7513:$F$7519)</f>
        <v>22.26941337</v>
      </c>
      <c r="E1282" s="47">
        <f>Geracao!F2148+Geracao!F2149</f>
        <v>21.64979182</v>
      </c>
      <c r="F1282" s="46">
        <f t="shared" si="1"/>
        <v>0.6196215549</v>
      </c>
      <c r="G1282" s="48">
        <f>Tarifa!$B$10</f>
        <v>0.6813</v>
      </c>
      <c r="H1282" s="49">
        <f t="shared" si="2"/>
        <v>0.4221481653</v>
      </c>
      <c r="I1282" s="50" t="str">
        <f>Tarifa!$C$10</f>
        <v>Fora Ponta</v>
      </c>
      <c r="J1282" s="18">
        <f>IF(I1282="Ponta",Cadastro_Cargas!$F$17,0)</f>
        <v>0</v>
      </c>
      <c r="K1282" s="18">
        <f t="shared" si="3"/>
        <v>0.6196215549</v>
      </c>
    </row>
    <row r="1283" ht="15.0" customHeight="1">
      <c r="A1283" s="35" t="s">
        <v>129</v>
      </c>
      <c r="B1283" s="45">
        <v>45680.375</v>
      </c>
      <c r="C1283" s="35" t="s">
        <v>141</v>
      </c>
      <c r="D1283" s="46">
        <f>SUM(Cargas!$F$7527:$F$7533)</f>
        <v>6.256563373</v>
      </c>
      <c r="E1283" s="47">
        <f>Geracao!F2152+Geracao!F2153</f>
        <v>27.82149273</v>
      </c>
      <c r="F1283" s="46">
        <f t="shared" si="1"/>
        <v>-21.56492935</v>
      </c>
      <c r="G1283" s="48">
        <f>Tarifa!$B$11</f>
        <v>0.6813</v>
      </c>
      <c r="H1283" s="49">
        <f t="shared" si="2"/>
        <v>0</v>
      </c>
      <c r="I1283" s="50" t="str">
        <f>Tarifa!$C$11</f>
        <v>Fora Ponta</v>
      </c>
      <c r="J1283" s="18">
        <f>IF(I1283="Ponta",Cadastro_Cargas!$F$17,0)</f>
        <v>0</v>
      </c>
      <c r="K1283" s="18">
        <f t="shared" si="3"/>
        <v>0</v>
      </c>
    </row>
    <row r="1284" ht="15.0" customHeight="1">
      <c r="A1284" s="35" t="s">
        <v>129</v>
      </c>
      <c r="B1284" s="45">
        <v>45680.4166666667</v>
      </c>
      <c r="C1284" s="35" t="s">
        <v>142</v>
      </c>
      <c r="D1284" s="46">
        <f>SUM(Cargas!$F$7541:$F$7547)</f>
        <v>6.547043373</v>
      </c>
      <c r="E1284" s="47">
        <f>Geracao!F2156+Geracao!F2157</f>
        <v>15.83799409</v>
      </c>
      <c r="F1284" s="46">
        <f t="shared" si="1"/>
        <v>-9.290950718</v>
      </c>
      <c r="G1284" s="48">
        <f>Tarifa!$B$12</f>
        <v>0.6813</v>
      </c>
      <c r="H1284" s="49">
        <f t="shared" si="2"/>
        <v>0</v>
      </c>
      <c r="I1284" s="50" t="str">
        <f>Tarifa!$C$12</f>
        <v>Fora Ponta</v>
      </c>
      <c r="J1284" s="18">
        <f>IF(I1284="Ponta",Cadastro_Cargas!$F$17,0)</f>
        <v>0</v>
      </c>
      <c r="K1284" s="18">
        <f t="shared" si="3"/>
        <v>0</v>
      </c>
    </row>
    <row r="1285" ht="15.0" customHeight="1">
      <c r="A1285" s="35" t="s">
        <v>129</v>
      </c>
      <c r="B1285" s="45">
        <v>45680.4583333333</v>
      </c>
      <c r="C1285" s="35" t="s">
        <v>143</v>
      </c>
      <c r="D1285" s="46">
        <f>SUM(Cargas!$F$7555:$F$7561)</f>
        <v>6.794013373</v>
      </c>
      <c r="E1285" s="47">
        <f>Geracao!F2160+Geracao!F2161</f>
        <v>12.11047909</v>
      </c>
      <c r="F1285" s="46">
        <f t="shared" si="1"/>
        <v>-5.316465718</v>
      </c>
      <c r="G1285" s="48">
        <f>Tarifa!$B$13</f>
        <v>0.6813</v>
      </c>
      <c r="H1285" s="49">
        <f t="shared" si="2"/>
        <v>0</v>
      </c>
      <c r="I1285" s="50" t="str">
        <f>Tarifa!$C$13</f>
        <v>Fora Ponta</v>
      </c>
      <c r="J1285" s="18">
        <f>IF(I1285="Ponta",Cadastro_Cargas!$F$17,0)</f>
        <v>0</v>
      </c>
      <c r="K1285" s="18">
        <f t="shared" si="3"/>
        <v>0</v>
      </c>
    </row>
    <row r="1286" ht="15.0" customHeight="1">
      <c r="A1286" s="35" t="s">
        <v>129</v>
      </c>
      <c r="B1286" s="45">
        <v>45680.5</v>
      </c>
      <c r="C1286" s="35" t="s">
        <v>144</v>
      </c>
      <c r="D1286" s="46">
        <f>SUM(Cargas!$F$7569:$F$7575)</f>
        <v>6.470976226</v>
      </c>
      <c r="E1286" s="47">
        <f>Geracao!F2164+Geracao!F2165</f>
        <v>33.94285227</v>
      </c>
      <c r="F1286" s="46">
        <f t="shared" si="1"/>
        <v>-27.47187605</v>
      </c>
      <c r="G1286" s="48">
        <f>Tarifa!$B$14</f>
        <v>0.6813</v>
      </c>
      <c r="H1286" s="49">
        <f t="shared" si="2"/>
        <v>0</v>
      </c>
      <c r="I1286" s="50" t="str">
        <f>Tarifa!$C$14</f>
        <v>Fora Ponta</v>
      </c>
      <c r="J1286" s="18">
        <f>IF(I1286="Ponta",Cadastro_Cargas!$F$17,0)</f>
        <v>0</v>
      </c>
      <c r="K1286" s="18">
        <f t="shared" si="3"/>
        <v>0</v>
      </c>
    </row>
    <row r="1287" ht="15.0" customHeight="1">
      <c r="A1287" s="35" t="s">
        <v>129</v>
      </c>
      <c r="B1287" s="45">
        <v>45680.5416666667</v>
      </c>
      <c r="C1287" s="35" t="s">
        <v>145</v>
      </c>
      <c r="D1287" s="46">
        <f>SUM(Cargas!$F$7583:$F$7589)</f>
        <v>6.632576152</v>
      </c>
      <c r="E1287" s="47">
        <f>Geracao!F2168+Geracao!F2169</f>
        <v>32.539305</v>
      </c>
      <c r="F1287" s="46">
        <f t="shared" si="1"/>
        <v>-25.90672885</v>
      </c>
      <c r="G1287" s="48">
        <f>Tarifa!$B$15</f>
        <v>0.6813</v>
      </c>
      <c r="H1287" s="49">
        <f t="shared" si="2"/>
        <v>0</v>
      </c>
      <c r="I1287" s="50" t="str">
        <f>Tarifa!$C$15</f>
        <v>Fora Ponta</v>
      </c>
      <c r="J1287" s="18">
        <f>IF(I1287="Ponta",Cadastro_Cargas!$F$17,0)</f>
        <v>0</v>
      </c>
      <c r="K1287" s="18">
        <f t="shared" si="3"/>
        <v>0</v>
      </c>
    </row>
    <row r="1288" ht="15.0" customHeight="1">
      <c r="A1288" s="35" t="s">
        <v>129</v>
      </c>
      <c r="B1288" s="45">
        <v>45680.5833333333</v>
      </c>
      <c r="C1288" s="35" t="s">
        <v>146</v>
      </c>
      <c r="D1288" s="46">
        <f>SUM(Cargas!$F$7597:$F$7603)</f>
        <v>23.85851337</v>
      </c>
      <c r="E1288" s="47">
        <f>Geracao!F2172+Geracao!F2173</f>
        <v>30.47455773</v>
      </c>
      <c r="F1288" s="46">
        <f t="shared" si="1"/>
        <v>-6.616044354</v>
      </c>
      <c r="G1288" s="48">
        <f>Tarifa!$B$16</f>
        <v>0.6813</v>
      </c>
      <c r="H1288" s="49">
        <f t="shared" si="2"/>
        <v>0</v>
      </c>
      <c r="I1288" s="50" t="str">
        <f>Tarifa!$C$16</f>
        <v>Fora Ponta</v>
      </c>
      <c r="J1288" s="18">
        <f>IF(I1288="Ponta",Cadastro_Cargas!$F$17,0)</f>
        <v>0</v>
      </c>
      <c r="K1288" s="18">
        <f t="shared" si="3"/>
        <v>0</v>
      </c>
    </row>
    <row r="1289" ht="15.0" customHeight="1">
      <c r="A1289" s="35" t="s">
        <v>129</v>
      </c>
      <c r="B1289" s="45">
        <v>45680.625</v>
      </c>
      <c r="C1289" s="35" t="s">
        <v>147</v>
      </c>
      <c r="D1289" s="46">
        <f>SUM(Cargas!$F$7611:$F$7617)</f>
        <v>22.44601337</v>
      </c>
      <c r="E1289" s="47">
        <f>Geracao!F2176+Geracao!F2177</f>
        <v>15.38191636</v>
      </c>
      <c r="F1289" s="46">
        <f t="shared" si="1"/>
        <v>7.064097009</v>
      </c>
      <c r="G1289" s="48">
        <f>Tarifa!$B$17</f>
        <v>0.6813</v>
      </c>
      <c r="H1289" s="49">
        <f t="shared" si="2"/>
        <v>4.812769293</v>
      </c>
      <c r="I1289" s="50" t="str">
        <f>Tarifa!$C$17</f>
        <v>Fora Ponta</v>
      </c>
      <c r="J1289" s="18">
        <f>IF(I1289="Ponta",Cadastro_Cargas!$F$17,0)</f>
        <v>0</v>
      </c>
      <c r="K1289" s="18">
        <f t="shared" si="3"/>
        <v>7.064097009</v>
      </c>
    </row>
    <row r="1290" ht="15.0" customHeight="1">
      <c r="A1290" s="35" t="s">
        <v>129</v>
      </c>
      <c r="B1290" s="45">
        <v>45680.6666666667</v>
      </c>
      <c r="C1290" s="35" t="s">
        <v>148</v>
      </c>
      <c r="D1290" s="46">
        <f>SUM(Cargas!$F$7625:$F$7631)</f>
        <v>6.366318262</v>
      </c>
      <c r="E1290" s="47">
        <f>Geracao!F2180+Geracao!F2181</f>
        <v>10.51458273</v>
      </c>
      <c r="F1290" s="46">
        <f t="shared" si="1"/>
        <v>-4.148264466</v>
      </c>
      <c r="G1290" s="48">
        <f>Tarifa!$B$18</f>
        <v>0.6813</v>
      </c>
      <c r="H1290" s="49">
        <f t="shared" si="2"/>
        <v>0</v>
      </c>
      <c r="I1290" s="50" t="str">
        <f>Tarifa!$C$18</f>
        <v>Fora Ponta</v>
      </c>
      <c r="J1290" s="18">
        <f>IF(I1290="Ponta",Cadastro_Cargas!$F$17,0)</f>
        <v>0</v>
      </c>
      <c r="K1290" s="18">
        <f t="shared" si="3"/>
        <v>0</v>
      </c>
    </row>
    <row r="1291" ht="15.0" customHeight="1">
      <c r="A1291" s="35" t="s">
        <v>129</v>
      </c>
      <c r="B1291" s="45">
        <v>45680.7083333333</v>
      </c>
      <c r="C1291" s="35" t="s">
        <v>149</v>
      </c>
      <c r="D1291" s="46">
        <f>SUM(Cargas!$F$7639:$F$7645)</f>
        <v>4.176513373</v>
      </c>
      <c r="E1291" s="47">
        <f>Geracao!F2184+Geracao!F2185</f>
        <v>15.09038727</v>
      </c>
      <c r="F1291" s="46">
        <f t="shared" si="1"/>
        <v>-10.9138739</v>
      </c>
      <c r="G1291" s="48">
        <f>Tarifa!$B$19</f>
        <v>0.6813</v>
      </c>
      <c r="H1291" s="49">
        <f t="shared" si="2"/>
        <v>0</v>
      </c>
      <c r="I1291" s="50" t="str">
        <f>Tarifa!$C$19</f>
        <v>Fora Ponta</v>
      </c>
      <c r="J1291" s="18">
        <f>IF(I1291="Ponta",Cadastro_Cargas!$F$17,0)</f>
        <v>0</v>
      </c>
      <c r="K1291" s="18">
        <f t="shared" si="3"/>
        <v>0</v>
      </c>
    </row>
    <row r="1292" ht="15.0" customHeight="1">
      <c r="A1292" s="51" t="s">
        <v>129</v>
      </c>
      <c r="B1292" s="52">
        <v>45680.75</v>
      </c>
      <c r="C1292" s="51" t="s">
        <v>150</v>
      </c>
      <c r="D1292" s="53">
        <f>SUM(Cargas!$F$7653:$F$7659)</f>
        <v>4.534513373</v>
      </c>
      <c r="E1292" s="54">
        <f>Geracao!F2188+Geracao!F2189</f>
        <v>3.082845</v>
      </c>
      <c r="F1292" s="53">
        <f t="shared" si="1"/>
        <v>1.451668373</v>
      </c>
      <c r="G1292" s="55">
        <f>Tarifa!$B$20</f>
        <v>1.1039</v>
      </c>
      <c r="H1292" s="56">
        <f t="shared" si="2"/>
        <v>0</v>
      </c>
      <c r="I1292" s="57" t="str">
        <f>Tarifa!$C$20</f>
        <v>Ponta</v>
      </c>
      <c r="J1292" s="58">
        <f>IF(I1292="Ponta",Cadastro_Cargas!$F$17,0)</f>
        <v>3.5</v>
      </c>
      <c r="K1292" s="18">
        <f t="shared" si="3"/>
        <v>0</v>
      </c>
    </row>
    <row r="1293" ht="15.0" customHeight="1">
      <c r="A1293" s="51" t="s">
        <v>129</v>
      </c>
      <c r="B1293" s="52">
        <v>45680.7916666667</v>
      </c>
      <c r="C1293" s="51" t="s">
        <v>152</v>
      </c>
      <c r="D1293" s="53">
        <f>SUM(Cargas!$F$7667:$F$7673)</f>
        <v>4.446679792</v>
      </c>
      <c r="E1293" s="54">
        <f>Geracao!F2192+Geracao!F2193</f>
        <v>2.372055</v>
      </c>
      <c r="F1293" s="53">
        <f t="shared" si="1"/>
        <v>2.074624792</v>
      </c>
      <c r="G1293" s="55">
        <f>Tarifa!$B$21</f>
        <v>1.1039</v>
      </c>
      <c r="H1293" s="56">
        <f t="shared" si="2"/>
        <v>0</v>
      </c>
      <c r="I1293" s="57" t="str">
        <f>Tarifa!$C$21</f>
        <v>Ponta</v>
      </c>
      <c r="J1293" s="58">
        <f>IF(I1293="Ponta",Cadastro_Cargas!$F$17,0)</f>
        <v>3.5</v>
      </c>
      <c r="K1293" s="18">
        <f t="shared" si="3"/>
        <v>0</v>
      </c>
    </row>
    <row r="1294" ht="15.0" customHeight="1">
      <c r="A1294" s="51" t="s">
        <v>129</v>
      </c>
      <c r="B1294" s="52">
        <v>45680.8333333333</v>
      </c>
      <c r="C1294" s="51" t="s">
        <v>153</v>
      </c>
      <c r="D1294" s="53">
        <f>SUM(Cargas!$F$7681:$F$7687)</f>
        <v>29.7786126</v>
      </c>
      <c r="E1294" s="54">
        <f>Geracao!F2196+Geracao!F2197</f>
        <v>2.03319</v>
      </c>
      <c r="F1294" s="53">
        <f t="shared" si="1"/>
        <v>27.7454226</v>
      </c>
      <c r="G1294" s="55">
        <f>Tarifa!$B$22</f>
        <v>1.1039</v>
      </c>
      <c r="H1294" s="56">
        <f t="shared" si="2"/>
        <v>26.76452201</v>
      </c>
      <c r="I1294" s="57" t="str">
        <f>Tarifa!$C$22</f>
        <v>Ponta</v>
      </c>
      <c r="J1294" s="58">
        <f>IF(I1294="Ponta",Cadastro_Cargas!$F$17,0)</f>
        <v>3.5</v>
      </c>
      <c r="K1294" s="18">
        <f t="shared" si="3"/>
        <v>24.2454226</v>
      </c>
    </row>
    <row r="1295" ht="15.0" customHeight="1">
      <c r="A1295" s="35" t="s">
        <v>129</v>
      </c>
      <c r="B1295" s="45">
        <v>45680.875</v>
      </c>
      <c r="C1295" s="35" t="s">
        <v>154</v>
      </c>
      <c r="D1295" s="46">
        <f>SUM(Cargas!$F$7695:$F$7701)</f>
        <v>28.05118172</v>
      </c>
      <c r="E1295" s="47">
        <f>Geracao!F2200+Geracao!F2201</f>
        <v>3.446505</v>
      </c>
      <c r="F1295" s="46">
        <f t="shared" si="1"/>
        <v>24.60467672</v>
      </c>
      <c r="G1295" s="48">
        <f>Tarifa!$B$23</f>
        <v>0.6813</v>
      </c>
      <c r="H1295" s="49">
        <f t="shared" si="2"/>
        <v>16.76316625</v>
      </c>
      <c r="I1295" s="50" t="str">
        <f>Tarifa!$C$23</f>
        <v>Fora Ponta</v>
      </c>
      <c r="J1295" s="18">
        <f>IF(I1295="Ponta",Cadastro_Cargas!$F$17,0)</f>
        <v>0</v>
      </c>
      <c r="K1295" s="18">
        <f t="shared" si="3"/>
        <v>24.60467672</v>
      </c>
    </row>
    <row r="1296" ht="15.0" customHeight="1">
      <c r="A1296" s="35" t="s">
        <v>129</v>
      </c>
      <c r="B1296" s="45">
        <v>45680.9166666667</v>
      </c>
      <c r="C1296" s="35" t="s">
        <v>155</v>
      </c>
      <c r="D1296" s="46">
        <f>SUM(Cargas!$F$7709:$F$7715)</f>
        <v>12.44997337</v>
      </c>
      <c r="E1296" s="47">
        <f>Geracao!F2204+Geracao!F2205</f>
        <v>2.867955</v>
      </c>
      <c r="F1296" s="46">
        <f t="shared" si="1"/>
        <v>9.582018373</v>
      </c>
      <c r="G1296" s="48">
        <f>Tarifa!$B$24</f>
        <v>0.6813</v>
      </c>
      <c r="H1296" s="49">
        <f t="shared" si="2"/>
        <v>6.528229118</v>
      </c>
      <c r="I1296" s="50" t="str">
        <f>Tarifa!$C$24</f>
        <v>Fora Ponta</v>
      </c>
      <c r="J1296" s="18">
        <f>IF(I1296="Ponta",Cadastro_Cargas!$F$17,0)</f>
        <v>0</v>
      </c>
      <c r="K1296" s="18">
        <f t="shared" si="3"/>
        <v>9.582018373</v>
      </c>
    </row>
    <row r="1297" ht="15.0" customHeight="1">
      <c r="A1297" s="35" t="s">
        <v>129</v>
      </c>
      <c r="B1297" s="45">
        <v>45680.9583333333</v>
      </c>
      <c r="C1297" s="35" t="s">
        <v>156</v>
      </c>
      <c r="D1297" s="46">
        <f>SUM(Cargas!$F$7723:$F$7729)</f>
        <v>11.80329337</v>
      </c>
      <c r="E1297" s="47">
        <f>Geracao!F2208+Geracao!F2209</f>
        <v>2.603475</v>
      </c>
      <c r="F1297" s="46">
        <f t="shared" si="1"/>
        <v>9.199818373</v>
      </c>
      <c r="G1297" s="48">
        <f>Tarifa!$B$25</f>
        <v>0.6813</v>
      </c>
      <c r="H1297" s="49">
        <f t="shared" si="2"/>
        <v>6.267836258</v>
      </c>
      <c r="I1297" s="50" t="str">
        <f>Tarifa!$C$25</f>
        <v>Fora Ponta</v>
      </c>
      <c r="J1297" s="18">
        <f>IF(I1297="Ponta",Cadastro_Cargas!$F$17,0)</f>
        <v>0</v>
      </c>
      <c r="K1297" s="18">
        <f t="shared" si="3"/>
        <v>9.199818373</v>
      </c>
    </row>
    <row r="1298" ht="15.0" customHeight="1">
      <c r="A1298" s="35" t="s">
        <v>129</v>
      </c>
      <c r="B1298" s="45">
        <v>45681.0</v>
      </c>
      <c r="C1298" s="35" t="s">
        <v>131</v>
      </c>
      <c r="D1298" s="46">
        <f>SUM(Cargas!$F$7737:$F$7743)</f>
        <v>28.97917337</v>
      </c>
      <c r="E1298" s="47">
        <f>Geracao!F2212+Geracao!F2213</f>
        <v>4.306065</v>
      </c>
      <c r="F1298" s="46">
        <f t="shared" si="1"/>
        <v>24.67310837</v>
      </c>
      <c r="G1298" s="48">
        <f>Tarifa!$B$2</f>
        <v>0.6813</v>
      </c>
      <c r="H1298" s="49">
        <f t="shared" si="2"/>
        <v>16.80978873</v>
      </c>
      <c r="I1298" s="50" t="str">
        <f>Tarifa!$C$2</f>
        <v>Fora Ponta</v>
      </c>
      <c r="J1298" s="18">
        <f>IF(I1298="Ponta",Cadastro_Cargas!$F$17,0)</f>
        <v>0</v>
      </c>
      <c r="K1298" s="18">
        <f t="shared" si="3"/>
        <v>24.67310837</v>
      </c>
    </row>
    <row r="1299" ht="15.0" customHeight="1">
      <c r="A1299" s="35" t="s">
        <v>129</v>
      </c>
      <c r="B1299" s="45">
        <v>45681.0416666667</v>
      </c>
      <c r="C1299" s="35" t="s">
        <v>133</v>
      </c>
      <c r="D1299" s="46">
        <f>SUM(Cargas!$F$7751:$F$7757)</f>
        <v>29.29315337</v>
      </c>
      <c r="E1299" s="47">
        <f>Geracao!F2216+Geracao!F2217</f>
        <v>2.504295</v>
      </c>
      <c r="F1299" s="46">
        <f t="shared" si="1"/>
        <v>26.78885837</v>
      </c>
      <c r="G1299" s="48">
        <f>Tarifa!$B$3</f>
        <v>0.6813</v>
      </c>
      <c r="H1299" s="49">
        <f t="shared" si="2"/>
        <v>18.25124921</v>
      </c>
      <c r="I1299" s="50" t="str">
        <f>Tarifa!$C$3</f>
        <v>Fora Ponta</v>
      </c>
      <c r="J1299" s="18">
        <f>IF(I1299="Ponta",Cadastro_Cargas!$F$17,0)</f>
        <v>0</v>
      </c>
      <c r="K1299" s="18">
        <f t="shared" si="3"/>
        <v>26.78885837</v>
      </c>
    </row>
    <row r="1300" ht="15.0" customHeight="1">
      <c r="A1300" s="35" t="s">
        <v>129</v>
      </c>
      <c r="B1300" s="45">
        <v>45681.0833333333</v>
      </c>
      <c r="C1300" s="35" t="s">
        <v>134</v>
      </c>
      <c r="D1300" s="46">
        <f>SUM(Cargas!$F$7765:$F$7771)</f>
        <v>11.82441373</v>
      </c>
      <c r="E1300" s="47">
        <f>Geracao!F2220+Geracao!F2221</f>
        <v>3.33906</v>
      </c>
      <c r="F1300" s="46">
        <f t="shared" si="1"/>
        <v>8.48535373</v>
      </c>
      <c r="G1300" s="48">
        <f>Tarifa!$B$4</f>
        <v>0.6813</v>
      </c>
      <c r="H1300" s="49">
        <f t="shared" si="2"/>
        <v>5.781071496</v>
      </c>
      <c r="I1300" s="50" t="str">
        <f>Tarifa!$C$4</f>
        <v>Fora Ponta</v>
      </c>
      <c r="J1300" s="18">
        <f>IF(I1300="Ponta",Cadastro_Cargas!$F$17,0)</f>
        <v>0</v>
      </c>
      <c r="K1300" s="18">
        <f t="shared" si="3"/>
        <v>8.48535373</v>
      </c>
    </row>
    <row r="1301" ht="15.0" customHeight="1">
      <c r="A1301" s="35" t="s">
        <v>129</v>
      </c>
      <c r="B1301" s="45">
        <v>45681.125</v>
      </c>
      <c r="C1301" s="35" t="s">
        <v>135</v>
      </c>
      <c r="D1301" s="46">
        <f>SUM(Cargas!$F$7779:$F$7785)</f>
        <v>11.99533189</v>
      </c>
      <c r="E1301" s="47">
        <f>Geracao!F2224+Geracao!F2225</f>
        <v>2.537355</v>
      </c>
      <c r="F1301" s="46">
        <f t="shared" si="1"/>
        <v>9.457976887</v>
      </c>
      <c r="G1301" s="48">
        <f>Tarifa!$B$5</f>
        <v>0.6813</v>
      </c>
      <c r="H1301" s="49">
        <f t="shared" si="2"/>
        <v>6.443719653</v>
      </c>
      <c r="I1301" s="50" t="str">
        <f>Tarifa!$C$5</f>
        <v>Fora Ponta</v>
      </c>
      <c r="J1301" s="18">
        <f>IF(I1301="Ponta",Cadastro_Cargas!$F$17,0)</f>
        <v>0</v>
      </c>
      <c r="K1301" s="18">
        <f t="shared" si="3"/>
        <v>9.457976887</v>
      </c>
    </row>
    <row r="1302" ht="15.0" customHeight="1">
      <c r="A1302" s="35" t="s">
        <v>129</v>
      </c>
      <c r="B1302" s="45">
        <v>45681.1666666667</v>
      </c>
      <c r="C1302" s="35" t="s">
        <v>136</v>
      </c>
      <c r="D1302" s="46">
        <f>SUM(Cargas!$F$7793:$F$7799)</f>
        <v>11.96837709</v>
      </c>
      <c r="E1302" s="47">
        <f>Geracao!F2228+Geracao!F2229</f>
        <v>2.917545</v>
      </c>
      <c r="F1302" s="46">
        <f t="shared" si="1"/>
        <v>9.050832088</v>
      </c>
      <c r="G1302" s="48">
        <f>Tarifa!$B$6</f>
        <v>0.6813</v>
      </c>
      <c r="H1302" s="49">
        <f t="shared" si="2"/>
        <v>6.166331901</v>
      </c>
      <c r="I1302" s="50" t="str">
        <f>Tarifa!$C$6</f>
        <v>Fora Ponta</v>
      </c>
      <c r="J1302" s="18">
        <f>IF(I1302="Ponta",Cadastro_Cargas!$F$17,0)</f>
        <v>0</v>
      </c>
      <c r="K1302" s="18">
        <f t="shared" si="3"/>
        <v>9.050832088</v>
      </c>
    </row>
    <row r="1303" ht="15.0" customHeight="1">
      <c r="A1303" s="35" t="s">
        <v>129</v>
      </c>
      <c r="B1303" s="45">
        <v>45681.2083333333</v>
      </c>
      <c r="C1303" s="35" t="s">
        <v>137</v>
      </c>
      <c r="D1303" s="46">
        <f>SUM(Cargas!$F$7807:$F$7813)</f>
        <v>4.328660059</v>
      </c>
      <c r="E1303" s="47">
        <f>Geracao!F2232+Geracao!F2233</f>
        <v>2.686125</v>
      </c>
      <c r="F1303" s="46">
        <f t="shared" si="1"/>
        <v>1.642535059</v>
      </c>
      <c r="G1303" s="48">
        <f>Tarifa!$B$7</f>
        <v>0.6813</v>
      </c>
      <c r="H1303" s="49">
        <f t="shared" si="2"/>
        <v>1.119059136</v>
      </c>
      <c r="I1303" s="50" t="str">
        <f>Tarifa!$C$7</f>
        <v>Fora Ponta</v>
      </c>
      <c r="J1303" s="18">
        <f>IF(I1303="Ponta",Cadastro_Cargas!$F$17,0)</f>
        <v>0</v>
      </c>
      <c r="K1303" s="18">
        <f t="shared" si="3"/>
        <v>1.642535059</v>
      </c>
    </row>
    <row r="1304" ht="15.0" customHeight="1">
      <c r="A1304" s="35" t="s">
        <v>129</v>
      </c>
      <c r="B1304" s="45">
        <v>45681.25</v>
      </c>
      <c r="C1304" s="35" t="s">
        <v>138</v>
      </c>
      <c r="D1304" s="46">
        <f>SUM(Cargas!$F$7821:$F$7827)</f>
        <v>4.300273373</v>
      </c>
      <c r="E1304" s="47">
        <f>Geracao!F2236+Geracao!F2237</f>
        <v>8.735353636</v>
      </c>
      <c r="F1304" s="46">
        <f t="shared" si="1"/>
        <v>-4.435080263</v>
      </c>
      <c r="G1304" s="48">
        <f>Tarifa!$B$8</f>
        <v>0.6813</v>
      </c>
      <c r="H1304" s="49">
        <f t="shared" si="2"/>
        <v>0</v>
      </c>
      <c r="I1304" s="50" t="str">
        <f>Tarifa!$C$8</f>
        <v>Fora Ponta</v>
      </c>
      <c r="J1304" s="18">
        <f>IF(I1304="Ponta",Cadastro_Cargas!$F$17,0)</f>
        <v>0</v>
      </c>
      <c r="K1304" s="18">
        <f t="shared" si="3"/>
        <v>0</v>
      </c>
    </row>
    <row r="1305" ht="15.0" customHeight="1">
      <c r="A1305" s="35" t="s">
        <v>129</v>
      </c>
      <c r="B1305" s="45">
        <v>45681.2916666667</v>
      </c>
      <c r="C1305" s="35" t="s">
        <v>139</v>
      </c>
      <c r="D1305" s="46">
        <f>SUM(Cargas!$F$7835:$F$7841)</f>
        <v>20.31229941</v>
      </c>
      <c r="E1305" s="47">
        <f>Geracao!F2240+Geracao!F2241</f>
        <v>7.748061818</v>
      </c>
      <c r="F1305" s="46">
        <f t="shared" si="1"/>
        <v>12.56423759</v>
      </c>
      <c r="G1305" s="48">
        <f>Tarifa!$B$9</f>
        <v>0.6813</v>
      </c>
      <c r="H1305" s="49">
        <f t="shared" si="2"/>
        <v>8.560015068</v>
      </c>
      <c r="I1305" s="50" t="str">
        <f>Tarifa!$C$9</f>
        <v>Fora Ponta</v>
      </c>
      <c r="J1305" s="18">
        <f>IF(I1305="Ponta",Cadastro_Cargas!$F$17,0)</f>
        <v>0</v>
      </c>
      <c r="K1305" s="18">
        <f t="shared" si="3"/>
        <v>12.56423759</v>
      </c>
    </row>
    <row r="1306" ht="15.0" customHeight="1">
      <c r="A1306" s="35" t="s">
        <v>129</v>
      </c>
      <c r="B1306" s="45">
        <v>45681.3333333333</v>
      </c>
      <c r="C1306" s="35" t="s">
        <v>140</v>
      </c>
      <c r="D1306" s="46">
        <f>SUM(Cargas!$F$7849:$F$7855)</f>
        <v>20.90090996</v>
      </c>
      <c r="E1306" s="47">
        <f>Geracao!F2244+Geracao!F2245</f>
        <v>11.73479727</v>
      </c>
      <c r="F1306" s="46">
        <f t="shared" si="1"/>
        <v>9.166112683</v>
      </c>
      <c r="G1306" s="48">
        <f>Tarifa!$B$10</f>
        <v>0.6813</v>
      </c>
      <c r="H1306" s="49">
        <f t="shared" si="2"/>
        <v>6.244872571</v>
      </c>
      <c r="I1306" s="50" t="str">
        <f>Tarifa!$C$10</f>
        <v>Fora Ponta</v>
      </c>
      <c r="J1306" s="18">
        <f>IF(I1306="Ponta",Cadastro_Cargas!$F$17,0)</f>
        <v>0</v>
      </c>
      <c r="K1306" s="18">
        <f t="shared" si="3"/>
        <v>9.166112683</v>
      </c>
    </row>
    <row r="1307" ht="15.0" customHeight="1">
      <c r="A1307" s="35" t="s">
        <v>129</v>
      </c>
      <c r="B1307" s="45">
        <v>45681.375</v>
      </c>
      <c r="C1307" s="35" t="s">
        <v>141</v>
      </c>
      <c r="D1307" s="46">
        <f>SUM(Cargas!$F$7863:$F$7869)</f>
        <v>5.977392704</v>
      </c>
      <c r="E1307" s="47">
        <f>Geracao!F2248+Geracao!F2249</f>
        <v>28.08071318</v>
      </c>
      <c r="F1307" s="46">
        <f t="shared" si="1"/>
        <v>-22.10332048</v>
      </c>
      <c r="G1307" s="48">
        <f>Tarifa!$B$11</f>
        <v>0.6813</v>
      </c>
      <c r="H1307" s="49">
        <f t="shared" si="2"/>
        <v>0</v>
      </c>
      <c r="I1307" s="50" t="str">
        <f>Tarifa!$C$11</f>
        <v>Fora Ponta</v>
      </c>
      <c r="J1307" s="18">
        <f>IF(I1307="Ponta",Cadastro_Cargas!$F$17,0)</f>
        <v>0</v>
      </c>
      <c r="K1307" s="18">
        <f t="shared" si="3"/>
        <v>0</v>
      </c>
    </row>
    <row r="1308" ht="15.0" customHeight="1">
      <c r="A1308" s="35" t="s">
        <v>129</v>
      </c>
      <c r="B1308" s="45">
        <v>45681.4166666667</v>
      </c>
      <c r="C1308" s="35" t="s">
        <v>142</v>
      </c>
      <c r="D1308" s="46">
        <f>SUM(Cargas!$F$7877:$F$7883)</f>
        <v>6.620733373</v>
      </c>
      <c r="E1308" s="47">
        <f>Geracao!F2252+Geracao!F2253</f>
        <v>30.42647045</v>
      </c>
      <c r="F1308" s="46">
        <f t="shared" si="1"/>
        <v>-23.80573708</v>
      </c>
      <c r="G1308" s="48">
        <f>Tarifa!$B$12</f>
        <v>0.6813</v>
      </c>
      <c r="H1308" s="49">
        <f t="shared" si="2"/>
        <v>0</v>
      </c>
      <c r="I1308" s="50" t="str">
        <f>Tarifa!$C$12</f>
        <v>Fora Ponta</v>
      </c>
      <c r="J1308" s="18">
        <f>IF(I1308="Ponta",Cadastro_Cargas!$F$17,0)</f>
        <v>0</v>
      </c>
      <c r="K1308" s="18">
        <f t="shared" si="3"/>
        <v>0</v>
      </c>
    </row>
    <row r="1309" ht="15.0" customHeight="1">
      <c r="A1309" s="35" t="s">
        <v>129</v>
      </c>
      <c r="B1309" s="45">
        <v>45681.4583333333</v>
      </c>
      <c r="C1309" s="35" t="s">
        <v>143</v>
      </c>
      <c r="D1309" s="46">
        <f>SUM(Cargas!$F$7891:$F$7897)</f>
        <v>6.739193373</v>
      </c>
      <c r="E1309" s="47">
        <f>Geracao!F2256+Geracao!F2257</f>
        <v>15.61483909</v>
      </c>
      <c r="F1309" s="46">
        <f t="shared" si="1"/>
        <v>-8.875645718</v>
      </c>
      <c r="G1309" s="48">
        <f>Tarifa!$B$13</f>
        <v>0.6813</v>
      </c>
      <c r="H1309" s="49">
        <f t="shared" si="2"/>
        <v>0</v>
      </c>
      <c r="I1309" s="50" t="str">
        <f>Tarifa!$C$13</f>
        <v>Fora Ponta</v>
      </c>
      <c r="J1309" s="18">
        <f>IF(I1309="Ponta",Cadastro_Cargas!$F$17,0)</f>
        <v>0</v>
      </c>
      <c r="K1309" s="18">
        <f t="shared" si="3"/>
        <v>0</v>
      </c>
    </row>
    <row r="1310" ht="15.0" customHeight="1">
      <c r="A1310" s="35" t="s">
        <v>129</v>
      </c>
      <c r="B1310" s="45">
        <v>45681.5</v>
      </c>
      <c r="C1310" s="35" t="s">
        <v>144</v>
      </c>
      <c r="D1310" s="46">
        <f>SUM(Cargas!$F$7905:$F$7911)</f>
        <v>6.701882615</v>
      </c>
      <c r="E1310" s="47">
        <f>Geracao!F2260+Geracao!F2261</f>
        <v>32.37625909</v>
      </c>
      <c r="F1310" s="46">
        <f t="shared" si="1"/>
        <v>-25.67437648</v>
      </c>
      <c r="G1310" s="48">
        <f>Tarifa!$B$14</f>
        <v>0.6813</v>
      </c>
      <c r="H1310" s="49">
        <f t="shared" si="2"/>
        <v>0</v>
      </c>
      <c r="I1310" s="50" t="str">
        <f>Tarifa!$C$14</f>
        <v>Fora Ponta</v>
      </c>
      <c r="J1310" s="18">
        <f>IF(I1310="Ponta",Cadastro_Cargas!$F$17,0)</f>
        <v>0</v>
      </c>
      <c r="K1310" s="18">
        <f t="shared" si="3"/>
        <v>0</v>
      </c>
    </row>
    <row r="1311" ht="15.0" customHeight="1">
      <c r="A1311" s="35" t="s">
        <v>129</v>
      </c>
      <c r="B1311" s="45">
        <v>45681.5416666667</v>
      </c>
      <c r="C1311" s="35" t="s">
        <v>145</v>
      </c>
      <c r="D1311" s="46">
        <f>SUM(Cargas!$F$7919:$F$7925)</f>
        <v>6.721603269</v>
      </c>
      <c r="E1311" s="47">
        <f>Geracao!F2264+Geracao!F2265</f>
        <v>24.34493318</v>
      </c>
      <c r="F1311" s="46">
        <f t="shared" si="1"/>
        <v>-17.62332991</v>
      </c>
      <c r="G1311" s="48">
        <f>Tarifa!$B$15</f>
        <v>0.6813</v>
      </c>
      <c r="H1311" s="49">
        <f t="shared" si="2"/>
        <v>0</v>
      </c>
      <c r="I1311" s="50" t="str">
        <f>Tarifa!$C$15</f>
        <v>Fora Ponta</v>
      </c>
      <c r="J1311" s="18">
        <f>IF(I1311="Ponta",Cadastro_Cargas!$F$17,0)</f>
        <v>0</v>
      </c>
      <c r="K1311" s="18">
        <f t="shared" si="3"/>
        <v>0</v>
      </c>
    </row>
    <row r="1312" ht="15.0" customHeight="1">
      <c r="A1312" s="35" t="s">
        <v>129</v>
      </c>
      <c r="B1312" s="45">
        <v>45681.5833333333</v>
      </c>
      <c r="C1312" s="35" t="s">
        <v>146</v>
      </c>
      <c r="D1312" s="46">
        <f>SUM(Cargas!$F$7933:$F$7939)</f>
        <v>24.39601337</v>
      </c>
      <c r="E1312" s="47">
        <f>Geracao!F2268+Geracao!F2269</f>
        <v>29.92906773</v>
      </c>
      <c r="F1312" s="46">
        <f t="shared" si="1"/>
        <v>-5.533054354</v>
      </c>
      <c r="G1312" s="48">
        <f>Tarifa!$B$16</f>
        <v>0.6813</v>
      </c>
      <c r="H1312" s="49">
        <f t="shared" si="2"/>
        <v>0</v>
      </c>
      <c r="I1312" s="50" t="str">
        <f>Tarifa!$C$16</f>
        <v>Fora Ponta</v>
      </c>
      <c r="J1312" s="18">
        <f>IF(I1312="Ponta",Cadastro_Cargas!$F$17,0)</f>
        <v>0</v>
      </c>
      <c r="K1312" s="18">
        <f t="shared" si="3"/>
        <v>0</v>
      </c>
    </row>
    <row r="1313" ht="15.0" customHeight="1">
      <c r="A1313" s="35" t="s">
        <v>129</v>
      </c>
      <c r="B1313" s="45">
        <v>45681.625</v>
      </c>
      <c r="C1313" s="35" t="s">
        <v>147</v>
      </c>
      <c r="D1313" s="46">
        <f>SUM(Cargas!$F$7947:$F$7953)</f>
        <v>24.37801337</v>
      </c>
      <c r="E1313" s="47">
        <f>Geracao!F2272+Geracao!F2273</f>
        <v>27.19635818</v>
      </c>
      <c r="F1313" s="46">
        <f t="shared" si="1"/>
        <v>-2.818344809</v>
      </c>
      <c r="G1313" s="48">
        <f>Tarifa!$B$17</f>
        <v>0.6813</v>
      </c>
      <c r="H1313" s="49">
        <f t="shared" si="2"/>
        <v>0</v>
      </c>
      <c r="I1313" s="50" t="str">
        <f>Tarifa!$C$17</f>
        <v>Fora Ponta</v>
      </c>
      <c r="J1313" s="18">
        <f>IF(I1313="Ponta",Cadastro_Cargas!$F$17,0)</f>
        <v>0</v>
      </c>
      <c r="K1313" s="18">
        <f t="shared" si="3"/>
        <v>0</v>
      </c>
    </row>
    <row r="1314" ht="15.0" customHeight="1">
      <c r="A1314" s="35" t="s">
        <v>129</v>
      </c>
      <c r="B1314" s="45">
        <v>45681.6666666667</v>
      </c>
      <c r="C1314" s="35" t="s">
        <v>148</v>
      </c>
      <c r="D1314" s="46">
        <f>SUM(Cargas!$F$7961:$F$7967)</f>
        <v>6.660982318</v>
      </c>
      <c r="E1314" s="47">
        <f>Geracao!F2276+Geracao!F2277</f>
        <v>21.58742864</v>
      </c>
      <c r="F1314" s="46">
        <f t="shared" si="1"/>
        <v>-14.92644632</v>
      </c>
      <c r="G1314" s="48">
        <f>Tarifa!$B$18</f>
        <v>0.6813</v>
      </c>
      <c r="H1314" s="49">
        <f t="shared" si="2"/>
        <v>0</v>
      </c>
      <c r="I1314" s="50" t="str">
        <f>Tarifa!$C$18</f>
        <v>Fora Ponta</v>
      </c>
      <c r="J1314" s="18">
        <f>IF(I1314="Ponta",Cadastro_Cargas!$F$17,0)</f>
        <v>0</v>
      </c>
      <c r="K1314" s="18">
        <f t="shared" si="3"/>
        <v>0</v>
      </c>
    </row>
    <row r="1315" ht="15.0" customHeight="1">
      <c r="A1315" s="35" t="s">
        <v>129</v>
      </c>
      <c r="B1315" s="45">
        <v>45681.7083333333</v>
      </c>
      <c r="C1315" s="35" t="s">
        <v>149</v>
      </c>
      <c r="D1315" s="46">
        <f>SUM(Cargas!$F$7975:$F$7981)</f>
        <v>4.157578009</v>
      </c>
      <c r="E1315" s="47">
        <f>Geracao!F2280+Geracao!F2281</f>
        <v>17.1912</v>
      </c>
      <c r="F1315" s="46">
        <f t="shared" si="1"/>
        <v>-13.03362199</v>
      </c>
      <c r="G1315" s="48">
        <f>Tarifa!$B$19</f>
        <v>0.6813</v>
      </c>
      <c r="H1315" s="49">
        <f t="shared" si="2"/>
        <v>0</v>
      </c>
      <c r="I1315" s="50" t="str">
        <f>Tarifa!$C$19</f>
        <v>Fora Ponta</v>
      </c>
      <c r="J1315" s="18">
        <f>IF(I1315="Ponta",Cadastro_Cargas!$F$17,0)</f>
        <v>0</v>
      </c>
      <c r="K1315" s="18">
        <f t="shared" si="3"/>
        <v>0</v>
      </c>
    </row>
    <row r="1316" ht="15.0" customHeight="1">
      <c r="A1316" s="51" t="s">
        <v>129</v>
      </c>
      <c r="B1316" s="52">
        <v>45681.75</v>
      </c>
      <c r="C1316" s="51" t="s">
        <v>150</v>
      </c>
      <c r="D1316" s="53">
        <f>SUM(Cargas!$F$7989:$F$7995)</f>
        <v>4.480531204</v>
      </c>
      <c r="E1316" s="54">
        <f>Geracao!F2284+Geracao!F2285</f>
        <v>1.91748</v>
      </c>
      <c r="F1316" s="53">
        <f t="shared" si="1"/>
        <v>2.563051204</v>
      </c>
      <c r="G1316" s="55">
        <f>Tarifa!$B$20</f>
        <v>1.1039</v>
      </c>
      <c r="H1316" s="56">
        <f t="shared" si="2"/>
        <v>0</v>
      </c>
      <c r="I1316" s="57" t="str">
        <f>Tarifa!$C$20</f>
        <v>Ponta</v>
      </c>
      <c r="J1316" s="58">
        <f>IF(I1316="Ponta",Cadastro_Cargas!$F$17,0)</f>
        <v>3.5</v>
      </c>
      <c r="K1316" s="18">
        <f t="shared" si="3"/>
        <v>0</v>
      </c>
    </row>
    <row r="1317" ht="15.0" customHeight="1">
      <c r="A1317" s="51" t="s">
        <v>129</v>
      </c>
      <c r="B1317" s="52">
        <v>45681.7916666667</v>
      </c>
      <c r="C1317" s="51" t="s">
        <v>152</v>
      </c>
      <c r="D1317" s="53">
        <f>SUM(Cargas!$F$8003:$F$8009)</f>
        <v>4.534513373</v>
      </c>
      <c r="E1317" s="54">
        <f>Geracao!F2288+Geracao!F2289</f>
        <v>4.92594</v>
      </c>
      <c r="F1317" s="53">
        <f t="shared" si="1"/>
        <v>-0.391426627</v>
      </c>
      <c r="G1317" s="55">
        <f>Tarifa!$B$21</f>
        <v>1.1039</v>
      </c>
      <c r="H1317" s="56">
        <f t="shared" si="2"/>
        <v>0</v>
      </c>
      <c r="I1317" s="57" t="str">
        <f>Tarifa!$C$21</f>
        <v>Ponta</v>
      </c>
      <c r="J1317" s="58">
        <f>IF(I1317="Ponta",Cadastro_Cargas!$F$17,0)</f>
        <v>3.5</v>
      </c>
      <c r="K1317" s="18">
        <f t="shared" si="3"/>
        <v>0</v>
      </c>
    </row>
    <row r="1318" ht="15.0" customHeight="1">
      <c r="A1318" s="51" t="s">
        <v>129</v>
      </c>
      <c r="B1318" s="52">
        <v>45681.8333333333</v>
      </c>
      <c r="C1318" s="51" t="s">
        <v>153</v>
      </c>
      <c r="D1318" s="53">
        <f>SUM(Cargas!$F$8017:$F$8023)</f>
        <v>29.27405064</v>
      </c>
      <c r="E1318" s="54">
        <f>Geracao!F2292+Geracao!F2293</f>
        <v>2.388585</v>
      </c>
      <c r="F1318" s="53">
        <f t="shared" si="1"/>
        <v>26.88546564</v>
      </c>
      <c r="G1318" s="55">
        <f>Tarifa!$B$22</f>
        <v>1.1039</v>
      </c>
      <c r="H1318" s="56">
        <f t="shared" si="2"/>
        <v>25.81521552</v>
      </c>
      <c r="I1318" s="57" t="str">
        <f>Tarifa!$C$22</f>
        <v>Ponta</v>
      </c>
      <c r="J1318" s="58">
        <f>IF(I1318="Ponta",Cadastro_Cargas!$F$17,0)</f>
        <v>3.5</v>
      </c>
      <c r="K1318" s="18">
        <f t="shared" si="3"/>
        <v>23.38546564</v>
      </c>
    </row>
    <row r="1319" ht="15.0" customHeight="1">
      <c r="A1319" s="35" t="s">
        <v>129</v>
      </c>
      <c r="B1319" s="45">
        <v>45681.875</v>
      </c>
      <c r="C1319" s="35" t="s">
        <v>154</v>
      </c>
      <c r="D1319" s="46">
        <f>SUM(Cargas!$F$8031:$F$8037)</f>
        <v>29.78609337</v>
      </c>
      <c r="E1319" s="47">
        <f>Geracao!F2296+Geracao!F2297</f>
        <v>2.867955</v>
      </c>
      <c r="F1319" s="46">
        <f t="shared" si="1"/>
        <v>26.91813837</v>
      </c>
      <c r="G1319" s="48">
        <f>Tarifa!$B$23</f>
        <v>0.6813</v>
      </c>
      <c r="H1319" s="49">
        <f t="shared" si="2"/>
        <v>18.33932767</v>
      </c>
      <c r="I1319" s="50" t="str">
        <f>Tarifa!$C$23</f>
        <v>Fora Ponta</v>
      </c>
      <c r="J1319" s="18">
        <f>IF(I1319="Ponta",Cadastro_Cargas!$F$17,0)</f>
        <v>0</v>
      </c>
      <c r="K1319" s="18">
        <f t="shared" si="3"/>
        <v>26.91813837</v>
      </c>
    </row>
    <row r="1320" ht="15.0" customHeight="1">
      <c r="A1320" s="35" t="s">
        <v>129</v>
      </c>
      <c r="B1320" s="45">
        <v>45681.9166666667</v>
      </c>
      <c r="C1320" s="35" t="s">
        <v>155</v>
      </c>
      <c r="D1320" s="46">
        <f>SUM(Cargas!$F$8045:$F$8051)</f>
        <v>11.97391337</v>
      </c>
      <c r="E1320" s="47">
        <f>Geracao!F2300+Geracao!F2301</f>
        <v>3.661395</v>
      </c>
      <c r="F1320" s="46">
        <f t="shared" si="1"/>
        <v>8.312518373</v>
      </c>
      <c r="G1320" s="48">
        <f>Tarifa!$B$24</f>
        <v>0.6813</v>
      </c>
      <c r="H1320" s="49">
        <f t="shared" si="2"/>
        <v>5.663318768</v>
      </c>
      <c r="I1320" s="50" t="str">
        <f>Tarifa!$C$24</f>
        <v>Fora Ponta</v>
      </c>
      <c r="J1320" s="18">
        <f>IF(I1320="Ponta",Cadastro_Cargas!$F$17,0)</f>
        <v>0</v>
      </c>
      <c r="K1320" s="18">
        <f t="shared" si="3"/>
        <v>8.312518373</v>
      </c>
    </row>
    <row r="1321" ht="15.0" customHeight="1">
      <c r="A1321" s="35" t="s">
        <v>129</v>
      </c>
      <c r="B1321" s="45">
        <v>45681.9583333333</v>
      </c>
      <c r="C1321" s="35" t="s">
        <v>156</v>
      </c>
      <c r="D1321" s="46">
        <f>SUM(Cargas!$F$8059:$F$8065)</f>
        <v>12.25732437</v>
      </c>
      <c r="E1321" s="47">
        <f>Geracao!F2304+Geracao!F2305</f>
        <v>2.884485</v>
      </c>
      <c r="F1321" s="46">
        <f t="shared" si="1"/>
        <v>9.372839369</v>
      </c>
      <c r="G1321" s="48">
        <f>Tarifa!$B$25</f>
        <v>0.6813</v>
      </c>
      <c r="H1321" s="49">
        <f t="shared" si="2"/>
        <v>6.385715462</v>
      </c>
      <c r="I1321" s="50" t="str">
        <f>Tarifa!$C$25</f>
        <v>Fora Ponta</v>
      </c>
      <c r="J1321" s="18">
        <f>IF(I1321="Ponta",Cadastro_Cargas!$F$17,0)</f>
        <v>0</v>
      </c>
      <c r="K1321" s="18">
        <f t="shared" si="3"/>
        <v>9.372839369</v>
      </c>
    </row>
    <row r="1322" ht="15.0" customHeight="1">
      <c r="A1322" s="35" t="s">
        <v>129</v>
      </c>
      <c r="B1322" s="45">
        <v>45682.0</v>
      </c>
      <c r="C1322" s="35" t="s">
        <v>131</v>
      </c>
      <c r="D1322" s="46">
        <f>SUM(Cargas!$F$8073:$F$8079)</f>
        <v>29.98287337</v>
      </c>
      <c r="E1322" s="47">
        <f>Geracao!F2308+Geracao!F2309</f>
        <v>3.19029</v>
      </c>
      <c r="F1322" s="46">
        <f t="shared" si="1"/>
        <v>26.79258337</v>
      </c>
      <c r="G1322" s="48">
        <f>Tarifa!$B$2</f>
        <v>0.6813</v>
      </c>
      <c r="H1322" s="49">
        <f t="shared" si="2"/>
        <v>18.25378705</v>
      </c>
      <c r="I1322" s="50" t="str">
        <f>Tarifa!$C$2</f>
        <v>Fora Ponta</v>
      </c>
      <c r="J1322" s="18">
        <f>IF(I1322="Ponta",Cadastro_Cargas!$F$17,0)</f>
        <v>0</v>
      </c>
      <c r="K1322" s="18">
        <f t="shared" si="3"/>
        <v>26.79258337</v>
      </c>
    </row>
    <row r="1323" ht="15.0" customHeight="1">
      <c r="A1323" s="35" t="s">
        <v>129</v>
      </c>
      <c r="B1323" s="45">
        <v>45682.0416666667</v>
      </c>
      <c r="C1323" s="35" t="s">
        <v>133</v>
      </c>
      <c r="D1323" s="46">
        <f>SUM(Cargas!$F$8087:$F$8093)</f>
        <v>29.75597337</v>
      </c>
      <c r="E1323" s="47">
        <f>Geracao!F2312+Geracao!F2313</f>
        <v>4.140765</v>
      </c>
      <c r="F1323" s="46">
        <f t="shared" si="1"/>
        <v>25.61520837</v>
      </c>
      <c r="G1323" s="48">
        <f>Tarifa!$B$3</f>
        <v>0.6813</v>
      </c>
      <c r="H1323" s="49">
        <f t="shared" si="2"/>
        <v>17.45164146</v>
      </c>
      <c r="I1323" s="50" t="str">
        <f>Tarifa!$C$3</f>
        <v>Fora Ponta</v>
      </c>
      <c r="J1323" s="18">
        <f>IF(I1323="Ponta",Cadastro_Cargas!$F$17,0)</f>
        <v>0</v>
      </c>
      <c r="K1323" s="18">
        <f t="shared" si="3"/>
        <v>25.61520837</v>
      </c>
    </row>
    <row r="1324" ht="15.0" customHeight="1">
      <c r="A1324" s="35" t="s">
        <v>129</v>
      </c>
      <c r="B1324" s="45">
        <v>45682.0833333333</v>
      </c>
      <c r="C1324" s="35" t="s">
        <v>134</v>
      </c>
      <c r="D1324" s="46">
        <f>SUM(Cargas!$F$8101:$F$8107)</f>
        <v>12.3265471</v>
      </c>
      <c r="E1324" s="47">
        <f>Geracao!F2316+Geracao!F2317</f>
        <v>3.93414</v>
      </c>
      <c r="F1324" s="46">
        <f t="shared" si="1"/>
        <v>8.392407103</v>
      </c>
      <c r="G1324" s="48">
        <f>Tarifa!$B$4</f>
        <v>0.6813</v>
      </c>
      <c r="H1324" s="49">
        <f t="shared" si="2"/>
        <v>5.717746959</v>
      </c>
      <c r="I1324" s="50" t="str">
        <f>Tarifa!$C$4</f>
        <v>Fora Ponta</v>
      </c>
      <c r="J1324" s="18">
        <f>IF(I1324="Ponta",Cadastro_Cargas!$F$17,0)</f>
        <v>0</v>
      </c>
      <c r="K1324" s="18">
        <f t="shared" si="3"/>
        <v>8.392407103</v>
      </c>
    </row>
    <row r="1325" ht="15.0" customHeight="1">
      <c r="A1325" s="35" t="s">
        <v>129</v>
      </c>
      <c r="B1325" s="45">
        <v>45682.125</v>
      </c>
      <c r="C1325" s="35" t="s">
        <v>135</v>
      </c>
      <c r="D1325" s="46">
        <f>SUM(Cargas!$F$8115:$F$8121)</f>
        <v>11.39541337</v>
      </c>
      <c r="E1325" s="47">
        <f>Geracao!F2320+Geracao!F2321</f>
        <v>3.677925</v>
      </c>
      <c r="F1325" s="46">
        <f t="shared" si="1"/>
        <v>7.717488373</v>
      </c>
      <c r="G1325" s="48">
        <f>Tarifa!$B$5</f>
        <v>0.6813</v>
      </c>
      <c r="H1325" s="49">
        <f t="shared" si="2"/>
        <v>5.257924829</v>
      </c>
      <c r="I1325" s="50" t="str">
        <f>Tarifa!$C$5</f>
        <v>Fora Ponta</v>
      </c>
      <c r="J1325" s="18">
        <f>IF(I1325="Ponta",Cadastro_Cargas!$F$17,0)</f>
        <v>0</v>
      </c>
      <c r="K1325" s="18">
        <f t="shared" si="3"/>
        <v>7.717488373</v>
      </c>
    </row>
    <row r="1326" ht="15.0" customHeight="1">
      <c r="A1326" s="35" t="s">
        <v>129</v>
      </c>
      <c r="B1326" s="45">
        <v>45682.1666666667</v>
      </c>
      <c r="C1326" s="35" t="s">
        <v>136</v>
      </c>
      <c r="D1326" s="46">
        <f>SUM(Cargas!$F$8129:$F$8135)</f>
        <v>10.7794671</v>
      </c>
      <c r="E1326" s="47">
        <f>Geracao!F2324+Geracao!F2325</f>
        <v>2.66133</v>
      </c>
      <c r="F1326" s="46">
        <f t="shared" si="1"/>
        <v>8.118137102</v>
      </c>
      <c r="G1326" s="48">
        <f>Tarifa!$B$6</f>
        <v>0.6813</v>
      </c>
      <c r="H1326" s="49">
        <f t="shared" si="2"/>
        <v>5.530886808</v>
      </c>
      <c r="I1326" s="50" t="str">
        <f>Tarifa!$C$6</f>
        <v>Fora Ponta</v>
      </c>
      <c r="J1326" s="18">
        <f>IF(I1326="Ponta",Cadastro_Cargas!$F$17,0)</f>
        <v>0</v>
      </c>
      <c r="K1326" s="18">
        <f t="shared" si="3"/>
        <v>8.118137102</v>
      </c>
    </row>
    <row r="1327" ht="15.0" customHeight="1">
      <c r="A1327" s="35" t="s">
        <v>129</v>
      </c>
      <c r="B1327" s="45">
        <v>45682.2083333333</v>
      </c>
      <c r="C1327" s="35" t="s">
        <v>137</v>
      </c>
      <c r="D1327" s="46">
        <f>SUM(Cargas!$F$8143:$F$8149)</f>
        <v>4.451593373</v>
      </c>
      <c r="E1327" s="47">
        <f>Geracao!F2328+Geracao!F2329</f>
        <v>4.33086</v>
      </c>
      <c r="F1327" s="46">
        <f t="shared" si="1"/>
        <v>0.120733373</v>
      </c>
      <c r="G1327" s="48">
        <f>Tarifa!$B$7</f>
        <v>0.6813</v>
      </c>
      <c r="H1327" s="49">
        <f t="shared" si="2"/>
        <v>0.08225564705</v>
      </c>
      <c r="I1327" s="50" t="str">
        <f>Tarifa!$C$7</f>
        <v>Fora Ponta</v>
      </c>
      <c r="J1327" s="18">
        <f>IF(I1327="Ponta",Cadastro_Cargas!$F$17,0)</f>
        <v>0</v>
      </c>
      <c r="K1327" s="18">
        <f t="shared" si="3"/>
        <v>0.120733373</v>
      </c>
    </row>
    <row r="1328" ht="15.0" customHeight="1">
      <c r="A1328" s="35" t="s">
        <v>129</v>
      </c>
      <c r="B1328" s="45">
        <v>45682.25</v>
      </c>
      <c r="C1328" s="35" t="s">
        <v>138</v>
      </c>
      <c r="D1328" s="46">
        <f>SUM(Cargas!$F$8157:$F$8163)</f>
        <v>4.287153373</v>
      </c>
      <c r="E1328" s="47">
        <f>Geracao!F2332+Geracao!F2333</f>
        <v>2.471235</v>
      </c>
      <c r="F1328" s="46">
        <f t="shared" si="1"/>
        <v>1.815918373</v>
      </c>
      <c r="G1328" s="48">
        <f>Tarifa!$B$8</f>
        <v>0.6813</v>
      </c>
      <c r="H1328" s="49">
        <f t="shared" si="2"/>
        <v>1.237185188</v>
      </c>
      <c r="I1328" s="50" t="str">
        <f>Tarifa!$C$8</f>
        <v>Fora Ponta</v>
      </c>
      <c r="J1328" s="18">
        <f>IF(I1328="Ponta",Cadastro_Cargas!$F$17,0)</f>
        <v>0</v>
      </c>
      <c r="K1328" s="18">
        <f t="shared" si="3"/>
        <v>1.815918373</v>
      </c>
    </row>
    <row r="1329" ht="15.0" customHeight="1">
      <c r="A1329" s="35" t="s">
        <v>129</v>
      </c>
      <c r="B1329" s="45">
        <v>45682.2916666667</v>
      </c>
      <c r="C1329" s="35" t="s">
        <v>139</v>
      </c>
      <c r="D1329" s="46">
        <f>SUM(Cargas!$F$8171:$F$8177)</f>
        <v>21.62375156</v>
      </c>
      <c r="E1329" s="47">
        <f>Geracao!F2336+Geracao!F2337</f>
        <v>14.63656364</v>
      </c>
      <c r="F1329" s="46">
        <f t="shared" si="1"/>
        <v>6.987187924</v>
      </c>
      <c r="G1329" s="48">
        <f>Tarifa!$B$9</f>
        <v>0.6813</v>
      </c>
      <c r="H1329" s="49">
        <f t="shared" si="2"/>
        <v>4.760371132</v>
      </c>
      <c r="I1329" s="50" t="str">
        <f>Tarifa!$C$9</f>
        <v>Fora Ponta</v>
      </c>
      <c r="J1329" s="18">
        <f>IF(I1329="Ponta",Cadastro_Cargas!$F$17,0)</f>
        <v>0</v>
      </c>
      <c r="K1329" s="18">
        <f t="shared" si="3"/>
        <v>6.987187924</v>
      </c>
    </row>
    <row r="1330" ht="15.0" customHeight="1">
      <c r="A1330" s="35" t="s">
        <v>129</v>
      </c>
      <c r="B1330" s="45">
        <v>45682.3333333333</v>
      </c>
      <c r="C1330" s="35" t="s">
        <v>140</v>
      </c>
      <c r="D1330" s="46">
        <f>SUM(Cargas!$F$8185:$F$8191)</f>
        <v>22.53221337</v>
      </c>
      <c r="E1330" s="47">
        <f>Geracao!F2340+Geracao!F2341</f>
        <v>22.52963864</v>
      </c>
      <c r="F1330" s="46">
        <f t="shared" si="1"/>
        <v>0.002574736676</v>
      </c>
      <c r="G1330" s="48">
        <f>Tarifa!$B$10</f>
        <v>0.6813</v>
      </c>
      <c r="H1330" s="49">
        <f t="shared" si="2"/>
        <v>0.001754168098</v>
      </c>
      <c r="I1330" s="50" t="str">
        <f>Tarifa!$C$10</f>
        <v>Fora Ponta</v>
      </c>
      <c r="J1330" s="18">
        <f>IF(I1330="Ponta",Cadastro_Cargas!$F$17,0)</f>
        <v>0</v>
      </c>
      <c r="K1330" s="18">
        <f t="shared" si="3"/>
        <v>0.002574736676</v>
      </c>
    </row>
    <row r="1331" ht="15.0" customHeight="1">
      <c r="A1331" s="35" t="s">
        <v>129</v>
      </c>
      <c r="B1331" s="45">
        <v>45682.375</v>
      </c>
      <c r="C1331" s="35" t="s">
        <v>141</v>
      </c>
      <c r="D1331" s="46">
        <f>SUM(Cargas!$F$8199:$F$8205)</f>
        <v>5.823071367</v>
      </c>
      <c r="E1331" s="47">
        <f>Geracao!F2344+Geracao!F2345</f>
        <v>15.50438864</v>
      </c>
      <c r="F1331" s="46">
        <f t="shared" si="1"/>
        <v>-9.681317269</v>
      </c>
      <c r="G1331" s="48">
        <f>Tarifa!$B$11</f>
        <v>0.6813</v>
      </c>
      <c r="H1331" s="49">
        <f t="shared" si="2"/>
        <v>0</v>
      </c>
      <c r="I1331" s="50" t="str">
        <f>Tarifa!$C$11</f>
        <v>Fora Ponta</v>
      </c>
      <c r="J1331" s="18">
        <f>IF(I1331="Ponta",Cadastro_Cargas!$F$17,0)</f>
        <v>0</v>
      </c>
      <c r="K1331" s="18">
        <f t="shared" si="3"/>
        <v>0</v>
      </c>
    </row>
    <row r="1332" ht="15.0" customHeight="1">
      <c r="A1332" s="35" t="s">
        <v>129</v>
      </c>
      <c r="B1332" s="45">
        <v>45682.4166666667</v>
      </c>
      <c r="C1332" s="35" t="s">
        <v>142</v>
      </c>
      <c r="D1332" s="46">
        <f>SUM(Cargas!$F$8213:$F$8219)</f>
        <v>6.428933373</v>
      </c>
      <c r="E1332" s="47">
        <f>Geracao!F2348+Geracao!F2349</f>
        <v>31.75563273</v>
      </c>
      <c r="F1332" s="46">
        <f t="shared" si="1"/>
        <v>-25.32669935</v>
      </c>
      <c r="G1332" s="48">
        <f>Tarifa!$B$12</f>
        <v>0.6813</v>
      </c>
      <c r="H1332" s="49">
        <f t="shared" si="2"/>
        <v>0</v>
      </c>
      <c r="I1332" s="50" t="str">
        <f>Tarifa!$C$12</f>
        <v>Fora Ponta</v>
      </c>
      <c r="J1332" s="18">
        <f>IF(I1332="Ponta",Cadastro_Cargas!$F$17,0)</f>
        <v>0</v>
      </c>
      <c r="K1332" s="18">
        <f t="shared" si="3"/>
        <v>0</v>
      </c>
    </row>
    <row r="1333" ht="15.0" customHeight="1">
      <c r="A1333" s="35" t="s">
        <v>129</v>
      </c>
      <c r="B1333" s="45">
        <v>45682.4583333333</v>
      </c>
      <c r="C1333" s="35" t="s">
        <v>143</v>
      </c>
      <c r="D1333" s="46">
        <f>SUM(Cargas!$F$8227:$F$8233)</f>
        <v>6.698619614</v>
      </c>
      <c r="E1333" s="47">
        <f>Geracao!F2352+Geracao!F2353</f>
        <v>33.46348227</v>
      </c>
      <c r="F1333" s="46">
        <f t="shared" si="1"/>
        <v>-26.76486266</v>
      </c>
      <c r="G1333" s="48">
        <f>Tarifa!$B$13</f>
        <v>0.6813</v>
      </c>
      <c r="H1333" s="49">
        <f t="shared" si="2"/>
        <v>0</v>
      </c>
      <c r="I1333" s="50" t="str">
        <f>Tarifa!$C$13</f>
        <v>Fora Ponta</v>
      </c>
      <c r="J1333" s="18">
        <f>IF(I1333="Ponta",Cadastro_Cargas!$F$17,0)</f>
        <v>0</v>
      </c>
      <c r="K1333" s="18">
        <f t="shared" si="3"/>
        <v>0</v>
      </c>
    </row>
    <row r="1334" ht="15.0" customHeight="1">
      <c r="A1334" s="35" t="s">
        <v>129</v>
      </c>
      <c r="B1334" s="45">
        <v>45682.5</v>
      </c>
      <c r="C1334" s="35" t="s">
        <v>144</v>
      </c>
      <c r="D1334" s="46">
        <f>SUM(Cargas!$F$8241:$F$8247)</f>
        <v>6.196385587</v>
      </c>
      <c r="E1334" s="47">
        <f>Geracao!F2356+Geracao!F2357</f>
        <v>16.74939818</v>
      </c>
      <c r="F1334" s="46">
        <f t="shared" si="1"/>
        <v>-10.55301259</v>
      </c>
      <c r="G1334" s="48">
        <f>Tarifa!$B$14</f>
        <v>0.6813</v>
      </c>
      <c r="H1334" s="49">
        <f t="shared" si="2"/>
        <v>0</v>
      </c>
      <c r="I1334" s="50" t="str">
        <f>Tarifa!$C$14</f>
        <v>Fora Ponta</v>
      </c>
      <c r="J1334" s="18">
        <f>IF(I1334="Ponta",Cadastro_Cargas!$F$17,0)</f>
        <v>0</v>
      </c>
      <c r="K1334" s="18">
        <f t="shared" si="3"/>
        <v>0</v>
      </c>
    </row>
    <row r="1335" ht="15.0" customHeight="1">
      <c r="A1335" s="35" t="s">
        <v>129</v>
      </c>
      <c r="B1335" s="45">
        <v>45682.5416666667</v>
      </c>
      <c r="C1335" s="35" t="s">
        <v>145</v>
      </c>
      <c r="D1335" s="46">
        <f>SUM(Cargas!$F$8255:$F$8261)</f>
        <v>6.806013373</v>
      </c>
      <c r="E1335" s="47">
        <f>Geracao!F2360+Geracao!F2361</f>
        <v>19.81270773</v>
      </c>
      <c r="F1335" s="46">
        <f t="shared" si="1"/>
        <v>-13.00669435</v>
      </c>
      <c r="G1335" s="48">
        <f>Tarifa!$B$15</f>
        <v>0.6813</v>
      </c>
      <c r="H1335" s="49">
        <f t="shared" si="2"/>
        <v>0</v>
      </c>
      <c r="I1335" s="50" t="str">
        <f>Tarifa!$C$15</f>
        <v>Fora Ponta</v>
      </c>
      <c r="J1335" s="18">
        <f>IF(I1335="Ponta",Cadastro_Cargas!$F$17,0)</f>
        <v>0</v>
      </c>
      <c r="K1335" s="18">
        <f t="shared" si="3"/>
        <v>0</v>
      </c>
    </row>
    <row r="1336" ht="15.0" customHeight="1">
      <c r="A1336" s="35" t="s">
        <v>129</v>
      </c>
      <c r="B1336" s="45">
        <v>45682.5833333333</v>
      </c>
      <c r="C1336" s="35" t="s">
        <v>146</v>
      </c>
      <c r="D1336" s="46">
        <f>SUM(Cargas!$F$8269:$F$8275)</f>
        <v>22.7765</v>
      </c>
      <c r="E1336" s="47">
        <f>Geracao!F2364+Geracao!F2365</f>
        <v>7.961449091</v>
      </c>
      <c r="F1336" s="46">
        <f t="shared" si="1"/>
        <v>14.81505091</v>
      </c>
      <c r="G1336" s="48">
        <f>Tarifa!$B$16</f>
        <v>0.6813</v>
      </c>
      <c r="H1336" s="49">
        <f t="shared" si="2"/>
        <v>10.09349418</v>
      </c>
      <c r="I1336" s="50" t="str">
        <f>Tarifa!$C$16</f>
        <v>Fora Ponta</v>
      </c>
      <c r="J1336" s="18">
        <f>IF(I1336="Ponta",Cadastro_Cargas!$F$17,0)</f>
        <v>0</v>
      </c>
      <c r="K1336" s="18">
        <f t="shared" si="3"/>
        <v>14.81505091</v>
      </c>
    </row>
    <row r="1337" ht="15.0" customHeight="1">
      <c r="A1337" s="35" t="s">
        <v>129</v>
      </c>
      <c r="B1337" s="45">
        <v>45682.625</v>
      </c>
      <c r="C1337" s="35" t="s">
        <v>147</v>
      </c>
      <c r="D1337" s="46">
        <f>SUM(Cargas!$F$8283:$F$8289)</f>
        <v>22.21449777</v>
      </c>
      <c r="E1337" s="47">
        <f>Geracao!F2368+Geracao!F2369</f>
        <v>26.52013091</v>
      </c>
      <c r="F1337" s="46">
        <f t="shared" si="1"/>
        <v>-4.305633138</v>
      </c>
      <c r="G1337" s="48">
        <f>Tarifa!$B$17</f>
        <v>0.6813</v>
      </c>
      <c r="H1337" s="49">
        <f t="shared" si="2"/>
        <v>0</v>
      </c>
      <c r="I1337" s="50" t="str">
        <f>Tarifa!$C$17</f>
        <v>Fora Ponta</v>
      </c>
      <c r="J1337" s="18">
        <f>IF(I1337="Ponta",Cadastro_Cargas!$F$17,0)</f>
        <v>0</v>
      </c>
      <c r="K1337" s="18">
        <f t="shared" si="3"/>
        <v>0</v>
      </c>
    </row>
    <row r="1338" ht="15.0" customHeight="1">
      <c r="A1338" s="35" t="s">
        <v>129</v>
      </c>
      <c r="B1338" s="45">
        <v>45682.6666666667</v>
      </c>
      <c r="C1338" s="35" t="s">
        <v>148</v>
      </c>
      <c r="D1338" s="46">
        <f>SUM(Cargas!$F$8297:$F$8303)</f>
        <v>6.403575394</v>
      </c>
      <c r="E1338" s="47">
        <f>Geracao!F2372+Geracao!F2373</f>
        <v>13.91901136</v>
      </c>
      <c r="F1338" s="46">
        <f t="shared" si="1"/>
        <v>-7.51543597</v>
      </c>
      <c r="G1338" s="48">
        <f>Tarifa!$B$18</f>
        <v>0.6813</v>
      </c>
      <c r="H1338" s="49">
        <f t="shared" si="2"/>
        <v>0</v>
      </c>
      <c r="I1338" s="50" t="str">
        <f>Tarifa!$C$18</f>
        <v>Fora Ponta</v>
      </c>
      <c r="J1338" s="18">
        <f>IF(I1338="Ponta",Cadastro_Cargas!$F$17,0)</f>
        <v>0</v>
      </c>
      <c r="K1338" s="18">
        <f t="shared" si="3"/>
        <v>0</v>
      </c>
    </row>
    <row r="1339" ht="15.0" customHeight="1">
      <c r="A1339" s="35" t="s">
        <v>129</v>
      </c>
      <c r="B1339" s="45">
        <v>45682.7083333333</v>
      </c>
      <c r="C1339" s="35" t="s">
        <v>149</v>
      </c>
      <c r="D1339" s="46">
        <f>SUM(Cargas!$F$8311:$F$8317)</f>
        <v>4.198513373</v>
      </c>
      <c r="E1339" s="47">
        <f>Geracao!F2376+Geracao!F2377</f>
        <v>15.31805045</v>
      </c>
      <c r="F1339" s="46">
        <f t="shared" si="1"/>
        <v>-11.11953708</v>
      </c>
      <c r="G1339" s="48">
        <f>Tarifa!$B$19</f>
        <v>0.6813</v>
      </c>
      <c r="H1339" s="49">
        <f t="shared" si="2"/>
        <v>0</v>
      </c>
      <c r="I1339" s="50" t="str">
        <f>Tarifa!$C$19</f>
        <v>Fora Ponta</v>
      </c>
      <c r="J1339" s="18">
        <f>IF(I1339="Ponta",Cadastro_Cargas!$F$17,0)</f>
        <v>0</v>
      </c>
      <c r="K1339" s="18">
        <f t="shared" si="3"/>
        <v>0</v>
      </c>
    </row>
    <row r="1340" ht="15.0" customHeight="1">
      <c r="A1340" s="51" t="s">
        <v>129</v>
      </c>
      <c r="B1340" s="52">
        <v>45682.75</v>
      </c>
      <c r="C1340" s="51" t="s">
        <v>150</v>
      </c>
      <c r="D1340" s="53">
        <f>SUM(Cargas!$F$8325:$F$8331)</f>
        <v>4.474745171</v>
      </c>
      <c r="E1340" s="54">
        <f>Geracao!F2380+Geracao!F2381</f>
        <v>5.064190909</v>
      </c>
      <c r="F1340" s="53">
        <f t="shared" si="1"/>
        <v>-0.5894457382</v>
      </c>
      <c r="G1340" s="55">
        <f>Tarifa!$B$20</f>
        <v>1.1039</v>
      </c>
      <c r="H1340" s="56">
        <f t="shared" si="2"/>
        <v>0</v>
      </c>
      <c r="I1340" s="57" t="str">
        <f>Tarifa!$C$20</f>
        <v>Ponta</v>
      </c>
      <c r="J1340" s="58">
        <f>IF(I1340="Ponta",Cadastro_Cargas!$F$17,0)</f>
        <v>3.5</v>
      </c>
      <c r="K1340" s="18">
        <f t="shared" si="3"/>
        <v>0</v>
      </c>
    </row>
    <row r="1341" ht="15.0" customHeight="1">
      <c r="A1341" s="51" t="s">
        <v>129</v>
      </c>
      <c r="B1341" s="52">
        <v>45682.7916666667</v>
      </c>
      <c r="C1341" s="51" t="s">
        <v>152</v>
      </c>
      <c r="D1341" s="53">
        <f>SUM(Cargas!$F$8339:$F$8345)</f>
        <v>4.446679792</v>
      </c>
      <c r="E1341" s="54">
        <f>Geracao!F2384+Geracao!F2385</f>
        <v>2.1489</v>
      </c>
      <c r="F1341" s="53">
        <f t="shared" si="1"/>
        <v>2.297779792</v>
      </c>
      <c r="G1341" s="55">
        <f>Tarifa!$B$21</f>
        <v>1.1039</v>
      </c>
      <c r="H1341" s="56">
        <f t="shared" si="2"/>
        <v>0</v>
      </c>
      <c r="I1341" s="57" t="str">
        <f>Tarifa!$C$21</f>
        <v>Ponta</v>
      </c>
      <c r="J1341" s="58">
        <f>IF(I1341="Ponta",Cadastro_Cargas!$F$17,0)</f>
        <v>3.5</v>
      </c>
      <c r="K1341" s="18">
        <f t="shared" si="3"/>
        <v>0</v>
      </c>
    </row>
    <row r="1342" ht="15.0" customHeight="1">
      <c r="A1342" s="51" t="s">
        <v>129</v>
      </c>
      <c r="B1342" s="52">
        <v>45682.8333333333</v>
      </c>
      <c r="C1342" s="51" t="s">
        <v>153</v>
      </c>
      <c r="D1342" s="53">
        <f>SUM(Cargas!$F$8353:$F$8359)</f>
        <v>29.68534672</v>
      </c>
      <c r="E1342" s="54">
        <f>Geracao!F2388+Geracao!F2389</f>
        <v>2.38032</v>
      </c>
      <c r="F1342" s="53">
        <f t="shared" si="1"/>
        <v>27.30502672</v>
      </c>
      <c r="G1342" s="55">
        <f>Tarifa!$B$22</f>
        <v>1.1039</v>
      </c>
      <c r="H1342" s="56">
        <f t="shared" si="2"/>
        <v>26.27836899</v>
      </c>
      <c r="I1342" s="57" t="str">
        <f>Tarifa!$C$22</f>
        <v>Ponta</v>
      </c>
      <c r="J1342" s="58">
        <f>IF(I1342="Ponta",Cadastro_Cargas!$F$17,0)</f>
        <v>3.5</v>
      </c>
      <c r="K1342" s="18">
        <f t="shared" si="3"/>
        <v>23.80502672</v>
      </c>
    </row>
    <row r="1343" ht="15.0" customHeight="1">
      <c r="A1343" s="35" t="s">
        <v>129</v>
      </c>
      <c r="B1343" s="45">
        <v>45682.875</v>
      </c>
      <c r="C1343" s="35" t="s">
        <v>154</v>
      </c>
      <c r="D1343" s="46">
        <f>SUM(Cargas!$F$8367:$F$8373)</f>
        <v>29.95935337</v>
      </c>
      <c r="E1343" s="47">
        <f>Geracao!F2392+Geracao!F2393</f>
        <v>3.429975</v>
      </c>
      <c r="F1343" s="46">
        <f t="shared" si="1"/>
        <v>26.52937837</v>
      </c>
      <c r="G1343" s="48">
        <f>Tarifa!$B$23</f>
        <v>0.6813</v>
      </c>
      <c r="H1343" s="49">
        <f t="shared" si="2"/>
        <v>18.07446549</v>
      </c>
      <c r="I1343" s="50" t="str">
        <f>Tarifa!$C$23</f>
        <v>Fora Ponta</v>
      </c>
      <c r="J1343" s="18">
        <f>IF(I1343="Ponta",Cadastro_Cargas!$F$17,0)</f>
        <v>0</v>
      </c>
      <c r="K1343" s="18">
        <f t="shared" si="3"/>
        <v>26.52937837</v>
      </c>
    </row>
    <row r="1344" ht="15.0" customHeight="1">
      <c r="A1344" s="35" t="s">
        <v>129</v>
      </c>
      <c r="B1344" s="45">
        <v>45682.9166666667</v>
      </c>
      <c r="C1344" s="35" t="s">
        <v>155</v>
      </c>
      <c r="D1344" s="46">
        <f>SUM(Cargas!$F$8381:$F$8387)</f>
        <v>12.35917337</v>
      </c>
      <c r="E1344" s="47">
        <f>Geracao!F2396+Geracao!F2397</f>
        <v>2.71092</v>
      </c>
      <c r="F1344" s="46">
        <f t="shared" si="1"/>
        <v>9.648253373</v>
      </c>
      <c r="G1344" s="48">
        <f>Tarifa!$B$24</f>
        <v>0.6813</v>
      </c>
      <c r="H1344" s="49">
        <f t="shared" si="2"/>
        <v>6.573355023</v>
      </c>
      <c r="I1344" s="50" t="str">
        <f>Tarifa!$C$24</f>
        <v>Fora Ponta</v>
      </c>
      <c r="J1344" s="18">
        <f>IF(I1344="Ponta",Cadastro_Cargas!$F$17,0)</f>
        <v>0</v>
      </c>
      <c r="K1344" s="18">
        <f t="shared" si="3"/>
        <v>9.648253373</v>
      </c>
    </row>
    <row r="1345" ht="15.0" customHeight="1">
      <c r="A1345" s="35" t="s">
        <v>129</v>
      </c>
      <c r="B1345" s="45">
        <v>45682.9583333333</v>
      </c>
      <c r="C1345" s="35" t="s">
        <v>156</v>
      </c>
      <c r="D1345" s="46">
        <f>SUM(Cargas!$F$8395:$F$8401)</f>
        <v>12.24571495</v>
      </c>
      <c r="E1345" s="47">
        <f>Geracao!F2400+Geracao!F2401</f>
        <v>3.826695</v>
      </c>
      <c r="F1345" s="46">
        <f t="shared" si="1"/>
        <v>8.419019948</v>
      </c>
      <c r="G1345" s="48">
        <f>Tarifa!$B$25</f>
        <v>0.6813</v>
      </c>
      <c r="H1345" s="49">
        <f t="shared" si="2"/>
        <v>5.735878291</v>
      </c>
      <c r="I1345" s="50" t="str">
        <f>Tarifa!$C$25</f>
        <v>Fora Ponta</v>
      </c>
      <c r="J1345" s="18">
        <f>IF(I1345="Ponta",Cadastro_Cargas!$F$17,0)</f>
        <v>0</v>
      </c>
      <c r="K1345" s="18">
        <f t="shared" si="3"/>
        <v>8.419019948</v>
      </c>
    </row>
    <row r="1346" ht="15.0" customHeight="1">
      <c r="A1346" s="35" t="s">
        <v>129</v>
      </c>
      <c r="B1346" s="45">
        <v>45683.0</v>
      </c>
      <c r="C1346" s="35" t="s">
        <v>131</v>
      </c>
      <c r="D1346" s="46">
        <f>SUM(Cargas!$F$8409:$F$8415)</f>
        <v>29.16200324</v>
      </c>
      <c r="E1346" s="47">
        <f>Geracao!F2404+Geracao!F2405</f>
        <v>3.1407</v>
      </c>
      <c r="F1346" s="46">
        <f t="shared" si="1"/>
        <v>26.02130324</v>
      </c>
      <c r="G1346" s="48">
        <f>Tarifa!$B$2</f>
        <v>0.6813</v>
      </c>
      <c r="H1346" s="49">
        <f t="shared" si="2"/>
        <v>17.7283139</v>
      </c>
      <c r="I1346" s="50" t="str">
        <f>Tarifa!$C$2</f>
        <v>Fora Ponta</v>
      </c>
      <c r="J1346" s="18">
        <f>IF(I1346="Ponta",Cadastro_Cargas!$F$17,0)</f>
        <v>0</v>
      </c>
      <c r="K1346" s="18">
        <f t="shared" si="3"/>
        <v>26.02130324</v>
      </c>
    </row>
    <row r="1347" ht="15.0" customHeight="1">
      <c r="A1347" s="35" t="s">
        <v>129</v>
      </c>
      <c r="B1347" s="45">
        <v>45683.0416666667</v>
      </c>
      <c r="C1347" s="35" t="s">
        <v>133</v>
      </c>
      <c r="D1347" s="46">
        <f>SUM(Cargas!$F$8423:$F$8429)</f>
        <v>27.68271337</v>
      </c>
      <c r="E1347" s="47">
        <f>Geracao!F2408+Geracao!F2409</f>
        <v>3.710985</v>
      </c>
      <c r="F1347" s="46">
        <f t="shared" si="1"/>
        <v>23.97172837</v>
      </c>
      <c r="G1347" s="48">
        <f>Tarifa!$B$3</f>
        <v>0.6813</v>
      </c>
      <c r="H1347" s="49">
        <f t="shared" si="2"/>
        <v>16.33193854</v>
      </c>
      <c r="I1347" s="50" t="str">
        <f>Tarifa!$C$3</f>
        <v>Fora Ponta</v>
      </c>
      <c r="J1347" s="18">
        <f>IF(I1347="Ponta",Cadastro_Cargas!$F$17,0)</f>
        <v>0</v>
      </c>
      <c r="K1347" s="18">
        <f t="shared" si="3"/>
        <v>23.97172837</v>
      </c>
    </row>
    <row r="1348" ht="15.0" customHeight="1">
      <c r="A1348" s="35" t="s">
        <v>129</v>
      </c>
      <c r="B1348" s="45">
        <v>45683.0833333333</v>
      </c>
      <c r="C1348" s="35" t="s">
        <v>134</v>
      </c>
      <c r="D1348" s="46">
        <f>SUM(Cargas!$F$8437:$F$8443)</f>
        <v>12.10385076</v>
      </c>
      <c r="E1348" s="47">
        <f>Geracao!F2412+Geracao!F2413</f>
        <v>2.74398</v>
      </c>
      <c r="F1348" s="46">
        <f t="shared" si="1"/>
        <v>9.359870758</v>
      </c>
      <c r="G1348" s="48">
        <f>Tarifa!$B$4</f>
        <v>0.6813</v>
      </c>
      <c r="H1348" s="49">
        <f t="shared" si="2"/>
        <v>6.376879947</v>
      </c>
      <c r="I1348" s="50" t="str">
        <f>Tarifa!$C$4</f>
        <v>Fora Ponta</v>
      </c>
      <c r="J1348" s="18">
        <f>IF(I1348="Ponta",Cadastro_Cargas!$F$17,0)</f>
        <v>0</v>
      </c>
      <c r="K1348" s="18">
        <f t="shared" si="3"/>
        <v>9.359870758</v>
      </c>
    </row>
    <row r="1349" ht="15.0" customHeight="1">
      <c r="A1349" s="35" t="s">
        <v>129</v>
      </c>
      <c r="B1349" s="45">
        <v>45683.125</v>
      </c>
      <c r="C1349" s="35" t="s">
        <v>135</v>
      </c>
      <c r="D1349" s="46">
        <f>SUM(Cargas!$F$8451:$F$8457)</f>
        <v>12.14773189</v>
      </c>
      <c r="E1349" s="47">
        <f>Geracao!F2416+Geracao!F2417</f>
        <v>2.59521</v>
      </c>
      <c r="F1349" s="46">
        <f t="shared" si="1"/>
        <v>9.552521887</v>
      </c>
      <c r="G1349" s="48">
        <f>Tarifa!$B$5</f>
        <v>0.6813</v>
      </c>
      <c r="H1349" s="49">
        <f t="shared" si="2"/>
        <v>6.508133162</v>
      </c>
      <c r="I1349" s="50" t="str">
        <f>Tarifa!$C$5</f>
        <v>Fora Ponta</v>
      </c>
      <c r="J1349" s="18">
        <f>IF(I1349="Ponta",Cadastro_Cargas!$F$17,0)</f>
        <v>0</v>
      </c>
      <c r="K1349" s="18">
        <f t="shared" si="3"/>
        <v>9.552521887</v>
      </c>
    </row>
    <row r="1350" ht="15.0" customHeight="1">
      <c r="A1350" s="35" t="s">
        <v>129</v>
      </c>
      <c r="B1350" s="45">
        <v>45683.1666666667</v>
      </c>
      <c r="C1350" s="35" t="s">
        <v>136</v>
      </c>
      <c r="D1350" s="46">
        <f>SUM(Cargas!$F$8465:$F$8471)</f>
        <v>12.14018048</v>
      </c>
      <c r="E1350" s="47">
        <f>Geracao!F2420+Geracao!F2421</f>
        <v>3.297735</v>
      </c>
      <c r="F1350" s="46">
        <f t="shared" si="1"/>
        <v>8.842445475</v>
      </c>
      <c r="G1350" s="48">
        <f>Tarifa!$B$6</f>
        <v>0.6813</v>
      </c>
      <c r="H1350" s="49">
        <f t="shared" si="2"/>
        <v>6.024358102</v>
      </c>
      <c r="I1350" s="50" t="str">
        <f>Tarifa!$C$6</f>
        <v>Fora Ponta</v>
      </c>
      <c r="J1350" s="18">
        <f>IF(I1350="Ponta",Cadastro_Cargas!$F$17,0)</f>
        <v>0</v>
      </c>
      <c r="K1350" s="18">
        <f t="shared" si="3"/>
        <v>8.842445475</v>
      </c>
    </row>
    <row r="1351" ht="15.0" customHeight="1">
      <c r="A1351" s="35" t="s">
        <v>129</v>
      </c>
      <c r="B1351" s="45">
        <v>45683.2083333333</v>
      </c>
      <c r="C1351" s="35" t="s">
        <v>137</v>
      </c>
      <c r="D1351" s="46">
        <f>SUM(Cargas!$F$8479:$F$8485)</f>
        <v>4.393873373</v>
      </c>
      <c r="E1351" s="47">
        <f>Geracao!F2424+Geracao!F2425</f>
        <v>2.74398</v>
      </c>
      <c r="F1351" s="46">
        <f t="shared" si="1"/>
        <v>1.649893373</v>
      </c>
      <c r="G1351" s="48">
        <f>Tarifa!$B$7</f>
        <v>0.6813</v>
      </c>
      <c r="H1351" s="49">
        <f t="shared" si="2"/>
        <v>1.124072355</v>
      </c>
      <c r="I1351" s="50" t="str">
        <f>Tarifa!$C$7</f>
        <v>Fora Ponta</v>
      </c>
      <c r="J1351" s="18">
        <f>IF(I1351="Ponta",Cadastro_Cargas!$F$17,0)</f>
        <v>0</v>
      </c>
      <c r="K1351" s="18">
        <f t="shared" si="3"/>
        <v>1.649893373</v>
      </c>
    </row>
    <row r="1352" ht="15.0" customHeight="1">
      <c r="A1352" s="35" t="s">
        <v>129</v>
      </c>
      <c r="B1352" s="45">
        <v>45683.25</v>
      </c>
      <c r="C1352" s="35" t="s">
        <v>138</v>
      </c>
      <c r="D1352" s="46">
        <f>SUM(Cargas!$F$8493:$F$8499)</f>
        <v>4.0536789</v>
      </c>
      <c r="E1352" s="47">
        <f>Geracao!F2428+Geracao!F2429</f>
        <v>9.483711818</v>
      </c>
      <c r="F1352" s="46">
        <f t="shared" si="1"/>
        <v>-5.430032918</v>
      </c>
      <c r="G1352" s="48">
        <f>Tarifa!$B$8</f>
        <v>0.6813</v>
      </c>
      <c r="H1352" s="49">
        <f t="shared" si="2"/>
        <v>0</v>
      </c>
      <c r="I1352" s="50" t="str">
        <f>Tarifa!$C$8</f>
        <v>Fora Ponta</v>
      </c>
      <c r="J1352" s="18">
        <f>IF(I1352="Ponta",Cadastro_Cargas!$F$17,0)</f>
        <v>0</v>
      </c>
      <c r="K1352" s="18">
        <f t="shared" si="3"/>
        <v>0</v>
      </c>
    </row>
    <row r="1353" ht="15.0" customHeight="1">
      <c r="A1353" s="35" t="s">
        <v>129</v>
      </c>
      <c r="B1353" s="45">
        <v>45683.2916666667</v>
      </c>
      <c r="C1353" s="35" t="s">
        <v>139</v>
      </c>
      <c r="D1353" s="46">
        <f>SUM(Cargas!$F$8507:$F$8513)</f>
        <v>20.60055156</v>
      </c>
      <c r="E1353" s="47">
        <f>Geracao!F2432+Geracao!F2433</f>
        <v>9.522782727</v>
      </c>
      <c r="F1353" s="46">
        <f t="shared" si="1"/>
        <v>11.07776883</v>
      </c>
      <c r="G1353" s="48">
        <f>Tarifa!$B$9</f>
        <v>0.6813</v>
      </c>
      <c r="H1353" s="49">
        <f t="shared" si="2"/>
        <v>7.547283906</v>
      </c>
      <c r="I1353" s="50" t="str">
        <f>Tarifa!$C$9</f>
        <v>Fora Ponta</v>
      </c>
      <c r="J1353" s="18">
        <f>IF(I1353="Ponta",Cadastro_Cargas!$F$17,0)</f>
        <v>0</v>
      </c>
      <c r="K1353" s="18">
        <f t="shared" si="3"/>
        <v>11.07776883</v>
      </c>
    </row>
    <row r="1354" ht="15.0" customHeight="1">
      <c r="A1354" s="35" t="s">
        <v>129</v>
      </c>
      <c r="B1354" s="45">
        <v>45683.3333333333</v>
      </c>
      <c r="C1354" s="35" t="s">
        <v>140</v>
      </c>
      <c r="D1354" s="46">
        <f>SUM(Cargas!$F$8521:$F$8527)</f>
        <v>21.11164257</v>
      </c>
      <c r="E1354" s="47">
        <f>Geracao!F2436+Geracao!F2437</f>
        <v>22.22909318</v>
      </c>
      <c r="F1354" s="46">
        <f t="shared" si="1"/>
        <v>-1.117450611</v>
      </c>
      <c r="G1354" s="48">
        <f>Tarifa!$B$10</f>
        <v>0.6813</v>
      </c>
      <c r="H1354" s="49">
        <f t="shared" si="2"/>
        <v>0</v>
      </c>
      <c r="I1354" s="50" t="str">
        <f>Tarifa!$C$10</f>
        <v>Fora Ponta</v>
      </c>
      <c r="J1354" s="18">
        <f>IF(I1354="Ponta",Cadastro_Cargas!$F$17,0)</f>
        <v>0</v>
      </c>
      <c r="K1354" s="18">
        <f t="shared" si="3"/>
        <v>0</v>
      </c>
    </row>
    <row r="1355" ht="15.0" customHeight="1">
      <c r="A1355" s="35" t="s">
        <v>129</v>
      </c>
      <c r="B1355" s="45">
        <v>45683.375</v>
      </c>
      <c r="C1355" s="35" t="s">
        <v>141</v>
      </c>
      <c r="D1355" s="46">
        <f>SUM(Cargas!$F$8535:$F$8541)</f>
        <v>6.607063239</v>
      </c>
      <c r="E1355" s="47">
        <f>Geracao!F2440+Geracao!F2441</f>
        <v>26.69069045</v>
      </c>
      <c r="F1355" s="46">
        <f t="shared" si="1"/>
        <v>-20.08362722</v>
      </c>
      <c r="G1355" s="48">
        <f>Tarifa!$B$11</f>
        <v>0.6813</v>
      </c>
      <c r="H1355" s="49">
        <f t="shared" si="2"/>
        <v>0</v>
      </c>
      <c r="I1355" s="50" t="str">
        <f>Tarifa!$C$11</f>
        <v>Fora Ponta</v>
      </c>
      <c r="J1355" s="18">
        <f>IF(I1355="Ponta",Cadastro_Cargas!$F$17,0)</f>
        <v>0</v>
      </c>
      <c r="K1355" s="18">
        <f t="shared" si="3"/>
        <v>0</v>
      </c>
    </row>
    <row r="1356" ht="15.0" customHeight="1">
      <c r="A1356" s="35" t="s">
        <v>129</v>
      </c>
      <c r="B1356" s="45">
        <v>45683.4166666667</v>
      </c>
      <c r="C1356" s="35" t="s">
        <v>142</v>
      </c>
      <c r="D1356" s="46">
        <f>SUM(Cargas!$F$8549:$F$8555)</f>
        <v>6.515193373</v>
      </c>
      <c r="E1356" s="47">
        <f>Geracao!F2444+Geracao!F2445</f>
        <v>33.45822273</v>
      </c>
      <c r="F1356" s="46">
        <f t="shared" si="1"/>
        <v>-26.94302935</v>
      </c>
      <c r="G1356" s="48">
        <f>Tarifa!$B$12</f>
        <v>0.6813</v>
      </c>
      <c r="H1356" s="49">
        <f t="shared" si="2"/>
        <v>0</v>
      </c>
      <c r="I1356" s="50" t="str">
        <f>Tarifa!$C$12</f>
        <v>Fora Ponta</v>
      </c>
      <c r="J1356" s="18">
        <f>IF(I1356="Ponta",Cadastro_Cargas!$F$17,0)</f>
        <v>0</v>
      </c>
      <c r="K1356" s="18">
        <f t="shared" si="3"/>
        <v>0</v>
      </c>
    </row>
    <row r="1357" ht="15.0" customHeight="1">
      <c r="A1357" s="35" t="s">
        <v>129</v>
      </c>
      <c r="B1357" s="45">
        <v>45683.4583333333</v>
      </c>
      <c r="C1357" s="35" t="s">
        <v>143</v>
      </c>
      <c r="D1357" s="46">
        <f>SUM(Cargas!$F$8563:$F$8569)</f>
        <v>6.468088782</v>
      </c>
      <c r="E1357" s="47">
        <f>Geracao!F2448+Geracao!F2449</f>
        <v>31.87660227</v>
      </c>
      <c r="F1357" s="46">
        <f t="shared" si="1"/>
        <v>-25.40851349</v>
      </c>
      <c r="G1357" s="48">
        <f>Tarifa!$B$13</f>
        <v>0.6813</v>
      </c>
      <c r="H1357" s="49">
        <f t="shared" si="2"/>
        <v>0</v>
      </c>
      <c r="I1357" s="50" t="str">
        <f>Tarifa!$C$13</f>
        <v>Fora Ponta</v>
      </c>
      <c r="J1357" s="18">
        <f>IF(I1357="Ponta",Cadastro_Cargas!$F$17,0)</f>
        <v>0</v>
      </c>
      <c r="K1357" s="18">
        <f t="shared" si="3"/>
        <v>0</v>
      </c>
    </row>
    <row r="1358" ht="15.0" customHeight="1">
      <c r="A1358" s="35" t="s">
        <v>129</v>
      </c>
      <c r="B1358" s="45">
        <v>45683.5</v>
      </c>
      <c r="C1358" s="35" t="s">
        <v>144</v>
      </c>
      <c r="D1358" s="46">
        <f>SUM(Cargas!$F$8577:$F$8583)</f>
        <v>6.243263373</v>
      </c>
      <c r="E1358" s="47">
        <f>Geracao!F2452+Geracao!F2453</f>
        <v>35.72133</v>
      </c>
      <c r="F1358" s="46">
        <f t="shared" si="1"/>
        <v>-29.47806663</v>
      </c>
      <c r="G1358" s="48">
        <f>Tarifa!$B$14</f>
        <v>0.6813</v>
      </c>
      <c r="H1358" s="49">
        <f t="shared" si="2"/>
        <v>0</v>
      </c>
      <c r="I1358" s="50" t="str">
        <f>Tarifa!$C$14</f>
        <v>Fora Ponta</v>
      </c>
      <c r="J1358" s="18">
        <f>IF(I1358="Ponta",Cadastro_Cargas!$F$17,0)</f>
        <v>0</v>
      </c>
      <c r="K1358" s="18">
        <f t="shared" si="3"/>
        <v>0</v>
      </c>
    </row>
    <row r="1359" ht="15.0" customHeight="1">
      <c r="A1359" s="35" t="s">
        <v>129</v>
      </c>
      <c r="B1359" s="45">
        <v>45683.5416666667</v>
      </c>
      <c r="C1359" s="35" t="s">
        <v>145</v>
      </c>
      <c r="D1359" s="46">
        <f>SUM(Cargas!$F$8591:$F$8597)</f>
        <v>6.495609213</v>
      </c>
      <c r="E1359" s="47">
        <f>Geracao!F2456+Geracao!F2457</f>
        <v>31.93145182</v>
      </c>
      <c r="F1359" s="46">
        <f t="shared" si="1"/>
        <v>-25.43584261</v>
      </c>
      <c r="G1359" s="48">
        <f>Tarifa!$B$15</f>
        <v>0.6813</v>
      </c>
      <c r="H1359" s="49">
        <f t="shared" si="2"/>
        <v>0</v>
      </c>
      <c r="I1359" s="50" t="str">
        <f>Tarifa!$C$15</f>
        <v>Fora Ponta</v>
      </c>
      <c r="J1359" s="18">
        <f>IF(I1359="Ponta",Cadastro_Cargas!$F$17,0)</f>
        <v>0</v>
      </c>
      <c r="K1359" s="18">
        <f t="shared" si="3"/>
        <v>0</v>
      </c>
    </row>
    <row r="1360" ht="15.0" customHeight="1">
      <c r="A1360" s="35" t="s">
        <v>129</v>
      </c>
      <c r="B1360" s="45">
        <v>45683.5833333333</v>
      </c>
      <c r="C1360" s="35" t="s">
        <v>146</v>
      </c>
      <c r="D1360" s="46">
        <f>SUM(Cargas!$F$8605:$F$8611)</f>
        <v>22.50601337</v>
      </c>
      <c r="E1360" s="47">
        <f>Geracao!F2460+Geracao!F2461</f>
        <v>21.96912136</v>
      </c>
      <c r="F1360" s="46">
        <f t="shared" si="1"/>
        <v>0.5368920094</v>
      </c>
      <c r="G1360" s="48">
        <f>Tarifa!$B$16</f>
        <v>0.6813</v>
      </c>
      <c r="H1360" s="49">
        <f t="shared" si="2"/>
        <v>0.365784526</v>
      </c>
      <c r="I1360" s="50" t="str">
        <f>Tarifa!$C$16</f>
        <v>Fora Ponta</v>
      </c>
      <c r="J1360" s="18">
        <f>IF(I1360="Ponta",Cadastro_Cargas!$F$17,0)</f>
        <v>0</v>
      </c>
      <c r="K1360" s="18">
        <f t="shared" si="3"/>
        <v>0.5368920094</v>
      </c>
    </row>
    <row r="1361" ht="15.0" customHeight="1">
      <c r="A1361" s="35" t="s">
        <v>129</v>
      </c>
      <c r="B1361" s="45">
        <v>45683.625</v>
      </c>
      <c r="C1361" s="35" t="s">
        <v>147</v>
      </c>
      <c r="D1361" s="46">
        <f>SUM(Cargas!$F$8619:$F$8625)</f>
        <v>23.83558098</v>
      </c>
      <c r="E1361" s="47">
        <f>Geracao!F2464+Geracao!F2465</f>
        <v>27.85455273</v>
      </c>
      <c r="F1361" s="46">
        <f t="shared" si="1"/>
        <v>-4.018971747</v>
      </c>
      <c r="G1361" s="48">
        <f>Tarifa!$B$17</f>
        <v>0.6813</v>
      </c>
      <c r="H1361" s="49">
        <f t="shared" si="2"/>
        <v>0</v>
      </c>
      <c r="I1361" s="50" t="str">
        <f>Tarifa!$C$17</f>
        <v>Fora Ponta</v>
      </c>
      <c r="J1361" s="18">
        <f>IF(I1361="Ponta",Cadastro_Cargas!$F$17,0)</f>
        <v>0</v>
      </c>
      <c r="K1361" s="18">
        <f t="shared" si="3"/>
        <v>0</v>
      </c>
    </row>
    <row r="1362" ht="15.0" customHeight="1">
      <c r="A1362" s="35" t="s">
        <v>129</v>
      </c>
      <c r="B1362" s="45">
        <v>45683.6666666667</v>
      </c>
      <c r="C1362" s="35" t="s">
        <v>148</v>
      </c>
      <c r="D1362" s="46">
        <f>SUM(Cargas!$F$8633:$F$8639)</f>
        <v>6.616853373</v>
      </c>
      <c r="E1362" s="47">
        <f>Geracao!F2468+Geracao!F2469</f>
        <v>7.947173182</v>
      </c>
      <c r="F1362" s="46">
        <f t="shared" si="1"/>
        <v>-1.330319809</v>
      </c>
      <c r="G1362" s="48">
        <f>Tarifa!$B$18</f>
        <v>0.6813</v>
      </c>
      <c r="H1362" s="49">
        <f t="shared" si="2"/>
        <v>0</v>
      </c>
      <c r="I1362" s="50" t="str">
        <f>Tarifa!$C$18</f>
        <v>Fora Ponta</v>
      </c>
      <c r="J1362" s="18">
        <f>IF(I1362="Ponta",Cadastro_Cargas!$F$17,0)</f>
        <v>0</v>
      </c>
      <c r="K1362" s="18">
        <f t="shared" si="3"/>
        <v>0</v>
      </c>
    </row>
    <row r="1363" ht="15.0" customHeight="1">
      <c r="A1363" s="35" t="s">
        <v>129</v>
      </c>
      <c r="B1363" s="45">
        <v>45683.7083333333</v>
      </c>
      <c r="C1363" s="35" t="s">
        <v>149</v>
      </c>
      <c r="D1363" s="46">
        <f>SUM(Cargas!$F$8647:$F$8653)</f>
        <v>4.198513373</v>
      </c>
      <c r="E1363" s="47">
        <f>Geracao!F2472+Geracao!F2473</f>
        <v>16.40527364</v>
      </c>
      <c r="F1363" s="46">
        <f t="shared" si="1"/>
        <v>-12.20676026</v>
      </c>
      <c r="G1363" s="48">
        <f>Tarifa!$B$19</f>
        <v>0.6813</v>
      </c>
      <c r="H1363" s="49">
        <f t="shared" si="2"/>
        <v>0</v>
      </c>
      <c r="I1363" s="50" t="str">
        <f>Tarifa!$C$19</f>
        <v>Fora Ponta</v>
      </c>
      <c r="J1363" s="18">
        <f>IF(I1363="Ponta",Cadastro_Cargas!$F$17,0)</f>
        <v>0</v>
      </c>
      <c r="K1363" s="18">
        <f t="shared" si="3"/>
        <v>0</v>
      </c>
    </row>
    <row r="1364" ht="15.0" customHeight="1">
      <c r="A1364" s="51" t="s">
        <v>129</v>
      </c>
      <c r="B1364" s="52">
        <v>45683.75</v>
      </c>
      <c r="C1364" s="51" t="s">
        <v>150</v>
      </c>
      <c r="D1364" s="53">
        <f>SUM(Cargas!$F$8661:$F$8667)</f>
        <v>4.522513373</v>
      </c>
      <c r="E1364" s="54">
        <f>Geracao!F2476+Geracao!F2477</f>
        <v>8.858577273</v>
      </c>
      <c r="F1364" s="53">
        <f t="shared" si="1"/>
        <v>-4.3360639</v>
      </c>
      <c r="G1364" s="55">
        <f>Tarifa!$B$20</f>
        <v>1.1039</v>
      </c>
      <c r="H1364" s="56">
        <f t="shared" si="2"/>
        <v>0</v>
      </c>
      <c r="I1364" s="57" t="str">
        <f>Tarifa!$C$20</f>
        <v>Ponta</v>
      </c>
      <c r="J1364" s="58">
        <f>IF(I1364="Ponta",Cadastro_Cargas!$F$17,0)</f>
        <v>3.5</v>
      </c>
      <c r="K1364" s="18">
        <f t="shared" si="3"/>
        <v>0</v>
      </c>
    </row>
    <row r="1365" ht="15.0" customHeight="1">
      <c r="A1365" s="51" t="s">
        <v>129</v>
      </c>
      <c r="B1365" s="52">
        <v>45683.7916666667</v>
      </c>
      <c r="C1365" s="51" t="s">
        <v>152</v>
      </c>
      <c r="D1365" s="53">
        <f>SUM(Cargas!$F$8675:$F$8681)</f>
        <v>4.534513373</v>
      </c>
      <c r="E1365" s="54">
        <f>Geracao!F2480+Geracao!F2481</f>
        <v>3.1407</v>
      </c>
      <c r="F1365" s="53">
        <f t="shared" si="1"/>
        <v>1.393813373</v>
      </c>
      <c r="G1365" s="55">
        <f>Tarifa!$B$21</f>
        <v>1.1039</v>
      </c>
      <c r="H1365" s="56">
        <f t="shared" si="2"/>
        <v>0</v>
      </c>
      <c r="I1365" s="57" t="str">
        <f>Tarifa!$C$21</f>
        <v>Ponta</v>
      </c>
      <c r="J1365" s="58">
        <f>IF(I1365="Ponta",Cadastro_Cargas!$F$17,0)</f>
        <v>3.5</v>
      </c>
      <c r="K1365" s="18">
        <f t="shared" si="3"/>
        <v>0</v>
      </c>
    </row>
    <row r="1366" ht="15.0" customHeight="1">
      <c r="A1366" s="51" t="s">
        <v>129</v>
      </c>
      <c r="B1366" s="52">
        <v>45683.8333333333</v>
      </c>
      <c r="C1366" s="51" t="s">
        <v>153</v>
      </c>
      <c r="D1366" s="53">
        <f>SUM(Cargas!$F$8689:$F$8695)</f>
        <v>29.46345848</v>
      </c>
      <c r="E1366" s="54">
        <f>Geracao!F2484+Geracao!F2485</f>
        <v>2.21502</v>
      </c>
      <c r="F1366" s="53">
        <f t="shared" si="1"/>
        <v>27.24843848</v>
      </c>
      <c r="G1366" s="55">
        <f>Tarifa!$B$22</f>
        <v>1.1039</v>
      </c>
      <c r="H1366" s="56">
        <f t="shared" si="2"/>
        <v>26.21590124</v>
      </c>
      <c r="I1366" s="57" t="str">
        <f>Tarifa!$C$22</f>
        <v>Ponta</v>
      </c>
      <c r="J1366" s="58">
        <f>IF(I1366="Ponta",Cadastro_Cargas!$F$17,0)</f>
        <v>3.5</v>
      </c>
      <c r="K1366" s="18">
        <f t="shared" si="3"/>
        <v>23.74843848</v>
      </c>
    </row>
    <row r="1367" ht="15.0" customHeight="1">
      <c r="A1367" s="35" t="s">
        <v>129</v>
      </c>
      <c r="B1367" s="45">
        <v>45683.875</v>
      </c>
      <c r="C1367" s="35" t="s">
        <v>154</v>
      </c>
      <c r="D1367" s="46">
        <f>SUM(Cargas!$F$8703:$F$8709)</f>
        <v>27.45636137</v>
      </c>
      <c r="E1367" s="47">
        <f>Geracao!F2488+Geracao!F2489</f>
        <v>2.90928</v>
      </c>
      <c r="F1367" s="46">
        <f t="shared" si="1"/>
        <v>24.54708137</v>
      </c>
      <c r="G1367" s="48">
        <f>Tarifa!$B$23</f>
        <v>0.6813</v>
      </c>
      <c r="H1367" s="49">
        <f t="shared" si="2"/>
        <v>16.72392654</v>
      </c>
      <c r="I1367" s="50" t="str">
        <f>Tarifa!$C$23</f>
        <v>Fora Ponta</v>
      </c>
      <c r="J1367" s="18">
        <f>IF(I1367="Ponta",Cadastro_Cargas!$F$17,0)</f>
        <v>0</v>
      </c>
      <c r="K1367" s="18">
        <f t="shared" si="3"/>
        <v>24.54708137</v>
      </c>
    </row>
    <row r="1368" ht="15.0" customHeight="1">
      <c r="A1368" s="35" t="s">
        <v>129</v>
      </c>
      <c r="B1368" s="45">
        <v>45683.9166666667</v>
      </c>
      <c r="C1368" s="35" t="s">
        <v>155</v>
      </c>
      <c r="D1368" s="46">
        <f>SUM(Cargas!$F$8717:$F$8723)</f>
        <v>12.23787727</v>
      </c>
      <c r="E1368" s="47">
        <f>Geracao!F2492+Geracao!F2493</f>
        <v>2.487765</v>
      </c>
      <c r="F1368" s="46">
        <f t="shared" si="1"/>
        <v>9.750112266</v>
      </c>
      <c r="G1368" s="48">
        <f>Tarifa!$B$24</f>
        <v>0.6813</v>
      </c>
      <c r="H1368" s="49">
        <f t="shared" si="2"/>
        <v>6.642751487</v>
      </c>
      <c r="I1368" s="50" t="str">
        <f>Tarifa!$C$24</f>
        <v>Fora Ponta</v>
      </c>
      <c r="J1368" s="18">
        <f>IF(I1368="Ponta",Cadastro_Cargas!$F$17,0)</f>
        <v>0</v>
      </c>
      <c r="K1368" s="18">
        <f t="shared" si="3"/>
        <v>9.750112266</v>
      </c>
    </row>
    <row r="1369" ht="15.0" customHeight="1">
      <c r="A1369" s="35" t="s">
        <v>129</v>
      </c>
      <c r="B1369" s="45">
        <v>45683.9583333333</v>
      </c>
      <c r="C1369" s="35" t="s">
        <v>156</v>
      </c>
      <c r="D1369" s="46">
        <f>SUM(Cargas!$F$8731:$F$8737)</f>
        <v>11.65391337</v>
      </c>
      <c r="E1369" s="47">
        <f>Geracao!F2496+Geracao!F2497</f>
        <v>2.99193</v>
      </c>
      <c r="F1369" s="46">
        <f t="shared" si="1"/>
        <v>8.661983373</v>
      </c>
      <c r="G1369" s="48">
        <f>Tarifa!$B$25</f>
        <v>0.6813</v>
      </c>
      <c r="H1369" s="49">
        <f t="shared" si="2"/>
        <v>5.901409272</v>
      </c>
      <c r="I1369" s="50" t="str">
        <f>Tarifa!$C$25</f>
        <v>Fora Ponta</v>
      </c>
      <c r="J1369" s="18">
        <f>IF(I1369="Ponta",Cadastro_Cargas!$F$17,0)</f>
        <v>0</v>
      </c>
      <c r="K1369" s="18">
        <f t="shared" si="3"/>
        <v>8.661983373</v>
      </c>
    </row>
    <row r="1370" ht="15.0" customHeight="1">
      <c r="A1370" s="35" t="s">
        <v>129</v>
      </c>
      <c r="B1370" s="45">
        <v>45684.0</v>
      </c>
      <c r="C1370" s="35" t="s">
        <v>131</v>
      </c>
      <c r="D1370" s="46">
        <f>SUM(Cargas!$F$8745:$F$8751)</f>
        <v>29.78560217</v>
      </c>
      <c r="E1370" s="47">
        <f>Geracao!F2500+Geracao!F2501</f>
        <v>3.413445</v>
      </c>
      <c r="F1370" s="46">
        <f t="shared" si="1"/>
        <v>26.37215717</v>
      </c>
      <c r="G1370" s="48">
        <f>Tarifa!$B$2</f>
        <v>0.6813</v>
      </c>
      <c r="H1370" s="49">
        <f t="shared" si="2"/>
        <v>17.96735068</v>
      </c>
      <c r="I1370" s="50" t="str">
        <f>Tarifa!$C$2</f>
        <v>Fora Ponta</v>
      </c>
      <c r="J1370" s="18">
        <f>IF(I1370="Ponta",Cadastro_Cargas!$F$17,0)</f>
        <v>0</v>
      </c>
      <c r="K1370" s="18">
        <f t="shared" si="3"/>
        <v>26.37215717</v>
      </c>
    </row>
    <row r="1371" ht="15.0" customHeight="1">
      <c r="A1371" s="35" t="s">
        <v>129</v>
      </c>
      <c r="B1371" s="45">
        <v>45684.0416666667</v>
      </c>
      <c r="C1371" s="35" t="s">
        <v>133</v>
      </c>
      <c r="D1371" s="46">
        <f>SUM(Cargas!$F$8759:$F$8765)</f>
        <v>28.29785337</v>
      </c>
      <c r="E1371" s="47">
        <f>Geracao!F2504+Geracao!F2505</f>
        <v>2.785305</v>
      </c>
      <c r="F1371" s="46">
        <f t="shared" si="1"/>
        <v>25.51254837</v>
      </c>
      <c r="G1371" s="48">
        <f>Tarifa!$B$3</f>
        <v>0.6813</v>
      </c>
      <c r="H1371" s="49">
        <f t="shared" si="2"/>
        <v>17.38169921</v>
      </c>
      <c r="I1371" s="50" t="str">
        <f>Tarifa!$C$3</f>
        <v>Fora Ponta</v>
      </c>
      <c r="J1371" s="18">
        <f>IF(I1371="Ponta",Cadastro_Cargas!$F$17,0)</f>
        <v>0</v>
      </c>
      <c r="K1371" s="18">
        <f t="shared" si="3"/>
        <v>25.51254837</v>
      </c>
    </row>
    <row r="1372" ht="15.0" customHeight="1">
      <c r="A1372" s="35" t="s">
        <v>129</v>
      </c>
      <c r="B1372" s="45">
        <v>45684.0833333333</v>
      </c>
      <c r="C1372" s="35" t="s">
        <v>134</v>
      </c>
      <c r="D1372" s="46">
        <f>SUM(Cargas!$F$8773:$F$8779)</f>
        <v>11.43669337</v>
      </c>
      <c r="E1372" s="47">
        <f>Geracao!F2508+Geracao!F2509</f>
        <v>3.09111</v>
      </c>
      <c r="F1372" s="46">
        <f t="shared" si="1"/>
        <v>8.345583373</v>
      </c>
      <c r="G1372" s="48">
        <f>Tarifa!$B$4</f>
        <v>0.6813</v>
      </c>
      <c r="H1372" s="49">
        <f t="shared" si="2"/>
        <v>5.685845952</v>
      </c>
      <c r="I1372" s="50" t="str">
        <f>Tarifa!$C$4</f>
        <v>Fora Ponta</v>
      </c>
      <c r="J1372" s="18">
        <f>IF(I1372="Ponta",Cadastro_Cargas!$F$17,0)</f>
        <v>0</v>
      </c>
      <c r="K1372" s="18">
        <f t="shared" si="3"/>
        <v>8.345583373</v>
      </c>
    </row>
    <row r="1373" ht="15.0" customHeight="1">
      <c r="A1373" s="35" t="s">
        <v>129</v>
      </c>
      <c r="B1373" s="45">
        <v>45684.125</v>
      </c>
      <c r="C1373" s="35" t="s">
        <v>135</v>
      </c>
      <c r="D1373" s="46">
        <f>SUM(Cargas!$F$8787:$F$8793)</f>
        <v>11.65511337</v>
      </c>
      <c r="E1373" s="47">
        <f>Geracao!F2512+Geracao!F2513</f>
        <v>5.562345</v>
      </c>
      <c r="F1373" s="46">
        <f t="shared" si="1"/>
        <v>6.092768373</v>
      </c>
      <c r="G1373" s="48">
        <f>Tarifa!$B$5</f>
        <v>0.6813</v>
      </c>
      <c r="H1373" s="49">
        <f t="shared" si="2"/>
        <v>4.151003093</v>
      </c>
      <c r="I1373" s="50" t="str">
        <f>Tarifa!$C$5</f>
        <v>Fora Ponta</v>
      </c>
      <c r="J1373" s="18">
        <f>IF(I1373="Ponta",Cadastro_Cargas!$F$17,0)</f>
        <v>0</v>
      </c>
      <c r="K1373" s="18">
        <f t="shared" si="3"/>
        <v>6.092768373</v>
      </c>
    </row>
    <row r="1374" ht="15.0" customHeight="1">
      <c r="A1374" s="35" t="s">
        <v>129</v>
      </c>
      <c r="B1374" s="45">
        <v>45684.1666666667</v>
      </c>
      <c r="C1374" s="35" t="s">
        <v>136</v>
      </c>
      <c r="D1374" s="46">
        <f>SUM(Cargas!$F$8801:$F$8807)</f>
        <v>12.10210377</v>
      </c>
      <c r="E1374" s="47">
        <f>Geracao!F2516+Geracao!F2517</f>
        <v>2.586945</v>
      </c>
      <c r="F1374" s="46">
        <f t="shared" si="1"/>
        <v>9.515158774</v>
      </c>
      <c r="G1374" s="48">
        <f>Tarifa!$B$6</f>
        <v>0.6813</v>
      </c>
      <c r="H1374" s="49">
        <f t="shared" si="2"/>
        <v>6.482677673</v>
      </c>
      <c r="I1374" s="50" t="str">
        <f>Tarifa!$C$6</f>
        <v>Fora Ponta</v>
      </c>
      <c r="J1374" s="18">
        <f>IF(I1374="Ponta",Cadastro_Cargas!$F$17,0)</f>
        <v>0</v>
      </c>
      <c r="K1374" s="18">
        <f t="shared" si="3"/>
        <v>9.515158774</v>
      </c>
    </row>
    <row r="1375" ht="15.0" customHeight="1">
      <c r="A1375" s="35" t="s">
        <v>129</v>
      </c>
      <c r="B1375" s="45">
        <v>45684.2083333333</v>
      </c>
      <c r="C1375" s="35" t="s">
        <v>137</v>
      </c>
      <c r="D1375" s="46">
        <f>SUM(Cargas!$F$8815:$F$8821)</f>
        <v>4.441373373</v>
      </c>
      <c r="E1375" s="47">
        <f>Geracao!F2520+Geracao!F2521</f>
        <v>3.082845</v>
      </c>
      <c r="F1375" s="46">
        <f t="shared" si="1"/>
        <v>1.358528373</v>
      </c>
      <c r="G1375" s="48">
        <f>Tarifa!$B$7</f>
        <v>0.6813</v>
      </c>
      <c r="H1375" s="49">
        <f t="shared" si="2"/>
        <v>0.9255653806</v>
      </c>
      <c r="I1375" s="50" t="str">
        <f>Tarifa!$C$7</f>
        <v>Fora Ponta</v>
      </c>
      <c r="J1375" s="18">
        <f>IF(I1375="Ponta",Cadastro_Cargas!$F$17,0)</f>
        <v>0</v>
      </c>
      <c r="K1375" s="18">
        <f t="shared" si="3"/>
        <v>1.358528373</v>
      </c>
    </row>
    <row r="1376" ht="15.0" customHeight="1">
      <c r="A1376" s="35" t="s">
        <v>129</v>
      </c>
      <c r="B1376" s="45">
        <v>45684.25</v>
      </c>
      <c r="C1376" s="35" t="s">
        <v>138</v>
      </c>
      <c r="D1376" s="46">
        <f>SUM(Cargas!$F$8829:$F$8835)</f>
        <v>4.299313373</v>
      </c>
      <c r="E1376" s="47">
        <f>Geracao!F2524+Geracao!F2525</f>
        <v>6.371563636</v>
      </c>
      <c r="F1376" s="46">
        <f t="shared" si="1"/>
        <v>-2.072250263</v>
      </c>
      <c r="G1376" s="48">
        <f>Tarifa!$B$8</f>
        <v>0.6813</v>
      </c>
      <c r="H1376" s="49">
        <f t="shared" si="2"/>
        <v>0</v>
      </c>
      <c r="I1376" s="50" t="str">
        <f>Tarifa!$C$8</f>
        <v>Fora Ponta</v>
      </c>
      <c r="J1376" s="18">
        <f>IF(I1376="Ponta",Cadastro_Cargas!$F$17,0)</f>
        <v>0</v>
      </c>
      <c r="K1376" s="18">
        <f t="shared" si="3"/>
        <v>0</v>
      </c>
    </row>
    <row r="1377" ht="15.0" customHeight="1">
      <c r="A1377" s="35" t="s">
        <v>129</v>
      </c>
      <c r="B1377" s="45">
        <v>45684.2916666667</v>
      </c>
      <c r="C1377" s="35" t="s">
        <v>139</v>
      </c>
      <c r="D1377" s="46">
        <f>SUM(Cargas!$F$8843:$F$8849)</f>
        <v>21.3935951</v>
      </c>
      <c r="E1377" s="47">
        <f>Geracao!F2528+Geracao!F2529</f>
        <v>5.619448636</v>
      </c>
      <c r="F1377" s="46">
        <f t="shared" si="1"/>
        <v>15.77414646</v>
      </c>
      <c r="G1377" s="48">
        <f>Tarifa!$B$9</f>
        <v>0.6813</v>
      </c>
      <c r="H1377" s="49">
        <f t="shared" si="2"/>
        <v>10.74692598</v>
      </c>
      <c r="I1377" s="50" t="str">
        <f>Tarifa!$C$9</f>
        <v>Fora Ponta</v>
      </c>
      <c r="J1377" s="18">
        <f>IF(I1377="Ponta",Cadastro_Cargas!$F$17,0)</f>
        <v>0</v>
      </c>
      <c r="K1377" s="18">
        <f t="shared" si="3"/>
        <v>15.77414646</v>
      </c>
    </row>
    <row r="1378" ht="15.0" customHeight="1">
      <c r="A1378" s="35" t="s">
        <v>129</v>
      </c>
      <c r="B1378" s="45">
        <v>45684.3333333333</v>
      </c>
      <c r="C1378" s="35" t="s">
        <v>140</v>
      </c>
      <c r="D1378" s="46">
        <f>SUM(Cargas!$F$8857:$F$8863)</f>
        <v>22.29427734</v>
      </c>
      <c r="E1378" s="47">
        <f>Geracao!F2532+Geracao!F2533</f>
        <v>13.99489909</v>
      </c>
      <c r="F1378" s="46">
        <f t="shared" si="1"/>
        <v>8.299378249</v>
      </c>
      <c r="G1378" s="48">
        <f>Tarifa!$B$10</f>
        <v>0.6813</v>
      </c>
      <c r="H1378" s="49">
        <f t="shared" si="2"/>
        <v>5.654366401</v>
      </c>
      <c r="I1378" s="50" t="str">
        <f>Tarifa!$C$10</f>
        <v>Fora Ponta</v>
      </c>
      <c r="J1378" s="18">
        <f>IF(I1378="Ponta",Cadastro_Cargas!$F$17,0)</f>
        <v>0</v>
      </c>
      <c r="K1378" s="18">
        <f t="shared" si="3"/>
        <v>8.299378249</v>
      </c>
    </row>
    <row r="1379" ht="15.0" customHeight="1">
      <c r="A1379" s="35" t="s">
        <v>129</v>
      </c>
      <c r="B1379" s="45">
        <v>45684.375</v>
      </c>
      <c r="C1379" s="35" t="s">
        <v>141</v>
      </c>
      <c r="D1379" s="46">
        <f>SUM(Cargas!$F$8871:$F$8877)</f>
        <v>6.701773373</v>
      </c>
      <c r="E1379" s="47">
        <f>Geracao!F2536+Geracao!F2537</f>
        <v>25.40510727</v>
      </c>
      <c r="F1379" s="46">
        <f t="shared" si="1"/>
        <v>-18.7033339</v>
      </c>
      <c r="G1379" s="48">
        <f>Tarifa!$B$11</f>
        <v>0.6813</v>
      </c>
      <c r="H1379" s="49">
        <f t="shared" si="2"/>
        <v>0</v>
      </c>
      <c r="I1379" s="50" t="str">
        <f>Tarifa!$C$11</f>
        <v>Fora Ponta</v>
      </c>
      <c r="J1379" s="18">
        <f>IF(I1379="Ponta",Cadastro_Cargas!$F$17,0)</f>
        <v>0</v>
      </c>
      <c r="K1379" s="18">
        <f t="shared" si="3"/>
        <v>0</v>
      </c>
    </row>
    <row r="1380" ht="15.0" customHeight="1">
      <c r="A1380" s="35" t="s">
        <v>129</v>
      </c>
      <c r="B1380" s="45">
        <v>45684.4166666667</v>
      </c>
      <c r="C1380" s="35" t="s">
        <v>142</v>
      </c>
      <c r="D1380" s="46">
        <f>SUM(Cargas!$F$8885:$F$8891)</f>
        <v>6.552773373</v>
      </c>
      <c r="E1380" s="47">
        <f>Geracao!F2540+Geracao!F2541</f>
        <v>19.183065</v>
      </c>
      <c r="F1380" s="46">
        <f t="shared" si="1"/>
        <v>-12.63029163</v>
      </c>
      <c r="G1380" s="48">
        <f>Tarifa!$B$12</f>
        <v>0.6813</v>
      </c>
      <c r="H1380" s="49">
        <f t="shared" si="2"/>
        <v>0</v>
      </c>
      <c r="I1380" s="50" t="str">
        <f>Tarifa!$C$12</f>
        <v>Fora Ponta</v>
      </c>
      <c r="J1380" s="18">
        <f>IF(I1380="Ponta",Cadastro_Cargas!$F$17,0)</f>
        <v>0</v>
      </c>
      <c r="K1380" s="18">
        <f t="shared" si="3"/>
        <v>0</v>
      </c>
    </row>
    <row r="1381" ht="15.0" customHeight="1">
      <c r="A1381" s="35" t="s">
        <v>129</v>
      </c>
      <c r="B1381" s="45">
        <v>45684.4583333333</v>
      </c>
      <c r="C1381" s="35" t="s">
        <v>143</v>
      </c>
      <c r="D1381" s="46">
        <f>SUM(Cargas!$F$8899:$F$8905)</f>
        <v>6.64884003</v>
      </c>
      <c r="E1381" s="47">
        <f>Geracao!F2544+Geracao!F2545</f>
        <v>33.06225409</v>
      </c>
      <c r="F1381" s="46">
        <f t="shared" si="1"/>
        <v>-26.41341406</v>
      </c>
      <c r="G1381" s="48">
        <f>Tarifa!$B$13</f>
        <v>0.6813</v>
      </c>
      <c r="H1381" s="49">
        <f t="shared" si="2"/>
        <v>0</v>
      </c>
      <c r="I1381" s="50" t="str">
        <f>Tarifa!$C$13</f>
        <v>Fora Ponta</v>
      </c>
      <c r="J1381" s="18">
        <f>IF(I1381="Ponta",Cadastro_Cargas!$F$17,0)</f>
        <v>0</v>
      </c>
      <c r="K1381" s="18">
        <f t="shared" si="3"/>
        <v>0</v>
      </c>
    </row>
    <row r="1382" ht="15.0" customHeight="1">
      <c r="A1382" s="35" t="s">
        <v>129</v>
      </c>
      <c r="B1382" s="45">
        <v>45684.5</v>
      </c>
      <c r="C1382" s="35" t="s">
        <v>144</v>
      </c>
      <c r="D1382" s="46">
        <f>SUM(Cargas!$F$8913:$F$8919)</f>
        <v>6.424794948</v>
      </c>
      <c r="E1382" s="47">
        <f>Geracao!F2548+Geracao!F2549</f>
        <v>14.94236864</v>
      </c>
      <c r="F1382" s="46">
        <f t="shared" si="1"/>
        <v>-8.517573688</v>
      </c>
      <c r="G1382" s="48">
        <f>Tarifa!$B$14</f>
        <v>0.6813</v>
      </c>
      <c r="H1382" s="49">
        <f t="shared" si="2"/>
        <v>0</v>
      </c>
      <c r="I1382" s="50" t="str">
        <f>Tarifa!$C$14</f>
        <v>Fora Ponta</v>
      </c>
      <c r="J1382" s="18">
        <f>IF(I1382="Ponta",Cadastro_Cargas!$F$17,0)</f>
        <v>0</v>
      </c>
      <c r="K1382" s="18">
        <f t="shared" si="3"/>
        <v>0</v>
      </c>
    </row>
    <row r="1383" ht="15.0" customHeight="1">
      <c r="A1383" s="35" t="s">
        <v>129</v>
      </c>
      <c r="B1383" s="45">
        <v>45684.5416666667</v>
      </c>
      <c r="C1383" s="35" t="s">
        <v>145</v>
      </c>
      <c r="D1383" s="46">
        <f>SUM(Cargas!$F$8927:$F$8933)</f>
        <v>6.565467682</v>
      </c>
      <c r="E1383" s="47">
        <f>Geracao!F2552+Geracao!F2553</f>
        <v>15.25418455</v>
      </c>
      <c r="F1383" s="46">
        <f t="shared" si="1"/>
        <v>-8.688716863</v>
      </c>
      <c r="G1383" s="48">
        <f>Tarifa!$B$15</f>
        <v>0.6813</v>
      </c>
      <c r="H1383" s="49">
        <f t="shared" si="2"/>
        <v>0</v>
      </c>
      <c r="I1383" s="50" t="str">
        <f>Tarifa!$C$15</f>
        <v>Fora Ponta</v>
      </c>
      <c r="J1383" s="18">
        <f>IF(I1383="Ponta",Cadastro_Cargas!$F$17,0)</f>
        <v>0</v>
      </c>
      <c r="K1383" s="18">
        <f t="shared" si="3"/>
        <v>0</v>
      </c>
    </row>
    <row r="1384" ht="15.0" customHeight="1">
      <c r="A1384" s="35" t="s">
        <v>129</v>
      </c>
      <c r="B1384" s="45">
        <v>45684.5833333333</v>
      </c>
      <c r="C1384" s="35" t="s">
        <v>146</v>
      </c>
      <c r="D1384" s="46">
        <f>SUM(Cargas!$F$8941:$F$8947)</f>
        <v>22.99801337</v>
      </c>
      <c r="E1384" s="47">
        <f>Geracao!F2556+Geracao!F2557</f>
        <v>21.93230455</v>
      </c>
      <c r="F1384" s="46">
        <f t="shared" si="1"/>
        <v>1.065708828</v>
      </c>
      <c r="G1384" s="48">
        <f>Tarifa!$B$16</f>
        <v>0.6813</v>
      </c>
      <c r="H1384" s="49">
        <f t="shared" si="2"/>
        <v>0.7260674242</v>
      </c>
      <c r="I1384" s="50" t="str">
        <f>Tarifa!$C$16</f>
        <v>Fora Ponta</v>
      </c>
      <c r="J1384" s="18">
        <f>IF(I1384="Ponta",Cadastro_Cargas!$F$17,0)</f>
        <v>0</v>
      </c>
      <c r="K1384" s="18">
        <f t="shared" si="3"/>
        <v>1.065708828</v>
      </c>
    </row>
    <row r="1385" ht="15.0" customHeight="1">
      <c r="A1385" s="35" t="s">
        <v>129</v>
      </c>
      <c r="B1385" s="45">
        <v>45684.625</v>
      </c>
      <c r="C1385" s="35" t="s">
        <v>147</v>
      </c>
      <c r="D1385" s="46">
        <f>SUM(Cargas!$F$8955:$F$8961)</f>
        <v>22.22449777</v>
      </c>
      <c r="E1385" s="47">
        <f>Geracao!F2560+Geracao!F2561</f>
        <v>28.52326636</v>
      </c>
      <c r="F1385" s="46">
        <f t="shared" si="1"/>
        <v>-6.298768592</v>
      </c>
      <c r="G1385" s="48">
        <f>Tarifa!$B$17</f>
        <v>0.6813</v>
      </c>
      <c r="H1385" s="49">
        <f t="shared" si="2"/>
        <v>0</v>
      </c>
      <c r="I1385" s="50" t="str">
        <f>Tarifa!$C$17</f>
        <v>Fora Ponta</v>
      </c>
      <c r="J1385" s="18">
        <f>IF(I1385="Ponta",Cadastro_Cargas!$F$17,0)</f>
        <v>0</v>
      </c>
      <c r="K1385" s="18">
        <f t="shared" si="3"/>
        <v>0</v>
      </c>
    </row>
    <row r="1386" ht="15.0" customHeight="1">
      <c r="A1386" s="35" t="s">
        <v>129</v>
      </c>
      <c r="B1386" s="45">
        <v>45684.6666666667</v>
      </c>
      <c r="C1386" s="35" t="s">
        <v>148</v>
      </c>
      <c r="D1386" s="46">
        <f>SUM(Cargas!$F$8969:$F$8975)</f>
        <v>6.405923373</v>
      </c>
      <c r="E1386" s="47">
        <f>Geracao!F2564+Geracao!F2565</f>
        <v>12.39825136</v>
      </c>
      <c r="F1386" s="46">
        <f t="shared" si="1"/>
        <v>-5.992327991</v>
      </c>
      <c r="G1386" s="48">
        <f>Tarifa!$B$18</f>
        <v>0.6813</v>
      </c>
      <c r="H1386" s="49">
        <f t="shared" si="2"/>
        <v>0</v>
      </c>
      <c r="I1386" s="50" t="str">
        <f>Tarifa!$C$18</f>
        <v>Fora Ponta</v>
      </c>
      <c r="J1386" s="18">
        <f>IF(I1386="Ponta",Cadastro_Cargas!$F$17,0)</f>
        <v>0</v>
      </c>
      <c r="K1386" s="18">
        <f t="shared" si="3"/>
        <v>0</v>
      </c>
    </row>
    <row r="1387" ht="15.0" customHeight="1">
      <c r="A1387" s="35" t="s">
        <v>129</v>
      </c>
      <c r="B1387" s="45">
        <v>45684.7083333333</v>
      </c>
      <c r="C1387" s="35" t="s">
        <v>149</v>
      </c>
      <c r="D1387" s="46">
        <f>SUM(Cargas!$F$8983:$F$8989)</f>
        <v>3.849497028</v>
      </c>
      <c r="E1387" s="47">
        <f>Geracao!F2568+Geracao!F2569</f>
        <v>11.95344409</v>
      </c>
      <c r="F1387" s="46">
        <f t="shared" si="1"/>
        <v>-8.103947063</v>
      </c>
      <c r="G1387" s="48">
        <f>Tarifa!$B$19</f>
        <v>0.6813</v>
      </c>
      <c r="H1387" s="49">
        <f t="shared" si="2"/>
        <v>0</v>
      </c>
      <c r="I1387" s="50" t="str">
        <f>Tarifa!$C$19</f>
        <v>Fora Ponta</v>
      </c>
      <c r="J1387" s="18">
        <f>IF(I1387="Ponta",Cadastro_Cargas!$F$17,0)</f>
        <v>0</v>
      </c>
      <c r="K1387" s="18">
        <f t="shared" si="3"/>
        <v>0</v>
      </c>
    </row>
    <row r="1388" ht="15.0" customHeight="1">
      <c r="A1388" s="51" t="s">
        <v>129</v>
      </c>
      <c r="B1388" s="52">
        <v>45684.75</v>
      </c>
      <c r="C1388" s="51" t="s">
        <v>150</v>
      </c>
      <c r="D1388" s="53">
        <f>SUM(Cargas!$F$8997:$F$9003)</f>
        <v>4.498531204</v>
      </c>
      <c r="E1388" s="54">
        <f>Geracao!F2572+Geracao!F2573</f>
        <v>4.322595</v>
      </c>
      <c r="F1388" s="53">
        <f t="shared" si="1"/>
        <v>0.1759362036</v>
      </c>
      <c r="G1388" s="55">
        <f>Tarifa!$B$20</f>
        <v>1.1039</v>
      </c>
      <c r="H1388" s="56">
        <f t="shared" si="2"/>
        <v>0</v>
      </c>
      <c r="I1388" s="57" t="str">
        <f>Tarifa!$C$20</f>
        <v>Ponta</v>
      </c>
      <c r="J1388" s="58">
        <f>IF(I1388="Ponta",Cadastro_Cargas!$F$17,0)</f>
        <v>3.5</v>
      </c>
      <c r="K1388" s="18">
        <f t="shared" si="3"/>
        <v>0</v>
      </c>
    </row>
    <row r="1389" ht="15.0" customHeight="1">
      <c r="A1389" s="51" t="s">
        <v>129</v>
      </c>
      <c r="B1389" s="52">
        <v>45684.7916666667</v>
      </c>
      <c r="C1389" s="51" t="s">
        <v>152</v>
      </c>
      <c r="D1389" s="53">
        <f>SUM(Cargas!$F$9011:$F$9017)</f>
        <v>4.339713967</v>
      </c>
      <c r="E1389" s="54">
        <f>Geracao!F2576+Geracao!F2577</f>
        <v>1.90095</v>
      </c>
      <c r="F1389" s="53">
        <f t="shared" si="1"/>
        <v>2.438763967</v>
      </c>
      <c r="G1389" s="55">
        <f>Tarifa!$B$21</f>
        <v>1.1039</v>
      </c>
      <c r="H1389" s="56">
        <f t="shared" si="2"/>
        <v>0</v>
      </c>
      <c r="I1389" s="57" t="str">
        <f>Tarifa!$C$21</f>
        <v>Ponta</v>
      </c>
      <c r="J1389" s="58">
        <f>IF(I1389="Ponta",Cadastro_Cargas!$F$17,0)</f>
        <v>3.5</v>
      </c>
      <c r="K1389" s="18">
        <f t="shared" si="3"/>
        <v>0</v>
      </c>
    </row>
    <row r="1390" ht="15.0" customHeight="1">
      <c r="A1390" s="51" t="s">
        <v>129</v>
      </c>
      <c r="B1390" s="52">
        <v>45684.8333333333</v>
      </c>
      <c r="C1390" s="51" t="s">
        <v>153</v>
      </c>
      <c r="D1390" s="53">
        <f>SUM(Cargas!$F$9025:$F$9031)</f>
        <v>27.32527337</v>
      </c>
      <c r="E1390" s="54">
        <f>Geracao!F2580+Geracao!F2581</f>
        <v>2.124105</v>
      </c>
      <c r="F1390" s="53">
        <f t="shared" si="1"/>
        <v>25.20116837</v>
      </c>
      <c r="G1390" s="55">
        <f>Tarifa!$B$22</f>
        <v>1.1039</v>
      </c>
      <c r="H1390" s="56">
        <f t="shared" si="2"/>
        <v>23.95591977</v>
      </c>
      <c r="I1390" s="57" t="str">
        <f>Tarifa!$C$22</f>
        <v>Ponta</v>
      </c>
      <c r="J1390" s="58">
        <f>IF(I1390="Ponta",Cadastro_Cargas!$F$17,0)</f>
        <v>3.5</v>
      </c>
      <c r="K1390" s="18">
        <f t="shared" si="3"/>
        <v>21.70116837</v>
      </c>
    </row>
    <row r="1391" ht="15.0" customHeight="1">
      <c r="A1391" s="35" t="s">
        <v>129</v>
      </c>
      <c r="B1391" s="45">
        <v>45684.875</v>
      </c>
      <c r="C1391" s="35" t="s">
        <v>154</v>
      </c>
      <c r="D1391" s="46">
        <f>SUM(Cargas!$F$9039:$F$9045)</f>
        <v>29.76812137</v>
      </c>
      <c r="E1391" s="47">
        <f>Geracao!F2584+Geracao!F2585</f>
        <v>3.281205</v>
      </c>
      <c r="F1391" s="46">
        <f t="shared" si="1"/>
        <v>26.48691637</v>
      </c>
      <c r="G1391" s="48">
        <f>Tarifa!$B$23</f>
        <v>0.6813</v>
      </c>
      <c r="H1391" s="49">
        <f t="shared" si="2"/>
        <v>18.04553612</v>
      </c>
      <c r="I1391" s="50" t="str">
        <f>Tarifa!$C$23</f>
        <v>Fora Ponta</v>
      </c>
      <c r="J1391" s="18">
        <f>IF(I1391="Ponta",Cadastro_Cargas!$F$17,0)</f>
        <v>0</v>
      </c>
      <c r="K1391" s="18">
        <f t="shared" si="3"/>
        <v>26.48691637</v>
      </c>
    </row>
    <row r="1392" ht="15.0" customHeight="1">
      <c r="A1392" s="35" t="s">
        <v>129</v>
      </c>
      <c r="B1392" s="45">
        <v>45684.9166666667</v>
      </c>
      <c r="C1392" s="35" t="s">
        <v>155</v>
      </c>
      <c r="D1392" s="46">
        <f>SUM(Cargas!$F$9053:$F$9059)</f>
        <v>11.18410666</v>
      </c>
      <c r="E1392" s="47">
        <f>Geracao!F2588+Geracao!F2589</f>
        <v>5.760705</v>
      </c>
      <c r="F1392" s="46">
        <f t="shared" si="1"/>
        <v>5.423401657</v>
      </c>
      <c r="G1392" s="48">
        <f>Tarifa!$B$24</f>
        <v>0.6813</v>
      </c>
      <c r="H1392" s="49">
        <f t="shared" si="2"/>
        <v>3.694963549</v>
      </c>
      <c r="I1392" s="50" t="str">
        <f>Tarifa!$C$24</f>
        <v>Fora Ponta</v>
      </c>
      <c r="J1392" s="18">
        <f>IF(I1392="Ponta",Cadastro_Cargas!$F$17,0)</f>
        <v>0</v>
      </c>
      <c r="K1392" s="18">
        <f t="shared" si="3"/>
        <v>5.423401657</v>
      </c>
    </row>
    <row r="1393" ht="15.0" customHeight="1">
      <c r="A1393" s="35" t="s">
        <v>129</v>
      </c>
      <c r="B1393" s="45">
        <v>45684.9583333333</v>
      </c>
      <c r="C1393" s="35" t="s">
        <v>156</v>
      </c>
      <c r="D1393" s="46">
        <f>SUM(Cargas!$F$9067:$F$9073)</f>
        <v>12.14035842</v>
      </c>
      <c r="E1393" s="47">
        <f>Geracao!F2592+Geracao!F2593</f>
        <v>4.44657</v>
      </c>
      <c r="F1393" s="46">
        <f t="shared" si="1"/>
        <v>7.693788425</v>
      </c>
      <c r="G1393" s="48">
        <f>Tarifa!$B$25</f>
        <v>0.6813</v>
      </c>
      <c r="H1393" s="49">
        <f t="shared" si="2"/>
        <v>5.241778054</v>
      </c>
      <c r="I1393" s="50" t="str">
        <f>Tarifa!$C$25</f>
        <v>Fora Ponta</v>
      </c>
      <c r="J1393" s="18">
        <f>IF(I1393="Ponta",Cadastro_Cargas!$F$17,0)</f>
        <v>0</v>
      </c>
      <c r="K1393" s="18">
        <f t="shared" si="3"/>
        <v>7.693788425</v>
      </c>
    </row>
    <row r="1394" ht="15.0" customHeight="1">
      <c r="A1394" s="35" t="s">
        <v>129</v>
      </c>
      <c r="B1394" s="45">
        <v>45685.0</v>
      </c>
      <c r="C1394" s="35" t="s">
        <v>131</v>
      </c>
      <c r="D1394" s="46">
        <f>SUM(Cargas!$F$9081:$F$9087)</f>
        <v>29.78545337</v>
      </c>
      <c r="E1394" s="47">
        <f>Geracao!F2596+Geracao!F2597</f>
        <v>4.85982</v>
      </c>
      <c r="F1394" s="46">
        <f t="shared" si="1"/>
        <v>24.92563337</v>
      </c>
      <c r="G1394" s="48">
        <f>Tarifa!$B$2</f>
        <v>0.6813</v>
      </c>
      <c r="H1394" s="49">
        <f t="shared" si="2"/>
        <v>16.98183402</v>
      </c>
      <c r="I1394" s="50" t="str">
        <f>Tarifa!$C$2</f>
        <v>Fora Ponta</v>
      </c>
      <c r="J1394" s="18">
        <f>IF(I1394="Ponta",Cadastro_Cargas!$F$17,0)</f>
        <v>0</v>
      </c>
      <c r="K1394" s="18">
        <f t="shared" si="3"/>
        <v>24.92563337</v>
      </c>
    </row>
    <row r="1395" ht="15.0" customHeight="1">
      <c r="A1395" s="35" t="s">
        <v>129</v>
      </c>
      <c r="B1395" s="45">
        <v>45685.0416666667</v>
      </c>
      <c r="C1395" s="35" t="s">
        <v>133</v>
      </c>
      <c r="D1395" s="46">
        <f>SUM(Cargas!$F$9095:$F$9101)</f>
        <v>29.8484112</v>
      </c>
      <c r="E1395" s="47">
        <f>Geracao!F2600+Geracao!F2601</f>
        <v>5.611935</v>
      </c>
      <c r="F1395" s="46">
        <f t="shared" si="1"/>
        <v>24.2364762</v>
      </c>
      <c r="G1395" s="48">
        <f>Tarifa!$B$3</f>
        <v>0.6813</v>
      </c>
      <c r="H1395" s="49">
        <f t="shared" si="2"/>
        <v>16.51231124</v>
      </c>
      <c r="I1395" s="50" t="str">
        <f>Tarifa!$C$3</f>
        <v>Fora Ponta</v>
      </c>
      <c r="J1395" s="18">
        <f>IF(I1395="Ponta",Cadastro_Cargas!$F$17,0)</f>
        <v>0</v>
      </c>
      <c r="K1395" s="18">
        <f t="shared" si="3"/>
        <v>24.2364762</v>
      </c>
    </row>
    <row r="1396" ht="15.0" customHeight="1">
      <c r="A1396" s="35" t="s">
        <v>129</v>
      </c>
      <c r="B1396" s="45">
        <v>45685.0833333333</v>
      </c>
      <c r="C1396" s="35" t="s">
        <v>134</v>
      </c>
      <c r="D1396" s="46">
        <f>SUM(Cargas!$F$9109:$F$9115)</f>
        <v>12.34547337</v>
      </c>
      <c r="E1396" s="47">
        <f>Geracao!F2604+Geracao!F2605</f>
        <v>3.65313</v>
      </c>
      <c r="F1396" s="46">
        <f t="shared" si="1"/>
        <v>8.692343373</v>
      </c>
      <c r="G1396" s="48">
        <f>Tarifa!$B$4</f>
        <v>0.6813</v>
      </c>
      <c r="H1396" s="49">
        <f t="shared" si="2"/>
        <v>5.92209354</v>
      </c>
      <c r="I1396" s="50" t="str">
        <f>Tarifa!$C$4</f>
        <v>Fora Ponta</v>
      </c>
      <c r="J1396" s="18">
        <f>IF(I1396="Ponta",Cadastro_Cargas!$F$17,0)</f>
        <v>0</v>
      </c>
      <c r="K1396" s="18">
        <f t="shared" si="3"/>
        <v>8.692343373</v>
      </c>
    </row>
    <row r="1397" ht="15.0" customHeight="1">
      <c r="A1397" s="35" t="s">
        <v>129</v>
      </c>
      <c r="B1397" s="45">
        <v>45685.125</v>
      </c>
      <c r="C1397" s="35" t="s">
        <v>135</v>
      </c>
      <c r="D1397" s="46">
        <f>SUM(Cargas!$F$9123:$F$9129)</f>
        <v>12.32390571</v>
      </c>
      <c r="E1397" s="47">
        <f>Geracao!F2608+Geracao!F2609</f>
        <v>3.529155</v>
      </c>
      <c r="F1397" s="46">
        <f t="shared" si="1"/>
        <v>8.794750706</v>
      </c>
      <c r="G1397" s="48">
        <f>Tarifa!$B$5</f>
        <v>0.6813</v>
      </c>
      <c r="H1397" s="49">
        <f t="shared" si="2"/>
        <v>5.991863656</v>
      </c>
      <c r="I1397" s="50" t="str">
        <f>Tarifa!$C$5</f>
        <v>Fora Ponta</v>
      </c>
      <c r="J1397" s="18">
        <f>IF(I1397="Ponta",Cadastro_Cargas!$F$17,0)</f>
        <v>0</v>
      </c>
      <c r="K1397" s="18">
        <f t="shared" si="3"/>
        <v>8.794750706</v>
      </c>
    </row>
    <row r="1398" ht="15.0" customHeight="1">
      <c r="A1398" s="35" t="s">
        <v>129</v>
      </c>
      <c r="B1398" s="45">
        <v>45685.1666666667</v>
      </c>
      <c r="C1398" s="35" t="s">
        <v>136</v>
      </c>
      <c r="D1398" s="46">
        <f>SUM(Cargas!$F$9137:$F$9143)</f>
        <v>12.00151712</v>
      </c>
      <c r="E1398" s="47">
        <f>Geracao!F2612+Geracao!F2613</f>
        <v>2.71092</v>
      </c>
      <c r="F1398" s="46">
        <f t="shared" si="1"/>
        <v>9.290597117</v>
      </c>
      <c r="G1398" s="48">
        <f>Tarifa!$B$6</f>
        <v>0.6813</v>
      </c>
      <c r="H1398" s="49">
        <f t="shared" si="2"/>
        <v>6.329683816</v>
      </c>
      <c r="I1398" s="50" t="str">
        <f>Tarifa!$C$6</f>
        <v>Fora Ponta</v>
      </c>
      <c r="J1398" s="18">
        <f>IF(I1398="Ponta",Cadastro_Cargas!$F$17,0)</f>
        <v>0</v>
      </c>
      <c r="K1398" s="18">
        <f t="shared" si="3"/>
        <v>9.290597117</v>
      </c>
    </row>
    <row r="1399" ht="15.0" customHeight="1">
      <c r="A1399" s="35" t="s">
        <v>129</v>
      </c>
      <c r="B1399" s="45">
        <v>45685.2083333333</v>
      </c>
      <c r="C1399" s="35" t="s">
        <v>137</v>
      </c>
      <c r="D1399" s="46">
        <f>SUM(Cargas!$F$9151:$F$9157)</f>
        <v>4.398973373</v>
      </c>
      <c r="E1399" s="47">
        <f>Geracao!F2616+Geracao!F2617</f>
        <v>3.70272</v>
      </c>
      <c r="F1399" s="46">
        <f t="shared" si="1"/>
        <v>0.696253373</v>
      </c>
      <c r="G1399" s="48">
        <f>Tarifa!$B$7</f>
        <v>0.6813</v>
      </c>
      <c r="H1399" s="49">
        <f t="shared" si="2"/>
        <v>0.4743574231</v>
      </c>
      <c r="I1399" s="50" t="str">
        <f>Tarifa!$C$7</f>
        <v>Fora Ponta</v>
      </c>
      <c r="J1399" s="18">
        <f>IF(I1399="Ponta",Cadastro_Cargas!$F$17,0)</f>
        <v>0</v>
      </c>
      <c r="K1399" s="18">
        <f t="shared" si="3"/>
        <v>0.696253373</v>
      </c>
    </row>
    <row r="1400" ht="15.0" customHeight="1">
      <c r="A1400" s="35" t="s">
        <v>129</v>
      </c>
      <c r="B1400" s="45">
        <v>45685.25</v>
      </c>
      <c r="C1400" s="35" t="s">
        <v>138</v>
      </c>
      <c r="D1400" s="46">
        <f>SUM(Cargas!$F$9165:$F$9171)</f>
        <v>4.088698217</v>
      </c>
      <c r="E1400" s="47">
        <f>Geracao!F2620+Geracao!F2621</f>
        <v>8.244713182</v>
      </c>
      <c r="F1400" s="46">
        <f t="shared" si="1"/>
        <v>-4.156014965</v>
      </c>
      <c r="G1400" s="48">
        <f>Tarifa!$B$8</f>
        <v>0.6813</v>
      </c>
      <c r="H1400" s="49">
        <f t="shared" si="2"/>
        <v>0</v>
      </c>
      <c r="I1400" s="50" t="str">
        <f>Tarifa!$C$8</f>
        <v>Fora Ponta</v>
      </c>
      <c r="J1400" s="18">
        <f>IF(I1400="Ponta",Cadastro_Cargas!$F$17,0)</f>
        <v>0</v>
      </c>
      <c r="K1400" s="18">
        <f t="shared" si="3"/>
        <v>0</v>
      </c>
    </row>
    <row r="1401" ht="15.0" customHeight="1">
      <c r="A1401" s="35" t="s">
        <v>129</v>
      </c>
      <c r="B1401" s="45">
        <v>45685.2916666667</v>
      </c>
      <c r="C1401" s="35" t="s">
        <v>139</v>
      </c>
      <c r="D1401" s="46">
        <f>SUM(Cargas!$F$9179:$F$9185)</f>
        <v>21.76435587</v>
      </c>
      <c r="E1401" s="47">
        <f>Geracao!F2624+Geracao!F2625</f>
        <v>15.27747682</v>
      </c>
      <c r="F1401" s="46">
        <f t="shared" si="1"/>
        <v>6.486879051</v>
      </c>
      <c r="G1401" s="48">
        <f>Tarifa!$B$9</f>
        <v>0.6813</v>
      </c>
      <c r="H1401" s="49">
        <f t="shared" si="2"/>
        <v>4.419510697</v>
      </c>
      <c r="I1401" s="50" t="str">
        <f>Tarifa!$C$9</f>
        <v>Fora Ponta</v>
      </c>
      <c r="J1401" s="18">
        <f>IF(I1401="Ponta",Cadastro_Cargas!$F$17,0)</f>
        <v>0</v>
      </c>
      <c r="K1401" s="18">
        <f t="shared" si="3"/>
        <v>6.486879051</v>
      </c>
    </row>
    <row r="1402" ht="15.0" customHeight="1">
      <c r="A1402" s="35" t="s">
        <v>129</v>
      </c>
      <c r="B1402" s="45">
        <v>45685.3333333333</v>
      </c>
      <c r="C1402" s="35" t="s">
        <v>140</v>
      </c>
      <c r="D1402" s="46">
        <f>SUM(Cargas!$F$9193:$F$9199)</f>
        <v>22.41280632</v>
      </c>
      <c r="E1402" s="47">
        <f>Geracao!F2628+Geracao!F2629</f>
        <v>21.53483318</v>
      </c>
      <c r="F1402" s="46">
        <f t="shared" si="1"/>
        <v>0.8779731333</v>
      </c>
      <c r="G1402" s="48">
        <f>Tarifa!$B$10</f>
        <v>0.6813</v>
      </c>
      <c r="H1402" s="49">
        <f t="shared" si="2"/>
        <v>0.5981630957</v>
      </c>
      <c r="I1402" s="50" t="str">
        <f>Tarifa!$C$10</f>
        <v>Fora Ponta</v>
      </c>
      <c r="J1402" s="18">
        <f>IF(I1402="Ponta",Cadastro_Cargas!$F$17,0)</f>
        <v>0</v>
      </c>
      <c r="K1402" s="18">
        <f t="shared" si="3"/>
        <v>0.8779731333</v>
      </c>
    </row>
    <row r="1403" ht="15.0" customHeight="1">
      <c r="A1403" s="35" t="s">
        <v>129</v>
      </c>
      <c r="B1403" s="45">
        <v>45685.375</v>
      </c>
      <c r="C1403" s="35" t="s">
        <v>141</v>
      </c>
      <c r="D1403" s="46">
        <f>SUM(Cargas!$F$9207:$F$9213)</f>
        <v>6.733233373</v>
      </c>
      <c r="E1403" s="47">
        <f>Geracao!F2632+Geracao!F2633</f>
        <v>26.67340909</v>
      </c>
      <c r="F1403" s="46">
        <f t="shared" si="1"/>
        <v>-19.94017572</v>
      </c>
      <c r="G1403" s="48">
        <f>Tarifa!$B$11</f>
        <v>0.6813</v>
      </c>
      <c r="H1403" s="49">
        <f t="shared" si="2"/>
        <v>0</v>
      </c>
      <c r="I1403" s="50" t="str">
        <f>Tarifa!$C$11</f>
        <v>Fora Ponta</v>
      </c>
      <c r="J1403" s="18">
        <f>IF(I1403="Ponta",Cadastro_Cargas!$F$17,0)</f>
        <v>0</v>
      </c>
      <c r="K1403" s="18">
        <f t="shared" si="3"/>
        <v>0</v>
      </c>
    </row>
    <row r="1404" ht="15.0" customHeight="1">
      <c r="A1404" s="35" t="s">
        <v>129</v>
      </c>
      <c r="B1404" s="45">
        <v>45685.4166666667</v>
      </c>
      <c r="C1404" s="35" t="s">
        <v>142</v>
      </c>
      <c r="D1404" s="46">
        <f>SUM(Cargas!$F$9221:$F$9227)</f>
        <v>6.150647548</v>
      </c>
      <c r="E1404" s="47">
        <f>Geracao!F2636+Geracao!F2637</f>
        <v>30.24464045</v>
      </c>
      <c r="F1404" s="46">
        <f t="shared" si="1"/>
        <v>-24.09399291</v>
      </c>
      <c r="G1404" s="48">
        <f>Tarifa!$B$12</f>
        <v>0.6813</v>
      </c>
      <c r="H1404" s="49">
        <f t="shared" si="2"/>
        <v>0</v>
      </c>
      <c r="I1404" s="50" t="str">
        <f>Tarifa!$C$12</f>
        <v>Fora Ponta</v>
      </c>
      <c r="J1404" s="18">
        <f>IF(I1404="Ponta",Cadastro_Cargas!$F$17,0)</f>
        <v>0</v>
      </c>
      <c r="K1404" s="18">
        <f t="shared" si="3"/>
        <v>0</v>
      </c>
    </row>
    <row r="1405" ht="15.0" customHeight="1">
      <c r="A1405" s="35" t="s">
        <v>129</v>
      </c>
      <c r="B1405" s="45">
        <v>45685.4583333333</v>
      </c>
      <c r="C1405" s="35" t="s">
        <v>143</v>
      </c>
      <c r="D1405" s="46">
        <f>SUM(Cargas!$F$9235:$F$9241)</f>
        <v>6.701239406</v>
      </c>
      <c r="E1405" s="47">
        <f>Geracao!F2640+Geracao!F2641</f>
        <v>15.562995</v>
      </c>
      <c r="F1405" s="46">
        <f t="shared" si="1"/>
        <v>-8.861755594</v>
      </c>
      <c r="G1405" s="48">
        <f>Tarifa!$B$13</f>
        <v>0.6813</v>
      </c>
      <c r="H1405" s="49">
        <f t="shared" si="2"/>
        <v>0</v>
      </c>
      <c r="I1405" s="50" t="str">
        <f>Tarifa!$C$13</f>
        <v>Fora Ponta</v>
      </c>
      <c r="J1405" s="18">
        <f>IF(I1405="Ponta",Cadastro_Cargas!$F$17,0)</f>
        <v>0</v>
      </c>
      <c r="K1405" s="18">
        <f t="shared" si="3"/>
        <v>0</v>
      </c>
    </row>
    <row r="1406" ht="15.0" customHeight="1">
      <c r="A1406" s="35" t="s">
        <v>129</v>
      </c>
      <c r="B1406" s="45">
        <v>45685.5</v>
      </c>
      <c r="C1406" s="35" t="s">
        <v>144</v>
      </c>
      <c r="D1406" s="46">
        <f>SUM(Cargas!$F$9249:$F$9255)</f>
        <v>6.482541976</v>
      </c>
      <c r="E1406" s="47">
        <f>Geracao!F2644+Geracao!F2645</f>
        <v>9.469435909</v>
      </c>
      <c r="F1406" s="46">
        <f t="shared" si="1"/>
        <v>-2.986893933</v>
      </c>
      <c r="G1406" s="48">
        <f>Tarifa!$B$14</f>
        <v>0.6813</v>
      </c>
      <c r="H1406" s="49">
        <f t="shared" si="2"/>
        <v>0</v>
      </c>
      <c r="I1406" s="50" t="str">
        <f>Tarifa!$C$14</f>
        <v>Fora Ponta</v>
      </c>
      <c r="J1406" s="18">
        <f>IF(I1406="Ponta",Cadastro_Cargas!$F$17,0)</f>
        <v>0</v>
      </c>
      <c r="K1406" s="18">
        <f t="shared" si="3"/>
        <v>0</v>
      </c>
    </row>
    <row r="1407" ht="15.0" customHeight="1">
      <c r="A1407" s="35" t="s">
        <v>129</v>
      </c>
      <c r="B1407" s="45">
        <v>45685.5416666667</v>
      </c>
      <c r="C1407" s="35" t="s">
        <v>145</v>
      </c>
      <c r="D1407" s="46">
        <f>SUM(Cargas!$F$9263:$F$9269)</f>
        <v>6.703513373</v>
      </c>
      <c r="E1407" s="47">
        <f>Geracao!F2648+Geracao!F2649</f>
        <v>23.03605773</v>
      </c>
      <c r="F1407" s="46">
        <f t="shared" si="1"/>
        <v>-16.33254435</v>
      </c>
      <c r="G1407" s="48">
        <f>Tarifa!$B$15</f>
        <v>0.6813</v>
      </c>
      <c r="H1407" s="49">
        <f t="shared" si="2"/>
        <v>0</v>
      </c>
      <c r="I1407" s="50" t="str">
        <f>Tarifa!$C$15</f>
        <v>Fora Ponta</v>
      </c>
      <c r="J1407" s="18">
        <f>IF(I1407="Ponta",Cadastro_Cargas!$F$17,0)</f>
        <v>0</v>
      </c>
      <c r="K1407" s="18">
        <f t="shared" si="3"/>
        <v>0</v>
      </c>
    </row>
    <row r="1408" ht="15.0" customHeight="1">
      <c r="A1408" s="35" t="s">
        <v>129</v>
      </c>
      <c r="B1408" s="45">
        <v>45685.5833333333</v>
      </c>
      <c r="C1408" s="35" t="s">
        <v>146</v>
      </c>
      <c r="D1408" s="46">
        <f>SUM(Cargas!$F$9277:$F$9283)</f>
        <v>24.40601337</v>
      </c>
      <c r="E1408" s="47">
        <f>Geracao!F2652+Geracao!F2653</f>
        <v>31.87509955</v>
      </c>
      <c r="F1408" s="46">
        <f t="shared" si="1"/>
        <v>-7.469086172</v>
      </c>
      <c r="G1408" s="48">
        <f>Tarifa!$B$16</f>
        <v>0.6813</v>
      </c>
      <c r="H1408" s="49">
        <f t="shared" si="2"/>
        <v>0</v>
      </c>
      <c r="I1408" s="50" t="str">
        <f>Tarifa!$C$16</f>
        <v>Fora Ponta</v>
      </c>
      <c r="J1408" s="18">
        <f>IF(I1408="Ponta",Cadastro_Cargas!$F$17,0)</f>
        <v>0</v>
      </c>
      <c r="K1408" s="18">
        <f t="shared" si="3"/>
        <v>0</v>
      </c>
    </row>
    <row r="1409" ht="15.0" customHeight="1">
      <c r="A1409" s="35" t="s">
        <v>129</v>
      </c>
      <c r="B1409" s="45">
        <v>45685.625</v>
      </c>
      <c r="C1409" s="35" t="s">
        <v>147</v>
      </c>
      <c r="D1409" s="46">
        <f>SUM(Cargas!$F$9291:$F$9297)</f>
        <v>23.43088113</v>
      </c>
      <c r="E1409" s="47">
        <f>Geracao!F2656+Geracao!F2657</f>
        <v>29.21527227</v>
      </c>
      <c r="F1409" s="46">
        <f t="shared" si="1"/>
        <v>-5.784391143</v>
      </c>
      <c r="G1409" s="48">
        <f>Tarifa!$B$17</f>
        <v>0.6813</v>
      </c>
      <c r="H1409" s="49">
        <f t="shared" si="2"/>
        <v>0</v>
      </c>
      <c r="I1409" s="50" t="str">
        <f>Tarifa!$C$17</f>
        <v>Fora Ponta</v>
      </c>
      <c r="J1409" s="18">
        <f>IF(I1409="Ponta",Cadastro_Cargas!$F$17,0)</f>
        <v>0</v>
      </c>
      <c r="K1409" s="18">
        <f t="shared" si="3"/>
        <v>0</v>
      </c>
    </row>
    <row r="1410" ht="15.0" customHeight="1">
      <c r="A1410" s="35" t="s">
        <v>129</v>
      </c>
      <c r="B1410" s="45">
        <v>45685.6666666667</v>
      </c>
      <c r="C1410" s="35" t="s">
        <v>148</v>
      </c>
      <c r="D1410" s="46">
        <f>SUM(Cargas!$F$9305:$F$9311)</f>
        <v>6.458393373</v>
      </c>
      <c r="E1410" s="47">
        <f>Geracao!F2660+Geracao!F2661</f>
        <v>21.82185409</v>
      </c>
      <c r="F1410" s="46">
        <f t="shared" si="1"/>
        <v>-15.36346072</v>
      </c>
      <c r="G1410" s="48">
        <f>Tarifa!$B$18</f>
        <v>0.6813</v>
      </c>
      <c r="H1410" s="49">
        <f t="shared" si="2"/>
        <v>0</v>
      </c>
      <c r="I1410" s="50" t="str">
        <f>Tarifa!$C$18</f>
        <v>Fora Ponta</v>
      </c>
      <c r="J1410" s="18">
        <f>IF(I1410="Ponta",Cadastro_Cargas!$F$17,0)</f>
        <v>0</v>
      </c>
      <c r="K1410" s="18">
        <f t="shared" si="3"/>
        <v>0</v>
      </c>
    </row>
    <row r="1411" ht="15.0" customHeight="1">
      <c r="A1411" s="35" t="s">
        <v>129</v>
      </c>
      <c r="B1411" s="45">
        <v>45685.7083333333</v>
      </c>
      <c r="C1411" s="35" t="s">
        <v>149</v>
      </c>
      <c r="D1411" s="46">
        <f>SUM(Cargas!$F$9319:$F$9325)</f>
        <v>4.266613373</v>
      </c>
      <c r="E1411" s="47">
        <f>Geracao!F2664+Geracao!F2665</f>
        <v>8.453592273</v>
      </c>
      <c r="F1411" s="46">
        <f t="shared" si="1"/>
        <v>-4.1869789</v>
      </c>
      <c r="G1411" s="48">
        <f>Tarifa!$B$19</f>
        <v>0.6813</v>
      </c>
      <c r="H1411" s="49">
        <f t="shared" si="2"/>
        <v>0</v>
      </c>
      <c r="I1411" s="50" t="str">
        <f>Tarifa!$C$19</f>
        <v>Fora Ponta</v>
      </c>
      <c r="J1411" s="18">
        <f>IF(I1411="Ponta",Cadastro_Cargas!$F$17,0)</f>
        <v>0</v>
      </c>
      <c r="K1411" s="18">
        <f t="shared" si="3"/>
        <v>0</v>
      </c>
    </row>
    <row r="1412" ht="15.0" customHeight="1">
      <c r="A1412" s="51" t="s">
        <v>129</v>
      </c>
      <c r="B1412" s="52">
        <v>45685.75</v>
      </c>
      <c r="C1412" s="51" t="s">
        <v>150</v>
      </c>
      <c r="D1412" s="53">
        <f>SUM(Cargas!$F$9333:$F$9339)</f>
        <v>4.252670877</v>
      </c>
      <c r="E1412" s="54">
        <f>Geracao!F2668+Geracao!F2669</f>
        <v>6.134884091</v>
      </c>
      <c r="F1412" s="53">
        <f t="shared" si="1"/>
        <v>-1.882213214</v>
      </c>
      <c r="G1412" s="55">
        <f>Tarifa!$B$20</f>
        <v>1.1039</v>
      </c>
      <c r="H1412" s="56">
        <f t="shared" si="2"/>
        <v>0</v>
      </c>
      <c r="I1412" s="57" t="str">
        <f>Tarifa!$C$20</f>
        <v>Ponta</v>
      </c>
      <c r="J1412" s="58">
        <f>IF(I1412="Ponta",Cadastro_Cargas!$F$17,0)</f>
        <v>3.5</v>
      </c>
      <c r="K1412" s="18">
        <f t="shared" si="3"/>
        <v>0</v>
      </c>
    </row>
    <row r="1413" ht="15.0" customHeight="1">
      <c r="A1413" s="51" t="s">
        <v>129</v>
      </c>
      <c r="B1413" s="52">
        <v>45685.7916666667</v>
      </c>
      <c r="C1413" s="51" t="s">
        <v>152</v>
      </c>
      <c r="D1413" s="53">
        <f>SUM(Cargas!$F$9347:$F$9353)</f>
        <v>4.526513373</v>
      </c>
      <c r="E1413" s="54">
        <f>Geracao!F2672+Geracao!F2673</f>
        <v>2.52909</v>
      </c>
      <c r="F1413" s="53">
        <f t="shared" si="1"/>
        <v>1.997423373</v>
      </c>
      <c r="G1413" s="55">
        <f>Tarifa!$B$21</f>
        <v>1.1039</v>
      </c>
      <c r="H1413" s="56">
        <f t="shared" si="2"/>
        <v>0</v>
      </c>
      <c r="I1413" s="57" t="str">
        <f>Tarifa!$C$21</f>
        <v>Ponta</v>
      </c>
      <c r="J1413" s="58">
        <f>IF(I1413="Ponta",Cadastro_Cargas!$F$17,0)</f>
        <v>3.5</v>
      </c>
      <c r="K1413" s="18">
        <f t="shared" si="3"/>
        <v>0</v>
      </c>
    </row>
    <row r="1414" ht="15.0" customHeight="1">
      <c r="A1414" s="51" t="s">
        <v>129</v>
      </c>
      <c r="B1414" s="52">
        <v>45685.8333333333</v>
      </c>
      <c r="C1414" s="51" t="s">
        <v>153</v>
      </c>
      <c r="D1414" s="53">
        <f>SUM(Cargas!$F$9361:$F$9367)</f>
        <v>29.72736829</v>
      </c>
      <c r="E1414" s="54">
        <f>Geracao!F2676+Geracao!F2677</f>
        <v>2.107575</v>
      </c>
      <c r="F1414" s="53">
        <f t="shared" si="1"/>
        <v>27.61979329</v>
      </c>
      <c r="G1414" s="55">
        <f>Tarifa!$B$22</f>
        <v>1.1039</v>
      </c>
      <c r="H1414" s="56">
        <f t="shared" si="2"/>
        <v>26.62583981</v>
      </c>
      <c r="I1414" s="57" t="str">
        <f>Tarifa!$C$22</f>
        <v>Ponta</v>
      </c>
      <c r="J1414" s="58">
        <f>IF(I1414="Ponta",Cadastro_Cargas!$F$17,0)</f>
        <v>3.5</v>
      </c>
      <c r="K1414" s="18">
        <f t="shared" si="3"/>
        <v>24.11979329</v>
      </c>
    </row>
    <row r="1415" ht="15.0" customHeight="1">
      <c r="A1415" s="35" t="s">
        <v>129</v>
      </c>
      <c r="B1415" s="45">
        <v>45685.875</v>
      </c>
      <c r="C1415" s="35" t="s">
        <v>154</v>
      </c>
      <c r="D1415" s="46">
        <f>SUM(Cargas!$F$9375:$F$9381)</f>
        <v>30.01233337</v>
      </c>
      <c r="E1415" s="47">
        <f>Geracao!F2680+Geracao!F2681</f>
        <v>2.51256</v>
      </c>
      <c r="F1415" s="46">
        <f t="shared" si="1"/>
        <v>27.49977337</v>
      </c>
      <c r="G1415" s="48">
        <f>Tarifa!$B$23</f>
        <v>0.6813</v>
      </c>
      <c r="H1415" s="49">
        <f t="shared" si="2"/>
        <v>18.7355956</v>
      </c>
      <c r="I1415" s="50" t="str">
        <f>Tarifa!$C$23</f>
        <v>Fora Ponta</v>
      </c>
      <c r="J1415" s="18">
        <f>IF(I1415="Ponta",Cadastro_Cargas!$F$17,0)</f>
        <v>0</v>
      </c>
      <c r="K1415" s="18">
        <f t="shared" si="3"/>
        <v>27.49977337</v>
      </c>
    </row>
    <row r="1416" ht="15.0" customHeight="1">
      <c r="A1416" s="35" t="s">
        <v>129</v>
      </c>
      <c r="B1416" s="45">
        <v>45685.9166666667</v>
      </c>
      <c r="C1416" s="35" t="s">
        <v>155</v>
      </c>
      <c r="D1416" s="46">
        <f>SUM(Cargas!$F$9389:$F$9395)</f>
        <v>11.50179337</v>
      </c>
      <c r="E1416" s="47">
        <f>Geracao!F2684+Geracao!F2685</f>
        <v>2.4795</v>
      </c>
      <c r="F1416" s="46">
        <f t="shared" si="1"/>
        <v>9.022293373</v>
      </c>
      <c r="G1416" s="48">
        <f>Tarifa!$B$24</f>
        <v>0.6813</v>
      </c>
      <c r="H1416" s="49">
        <f t="shared" si="2"/>
        <v>6.146888475</v>
      </c>
      <c r="I1416" s="50" t="str">
        <f>Tarifa!$C$24</f>
        <v>Fora Ponta</v>
      </c>
      <c r="J1416" s="18">
        <f>IF(I1416="Ponta",Cadastro_Cargas!$F$17,0)</f>
        <v>0</v>
      </c>
      <c r="K1416" s="18">
        <f t="shared" si="3"/>
        <v>9.022293373</v>
      </c>
    </row>
    <row r="1417" ht="15.0" customHeight="1">
      <c r="A1417" s="35" t="s">
        <v>129</v>
      </c>
      <c r="B1417" s="45">
        <v>45685.9583333333</v>
      </c>
      <c r="C1417" s="35" t="s">
        <v>156</v>
      </c>
      <c r="D1417" s="46">
        <f>SUM(Cargas!$F$9403:$F$9409)</f>
        <v>12.41451337</v>
      </c>
      <c r="E1417" s="47">
        <f>Geracao!F2688+Geracao!F2689</f>
        <v>2.92581</v>
      </c>
      <c r="F1417" s="46">
        <f t="shared" si="1"/>
        <v>9.488703373</v>
      </c>
      <c r="G1417" s="48">
        <f>Tarifa!$B$25</f>
        <v>0.6813</v>
      </c>
      <c r="H1417" s="49">
        <f t="shared" si="2"/>
        <v>6.464653608</v>
      </c>
      <c r="I1417" s="50" t="str">
        <f>Tarifa!$C$25</f>
        <v>Fora Ponta</v>
      </c>
      <c r="J1417" s="18">
        <f>IF(I1417="Ponta",Cadastro_Cargas!$F$17,0)</f>
        <v>0</v>
      </c>
      <c r="K1417" s="18">
        <f t="shared" si="3"/>
        <v>9.488703373</v>
      </c>
    </row>
    <row r="1418" ht="15.0" customHeight="1">
      <c r="A1418" s="35" t="s">
        <v>129</v>
      </c>
      <c r="B1418" s="45">
        <v>45686.0</v>
      </c>
      <c r="C1418" s="35" t="s">
        <v>131</v>
      </c>
      <c r="D1418" s="46">
        <f>SUM(Cargas!$F$9417:$F$9423)</f>
        <v>29.93305337</v>
      </c>
      <c r="E1418" s="47">
        <f>Geracao!F2692+Geracao!F2693</f>
        <v>5.463165</v>
      </c>
      <c r="F1418" s="46">
        <f t="shared" si="1"/>
        <v>24.46988837</v>
      </c>
      <c r="G1418" s="48">
        <f>Tarifa!$B$2</f>
        <v>0.6813</v>
      </c>
      <c r="H1418" s="49">
        <f t="shared" si="2"/>
        <v>16.67133495</v>
      </c>
      <c r="I1418" s="50" t="str">
        <f>Tarifa!$C$2</f>
        <v>Fora Ponta</v>
      </c>
      <c r="J1418" s="18">
        <f>IF(I1418="Ponta",Cadastro_Cargas!$F$17,0)</f>
        <v>0</v>
      </c>
      <c r="K1418" s="18">
        <f t="shared" si="3"/>
        <v>24.46988837</v>
      </c>
    </row>
    <row r="1419" ht="15.0" customHeight="1">
      <c r="A1419" s="35" t="s">
        <v>129</v>
      </c>
      <c r="B1419" s="45">
        <v>45686.0416666667</v>
      </c>
      <c r="C1419" s="35" t="s">
        <v>133</v>
      </c>
      <c r="D1419" s="46">
        <f>SUM(Cargas!$F$9431:$F$9437)</f>
        <v>28.20363337</v>
      </c>
      <c r="E1419" s="47">
        <f>Geracao!F2696+Geracao!F2697</f>
        <v>2.69439</v>
      </c>
      <c r="F1419" s="46">
        <f t="shared" si="1"/>
        <v>25.50924337</v>
      </c>
      <c r="G1419" s="48">
        <f>Tarifa!$B$3</f>
        <v>0.6813</v>
      </c>
      <c r="H1419" s="49">
        <f t="shared" si="2"/>
        <v>17.37944751</v>
      </c>
      <c r="I1419" s="50" t="str">
        <f>Tarifa!$C$3</f>
        <v>Fora Ponta</v>
      </c>
      <c r="J1419" s="18">
        <f>IF(I1419="Ponta",Cadastro_Cargas!$F$17,0)</f>
        <v>0</v>
      </c>
      <c r="K1419" s="18">
        <f t="shared" si="3"/>
        <v>25.50924337</v>
      </c>
    </row>
    <row r="1420" ht="15.0" customHeight="1">
      <c r="A1420" s="35" t="s">
        <v>129</v>
      </c>
      <c r="B1420" s="45">
        <v>45686.0833333333</v>
      </c>
      <c r="C1420" s="35" t="s">
        <v>134</v>
      </c>
      <c r="D1420" s="46">
        <f>SUM(Cargas!$F$9445:$F$9451)</f>
        <v>12.43369337</v>
      </c>
      <c r="E1420" s="47">
        <f>Geracao!F2700+Geracao!F2701</f>
        <v>2.69439</v>
      </c>
      <c r="F1420" s="46">
        <f t="shared" si="1"/>
        <v>9.739303373</v>
      </c>
      <c r="G1420" s="48">
        <f>Tarifa!$B$4</f>
        <v>0.6813</v>
      </c>
      <c r="H1420" s="49">
        <f t="shared" si="2"/>
        <v>6.635387388</v>
      </c>
      <c r="I1420" s="50" t="str">
        <f>Tarifa!$C$4</f>
        <v>Fora Ponta</v>
      </c>
      <c r="J1420" s="18">
        <f>IF(I1420="Ponta",Cadastro_Cargas!$F$17,0)</f>
        <v>0</v>
      </c>
      <c r="K1420" s="18">
        <f t="shared" si="3"/>
        <v>9.739303373</v>
      </c>
    </row>
    <row r="1421" ht="15.0" customHeight="1">
      <c r="A1421" s="35" t="s">
        <v>129</v>
      </c>
      <c r="B1421" s="45">
        <v>45686.125</v>
      </c>
      <c r="C1421" s="35" t="s">
        <v>135</v>
      </c>
      <c r="D1421" s="46">
        <f>SUM(Cargas!$F$9459:$F$9465)</f>
        <v>11.33296577</v>
      </c>
      <c r="E1421" s="47">
        <f>Geracao!F2704+Geracao!F2705</f>
        <v>2.4795</v>
      </c>
      <c r="F1421" s="46">
        <f t="shared" si="1"/>
        <v>8.853465765</v>
      </c>
      <c r="G1421" s="48">
        <f>Tarifa!$B$5</f>
        <v>0.6813</v>
      </c>
      <c r="H1421" s="49">
        <f t="shared" si="2"/>
        <v>6.031866226</v>
      </c>
      <c r="I1421" s="50" t="str">
        <f>Tarifa!$C$5</f>
        <v>Fora Ponta</v>
      </c>
      <c r="J1421" s="18">
        <f>IF(I1421="Ponta",Cadastro_Cargas!$F$17,0)</f>
        <v>0</v>
      </c>
      <c r="K1421" s="18">
        <f t="shared" si="3"/>
        <v>8.853465765</v>
      </c>
    </row>
    <row r="1422" ht="15.0" customHeight="1">
      <c r="A1422" s="35" t="s">
        <v>129</v>
      </c>
      <c r="B1422" s="45">
        <v>45686.1666666667</v>
      </c>
      <c r="C1422" s="35" t="s">
        <v>136</v>
      </c>
      <c r="D1422" s="46">
        <f>SUM(Cargas!$F$9473:$F$9479)</f>
        <v>12.25181337</v>
      </c>
      <c r="E1422" s="47">
        <f>Geracao!F2708+Geracao!F2709</f>
        <v>3.595275</v>
      </c>
      <c r="F1422" s="46">
        <f t="shared" si="1"/>
        <v>8.656538373</v>
      </c>
      <c r="G1422" s="48">
        <f>Tarifa!$B$6</f>
        <v>0.6813</v>
      </c>
      <c r="H1422" s="49">
        <f t="shared" si="2"/>
        <v>5.897699594</v>
      </c>
      <c r="I1422" s="50" t="str">
        <f>Tarifa!$C$6</f>
        <v>Fora Ponta</v>
      </c>
      <c r="J1422" s="18">
        <f>IF(I1422="Ponta",Cadastro_Cargas!$F$17,0)</f>
        <v>0</v>
      </c>
      <c r="K1422" s="18">
        <f t="shared" si="3"/>
        <v>8.656538373</v>
      </c>
    </row>
    <row r="1423" ht="15.0" customHeight="1">
      <c r="A1423" s="35" t="s">
        <v>129</v>
      </c>
      <c r="B1423" s="45">
        <v>45686.2083333333</v>
      </c>
      <c r="C1423" s="35" t="s">
        <v>137</v>
      </c>
      <c r="D1423" s="46">
        <f>SUM(Cargas!$F$9487:$F$9493)</f>
        <v>4.345100059</v>
      </c>
      <c r="E1423" s="47">
        <f>Geracao!F2712+Geracao!F2713</f>
        <v>3.512625</v>
      </c>
      <c r="F1423" s="46">
        <f t="shared" si="1"/>
        <v>0.8324750594</v>
      </c>
      <c r="G1423" s="48">
        <f>Tarifa!$B$7</f>
        <v>0.6813</v>
      </c>
      <c r="H1423" s="49">
        <f t="shared" si="2"/>
        <v>0.567165258</v>
      </c>
      <c r="I1423" s="50" t="str">
        <f>Tarifa!$C$7</f>
        <v>Fora Ponta</v>
      </c>
      <c r="J1423" s="18">
        <f>IF(I1423="Ponta",Cadastro_Cargas!$F$17,0)</f>
        <v>0</v>
      </c>
      <c r="K1423" s="18">
        <f t="shared" si="3"/>
        <v>0.8324750594</v>
      </c>
    </row>
    <row r="1424" ht="15.0" customHeight="1">
      <c r="A1424" s="35" t="s">
        <v>129</v>
      </c>
      <c r="B1424" s="45">
        <v>45686.25</v>
      </c>
      <c r="C1424" s="35" t="s">
        <v>138</v>
      </c>
      <c r="D1424" s="46">
        <f>SUM(Cargas!$F$9501:$F$9507)</f>
        <v>4.297313373</v>
      </c>
      <c r="E1424" s="47">
        <f>Geracao!F2716+Geracao!F2717</f>
        <v>9.310898182</v>
      </c>
      <c r="F1424" s="46">
        <f t="shared" si="1"/>
        <v>-5.013584809</v>
      </c>
      <c r="G1424" s="48">
        <f>Tarifa!$B$8</f>
        <v>0.6813</v>
      </c>
      <c r="H1424" s="49">
        <f t="shared" si="2"/>
        <v>0</v>
      </c>
      <c r="I1424" s="50" t="str">
        <f>Tarifa!$C$8</f>
        <v>Fora Ponta</v>
      </c>
      <c r="J1424" s="18">
        <f>IF(I1424="Ponta",Cadastro_Cargas!$F$17,0)</f>
        <v>0</v>
      </c>
      <c r="K1424" s="18">
        <f t="shared" si="3"/>
        <v>0</v>
      </c>
    </row>
    <row r="1425" ht="15.0" customHeight="1">
      <c r="A1425" s="35" t="s">
        <v>129</v>
      </c>
      <c r="B1425" s="45">
        <v>45686.2916666667</v>
      </c>
      <c r="C1425" s="35" t="s">
        <v>139</v>
      </c>
      <c r="D1425" s="46">
        <f>SUM(Cargas!$F$9515:$F$9521)</f>
        <v>18.84494725</v>
      </c>
      <c r="E1425" s="47">
        <f>Geracao!F2720+Geracao!F2721</f>
        <v>16.08519273</v>
      </c>
      <c r="F1425" s="46">
        <f t="shared" si="1"/>
        <v>2.759754524</v>
      </c>
      <c r="G1425" s="48">
        <f>Tarifa!$B$9</f>
        <v>0.6813</v>
      </c>
      <c r="H1425" s="49">
        <f t="shared" si="2"/>
        <v>1.880220757</v>
      </c>
      <c r="I1425" s="50" t="str">
        <f>Tarifa!$C$9</f>
        <v>Fora Ponta</v>
      </c>
      <c r="J1425" s="18">
        <f>IF(I1425="Ponta",Cadastro_Cargas!$F$17,0)</f>
        <v>0</v>
      </c>
      <c r="K1425" s="18">
        <f t="shared" si="3"/>
        <v>2.759754524</v>
      </c>
    </row>
    <row r="1426" ht="15.0" customHeight="1">
      <c r="A1426" s="35" t="s">
        <v>129</v>
      </c>
      <c r="B1426" s="45">
        <v>45686.3333333333</v>
      </c>
      <c r="C1426" s="35" t="s">
        <v>140</v>
      </c>
      <c r="D1426" s="46">
        <f>SUM(Cargas!$F$9529:$F$9535)</f>
        <v>22.11377734</v>
      </c>
      <c r="E1426" s="47">
        <f>Geracao!F2724+Geracao!F2725</f>
        <v>10.29067636</v>
      </c>
      <c r="F1426" s="46">
        <f t="shared" si="1"/>
        <v>11.82310098</v>
      </c>
      <c r="G1426" s="48">
        <f>Tarifa!$B$10</f>
        <v>0.6813</v>
      </c>
      <c r="H1426" s="49">
        <f t="shared" si="2"/>
        <v>8.055078695</v>
      </c>
      <c r="I1426" s="50" t="str">
        <f>Tarifa!$C$10</f>
        <v>Fora Ponta</v>
      </c>
      <c r="J1426" s="18">
        <f>IF(I1426="Ponta",Cadastro_Cargas!$F$17,0)</f>
        <v>0</v>
      </c>
      <c r="K1426" s="18">
        <f t="shared" si="3"/>
        <v>11.82310098</v>
      </c>
    </row>
    <row r="1427" ht="15.0" customHeight="1">
      <c r="A1427" s="35" t="s">
        <v>129</v>
      </c>
      <c r="B1427" s="45">
        <v>45686.375</v>
      </c>
      <c r="C1427" s="35" t="s">
        <v>141</v>
      </c>
      <c r="D1427" s="46">
        <f>SUM(Cargas!$F$9543:$F$9549)</f>
        <v>6.296792704</v>
      </c>
      <c r="E1427" s="47">
        <f>Geracao!F2728+Geracao!F2729</f>
        <v>27.67347409</v>
      </c>
      <c r="F1427" s="46">
        <f t="shared" si="1"/>
        <v>-21.37668139</v>
      </c>
      <c r="G1427" s="48">
        <f>Tarifa!$B$11</f>
        <v>0.6813</v>
      </c>
      <c r="H1427" s="49">
        <f t="shared" si="2"/>
        <v>0</v>
      </c>
      <c r="I1427" s="50" t="str">
        <f>Tarifa!$C$11</f>
        <v>Fora Ponta</v>
      </c>
      <c r="J1427" s="18">
        <f>IF(I1427="Ponta",Cadastro_Cargas!$F$17,0)</f>
        <v>0</v>
      </c>
      <c r="K1427" s="18">
        <f t="shared" si="3"/>
        <v>0</v>
      </c>
    </row>
    <row r="1428" ht="15.0" customHeight="1">
      <c r="A1428" s="35" t="s">
        <v>129</v>
      </c>
      <c r="B1428" s="45">
        <v>45686.4166666667</v>
      </c>
      <c r="C1428" s="35" t="s">
        <v>142</v>
      </c>
      <c r="D1428" s="46">
        <f>SUM(Cargas!$F$9557:$F$9563)</f>
        <v>6.686013373</v>
      </c>
      <c r="E1428" s="47">
        <f>Geracao!F2732+Geracao!F2733</f>
        <v>30.94265727</v>
      </c>
      <c r="F1428" s="46">
        <f t="shared" si="1"/>
        <v>-24.2566439</v>
      </c>
      <c r="G1428" s="48">
        <f>Tarifa!$B$12</f>
        <v>0.6813</v>
      </c>
      <c r="H1428" s="49">
        <f t="shared" si="2"/>
        <v>0</v>
      </c>
      <c r="I1428" s="50" t="str">
        <f>Tarifa!$C$12</f>
        <v>Fora Ponta</v>
      </c>
      <c r="J1428" s="18">
        <f>IF(I1428="Ponta",Cadastro_Cargas!$F$17,0)</f>
        <v>0</v>
      </c>
      <c r="K1428" s="18">
        <f t="shared" si="3"/>
        <v>0</v>
      </c>
    </row>
    <row r="1429" ht="15.0" customHeight="1">
      <c r="A1429" s="35" t="s">
        <v>129</v>
      </c>
      <c r="B1429" s="45">
        <v>45686.4583333333</v>
      </c>
      <c r="C1429" s="35" t="s">
        <v>143</v>
      </c>
      <c r="D1429" s="46">
        <f>SUM(Cargas!$F$9571:$F$9577)</f>
        <v>6.369259406</v>
      </c>
      <c r="E1429" s="47">
        <f>Geracao!F2736+Geracao!F2737</f>
        <v>34.80166091</v>
      </c>
      <c r="F1429" s="46">
        <f t="shared" si="1"/>
        <v>-28.4324015</v>
      </c>
      <c r="G1429" s="48">
        <f>Tarifa!$B$13</f>
        <v>0.6813</v>
      </c>
      <c r="H1429" s="49">
        <f t="shared" si="2"/>
        <v>0</v>
      </c>
      <c r="I1429" s="50" t="str">
        <f>Tarifa!$C$13</f>
        <v>Fora Ponta</v>
      </c>
      <c r="J1429" s="18">
        <f>IF(I1429="Ponta",Cadastro_Cargas!$F$17,0)</f>
        <v>0</v>
      </c>
      <c r="K1429" s="18">
        <f t="shared" si="3"/>
        <v>0</v>
      </c>
    </row>
    <row r="1430" ht="15.0" customHeight="1">
      <c r="A1430" s="35" t="s">
        <v>129</v>
      </c>
      <c r="B1430" s="45">
        <v>45686.5</v>
      </c>
      <c r="C1430" s="35" t="s">
        <v>144</v>
      </c>
      <c r="D1430" s="46">
        <f>SUM(Cargas!$F$9585:$F$9591)</f>
        <v>6.55642942</v>
      </c>
      <c r="E1430" s="47">
        <f>Geracao!F2740+Geracao!F2741</f>
        <v>34.07283818</v>
      </c>
      <c r="F1430" s="46">
        <f t="shared" si="1"/>
        <v>-27.51640876</v>
      </c>
      <c r="G1430" s="48">
        <f>Tarifa!$B$14</f>
        <v>0.6813</v>
      </c>
      <c r="H1430" s="49">
        <f t="shared" si="2"/>
        <v>0</v>
      </c>
      <c r="I1430" s="50" t="str">
        <f>Tarifa!$C$14</f>
        <v>Fora Ponta</v>
      </c>
      <c r="J1430" s="18">
        <f>IF(I1430="Ponta",Cadastro_Cargas!$F$17,0)</f>
        <v>0</v>
      </c>
      <c r="K1430" s="18">
        <f t="shared" si="3"/>
        <v>0</v>
      </c>
    </row>
    <row r="1431" ht="15.0" customHeight="1">
      <c r="A1431" s="35" t="s">
        <v>129</v>
      </c>
      <c r="B1431" s="45">
        <v>45686.5416666667</v>
      </c>
      <c r="C1431" s="35" t="s">
        <v>145</v>
      </c>
      <c r="D1431" s="46">
        <f>SUM(Cargas!$F$9599:$F$9605)</f>
        <v>6.806013373</v>
      </c>
      <c r="E1431" s="47">
        <f>Geracao!F2744+Geracao!F2745</f>
        <v>35.84605636</v>
      </c>
      <c r="F1431" s="46">
        <f t="shared" si="1"/>
        <v>-29.04004299</v>
      </c>
      <c r="G1431" s="48">
        <f>Tarifa!$B$15</f>
        <v>0.6813</v>
      </c>
      <c r="H1431" s="49">
        <f t="shared" si="2"/>
        <v>0</v>
      </c>
      <c r="I1431" s="50" t="str">
        <f>Tarifa!$C$15</f>
        <v>Fora Ponta</v>
      </c>
      <c r="J1431" s="18">
        <f>IF(I1431="Ponta",Cadastro_Cargas!$F$17,0)</f>
        <v>0</v>
      </c>
      <c r="K1431" s="18">
        <f t="shared" si="3"/>
        <v>0</v>
      </c>
    </row>
    <row r="1432" ht="15.0" customHeight="1">
      <c r="A1432" s="35" t="s">
        <v>129</v>
      </c>
      <c r="B1432" s="45">
        <v>45686.5833333333</v>
      </c>
      <c r="C1432" s="35" t="s">
        <v>146</v>
      </c>
      <c r="D1432" s="46">
        <f>SUM(Cargas!$F$9613:$F$9619)</f>
        <v>23.66476337</v>
      </c>
      <c r="E1432" s="47">
        <f>Geracao!F2748+Geracao!F2749</f>
        <v>31.78117909</v>
      </c>
      <c r="F1432" s="46">
        <f t="shared" si="1"/>
        <v>-8.116415718</v>
      </c>
      <c r="G1432" s="48">
        <f>Tarifa!$B$16</f>
        <v>0.6813</v>
      </c>
      <c r="H1432" s="49">
        <f t="shared" si="2"/>
        <v>0</v>
      </c>
      <c r="I1432" s="50" t="str">
        <f>Tarifa!$C$16</f>
        <v>Fora Ponta</v>
      </c>
      <c r="J1432" s="18">
        <f>IF(I1432="Ponta",Cadastro_Cargas!$F$17,0)</f>
        <v>0</v>
      </c>
      <c r="K1432" s="18">
        <f t="shared" si="3"/>
        <v>0</v>
      </c>
    </row>
    <row r="1433" ht="15.0" customHeight="1">
      <c r="A1433" s="35" t="s">
        <v>129</v>
      </c>
      <c r="B1433" s="45">
        <v>45686.625</v>
      </c>
      <c r="C1433" s="35" t="s">
        <v>147</v>
      </c>
      <c r="D1433" s="46">
        <f>SUM(Cargas!$F$9627:$F$9633)</f>
        <v>21.71343091</v>
      </c>
      <c r="E1433" s="47">
        <f>Geracao!F2752+Geracao!F2753</f>
        <v>28.43084864</v>
      </c>
      <c r="F1433" s="46">
        <f t="shared" si="1"/>
        <v>-6.71741773</v>
      </c>
      <c r="G1433" s="48">
        <f>Tarifa!$B$17</f>
        <v>0.6813</v>
      </c>
      <c r="H1433" s="49">
        <f t="shared" si="2"/>
        <v>0</v>
      </c>
      <c r="I1433" s="50" t="str">
        <f>Tarifa!$C$17</f>
        <v>Fora Ponta</v>
      </c>
      <c r="J1433" s="18">
        <f>IF(I1433="Ponta",Cadastro_Cargas!$F$17,0)</f>
        <v>0</v>
      </c>
      <c r="K1433" s="18">
        <f t="shared" si="3"/>
        <v>0</v>
      </c>
    </row>
    <row r="1434" ht="15.0" customHeight="1">
      <c r="A1434" s="35" t="s">
        <v>129</v>
      </c>
      <c r="B1434" s="45">
        <v>45686.6666666667</v>
      </c>
      <c r="C1434" s="35" t="s">
        <v>148</v>
      </c>
      <c r="D1434" s="46">
        <f>SUM(Cargas!$F$9641:$F$9647)</f>
        <v>6.576413373</v>
      </c>
      <c r="E1434" s="47">
        <f>Geracao!F2756+Geracao!F2757</f>
        <v>15.86429182</v>
      </c>
      <c r="F1434" s="46">
        <f t="shared" si="1"/>
        <v>-9.287878445</v>
      </c>
      <c r="G1434" s="48">
        <f>Tarifa!$B$18</f>
        <v>0.6813</v>
      </c>
      <c r="H1434" s="49">
        <f t="shared" si="2"/>
        <v>0</v>
      </c>
      <c r="I1434" s="50" t="str">
        <f>Tarifa!$C$18</f>
        <v>Fora Ponta</v>
      </c>
      <c r="J1434" s="18">
        <f>IF(I1434="Ponta",Cadastro_Cargas!$F$17,0)</f>
        <v>0</v>
      </c>
      <c r="K1434" s="18">
        <f t="shared" si="3"/>
        <v>0</v>
      </c>
    </row>
    <row r="1435" ht="15.0" customHeight="1">
      <c r="A1435" s="35" t="s">
        <v>129</v>
      </c>
      <c r="B1435" s="45">
        <v>45686.7083333333</v>
      </c>
      <c r="C1435" s="35" t="s">
        <v>149</v>
      </c>
      <c r="D1435" s="46">
        <f>SUM(Cargas!$F$9655:$F$9661)</f>
        <v>4.198513373</v>
      </c>
      <c r="E1435" s="47">
        <f>Geracao!F2760+Geracao!F2761</f>
        <v>16.77419318</v>
      </c>
      <c r="F1435" s="46">
        <f t="shared" si="1"/>
        <v>-12.57567981</v>
      </c>
      <c r="G1435" s="48">
        <f>Tarifa!$B$19</f>
        <v>0.6813</v>
      </c>
      <c r="H1435" s="49">
        <f t="shared" si="2"/>
        <v>0</v>
      </c>
      <c r="I1435" s="50" t="str">
        <f>Tarifa!$C$19</f>
        <v>Fora Ponta</v>
      </c>
      <c r="J1435" s="18">
        <f>IF(I1435="Ponta",Cadastro_Cargas!$F$17,0)</f>
        <v>0</v>
      </c>
      <c r="K1435" s="18">
        <f t="shared" si="3"/>
        <v>0</v>
      </c>
    </row>
    <row r="1436" ht="15.0" customHeight="1">
      <c r="A1436" s="51" t="s">
        <v>129</v>
      </c>
      <c r="B1436" s="52">
        <v>45686.75</v>
      </c>
      <c r="C1436" s="51" t="s">
        <v>150</v>
      </c>
      <c r="D1436" s="53">
        <f>SUM(Cargas!$F$9669:$F$9675)</f>
        <v>4.450959138</v>
      </c>
      <c r="E1436" s="54">
        <f>Geracao!F2764+Geracao!F2765</f>
        <v>1.76871</v>
      </c>
      <c r="F1436" s="53">
        <f t="shared" si="1"/>
        <v>2.682249138</v>
      </c>
      <c r="G1436" s="55">
        <f>Tarifa!$B$20</f>
        <v>1.1039</v>
      </c>
      <c r="H1436" s="56">
        <f t="shared" si="2"/>
        <v>0</v>
      </c>
      <c r="I1436" s="57" t="str">
        <f>Tarifa!$C$20</f>
        <v>Ponta</v>
      </c>
      <c r="J1436" s="58">
        <f>IF(I1436="Ponta",Cadastro_Cargas!$F$17,0)</f>
        <v>3.5</v>
      </c>
      <c r="K1436" s="18">
        <f t="shared" si="3"/>
        <v>0</v>
      </c>
    </row>
    <row r="1437" ht="15.0" customHeight="1">
      <c r="A1437" s="51" t="s">
        <v>129</v>
      </c>
      <c r="B1437" s="52">
        <v>45686.7916666667</v>
      </c>
      <c r="C1437" s="51" t="s">
        <v>152</v>
      </c>
      <c r="D1437" s="53">
        <f>SUM(Cargas!$F$9683:$F$9689)</f>
        <v>4.400938336</v>
      </c>
      <c r="E1437" s="54">
        <f>Geracao!F2768+Geracao!F2769</f>
        <v>3.347325</v>
      </c>
      <c r="F1437" s="53">
        <f t="shared" si="1"/>
        <v>1.053613336</v>
      </c>
      <c r="G1437" s="55">
        <f>Tarifa!$B$21</f>
        <v>1.1039</v>
      </c>
      <c r="H1437" s="56">
        <f t="shared" si="2"/>
        <v>0</v>
      </c>
      <c r="I1437" s="57" t="str">
        <f>Tarifa!$C$21</f>
        <v>Ponta</v>
      </c>
      <c r="J1437" s="58">
        <f>IF(I1437="Ponta",Cadastro_Cargas!$F$17,0)</f>
        <v>3.5</v>
      </c>
      <c r="K1437" s="18">
        <f t="shared" si="3"/>
        <v>0</v>
      </c>
    </row>
    <row r="1438" ht="15.0" customHeight="1">
      <c r="A1438" s="51" t="s">
        <v>129</v>
      </c>
      <c r="B1438" s="52">
        <v>45686.8333333333</v>
      </c>
      <c r="C1438" s="51" t="s">
        <v>153</v>
      </c>
      <c r="D1438" s="53">
        <f>SUM(Cargas!$F$9697:$F$9703)</f>
        <v>28.83639221</v>
      </c>
      <c r="E1438" s="54">
        <f>Geracao!F2772+Geracao!F2773</f>
        <v>2.57868</v>
      </c>
      <c r="F1438" s="53">
        <f t="shared" si="1"/>
        <v>26.25771221</v>
      </c>
      <c r="G1438" s="55">
        <f>Tarifa!$B$22</f>
        <v>1.1039</v>
      </c>
      <c r="H1438" s="56">
        <f t="shared" si="2"/>
        <v>25.12223851</v>
      </c>
      <c r="I1438" s="57" t="str">
        <f>Tarifa!$C$22</f>
        <v>Ponta</v>
      </c>
      <c r="J1438" s="58">
        <f>IF(I1438="Ponta",Cadastro_Cargas!$F$17,0)</f>
        <v>3.5</v>
      </c>
      <c r="K1438" s="18">
        <f t="shared" si="3"/>
        <v>22.75771221</v>
      </c>
    </row>
    <row r="1439" ht="15.0" customHeight="1">
      <c r="A1439" s="35" t="s">
        <v>129</v>
      </c>
      <c r="B1439" s="45">
        <v>45686.875</v>
      </c>
      <c r="C1439" s="35" t="s">
        <v>154</v>
      </c>
      <c r="D1439" s="46">
        <f>SUM(Cargas!$F$9711:$F$9717)</f>
        <v>29.29463337</v>
      </c>
      <c r="E1439" s="47">
        <f>Geracao!F2776+Geracao!F2777</f>
        <v>3.28947</v>
      </c>
      <c r="F1439" s="46">
        <f t="shared" si="1"/>
        <v>26.00516337</v>
      </c>
      <c r="G1439" s="48">
        <f>Tarifa!$B$23</f>
        <v>0.6813</v>
      </c>
      <c r="H1439" s="49">
        <f t="shared" si="2"/>
        <v>17.71731781</v>
      </c>
      <c r="I1439" s="50" t="str">
        <f>Tarifa!$C$23</f>
        <v>Fora Ponta</v>
      </c>
      <c r="J1439" s="18">
        <f>IF(I1439="Ponta",Cadastro_Cargas!$F$17,0)</f>
        <v>0</v>
      </c>
      <c r="K1439" s="18">
        <f t="shared" si="3"/>
        <v>26.00516337</v>
      </c>
    </row>
    <row r="1440" ht="15.0" customHeight="1">
      <c r="A1440" s="35" t="s">
        <v>129</v>
      </c>
      <c r="B1440" s="45">
        <v>45686.9166666667</v>
      </c>
      <c r="C1440" s="35" t="s">
        <v>155</v>
      </c>
      <c r="D1440" s="46">
        <f>SUM(Cargas!$F$9725:$F$9731)</f>
        <v>12.04439605</v>
      </c>
      <c r="E1440" s="47">
        <f>Geracao!F2780+Geracao!F2781</f>
        <v>3.182025</v>
      </c>
      <c r="F1440" s="46">
        <f t="shared" si="1"/>
        <v>8.862371048</v>
      </c>
      <c r="G1440" s="48">
        <f>Tarifa!$B$24</f>
        <v>0.6813</v>
      </c>
      <c r="H1440" s="49">
        <f t="shared" si="2"/>
        <v>6.037933395</v>
      </c>
      <c r="I1440" s="50" t="str">
        <f>Tarifa!$C$24</f>
        <v>Fora Ponta</v>
      </c>
      <c r="J1440" s="18">
        <f>IF(I1440="Ponta",Cadastro_Cargas!$F$17,0)</f>
        <v>0</v>
      </c>
      <c r="K1440" s="18">
        <f t="shared" si="3"/>
        <v>8.862371048</v>
      </c>
    </row>
    <row r="1441" ht="15.0" customHeight="1">
      <c r="A1441" s="35" t="s">
        <v>129</v>
      </c>
      <c r="B1441" s="45">
        <v>45686.9583333333</v>
      </c>
      <c r="C1441" s="35" t="s">
        <v>156</v>
      </c>
      <c r="D1441" s="46">
        <f>SUM(Cargas!$F$9739:$F$9745)</f>
        <v>12.07019016</v>
      </c>
      <c r="E1441" s="47">
        <f>Geracao!F2784+Geracao!F2785</f>
        <v>2.76051</v>
      </c>
      <c r="F1441" s="46">
        <f t="shared" si="1"/>
        <v>9.309680163</v>
      </c>
      <c r="G1441" s="48">
        <f>Tarifa!$B$25</f>
        <v>0.6813</v>
      </c>
      <c r="H1441" s="49">
        <f t="shared" si="2"/>
        <v>6.342685095</v>
      </c>
      <c r="I1441" s="50" t="str">
        <f>Tarifa!$C$25</f>
        <v>Fora Ponta</v>
      </c>
      <c r="J1441" s="18">
        <f>IF(I1441="Ponta",Cadastro_Cargas!$F$17,0)</f>
        <v>0</v>
      </c>
      <c r="K1441" s="18">
        <f t="shared" si="3"/>
        <v>9.309680163</v>
      </c>
    </row>
    <row r="1442" ht="15.0" customHeight="1">
      <c r="A1442" s="35" t="s">
        <v>129</v>
      </c>
      <c r="B1442" s="45">
        <v>45687.0</v>
      </c>
      <c r="C1442" s="35" t="s">
        <v>131</v>
      </c>
      <c r="D1442" s="46">
        <f>SUM(Cargas!$F$9753:$F$9759)</f>
        <v>26.93127204</v>
      </c>
      <c r="E1442" s="47">
        <f>Geracao!F2788+Geracao!F2789</f>
        <v>2.785305</v>
      </c>
      <c r="F1442" s="46">
        <f t="shared" si="1"/>
        <v>24.14596704</v>
      </c>
      <c r="G1442" s="48">
        <f>Tarifa!$B$2</f>
        <v>0.6813</v>
      </c>
      <c r="H1442" s="49">
        <f t="shared" si="2"/>
        <v>16.45064734</v>
      </c>
      <c r="I1442" s="50" t="str">
        <f>Tarifa!$C$2</f>
        <v>Fora Ponta</v>
      </c>
      <c r="J1442" s="18">
        <f>IF(I1442="Ponta",Cadastro_Cargas!$F$17,0)</f>
        <v>0</v>
      </c>
      <c r="K1442" s="18">
        <f t="shared" si="3"/>
        <v>24.14596704</v>
      </c>
    </row>
    <row r="1443" ht="15.0" customHeight="1">
      <c r="A1443" s="35" t="s">
        <v>129</v>
      </c>
      <c r="B1443" s="45">
        <v>45687.0416666667</v>
      </c>
      <c r="C1443" s="35" t="s">
        <v>133</v>
      </c>
      <c r="D1443" s="46">
        <f>SUM(Cargas!$F$9767:$F$9773)</f>
        <v>28.54723337</v>
      </c>
      <c r="E1443" s="47">
        <f>Geracao!F2792+Geracao!F2793</f>
        <v>2.818365</v>
      </c>
      <c r="F1443" s="46">
        <f t="shared" si="1"/>
        <v>25.72886837</v>
      </c>
      <c r="G1443" s="48">
        <f>Tarifa!$B$3</f>
        <v>0.6813</v>
      </c>
      <c r="H1443" s="49">
        <f t="shared" si="2"/>
        <v>17.52907802</v>
      </c>
      <c r="I1443" s="50" t="str">
        <f>Tarifa!$C$3</f>
        <v>Fora Ponta</v>
      </c>
      <c r="J1443" s="18">
        <f>IF(I1443="Ponta",Cadastro_Cargas!$F$17,0)</f>
        <v>0</v>
      </c>
      <c r="K1443" s="18">
        <f t="shared" si="3"/>
        <v>25.72886837</v>
      </c>
    </row>
    <row r="1444" ht="15.0" customHeight="1">
      <c r="A1444" s="35" t="s">
        <v>129</v>
      </c>
      <c r="B1444" s="45">
        <v>45687.0833333333</v>
      </c>
      <c r="C1444" s="35" t="s">
        <v>134</v>
      </c>
      <c r="D1444" s="46">
        <f>SUM(Cargas!$F$9781:$F$9787)</f>
        <v>12.03292927</v>
      </c>
      <c r="E1444" s="47">
        <f>Geracao!F2796+Geracao!F2797</f>
        <v>3.57048</v>
      </c>
      <c r="F1444" s="46">
        <f t="shared" si="1"/>
        <v>8.462449272</v>
      </c>
      <c r="G1444" s="48">
        <f>Tarifa!$B$4</f>
        <v>0.6813</v>
      </c>
      <c r="H1444" s="49">
        <f t="shared" si="2"/>
        <v>5.765466689</v>
      </c>
      <c r="I1444" s="50" t="str">
        <f>Tarifa!$C$4</f>
        <v>Fora Ponta</v>
      </c>
      <c r="J1444" s="18">
        <f>IF(I1444="Ponta",Cadastro_Cargas!$F$17,0)</f>
        <v>0</v>
      </c>
      <c r="K1444" s="18">
        <f t="shared" si="3"/>
        <v>8.462449272</v>
      </c>
    </row>
    <row r="1445" ht="15.0" customHeight="1">
      <c r="A1445" s="35" t="s">
        <v>129</v>
      </c>
      <c r="B1445" s="45">
        <v>45687.125</v>
      </c>
      <c r="C1445" s="35" t="s">
        <v>135</v>
      </c>
      <c r="D1445" s="46">
        <f>SUM(Cargas!$F$9795:$F$9801)</f>
        <v>12.37511337</v>
      </c>
      <c r="E1445" s="47">
        <f>Geracao!F2800+Geracao!F2801</f>
        <v>3.744045</v>
      </c>
      <c r="F1445" s="46">
        <f t="shared" si="1"/>
        <v>8.631068373</v>
      </c>
      <c r="G1445" s="48">
        <f>Tarifa!$B$5</f>
        <v>0.6813</v>
      </c>
      <c r="H1445" s="49">
        <f t="shared" si="2"/>
        <v>5.880346883</v>
      </c>
      <c r="I1445" s="50" t="str">
        <f>Tarifa!$C$5</f>
        <v>Fora Ponta</v>
      </c>
      <c r="J1445" s="18">
        <f>IF(I1445="Ponta",Cadastro_Cargas!$F$17,0)</f>
        <v>0</v>
      </c>
      <c r="K1445" s="18">
        <f t="shared" si="3"/>
        <v>8.631068373</v>
      </c>
    </row>
    <row r="1446" ht="15.0" customHeight="1">
      <c r="A1446" s="35" t="s">
        <v>129</v>
      </c>
      <c r="B1446" s="45">
        <v>45687.1666666667</v>
      </c>
      <c r="C1446" s="35" t="s">
        <v>136</v>
      </c>
      <c r="D1446" s="46">
        <f>SUM(Cargas!$F$9809:$F$9815)</f>
        <v>12.41515337</v>
      </c>
      <c r="E1446" s="47">
        <f>Geracao!F2804+Geracao!F2805</f>
        <v>2.76051</v>
      </c>
      <c r="F1446" s="46">
        <f t="shared" si="1"/>
        <v>9.654643373</v>
      </c>
      <c r="G1446" s="48">
        <f>Tarifa!$B$6</f>
        <v>0.6813</v>
      </c>
      <c r="H1446" s="49">
        <f t="shared" si="2"/>
        <v>6.57770853</v>
      </c>
      <c r="I1446" s="50" t="str">
        <f>Tarifa!$C$6</f>
        <v>Fora Ponta</v>
      </c>
      <c r="J1446" s="18">
        <f>IF(I1446="Ponta",Cadastro_Cargas!$F$17,0)</f>
        <v>0</v>
      </c>
      <c r="K1446" s="18">
        <f t="shared" si="3"/>
        <v>9.654643373</v>
      </c>
    </row>
    <row r="1447" ht="15.0" customHeight="1">
      <c r="A1447" s="35" t="s">
        <v>129</v>
      </c>
      <c r="B1447" s="45">
        <v>45687.2083333333</v>
      </c>
      <c r="C1447" s="35" t="s">
        <v>137</v>
      </c>
      <c r="D1447" s="46">
        <f>SUM(Cargas!$F$9823:$F$9829)</f>
        <v>4.157470371</v>
      </c>
      <c r="E1447" s="47">
        <f>Geracao!F2808+Geracao!F2809</f>
        <v>2.867955</v>
      </c>
      <c r="F1447" s="46">
        <f t="shared" si="1"/>
        <v>1.289515371</v>
      </c>
      <c r="G1447" s="48">
        <f>Tarifa!$B$7</f>
        <v>0.6813</v>
      </c>
      <c r="H1447" s="49">
        <f t="shared" si="2"/>
        <v>0.8785468226</v>
      </c>
      <c r="I1447" s="50" t="str">
        <f>Tarifa!$C$7</f>
        <v>Fora Ponta</v>
      </c>
      <c r="J1447" s="18">
        <f>IF(I1447="Ponta",Cadastro_Cargas!$F$17,0)</f>
        <v>0</v>
      </c>
      <c r="K1447" s="18">
        <f t="shared" si="3"/>
        <v>1.289515371</v>
      </c>
    </row>
    <row r="1448" ht="15.0" customHeight="1">
      <c r="A1448" s="35" t="s">
        <v>129</v>
      </c>
      <c r="B1448" s="45">
        <v>45687.25</v>
      </c>
      <c r="C1448" s="35" t="s">
        <v>138</v>
      </c>
      <c r="D1448" s="46">
        <f>SUM(Cargas!$F$9837:$F$9843)</f>
        <v>4.029299584</v>
      </c>
      <c r="E1448" s="47">
        <f>Geracao!F2812+Geracao!F2813</f>
        <v>9.528793636</v>
      </c>
      <c r="F1448" s="46">
        <f t="shared" si="1"/>
        <v>-5.499494052</v>
      </c>
      <c r="G1448" s="48">
        <f>Tarifa!$B$8</f>
        <v>0.6813</v>
      </c>
      <c r="H1448" s="49">
        <f t="shared" si="2"/>
        <v>0</v>
      </c>
      <c r="I1448" s="50" t="str">
        <f>Tarifa!$C$8</f>
        <v>Fora Ponta</v>
      </c>
      <c r="J1448" s="18">
        <f>IF(I1448="Ponta",Cadastro_Cargas!$F$17,0)</f>
        <v>0</v>
      </c>
      <c r="K1448" s="18">
        <f t="shared" si="3"/>
        <v>0</v>
      </c>
    </row>
    <row r="1449" ht="15.0" customHeight="1">
      <c r="A1449" s="35" t="s">
        <v>129</v>
      </c>
      <c r="B1449" s="45">
        <v>45687.2916666667</v>
      </c>
      <c r="C1449" s="35" t="s">
        <v>139</v>
      </c>
      <c r="D1449" s="46">
        <f>SUM(Cargas!$F$9851:$F$9857)</f>
        <v>20.56876895</v>
      </c>
      <c r="E1449" s="47">
        <f>Geracao!F2816+Geracao!F2817</f>
        <v>6.185225455</v>
      </c>
      <c r="F1449" s="46">
        <f t="shared" si="1"/>
        <v>14.38354349</v>
      </c>
      <c r="G1449" s="48">
        <f>Tarifa!$B$9</f>
        <v>0.6813</v>
      </c>
      <c r="H1449" s="49">
        <f t="shared" si="2"/>
        <v>9.79950818</v>
      </c>
      <c r="I1449" s="50" t="str">
        <f>Tarifa!$C$9</f>
        <v>Fora Ponta</v>
      </c>
      <c r="J1449" s="18">
        <f>IF(I1449="Ponta",Cadastro_Cargas!$F$17,0)</f>
        <v>0</v>
      </c>
      <c r="K1449" s="18">
        <f t="shared" si="3"/>
        <v>14.38354349</v>
      </c>
    </row>
    <row r="1450" ht="15.0" customHeight="1">
      <c r="A1450" s="35" t="s">
        <v>129</v>
      </c>
      <c r="B1450" s="45">
        <v>45687.3333333333</v>
      </c>
      <c r="C1450" s="35" t="s">
        <v>140</v>
      </c>
      <c r="D1450" s="46">
        <f>SUM(Cargas!$F$9865:$F$9871)</f>
        <v>20.51746337</v>
      </c>
      <c r="E1450" s="47">
        <f>Geracao!F2820+Geracao!F2821</f>
        <v>5.965827273</v>
      </c>
      <c r="F1450" s="46">
        <f t="shared" si="1"/>
        <v>14.5516361</v>
      </c>
      <c r="G1450" s="48">
        <f>Tarifa!$B$10</f>
        <v>0.6813</v>
      </c>
      <c r="H1450" s="49">
        <f t="shared" si="2"/>
        <v>9.914029675</v>
      </c>
      <c r="I1450" s="50" t="str">
        <f>Tarifa!$C$10</f>
        <v>Fora Ponta</v>
      </c>
      <c r="J1450" s="18">
        <f>IF(I1450="Ponta",Cadastro_Cargas!$F$17,0)</f>
        <v>0</v>
      </c>
      <c r="K1450" s="18">
        <f t="shared" si="3"/>
        <v>14.5516361</v>
      </c>
    </row>
    <row r="1451" ht="15.0" customHeight="1">
      <c r="A1451" s="35" t="s">
        <v>129</v>
      </c>
      <c r="B1451" s="45">
        <v>45687.375</v>
      </c>
      <c r="C1451" s="35" t="s">
        <v>141</v>
      </c>
      <c r="D1451" s="46">
        <f>SUM(Cargas!$F$9879:$F$9885)</f>
        <v>6.644433373</v>
      </c>
      <c r="E1451" s="47">
        <f>Geracao!F2824+Geracao!F2825</f>
        <v>28.24375909</v>
      </c>
      <c r="F1451" s="46">
        <f t="shared" si="1"/>
        <v>-21.59932572</v>
      </c>
      <c r="G1451" s="48">
        <f>Tarifa!$B$11</f>
        <v>0.6813</v>
      </c>
      <c r="H1451" s="49">
        <f t="shared" si="2"/>
        <v>0</v>
      </c>
      <c r="I1451" s="50" t="str">
        <f>Tarifa!$C$11</f>
        <v>Fora Ponta</v>
      </c>
      <c r="J1451" s="18">
        <f>IF(I1451="Ponta",Cadastro_Cargas!$F$17,0)</f>
        <v>0</v>
      </c>
      <c r="K1451" s="18">
        <f t="shared" si="3"/>
        <v>0</v>
      </c>
    </row>
    <row r="1452" ht="15.0" customHeight="1">
      <c r="A1452" s="35" t="s">
        <v>129</v>
      </c>
      <c r="B1452" s="45">
        <v>45687.4166666667</v>
      </c>
      <c r="C1452" s="35" t="s">
        <v>142</v>
      </c>
      <c r="D1452" s="46">
        <f>SUM(Cargas!$F$9893:$F$9899)</f>
        <v>6.220603759</v>
      </c>
      <c r="E1452" s="47">
        <f>Geracao!F2828+Geracao!F2829</f>
        <v>15.92064409</v>
      </c>
      <c r="F1452" s="46">
        <f t="shared" si="1"/>
        <v>-9.700040332</v>
      </c>
      <c r="G1452" s="48">
        <f>Tarifa!$B$12</f>
        <v>0.6813</v>
      </c>
      <c r="H1452" s="49">
        <f t="shared" si="2"/>
        <v>0</v>
      </c>
      <c r="I1452" s="50" t="str">
        <f>Tarifa!$C$12</f>
        <v>Fora Ponta</v>
      </c>
      <c r="J1452" s="18">
        <f>IF(I1452="Ponta",Cadastro_Cargas!$F$17,0)</f>
        <v>0</v>
      </c>
      <c r="K1452" s="18">
        <f t="shared" si="3"/>
        <v>0</v>
      </c>
    </row>
    <row r="1453" ht="15.0" customHeight="1">
      <c r="A1453" s="35" t="s">
        <v>129</v>
      </c>
      <c r="B1453" s="45">
        <v>45687.4583333333</v>
      </c>
      <c r="C1453" s="35" t="s">
        <v>143</v>
      </c>
      <c r="D1453" s="46">
        <f>SUM(Cargas!$F$9907:$F$9913)</f>
        <v>6.728053373</v>
      </c>
      <c r="E1453" s="47">
        <f>Geracao!F2832+Geracao!F2833</f>
        <v>35.84755909</v>
      </c>
      <c r="F1453" s="46">
        <f t="shared" si="1"/>
        <v>-29.11950572</v>
      </c>
      <c r="G1453" s="48">
        <f>Tarifa!$B$13</f>
        <v>0.6813</v>
      </c>
      <c r="H1453" s="49">
        <f t="shared" si="2"/>
        <v>0</v>
      </c>
      <c r="I1453" s="50" t="str">
        <f>Tarifa!$C$13</f>
        <v>Fora Ponta</v>
      </c>
      <c r="J1453" s="18">
        <f>IF(I1453="Ponta",Cadastro_Cargas!$F$17,0)</f>
        <v>0</v>
      </c>
      <c r="K1453" s="18">
        <f t="shared" si="3"/>
        <v>0</v>
      </c>
    </row>
    <row r="1454" ht="15.0" customHeight="1">
      <c r="A1454" s="35" t="s">
        <v>129</v>
      </c>
      <c r="B1454" s="45">
        <v>45687.5</v>
      </c>
      <c r="C1454" s="35" t="s">
        <v>144</v>
      </c>
      <c r="D1454" s="46">
        <f>SUM(Cargas!$F$9921:$F$9927)</f>
        <v>6.767154532</v>
      </c>
      <c r="E1454" s="47">
        <f>Geracao!F2836+Geracao!F2837</f>
        <v>33.63479318</v>
      </c>
      <c r="F1454" s="46">
        <f t="shared" si="1"/>
        <v>-26.86763865</v>
      </c>
      <c r="G1454" s="48">
        <f>Tarifa!$B$14</f>
        <v>0.6813</v>
      </c>
      <c r="H1454" s="49">
        <f t="shared" si="2"/>
        <v>0</v>
      </c>
      <c r="I1454" s="50" t="str">
        <f>Tarifa!$C$14</f>
        <v>Fora Ponta</v>
      </c>
      <c r="J1454" s="18">
        <f>IF(I1454="Ponta",Cadastro_Cargas!$F$17,0)</f>
        <v>0</v>
      </c>
      <c r="K1454" s="18">
        <f t="shared" si="3"/>
        <v>0</v>
      </c>
    </row>
    <row r="1455" ht="15.0" customHeight="1">
      <c r="A1455" s="35" t="s">
        <v>129</v>
      </c>
      <c r="B1455" s="45">
        <v>45687.5416666667</v>
      </c>
      <c r="C1455" s="35" t="s">
        <v>145</v>
      </c>
      <c r="D1455" s="46">
        <f>SUM(Cargas!$F$9935:$F$9941)</f>
        <v>6.597763373</v>
      </c>
      <c r="E1455" s="47">
        <f>Geracao!F2840+Geracao!F2841</f>
        <v>33.91204636</v>
      </c>
      <c r="F1455" s="46">
        <f t="shared" si="1"/>
        <v>-27.31428299</v>
      </c>
      <c r="G1455" s="48">
        <f>Tarifa!$B$15</f>
        <v>0.6813</v>
      </c>
      <c r="H1455" s="49">
        <f t="shared" si="2"/>
        <v>0</v>
      </c>
      <c r="I1455" s="50" t="str">
        <f>Tarifa!$C$15</f>
        <v>Fora Ponta</v>
      </c>
      <c r="J1455" s="18">
        <f>IF(I1455="Ponta",Cadastro_Cargas!$F$17,0)</f>
        <v>0</v>
      </c>
      <c r="K1455" s="18">
        <f t="shared" si="3"/>
        <v>0</v>
      </c>
    </row>
    <row r="1456" ht="15.0" customHeight="1">
      <c r="A1456" s="35" t="s">
        <v>129</v>
      </c>
      <c r="B1456" s="45">
        <v>45687.5833333333</v>
      </c>
      <c r="C1456" s="35" t="s">
        <v>146</v>
      </c>
      <c r="D1456" s="46">
        <f>SUM(Cargas!$F$9949:$F$9955)</f>
        <v>23.17301337</v>
      </c>
      <c r="E1456" s="47">
        <f>Geracao!F2844+Geracao!F2845</f>
        <v>20.73387955</v>
      </c>
      <c r="F1456" s="46">
        <f t="shared" si="1"/>
        <v>2.439133828</v>
      </c>
      <c r="G1456" s="48">
        <f>Tarifa!$B$16</f>
        <v>0.6813</v>
      </c>
      <c r="H1456" s="49">
        <f t="shared" si="2"/>
        <v>1.661781877</v>
      </c>
      <c r="I1456" s="50" t="str">
        <f>Tarifa!$C$16</f>
        <v>Fora Ponta</v>
      </c>
      <c r="J1456" s="18">
        <f>IF(I1456="Ponta",Cadastro_Cargas!$F$17,0)</f>
        <v>0</v>
      </c>
      <c r="K1456" s="18">
        <f t="shared" si="3"/>
        <v>2.439133828</v>
      </c>
    </row>
    <row r="1457" ht="15.0" customHeight="1">
      <c r="A1457" s="35" t="s">
        <v>129</v>
      </c>
      <c r="B1457" s="45">
        <v>45687.625</v>
      </c>
      <c r="C1457" s="35" t="s">
        <v>147</v>
      </c>
      <c r="D1457" s="46">
        <f>SUM(Cargas!$F$9963:$F$9969)</f>
        <v>24.08764785</v>
      </c>
      <c r="E1457" s="47">
        <f>Geracao!F2848+Geracao!F2849</f>
        <v>17.62022864</v>
      </c>
      <c r="F1457" s="46">
        <f t="shared" si="1"/>
        <v>6.467419209</v>
      </c>
      <c r="G1457" s="48">
        <f>Tarifa!$B$17</f>
        <v>0.6813</v>
      </c>
      <c r="H1457" s="49">
        <f t="shared" si="2"/>
        <v>4.406252707</v>
      </c>
      <c r="I1457" s="50" t="str">
        <f>Tarifa!$C$17</f>
        <v>Fora Ponta</v>
      </c>
      <c r="J1457" s="18">
        <f>IF(I1457="Ponta",Cadastro_Cargas!$F$17,0)</f>
        <v>0</v>
      </c>
      <c r="K1457" s="18">
        <f t="shared" si="3"/>
        <v>6.467419209</v>
      </c>
    </row>
    <row r="1458" ht="15.0" customHeight="1">
      <c r="A1458" s="35" t="s">
        <v>129</v>
      </c>
      <c r="B1458" s="45">
        <v>45687.6666666667</v>
      </c>
      <c r="C1458" s="35" t="s">
        <v>148</v>
      </c>
      <c r="D1458" s="46">
        <f>SUM(Cargas!$F$9977:$F$9983)</f>
        <v>6.334613373</v>
      </c>
      <c r="E1458" s="47">
        <f>Geracao!F2852+Geracao!F2853</f>
        <v>21.910515</v>
      </c>
      <c r="F1458" s="46">
        <f t="shared" si="1"/>
        <v>-15.57590163</v>
      </c>
      <c r="G1458" s="48">
        <f>Tarifa!$B$18</f>
        <v>0.6813</v>
      </c>
      <c r="H1458" s="49">
        <f t="shared" si="2"/>
        <v>0</v>
      </c>
      <c r="I1458" s="50" t="str">
        <f>Tarifa!$C$18</f>
        <v>Fora Ponta</v>
      </c>
      <c r="J1458" s="18">
        <f>IF(I1458="Ponta",Cadastro_Cargas!$F$17,0)</f>
        <v>0</v>
      </c>
      <c r="K1458" s="18">
        <f t="shared" si="3"/>
        <v>0</v>
      </c>
    </row>
    <row r="1459" ht="15.0" customHeight="1">
      <c r="A1459" s="35" t="s">
        <v>129</v>
      </c>
      <c r="B1459" s="45">
        <v>45687.7083333333</v>
      </c>
      <c r="C1459" s="35" t="s">
        <v>149</v>
      </c>
      <c r="D1459" s="46">
        <f>SUM(Cargas!$F$9991:$F$9997)</f>
        <v>4.184513373</v>
      </c>
      <c r="E1459" s="47">
        <f>Geracao!F2856+Geracao!F2857</f>
        <v>9.600173182</v>
      </c>
      <c r="F1459" s="46">
        <f t="shared" si="1"/>
        <v>-5.415659809</v>
      </c>
      <c r="G1459" s="48">
        <f>Tarifa!$B$19</f>
        <v>0.6813</v>
      </c>
      <c r="H1459" s="49">
        <f t="shared" si="2"/>
        <v>0</v>
      </c>
      <c r="I1459" s="50" t="str">
        <f>Tarifa!$C$19</f>
        <v>Fora Ponta</v>
      </c>
      <c r="J1459" s="18">
        <f>IF(I1459="Ponta",Cadastro_Cargas!$F$17,0)</f>
        <v>0</v>
      </c>
      <c r="K1459" s="18">
        <f t="shared" si="3"/>
        <v>0</v>
      </c>
    </row>
    <row r="1460" ht="15.0" customHeight="1">
      <c r="A1460" s="51" t="s">
        <v>129</v>
      </c>
      <c r="B1460" s="52">
        <v>45687.75</v>
      </c>
      <c r="C1460" s="51" t="s">
        <v>150</v>
      </c>
      <c r="D1460" s="53">
        <f>SUM(Cargas!$F$10005:$F$10011)</f>
        <v>4.504513373</v>
      </c>
      <c r="E1460" s="54">
        <f>Geracao!F2860+Geracao!F2861</f>
        <v>1.73565</v>
      </c>
      <c r="F1460" s="53">
        <f t="shared" si="1"/>
        <v>2.768863373</v>
      </c>
      <c r="G1460" s="55">
        <f>Tarifa!$B$20</f>
        <v>1.1039</v>
      </c>
      <c r="H1460" s="56">
        <f t="shared" si="2"/>
        <v>0</v>
      </c>
      <c r="I1460" s="57" t="str">
        <f>Tarifa!$C$20</f>
        <v>Ponta</v>
      </c>
      <c r="J1460" s="58">
        <f>IF(I1460="Ponta",Cadastro_Cargas!$F$17,0)</f>
        <v>3.5</v>
      </c>
      <c r="K1460" s="18">
        <f t="shared" si="3"/>
        <v>0</v>
      </c>
    </row>
    <row r="1461" ht="15.0" customHeight="1">
      <c r="A1461" s="51" t="s">
        <v>129</v>
      </c>
      <c r="B1461" s="52">
        <v>45687.7916666667</v>
      </c>
      <c r="C1461" s="51" t="s">
        <v>152</v>
      </c>
      <c r="D1461" s="53">
        <f>SUM(Cargas!$F$10019:$F$10025)</f>
        <v>4.534513373</v>
      </c>
      <c r="E1461" s="54">
        <f>Geracao!F2864+Geracao!F2865</f>
        <v>2.124105</v>
      </c>
      <c r="F1461" s="53">
        <f t="shared" si="1"/>
        <v>2.410408373</v>
      </c>
      <c r="G1461" s="55">
        <f>Tarifa!$B$21</f>
        <v>1.1039</v>
      </c>
      <c r="H1461" s="56">
        <f t="shared" si="2"/>
        <v>0</v>
      </c>
      <c r="I1461" s="57" t="str">
        <f>Tarifa!$C$21</f>
        <v>Ponta</v>
      </c>
      <c r="J1461" s="58">
        <f>IF(I1461="Ponta",Cadastro_Cargas!$F$17,0)</f>
        <v>3.5</v>
      </c>
      <c r="K1461" s="18">
        <f t="shared" si="3"/>
        <v>0</v>
      </c>
    </row>
    <row r="1462" ht="15.0" customHeight="1">
      <c r="A1462" s="51" t="s">
        <v>129</v>
      </c>
      <c r="B1462" s="52">
        <v>45687.8333333333</v>
      </c>
      <c r="C1462" s="51" t="s">
        <v>153</v>
      </c>
      <c r="D1462" s="53">
        <f>SUM(Cargas!$F$10033:$F$10039)</f>
        <v>30.06089337</v>
      </c>
      <c r="E1462" s="54">
        <f>Geracao!F2868+Geracao!F2869</f>
        <v>2.49603</v>
      </c>
      <c r="F1462" s="53">
        <f t="shared" si="1"/>
        <v>27.56486337</v>
      </c>
      <c r="G1462" s="55">
        <f>Tarifa!$B$22</f>
        <v>1.1039</v>
      </c>
      <c r="H1462" s="56">
        <f t="shared" si="2"/>
        <v>26.56520268</v>
      </c>
      <c r="I1462" s="57" t="str">
        <f>Tarifa!$C$22</f>
        <v>Ponta</v>
      </c>
      <c r="J1462" s="58">
        <f>IF(I1462="Ponta",Cadastro_Cargas!$F$17,0)</f>
        <v>3.5</v>
      </c>
      <c r="K1462" s="18">
        <f t="shared" si="3"/>
        <v>24.06486337</v>
      </c>
    </row>
    <row r="1463" ht="15.0" customHeight="1">
      <c r="A1463" s="35" t="s">
        <v>129</v>
      </c>
      <c r="B1463" s="45">
        <v>45687.875</v>
      </c>
      <c r="C1463" s="35" t="s">
        <v>154</v>
      </c>
      <c r="D1463" s="46">
        <f>SUM(Cargas!$F$10047:$F$10053)</f>
        <v>29.98693337</v>
      </c>
      <c r="E1463" s="47">
        <f>Geracao!F2872+Geracao!F2873</f>
        <v>2.71092</v>
      </c>
      <c r="F1463" s="46">
        <f t="shared" si="1"/>
        <v>27.27601337</v>
      </c>
      <c r="G1463" s="48">
        <f>Tarifa!$B$23</f>
        <v>0.6813</v>
      </c>
      <c r="H1463" s="49">
        <f t="shared" si="2"/>
        <v>18.58314791</v>
      </c>
      <c r="I1463" s="50" t="str">
        <f>Tarifa!$C$23</f>
        <v>Fora Ponta</v>
      </c>
      <c r="J1463" s="18">
        <f>IF(I1463="Ponta",Cadastro_Cargas!$F$17,0)</f>
        <v>0</v>
      </c>
      <c r="K1463" s="18">
        <f t="shared" si="3"/>
        <v>27.27601337</v>
      </c>
    </row>
    <row r="1464" ht="15.0" customHeight="1">
      <c r="A1464" s="35" t="s">
        <v>129</v>
      </c>
      <c r="B1464" s="45">
        <v>45687.9166666667</v>
      </c>
      <c r="C1464" s="35" t="s">
        <v>155</v>
      </c>
      <c r="D1464" s="46">
        <f>SUM(Cargas!$F$10061:$F$10067)</f>
        <v>12.36693337</v>
      </c>
      <c r="E1464" s="47">
        <f>Geracao!F2876+Geracao!F2877</f>
        <v>2.66133</v>
      </c>
      <c r="F1464" s="46">
        <f t="shared" si="1"/>
        <v>9.705603373</v>
      </c>
      <c r="G1464" s="48">
        <f>Tarifa!$B$24</f>
        <v>0.6813</v>
      </c>
      <c r="H1464" s="49">
        <f t="shared" si="2"/>
        <v>6.612427578</v>
      </c>
      <c r="I1464" s="50" t="str">
        <f>Tarifa!$C$24</f>
        <v>Fora Ponta</v>
      </c>
      <c r="J1464" s="18">
        <f>IF(I1464="Ponta",Cadastro_Cargas!$F$17,0)</f>
        <v>0</v>
      </c>
      <c r="K1464" s="18">
        <f t="shared" si="3"/>
        <v>9.705603373</v>
      </c>
    </row>
    <row r="1465" ht="15.0" customHeight="1">
      <c r="A1465" s="35" t="s">
        <v>129</v>
      </c>
      <c r="B1465" s="45">
        <v>45687.9583333333</v>
      </c>
      <c r="C1465" s="35" t="s">
        <v>156</v>
      </c>
      <c r="D1465" s="46">
        <f>SUM(Cargas!$F$10075:$F$10081)</f>
        <v>11.33785337</v>
      </c>
      <c r="E1465" s="47">
        <f>Geracao!F2880+Geracao!F2881</f>
        <v>4.21515</v>
      </c>
      <c r="F1465" s="46">
        <f t="shared" si="1"/>
        <v>7.122703373</v>
      </c>
      <c r="G1465" s="48">
        <f>Tarifa!$B$25</f>
        <v>0.6813</v>
      </c>
      <c r="H1465" s="49">
        <f t="shared" si="2"/>
        <v>4.852697808</v>
      </c>
      <c r="I1465" s="50" t="str">
        <f>Tarifa!$C$25</f>
        <v>Fora Ponta</v>
      </c>
      <c r="J1465" s="18">
        <f>IF(I1465="Ponta",Cadastro_Cargas!$F$17,0)</f>
        <v>0</v>
      </c>
      <c r="K1465" s="18">
        <f t="shared" si="3"/>
        <v>7.122703373</v>
      </c>
    </row>
    <row r="1466" ht="15.0" customHeight="1">
      <c r="A1466" s="35" t="s">
        <v>129</v>
      </c>
      <c r="B1466" s="45">
        <v>45688.0</v>
      </c>
      <c r="C1466" s="35" t="s">
        <v>131</v>
      </c>
      <c r="D1466" s="46">
        <f>SUM(Cargas!$F$10089:$F$10095)</f>
        <v>29.81881337</v>
      </c>
      <c r="E1466" s="47">
        <f>Geracao!F2884+Geracao!F2885</f>
        <v>2.74398</v>
      </c>
      <c r="F1466" s="46">
        <f t="shared" si="1"/>
        <v>27.07483337</v>
      </c>
      <c r="G1466" s="48">
        <f>Tarifa!$B$2</f>
        <v>0.6813</v>
      </c>
      <c r="H1466" s="49">
        <f t="shared" si="2"/>
        <v>18.44608398</v>
      </c>
      <c r="I1466" s="50" t="str">
        <f>Tarifa!$C$2</f>
        <v>Fora Ponta</v>
      </c>
      <c r="J1466" s="18">
        <f>IF(I1466="Ponta",Cadastro_Cargas!$F$17,0)</f>
        <v>0</v>
      </c>
      <c r="K1466" s="18">
        <f t="shared" si="3"/>
        <v>27.07483337</v>
      </c>
    </row>
    <row r="1467" ht="15.0" customHeight="1">
      <c r="A1467" s="35" t="s">
        <v>129</v>
      </c>
      <c r="B1467" s="45">
        <v>45688.0416666667</v>
      </c>
      <c r="C1467" s="35" t="s">
        <v>133</v>
      </c>
      <c r="D1467" s="46">
        <f>SUM(Cargas!$F$10103:$F$10109)</f>
        <v>28.60737337</v>
      </c>
      <c r="E1467" s="47">
        <f>Geracao!F2888+Geracao!F2889</f>
        <v>2.71092</v>
      </c>
      <c r="F1467" s="46">
        <f t="shared" si="1"/>
        <v>25.89645337</v>
      </c>
      <c r="G1467" s="48">
        <f>Tarifa!$B$3</f>
        <v>0.6813</v>
      </c>
      <c r="H1467" s="49">
        <f t="shared" si="2"/>
        <v>17.64325368</v>
      </c>
      <c r="I1467" s="50" t="str">
        <f>Tarifa!$C$3</f>
        <v>Fora Ponta</v>
      </c>
      <c r="J1467" s="18">
        <f>IF(I1467="Ponta",Cadastro_Cargas!$F$17,0)</f>
        <v>0</v>
      </c>
      <c r="K1467" s="18">
        <f t="shared" si="3"/>
        <v>25.89645337</v>
      </c>
    </row>
    <row r="1468" ht="15.0" customHeight="1">
      <c r="A1468" s="35" t="s">
        <v>129</v>
      </c>
      <c r="B1468" s="45">
        <v>45688.0833333333</v>
      </c>
      <c r="C1468" s="35" t="s">
        <v>134</v>
      </c>
      <c r="D1468" s="46">
        <f>SUM(Cargas!$F$10117:$F$10123)</f>
        <v>12.12511224</v>
      </c>
      <c r="E1468" s="47">
        <f>Geracao!F2892+Geracao!F2893</f>
        <v>3.57048</v>
      </c>
      <c r="F1468" s="46">
        <f t="shared" si="1"/>
        <v>8.554632244</v>
      </c>
      <c r="G1468" s="48">
        <f>Tarifa!$B$4</f>
        <v>0.6813</v>
      </c>
      <c r="H1468" s="49">
        <f t="shared" si="2"/>
        <v>5.828270948</v>
      </c>
      <c r="I1468" s="50" t="str">
        <f>Tarifa!$C$4</f>
        <v>Fora Ponta</v>
      </c>
      <c r="J1468" s="18">
        <f>IF(I1468="Ponta",Cadastro_Cargas!$F$17,0)</f>
        <v>0</v>
      </c>
      <c r="K1468" s="18">
        <f t="shared" si="3"/>
        <v>8.554632244</v>
      </c>
    </row>
    <row r="1469" ht="15.0" customHeight="1">
      <c r="A1469" s="35" t="s">
        <v>129</v>
      </c>
      <c r="B1469" s="45">
        <v>45688.125</v>
      </c>
      <c r="C1469" s="35" t="s">
        <v>135</v>
      </c>
      <c r="D1469" s="46">
        <f>SUM(Cargas!$F$10131:$F$10137)</f>
        <v>11.62779649</v>
      </c>
      <c r="E1469" s="47">
        <f>Geracao!F2896+Geracao!F2897</f>
        <v>3.248145</v>
      </c>
      <c r="F1469" s="46">
        <f t="shared" si="1"/>
        <v>8.379651493</v>
      </c>
      <c r="G1469" s="48">
        <f>Tarifa!$B$5</f>
        <v>0.6813</v>
      </c>
      <c r="H1469" s="49">
        <f t="shared" si="2"/>
        <v>5.709056562</v>
      </c>
      <c r="I1469" s="50" t="str">
        <f>Tarifa!$C$5</f>
        <v>Fora Ponta</v>
      </c>
      <c r="J1469" s="18">
        <f>IF(I1469="Ponta",Cadastro_Cargas!$F$17,0)</f>
        <v>0</v>
      </c>
      <c r="K1469" s="18">
        <f t="shared" si="3"/>
        <v>8.379651493</v>
      </c>
    </row>
    <row r="1470" ht="15.0" customHeight="1">
      <c r="A1470" s="35" t="s">
        <v>129</v>
      </c>
      <c r="B1470" s="45">
        <v>45688.1666666667</v>
      </c>
      <c r="C1470" s="35" t="s">
        <v>136</v>
      </c>
      <c r="D1470" s="46">
        <f>SUM(Cargas!$F$10145:$F$10151)</f>
        <v>12.44209337</v>
      </c>
      <c r="E1470" s="47">
        <f>Geracao!F2900+Geracao!F2901</f>
        <v>4.983795</v>
      </c>
      <c r="F1470" s="46">
        <f t="shared" si="1"/>
        <v>7.458298373</v>
      </c>
      <c r="G1470" s="48">
        <f>Tarifa!$B$6</f>
        <v>0.6813</v>
      </c>
      <c r="H1470" s="49">
        <f t="shared" si="2"/>
        <v>5.081338682</v>
      </c>
      <c r="I1470" s="50" t="str">
        <f>Tarifa!$C$6</f>
        <v>Fora Ponta</v>
      </c>
      <c r="J1470" s="18">
        <f>IF(I1470="Ponta",Cadastro_Cargas!$F$17,0)</f>
        <v>0</v>
      </c>
      <c r="K1470" s="18">
        <f t="shared" si="3"/>
        <v>7.458298373</v>
      </c>
    </row>
    <row r="1471" ht="15.0" customHeight="1">
      <c r="A1471" s="35" t="s">
        <v>129</v>
      </c>
      <c r="B1471" s="45">
        <v>45688.2083333333</v>
      </c>
      <c r="C1471" s="35" t="s">
        <v>137</v>
      </c>
      <c r="D1471" s="46">
        <f>SUM(Cargas!$F$10159:$F$10165)</f>
        <v>4.363873373</v>
      </c>
      <c r="E1471" s="47">
        <f>Geracao!F2904+Geracao!F2905</f>
        <v>3.27294</v>
      </c>
      <c r="F1471" s="46">
        <f t="shared" si="1"/>
        <v>1.090933373</v>
      </c>
      <c r="G1471" s="48">
        <f>Tarifa!$B$7</f>
        <v>0.6813</v>
      </c>
      <c r="H1471" s="49">
        <f t="shared" si="2"/>
        <v>0.7432529071</v>
      </c>
      <c r="I1471" s="50" t="str">
        <f>Tarifa!$C$7</f>
        <v>Fora Ponta</v>
      </c>
      <c r="J1471" s="18">
        <f>IF(I1471="Ponta",Cadastro_Cargas!$F$17,0)</f>
        <v>0</v>
      </c>
      <c r="K1471" s="18">
        <f t="shared" si="3"/>
        <v>1.090933373</v>
      </c>
    </row>
    <row r="1472" ht="15.0" customHeight="1">
      <c r="A1472" s="35" t="s">
        <v>129</v>
      </c>
      <c r="B1472" s="45">
        <v>45688.25</v>
      </c>
      <c r="C1472" s="35" t="s">
        <v>138</v>
      </c>
      <c r="D1472" s="46">
        <f>SUM(Cargas!$F$10173:$F$10179)</f>
        <v>4.299313373</v>
      </c>
      <c r="E1472" s="47">
        <f>Geracao!F2908+Geracao!F2909</f>
        <v>9.180160909</v>
      </c>
      <c r="F1472" s="46">
        <f t="shared" si="1"/>
        <v>-4.880847536</v>
      </c>
      <c r="G1472" s="48">
        <f>Tarifa!$B$8</f>
        <v>0.6813</v>
      </c>
      <c r="H1472" s="49">
        <f t="shared" si="2"/>
        <v>0</v>
      </c>
      <c r="I1472" s="50" t="str">
        <f>Tarifa!$C$8</f>
        <v>Fora Ponta</v>
      </c>
      <c r="J1472" s="18">
        <f>IF(I1472="Ponta",Cadastro_Cargas!$F$17,0)</f>
        <v>0</v>
      </c>
      <c r="K1472" s="18">
        <f t="shared" si="3"/>
        <v>0</v>
      </c>
    </row>
    <row r="1473" ht="15.0" customHeight="1">
      <c r="A1473" s="35" t="s">
        <v>129</v>
      </c>
      <c r="B1473" s="45">
        <v>45688.2916666667</v>
      </c>
      <c r="C1473" s="35" t="s">
        <v>139</v>
      </c>
      <c r="D1473" s="46">
        <f>SUM(Cargas!$F$10187:$F$10193)</f>
        <v>21.48894725</v>
      </c>
      <c r="E1473" s="47">
        <f>Geracao!F2912+Geracao!F2913</f>
        <v>15.74707909</v>
      </c>
      <c r="F1473" s="46">
        <f t="shared" si="1"/>
        <v>5.74186816</v>
      </c>
      <c r="G1473" s="48">
        <f>Tarifa!$B$9</f>
        <v>0.6813</v>
      </c>
      <c r="H1473" s="49">
        <f t="shared" si="2"/>
        <v>3.911934778</v>
      </c>
      <c r="I1473" s="50" t="str">
        <f>Tarifa!$C$9</f>
        <v>Fora Ponta</v>
      </c>
      <c r="J1473" s="18">
        <f>IF(I1473="Ponta",Cadastro_Cargas!$F$17,0)</f>
        <v>0</v>
      </c>
      <c r="K1473" s="18">
        <f t="shared" si="3"/>
        <v>5.74186816</v>
      </c>
    </row>
    <row r="1474" ht="15.0" customHeight="1">
      <c r="A1474" s="35" t="s">
        <v>129</v>
      </c>
      <c r="B1474" s="45">
        <v>45688.3333333333</v>
      </c>
      <c r="C1474" s="35" t="s">
        <v>140</v>
      </c>
      <c r="D1474" s="46">
        <f>SUM(Cargas!$F$10201:$F$10207)</f>
        <v>22.63041337</v>
      </c>
      <c r="E1474" s="47">
        <f>Geracao!F2916+Geracao!F2917</f>
        <v>22.31925682</v>
      </c>
      <c r="F1474" s="46">
        <f t="shared" si="1"/>
        <v>0.3111565549</v>
      </c>
      <c r="G1474" s="48">
        <f>Tarifa!$B$10</f>
        <v>0.6813</v>
      </c>
      <c r="H1474" s="49">
        <f t="shared" si="2"/>
        <v>0.2119909608</v>
      </c>
      <c r="I1474" s="50" t="str">
        <f>Tarifa!$C$10</f>
        <v>Fora Ponta</v>
      </c>
      <c r="J1474" s="18">
        <f>IF(I1474="Ponta",Cadastro_Cargas!$F$17,0)</f>
        <v>0</v>
      </c>
      <c r="K1474" s="18">
        <f t="shared" si="3"/>
        <v>0.3111565549</v>
      </c>
    </row>
    <row r="1475" ht="15.0" customHeight="1">
      <c r="A1475" s="35" t="s">
        <v>129</v>
      </c>
      <c r="B1475" s="45">
        <v>45688.375</v>
      </c>
      <c r="C1475" s="35" t="s">
        <v>141</v>
      </c>
      <c r="D1475" s="46">
        <f>SUM(Cargas!$F$10215:$F$10221)</f>
        <v>6.134302838</v>
      </c>
      <c r="E1475" s="47">
        <f>Geracao!F2920+Geracao!F2921</f>
        <v>11.96095773</v>
      </c>
      <c r="F1475" s="46">
        <f t="shared" si="1"/>
        <v>-5.826654889</v>
      </c>
      <c r="G1475" s="48">
        <f>Tarifa!$B$11</f>
        <v>0.6813</v>
      </c>
      <c r="H1475" s="49">
        <f t="shared" si="2"/>
        <v>0</v>
      </c>
      <c r="I1475" s="50" t="str">
        <f>Tarifa!$C$11</f>
        <v>Fora Ponta</v>
      </c>
      <c r="J1475" s="18">
        <f>IF(I1475="Ponta",Cadastro_Cargas!$F$17,0)</f>
        <v>0</v>
      </c>
      <c r="K1475" s="18">
        <f t="shared" si="3"/>
        <v>0</v>
      </c>
    </row>
    <row r="1476" ht="15.0" customHeight="1">
      <c r="A1476" s="35" t="s">
        <v>129</v>
      </c>
      <c r="B1476" s="45">
        <v>45688.4166666667</v>
      </c>
      <c r="C1476" s="35" t="s">
        <v>142</v>
      </c>
      <c r="D1476" s="46">
        <f>SUM(Cargas!$F$10229:$F$10235)</f>
        <v>6.220049584</v>
      </c>
      <c r="E1476" s="47">
        <f>Geracao!F2924+Geracao!F2925</f>
        <v>29.349015</v>
      </c>
      <c r="F1476" s="46">
        <f t="shared" si="1"/>
        <v>-23.12896542</v>
      </c>
      <c r="G1476" s="48">
        <f>Tarifa!$B$12</f>
        <v>0.6813</v>
      </c>
      <c r="H1476" s="49">
        <f t="shared" si="2"/>
        <v>0</v>
      </c>
      <c r="I1476" s="50" t="str">
        <f>Tarifa!$C$12</f>
        <v>Fora Ponta</v>
      </c>
      <c r="J1476" s="18">
        <f>IF(I1476="Ponta",Cadastro_Cargas!$F$17,0)</f>
        <v>0</v>
      </c>
      <c r="K1476" s="18">
        <f t="shared" si="3"/>
        <v>0</v>
      </c>
    </row>
    <row r="1477" ht="15.0" customHeight="1">
      <c r="A1477" s="35" t="s">
        <v>129</v>
      </c>
      <c r="B1477" s="45">
        <v>45688.4583333333</v>
      </c>
      <c r="C1477" s="35" t="s">
        <v>143</v>
      </c>
      <c r="D1477" s="46">
        <f>SUM(Cargas!$F$10243:$F$10249)</f>
        <v>6.802013373</v>
      </c>
      <c r="E1477" s="47">
        <f>Geracao!F2928+Geracao!F2929</f>
        <v>19.63764</v>
      </c>
      <c r="F1477" s="46">
        <f t="shared" si="1"/>
        <v>-12.83562663</v>
      </c>
      <c r="G1477" s="48">
        <f>Tarifa!$B$13</f>
        <v>0.6813</v>
      </c>
      <c r="H1477" s="49">
        <f t="shared" si="2"/>
        <v>0</v>
      </c>
      <c r="I1477" s="50" t="str">
        <f>Tarifa!$C$13</f>
        <v>Fora Ponta</v>
      </c>
      <c r="J1477" s="18">
        <f>IF(I1477="Ponta",Cadastro_Cargas!$F$17,0)</f>
        <v>0</v>
      </c>
      <c r="K1477" s="18">
        <f t="shared" si="3"/>
        <v>0</v>
      </c>
    </row>
    <row r="1478" ht="15.0" customHeight="1">
      <c r="A1478" s="35" t="s">
        <v>129</v>
      </c>
      <c r="B1478" s="45">
        <v>45688.5</v>
      </c>
      <c r="C1478" s="35" t="s">
        <v>144</v>
      </c>
      <c r="D1478" s="46">
        <f>SUM(Cargas!$F$10257:$F$10263)</f>
        <v>6.181907504</v>
      </c>
      <c r="E1478" s="47">
        <f>Geracao!F2932+Geracao!F2933</f>
        <v>34.08936818</v>
      </c>
      <c r="F1478" s="46">
        <f t="shared" si="1"/>
        <v>-27.90746068</v>
      </c>
      <c r="G1478" s="48">
        <f>Tarifa!$B$14</f>
        <v>0.6813</v>
      </c>
      <c r="H1478" s="49">
        <f t="shared" si="2"/>
        <v>0</v>
      </c>
      <c r="I1478" s="50" t="str">
        <f>Tarifa!$C$14</f>
        <v>Fora Ponta</v>
      </c>
      <c r="J1478" s="18">
        <f>IF(I1478="Ponta",Cadastro_Cargas!$F$17,0)</f>
        <v>0</v>
      </c>
      <c r="K1478" s="18">
        <f t="shared" si="3"/>
        <v>0</v>
      </c>
    </row>
    <row r="1479" ht="15.0" customHeight="1">
      <c r="A1479" s="35" t="s">
        <v>129</v>
      </c>
      <c r="B1479" s="45">
        <v>45688.5416666667</v>
      </c>
      <c r="C1479" s="35" t="s">
        <v>145</v>
      </c>
      <c r="D1479" s="46">
        <f>SUM(Cargas!$F$10271:$F$10277)</f>
        <v>6.545263373</v>
      </c>
      <c r="E1479" s="47">
        <f>Geracao!F2936+Geracao!F2937</f>
        <v>23.36365227</v>
      </c>
      <c r="F1479" s="46">
        <f t="shared" si="1"/>
        <v>-16.8183889</v>
      </c>
      <c r="G1479" s="48">
        <f>Tarifa!$B$15</f>
        <v>0.6813</v>
      </c>
      <c r="H1479" s="49">
        <f t="shared" si="2"/>
        <v>0</v>
      </c>
      <c r="I1479" s="50" t="str">
        <f>Tarifa!$C$15</f>
        <v>Fora Ponta</v>
      </c>
      <c r="J1479" s="18">
        <f>IF(I1479="Ponta",Cadastro_Cargas!$F$17,0)</f>
        <v>0</v>
      </c>
      <c r="K1479" s="18">
        <f t="shared" si="3"/>
        <v>0</v>
      </c>
    </row>
    <row r="1480" ht="15.0" customHeight="1">
      <c r="A1480" s="35" t="s">
        <v>129</v>
      </c>
      <c r="B1480" s="45">
        <v>45688.5833333333</v>
      </c>
      <c r="C1480" s="35" t="s">
        <v>146</v>
      </c>
      <c r="D1480" s="46">
        <f>SUM(Cargas!$F$10285:$F$10291)</f>
        <v>23.761</v>
      </c>
      <c r="E1480" s="47">
        <f>Geracao!F2940+Geracao!F2941</f>
        <v>29.76527045</v>
      </c>
      <c r="F1480" s="46">
        <f t="shared" si="1"/>
        <v>-6.004270455</v>
      </c>
      <c r="G1480" s="48">
        <f>Tarifa!$B$16</f>
        <v>0.6813</v>
      </c>
      <c r="H1480" s="49">
        <f t="shared" si="2"/>
        <v>0</v>
      </c>
      <c r="I1480" s="50" t="str">
        <f>Tarifa!$C$16</f>
        <v>Fora Ponta</v>
      </c>
      <c r="J1480" s="18">
        <f>IF(I1480="Ponta",Cadastro_Cargas!$F$17,0)</f>
        <v>0</v>
      </c>
      <c r="K1480" s="18">
        <f t="shared" si="3"/>
        <v>0</v>
      </c>
    </row>
    <row r="1481" ht="15.0" customHeight="1">
      <c r="A1481" s="35" t="s">
        <v>129</v>
      </c>
      <c r="B1481" s="45">
        <v>45688.625</v>
      </c>
      <c r="C1481" s="35" t="s">
        <v>147</v>
      </c>
      <c r="D1481" s="46">
        <f>SUM(Cargas!$F$10299:$F$10305)</f>
        <v>23.02964785</v>
      </c>
      <c r="E1481" s="47">
        <f>Geracao!F2944+Geracao!F2945</f>
        <v>12.56580545</v>
      </c>
      <c r="F1481" s="46">
        <f t="shared" si="1"/>
        <v>10.46384239</v>
      </c>
      <c r="G1481" s="48">
        <f>Tarifa!$B$17</f>
        <v>0.6813</v>
      </c>
      <c r="H1481" s="49">
        <f t="shared" si="2"/>
        <v>7.129015821</v>
      </c>
      <c r="I1481" s="50" t="str">
        <f>Tarifa!$C$17</f>
        <v>Fora Ponta</v>
      </c>
      <c r="J1481" s="18">
        <f>IF(I1481="Ponta",Cadastro_Cargas!$F$17,0)</f>
        <v>0</v>
      </c>
      <c r="K1481" s="18">
        <f t="shared" si="3"/>
        <v>10.46384239</v>
      </c>
    </row>
    <row r="1482" ht="15.0" customHeight="1">
      <c r="A1482" s="35" t="s">
        <v>129</v>
      </c>
      <c r="B1482" s="45">
        <v>45688.6666666667</v>
      </c>
      <c r="C1482" s="35" t="s">
        <v>148</v>
      </c>
      <c r="D1482" s="46">
        <f>SUM(Cargas!$F$10313:$F$10319)</f>
        <v>6.001450639</v>
      </c>
      <c r="E1482" s="47">
        <f>Geracao!F2948+Geracao!F2949</f>
        <v>24.16911409</v>
      </c>
      <c r="F1482" s="46">
        <f t="shared" si="1"/>
        <v>-18.16766345</v>
      </c>
      <c r="G1482" s="48">
        <f>Tarifa!$B$18</f>
        <v>0.6813</v>
      </c>
      <c r="H1482" s="49">
        <f t="shared" si="2"/>
        <v>0</v>
      </c>
      <c r="I1482" s="50" t="str">
        <f>Tarifa!$C$18</f>
        <v>Fora Ponta</v>
      </c>
      <c r="J1482" s="18">
        <f>IF(I1482="Ponta",Cadastro_Cargas!$F$17,0)</f>
        <v>0</v>
      </c>
      <c r="K1482" s="18">
        <f t="shared" si="3"/>
        <v>0</v>
      </c>
    </row>
    <row r="1483" ht="15.0" customHeight="1">
      <c r="A1483" s="35" t="s">
        <v>129</v>
      </c>
      <c r="B1483" s="45">
        <v>45688.7083333333</v>
      </c>
      <c r="C1483" s="35" t="s">
        <v>149</v>
      </c>
      <c r="D1483" s="46">
        <f>SUM(Cargas!$F$10327:$F$10333)</f>
        <v>3.976287519</v>
      </c>
      <c r="E1483" s="47">
        <f>Geracao!F2952+Geracao!F2953</f>
        <v>10.38609955</v>
      </c>
      <c r="F1483" s="46">
        <f t="shared" si="1"/>
        <v>-6.409812027</v>
      </c>
      <c r="G1483" s="48">
        <f>Tarifa!$B$19</f>
        <v>0.6813</v>
      </c>
      <c r="H1483" s="49">
        <f t="shared" si="2"/>
        <v>0</v>
      </c>
      <c r="I1483" s="50" t="str">
        <f>Tarifa!$C$19</f>
        <v>Fora Ponta</v>
      </c>
      <c r="J1483" s="18">
        <f>IF(I1483="Ponta",Cadastro_Cargas!$F$17,0)</f>
        <v>0</v>
      </c>
      <c r="K1483" s="18">
        <f t="shared" si="3"/>
        <v>0</v>
      </c>
    </row>
    <row r="1484" ht="15.0" customHeight="1">
      <c r="A1484" s="51" t="s">
        <v>129</v>
      </c>
      <c r="B1484" s="52">
        <v>45688.75</v>
      </c>
      <c r="C1484" s="51" t="s">
        <v>150</v>
      </c>
      <c r="D1484" s="53">
        <f>SUM(Cargas!$F$10341:$F$10347)</f>
        <v>4.486531204</v>
      </c>
      <c r="E1484" s="54">
        <f>Geracao!F2956+Geracao!F2957</f>
        <v>5.378260909</v>
      </c>
      <c r="F1484" s="53">
        <f t="shared" si="1"/>
        <v>-0.8917297055</v>
      </c>
      <c r="G1484" s="55">
        <f>Tarifa!$B$20</f>
        <v>1.1039</v>
      </c>
      <c r="H1484" s="56">
        <f t="shared" si="2"/>
        <v>0</v>
      </c>
      <c r="I1484" s="57" t="str">
        <f>Tarifa!$C$20</f>
        <v>Ponta</v>
      </c>
      <c r="J1484" s="58">
        <f>IF(I1484="Ponta",Cadastro_Cargas!$F$17,0)</f>
        <v>3.5</v>
      </c>
      <c r="K1484" s="18">
        <f t="shared" si="3"/>
        <v>0</v>
      </c>
    </row>
    <row r="1485" ht="15.0" customHeight="1">
      <c r="A1485" s="51" t="s">
        <v>129</v>
      </c>
      <c r="B1485" s="52">
        <v>45688.7916666667</v>
      </c>
      <c r="C1485" s="51" t="s">
        <v>152</v>
      </c>
      <c r="D1485" s="53">
        <f>SUM(Cargas!$F$10355:$F$10361)</f>
        <v>4.351713967</v>
      </c>
      <c r="E1485" s="54">
        <f>Geracao!F2960+Geracao!F2961</f>
        <v>2.79357</v>
      </c>
      <c r="F1485" s="53">
        <f t="shared" si="1"/>
        <v>1.558143967</v>
      </c>
      <c r="G1485" s="55">
        <f>Tarifa!$B$21</f>
        <v>1.1039</v>
      </c>
      <c r="H1485" s="56">
        <f t="shared" si="2"/>
        <v>0</v>
      </c>
      <c r="I1485" s="57" t="str">
        <f>Tarifa!$C$21</f>
        <v>Ponta</v>
      </c>
      <c r="J1485" s="58">
        <f>IF(I1485="Ponta",Cadastro_Cargas!$F$17,0)</f>
        <v>3.5</v>
      </c>
      <c r="K1485" s="18">
        <f t="shared" si="3"/>
        <v>0</v>
      </c>
    </row>
    <row r="1486" ht="15.0" customHeight="1">
      <c r="A1486" s="51" t="s">
        <v>129</v>
      </c>
      <c r="B1486" s="52">
        <v>45688.8333333333</v>
      </c>
      <c r="C1486" s="51" t="s">
        <v>153</v>
      </c>
      <c r="D1486" s="53">
        <f>SUM(Cargas!$F$10369:$F$10375)</f>
        <v>28.01245337</v>
      </c>
      <c r="E1486" s="54">
        <f>Geracao!F2964+Geracao!F2965</f>
        <v>2.13237</v>
      </c>
      <c r="F1486" s="53">
        <f t="shared" si="1"/>
        <v>25.88008337</v>
      </c>
      <c r="G1486" s="55">
        <f>Tarifa!$B$22</f>
        <v>1.1039</v>
      </c>
      <c r="H1486" s="56">
        <f t="shared" si="2"/>
        <v>24.70537404</v>
      </c>
      <c r="I1486" s="57" t="str">
        <f>Tarifa!$C$22</f>
        <v>Ponta</v>
      </c>
      <c r="J1486" s="58">
        <f>IF(I1486="Ponta",Cadastro_Cargas!$F$17,0)</f>
        <v>3.5</v>
      </c>
      <c r="K1486" s="18">
        <f t="shared" si="3"/>
        <v>22.38008337</v>
      </c>
    </row>
    <row r="1487" ht="15.0" customHeight="1">
      <c r="A1487" s="35" t="s">
        <v>129</v>
      </c>
      <c r="B1487" s="45">
        <v>45688.875</v>
      </c>
      <c r="C1487" s="35" t="s">
        <v>154</v>
      </c>
      <c r="D1487" s="46">
        <f>SUM(Cargas!$F$10383:$F$10389)</f>
        <v>28.29341337</v>
      </c>
      <c r="E1487" s="47">
        <f>Geracao!F2968+Geracao!F2969</f>
        <v>3.40518</v>
      </c>
      <c r="F1487" s="46">
        <f t="shared" si="1"/>
        <v>24.88823337</v>
      </c>
      <c r="G1487" s="48">
        <f>Tarifa!$B$23</f>
        <v>0.6813</v>
      </c>
      <c r="H1487" s="49">
        <f t="shared" si="2"/>
        <v>16.9563534</v>
      </c>
      <c r="I1487" s="50" t="str">
        <f>Tarifa!$C$23</f>
        <v>Fora Ponta</v>
      </c>
      <c r="J1487" s="18">
        <f>IF(I1487="Ponta",Cadastro_Cargas!$F$17,0)</f>
        <v>0</v>
      </c>
      <c r="K1487" s="18">
        <f t="shared" si="3"/>
        <v>24.88823337</v>
      </c>
    </row>
    <row r="1488" ht="15.0" customHeight="1">
      <c r="A1488" s="35" t="s">
        <v>129</v>
      </c>
      <c r="B1488" s="45">
        <v>45688.9166666667</v>
      </c>
      <c r="C1488" s="35" t="s">
        <v>155</v>
      </c>
      <c r="D1488" s="46">
        <f>SUM(Cargas!$F$10397:$F$10403)</f>
        <v>11.69451337</v>
      </c>
      <c r="E1488" s="47">
        <f>Geracao!F2972+Geracao!F2973</f>
        <v>2.6448</v>
      </c>
      <c r="F1488" s="46">
        <f t="shared" si="1"/>
        <v>9.049713373</v>
      </c>
      <c r="G1488" s="48">
        <f>Tarifa!$B$24</f>
        <v>0.6813</v>
      </c>
      <c r="H1488" s="49">
        <f t="shared" si="2"/>
        <v>6.165569721</v>
      </c>
      <c r="I1488" s="50" t="str">
        <f>Tarifa!$C$24</f>
        <v>Fora Ponta</v>
      </c>
      <c r="J1488" s="18">
        <f>IF(I1488="Ponta",Cadastro_Cargas!$F$17,0)</f>
        <v>0</v>
      </c>
      <c r="K1488" s="18">
        <f t="shared" si="3"/>
        <v>9.049713373</v>
      </c>
    </row>
    <row r="1489" ht="15.0" customHeight="1">
      <c r="A1489" s="35" t="s">
        <v>129</v>
      </c>
      <c r="B1489" s="45">
        <v>45688.9583333333</v>
      </c>
      <c r="C1489" s="35" t="s">
        <v>156</v>
      </c>
      <c r="D1489" s="46">
        <f>SUM(Cargas!$F$10411:$F$10417)</f>
        <v>12.14402785</v>
      </c>
      <c r="E1489" s="47">
        <f>Geracao!F2976+Geracao!F2977</f>
        <v>2.586945</v>
      </c>
      <c r="F1489" s="46">
        <f t="shared" si="1"/>
        <v>9.557082846</v>
      </c>
      <c r="G1489" s="48">
        <f>Tarifa!$B$25</f>
        <v>0.6813</v>
      </c>
      <c r="H1489" s="49">
        <f t="shared" si="2"/>
        <v>6.511240543</v>
      </c>
      <c r="I1489" s="50" t="str">
        <f>Tarifa!$C$25</f>
        <v>Fora Ponta</v>
      </c>
      <c r="J1489" s="18">
        <f>IF(I1489="Ponta",Cadastro_Cargas!$F$17,0)</f>
        <v>0</v>
      </c>
      <c r="K1489" s="18">
        <f t="shared" si="3"/>
        <v>9.557082846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4.0"/>
    <col customWidth="1" min="7" max="7" width="16.0"/>
    <col customWidth="1" min="8" max="8" width="22.0"/>
    <col customWidth="1" min="9" max="9" width="20.0"/>
    <col customWidth="1" min="10" max="26" width="8.71"/>
  </cols>
  <sheetData>
    <row r="1" ht="23.25" customHeight="1">
      <c r="A1" s="1" t="s">
        <v>192</v>
      </c>
      <c r="B1" s="1" t="s">
        <v>184</v>
      </c>
      <c r="C1" s="1" t="s">
        <v>185</v>
      </c>
      <c r="D1" s="1" t="s">
        <v>186</v>
      </c>
      <c r="E1" s="1" t="s">
        <v>193</v>
      </c>
      <c r="F1" s="1" t="s">
        <v>194</v>
      </c>
      <c r="G1" s="1" t="s">
        <v>195</v>
      </c>
      <c r="H1" s="1" t="s">
        <v>190</v>
      </c>
      <c r="I1" s="1" t="s">
        <v>191</v>
      </c>
    </row>
    <row r="2" ht="15.0" customHeight="1">
      <c r="A2" s="59" t="s">
        <v>166</v>
      </c>
      <c r="B2" s="60">
        <f>SUM(Consumo_Fatura!D2:D745)</f>
        <v>2315.19752</v>
      </c>
      <c r="C2" s="60">
        <f>SUM(Consumo_Fatura!E2:E745)</f>
        <v>2244.029653</v>
      </c>
      <c r="D2" s="60">
        <f t="shared" ref="D2:D3" si="1">B2-C2</f>
        <v>71.16786659</v>
      </c>
      <c r="E2" s="49">
        <f>SUM(Consumo_Fatura!H2:H745)</f>
        <v>832.727969</v>
      </c>
      <c r="F2" s="49">
        <f>SUMPRODUCT((Consumo_Fatura!I2:I745="Ponta")*Consumo_Fatura!H2:H745)</f>
        <v>120.6030896</v>
      </c>
      <c r="G2" s="49">
        <f t="shared" ref="G2:G3" si="2">E2-F2</f>
        <v>712.1248793</v>
      </c>
      <c r="H2" s="18">
        <f>SUM(Consumo_Fatura!J2:J745)</f>
        <v>81.375</v>
      </c>
      <c r="I2" s="18">
        <f>SUM(Consumo_Fatura!K2:K745)</f>
        <v>1154.496034</v>
      </c>
    </row>
    <row r="3" ht="15.0" customHeight="1">
      <c r="A3" s="59" t="s">
        <v>168</v>
      </c>
      <c r="B3" s="60">
        <f>SUM(Consumo_Fatura!D746:D1489)</f>
        <v>10091.67166</v>
      </c>
      <c r="C3" s="60">
        <f>SUM(Consumo_Fatura!E746:E1489)</f>
        <v>8752.801051</v>
      </c>
      <c r="D3" s="60">
        <f t="shared" si="1"/>
        <v>1338.870613</v>
      </c>
      <c r="E3" s="49">
        <f>SUM(Consumo_Fatura!H746:H1489)</f>
        <v>3823.238892</v>
      </c>
      <c r="F3" s="49">
        <f>SUMPRODUCT((Consumo_Fatura!I746:I1489="Ponta")*Consumo_Fatura!H746:H1489)</f>
        <v>778.4131916</v>
      </c>
      <c r="G3" s="49">
        <f t="shared" si="2"/>
        <v>3044.825701</v>
      </c>
      <c r="H3" s="18">
        <f>SUM(Consumo_Fatura!J746:J1489)</f>
        <v>325.5</v>
      </c>
      <c r="I3" s="18">
        <f>SUM(Consumo_Fatura!K746:K1489)</f>
        <v>5174.289193</v>
      </c>
    </row>
    <row r="4">
      <c r="A4" s="18"/>
      <c r="B4" s="18"/>
      <c r="C4" s="18"/>
      <c r="D4" s="18"/>
      <c r="E4" s="18"/>
      <c r="F4" s="18"/>
      <c r="G4" s="18"/>
      <c r="H4" s="18"/>
      <c r="I4" s="18"/>
    </row>
    <row r="5">
      <c r="A5" s="18"/>
      <c r="B5" s="18"/>
      <c r="C5" s="18"/>
      <c r="D5" s="18"/>
      <c r="E5" s="18"/>
      <c r="F5" s="18"/>
      <c r="G5" s="18"/>
      <c r="H5" s="18"/>
      <c r="I5" s="18"/>
    </row>
    <row r="6">
      <c r="A6" s="18"/>
      <c r="B6" s="18"/>
      <c r="C6" s="18"/>
      <c r="D6" s="18"/>
      <c r="E6" s="18"/>
      <c r="F6" s="18"/>
      <c r="G6" s="18"/>
      <c r="H6" s="18"/>
      <c r="I6" s="18"/>
    </row>
    <row r="7">
      <c r="A7" s="18"/>
      <c r="B7" s="18"/>
      <c r="C7" s="18"/>
      <c r="D7" s="18"/>
      <c r="E7" s="18"/>
      <c r="F7" s="18"/>
      <c r="G7" s="18"/>
      <c r="H7" s="18"/>
      <c r="I7" s="18"/>
    </row>
    <row r="8">
      <c r="A8" s="18"/>
      <c r="B8" s="18"/>
      <c r="C8" s="18"/>
      <c r="D8" s="18"/>
      <c r="E8" s="18"/>
      <c r="F8" s="18"/>
      <c r="G8" s="18"/>
      <c r="H8" s="18"/>
      <c r="I8" s="18"/>
    </row>
    <row r="9">
      <c r="A9" s="18"/>
      <c r="B9" s="18"/>
      <c r="C9" s="18"/>
      <c r="D9" s="18"/>
      <c r="E9" s="18"/>
      <c r="F9" s="18"/>
      <c r="G9" s="18"/>
      <c r="H9" s="18"/>
      <c r="I9" s="18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8"/>
      <c r="B11" s="18"/>
      <c r="C11" s="18"/>
      <c r="D11" s="18"/>
      <c r="E11" s="18"/>
      <c r="F11" s="18"/>
      <c r="G11" s="18"/>
      <c r="H11" s="18"/>
      <c r="I11" s="1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8"/>
      <c r="B13" s="18"/>
      <c r="C13" s="18"/>
      <c r="D13" s="18"/>
      <c r="E13" s="18"/>
      <c r="F13" s="18"/>
      <c r="G13" s="18"/>
      <c r="H13" s="18"/>
      <c r="I13" s="18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8"/>
      <c r="B15" s="18"/>
      <c r="C15" s="18"/>
      <c r="D15" s="18"/>
      <c r="E15" s="18"/>
      <c r="F15" s="18"/>
      <c r="G15" s="18"/>
      <c r="H15" s="18"/>
      <c r="I15" s="18"/>
    </row>
    <row r="16">
      <c r="A16" s="18"/>
      <c r="B16" s="18"/>
      <c r="C16" s="18"/>
      <c r="D16" s="18"/>
      <c r="E16" s="18"/>
      <c r="F16" s="18"/>
      <c r="G16" s="18"/>
      <c r="H16" s="18"/>
      <c r="I16" s="18"/>
    </row>
    <row r="17">
      <c r="A17" s="18"/>
      <c r="B17" s="18"/>
      <c r="C17" s="18"/>
      <c r="D17" s="18"/>
      <c r="E17" s="18"/>
      <c r="F17" s="18"/>
      <c r="G17" s="18"/>
      <c r="H17" s="18"/>
      <c r="I17" s="18"/>
    </row>
    <row r="18">
      <c r="A18" s="18"/>
      <c r="B18" s="18"/>
      <c r="C18" s="18"/>
      <c r="D18" s="18"/>
      <c r="E18" s="18"/>
      <c r="F18" s="18"/>
      <c r="G18" s="18"/>
      <c r="H18" s="18"/>
      <c r="I18" s="18"/>
    </row>
    <row r="19">
      <c r="A19" s="18"/>
      <c r="B19" s="18"/>
      <c r="C19" s="18"/>
      <c r="D19" s="18"/>
      <c r="E19" s="18"/>
      <c r="F19" s="18"/>
      <c r="G19" s="18"/>
      <c r="H19" s="18"/>
      <c r="I19" s="18"/>
    </row>
    <row r="20">
      <c r="A20" s="18"/>
      <c r="B20" s="18"/>
      <c r="C20" s="18"/>
      <c r="D20" s="18"/>
      <c r="E20" s="18"/>
      <c r="F20" s="18"/>
      <c r="G20" s="18"/>
      <c r="H20" s="18"/>
      <c r="I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2026-04-24T15:58:57Z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